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ures\Downloads\"/>
    </mc:Choice>
  </mc:AlternateContent>
  <xr:revisionPtr revIDLastSave="0" documentId="13_ncr:1_{714A00AD-3489-4306-8DA7-710FED6870AB}" xr6:coauthVersionLast="47" xr6:coauthVersionMax="47" xr10:uidLastSave="{00000000-0000-0000-0000-000000000000}"/>
  <bookViews>
    <workbookView xWindow="-108" yWindow="-108" windowWidth="23256" windowHeight="12456" xr2:uid="{90BD1E9D-99FB-48AE-B17B-150E01C58982}"/>
  </bookViews>
  <sheets>
    <sheet name="pivot" sheetId="7" r:id="rId1"/>
    <sheet name="Sales" sheetId="4" r:id="rId2"/>
    <sheet name="Customer" sheetId="2" r:id="rId3"/>
    <sheet name="Products" sheetId="3" r:id="rId4"/>
    <sheet name="Sheet2" sheetId="9" r:id="rId5"/>
    <sheet name="Sheet1" sheetId="5" r:id="rId6"/>
  </sheets>
  <definedNames>
    <definedName name="_xlcn.WorksheetConnection_Book4Customer1" hidden="1">Customer[]</definedName>
    <definedName name="_xlcn.WorksheetConnection_Book4Products1" hidden="1">Products[]</definedName>
    <definedName name="_xlcn.WorksheetConnection_Book4Sales1" hidden="1">Sales[]</definedName>
    <definedName name="ExternalData_1" localSheetId="2" hidden="1">'Customer'!$A$1:$G$1001</definedName>
    <definedName name="ExternalData_2" localSheetId="3" hidden="1">Products!$A$1:$D$201</definedName>
    <definedName name="ExternalData_3" localSheetId="1" hidden="1">Sales!$A$1:$H$7001</definedName>
    <definedName name="Slicer_Category">#N/A</definedName>
    <definedName name="Slicer_Gender">#N/A</definedName>
    <definedName name="Slicer_month">#N/A</definedName>
  </definedNames>
  <calcPr calcId="191029"/>
  <pivotCaches>
    <pivotCache cacheId="1" r:id="rId7"/>
    <pivotCache cacheId="22" r:id="rId8"/>
    <pivotCache cacheId="1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4!Sales"/>
          <x15:modelTable id="Products" name="Products" connection="WorksheetConnection_Book4!Products"/>
          <x15:modelTable id="Customer" name="Customer" connection="WorksheetConnection_Book4!Customer"/>
        </x15:modelTables>
        <x15:modelRelationships>
          <x15:modelRelationship fromTable="Sales" fromColumn="Customer ID" toTable="Customer" toColumn="Customer ID"/>
          <x15:modelRelationship fromTable="Sales" fromColumn="Product ID" toTable="Products" toColumn="Product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5" l="1" a="1"/>
  <c r="G3" i="5" s="1"/>
  <c r="G4" i="5" a="1"/>
  <c r="G4" i="5"/>
  <c r="G5" i="5" a="1"/>
  <c r="G5" i="5"/>
  <c r="G6" i="5" a="1"/>
  <c r="G6" i="5"/>
  <c r="G7" i="5" a="1"/>
  <c r="G7" i="5"/>
  <c r="G8" i="5" a="1"/>
  <c r="G8" i="5"/>
  <c r="G9" i="5" a="1"/>
  <c r="G9" i="5" s="1"/>
  <c r="G10" i="5" a="1"/>
  <c r="G10" i="5"/>
  <c r="G11" i="5" a="1"/>
  <c r="G11" i="5"/>
  <c r="G12" i="5" a="1"/>
  <c r="G12" i="5"/>
  <c r="G13" i="5" a="1"/>
  <c r="G13" i="5"/>
  <c r="G14" i="5" a="1"/>
  <c r="G14" i="5"/>
  <c r="G15" i="5" a="1"/>
  <c r="G15" i="5" s="1"/>
  <c r="G16" i="5" a="1"/>
  <c r="G16" i="5"/>
  <c r="G17" i="5" a="1"/>
  <c r="G17" i="5"/>
  <c r="G18" i="5" a="1"/>
  <c r="G18" i="5"/>
  <c r="G19" i="5" a="1"/>
  <c r="G19" i="5"/>
  <c r="G20" i="5" a="1"/>
  <c r="G20" i="5"/>
  <c r="G21" i="5" a="1"/>
  <c r="G21" i="5" s="1"/>
  <c r="G22" i="5" a="1"/>
  <c r="G22" i="5"/>
  <c r="G23" i="5" a="1"/>
  <c r="G23" i="5"/>
  <c r="G24" i="5" a="1"/>
  <c r="G24" i="5"/>
  <c r="G25" i="5" a="1"/>
  <c r="G25" i="5"/>
  <c r="G26" i="5" a="1"/>
  <c r="G26" i="5"/>
  <c r="G27" i="5" a="1"/>
  <c r="G27" i="5" s="1"/>
  <c r="G28" i="5" a="1"/>
  <c r="G28" i="5"/>
  <c r="G29" i="5" a="1"/>
  <c r="G29" i="5"/>
  <c r="G30" i="5" a="1"/>
  <c r="G30" i="5"/>
  <c r="G31" i="5" a="1"/>
  <c r="G31" i="5"/>
  <c r="G32" i="5" a="1"/>
  <c r="G32" i="5"/>
  <c r="G33" i="5" a="1"/>
  <c r="G33" i="5" s="1"/>
  <c r="G34" i="5" a="1"/>
  <c r="G34" i="5"/>
  <c r="G35" i="5" a="1"/>
  <c r="G35" i="5"/>
  <c r="G36" i="5" a="1"/>
  <c r="G36" i="5"/>
  <c r="G37" i="5" a="1"/>
  <c r="G37" i="5"/>
  <c r="G38" i="5" a="1"/>
  <c r="G38" i="5"/>
  <c r="G39" i="5" a="1"/>
  <c r="G39" i="5" s="1"/>
  <c r="G40" i="5" a="1"/>
  <c r="G40" i="5"/>
  <c r="G41" i="5" a="1"/>
  <c r="G41" i="5"/>
  <c r="G42" i="5" a="1"/>
  <c r="G42" i="5"/>
  <c r="G43" i="5" a="1"/>
  <c r="G43" i="5"/>
  <c r="G44" i="5" a="1"/>
  <c r="G44" i="5"/>
  <c r="G45" i="5" a="1"/>
  <c r="G45" i="5" s="1"/>
  <c r="G46" i="5" a="1"/>
  <c r="G46" i="5"/>
  <c r="G47" i="5" a="1"/>
  <c r="G47" i="5"/>
  <c r="G48" i="5" a="1"/>
  <c r="G48" i="5"/>
  <c r="G49" i="5" a="1"/>
  <c r="G49" i="5"/>
  <c r="G50" i="5" a="1"/>
  <c r="G50" i="5"/>
  <c r="G51" i="5" a="1"/>
  <c r="G51" i="5" s="1"/>
  <c r="G52" i="5" a="1"/>
  <c r="G52" i="5"/>
  <c r="G53" i="5" a="1"/>
  <c r="G53" i="5"/>
  <c r="G54" i="5" a="1"/>
  <c r="G54" i="5"/>
  <c r="G55" i="5" a="1"/>
  <c r="G55" i="5"/>
  <c r="G56" i="5" a="1"/>
  <c r="G56" i="5"/>
  <c r="G57" i="5" a="1"/>
  <c r="G57" i="5" s="1"/>
  <c r="G58" i="5" a="1"/>
  <c r="G58" i="5"/>
  <c r="G59" i="5" a="1"/>
  <c r="G59" i="5"/>
  <c r="G60" i="5" a="1"/>
  <c r="G60" i="5"/>
  <c r="G61" i="5" a="1"/>
  <c r="G61" i="5"/>
  <c r="G62" i="5" a="1"/>
  <c r="G62" i="5"/>
  <c r="G63" i="5" a="1"/>
  <c r="G63" i="5" s="1"/>
  <c r="G64" i="5" a="1"/>
  <c r="G64" i="5"/>
  <c r="G65" i="5" a="1"/>
  <c r="G65" i="5"/>
  <c r="G66" i="5" a="1"/>
  <c r="G66" i="5"/>
  <c r="G67" i="5" a="1"/>
  <c r="G67" i="5"/>
  <c r="G68" i="5" a="1"/>
  <c r="G68" i="5"/>
  <c r="G69" i="5" a="1"/>
  <c r="G69" i="5" s="1"/>
  <c r="G70" i="5" a="1"/>
  <c r="G70" i="5"/>
  <c r="G71" i="5" a="1"/>
  <c r="G71" i="5"/>
  <c r="G72" i="5" a="1"/>
  <c r="G72" i="5"/>
  <c r="G73" i="5" a="1"/>
  <c r="G73" i="5"/>
  <c r="G74" i="5" a="1"/>
  <c r="G74" i="5"/>
  <c r="G75" i="5" a="1"/>
  <c r="G75" i="5" s="1"/>
  <c r="G76" i="5" a="1"/>
  <c r="G76" i="5"/>
  <c r="G77" i="5" a="1"/>
  <c r="G77" i="5"/>
  <c r="G78" i="5" a="1"/>
  <c r="G78" i="5"/>
  <c r="G79" i="5" a="1"/>
  <c r="G79" i="5"/>
  <c r="G80" i="5" a="1"/>
  <c r="G80" i="5"/>
  <c r="G81" i="5" a="1"/>
  <c r="G81" i="5" s="1"/>
  <c r="G82" i="5" a="1"/>
  <c r="G82" i="5"/>
  <c r="G83" i="5" a="1"/>
  <c r="G83" i="5"/>
  <c r="G84" i="5" a="1"/>
  <c r="G84" i="5"/>
  <c r="G85" i="5" a="1"/>
  <c r="G85" i="5"/>
  <c r="G86" i="5" a="1"/>
  <c r="G86" i="5"/>
  <c r="G87" i="5" a="1"/>
  <c r="G87" i="5" s="1"/>
  <c r="G88" i="5" a="1"/>
  <c r="G88" i="5"/>
  <c r="G89" i="5" a="1"/>
  <c r="G89" i="5"/>
  <c r="G90" i="5" a="1"/>
  <c r="G90" i="5"/>
  <c r="G91" i="5" a="1"/>
  <c r="G91" i="5"/>
  <c r="G92" i="5" a="1"/>
  <c r="G92" i="5"/>
  <c r="G93" i="5" a="1"/>
  <c r="G93" i="5" s="1"/>
  <c r="G94" i="5" a="1"/>
  <c r="G94" i="5"/>
  <c r="G95" i="5" a="1"/>
  <c r="G95" i="5"/>
  <c r="G96" i="5" a="1"/>
  <c r="G96" i="5"/>
  <c r="G97" i="5" a="1"/>
  <c r="G97" i="5"/>
  <c r="G98" i="5" a="1"/>
  <c r="G98" i="5"/>
  <c r="G99" i="5" a="1"/>
  <c r="G99" i="5" s="1"/>
  <c r="G100" i="5" a="1"/>
  <c r="G100" i="5"/>
  <c r="G101" i="5" a="1"/>
  <c r="G101" i="5"/>
  <c r="G102" i="5" a="1"/>
  <c r="G102" i="5"/>
  <c r="G103" i="5" a="1"/>
  <c r="G103" i="5"/>
  <c r="G104" i="5" a="1"/>
  <c r="G104" i="5"/>
  <c r="G105" i="5" a="1"/>
  <c r="G105" i="5" s="1"/>
  <c r="G106" i="5" a="1"/>
  <c r="G106" i="5"/>
  <c r="G107" i="5" a="1"/>
  <c r="G107" i="5"/>
  <c r="G108" i="5" a="1"/>
  <c r="G108" i="5"/>
  <c r="G109" i="5" a="1"/>
  <c r="G109" i="5"/>
  <c r="G110" i="5" a="1"/>
  <c r="G110" i="5"/>
  <c r="G111" i="5" a="1"/>
  <c r="G111" i="5" s="1"/>
  <c r="G112" i="5" a="1"/>
  <c r="G112" i="5"/>
  <c r="G113" i="5" a="1"/>
  <c r="G113" i="5"/>
  <c r="G114" i="5" a="1"/>
  <c r="G114" i="5"/>
  <c r="G115" i="5" a="1"/>
  <c r="G115" i="5"/>
  <c r="G116" i="5" a="1"/>
  <c r="G116" i="5"/>
  <c r="G117" i="5" a="1"/>
  <c r="G117" i="5" s="1"/>
  <c r="G118" i="5" a="1"/>
  <c r="G118" i="5"/>
  <c r="G119" i="5" a="1"/>
  <c r="G119" i="5"/>
  <c r="G120" i="5" a="1"/>
  <c r="G120" i="5"/>
  <c r="G121" i="5" a="1"/>
  <c r="G121" i="5"/>
  <c r="G122" i="5" a="1"/>
  <c r="G122" i="5"/>
  <c r="G123" i="5" a="1"/>
  <c r="G123" i="5" s="1"/>
  <c r="G124" i="5" a="1"/>
  <c r="G124" i="5"/>
  <c r="G125" i="5" a="1"/>
  <c r="G125" i="5"/>
  <c r="G126" i="5" a="1"/>
  <c r="G126" i="5"/>
  <c r="G127" i="5" a="1"/>
  <c r="G127" i="5"/>
  <c r="G128" i="5" a="1"/>
  <c r="G128" i="5"/>
  <c r="G129" i="5" a="1"/>
  <c r="G129" i="5" s="1"/>
  <c r="G130" i="5" a="1"/>
  <c r="G130" i="5"/>
  <c r="G131" i="5" a="1"/>
  <c r="G131" i="5"/>
  <c r="G132" i="5" a="1"/>
  <c r="G132" i="5"/>
  <c r="G133" i="5" a="1"/>
  <c r="G133" i="5"/>
  <c r="G134" i="5" a="1"/>
  <c r="G134" i="5"/>
  <c r="G135" i="5" a="1"/>
  <c r="G135" i="5" s="1"/>
  <c r="G136" i="5" a="1"/>
  <c r="G136" i="5"/>
  <c r="G137" i="5" a="1"/>
  <c r="G137" i="5"/>
  <c r="G138" i="5" a="1"/>
  <c r="G138" i="5"/>
  <c r="G139" i="5" a="1"/>
  <c r="G139" i="5"/>
  <c r="G140" i="5" a="1"/>
  <c r="G140" i="5"/>
  <c r="G141" i="5" a="1"/>
  <c r="G141" i="5" s="1"/>
  <c r="G142" i="5" a="1"/>
  <c r="G142" i="5"/>
  <c r="G143" i="5" a="1"/>
  <c r="G143" i="5"/>
  <c r="G144" i="5" a="1"/>
  <c r="G144" i="5"/>
  <c r="G145" i="5" a="1"/>
  <c r="G145" i="5"/>
  <c r="G146" i="5" a="1"/>
  <c r="G146" i="5"/>
  <c r="G147" i="5" a="1"/>
  <c r="G147" i="5" s="1"/>
  <c r="G148" i="5" a="1"/>
  <c r="G148" i="5"/>
  <c r="G149" i="5" a="1"/>
  <c r="G149" i="5"/>
  <c r="G150" i="5" a="1"/>
  <c r="G150" i="5"/>
  <c r="G151" i="5" a="1"/>
  <c r="G151" i="5"/>
  <c r="G152" i="5" a="1"/>
  <c r="G152" i="5"/>
  <c r="G153" i="5" a="1"/>
  <c r="G153" i="5" s="1"/>
  <c r="G154" i="5" a="1"/>
  <c r="G154" i="5"/>
  <c r="G155" i="5" a="1"/>
  <c r="G155" i="5"/>
  <c r="G156" i="5" a="1"/>
  <c r="G156" i="5"/>
  <c r="G157" i="5" a="1"/>
  <c r="G157" i="5"/>
  <c r="G158" i="5" a="1"/>
  <c r="G158" i="5"/>
  <c r="G159" i="5" a="1"/>
  <c r="G159" i="5" s="1"/>
  <c r="G160" i="5" a="1"/>
  <c r="G160" i="5"/>
  <c r="G161" i="5" a="1"/>
  <c r="G161" i="5"/>
  <c r="G162" i="5" a="1"/>
  <c r="G162" i="5"/>
  <c r="G163" i="5" a="1"/>
  <c r="G163" i="5"/>
  <c r="G164" i="5" a="1"/>
  <c r="G164" i="5"/>
  <c r="G165" i="5" a="1"/>
  <c r="G165" i="5" s="1"/>
  <c r="G166" i="5" a="1"/>
  <c r="G166" i="5"/>
  <c r="G167" i="5" a="1"/>
  <c r="G167" i="5"/>
  <c r="G168" i="5" a="1"/>
  <c r="G168" i="5"/>
  <c r="G169" i="5" a="1"/>
  <c r="G169" i="5"/>
  <c r="G170" i="5" a="1"/>
  <c r="G170" i="5"/>
  <c r="G171" i="5" a="1"/>
  <c r="G171" i="5" s="1"/>
  <c r="G172" i="5" a="1"/>
  <c r="G172" i="5"/>
  <c r="G173" i="5" a="1"/>
  <c r="G173" i="5"/>
  <c r="G174" i="5" a="1"/>
  <c r="G174" i="5"/>
  <c r="G175" i="5" a="1"/>
  <c r="G175" i="5"/>
  <c r="G176" i="5" a="1"/>
  <c r="G176" i="5"/>
  <c r="G177" i="5" a="1"/>
  <c r="G177" i="5" s="1"/>
  <c r="G178" i="5" a="1"/>
  <c r="G178" i="5"/>
  <c r="G179" i="5" a="1"/>
  <c r="G179" i="5"/>
  <c r="G180" i="5" a="1"/>
  <c r="G180" i="5"/>
  <c r="G181" i="5" a="1"/>
  <c r="G181" i="5"/>
  <c r="G182" i="5" a="1"/>
  <c r="G182" i="5"/>
  <c r="G183" i="5" a="1"/>
  <c r="G183" i="5" s="1"/>
  <c r="G184" i="5" a="1"/>
  <c r="G184" i="5"/>
  <c r="G185" i="5" a="1"/>
  <c r="G185" i="5"/>
  <c r="G186" i="5" a="1"/>
  <c r="G186" i="5"/>
  <c r="G187" i="5" a="1"/>
  <c r="G187" i="5"/>
  <c r="G188" i="5" a="1"/>
  <c r="G188" i="5"/>
  <c r="G189" i="5" a="1"/>
  <c r="G189" i="5" s="1"/>
  <c r="G190" i="5" a="1"/>
  <c r="G190" i="5"/>
  <c r="G191" i="5" a="1"/>
  <c r="G191" i="5"/>
  <c r="G192" i="5" a="1"/>
  <c r="G192" i="5"/>
  <c r="G193" i="5" a="1"/>
  <c r="G193" i="5"/>
  <c r="G194" i="5" a="1"/>
  <c r="G194" i="5"/>
  <c r="G195" i="5" a="1"/>
  <c r="G195" i="5" s="1"/>
  <c r="G196" i="5" a="1"/>
  <c r="G196" i="5"/>
  <c r="G197" i="5" a="1"/>
  <c r="G197" i="5"/>
  <c r="G198" i="5" a="1"/>
  <c r="G198" i="5"/>
  <c r="G199" i="5" a="1"/>
  <c r="G199" i="5"/>
  <c r="G200" i="5" a="1"/>
  <c r="G200" i="5"/>
  <c r="G201" i="5" a="1"/>
  <c r="G201" i="5" s="1"/>
  <c r="G2" i="5" a="1"/>
  <c r="G2" i="5" s="1"/>
  <c r="N3" i="4"/>
  <c r="N2"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 r="N4552" i="4"/>
  <c r="N4553" i="4"/>
  <c r="N4554" i="4"/>
  <c r="N4555" i="4"/>
  <c r="N4556" i="4"/>
  <c r="N4557" i="4"/>
  <c r="N4558" i="4"/>
  <c r="N4559" i="4"/>
  <c r="N4560" i="4"/>
  <c r="N4561" i="4"/>
  <c r="N4562" i="4"/>
  <c r="N4563" i="4"/>
  <c r="N4564" i="4"/>
  <c r="N4565" i="4"/>
  <c r="N4566" i="4"/>
  <c r="N4567" i="4"/>
  <c r="N4568" i="4"/>
  <c r="N4569" i="4"/>
  <c r="N4570" i="4"/>
  <c r="N4571" i="4"/>
  <c r="N4572" i="4"/>
  <c r="N4573" i="4"/>
  <c r="N4574" i="4"/>
  <c r="N4575" i="4"/>
  <c r="N4576" i="4"/>
  <c r="N4577" i="4"/>
  <c r="N4578" i="4"/>
  <c r="N4579" i="4"/>
  <c r="N4580" i="4"/>
  <c r="N4581" i="4"/>
  <c r="N4582" i="4"/>
  <c r="N4583" i="4"/>
  <c r="N4584" i="4"/>
  <c r="N4585" i="4"/>
  <c r="N4586" i="4"/>
  <c r="N4587" i="4"/>
  <c r="N4588" i="4"/>
  <c r="N4589" i="4"/>
  <c r="N4590" i="4"/>
  <c r="N4591" i="4"/>
  <c r="N4592" i="4"/>
  <c r="N4593" i="4"/>
  <c r="N4594" i="4"/>
  <c r="N4595" i="4"/>
  <c r="N4596" i="4"/>
  <c r="N4597" i="4"/>
  <c r="N4598" i="4"/>
  <c r="N4599" i="4"/>
  <c r="N4600" i="4"/>
  <c r="N4601" i="4"/>
  <c r="N4602" i="4"/>
  <c r="N4603" i="4"/>
  <c r="N4604" i="4"/>
  <c r="N4605" i="4"/>
  <c r="N4606" i="4"/>
  <c r="N4607" i="4"/>
  <c r="N4608" i="4"/>
  <c r="N4609" i="4"/>
  <c r="N4610" i="4"/>
  <c r="N4611" i="4"/>
  <c r="N4612" i="4"/>
  <c r="N4613" i="4"/>
  <c r="N4614" i="4"/>
  <c r="N4615" i="4"/>
  <c r="N4616" i="4"/>
  <c r="N4617" i="4"/>
  <c r="N4618" i="4"/>
  <c r="N4619" i="4"/>
  <c r="N4620" i="4"/>
  <c r="N4621" i="4"/>
  <c r="N4622" i="4"/>
  <c r="N4623" i="4"/>
  <c r="N4624" i="4"/>
  <c r="N4625" i="4"/>
  <c r="N4626" i="4"/>
  <c r="N4627" i="4"/>
  <c r="N4628" i="4"/>
  <c r="N4629" i="4"/>
  <c r="N4630" i="4"/>
  <c r="N4631" i="4"/>
  <c r="N4632" i="4"/>
  <c r="N4633" i="4"/>
  <c r="N4634" i="4"/>
  <c r="N4635" i="4"/>
  <c r="N4636" i="4"/>
  <c r="N4637" i="4"/>
  <c r="N4638" i="4"/>
  <c r="N4639" i="4"/>
  <c r="N4640" i="4"/>
  <c r="N4641" i="4"/>
  <c r="N4642" i="4"/>
  <c r="N4643" i="4"/>
  <c r="N4644" i="4"/>
  <c r="N4645" i="4"/>
  <c r="N4646" i="4"/>
  <c r="N4647" i="4"/>
  <c r="N4648" i="4"/>
  <c r="N4649" i="4"/>
  <c r="N4650" i="4"/>
  <c r="N4651" i="4"/>
  <c r="N4652" i="4"/>
  <c r="N4653" i="4"/>
  <c r="N4654" i="4"/>
  <c r="N4655" i="4"/>
  <c r="N4656" i="4"/>
  <c r="N4657" i="4"/>
  <c r="N4658" i="4"/>
  <c r="N4659" i="4"/>
  <c r="N4660" i="4"/>
  <c r="N4661" i="4"/>
  <c r="N4662" i="4"/>
  <c r="N4663" i="4"/>
  <c r="N4664" i="4"/>
  <c r="N4665" i="4"/>
  <c r="N4666" i="4"/>
  <c r="N4667" i="4"/>
  <c r="N4668" i="4"/>
  <c r="N4669" i="4"/>
  <c r="N4670" i="4"/>
  <c r="N4671" i="4"/>
  <c r="N4672" i="4"/>
  <c r="N4673" i="4"/>
  <c r="N4674" i="4"/>
  <c r="N4675" i="4"/>
  <c r="N4676" i="4"/>
  <c r="N4677" i="4"/>
  <c r="N4678" i="4"/>
  <c r="N4679" i="4"/>
  <c r="N4680" i="4"/>
  <c r="N4681" i="4"/>
  <c r="N4682" i="4"/>
  <c r="N4683" i="4"/>
  <c r="N4684" i="4"/>
  <c r="N4685" i="4"/>
  <c r="N4686" i="4"/>
  <c r="N4687" i="4"/>
  <c r="N4688" i="4"/>
  <c r="N4689" i="4"/>
  <c r="N4690" i="4"/>
  <c r="N4691" i="4"/>
  <c r="N4692" i="4"/>
  <c r="N4693" i="4"/>
  <c r="N4694" i="4"/>
  <c r="N4695" i="4"/>
  <c r="N4696" i="4"/>
  <c r="N4697" i="4"/>
  <c r="N4698" i="4"/>
  <c r="N4699" i="4"/>
  <c r="N4700" i="4"/>
  <c r="N4701" i="4"/>
  <c r="N4702" i="4"/>
  <c r="N4703" i="4"/>
  <c r="N4704" i="4"/>
  <c r="N4705" i="4"/>
  <c r="N4706" i="4"/>
  <c r="N4707" i="4"/>
  <c r="N4708" i="4"/>
  <c r="N4709" i="4"/>
  <c r="N4710" i="4"/>
  <c r="N4711" i="4"/>
  <c r="N4712" i="4"/>
  <c r="N4713" i="4"/>
  <c r="N4714" i="4"/>
  <c r="N4715" i="4"/>
  <c r="N4716" i="4"/>
  <c r="N4717" i="4"/>
  <c r="N4718" i="4"/>
  <c r="N4719" i="4"/>
  <c r="N4720" i="4"/>
  <c r="N4721" i="4"/>
  <c r="N4722" i="4"/>
  <c r="N4723" i="4"/>
  <c r="N4724" i="4"/>
  <c r="N4725" i="4"/>
  <c r="N4726" i="4"/>
  <c r="N4727" i="4"/>
  <c r="N4728" i="4"/>
  <c r="N4729" i="4"/>
  <c r="N4730" i="4"/>
  <c r="N4731" i="4"/>
  <c r="N4732" i="4"/>
  <c r="N4733" i="4"/>
  <c r="N4734" i="4"/>
  <c r="N4735" i="4"/>
  <c r="N4736" i="4"/>
  <c r="N4737" i="4"/>
  <c r="N4738" i="4"/>
  <c r="N4739" i="4"/>
  <c r="N4740" i="4"/>
  <c r="N4741" i="4"/>
  <c r="N4742" i="4"/>
  <c r="N4743" i="4"/>
  <c r="N4744" i="4"/>
  <c r="N4745" i="4"/>
  <c r="N4746" i="4"/>
  <c r="N4747" i="4"/>
  <c r="N4748" i="4"/>
  <c r="N4749" i="4"/>
  <c r="N4750" i="4"/>
  <c r="N4751" i="4"/>
  <c r="N4752" i="4"/>
  <c r="N4753" i="4"/>
  <c r="N4754" i="4"/>
  <c r="N4755" i="4"/>
  <c r="N4756" i="4"/>
  <c r="N4757" i="4"/>
  <c r="N4758" i="4"/>
  <c r="N4759" i="4"/>
  <c r="N4760" i="4"/>
  <c r="N4761" i="4"/>
  <c r="N4762" i="4"/>
  <c r="N4763" i="4"/>
  <c r="N4764" i="4"/>
  <c r="N4765" i="4"/>
  <c r="N4766" i="4"/>
  <c r="N4767" i="4"/>
  <c r="N4768" i="4"/>
  <c r="N4769" i="4"/>
  <c r="N4770" i="4"/>
  <c r="N4771" i="4"/>
  <c r="N4772" i="4"/>
  <c r="N4773" i="4"/>
  <c r="N4774" i="4"/>
  <c r="N4775" i="4"/>
  <c r="N4776" i="4"/>
  <c r="N4777" i="4"/>
  <c r="N4778" i="4"/>
  <c r="N4779" i="4"/>
  <c r="N4780" i="4"/>
  <c r="N4781" i="4"/>
  <c r="N4782" i="4"/>
  <c r="N4783" i="4"/>
  <c r="N4784" i="4"/>
  <c r="N4785" i="4"/>
  <c r="N4786" i="4"/>
  <c r="N4787" i="4"/>
  <c r="N4788" i="4"/>
  <c r="N4789" i="4"/>
  <c r="N4790" i="4"/>
  <c r="N4791" i="4"/>
  <c r="N4792" i="4"/>
  <c r="N4793" i="4"/>
  <c r="N4794" i="4"/>
  <c r="N4795" i="4"/>
  <c r="N4796" i="4"/>
  <c r="N4797" i="4"/>
  <c r="N4798" i="4"/>
  <c r="N4799" i="4"/>
  <c r="N4800" i="4"/>
  <c r="N4801" i="4"/>
  <c r="N4802" i="4"/>
  <c r="N4803" i="4"/>
  <c r="N4804" i="4"/>
  <c r="N4805" i="4"/>
  <c r="N4806" i="4"/>
  <c r="N4807" i="4"/>
  <c r="N4808" i="4"/>
  <c r="N4809" i="4"/>
  <c r="N4810" i="4"/>
  <c r="N4811" i="4"/>
  <c r="N4812" i="4"/>
  <c r="N4813" i="4"/>
  <c r="N4814" i="4"/>
  <c r="N4815" i="4"/>
  <c r="N4816" i="4"/>
  <c r="N4817" i="4"/>
  <c r="N4818" i="4"/>
  <c r="N4819" i="4"/>
  <c r="N4820" i="4"/>
  <c r="N4821" i="4"/>
  <c r="N4822" i="4"/>
  <c r="N4823" i="4"/>
  <c r="N4824" i="4"/>
  <c r="N4825" i="4"/>
  <c r="N4826" i="4"/>
  <c r="N4827" i="4"/>
  <c r="N4828" i="4"/>
  <c r="N4829" i="4"/>
  <c r="N4830" i="4"/>
  <c r="N4831" i="4"/>
  <c r="N4832" i="4"/>
  <c r="N4833" i="4"/>
  <c r="N4834" i="4"/>
  <c r="N4835" i="4"/>
  <c r="N4836" i="4"/>
  <c r="N4837" i="4"/>
  <c r="N4838" i="4"/>
  <c r="N4839" i="4"/>
  <c r="N4840" i="4"/>
  <c r="N4841" i="4"/>
  <c r="N4842" i="4"/>
  <c r="N4843" i="4"/>
  <c r="N4844" i="4"/>
  <c r="N4845" i="4"/>
  <c r="N4846" i="4"/>
  <c r="N4847" i="4"/>
  <c r="N4848" i="4"/>
  <c r="N4849" i="4"/>
  <c r="N4850" i="4"/>
  <c r="N4851" i="4"/>
  <c r="N4852" i="4"/>
  <c r="N4853" i="4"/>
  <c r="N4854" i="4"/>
  <c r="N4855" i="4"/>
  <c r="N4856" i="4"/>
  <c r="N4857" i="4"/>
  <c r="N4858" i="4"/>
  <c r="N4859" i="4"/>
  <c r="N4860" i="4"/>
  <c r="N4861" i="4"/>
  <c r="N4862" i="4"/>
  <c r="N4863" i="4"/>
  <c r="N4864" i="4"/>
  <c r="N4865" i="4"/>
  <c r="N4866" i="4"/>
  <c r="N4867" i="4"/>
  <c r="N4868" i="4"/>
  <c r="N4869" i="4"/>
  <c r="N4870" i="4"/>
  <c r="N4871" i="4"/>
  <c r="N4872" i="4"/>
  <c r="N4873" i="4"/>
  <c r="N4874" i="4"/>
  <c r="N4875" i="4"/>
  <c r="N4876" i="4"/>
  <c r="N4877" i="4"/>
  <c r="N4878" i="4"/>
  <c r="N4879" i="4"/>
  <c r="N4880" i="4"/>
  <c r="N4881" i="4"/>
  <c r="N4882" i="4"/>
  <c r="N4883" i="4"/>
  <c r="N4884" i="4"/>
  <c r="N4885" i="4"/>
  <c r="N4886" i="4"/>
  <c r="N4887" i="4"/>
  <c r="N4888" i="4"/>
  <c r="N4889" i="4"/>
  <c r="N4890" i="4"/>
  <c r="N4891" i="4"/>
  <c r="N4892" i="4"/>
  <c r="N4893" i="4"/>
  <c r="N4894" i="4"/>
  <c r="N4895" i="4"/>
  <c r="N4896" i="4"/>
  <c r="N4897" i="4"/>
  <c r="N4898" i="4"/>
  <c r="N4899" i="4"/>
  <c r="N4900" i="4"/>
  <c r="N4901" i="4"/>
  <c r="N4902" i="4"/>
  <c r="N4903" i="4"/>
  <c r="N4904" i="4"/>
  <c r="N4905" i="4"/>
  <c r="N4906" i="4"/>
  <c r="N4907" i="4"/>
  <c r="N4908" i="4"/>
  <c r="N4909" i="4"/>
  <c r="N4910" i="4"/>
  <c r="N4911" i="4"/>
  <c r="N4912" i="4"/>
  <c r="N4913" i="4"/>
  <c r="N4914" i="4"/>
  <c r="N4915" i="4"/>
  <c r="N4916" i="4"/>
  <c r="N4917" i="4"/>
  <c r="N4918" i="4"/>
  <c r="N4919" i="4"/>
  <c r="N4920" i="4"/>
  <c r="N4921" i="4"/>
  <c r="N4922" i="4"/>
  <c r="N4923" i="4"/>
  <c r="N4924" i="4"/>
  <c r="N4925" i="4"/>
  <c r="N4926" i="4"/>
  <c r="N4927" i="4"/>
  <c r="N4928" i="4"/>
  <c r="N4929" i="4"/>
  <c r="N4930" i="4"/>
  <c r="N4931" i="4"/>
  <c r="N4932" i="4"/>
  <c r="N4933" i="4"/>
  <c r="N4934" i="4"/>
  <c r="N4935" i="4"/>
  <c r="N4936" i="4"/>
  <c r="N4937" i="4"/>
  <c r="N4938" i="4"/>
  <c r="N4939" i="4"/>
  <c r="N4940" i="4"/>
  <c r="N4941" i="4"/>
  <c r="N4942" i="4"/>
  <c r="N4943" i="4"/>
  <c r="N4944" i="4"/>
  <c r="N4945" i="4"/>
  <c r="N4946" i="4"/>
  <c r="N4947" i="4"/>
  <c r="N4948" i="4"/>
  <c r="N4949" i="4"/>
  <c r="N4950" i="4"/>
  <c r="N4951" i="4"/>
  <c r="N4952" i="4"/>
  <c r="N4953" i="4"/>
  <c r="N4954" i="4"/>
  <c r="N4955" i="4"/>
  <c r="N4956" i="4"/>
  <c r="N4957" i="4"/>
  <c r="N4958" i="4"/>
  <c r="N4959" i="4"/>
  <c r="N4960" i="4"/>
  <c r="N4961" i="4"/>
  <c r="N4962" i="4"/>
  <c r="N4963" i="4"/>
  <c r="N4964" i="4"/>
  <c r="N4965" i="4"/>
  <c r="N4966" i="4"/>
  <c r="N4967" i="4"/>
  <c r="N4968" i="4"/>
  <c r="N4969" i="4"/>
  <c r="N4970" i="4"/>
  <c r="N4971" i="4"/>
  <c r="N4972" i="4"/>
  <c r="N4973" i="4"/>
  <c r="N4974" i="4"/>
  <c r="N4975" i="4"/>
  <c r="N4976" i="4"/>
  <c r="N4977" i="4"/>
  <c r="N4978" i="4"/>
  <c r="N4979" i="4"/>
  <c r="N4980" i="4"/>
  <c r="N4981" i="4"/>
  <c r="N4982" i="4"/>
  <c r="N4983" i="4"/>
  <c r="N4984" i="4"/>
  <c r="N4985" i="4"/>
  <c r="N4986" i="4"/>
  <c r="N4987" i="4"/>
  <c r="N4988" i="4"/>
  <c r="N4989" i="4"/>
  <c r="N4990" i="4"/>
  <c r="N4991" i="4"/>
  <c r="N4992" i="4"/>
  <c r="N4993" i="4"/>
  <c r="N4994" i="4"/>
  <c r="N4995" i="4"/>
  <c r="N4996" i="4"/>
  <c r="N4997" i="4"/>
  <c r="N4998" i="4"/>
  <c r="N4999" i="4"/>
  <c r="N5000" i="4"/>
  <c r="N5001" i="4"/>
  <c r="N5002" i="4"/>
  <c r="N5003" i="4"/>
  <c r="N5004" i="4"/>
  <c r="N5005" i="4"/>
  <c r="N5006" i="4"/>
  <c r="N5007" i="4"/>
  <c r="N5008" i="4"/>
  <c r="N5009" i="4"/>
  <c r="N5010" i="4"/>
  <c r="N5011" i="4"/>
  <c r="N5012" i="4"/>
  <c r="N5013" i="4"/>
  <c r="N5014" i="4"/>
  <c r="N5015" i="4"/>
  <c r="N5016" i="4"/>
  <c r="N5017" i="4"/>
  <c r="N5018" i="4"/>
  <c r="N5019" i="4"/>
  <c r="N5020" i="4"/>
  <c r="N5021" i="4"/>
  <c r="N5022" i="4"/>
  <c r="N5023" i="4"/>
  <c r="N5024" i="4"/>
  <c r="N5025" i="4"/>
  <c r="N5026" i="4"/>
  <c r="N5027" i="4"/>
  <c r="N5028" i="4"/>
  <c r="N5029" i="4"/>
  <c r="N5030" i="4"/>
  <c r="N5031" i="4"/>
  <c r="N5032" i="4"/>
  <c r="N5033" i="4"/>
  <c r="N5034" i="4"/>
  <c r="N5035" i="4"/>
  <c r="N5036" i="4"/>
  <c r="N5037" i="4"/>
  <c r="N5038" i="4"/>
  <c r="N5039" i="4"/>
  <c r="N5040" i="4"/>
  <c r="N5041" i="4"/>
  <c r="N5042" i="4"/>
  <c r="N5043" i="4"/>
  <c r="N5044" i="4"/>
  <c r="N5045" i="4"/>
  <c r="N5046" i="4"/>
  <c r="N5047" i="4"/>
  <c r="N5048" i="4"/>
  <c r="N5049" i="4"/>
  <c r="N5050" i="4"/>
  <c r="N5051" i="4"/>
  <c r="N5052" i="4"/>
  <c r="N5053" i="4"/>
  <c r="N5054" i="4"/>
  <c r="N5055" i="4"/>
  <c r="N5056" i="4"/>
  <c r="N5057" i="4"/>
  <c r="N5058" i="4"/>
  <c r="N5059" i="4"/>
  <c r="N5060" i="4"/>
  <c r="N5061" i="4"/>
  <c r="N5062" i="4"/>
  <c r="N5063" i="4"/>
  <c r="N5064" i="4"/>
  <c r="N5065" i="4"/>
  <c r="N5066" i="4"/>
  <c r="N5067" i="4"/>
  <c r="N5068" i="4"/>
  <c r="N5069" i="4"/>
  <c r="N5070" i="4"/>
  <c r="N5071" i="4"/>
  <c r="N5072" i="4"/>
  <c r="N5073" i="4"/>
  <c r="N5074" i="4"/>
  <c r="N5075" i="4"/>
  <c r="N5076" i="4"/>
  <c r="N5077" i="4"/>
  <c r="N5078" i="4"/>
  <c r="N5079" i="4"/>
  <c r="N5080" i="4"/>
  <c r="N5081" i="4"/>
  <c r="N5082" i="4"/>
  <c r="N5083" i="4"/>
  <c r="N5084" i="4"/>
  <c r="N5085" i="4"/>
  <c r="N5086" i="4"/>
  <c r="N5087" i="4"/>
  <c r="N5088" i="4"/>
  <c r="N5089" i="4"/>
  <c r="N5090" i="4"/>
  <c r="N5091" i="4"/>
  <c r="N5092" i="4"/>
  <c r="N5093" i="4"/>
  <c r="N5094" i="4"/>
  <c r="N5095" i="4"/>
  <c r="N5096" i="4"/>
  <c r="N5097" i="4"/>
  <c r="N5098" i="4"/>
  <c r="N5099" i="4"/>
  <c r="N5100" i="4"/>
  <c r="N5101" i="4"/>
  <c r="N5102" i="4"/>
  <c r="N5103" i="4"/>
  <c r="N5104" i="4"/>
  <c r="N5105" i="4"/>
  <c r="N5106" i="4"/>
  <c r="N5107" i="4"/>
  <c r="N5108" i="4"/>
  <c r="N5109" i="4"/>
  <c r="N5110" i="4"/>
  <c r="N5111" i="4"/>
  <c r="N5112" i="4"/>
  <c r="N5113" i="4"/>
  <c r="N5114" i="4"/>
  <c r="N5115" i="4"/>
  <c r="N5116" i="4"/>
  <c r="N5117" i="4"/>
  <c r="N5118" i="4"/>
  <c r="N5119" i="4"/>
  <c r="N5120" i="4"/>
  <c r="N5121" i="4"/>
  <c r="N5122" i="4"/>
  <c r="N5123" i="4"/>
  <c r="N5124" i="4"/>
  <c r="N5125" i="4"/>
  <c r="N5126" i="4"/>
  <c r="N5127" i="4"/>
  <c r="N5128" i="4"/>
  <c r="N5129" i="4"/>
  <c r="N5130" i="4"/>
  <c r="N5131" i="4"/>
  <c r="N5132" i="4"/>
  <c r="N5133" i="4"/>
  <c r="N5134" i="4"/>
  <c r="N5135" i="4"/>
  <c r="N5136" i="4"/>
  <c r="N5137" i="4"/>
  <c r="N5138" i="4"/>
  <c r="N5139" i="4"/>
  <c r="N5140" i="4"/>
  <c r="N5141" i="4"/>
  <c r="N5142" i="4"/>
  <c r="N5143" i="4"/>
  <c r="N5144" i="4"/>
  <c r="N5145" i="4"/>
  <c r="N5146" i="4"/>
  <c r="N5147" i="4"/>
  <c r="N5148" i="4"/>
  <c r="N5149" i="4"/>
  <c r="N5150" i="4"/>
  <c r="N5151" i="4"/>
  <c r="N5152" i="4"/>
  <c r="N5153" i="4"/>
  <c r="N5154" i="4"/>
  <c r="N5155" i="4"/>
  <c r="N5156" i="4"/>
  <c r="N5157" i="4"/>
  <c r="N5158" i="4"/>
  <c r="N5159" i="4"/>
  <c r="N5160" i="4"/>
  <c r="N5161" i="4"/>
  <c r="N5162" i="4"/>
  <c r="N5163" i="4"/>
  <c r="N5164" i="4"/>
  <c r="N5165" i="4"/>
  <c r="N5166" i="4"/>
  <c r="N5167" i="4"/>
  <c r="N5168" i="4"/>
  <c r="N5169" i="4"/>
  <c r="N5170" i="4"/>
  <c r="N5171" i="4"/>
  <c r="N5172" i="4"/>
  <c r="N5173" i="4"/>
  <c r="N5174" i="4"/>
  <c r="N5175" i="4"/>
  <c r="N5176" i="4"/>
  <c r="N5177" i="4"/>
  <c r="N5178" i="4"/>
  <c r="N5179" i="4"/>
  <c r="N5180" i="4"/>
  <c r="N5181" i="4"/>
  <c r="N5182" i="4"/>
  <c r="N5183" i="4"/>
  <c r="N5184" i="4"/>
  <c r="N5185" i="4"/>
  <c r="N5186" i="4"/>
  <c r="N5187" i="4"/>
  <c r="N5188" i="4"/>
  <c r="N5189" i="4"/>
  <c r="N5190" i="4"/>
  <c r="N5191" i="4"/>
  <c r="N5192" i="4"/>
  <c r="N5193" i="4"/>
  <c r="N5194" i="4"/>
  <c r="N5195" i="4"/>
  <c r="N5196" i="4"/>
  <c r="N5197" i="4"/>
  <c r="N5198" i="4"/>
  <c r="N5199" i="4"/>
  <c r="N5200" i="4"/>
  <c r="N5201" i="4"/>
  <c r="N5202" i="4"/>
  <c r="N5203" i="4"/>
  <c r="N5204" i="4"/>
  <c r="N5205" i="4"/>
  <c r="N5206" i="4"/>
  <c r="N5207" i="4"/>
  <c r="N5208" i="4"/>
  <c r="N5209" i="4"/>
  <c r="N5210" i="4"/>
  <c r="N5211" i="4"/>
  <c r="N5212" i="4"/>
  <c r="N5213" i="4"/>
  <c r="N5214" i="4"/>
  <c r="N5215" i="4"/>
  <c r="N5216" i="4"/>
  <c r="N5217" i="4"/>
  <c r="N5218" i="4"/>
  <c r="N5219" i="4"/>
  <c r="N5220" i="4"/>
  <c r="N5221" i="4"/>
  <c r="N5222" i="4"/>
  <c r="N5223" i="4"/>
  <c r="N5224" i="4"/>
  <c r="N5225" i="4"/>
  <c r="N5226" i="4"/>
  <c r="N5227" i="4"/>
  <c r="N5228" i="4"/>
  <c r="N5229" i="4"/>
  <c r="N5230" i="4"/>
  <c r="N5231" i="4"/>
  <c r="N5232" i="4"/>
  <c r="N5233" i="4"/>
  <c r="N5234" i="4"/>
  <c r="N5235" i="4"/>
  <c r="N5236" i="4"/>
  <c r="N5237" i="4"/>
  <c r="N5238" i="4"/>
  <c r="N5239" i="4"/>
  <c r="N5240" i="4"/>
  <c r="N5241" i="4"/>
  <c r="N5242" i="4"/>
  <c r="N5243" i="4"/>
  <c r="N5244" i="4"/>
  <c r="N5245" i="4"/>
  <c r="N5246" i="4"/>
  <c r="N5247" i="4"/>
  <c r="N5248" i="4"/>
  <c r="N5249" i="4"/>
  <c r="N5250" i="4"/>
  <c r="N5251" i="4"/>
  <c r="N5252" i="4"/>
  <c r="N5253" i="4"/>
  <c r="N5254" i="4"/>
  <c r="N5255" i="4"/>
  <c r="N5256" i="4"/>
  <c r="N5257" i="4"/>
  <c r="N5258" i="4"/>
  <c r="N5259" i="4"/>
  <c r="N5260" i="4"/>
  <c r="N5261" i="4"/>
  <c r="N5262" i="4"/>
  <c r="N5263" i="4"/>
  <c r="N5264" i="4"/>
  <c r="N5265" i="4"/>
  <c r="N5266" i="4"/>
  <c r="N5267" i="4"/>
  <c r="N5268" i="4"/>
  <c r="N5269" i="4"/>
  <c r="N5270" i="4"/>
  <c r="N5271" i="4"/>
  <c r="N5272" i="4"/>
  <c r="N5273" i="4"/>
  <c r="N5274" i="4"/>
  <c r="N5275" i="4"/>
  <c r="N5276" i="4"/>
  <c r="N5277" i="4"/>
  <c r="N5278" i="4"/>
  <c r="N5279" i="4"/>
  <c r="N5280" i="4"/>
  <c r="N5281" i="4"/>
  <c r="N5282" i="4"/>
  <c r="N5283" i="4"/>
  <c r="N5284" i="4"/>
  <c r="N5285" i="4"/>
  <c r="N5286" i="4"/>
  <c r="N5287" i="4"/>
  <c r="N5288" i="4"/>
  <c r="N5289" i="4"/>
  <c r="N5290" i="4"/>
  <c r="N5291" i="4"/>
  <c r="N5292" i="4"/>
  <c r="N5293" i="4"/>
  <c r="N5294" i="4"/>
  <c r="N5295" i="4"/>
  <c r="N5296" i="4"/>
  <c r="N5297" i="4"/>
  <c r="N5298" i="4"/>
  <c r="N5299" i="4"/>
  <c r="N5300" i="4"/>
  <c r="N5301" i="4"/>
  <c r="N5302" i="4"/>
  <c r="N5303" i="4"/>
  <c r="N5304" i="4"/>
  <c r="N5305" i="4"/>
  <c r="N5306" i="4"/>
  <c r="N5307" i="4"/>
  <c r="N5308" i="4"/>
  <c r="N5309" i="4"/>
  <c r="N5310" i="4"/>
  <c r="N5311" i="4"/>
  <c r="N5312" i="4"/>
  <c r="N5313" i="4"/>
  <c r="N5314" i="4"/>
  <c r="N5315" i="4"/>
  <c r="N5316" i="4"/>
  <c r="N5317" i="4"/>
  <c r="N5318" i="4"/>
  <c r="N5319" i="4"/>
  <c r="N5320" i="4"/>
  <c r="N5321" i="4"/>
  <c r="N5322" i="4"/>
  <c r="N5323" i="4"/>
  <c r="N5324" i="4"/>
  <c r="N5325" i="4"/>
  <c r="N5326" i="4"/>
  <c r="N5327" i="4"/>
  <c r="N5328" i="4"/>
  <c r="N5329" i="4"/>
  <c r="N5330" i="4"/>
  <c r="N5331" i="4"/>
  <c r="N5332" i="4"/>
  <c r="N5333" i="4"/>
  <c r="N5334" i="4"/>
  <c r="N5335" i="4"/>
  <c r="N5336" i="4"/>
  <c r="N5337" i="4"/>
  <c r="N5338" i="4"/>
  <c r="N5339" i="4"/>
  <c r="N5340" i="4"/>
  <c r="N5341" i="4"/>
  <c r="N5342" i="4"/>
  <c r="N5343" i="4"/>
  <c r="N5344" i="4"/>
  <c r="N5345" i="4"/>
  <c r="N5346" i="4"/>
  <c r="N5347" i="4"/>
  <c r="N5348" i="4"/>
  <c r="N5349" i="4"/>
  <c r="N5350" i="4"/>
  <c r="N5351" i="4"/>
  <c r="N5352" i="4"/>
  <c r="N5353" i="4"/>
  <c r="N5354" i="4"/>
  <c r="N5355" i="4"/>
  <c r="N5356" i="4"/>
  <c r="N5357" i="4"/>
  <c r="N5358" i="4"/>
  <c r="N5359" i="4"/>
  <c r="N5360" i="4"/>
  <c r="N5361" i="4"/>
  <c r="N5362" i="4"/>
  <c r="N5363" i="4"/>
  <c r="N5364" i="4"/>
  <c r="N5365" i="4"/>
  <c r="N5366" i="4"/>
  <c r="N5367" i="4"/>
  <c r="N5368" i="4"/>
  <c r="N5369" i="4"/>
  <c r="N5370" i="4"/>
  <c r="N5371" i="4"/>
  <c r="N5372" i="4"/>
  <c r="N5373" i="4"/>
  <c r="N5374" i="4"/>
  <c r="N5375" i="4"/>
  <c r="N5376" i="4"/>
  <c r="N5377" i="4"/>
  <c r="N5378" i="4"/>
  <c r="N5379" i="4"/>
  <c r="N5380" i="4"/>
  <c r="N5381" i="4"/>
  <c r="N5382" i="4"/>
  <c r="N5383" i="4"/>
  <c r="N5384" i="4"/>
  <c r="N5385" i="4"/>
  <c r="N5386" i="4"/>
  <c r="N5387" i="4"/>
  <c r="N5388" i="4"/>
  <c r="N5389" i="4"/>
  <c r="N5390" i="4"/>
  <c r="N5391" i="4"/>
  <c r="N5392" i="4"/>
  <c r="N5393" i="4"/>
  <c r="N5394" i="4"/>
  <c r="N5395" i="4"/>
  <c r="N5396" i="4"/>
  <c r="N5397" i="4"/>
  <c r="N5398" i="4"/>
  <c r="N5399" i="4"/>
  <c r="N5400" i="4"/>
  <c r="N5401" i="4"/>
  <c r="N5402" i="4"/>
  <c r="N5403" i="4"/>
  <c r="N5404" i="4"/>
  <c r="N5405" i="4"/>
  <c r="N5406" i="4"/>
  <c r="N5407" i="4"/>
  <c r="N5408" i="4"/>
  <c r="N5409" i="4"/>
  <c r="N5410" i="4"/>
  <c r="N5411" i="4"/>
  <c r="N5412" i="4"/>
  <c r="N5413" i="4"/>
  <c r="N5414" i="4"/>
  <c r="N5415" i="4"/>
  <c r="N5416" i="4"/>
  <c r="N5417" i="4"/>
  <c r="N5418" i="4"/>
  <c r="N5419" i="4"/>
  <c r="N5420" i="4"/>
  <c r="N5421" i="4"/>
  <c r="N5422" i="4"/>
  <c r="N5423" i="4"/>
  <c r="N5424" i="4"/>
  <c r="N5425" i="4"/>
  <c r="N5426" i="4"/>
  <c r="N5427" i="4"/>
  <c r="N5428" i="4"/>
  <c r="N5429" i="4"/>
  <c r="N5430" i="4"/>
  <c r="N5431" i="4"/>
  <c r="N5432" i="4"/>
  <c r="N5433" i="4"/>
  <c r="N5434" i="4"/>
  <c r="N5435" i="4"/>
  <c r="N5436" i="4"/>
  <c r="N5437" i="4"/>
  <c r="N5438" i="4"/>
  <c r="N5439" i="4"/>
  <c r="N5440" i="4"/>
  <c r="N5441" i="4"/>
  <c r="N5442" i="4"/>
  <c r="N5443" i="4"/>
  <c r="N5444" i="4"/>
  <c r="N5445" i="4"/>
  <c r="N5446" i="4"/>
  <c r="N5447" i="4"/>
  <c r="N5448" i="4"/>
  <c r="N5449" i="4"/>
  <c r="N5450" i="4"/>
  <c r="N5451" i="4"/>
  <c r="N5452" i="4"/>
  <c r="N5453" i="4"/>
  <c r="N5454" i="4"/>
  <c r="N5455" i="4"/>
  <c r="N5456" i="4"/>
  <c r="N5457" i="4"/>
  <c r="N5458" i="4"/>
  <c r="N5459" i="4"/>
  <c r="N5460" i="4"/>
  <c r="N5461" i="4"/>
  <c r="N5462" i="4"/>
  <c r="N5463" i="4"/>
  <c r="N5464" i="4"/>
  <c r="N5465" i="4"/>
  <c r="N5466" i="4"/>
  <c r="N5467" i="4"/>
  <c r="N5468" i="4"/>
  <c r="N5469" i="4"/>
  <c r="N5470" i="4"/>
  <c r="N5471" i="4"/>
  <c r="N5472" i="4"/>
  <c r="N5473" i="4"/>
  <c r="N5474" i="4"/>
  <c r="N5475" i="4"/>
  <c r="N5476" i="4"/>
  <c r="N5477" i="4"/>
  <c r="N5478" i="4"/>
  <c r="N5479" i="4"/>
  <c r="N5480" i="4"/>
  <c r="N5481" i="4"/>
  <c r="N5482" i="4"/>
  <c r="N5483" i="4"/>
  <c r="N5484" i="4"/>
  <c r="N5485" i="4"/>
  <c r="N5486" i="4"/>
  <c r="N5487" i="4"/>
  <c r="N5488" i="4"/>
  <c r="N5489" i="4"/>
  <c r="N5490" i="4"/>
  <c r="N5491" i="4"/>
  <c r="N5492" i="4"/>
  <c r="N5493" i="4"/>
  <c r="N5494" i="4"/>
  <c r="N5495" i="4"/>
  <c r="N5496" i="4"/>
  <c r="N5497" i="4"/>
  <c r="N5498" i="4"/>
  <c r="N5499" i="4"/>
  <c r="N5500" i="4"/>
  <c r="N5501" i="4"/>
  <c r="N5502" i="4"/>
  <c r="N5503" i="4"/>
  <c r="N5504" i="4"/>
  <c r="N5505" i="4"/>
  <c r="N5506" i="4"/>
  <c r="N5507" i="4"/>
  <c r="N5508" i="4"/>
  <c r="N5509" i="4"/>
  <c r="N5510" i="4"/>
  <c r="N5511" i="4"/>
  <c r="N5512" i="4"/>
  <c r="N5513" i="4"/>
  <c r="N5514" i="4"/>
  <c r="N5515" i="4"/>
  <c r="N5516" i="4"/>
  <c r="N5517" i="4"/>
  <c r="N5518" i="4"/>
  <c r="N5519" i="4"/>
  <c r="N5520" i="4"/>
  <c r="N5521" i="4"/>
  <c r="N5522" i="4"/>
  <c r="N5523" i="4"/>
  <c r="N5524" i="4"/>
  <c r="N5525" i="4"/>
  <c r="N5526" i="4"/>
  <c r="N5527" i="4"/>
  <c r="N5528" i="4"/>
  <c r="N5529" i="4"/>
  <c r="N5530" i="4"/>
  <c r="N5531" i="4"/>
  <c r="N5532" i="4"/>
  <c r="N5533" i="4"/>
  <c r="N5534" i="4"/>
  <c r="N5535" i="4"/>
  <c r="N5536" i="4"/>
  <c r="N5537" i="4"/>
  <c r="N5538" i="4"/>
  <c r="N5539" i="4"/>
  <c r="N5540" i="4"/>
  <c r="N5541" i="4"/>
  <c r="N5542" i="4"/>
  <c r="N5543" i="4"/>
  <c r="N5544" i="4"/>
  <c r="N5545" i="4"/>
  <c r="N5546" i="4"/>
  <c r="N5547" i="4"/>
  <c r="N5548" i="4"/>
  <c r="N5549" i="4"/>
  <c r="N5550" i="4"/>
  <c r="N5551" i="4"/>
  <c r="N5552" i="4"/>
  <c r="N5553" i="4"/>
  <c r="N5554" i="4"/>
  <c r="N5555" i="4"/>
  <c r="N5556" i="4"/>
  <c r="N5557" i="4"/>
  <c r="N5558" i="4"/>
  <c r="N5559" i="4"/>
  <c r="N5560" i="4"/>
  <c r="N5561" i="4"/>
  <c r="N5562" i="4"/>
  <c r="N5563" i="4"/>
  <c r="N5564" i="4"/>
  <c r="N5565" i="4"/>
  <c r="N5566" i="4"/>
  <c r="N5567" i="4"/>
  <c r="N5568" i="4"/>
  <c r="N5569" i="4"/>
  <c r="N5570" i="4"/>
  <c r="N5571" i="4"/>
  <c r="N5572" i="4"/>
  <c r="N5573" i="4"/>
  <c r="N5574" i="4"/>
  <c r="N5575" i="4"/>
  <c r="N5576" i="4"/>
  <c r="N5577" i="4"/>
  <c r="N5578" i="4"/>
  <c r="N5579" i="4"/>
  <c r="N5580" i="4"/>
  <c r="N5581" i="4"/>
  <c r="N5582" i="4"/>
  <c r="N5583" i="4"/>
  <c r="N5584" i="4"/>
  <c r="N5585" i="4"/>
  <c r="N5586" i="4"/>
  <c r="N5587" i="4"/>
  <c r="N5588" i="4"/>
  <c r="N5589" i="4"/>
  <c r="N5590" i="4"/>
  <c r="N5591" i="4"/>
  <c r="N5592" i="4"/>
  <c r="N5593" i="4"/>
  <c r="N5594" i="4"/>
  <c r="N5595" i="4"/>
  <c r="N5596" i="4"/>
  <c r="N5597" i="4"/>
  <c r="N5598" i="4"/>
  <c r="N5599" i="4"/>
  <c r="N5600" i="4"/>
  <c r="N5601" i="4"/>
  <c r="N5602" i="4"/>
  <c r="N5603" i="4"/>
  <c r="N5604" i="4"/>
  <c r="N5605" i="4"/>
  <c r="N5606" i="4"/>
  <c r="N5607" i="4"/>
  <c r="N5608" i="4"/>
  <c r="N5609" i="4"/>
  <c r="N5610" i="4"/>
  <c r="N5611" i="4"/>
  <c r="N5612" i="4"/>
  <c r="N5613" i="4"/>
  <c r="N5614" i="4"/>
  <c r="N5615" i="4"/>
  <c r="N5616" i="4"/>
  <c r="N5617" i="4"/>
  <c r="N5618" i="4"/>
  <c r="N5619" i="4"/>
  <c r="N5620" i="4"/>
  <c r="N5621" i="4"/>
  <c r="N5622" i="4"/>
  <c r="N5623" i="4"/>
  <c r="N5624" i="4"/>
  <c r="N5625" i="4"/>
  <c r="N5626" i="4"/>
  <c r="N5627" i="4"/>
  <c r="N5628" i="4"/>
  <c r="N5629" i="4"/>
  <c r="N5630" i="4"/>
  <c r="N5631" i="4"/>
  <c r="N5632" i="4"/>
  <c r="N5633" i="4"/>
  <c r="N5634" i="4"/>
  <c r="N5635" i="4"/>
  <c r="N5636" i="4"/>
  <c r="N5637" i="4"/>
  <c r="N5638" i="4"/>
  <c r="N5639" i="4"/>
  <c r="N5640" i="4"/>
  <c r="N5641" i="4"/>
  <c r="N5642" i="4"/>
  <c r="N5643" i="4"/>
  <c r="N5644" i="4"/>
  <c r="N5645" i="4"/>
  <c r="N5646" i="4"/>
  <c r="N5647" i="4"/>
  <c r="N5648" i="4"/>
  <c r="N5649" i="4"/>
  <c r="N5650" i="4"/>
  <c r="N5651" i="4"/>
  <c r="N5652" i="4"/>
  <c r="N5653" i="4"/>
  <c r="N5654" i="4"/>
  <c r="N5655" i="4"/>
  <c r="N5656" i="4"/>
  <c r="N5657" i="4"/>
  <c r="N5658" i="4"/>
  <c r="N5659" i="4"/>
  <c r="N5660" i="4"/>
  <c r="N5661" i="4"/>
  <c r="N5662" i="4"/>
  <c r="N5663" i="4"/>
  <c r="N5664" i="4"/>
  <c r="N5665" i="4"/>
  <c r="N5666" i="4"/>
  <c r="N5667" i="4"/>
  <c r="N5668" i="4"/>
  <c r="N5669" i="4"/>
  <c r="N5670" i="4"/>
  <c r="N5671" i="4"/>
  <c r="N5672" i="4"/>
  <c r="N5673" i="4"/>
  <c r="N5674" i="4"/>
  <c r="N5675" i="4"/>
  <c r="N5676" i="4"/>
  <c r="N5677" i="4"/>
  <c r="N5678" i="4"/>
  <c r="N5679" i="4"/>
  <c r="N5680" i="4"/>
  <c r="N5681" i="4"/>
  <c r="N5682" i="4"/>
  <c r="N5683" i="4"/>
  <c r="N5684" i="4"/>
  <c r="N5685" i="4"/>
  <c r="N5686" i="4"/>
  <c r="N5687" i="4"/>
  <c r="N5688" i="4"/>
  <c r="N5689" i="4"/>
  <c r="N5690" i="4"/>
  <c r="N5691" i="4"/>
  <c r="N5692" i="4"/>
  <c r="N5693" i="4"/>
  <c r="N5694" i="4"/>
  <c r="N5695" i="4"/>
  <c r="N5696" i="4"/>
  <c r="N5697" i="4"/>
  <c r="N5698" i="4"/>
  <c r="N5699" i="4"/>
  <c r="N5700" i="4"/>
  <c r="N5701" i="4"/>
  <c r="N5702" i="4"/>
  <c r="N5703" i="4"/>
  <c r="N5704" i="4"/>
  <c r="N5705" i="4"/>
  <c r="N5706" i="4"/>
  <c r="N5707" i="4"/>
  <c r="N5708" i="4"/>
  <c r="N5709" i="4"/>
  <c r="N5710" i="4"/>
  <c r="N5711" i="4"/>
  <c r="N5712" i="4"/>
  <c r="N5713" i="4"/>
  <c r="N5714" i="4"/>
  <c r="N5715" i="4"/>
  <c r="N5716" i="4"/>
  <c r="N5717" i="4"/>
  <c r="N5718" i="4"/>
  <c r="N5719" i="4"/>
  <c r="N5720" i="4"/>
  <c r="N5721" i="4"/>
  <c r="N5722" i="4"/>
  <c r="N5723" i="4"/>
  <c r="N5724" i="4"/>
  <c r="N5725" i="4"/>
  <c r="N5726" i="4"/>
  <c r="N5727" i="4"/>
  <c r="N5728" i="4"/>
  <c r="N5729" i="4"/>
  <c r="N5730" i="4"/>
  <c r="N5731" i="4"/>
  <c r="N5732" i="4"/>
  <c r="N5733" i="4"/>
  <c r="N5734" i="4"/>
  <c r="N5735" i="4"/>
  <c r="N5736" i="4"/>
  <c r="N5737" i="4"/>
  <c r="N5738" i="4"/>
  <c r="N5739" i="4"/>
  <c r="N5740" i="4"/>
  <c r="N5741" i="4"/>
  <c r="N5742" i="4"/>
  <c r="N5743" i="4"/>
  <c r="N5744" i="4"/>
  <c r="N5745" i="4"/>
  <c r="N5746" i="4"/>
  <c r="N5747" i="4"/>
  <c r="N5748" i="4"/>
  <c r="N5749" i="4"/>
  <c r="N5750" i="4"/>
  <c r="N5751" i="4"/>
  <c r="N5752" i="4"/>
  <c r="N5753" i="4"/>
  <c r="N5754" i="4"/>
  <c r="N5755" i="4"/>
  <c r="N5756" i="4"/>
  <c r="N5757" i="4"/>
  <c r="N5758" i="4"/>
  <c r="N5759" i="4"/>
  <c r="N5760" i="4"/>
  <c r="N5761" i="4"/>
  <c r="N5762" i="4"/>
  <c r="N5763" i="4"/>
  <c r="N5764" i="4"/>
  <c r="N5765" i="4"/>
  <c r="N5766" i="4"/>
  <c r="N5767" i="4"/>
  <c r="N5768" i="4"/>
  <c r="N5769" i="4"/>
  <c r="N5770" i="4"/>
  <c r="N5771" i="4"/>
  <c r="N5772" i="4"/>
  <c r="N5773" i="4"/>
  <c r="N5774" i="4"/>
  <c r="N5775" i="4"/>
  <c r="N5776" i="4"/>
  <c r="N5777" i="4"/>
  <c r="N5778" i="4"/>
  <c r="N5779" i="4"/>
  <c r="N5780" i="4"/>
  <c r="N5781" i="4"/>
  <c r="N5782" i="4"/>
  <c r="N5783" i="4"/>
  <c r="N5784" i="4"/>
  <c r="N5785" i="4"/>
  <c r="N5786" i="4"/>
  <c r="N5787" i="4"/>
  <c r="N5788" i="4"/>
  <c r="N5789" i="4"/>
  <c r="N5790" i="4"/>
  <c r="N5791" i="4"/>
  <c r="N5792" i="4"/>
  <c r="N5793" i="4"/>
  <c r="N5794" i="4"/>
  <c r="N5795" i="4"/>
  <c r="N5796" i="4"/>
  <c r="N5797" i="4"/>
  <c r="N5798" i="4"/>
  <c r="N5799" i="4"/>
  <c r="N5800" i="4"/>
  <c r="N5801" i="4"/>
  <c r="N5802" i="4"/>
  <c r="N5803" i="4"/>
  <c r="N5804" i="4"/>
  <c r="N5805" i="4"/>
  <c r="N5806" i="4"/>
  <c r="N5807" i="4"/>
  <c r="N5808" i="4"/>
  <c r="N5809" i="4"/>
  <c r="N5810" i="4"/>
  <c r="N5811" i="4"/>
  <c r="N5812" i="4"/>
  <c r="N5813" i="4"/>
  <c r="N5814" i="4"/>
  <c r="N5815" i="4"/>
  <c r="N5816" i="4"/>
  <c r="N5817" i="4"/>
  <c r="N5818" i="4"/>
  <c r="N5819" i="4"/>
  <c r="N5820" i="4"/>
  <c r="N5821" i="4"/>
  <c r="N5822" i="4"/>
  <c r="N5823" i="4"/>
  <c r="N5824" i="4"/>
  <c r="N5825" i="4"/>
  <c r="N5826" i="4"/>
  <c r="N5827" i="4"/>
  <c r="N5828" i="4"/>
  <c r="N5829" i="4"/>
  <c r="N5830" i="4"/>
  <c r="N5831" i="4"/>
  <c r="N5832" i="4"/>
  <c r="N5833" i="4"/>
  <c r="N5834" i="4"/>
  <c r="N5835" i="4"/>
  <c r="N5836" i="4"/>
  <c r="N5837" i="4"/>
  <c r="N5838" i="4"/>
  <c r="N5839" i="4"/>
  <c r="N5840" i="4"/>
  <c r="N5841" i="4"/>
  <c r="N5842" i="4"/>
  <c r="N5843" i="4"/>
  <c r="N5844" i="4"/>
  <c r="N5845" i="4"/>
  <c r="N5846" i="4"/>
  <c r="N5847" i="4"/>
  <c r="N5848" i="4"/>
  <c r="N5849" i="4"/>
  <c r="N5850" i="4"/>
  <c r="N5851" i="4"/>
  <c r="N5852" i="4"/>
  <c r="N5853" i="4"/>
  <c r="N5854" i="4"/>
  <c r="N5855" i="4"/>
  <c r="N5856" i="4"/>
  <c r="N5857" i="4"/>
  <c r="N5858" i="4"/>
  <c r="N5859" i="4"/>
  <c r="N5860" i="4"/>
  <c r="N5861" i="4"/>
  <c r="N5862" i="4"/>
  <c r="N5863" i="4"/>
  <c r="N5864" i="4"/>
  <c r="N5865" i="4"/>
  <c r="N5866" i="4"/>
  <c r="N5867" i="4"/>
  <c r="N5868" i="4"/>
  <c r="N5869" i="4"/>
  <c r="N5870" i="4"/>
  <c r="N5871" i="4"/>
  <c r="N5872" i="4"/>
  <c r="N5873" i="4"/>
  <c r="N5874" i="4"/>
  <c r="N5875" i="4"/>
  <c r="N5876" i="4"/>
  <c r="N5877" i="4"/>
  <c r="N5878" i="4"/>
  <c r="N5879" i="4"/>
  <c r="N5880" i="4"/>
  <c r="N5881" i="4"/>
  <c r="N5882" i="4"/>
  <c r="N5883" i="4"/>
  <c r="N5884" i="4"/>
  <c r="N5885" i="4"/>
  <c r="N5886" i="4"/>
  <c r="N5887" i="4"/>
  <c r="N5888" i="4"/>
  <c r="N5889" i="4"/>
  <c r="N5890" i="4"/>
  <c r="N5891" i="4"/>
  <c r="N5892" i="4"/>
  <c r="N5893" i="4"/>
  <c r="N5894" i="4"/>
  <c r="N5895" i="4"/>
  <c r="N5896" i="4"/>
  <c r="N5897" i="4"/>
  <c r="N5898" i="4"/>
  <c r="N5899" i="4"/>
  <c r="N5900" i="4"/>
  <c r="N5901" i="4"/>
  <c r="N5902" i="4"/>
  <c r="N5903" i="4"/>
  <c r="N5904" i="4"/>
  <c r="N5905" i="4"/>
  <c r="N5906" i="4"/>
  <c r="N5907" i="4"/>
  <c r="N5908" i="4"/>
  <c r="N5909" i="4"/>
  <c r="N5910" i="4"/>
  <c r="N5911" i="4"/>
  <c r="N5912" i="4"/>
  <c r="N5913" i="4"/>
  <c r="N5914" i="4"/>
  <c r="N5915" i="4"/>
  <c r="N5916" i="4"/>
  <c r="N5917" i="4"/>
  <c r="N5918" i="4"/>
  <c r="N5919" i="4"/>
  <c r="N5920" i="4"/>
  <c r="N5921" i="4"/>
  <c r="N5922" i="4"/>
  <c r="N5923" i="4"/>
  <c r="N5924" i="4"/>
  <c r="N5925" i="4"/>
  <c r="N5926" i="4"/>
  <c r="N5927" i="4"/>
  <c r="N5928" i="4"/>
  <c r="N5929" i="4"/>
  <c r="N5930" i="4"/>
  <c r="N5931" i="4"/>
  <c r="N5932" i="4"/>
  <c r="N5933" i="4"/>
  <c r="N5934" i="4"/>
  <c r="N5935" i="4"/>
  <c r="N5936" i="4"/>
  <c r="N5937" i="4"/>
  <c r="N5938" i="4"/>
  <c r="N5939" i="4"/>
  <c r="N5940" i="4"/>
  <c r="N5941" i="4"/>
  <c r="N5942" i="4"/>
  <c r="N5943" i="4"/>
  <c r="N5944" i="4"/>
  <c r="N5945" i="4"/>
  <c r="N5946" i="4"/>
  <c r="N5947" i="4"/>
  <c r="N5948" i="4"/>
  <c r="N5949" i="4"/>
  <c r="N5950" i="4"/>
  <c r="N5951" i="4"/>
  <c r="N5952" i="4"/>
  <c r="N5953" i="4"/>
  <c r="N5954" i="4"/>
  <c r="N5955" i="4"/>
  <c r="N5956" i="4"/>
  <c r="N5957" i="4"/>
  <c r="N5958" i="4"/>
  <c r="N5959" i="4"/>
  <c r="N5960" i="4"/>
  <c r="N5961" i="4"/>
  <c r="N5962" i="4"/>
  <c r="N5963" i="4"/>
  <c r="N5964" i="4"/>
  <c r="N5965" i="4"/>
  <c r="N5966" i="4"/>
  <c r="N5967" i="4"/>
  <c r="N5968" i="4"/>
  <c r="N5969" i="4"/>
  <c r="N5970" i="4"/>
  <c r="N5971" i="4"/>
  <c r="N5972" i="4"/>
  <c r="N5973" i="4"/>
  <c r="N5974" i="4"/>
  <c r="N5975" i="4"/>
  <c r="N5976" i="4"/>
  <c r="N5977" i="4"/>
  <c r="N5978" i="4"/>
  <c r="N5979" i="4"/>
  <c r="N5980" i="4"/>
  <c r="N5981" i="4"/>
  <c r="N5982" i="4"/>
  <c r="N5983" i="4"/>
  <c r="N5984" i="4"/>
  <c r="N5985" i="4"/>
  <c r="N5986" i="4"/>
  <c r="N5987" i="4"/>
  <c r="N5988" i="4"/>
  <c r="N5989" i="4"/>
  <c r="N5990" i="4"/>
  <c r="N5991" i="4"/>
  <c r="N5992" i="4"/>
  <c r="N5993" i="4"/>
  <c r="N5994" i="4"/>
  <c r="N5995" i="4"/>
  <c r="N5996" i="4"/>
  <c r="N5997" i="4"/>
  <c r="N5998" i="4"/>
  <c r="N5999" i="4"/>
  <c r="N6000" i="4"/>
  <c r="N6001" i="4"/>
  <c r="N6002" i="4"/>
  <c r="N6003" i="4"/>
  <c r="N6004" i="4"/>
  <c r="N6005" i="4"/>
  <c r="N6006" i="4"/>
  <c r="N6007" i="4"/>
  <c r="N6008" i="4"/>
  <c r="N6009" i="4"/>
  <c r="N6010" i="4"/>
  <c r="N6011" i="4"/>
  <c r="N6012" i="4"/>
  <c r="N6013" i="4"/>
  <c r="N6014" i="4"/>
  <c r="N6015" i="4"/>
  <c r="N6016" i="4"/>
  <c r="N6017" i="4"/>
  <c r="N6018" i="4"/>
  <c r="N6019" i="4"/>
  <c r="N6020" i="4"/>
  <c r="N6021" i="4"/>
  <c r="N6022" i="4"/>
  <c r="N6023" i="4"/>
  <c r="N6024" i="4"/>
  <c r="N6025" i="4"/>
  <c r="N6026" i="4"/>
  <c r="N6027" i="4"/>
  <c r="N6028" i="4"/>
  <c r="N6029" i="4"/>
  <c r="N6030" i="4"/>
  <c r="N6031" i="4"/>
  <c r="N6032" i="4"/>
  <c r="N6033" i="4"/>
  <c r="N6034" i="4"/>
  <c r="N6035" i="4"/>
  <c r="N6036" i="4"/>
  <c r="N6037" i="4"/>
  <c r="N6038" i="4"/>
  <c r="N6039" i="4"/>
  <c r="N6040" i="4"/>
  <c r="N6041" i="4"/>
  <c r="N6042" i="4"/>
  <c r="N6043" i="4"/>
  <c r="N6044" i="4"/>
  <c r="N6045" i="4"/>
  <c r="N6046" i="4"/>
  <c r="N6047" i="4"/>
  <c r="N6048" i="4"/>
  <c r="N6049" i="4"/>
  <c r="N6050" i="4"/>
  <c r="N6051" i="4"/>
  <c r="N6052" i="4"/>
  <c r="N6053" i="4"/>
  <c r="N6054" i="4"/>
  <c r="N6055" i="4"/>
  <c r="N6056" i="4"/>
  <c r="N6057" i="4"/>
  <c r="N6058" i="4"/>
  <c r="N6059" i="4"/>
  <c r="N6060" i="4"/>
  <c r="N6061" i="4"/>
  <c r="N6062" i="4"/>
  <c r="N6063" i="4"/>
  <c r="N6064" i="4"/>
  <c r="N6065" i="4"/>
  <c r="N6066" i="4"/>
  <c r="N6067" i="4"/>
  <c r="N6068" i="4"/>
  <c r="N6069" i="4"/>
  <c r="N6070" i="4"/>
  <c r="N6071" i="4"/>
  <c r="N6072" i="4"/>
  <c r="N6073" i="4"/>
  <c r="N6074" i="4"/>
  <c r="N6075" i="4"/>
  <c r="N6076" i="4"/>
  <c r="N6077" i="4"/>
  <c r="N6078" i="4"/>
  <c r="N6079" i="4"/>
  <c r="N6080" i="4"/>
  <c r="N6081" i="4"/>
  <c r="N6082" i="4"/>
  <c r="N6083" i="4"/>
  <c r="N6084" i="4"/>
  <c r="N6085" i="4"/>
  <c r="N6086" i="4"/>
  <c r="N6087" i="4"/>
  <c r="N6088" i="4"/>
  <c r="N6089" i="4"/>
  <c r="N6090" i="4"/>
  <c r="N6091" i="4"/>
  <c r="N6092" i="4"/>
  <c r="N6093" i="4"/>
  <c r="N6094" i="4"/>
  <c r="N6095" i="4"/>
  <c r="N6096" i="4"/>
  <c r="N6097" i="4"/>
  <c r="N6098" i="4"/>
  <c r="N6099" i="4"/>
  <c r="N6100" i="4"/>
  <c r="N6101" i="4"/>
  <c r="N6102" i="4"/>
  <c r="N6103" i="4"/>
  <c r="N6104" i="4"/>
  <c r="N6105" i="4"/>
  <c r="N6106" i="4"/>
  <c r="N6107" i="4"/>
  <c r="N6108" i="4"/>
  <c r="N6109" i="4"/>
  <c r="N6110" i="4"/>
  <c r="N6111" i="4"/>
  <c r="N6112" i="4"/>
  <c r="N6113" i="4"/>
  <c r="N6114" i="4"/>
  <c r="N6115" i="4"/>
  <c r="N6116" i="4"/>
  <c r="N6117" i="4"/>
  <c r="N6118" i="4"/>
  <c r="N6119" i="4"/>
  <c r="N6120" i="4"/>
  <c r="N6121" i="4"/>
  <c r="N6122" i="4"/>
  <c r="N6123" i="4"/>
  <c r="N6124" i="4"/>
  <c r="N6125" i="4"/>
  <c r="N6126" i="4"/>
  <c r="N6127" i="4"/>
  <c r="N6128" i="4"/>
  <c r="N6129" i="4"/>
  <c r="N6130" i="4"/>
  <c r="N6131" i="4"/>
  <c r="N6132" i="4"/>
  <c r="N6133" i="4"/>
  <c r="N6134" i="4"/>
  <c r="N6135" i="4"/>
  <c r="N6136" i="4"/>
  <c r="N6137" i="4"/>
  <c r="N6138" i="4"/>
  <c r="N6139" i="4"/>
  <c r="N6140" i="4"/>
  <c r="N6141" i="4"/>
  <c r="N6142" i="4"/>
  <c r="N6143" i="4"/>
  <c r="N6144" i="4"/>
  <c r="N6145" i="4"/>
  <c r="N6146" i="4"/>
  <c r="N6147" i="4"/>
  <c r="N6148" i="4"/>
  <c r="N6149" i="4"/>
  <c r="N6150" i="4"/>
  <c r="N6151" i="4"/>
  <c r="N6152" i="4"/>
  <c r="N6153" i="4"/>
  <c r="N6154" i="4"/>
  <c r="N6155" i="4"/>
  <c r="N6156" i="4"/>
  <c r="N6157" i="4"/>
  <c r="N6158" i="4"/>
  <c r="N6159" i="4"/>
  <c r="N6160" i="4"/>
  <c r="N6161" i="4"/>
  <c r="N6162" i="4"/>
  <c r="N6163" i="4"/>
  <c r="N6164" i="4"/>
  <c r="N6165" i="4"/>
  <c r="N6166" i="4"/>
  <c r="N6167" i="4"/>
  <c r="N6168" i="4"/>
  <c r="N6169" i="4"/>
  <c r="N6170" i="4"/>
  <c r="N6171" i="4"/>
  <c r="N6172" i="4"/>
  <c r="N6173" i="4"/>
  <c r="N6174" i="4"/>
  <c r="N6175" i="4"/>
  <c r="N6176" i="4"/>
  <c r="N6177" i="4"/>
  <c r="N6178" i="4"/>
  <c r="N6179" i="4"/>
  <c r="N6180" i="4"/>
  <c r="N6181" i="4"/>
  <c r="N6182" i="4"/>
  <c r="N6183" i="4"/>
  <c r="N6184" i="4"/>
  <c r="N6185" i="4"/>
  <c r="N6186" i="4"/>
  <c r="N6187" i="4"/>
  <c r="N6188" i="4"/>
  <c r="N6189" i="4"/>
  <c r="N6190" i="4"/>
  <c r="N6191" i="4"/>
  <c r="N6192" i="4"/>
  <c r="N6193" i="4"/>
  <c r="N6194" i="4"/>
  <c r="N6195" i="4"/>
  <c r="N6196" i="4"/>
  <c r="N6197" i="4"/>
  <c r="N6198" i="4"/>
  <c r="N6199" i="4"/>
  <c r="N6200" i="4"/>
  <c r="N6201" i="4"/>
  <c r="N6202" i="4"/>
  <c r="N6203" i="4"/>
  <c r="N6204" i="4"/>
  <c r="N6205" i="4"/>
  <c r="N6206" i="4"/>
  <c r="N6207" i="4"/>
  <c r="N6208" i="4"/>
  <c r="N6209" i="4"/>
  <c r="N6210" i="4"/>
  <c r="N6211" i="4"/>
  <c r="N6212" i="4"/>
  <c r="N6213" i="4"/>
  <c r="N6214" i="4"/>
  <c r="N6215" i="4"/>
  <c r="N6216" i="4"/>
  <c r="N6217" i="4"/>
  <c r="N6218" i="4"/>
  <c r="N6219" i="4"/>
  <c r="N6220" i="4"/>
  <c r="N6221" i="4"/>
  <c r="N6222" i="4"/>
  <c r="N6223" i="4"/>
  <c r="N6224" i="4"/>
  <c r="N6225" i="4"/>
  <c r="N6226" i="4"/>
  <c r="N6227" i="4"/>
  <c r="N6228" i="4"/>
  <c r="N6229" i="4"/>
  <c r="N6230" i="4"/>
  <c r="N6231" i="4"/>
  <c r="N6232" i="4"/>
  <c r="N6233" i="4"/>
  <c r="N6234" i="4"/>
  <c r="N6235" i="4"/>
  <c r="N6236" i="4"/>
  <c r="N6237" i="4"/>
  <c r="N6238" i="4"/>
  <c r="N6239" i="4"/>
  <c r="N6240" i="4"/>
  <c r="N6241" i="4"/>
  <c r="N6242" i="4"/>
  <c r="N6243" i="4"/>
  <c r="N6244" i="4"/>
  <c r="N6245" i="4"/>
  <c r="N6246" i="4"/>
  <c r="N6247" i="4"/>
  <c r="N6248" i="4"/>
  <c r="N6249" i="4"/>
  <c r="N6250" i="4"/>
  <c r="N6251" i="4"/>
  <c r="N6252" i="4"/>
  <c r="N6253" i="4"/>
  <c r="N6254" i="4"/>
  <c r="N6255" i="4"/>
  <c r="N6256" i="4"/>
  <c r="N6257" i="4"/>
  <c r="N6258" i="4"/>
  <c r="N6259" i="4"/>
  <c r="N6260" i="4"/>
  <c r="N6261" i="4"/>
  <c r="N6262" i="4"/>
  <c r="N6263" i="4"/>
  <c r="N6264" i="4"/>
  <c r="N6265" i="4"/>
  <c r="N6266" i="4"/>
  <c r="N6267" i="4"/>
  <c r="N6268" i="4"/>
  <c r="N6269" i="4"/>
  <c r="N6270" i="4"/>
  <c r="N6271" i="4"/>
  <c r="N6272" i="4"/>
  <c r="N6273" i="4"/>
  <c r="N6274" i="4"/>
  <c r="N6275" i="4"/>
  <c r="N6276" i="4"/>
  <c r="N6277" i="4"/>
  <c r="N6278" i="4"/>
  <c r="N6279" i="4"/>
  <c r="N6280" i="4"/>
  <c r="N6281" i="4"/>
  <c r="N6282" i="4"/>
  <c r="N6283" i="4"/>
  <c r="N6284" i="4"/>
  <c r="N6285" i="4"/>
  <c r="N6286" i="4"/>
  <c r="N6287" i="4"/>
  <c r="N6288" i="4"/>
  <c r="N6289" i="4"/>
  <c r="N6290" i="4"/>
  <c r="N6291" i="4"/>
  <c r="N6292" i="4"/>
  <c r="N6293" i="4"/>
  <c r="N6294" i="4"/>
  <c r="N6295" i="4"/>
  <c r="N6296" i="4"/>
  <c r="N6297" i="4"/>
  <c r="N6298" i="4"/>
  <c r="N6299" i="4"/>
  <c r="N6300" i="4"/>
  <c r="N6301" i="4"/>
  <c r="N6302" i="4"/>
  <c r="N6303" i="4"/>
  <c r="N6304" i="4"/>
  <c r="N6305" i="4"/>
  <c r="N6306" i="4"/>
  <c r="N6307" i="4"/>
  <c r="N6308" i="4"/>
  <c r="N6309" i="4"/>
  <c r="N6310" i="4"/>
  <c r="N6311" i="4"/>
  <c r="N6312" i="4"/>
  <c r="N6313" i="4"/>
  <c r="N6314" i="4"/>
  <c r="N6315" i="4"/>
  <c r="N6316" i="4"/>
  <c r="N6317" i="4"/>
  <c r="N6318" i="4"/>
  <c r="N6319" i="4"/>
  <c r="N6320" i="4"/>
  <c r="N6321" i="4"/>
  <c r="N6322" i="4"/>
  <c r="N6323" i="4"/>
  <c r="N6324" i="4"/>
  <c r="N6325" i="4"/>
  <c r="N6326" i="4"/>
  <c r="N6327" i="4"/>
  <c r="N6328" i="4"/>
  <c r="N6329" i="4"/>
  <c r="N6330" i="4"/>
  <c r="N6331" i="4"/>
  <c r="N6332" i="4"/>
  <c r="N6333" i="4"/>
  <c r="N6334" i="4"/>
  <c r="N6335" i="4"/>
  <c r="N6336" i="4"/>
  <c r="N6337" i="4"/>
  <c r="N6338" i="4"/>
  <c r="N6339" i="4"/>
  <c r="N6340" i="4"/>
  <c r="N6341" i="4"/>
  <c r="N6342" i="4"/>
  <c r="N6343" i="4"/>
  <c r="N6344" i="4"/>
  <c r="N6345" i="4"/>
  <c r="N6346" i="4"/>
  <c r="N6347" i="4"/>
  <c r="N6348" i="4"/>
  <c r="N6349" i="4"/>
  <c r="N6350" i="4"/>
  <c r="N6351" i="4"/>
  <c r="N6352" i="4"/>
  <c r="N6353" i="4"/>
  <c r="N6354" i="4"/>
  <c r="N6355" i="4"/>
  <c r="N6356" i="4"/>
  <c r="N6357" i="4"/>
  <c r="N6358" i="4"/>
  <c r="N6359" i="4"/>
  <c r="N6360" i="4"/>
  <c r="N6361" i="4"/>
  <c r="N6362" i="4"/>
  <c r="N6363" i="4"/>
  <c r="N6364" i="4"/>
  <c r="N6365" i="4"/>
  <c r="N6366" i="4"/>
  <c r="N6367" i="4"/>
  <c r="N6368" i="4"/>
  <c r="N6369" i="4"/>
  <c r="N6370" i="4"/>
  <c r="N6371" i="4"/>
  <c r="N6372" i="4"/>
  <c r="N6373" i="4"/>
  <c r="N6374" i="4"/>
  <c r="N6375" i="4"/>
  <c r="N6376" i="4"/>
  <c r="N6377" i="4"/>
  <c r="N6378" i="4"/>
  <c r="N6379" i="4"/>
  <c r="N6380" i="4"/>
  <c r="N6381" i="4"/>
  <c r="N6382" i="4"/>
  <c r="N6383" i="4"/>
  <c r="N6384" i="4"/>
  <c r="N6385" i="4"/>
  <c r="N6386" i="4"/>
  <c r="N6387" i="4"/>
  <c r="N6388" i="4"/>
  <c r="N6389" i="4"/>
  <c r="N6390" i="4"/>
  <c r="N6391" i="4"/>
  <c r="N6392" i="4"/>
  <c r="N6393" i="4"/>
  <c r="N6394" i="4"/>
  <c r="N6395" i="4"/>
  <c r="N6396" i="4"/>
  <c r="N6397" i="4"/>
  <c r="N6398" i="4"/>
  <c r="N6399" i="4"/>
  <c r="N6400" i="4"/>
  <c r="N6401" i="4"/>
  <c r="N6402" i="4"/>
  <c r="N6403" i="4"/>
  <c r="N6404" i="4"/>
  <c r="N6405" i="4"/>
  <c r="N6406" i="4"/>
  <c r="N6407" i="4"/>
  <c r="N6408" i="4"/>
  <c r="N6409" i="4"/>
  <c r="N6410" i="4"/>
  <c r="N6411" i="4"/>
  <c r="N6412" i="4"/>
  <c r="N6413" i="4"/>
  <c r="N6414" i="4"/>
  <c r="N6415" i="4"/>
  <c r="N6416" i="4"/>
  <c r="N6417" i="4"/>
  <c r="N6418" i="4"/>
  <c r="N6419" i="4"/>
  <c r="N6420" i="4"/>
  <c r="N6421" i="4"/>
  <c r="N6422" i="4"/>
  <c r="N6423" i="4"/>
  <c r="N6424" i="4"/>
  <c r="N6425" i="4"/>
  <c r="N6426" i="4"/>
  <c r="N6427" i="4"/>
  <c r="N6428" i="4"/>
  <c r="N6429" i="4"/>
  <c r="N6430" i="4"/>
  <c r="N6431" i="4"/>
  <c r="N6432" i="4"/>
  <c r="N6433" i="4"/>
  <c r="N6434" i="4"/>
  <c r="N6435" i="4"/>
  <c r="N6436" i="4"/>
  <c r="N6437" i="4"/>
  <c r="N6438" i="4"/>
  <c r="N6439" i="4"/>
  <c r="N6440" i="4"/>
  <c r="N6441" i="4"/>
  <c r="N6442" i="4"/>
  <c r="N6443" i="4"/>
  <c r="N6444" i="4"/>
  <c r="N6445" i="4"/>
  <c r="N6446" i="4"/>
  <c r="N6447" i="4"/>
  <c r="N6448" i="4"/>
  <c r="N6449" i="4"/>
  <c r="N6450" i="4"/>
  <c r="N6451" i="4"/>
  <c r="N6452" i="4"/>
  <c r="N6453" i="4"/>
  <c r="N6454" i="4"/>
  <c r="N6455" i="4"/>
  <c r="N6456" i="4"/>
  <c r="N6457" i="4"/>
  <c r="N6458" i="4"/>
  <c r="N6459" i="4"/>
  <c r="N6460" i="4"/>
  <c r="N6461" i="4"/>
  <c r="N6462" i="4"/>
  <c r="N6463" i="4"/>
  <c r="N6464" i="4"/>
  <c r="N6465" i="4"/>
  <c r="N6466" i="4"/>
  <c r="N6467" i="4"/>
  <c r="N6468" i="4"/>
  <c r="N6469" i="4"/>
  <c r="N6470" i="4"/>
  <c r="N6471" i="4"/>
  <c r="N6472" i="4"/>
  <c r="N6473" i="4"/>
  <c r="N6474" i="4"/>
  <c r="N6475" i="4"/>
  <c r="N6476" i="4"/>
  <c r="N6477" i="4"/>
  <c r="N6478" i="4"/>
  <c r="N6479" i="4"/>
  <c r="N6480" i="4"/>
  <c r="N6481" i="4"/>
  <c r="N6482" i="4"/>
  <c r="N6483" i="4"/>
  <c r="N6484" i="4"/>
  <c r="N6485" i="4"/>
  <c r="N6486" i="4"/>
  <c r="N6487" i="4"/>
  <c r="N6488" i="4"/>
  <c r="N6489" i="4"/>
  <c r="N6490" i="4"/>
  <c r="N6491" i="4"/>
  <c r="N6492" i="4"/>
  <c r="N6493" i="4"/>
  <c r="N6494" i="4"/>
  <c r="N6495" i="4"/>
  <c r="N6496" i="4"/>
  <c r="N6497" i="4"/>
  <c r="N6498" i="4"/>
  <c r="N6499" i="4"/>
  <c r="N6500" i="4"/>
  <c r="N6501" i="4"/>
  <c r="N6502" i="4"/>
  <c r="N6503" i="4"/>
  <c r="N6504" i="4"/>
  <c r="N6505" i="4"/>
  <c r="N6506" i="4"/>
  <c r="N6507" i="4"/>
  <c r="N6508" i="4"/>
  <c r="N6509" i="4"/>
  <c r="N6510" i="4"/>
  <c r="N6511" i="4"/>
  <c r="N6512" i="4"/>
  <c r="N6513" i="4"/>
  <c r="N6514" i="4"/>
  <c r="N6515" i="4"/>
  <c r="N6516" i="4"/>
  <c r="N6517" i="4"/>
  <c r="N6518" i="4"/>
  <c r="N6519" i="4"/>
  <c r="N6520" i="4"/>
  <c r="N6521" i="4"/>
  <c r="N6522" i="4"/>
  <c r="N6523" i="4"/>
  <c r="N6524" i="4"/>
  <c r="N6525" i="4"/>
  <c r="N6526" i="4"/>
  <c r="N6527" i="4"/>
  <c r="N6528" i="4"/>
  <c r="N6529" i="4"/>
  <c r="N6530" i="4"/>
  <c r="N6531" i="4"/>
  <c r="N6532" i="4"/>
  <c r="N6533" i="4"/>
  <c r="N6534" i="4"/>
  <c r="N6535" i="4"/>
  <c r="N6536" i="4"/>
  <c r="N6537" i="4"/>
  <c r="N6538" i="4"/>
  <c r="N6539" i="4"/>
  <c r="N6540" i="4"/>
  <c r="N6541" i="4"/>
  <c r="N6542" i="4"/>
  <c r="N6543" i="4"/>
  <c r="N6544" i="4"/>
  <c r="N6545" i="4"/>
  <c r="N6546" i="4"/>
  <c r="N6547" i="4"/>
  <c r="N6548" i="4"/>
  <c r="N6549" i="4"/>
  <c r="N6550" i="4"/>
  <c r="N6551" i="4"/>
  <c r="N6552" i="4"/>
  <c r="N6553" i="4"/>
  <c r="N6554" i="4"/>
  <c r="N6555" i="4"/>
  <c r="N6556" i="4"/>
  <c r="N6557" i="4"/>
  <c r="N6558" i="4"/>
  <c r="N6559" i="4"/>
  <c r="N6560" i="4"/>
  <c r="N6561" i="4"/>
  <c r="N6562" i="4"/>
  <c r="N6563" i="4"/>
  <c r="N6564" i="4"/>
  <c r="N6565" i="4"/>
  <c r="N6566" i="4"/>
  <c r="N6567" i="4"/>
  <c r="N6568" i="4"/>
  <c r="N6569" i="4"/>
  <c r="N6570" i="4"/>
  <c r="N6571" i="4"/>
  <c r="N6572" i="4"/>
  <c r="N6573" i="4"/>
  <c r="N6574" i="4"/>
  <c r="N6575" i="4"/>
  <c r="N6576" i="4"/>
  <c r="N6577" i="4"/>
  <c r="N6578" i="4"/>
  <c r="N6579" i="4"/>
  <c r="N6580" i="4"/>
  <c r="N6581" i="4"/>
  <c r="N6582" i="4"/>
  <c r="N6583" i="4"/>
  <c r="N6584" i="4"/>
  <c r="N6585" i="4"/>
  <c r="N6586" i="4"/>
  <c r="N6587" i="4"/>
  <c r="N6588" i="4"/>
  <c r="N6589" i="4"/>
  <c r="N6590" i="4"/>
  <c r="N6591" i="4"/>
  <c r="N6592" i="4"/>
  <c r="N6593" i="4"/>
  <c r="N6594" i="4"/>
  <c r="N6595" i="4"/>
  <c r="N6596" i="4"/>
  <c r="N6597" i="4"/>
  <c r="N6598" i="4"/>
  <c r="N6599" i="4"/>
  <c r="N6600" i="4"/>
  <c r="N6601" i="4"/>
  <c r="N6602" i="4"/>
  <c r="N6603" i="4"/>
  <c r="N6604" i="4"/>
  <c r="N6605" i="4"/>
  <c r="N6606" i="4"/>
  <c r="N6607" i="4"/>
  <c r="N6608" i="4"/>
  <c r="N6609" i="4"/>
  <c r="N6610" i="4"/>
  <c r="N6611" i="4"/>
  <c r="N6612" i="4"/>
  <c r="N6613" i="4"/>
  <c r="N6614" i="4"/>
  <c r="N6615" i="4"/>
  <c r="N6616" i="4"/>
  <c r="N6617" i="4"/>
  <c r="N6618" i="4"/>
  <c r="N6619" i="4"/>
  <c r="N6620" i="4"/>
  <c r="N6621" i="4"/>
  <c r="N6622" i="4"/>
  <c r="N6623" i="4"/>
  <c r="N6624" i="4"/>
  <c r="N6625" i="4"/>
  <c r="N6626" i="4"/>
  <c r="N6627" i="4"/>
  <c r="N6628" i="4"/>
  <c r="N6629" i="4"/>
  <c r="N6630" i="4"/>
  <c r="N6631" i="4"/>
  <c r="N6632" i="4"/>
  <c r="N6633" i="4"/>
  <c r="N6634" i="4"/>
  <c r="N6635" i="4"/>
  <c r="N6636" i="4"/>
  <c r="N6637" i="4"/>
  <c r="N6638" i="4"/>
  <c r="N6639" i="4"/>
  <c r="N6640" i="4"/>
  <c r="N6641" i="4"/>
  <c r="N6642" i="4"/>
  <c r="N6643" i="4"/>
  <c r="N6644" i="4"/>
  <c r="N6645" i="4"/>
  <c r="N6646" i="4"/>
  <c r="N6647" i="4"/>
  <c r="N6648" i="4"/>
  <c r="N6649" i="4"/>
  <c r="N6650" i="4"/>
  <c r="N6651" i="4"/>
  <c r="N6652" i="4"/>
  <c r="N6653" i="4"/>
  <c r="N6654" i="4"/>
  <c r="N6655" i="4"/>
  <c r="N6656" i="4"/>
  <c r="N6657" i="4"/>
  <c r="N6658" i="4"/>
  <c r="N6659" i="4"/>
  <c r="N6660" i="4"/>
  <c r="N6661" i="4"/>
  <c r="N6662" i="4"/>
  <c r="N6663" i="4"/>
  <c r="N6664" i="4"/>
  <c r="N6665" i="4"/>
  <c r="N6666" i="4"/>
  <c r="N6667" i="4"/>
  <c r="N6668" i="4"/>
  <c r="N6669" i="4"/>
  <c r="N6670" i="4"/>
  <c r="N6671" i="4"/>
  <c r="N6672" i="4"/>
  <c r="N6673" i="4"/>
  <c r="N6674" i="4"/>
  <c r="N6675" i="4"/>
  <c r="N6676" i="4"/>
  <c r="N6677" i="4"/>
  <c r="N6678" i="4"/>
  <c r="N6679" i="4"/>
  <c r="N6680" i="4"/>
  <c r="N6681" i="4"/>
  <c r="N6682" i="4"/>
  <c r="N6683" i="4"/>
  <c r="N6684" i="4"/>
  <c r="N6685" i="4"/>
  <c r="N6686" i="4"/>
  <c r="N6687" i="4"/>
  <c r="N6688" i="4"/>
  <c r="N6689" i="4"/>
  <c r="N6690" i="4"/>
  <c r="N6691" i="4"/>
  <c r="N6692" i="4"/>
  <c r="N6693" i="4"/>
  <c r="N6694" i="4"/>
  <c r="N6695" i="4"/>
  <c r="N6696" i="4"/>
  <c r="N6697" i="4"/>
  <c r="N6698" i="4"/>
  <c r="N6699" i="4"/>
  <c r="N6700" i="4"/>
  <c r="N6701" i="4"/>
  <c r="N6702" i="4"/>
  <c r="N6703" i="4"/>
  <c r="N6704" i="4"/>
  <c r="N6705" i="4"/>
  <c r="N6706" i="4"/>
  <c r="N6707" i="4"/>
  <c r="N6708" i="4"/>
  <c r="N6709" i="4"/>
  <c r="N6710" i="4"/>
  <c r="N6711" i="4"/>
  <c r="N6712" i="4"/>
  <c r="N6713" i="4"/>
  <c r="N6714" i="4"/>
  <c r="N6715" i="4"/>
  <c r="N6716" i="4"/>
  <c r="N6717" i="4"/>
  <c r="N6718" i="4"/>
  <c r="N6719" i="4"/>
  <c r="N6720" i="4"/>
  <c r="N6721" i="4"/>
  <c r="N6722" i="4"/>
  <c r="N6723" i="4"/>
  <c r="N6724" i="4"/>
  <c r="N6725" i="4"/>
  <c r="N6726" i="4"/>
  <c r="N6727" i="4"/>
  <c r="N6728" i="4"/>
  <c r="N6729" i="4"/>
  <c r="N6730" i="4"/>
  <c r="N6731" i="4"/>
  <c r="N6732" i="4"/>
  <c r="N6733" i="4"/>
  <c r="N6734" i="4"/>
  <c r="N6735" i="4"/>
  <c r="N6736" i="4"/>
  <c r="N6737" i="4"/>
  <c r="N6738" i="4"/>
  <c r="N6739" i="4"/>
  <c r="N6740" i="4"/>
  <c r="N6741" i="4"/>
  <c r="N6742" i="4"/>
  <c r="N6743" i="4"/>
  <c r="N6744" i="4"/>
  <c r="N6745" i="4"/>
  <c r="N6746" i="4"/>
  <c r="N6747" i="4"/>
  <c r="N6748" i="4"/>
  <c r="N6749" i="4"/>
  <c r="N6750" i="4"/>
  <c r="N6751" i="4"/>
  <c r="N6752" i="4"/>
  <c r="N6753" i="4"/>
  <c r="N6754" i="4"/>
  <c r="N6755" i="4"/>
  <c r="N6756" i="4"/>
  <c r="N6757" i="4"/>
  <c r="N6758" i="4"/>
  <c r="N6759" i="4"/>
  <c r="N6760" i="4"/>
  <c r="N6761" i="4"/>
  <c r="N6762" i="4"/>
  <c r="N6763" i="4"/>
  <c r="N6764" i="4"/>
  <c r="N6765" i="4"/>
  <c r="N6766" i="4"/>
  <c r="N6767" i="4"/>
  <c r="N6768" i="4"/>
  <c r="N6769" i="4"/>
  <c r="N6770" i="4"/>
  <c r="N6771" i="4"/>
  <c r="N6772" i="4"/>
  <c r="N6773" i="4"/>
  <c r="N6774" i="4"/>
  <c r="N6775" i="4"/>
  <c r="N6776" i="4"/>
  <c r="N6777" i="4"/>
  <c r="N6778" i="4"/>
  <c r="N6779" i="4"/>
  <c r="N6780" i="4"/>
  <c r="N6781" i="4"/>
  <c r="N6782" i="4"/>
  <c r="N6783" i="4"/>
  <c r="N6784" i="4"/>
  <c r="N6785" i="4"/>
  <c r="N6786" i="4"/>
  <c r="N6787" i="4"/>
  <c r="N6788" i="4"/>
  <c r="N6789" i="4"/>
  <c r="N6790" i="4"/>
  <c r="N6791" i="4"/>
  <c r="N6792" i="4"/>
  <c r="N6793" i="4"/>
  <c r="N6794" i="4"/>
  <c r="N6795" i="4"/>
  <c r="N6796" i="4"/>
  <c r="N6797" i="4"/>
  <c r="N6798" i="4"/>
  <c r="N6799" i="4"/>
  <c r="N6800" i="4"/>
  <c r="N6801" i="4"/>
  <c r="N6802" i="4"/>
  <c r="N6803" i="4"/>
  <c r="N6804" i="4"/>
  <c r="N6805" i="4"/>
  <c r="N6806" i="4"/>
  <c r="N6807" i="4"/>
  <c r="N6808" i="4"/>
  <c r="N6809" i="4"/>
  <c r="N6810" i="4"/>
  <c r="N6811" i="4"/>
  <c r="N6812" i="4"/>
  <c r="N6813" i="4"/>
  <c r="N6814" i="4"/>
  <c r="N6815" i="4"/>
  <c r="N6816" i="4"/>
  <c r="N6817" i="4"/>
  <c r="N6818" i="4"/>
  <c r="N6819" i="4"/>
  <c r="N6820" i="4"/>
  <c r="N6821" i="4"/>
  <c r="N6822" i="4"/>
  <c r="N6823" i="4"/>
  <c r="N6824" i="4"/>
  <c r="N6825" i="4"/>
  <c r="N6826" i="4"/>
  <c r="N6827" i="4"/>
  <c r="N6828" i="4"/>
  <c r="N6829" i="4"/>
  <c r="N6830" i="4"/>
  <c r="N6831" i="4"/>
  <c r="N6832" i="4"/>
  <c r="N6833" i="4"/>
  <c r="N6834" i="4"/>
  <c r="N6835" i="4"/>
  <c r="N6836" i="4"/>
  <c r="N6837" i="4"/>
  <c r="N6838" i="4"/>
  <c r="N6839" i="4"/>
  <c r="N6840" i="4"/>
  <c r="N6841" i="4"/>
  <c r="N6842" i="4"/>
  <c r="N6843" i="4"/>
  <c r="N6844" i="4"/>
  <c r="N6845" i="4"/>
  <c r="N6846" i="4"/>
  <c r="N6847" i="4"/>
  <c r="N6848" i="4"/>
  <c r="N6849" i="4"/>
  <c r="N6850" i="4"/>
  <c r="N6851" i="4"/>
  <c r="N6852" i="4"/>
  <c r="N6853" i="4"/>
  <c r="N6854" i="4"/>
  <c r="N6855" i="4"/>
  <c r="N6856" i="4"/>
  <c r="N6857" i="4"/>
  <c r="N6858" i="4"/>
  <c r="N6859" i="4"/>
  <c r="N6860" i="4"/>
  <c r="N6861" i="4"/>
  <c r="N6862" i="4"/>
  <c r="N6863" i="4"/>
  <c r="N6864" i="4"/>
  <c r="N6865" i="4"/>
  <c r="N6866" i="4"/>
  <c r="N6867" i="4"/>
  <c r="N6868" i="4"/>
  <c r="N6869" i="4"/>
  <c r="N6870" i="4"/>
  <c r="N6871" i="4"/>
  <c r="N6872" i="4"/>
  <c r="N6873" i="4"/>
  <c r="N6874" i="4"/>
  <c r="N6875" i="4"/>
  <c r="N6876" i="4"/>
  <c r="N6877" i="4"/>
  <c r="N6878" i="4"/>
  <c r="N6879" i="4"/>
  <c r="N6880" i="4"/>
  <c r="N6881" i="4"/>
  <c r="N6882" i="4"/>
  <c r="N6883" i="4"/>
  <c r="N6884" i="4"/>
  <c r="N6885" i="4"/>
  <c r="N6886" i="4"/>
  <c r="N6887" i="4"/>
  <c r="N6888" i="4"/>
  <c r="N6889" i="4"/>
  <c r="N6890" i="4"/>
  <c r="N6891" i="4"/>
  <c r="N6892" i="4"/>
  <c r="N6893" i="4"/>
  <c r="N6894" i="4"/>
  <c r="N6895" i="4"/>
  <c r="N6896" i="4"/>
  <c r="N6897" i="4"/>
  <c r="N6898" i="4"/>
  <c r="N6899" i="4"/>
  <c r="N6900" i="4"/>
  <c r="N6901" i="4"/>
  <c r="N6902" i="4"/>
  <c r="N6903" i="4"/>
  <c r="N6904" i="4"/>
  <c r="N6905" i="4"/>
  <c r="N6906" i="4"/>
  <c r="N6907" i="4"/>
  <c r="N6908" i="4"/>
  <c r="N6909" i="4"/>
  <c r="N6910" i="4"/>
  <c r="N6911" i="4"/>
  <c r="N6912" i="4"/>
  <c r="N6913" i="4"/>
  <c r="N6914" i="4"/>
  <c r="N6915" i="4"/>
  <c r="N6916" i="4"/>
  <c r="N6917" i="4"/>
  <c r="N6918" i="4"/>
  <c r="N6919" i="4"/>
  <c r="N6920" i="4"/>
  <c r="N6921" i="4"/>
  <c r="N6922" i="4"/>
  <c r="N6923" i="4"/>
  <c r="N6924" i="4"/>
  <c r="N6925" i="4"/>
  <c r="N6926" i="4"/>
  <c r="N6927" i="4"/>
  <c r="N6928" i="4"/>
  <c r="N6929" i="4"/>
  <c r="N6930" i="4"/>
  <c r="N6931" i="4"/>
  <c r="N6932" i="4"/>
  <c r="N6933" i="4"/>
  <c r="N6934" i="4"/>
  <c r="N6935" i="4"/>
  <c r="N6936" i="4"/>
  <c r="N6937" i="4"/>
  <c r="N6938" i="4"/>
  <c r="N6939" i="4"/>
  <c r="N6940" i="4"/>
  <c r="N6941" i="4"/>
  <c r="N6942" i="4"/>
  <c r="N6943" i="4"/>
  <c r="N6944" i="4"/>
  <c r="N6945" i="4"/>
  <c r="N6946" i="4"/>
  <c r="N6947" i="4"/>
  <c r="N6948" i="4"/>
  <c r="N6949" i="4"/>
  <c r="N6950" i="4"/>
  <c r="N6951" i="4"/>
  <c r="N6952" i="4"/>
  <c r="N6953" i="4"/>
  <c r="N6954" i="4"/>
  <c r="N6955" i="4"/>
  <c r="N6956" i="4"/>
  <c r="N6957" i="4"/>
  <c r="N6958" i="4"/>
  <c r="N6959" i="4"/>
  <c r="N6960" i="4"/>
  <c r="N6961" i="4"/>
  <c r="N6962" i="4"/>
  <c r="N6963" i="4"/>
  <c r="N6964" i="4"/>
  <c r="N6965" i="4"/>
  <c r="N6966" i="4"/>
  <c r="N6967" i="4"/>
  <c r="N6968" i="4"/>
  <c r="N6969" i="4"/>
  <c r="N6970" i="4"/>
  <c r="N6971" i="4"/>
  <c r="N6972" i="4"/>
  <c r="N6973" i="4"/>
  <c r="N6974" i="4"/>
  <c r="N6975" i="4"/>
  <c r="N6976" i="4"/>
  <c r="N6977" i="4"/>
  <c r="N6978" i="4"/>
  <c r="N6979" i="4"/>
  <c r="N6980" i="4"/>
  <c r="N6981" i="4"/>
  <c r="N6982" i="4"/>
  <c r="N6983" i="4"/>
  <c r="N6984" i="4"/>
  <c r="N6985" i="4"/>
  <c r="N6986" i="4"/>
  <c r="N6987" i="4"/>
  <c r="N6988" i="4"/>
  <c r="N6989" i="4"/>
  <c r="N6990" i="4"/>
  <c r="N6991" i="4"/>
  <c r="N6992" i="4"/>
  <c r="N6993" i="4"/>
  <c r="N6994" i="4"/>
  <c r="N6995" i="4"/>
  <c r="N6996" i="4"/>
  <c r="N6997" i="4"/>
  <c r="N6998" i="4"/>
  <c r="N6999" i="4"/>
  <c r="N7000" i="4"/>
  <c r="N7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M5002" i="4"/>
  <c r="M5003" i="4"/>
  <c r="M5004" i="4"/>
  <c r="M5005" i="4"/>
  <c r="M5006" i="4"/>
  <c r="M5007" i="4"/>
  <c r="M5008" i="4"/>
  <c r="M5009" i="4"/>
  <c r="M5010" i="4"/>
  <c r="M5011" i="4"/>
  <c r="M5012" i="4"/>
  <c r="M5013" i="4"/>
  <c r="M5014" i="4"/>
  <c r="M5015" i="4"/>
  <c r="M5016" i="4"/>
  <c r="M5017" i="4"/>
  <c r="M5018" i="4"/>
  <c r="M5019" i="4"/>
  <c r="M5020" i="4"/>
  <c r="M5021" i="4"/>
  <c r="M5022" i="4"/>
  <c r="M5023" i="4"/>
  <c r="M5024" i="4"/>
  <c r="M5025" i="4"/>
  <c r="M5026" i="4"/>
  <c r="M5027" i="4"/>
  <c r="M5028" i="4"/>
  <c r="M5029" i="4"/>
  <c r="M5030" i="4"/>
  <c r="M5031" i="4"/>
  <c r="M5032" i="4"/>
  <c r="M5033" i="4"/>
  <c r="M5034" i="4"/>
  <c r="M5035" i="4"/>
  <c r="M5036" i="4"/>
  <c r="M5037" i="4"/>
  <c r="M5038" i="4"/>
  <c r="M5039" i="4"/>
  <c r="M5040" i="4"/>
  <c r="M5041" i="4"/>
  <c r="M5042" i="4"/>
  <c r="M5043" i="4"/>
  <c r="M5044" i="4"/>
  <c r="M5045" i="4"/>
  <c r="M5046" i="4"/>
  <c r="M5047" i="4"/>
  <c r="M5048" i="4"/>
  <c r="M5049" i="4"/>
  <c r="M5050" i="4"/>
  <c r="M5051" i="4"/>
  <c r="M5052" i="4"/>
  <c r="M5053" i="4"/>
  <c r="M5054" i="4"/>
  <c r="M5055" i="4"/>
  <c r="M5056" i="4"/>
  <c r="M5057" i="4"/>
  <c r="M5058" i="4"/>
  <c r="M5059" i="4"/>
  <c r="M5060" i="4"/>
  <c r="M5061" i="4"/>
  <c r="M5062" i="4"/>
  <c r="M5063" i="4"/>
  <c r="M5064" i="4"/>
  <c r="M5065" i="4"/>
  <c r="M5066" i="4"/>
  <c r="M5067" i="4"/>
  <c r="M5068" i="4"/>
  <c r="M5069" i="4"/>
  <c r="M5070" i="4"/>
  <c r="M5071" i="4"/>
  <c r="M5072" i="4"/>
  <c r="M5073" i="4"/>
  <c r="M5074" i="4"/>
  <c r="M5075" i="4"/>
  <c r="M5076" i="4"/>
  <c r="M5077" i="4"/>
  <c r="M5078" i="4"/>
  <c r="M5079" i="4"/>
  <c r="M5080" i="4"/>
  <c r="M5081" i="4"/>
  <c r="M5082" i="4"/>
  <c r="M5083" i="4"/>
  <c r="M5084" i="4"/>
  <c r="M5085" i="4"/>
  <c r="M5086" i="4"/>
  <c r="M5087" i="4"/>
  <c r="M5088" i="4"/>
  <c r="M5089" i="4"/>
  <c r="M5090" i="4"/>
  <c r="M5091" i="4"/>
  <c r="M5092" i="4"/>
  <c r="M5093" i="4"/>
  <c r="M5094" i="4"/>
  <c r="M5095" i="4"/>
  <c r="M5096" i="4"/>
  <c r="M5097" i="4"/>
  <c r="M5098" i="4"/>
  <c r="M5099" i="4"/>
  <c r="M5100" i="4"/>
  <c r="M5101" i="4"/>
  <c r="M5102" i="4"/>
  <c r="M5103" i="4"/>
  <c r="M5104" i="4"/>
  <c r="M5105" i="4"/>
  <c r="M5106" i="4"/>
  <c r="M5107" i="4"/>
  <c r="M5108" i="4"/>
  <c r="M5109" i="4"/>
  <c r="M5110" i="4"/>
  <c r="M5111" i="4"/>
  <c r="M5112" i="4"/>
  <c r="M5113" i="4"/>
  <c r="M5114" i="4"/>
  <c r="M5115" i="4"/>
  <c r="M5116" i="4"/>
  <c r="M5117" i="4"/>
  <c r="M5118" i="4"/>
  <c r="M5119" i="4"/>
  <c r="M5120" i="4"/>
  <c r="M5121" i="4"/>
  <c r="M5122" i="4"/>
  <c r="M5123" i="4"/>
  <c r="M5124" i="4"/>
  <c r="M5125" i="4"/>
  <c r="M5126" i="4"/>
  <c r="M5127" i="4"/>
  <c r="M5128" i="4"/>
  <c r="M5129" i="4"/>
  <c r="M5130" i="4"/>
  <c r="M5131" i="4"/>
  <c r="M5132" i="4"/>
  <c r="M5133" i="4"/>
  <c r="M5134" i="4"/>
  <c r="M5135" i="4"/>
  <c r="M5136" i="4"/>
  <c r="M5137" i="4"/>
  <c r="M5138" i="4"/>
  <c r="M5139" i="4"/>
  <c r="M5140" i="4"/>
  <c r="M5141" i="4"/>
  <c r="M5142" i="4"/>
  <c r="M5143" i="4"/>
  <c r="M5144" i="4"/>
  <c r="M5145" i="4"/>
  <c r="M5146" i="4"/>
  <c r="M5147" i="4"/>
  <c r="M5148" i="4"/>
  <c r="M5149" i="4"/>
  <c r="M5150" i="4"/>
  <c r="M5151" i="4"/>
  <c r="M5152" i="4"/>
  <c r="M5153" i="4"/>
  <c r="M5154" i="4"/>
  <c r="M5155" i="4"/>
  <c r="M5156" i="4"/>
  <c r="M5157" i="4"/>
  <c r="M5158" i="4"/>
  <c r="M5159" i="4"/>
  <c r="M5160" i="4"/>
  <c r="M5161" i="4"/>
  <c r="M5162" i="4"/>
  <c r="M5163" i="4"/>
  <c r="M5164" i="4"/>
  <c r="M5165" i="4"/>
  <c r="M5166" i="4"/>
  <c r="M5167" i="4"/>
  <c r="M5168" i="4"/>
  <c r="M5169" i="4"/>
  <c r="M5170" i="4"/>
  <c r="M5171" i="4"/>
  <c r="M5172" i="4"/>
  <c r="M5173" i="4"/>
  <c r="M5174" i="4"/>
  <c r="M5175" i="4"/>
  <c r="M5176" i="4"/>
  <c r="M5177" i="4"/>
  <c r="M5178" i="4"/>
  <c r="M5179" i="4"/>
  <c r="M5180" i="4"/>
  <c r="M5181" i="4"/>
  <c r="M5182" i="4"/>
  <c r="M5183" i="4"/>
  <c r="M5184" i="4"/>
  <c r="M5185" i="4"/>
  <c r="M5186" i="4"/>
  <c r="M5187" i="4"/>
  <c r="M5188" i="4"/>
  <c r="M5189" i="4"/>
  <c r="M5190" i="4"/>
  <c r="M5191" i="4"/>
  <c r="M5192" i="4"/>
  <c r="M5193" i="4"/>
  <c r="M5194" i="4"/>
  <c r="M5195" i="4"/>
  <c r="M5196" i="4"/>
  <c r="M5197" i="4"/>
  <c r="M5198" i="4"/>
  <c r="M5199" i="4"/>
  <c r="M5200" i="4"/>
  <c r="M5201" i="4"/>
  <c r="M5202" i="4"/>
  <c r="M5203" i="4"/>
  <c r="M5204" i="4"/>
  <c r="M5205" i="4"/>
  <c r="M5206" i="4"/>
  <c r="M5207" i="4"/>
  <c r="M5208" i="4"/>
  <c r="M5209" i="4"/>
  <c r="M5210" i="4"/>
  <c r="M5211" i="4"/>
  <c r="M5212" i="4"/>
  <c r="M5213" i="4"/>
  <c r="M5214" i="4"/>
  <c r="M5215" i="4"/>
  <c r="M5216" i="4"/>
  <c r="M5217" i="4"/>
  <c r="M5218" i="4"/>
  <c r="M5219" i="4"/>
  <c r="M5220" i="4"/>
  <c r="M5221" i="4"/>
  <c r="M5222" i="4"/>
  <c r="M5223" i="4"/>
  <c r="M5224" i="4"/>
  <c r="M5225" i="4"/>
  <c r="M5226" i="4"/>
  <c r="M5227" i="4"/>
  <c r="M5228" i="4"/>
  <c r="M5229" i="4"/>
  <c r="M5230" i="4"/>
  <c r="M5231" i="4"/>
  <c r="M5232" i="4"/>
  <c r="M5233" i="4"/>
  <c r="M5234" i="4"/>
  <c r="M5235" i="4"/>
  <c r="M5236" i="4"/>
  <c r="M5237" i="4"/>
  <c r="M5238" i="4"/>
  <c r="M5239" i="4"/>
  <c r="M5240" i="4"/>
  <c r="M5241" i="4"/>
  <c r="M5242" i="4"/>
  <c r="M5243" i="4"/>
  <c r="M5244" i="4"/>
  <c r="M5245" i="4"/>
  <c r="M5246" i="4"/>
  <c r="M5247" i="4"/>
  <c r="M5248" i="4"/>
  <c r="M5249" i="4"/>
  <c r="M5250" i="4"/>
  <c r="M5251" i="4"/>
  <c r="M5252" i="4"/>
  <c r="M5253" i="4"/>
  <c r="M5254" i="4"/>
  <c r="M5255" i="4"/>
  <c r="M5256" i="4"/>
  <c r="M5257" i="4"/>
  <c r="M5258" i="4"/>
  <c r="M5259" i="4"/>
  <c r="M5260" i="4"/>
  <c r="M5261" i="4"/>
  <c r="M5262" i="4"/>
  <c r="M5263" i="4"/>
  <c r="M5264" i="4"/>
  <c r="M5265" i="4"/>
  <c r="M5266" i="4"/>
  <c r="M5267" i="4"/>
  <c r="M5268" i="4"/>
  <c r="M5269" i="4"/>
  <c r="M5270" i="4"/>
  <c r="M5271" i="4"/>
  <c r="M5272" i="4"/>
  <c r="M5273" i="4"/>
  <c r="M5274" i="4"/>
  <c r="M5275" i="4"/>
  <c r="M5276" i="4"/>
  <c r="M5277" i="4"/>
  <c r="M5278" i="4"/>
  <c r="M5279" i="4"/>
  <c r="M5280" i="4"/>
  <c r="M5281" i="4"/>
  <c r="M5282" i="4"/>
  <c r="M5283" i="4"/>
  <c r="M5284" i="4"/>
  <c r="M5285" i="4"/>
  <c r="M5286" i="4"/>
  <c r="M5287" i="4"/>
  <c r="M5288" i="4"/>
  <c r="M5289" i="4"/>
  <c r="M5290" i="4"/>
  <c r="M5291" i="4"/>
  <c r="M5292" i="4"/>
  <c r="M5293" i="4"/>
  <c r="M5294" i="4"/>
  <c r="M5295" i="4"/>
  <c r="M5296" i="4"/>
  <c r="M5297" i="4"/>
  <c r="M5298" i="4"/>
  <c r="M5299" i="4"/>
  <c r="M5300" i="4"/>
  <c r="M5301" i="4"/>
  <c r="M5302" i="4"/>
  <c r="M5303" i="4"/>
  <c r="M5304" i="4"/>
  <c r="M5305" i="4"/>
  <c r="M5306" i="4"/>
  <c r="M5307" i="4"/>
  <c r="M5308" i="4"/>
  <c r="M5309" i="4"/>
  <c r="M5310" i="4"/>
  <c r="M5311" i="4"/>
  <c r="M5312" i="4"/>
  <c r="M5313" i="4"/>
  <c r="M5314" i="4"/>
  <c r="M5315" i="4"/>
  <c r="M5316" i="4"/>
  <c r="M5317" i="4"/>
  <c r="M5318" i="4"/>
  <c r="M5319" i="4"/>
  <c r="M5320" i="4"/>
  <c r="M5321" i="4"/>
  <c r="M5322" i="4"/>
  <c r="M5323" i="4"/>
  <c r="M5324" i="4"/>
  <c r="M5325" i="4"/>
  <c r="M5326" i="4"/>
  <c r="M5327" i="4"/>
  <c r="M5328" i="4"/>
  <c r="M5329" i="4"/>
  <c r="M5330" i="4"/>
  <c r="M5331" i="4"/>
  <c r="M5332" i="4"/>
  <c r="M5333" i="4"/>
  <c r="M5334" i="4"/>
  <c r="M5335" i="4"/>
  <c r="M5336" i="4"/>
  <c r="M5337" i="4"/>
  <c r="M5338" i="4"/>
  <c r="M5339" i="4"/>
  <c r="M5340" i="4"/>
  <c r="M5341" i="4"/>
  <c r="M5342" i="4"/>
  <c r="M5343" i="4"/>
  <c r="M5344" i="4"/>
  <c r="M5345" i="4"/>
  <c r="M5346" i="4"/>
  <c r="M5347" i="4"/>
  <c r="M5348" i="4"/>
  <c r="M5349" i="4"/>
  <c r="M5350" i="4"/>
  <c r="M5351" i="4"/>
  <c r="M5352" i="4"/>
  <c r="M5353" i="4"/>
  <c r="M5354" i="4"/>
  <c r="M5355" i="4"/>
  <c r="M5356" i="4"/>
  <c r="M5357" i="4"/>
  <c r="M5358" i="4"/>
  <c r="M5359" i="4"/>
  <c r="M5360" i="4"/>
  <c r="M5361" i="4"/>
  <c r="M5362" i="4"/>
  <c r="M5363" i="4"/>
  <c r="M5364" i="4"/>
  <c r="M5365" i="4"/>
  <c r="M5366" i="4"/>
  <c r="M5367" i="4"/>
  <c r="M5368" i="4"/>
  <c r="M5369" i="4"/>
  <c r="M5370" i="4"/>
  <c r="M5371" i="4"/>
  <c r="M5372" i="4"/>
  <c r="M5373" i="4"/>
  <c r="M5374" i="4"/>
  <c r="M5375" i="4"/>
  <c r="M5376" i="4"/>
  <c r="M5377" i="4"/>
  <c r="M5378" i="4"/>
  <c r="M5379" i="4"/>
  <c r="M5380" i="4"/>
  <c r="M5381" i="4"/>
  <c r="M5382" i="4"/>
  <c r="M5383" i="4"/>
  <c r="M5384" i="4"/>
  <c r="M5385" i="4"/>
  <c r="M5386" i="4"/>
  <c r="M5387" i="4"/>
  <c r="M5388" i="4"/>
  <c r="M5389" i="4"/>
  <c r="M5390" i="4"/>
  <c r="M5391" i="4"/>
  <c r="M5392" i="4"/>
  <c r="M5393" i="4"/>
  <c r="M5394" i="4"/>
  <c r="M5395" i="4"/>
  <c r="M5396" i="4"/>
  <c r="M5397" i="4"/>
  <c r="M5398" i="4"/>
  <c r="M5399" i="4"/>
  <c r="M5400" i="4"/>
  <c r="M5401" i="4"/>
  <c r="M5402" i="4"/>
  <c r="M5403" i="4"/>
  <c r="M5404" i="4"/>
  <c r="M5405" i="4"/>
  <c r="M5406" i="4"/>
  <c r="M5407" i="4"/>
  <c r="M5408" i="4"/>
  <c r="M5409" i="4"/>
  <c r="M5410" i="4"/>
  <c r="M5411" i="4"/>
  <c r="M5412" i="4"/>
  <c r="M5413" i="4"/>
  <c r="M5414" i="4"/>
  <c r="M5415" i="4"/>
  <c r="M5416" i="4"/>
  <c r="M5417" i="4"/>
  <c r="M5418" i="4"/>
  <c r="M5419" i="4"/>
  <c r="M5420" i="4"/>
  <c r="M5421" i="4"/>
  <c r="M5422" i="4"/>
  <c r="M5423" i="4"/>
  <c r="M5424" i="4"/>
  <c r="M5425" i="4"/>
  <c r="M5426" i="4"/>
  <c r="M5427" i="4"/>
  <c r="M5428" i="4"/>
  <c r="M5429" i="4"/>
  <c r="M5430" i="4"/>
  <c r="M5431" i="4"/>
  <c r="M5432" i="4"/>
  <c r="M5433" i="4"/>
  <c r="M5434" i="4"/>
  <c r="M5435" i="4"/>
  <c r="M5436" i="4"/>
  <c r="M5437" i="4"/>
  <c r="M5438" i="4"/>
  <c r="M5439" i="4"/>
  <c r="M5440" i="4"/>
  <c r="M5441" i="4"/>
  <c r="M5442" i="4"/>
  <c r="M5443" i="4"/>
  <c r="M5444" i="4"/>
  <c r="M5445" i="4"/>
  <c r="M5446" i="4"/>
  <c r="M5447" i="4"/>
  <c r="M5448" i="4"/>
  <c r="M5449" i="4"/>
  <c r="M5450" i="4"/>
  <c r="M5451" i="4"/>
  <c r="M5452" i="4"/>
  <c r="M5453" i="4"/>
  <c r="M5454" i="4"/>
  <c r="M5455" i="4"/>
  <c r="M5456" i="4"/>
  <c r="M5457" i="4"/>
  <c r="M5458" i="4"/>
  <c r="M5459" i="4"/>
  <c r="M5460" i="4"/>
  <c r="M5461" i="4"/>
  <c r="M5462" i="4"/>
  <c r="M5463" i="4"/>
  <c r="M5464" i="4"/>
  <c r="M5465" i="4"/>
  <c r="M5466" i="4"/>
  <c r="M5467" i="4"/>
  <c r="M5468" i="4"/>
  <c r="M5469" i="4"/>
  <c r="M5470" i="4"/>
  <c r="M5471" i="4"/>
  <c r="M5472" i="4"/>
  <c r="M5473" i="4"/>
  <c r="M5474" i="4"/>
  <c r="M5475" i="4"/>
  <c r="M5476" i="4"/>
  <c r="M5477" i="4"/>
  <c r="M5478" i="4"/>
  <c r="M5479" i="4"/>
  <c r="M5480" i="4"/>
  <c r="M5481" i="4"/>
  <c r="M5482" i="4"/>
  <c r="M5483" i="4"/>
  <c r="M5484" i="4"/>
  <c r="M5485" i="4"/>
  <c r="M5486" i="4"/>
  <c r="M5487" i="4"/>
  <c r="M5488" i="4"/>
  <c r="M5489" i="4"/>
  <c r="M5490" i="4"/>
  <c r="M5491" i="4"/>
  <c r="M5492" i="4"/>
  <c r="M5493" i="4"/>
  <c r="M5494" i="4"/>
  <c r="M5495" i="4"/>
  <c r="M5496" i="4"/>
  <c r="M5497" i="4"/>
  <c r="M5498" i="4"/>
  <c r="M5499" i="4"/>
  <c r="M5500" i="4"/>
  <c r="M5501" i="4"/>
  <c r="M5502" i="4"/>
  <c r="M5503" i="4"/>
  <c r="M5504" i="4"/>
  <c r="M5505" i="4"/>
  <c r="M5506" i="4"/>
  <c r="M5507" i="4"/>
  <c r="M5508" i="4"/>
  <c r="M5509" i="4"/>
  <c r="M5510" i="4"/>
  <c r="M5511" i="4"/>
  <c r="M5512" i="4"/>
  <c r="M5513" i="4"/>
  <c r="M5514" i="4"/>
  <c r="M5515" i="4"/>
  <c r="M5516" i="4"/>
  <c r="M5517" i="4"/>
  <c r="M5518" i="4"/>
  <c r="M5519" i="4"/>
  <c r="M5520" i="4"/>
  <c r="M5521" i="4"/>
  <c r="M5522" i="4"/>
  <c r="M5523" i="4"/>
  <c r="M5524" i="4"/>
  <c r="M5525" i="4"/>
  <c r="M5526" i="4"/>
  <c r="M5527" i="4"/>
  <c r="M5528" i="4"/>
  <c r="M5529" i="4"/>
  <c r="M5530" i="4"/>
  <c r="M5531" i="4"/>
  <c r="M5532" i="4"/>
  <c r="M5533" i="4"/>
  <c r="M5534" i="4"/>
  <c r="M5535" i="4"/>
  <c r="M5536" i="4"/>
  <c r="M5537" i="4"/>
  <c r="M5538" i="4"/>
  <c r="M5539" i="4"/>
  <c r="M5540" i="4"/>
  <c r="M5541" i="4"/>
  <c r="M5542" i="4"/>
  <c r="M5543" i="4"/>
  <c r="M5544" i="4"/>
  <c r="M5545" i="4"/>
  <c r="M5546" i="4"/>
  <c r="M5547" i="4"/>
  <c r="M5548" i="4"/>
  <c r="M5549" i="4"/>
  <c r="M5550" i="4"/>
  <c r="M5551" i="4"/>
  <c r="M5552" i="4"/>
  <c r="M5553" i="4"/>
  <c r="M5554" i="4"/>
  <c r="M5555" i="4"/>
  <c r="M5556" i="4"/>
  <c r="M5557" i="4"/>
  <c r="M5558" i="4"/>
  <c r="M5559" i="4"/>
  <c r="M5560" i="4"/>
  <c r="M5561" i="4"/>
  <c r="M5562" i="4"/>
  <c r="M5563" i="4"/>
  <c r="M5564" i="4"/>
  <c r="M5565" i="4"/>
  <c r="M5566" i="4"/>
  <c r="M5567" i="4"/>
  <c r="M5568" i="4"/>
  <c r="M5569" i="4"/>
  <c r="M5570" i="4"/>
  <c r="M5571" i="4"/>
  <c r="M5572" i="4"/>
  <c r="M5573" i="4"/>
  <c r="M5574" i="4"/>
  <c r="M5575" i="4"/>
  <c r="M5576" i="4"/>
  <c r="M5577" i="4"/>
  <c r="M5578" i="4"/>
  <c r="M5579" i="4"/>
  <c r="M5580" i="4"/>
  <c r="M5581" i="4"/>
  <c r="M5582" i="4"/>
  <c r="M5583" i="4"/>
  <c r="M5584" i="4"/>
  <c r="M5585" i="4"/>
  <c r="M5586" i="4"/>
  <c r="M5587" i="4"/>
  <c r="M5588" i="4"/>
  <c r="M5589" i="4"/>
  <c r="M5590" i="4"/>
  <c r="M5591" i="4"/>
  <c r="M5592" i="4"/>
  <c r="M5593" i="4"/>
  <c r="M5594" i="4"/>
  <c r="M5595" i="4"/>
  <c r="M5596" i="4"/>
  <c r="M5597" i="4"/>
  <c r="M5598" i="4"/>
  <c r="M5599" i="4"/>
  <c r="M5600" i="4"/>
  <c r="M5601" i="4"/>
  <c r="M5602" i="4"/>
  <c r="M5603" i="4"/>
  <c r="M5604" i="4"/>
  <c r="M5605" i="4"/>
  <c r="M5606" i="4"/>
  <c r="M5607" i="4"/>
  <c r="M5608" i="4"/>
  <c r="M5609" i="4"/>
  <c r="M5610" i="4"/>
  <c r="M5611" i="4"/>
  <c r="M5612" i="4"/>
  <c r="M5613" i="4"/>
  <c r="M5614" i="4"/>
  <c r="M5615" i="4"/>
  <c r="M5616" i="4"/>
  <c r="M5617" i="4"/>
  <c r="M5618" i="4"/>
  <c r="M5619" i="4"/>
  <c r="M5620" i="4"/>
  <c r="M5621" i="4"/>
  <c r="M5622" i="4"/>
  <c r="M5623" i="4"/>
  <c r="M5624" i="4"/>
  <c r="M5625" i="4"/>
  <c r="M5626" i="4"/>
  <c r="M5627" i="4"/>
  <c r="M5628" i="4"/>
  <c r="M5629" i="4"/>
  <c r="M5630" i="4"/>
  <c r="M5631" i="4"/>
  <c r="M5632" i="4"/>
  <c r="M5633" i="4"/>
  <c r="M5634" i="4"/>
  <c r="M5635" i="4"/>
  <c r="M5636" i="4"/>
  <c r="M5637" i="4"/>
  <c r="M5638" i="4"/>
  <c r="M5639" i="4"/>
  <c r="M5640" i="4"/>
  <c r="M5641" i="4"/>
  <c r="M5642" i="4"/>
  <c r="M5643" i="4"/>
  <c r="M5644" i="4"/>
  <c r="M5645" i="4"/>
  <c r="M5646" i="4"/>
  <c r="M5647" i="4"/>
  <c r="M5648" i="4"/>
  <c r="M5649" i="4"/>
  <c r="M5650" i="4"/>
  <c r="M5651" i="4"/>
  <c r="M5652" i="4"/>
  <c r="M5653" i="4"/>
  <c r="M5654" i="4"/>
  <c r="M5655" i="4"/>
  <c r="M5656" i="4"/>
  <c r="M5657" i="4"/>
  <c r="M5658" i="4"/>
  <c r="M5659" i="4"/>
  <c r="M5660" i="4"/>
  <c r="M5661" i="4"/>
  <c r="M5662" i="4"/>
  <c r="M5663" i="4"/>
  <c r="M5664" i="4"/>
  <c r="M5665" i="4"/>
  <c r="M5666" i="4"/>
  <c r="M5667" i="4"/>
  <c r="M5668" i="4"/>
  <c r="M5669" i="4"/>
  <c r="M5670" i="4"/>
  <c r="M5671" i="4"/>
  <c r="M5672" i="4"/>
  <c r="M5673" i="4"/>
  <c r="M5674" i="4"/>
  <c r="M5675" i="4"/>
  <c r="M5676" i="4"/>
  <c r="M5677" i="4"/>
  <c r="M5678" i="4"/>
  <c r="M5679" i="4"/>
  <c r="M5680" i="4"/>
  <c r="M5681" i="4"/>
  <c r="M5682" i="4"/>
  <c r="M5683" i="4"/>
  <c r="M5684" i="4"/>
  <c r="M5685" i="4"/>
  <c r="M5686" i="4"/>
  <c r="M5687" i="4"/>
  <c r="M5688" i="4"/>
  <c r="M5689" i="4"/>
  <c r="M5690" i="4"/>
  <c r="M5691" i="4"/>
  <c r="M5692" i="4"/>
  <c r="M5693" i="4"/>
  <c r="M5694" i="4"/>
  <c r="M5695" i="4"/>
  <c r="M5696" i="4"/>
  <c r="M5697" i="4"/>
  <c r="M5698" i="4"/>
  <c r="M5699" i="4"/>
  <c r="M5700" i="4"/>
  <c r="M5701" i="4"/>
  <c r="M5702" i="4"/>
  <c r="M5703" i="4"/>
  <c r="M5704" i="4"/>
  <c r="M5705" i="4"/>
  <c r="M5706" i="4"/>
  <c r="M5707" i="4"/>
  <c r="M5708" i="4"/>
  <c r="M5709" i="4"/>
  <c r="M5710" i="4"/>
  <c r="M5711" i="4"/>
  <c r="M5712" i="4"/>
  <c r="M5713" i="4"/>
  <c r="M5714" i="4"/>
  <c r="M5715" i="4"/>
  <c r="M5716" i="4"/>
  <c r="M5717" i="4"/>
  <c r="M5718" i="4"/>
  <c r="M5719" i="4"/>
  <c r="M5720" i="4"/>
  <c r="M5721" i="4"/>
  <c r="M5722" i="4"/>
  <c r="M5723" i="4"/>
  <c r="M5724" i="4"/>
  <c r="M5725" i="4"/>
  <c r="M5726" i="4"/>
  <c r="M5727" i="4"/>
  <c r="M5728" i="4"/>
  <c r="M5729" i="4"/>
  <c r="M5730" i="4"/>
  <c r="M5731" i="4"/>
  <c r="M5732" i="4"/>
  <c r="M5733" i="4"/>
  <c r="M5734" i="4"/>
  <c r="M5735" i="4"/>
  <c r="M5736" i="4"/>
  <c r="M5737" i="4"/>
  <c r="M5738" i="4"/>
  <c r="M5739" i="4"/>
  <c r="M5740" i="4"/>
  <c r="M5741" i="4"/>
  <c r="M5742" i="4"/>
  <c r="M5743" i="4"/>
  <c r="M5744" i="4"/>
  <c r="M5745" i="4"/>
  <c r="M5746" i="4"/>
  <c r="M5747" i="4"/>
  <c r="M5748" i="4"/>
  <c r="M5749" i="4"/>
  <c r="M5750" i="4"/>
  <c r="M5751" i="4"/>
  <c r="M5752" i="4"/>
  <c r="M5753" i="4"/>
  <c r="M5754" i="4"/>
  <c r="M5755" i="4"/>
  <c r="M5756" i="4"/>
  <c r="M5757" i="4"/>
  <c r="M5758" i="4"/>
  <c r="M5759" i="4"/>
  <c r="M5760" i="4"/>
  <c r="M5761" i="4"/>
  <c r="M5762" i="4"/>
  <c r="M5763" i="4"/>
  <c r="M5764" i="4"/>
  <c r="M5765" i="4"/>
  <c r="M5766" i="4"/>
  <c r="M5767" i="4"/>
  <c r="M5768" i="4"/>
  <c r="M5769" i="4"/>
  <c r="M5770" i="4"/>
  <c r="M5771" i="4"/>
  <c r="M5772" i="4"/>
  <c r="M5773" i="4"/>
  <c r="M5774" i="4"/>
  <c r="M5775" i="4"/>
  <c r="M5776" i="4"/>
  <c r="M5777" i="4"/>
  <c r="M5778" i="4"/>
  <c r="M5779" i="4"/>
  <c r="M5780" i="4"/>
  <c r="M5781" i="4"/>
  <c r="M5782" i="4"/>
  <c r="M5783" i="4"/>
  <c r="M5784" i="4"/>
  <c r="M5785" i="4"/>
  <c r="M5786" i="4"/>
  <c r="M5787" i="4"/>
  <c r="M5788" i="4"/>
  <c r="M5789" i="4"/>
  <c r="M5790" i="4"/>
  <c r="M5791" i="4"/>
  <c r="M5792" i="4"/>
  <c r="M5793" i="4"/>
  <c r="M5794" i="4"/>
  <c r="M5795" i="4"/>
  <c r="M5796" i="4"/>
  <c r="M5797" i="4"/>
  <c r="M5798" i="4"/>
  <c r="M5799" i="4"/>
  <c r="M5800" i="4"/>
  <c r="M5801" i="4"/>
  <c r="M5802" i="4"/>
  <c r="M5803" i="4"/>
  <c r="M5804" i="4"/>
  <c r="M5805" i="4"/>
  <c r="M5806" i="4"/>
  <c r="M5807" i="4"/>
  <c r="M5808" i="4"/>
  <c r="M5809" i="4"/>
  <c r="M5810" i="4"/>
  <c r="M5811" i="4"/>
  <c r="M5812" i="4"/>
  <c r="M5813" i="4"/>
  <c r="M5814" i="4"/>
  <c r="M5815" i="4"/>
  <c r="M5816" i="4"/>
  <c r="M5817" i="4"/>
  <c r="M5818" i="4"/>
  <c r="M5819" i="4"/>
  <c r="M5820" i="4"/>
  <c r="M5821" i="4"/>
  <c r="M5822" i="4"/>
  <c r="M5823" i="4"/>
  <c r="M5824" i="4"/>
  <c r="M5825" i="4"/>
  <c r="M5826" i="4"/>
  <c r="M5827" i="4"/>
  <c r="M5828" i="4"/>
  <c r="M5829" i="4"/>
  <c r="M5830" i="4"/>
  <c r="M5831" i="4"/>
  <c r="M5832" i="4"/>
  <c r="M5833" i="4"/>
  <c r="M5834" i="4"/>
  <c r="M5835" i="4"/>
  <c r="M5836" i="4"/>
  <c r="M5837" i="4"/>
  <c r="M5838" i="4"/>
  <c r="M5839" i="4"/>
  <c r="M5840" i="4"/>
  <c r="M5841" i="4"/>
  <c r="M5842" i="4"/>
  <c r="M5843" i="4"/>
  <c r="M5844" i="4"/>
  <c r="M5845" i="4"/>
  <c r="M5846" i="4"/>
  <c r="M5847" i="4"/>
  <c r="M5848" i="4"/>
  <c r="M5849" i="4"/>
  <c r="M5850" i="4"/>
  <c r="M5851" i="4"/>
  <c r="M5852" i="4"/>
  <c r="M5853" i="4"/>
  <c r="M5854" i="4"/>
  <c r="M5855" i="4"/>
  <c r="M5856" i="4"/>
  <c r="M5857" i="4"/>
  <c r="M5858" i="4"/>
  <c r="M5859" i="4"/>
  <c r="M5860" i="4"/>
  <c r="M5861" i="4"/>
  <c r="M5862" i="4"/>
  <c r="M5863" i="4"/>
  <c r="M5864" i="4"/>
  <c r="M5865" i="4"/>
  <c r="M5866" i="4"/>
  <c r="M5867" i="4"/>
  <c r="M5868" i="4"/>
  <c r="M5869" i="4"/>
  <c r="M5870" i="4"/>
  <c r="M5871" i="4"/>
  <c r="M5872" i="4"/>
  <c r="M5873" i="4"/>
  <c r="M5874" i="4"/>
  <c r="M5875" i="4"/>
  <c r="M5876" i="4"/>
  <c r="M5877" i="4"/>
  <c r="M5878" i="4"/>
  <c r="M5879" i="4"/>
  <c r="M5880" i="4"/>
  <c r="M5881" i="4"/>
  <c r="M5882" i="4"/>
  <c r="M5883" i="4"/>
  <c r="M5884" i="4"/>
  <c r="M5885" i="4"/>
  <c r="M5886" i="4"/>
  <c r="M5887" i="4"/>
  <c r="M5888" i="4"/>
  <c r="M5889" i="4"/>
  <c r="M5890" i="4"/>
  <c r="M5891" i="4"/>
  <c r="M5892" i="4"/>
  <c r="M5893" i="4"/>
  <c r="M5894" i="4"/>
  <c r="M5895" i="4"/>
  <c r="M5896" i="4"/>
  <c r="M5897" i="4"/>
  <c r="M5898" i="4"/>
  <c r="M5899" i="4"/>
  <c r="M5900" i="4"/>
  <c r="M5901" i="4"/>
  <c r="M5902" i="4"/>
  <c r="M5903" i="4"/>
  <c r="M5904" i="4"/>
  <c r="M5905" i="4"/>
  <c r="M5906" i="4"/>
  <c r="M5907" i="4"/>
  <c r="M5908" i="4"/>
  <c r="M5909" i="4"/>
  <c r="M5910" i="4"/>
  <c r="M5911" i="4"/>
  <c r="M5912" i="4"/>
  <c r="M5913" i="4"/>
  <c r="M5914" i="4"/>
  <c r="M5915" i="4"/>
  <c r="M5916" i="4"/>
  <c r="M5917" i="4"/>
  <c r="M5918" i="4"/>
  <c r="M5919" i="4"/>
  <c r="M5920" i="4"/>
  <c r="M5921" i="4"/>
  <c r="M5922" i="4"/>
  <c r="M5923" i="4"/>
  <c r="M5924" i="4"/>
  <c r="M5925" i="4"/>
  <c r="M5926" i="4"/>
  <c r="M5927" i="4"/>
  <c r="M5928" i="4"/>
  <c r="M5929" i="4"/>
  <c r="M5930" i="4"/>
  <c r="M5931" i="4"/>
  <c r="M5932" i="4"/>
  <c r="M5933" i="4"/>
  <c r="M5934" i="4"/>
  <c r="M5935" i="4"/>
  <c r="M5936" i="4"/>
  <c r="M5937" i="4"/>
  <c r="M5938" i="4"/>
  <c r="M5939" i="4"/>
  <c r="M5940" i="4"/>
  <c r="M5941" i="4"/>
  <c r="M5942" i="4"/>
  <c r="M5943" i="4"/>
  <c r="M5944" i="4"/>
  <c r="M5945" i="4"/>
  <c r="M5946" i="4"/>
  <c r="M5947" i="4"/>
  <c r="M5948" i="4"/>
  <c r="M5949" i="4"/>
  <c r="M5950" i="4"/>
  <c r="M5951" i="4"/>
  <c r="M5952" i="4"/>
  <c r="M5953" i="4"/>
  <c r="M5954" i="4"/>
  <c r="M5955" i="4"/>
  <c r="M5956" i="4"/>
  <c r="M5957" i="4"/>
  <c r="M5958" i="4"/>
  <c r="M5959" i="4"/>
  <c r="M5960" i="4"/>
  <c r="M5961" i="4"/>
  <c r="M5962" i="4"/>
  <c r="M5963" i="4"/>
  <c r="M5964" i="4"/>
  <c r="M5965" i="4"/>
  <c r="M5966" i="4"/>
  <c r="M5967" i="4"/>
  <c r="M5968" i="4"/>
  <c r="M5969" i="4"/>
  <c r="M5970" i="4"/>
  <c r="M5971" i="4"/>
  <c r="M5972" i="4"/>
  <c r="M5973" i="4"/>
  <c r="M5974" i="4"/>
  <c r="M5975" i="4"/>
  <c r="M5976" i="4"/>
  <c r="M5977" i="4"/>
  <c r="M5978" i="4"/>
  <c r="M5979" i="4"/>
  <c r="M5980" i="4"/>
  <c r="M5981" i="4"/>
  <c r="M5982" i="4"/>
  <c r="M5983" i="4"/>
  <c r="M5984" i="4"/>
  <c r="M5985" i="4"/>
  <c r="M5986" i="4"/>
  <c r="M5987" i="4"/>
  <c r="M5988" i="4"/>
  <c r="M5989" i="4"/>
  <c r="M5990" i="4"/>
  <c r="M5991" i="4"/>
  <c r="M5992" i="4"/>
  <c r="M5993" i="4"/>
  <c r="M5994" i="4"/>
  <c r="M5995" i="4"/>
  <c r="M5996" i="4"/>
  <c r="M5997" i="4"/>
  <c r="M5998" i="4"/>
  <c r="M5999" i="4"/>
  <c r="M6000" i="4"/>
  <c r="M6001" i="4"/>
  <c r="M6002" i="4"/>
  <c r="M6003" i="4"/>
  <c r="M6004" i="4"/>
  <c r="M6005" i="4"/>
  <c r="M6006" i="4"/>
  <c r="M6007" i="4"/>
  <c r="M6008" i="4"/>
  <c r="M6009" i="4"/>
  <c r="M6010" i="4"/>
  <c r="M6011" i="4"/>
  <c r="M6012" i="4"/>
  <c r="M6013" i="4"/>
  <c r="M6014" i="4"/>
  <c r="M6015" i="4"/>
  <c r="M6016" i="4"/>
  <c r="M6017" i="4"/>
  <c r="M6018" i="4"/>
  <c r="M6019" i="4"/>
  <c r="M6020" i="4"/>
  <c r="M6021" i="4"/>
  <c r="M6022" i="4"/>
  <c r="M6023" i="4"/>
  <c r="M6024" i="4"/>
  <c r="M6025" i="4"/>
  <c r="M6026" i="4"/>
  <c r="M6027" i="4"/>
  <c r="M6028" i="4"/>
  <c r="M6029" i="4"/>
  <c r="M6030" i="4"/>
  <c r="M6031" i="4"/>
  <c r="M6032" i="4"/>
  <c r="M6033" i="4"/>
  <c r="M6034" i="4"/>
  <c r="M6035" i="4"/>
  <c r="M6036" i="4"/>
  <c r="M6037" i="4"/>
  <c r="M6038" i="4"/>
  <c r="M6039" i="4"/>
  <c r="M6040" i="4"/>
  <c r="M6041" i="4"/>
  <c r="M6042" i="4"/>
  <c r="M6043" i="4"/>
  <c r="M6044" i="4"/>
  <c r="M6045" i="4"/>
  <c r="M6046" i="4"/>
  <c r="M6047" i="4"/>
  <c r="M6048" i="4"/>
  <c r="M6049" i="4"/>
  <c r="M6050" i="4"/>
  <c r="M6051" i="4"/>
  <c r="M6052" i="4"/>
  <c r="M6053" i="4"/>
  <c r="M6054" i="4"/>
  <c r="M6055" i="4"/>
  <c r="M6056" i="4"/>
  <c r="M6057" i="4"/>
  <c r="M6058" i="4"/>
  <c r="M6059" i="4"/>
  <c r="M6060" i="4"/>
  <c r="M6061" i="4"/>
  <c r="M6062" i="4"/>
  <c r="M6063" i="4"/>
  <c r="M6064" i="4"/>
  <c r="M6065" i="4"/>
  <c r="M6066" i="4"/>
  <c r="M6067" i="4"/>
  <c r="M6068" i="4"/>
  <c r="M6069" i="4"/>
  <c r="M6070" i="4"/>
  <c r="M6071" i="4"/>
  <c r="M6072" i="4"/>
  <c r="M6073" i="4"/>
  <c r="M6074" i="4"/>
  <c r="M6075" i="4"/>
  <c r="M6076" i="4"/>
  <c r="M6077" i="4"/>
  <c r="M6078" i="4"/>
  <c r="M6079" i="4"/>
  <c r="M6080" i="4"/>
  <c r="M6081" i="4"/>
  <c r="M6082" i="4"/>
  <c r="M6083" i="4"/>
  <c r="M6084" i="4"/>
  <c r="M6085" i="4"/>
  <c r="M6086" i="4"/>
  <c r="M6087" i="4"/>
  <c r="M6088" i="4"/>
  <c r="M6089" i="4"/>
  <c r="M6090" i="4"/>
  <c r="M6091" i="4"/>
  <c r="M6092" i="4"/>
  <c r="M6093" i="4"/>
  <c r="M6094" i="4"/>
  <c r="M6095" i="4"/>
  <c r="M6096" i="4"/>
  <c r="M6097" i="4"/>
  <c r="M6098" i="4"/>
  <c r="M6099" i="4"/>
  <c r="M6100" i="4"/>
  <c r="M6101" i="4"/>
  <c r="M6102" i="4"/>
  <c r="M6103" i="4"/>
  <c r="M6104" i="4"/>
  <c r="M6105" i="4"/>
  <c r="M6106" i="4"/>
  <c r="M6107" i="4"/>
  <c r="M6108" i="4"/>
  <c r="M6109" i="4"/>
  <c r="M6110" i="4"/>
  <c r="M6111" i="4"/>
  <c r="M6112" i="4"/>
  <c r="M6113" i="4"/>
  <c r="M6114" i="4"/>
  <c r="M6115" i="4"/>
  <c r="M6116" i="4"/>
  <c r="M6117" i="4"/>
  <c r="M6118" i="4"/>
  <c r="M6119" i="4"/>
  <c r="M6120" i="4"/>
  <c r="M6121" i="4"/>
  <c r="M6122" i="4"/>
  <c r="M6123" i="4"/>
  <c r="M6124" i="4"/>
  <c r="M6125" i="4"/>
  <c r="M6126" i="4"/>
  <c r="M6127" i="4"/>
  <c r="M6128" i="4"/>
  <c r="M6129" i="4"/>
  <c r="M6130" i="4"/>
  <c r="M6131" i="4"/>
  <c r="M6132" i="4"/>
  <c r="M6133" i="4"/>
  <c r="M6134" i="4"/>
  <c r="M6135" i="4"/>
  <c r="M6136" i="4"/>
  <c r="M6137" i="4"/>
  <c r="M6138" i="4"/>
  <c r="M6139" i="4"/>
  <c r="M6140" i="4"/>
  <c r="M6141" i="4"/>
  <c r="M6142" i="4"/>
  <c r="M6143" i="4"/>
  <c r="M6144" i="4"/>
  <c r="M6145" i="4"/>
  <c r="M6146" i="4"/>
  <c r="M6147" i="4"/>
  <c r="M6148" i="4"/>
  <c r="M6149" i="4"/>
  <c r="M6150" i="4"/>
  <c r="M6151" i="4"/>
  <c r="M6152" i="4"/>
  <c r="M6153" i="4"/>
  <c r="M6154" i="4"/>
  <c r="M6155" i="4"/>
  <c r="M6156" i="4"/>
  <c r="M6157" i="4"/>
  <c r="M6158" i="4"/>
  <c r="M6159" i="4"/>
  <c r="M6160" i="4"/>
  <c r="M6161" i="4"/>
  <c r="M6162" i="4"/>
  <c r="M6163" i="4"/>
  <c r="M6164" i="4"/>
  <c r="M6165" i="4"/>
  <c r="M6166" i="4"/>
  <c r="M6167" i="4"/>
  <c r="M6168" i="4"/>
  <c r="M6169" i="4"/>
  <c r="M6170" i="4"/>
  <c r="M6171" i="4"/>
  <c r="M6172" i="4"/>
  <c r="M6173" i="4"/>
  <c r="M6174" i="4"/>
  <c r="M6175" i="4"/>
  <c r="M6176" i="4"/>
  <c r="M6177" i="4"/>
  <c r="M6178" i="4"/>
  <c r="M6179" i="4"/>
  <c r="M6180" i="4"/>
  <c r="M6181" i="4"/>
  <c r="M6182" i="4"/>
  <c r="M6183" i="4"/>
  <c r="M6184" i="4"/>
  <c r="M6185" i="4"/>
  <c r="M6186" i="4"/>
  <c r="M6187" i="4"/>
  <c r="M6188" i="4"/>
  <c r="M6189" i="4"/>
  <c r="M6190" i="4"/>
  <c r="M6191" i="4"/>
  <c r="M6192" i="4"/>
  <c r="M6193" i="4"/>
  <c r="M6194" i="4"/>
  <c r="M6195" i="4"/>
  <c r="M6196" i="4"/>
  <c r="M6197" i="4"/>
  <c r="M6198" i="4"/>
  <c r="M6199" i="4"/>
  <c r="M6200" i="4"/>
  <c r="M6201" i="4"/>
  <c r="M6202" i="4"/>
  <c r="M6203" i="4"/>
  <c r="M6204" i="4"/>
  <c r="M6205" i="4"/>
  <c r="M6206" i="4"/>
  <c r="M6207" i="4"/>
  <c r="M6208" i="4"/>
  <c r="M6209" i="4"/>
  <c r="M6210" i="4"/>
  <c r="M6211" i="4"/>
  <c r="M6212" i="4"/>
  <c r="M6213" i="4"/>
  <c r="M6214" i="4"/>
  <c r="M6215" i="4"/>
  <c r="M6216" i="4"/>
  <c r="M6217" i="4"/>
  <c r="M6218" i="4"/>
  <c r="M6219" i="4"/>
  <c r="M6220" i="4"/>
  <c r="M6221" i="4"/>
  <c r="M6222" i="4"/>
  <c r="M6223" i="4"/>
  <c r="M6224" i="4"/>
  <c r="M6225" i="4"/>
  <c r="M6226" i="4"/>
  <c r="M6227" i="4"/>
  <c r="M6228" i="4"/>
  <c r="M6229" i="4"/>
  <c r="M6230" i="4"/>
  <c r="M6231" i="4"/>
  <c r="M6232" i="4"/>
  <c r="M6233" i="4"/>
  <c r="M6234" i="4"/>
  <c r="M6235" i="4"/>
  <c r="M6236" i="4"/>
  <c r="M6237" i="4"/>
  <c r="M6238" i="4"/>
  <c r="M6239" i="4"/>
  <c r="M6240" i="4"/>
  <c r="M6241" i="4"/>
  <c r="M6242" i="4"/>
  <c r="M6243" i="4"/>
  <c r="M6244" i="4"/>
  <c r="M6245" i="4"/>
  <c r="M6246" i="4"/>
  <c r="M6247" i="4"/>
  <c r="M6248" i="4"/>
  <c r="M6249" i="4"/>
  <c r="M6250" i="4"/>
  <c r="M6251" i="4"/>
  <c r="M6252" i="4"/>
  <c r="M6253" i="4"/>
  <c r="M6254" i="4"/>
  <c r="M6255" i="4"/>
  <c r="M6256" i="4"/>
  <c r="M6257" i="4"/>
  <c r="M6258" i="4"/>
  <c r="M6259" i="4"/>
  <c r="M6260" i="4"/>
  <c r="M6261" i="4"/>
  <c r="M6262" i="4"/>
  <c r="M6263" i="4"/>
  <c r="M6264" i="4"/>
  <c r="M6265" i="4"/>
  <c r="M6266" i="4"/>
  <c r="M6267" i="4"/>
  <c r="M6268" i="4"/>
  <c r="M6269" i="4"/>
  <c r="M6270" i="4"/>
  <c r="M6271" i="4"/>
  <c r="M6272" i="4"/>
  <c r="M6273" i="4"/>
  <c r="M6274" i="4"/>
  <c r="M6275" i="4"/>
  <c r="M6276" i="4"/>
  <c r="M6277" i="4"/>
  <c r="M6278" i="4"/>
  <c r="M6279" i="4"/>
  <c r="M6280" i="4"/>
  <c r="M6281" i="4"/>
  <c r="M6282" i="4"/>
  <c r="M6283" i="4"/>
  <c r="M6284" i="4"/>
  <c r="M6285" i="4"/>
  <c r="M6286" i="4"/>
  <c r="M6287" i="4"/>
  <c r="M6288" i="4"/>
  <c r="M6289" i="4"/>
  <c r="M6290" i="4"/>
  <c r="M6291" i="4"/>
  <c r="M6292" i="4"/>
  <c r="M6293" i="4"/>
  <c r="M6294" i="4"/>
  <c r="M6295" i="4"/>
  <c r="M6296" i="4"/>
  <c r="M6297" i="4"/>
  <c r="M6298" i="4"/>
  <c r="M6299" i="4"/>
  <c r="M6300" i="4"/>
  <c r="M6301" i="4"/>
  <c r="M6302" i="4"/>
  <c r="M6303" i="4"/>
  <c r="M6304" i="4"/>
  <c r="M6305" i="4"/>
  <c r="M6306" i="4"/>
  <c r="M6307" i="4"/>
  <c r="M6308" i="4"/>
  <c r="M6309" i="4"/>
  <c r="M6310" i="4"/>
  <c r="M6311" i="4"/>
  <c r="M6312" i="4"/>
  <c r="M6313" i="4"/>
  <c r="M6314" i="4"/>
  <c r="M6315" i="4"/>
  <c r="M6316" i="4"/>
  <c r="M6317" i="4"/>
  <c r="M6318" i="4"/>
  <c r="M6319" i="4"/>
  <c r="M6320" i="4"/>
  <c r="M6321" i="4"/>
  <c r="M6322" i="4"/>
  <c r="M6323" i="4"/>
  <c r="M6324" i="4"/>
  <c r="M6325" i="4"/>
  <c r="M6326" i="4"/>
  <c r="M6327" i="4"/>
  <c r="M6328" i="4"/>
  <c r="M6329" i="4"/>
  <c r="M6330" i="4"/>
  <c r="M6331" i="4"/>
  <c r="M6332" i="4"/>
  <c r="M6333" i="4"/>
  <c r="M6334" i="4"/>
  <c r="M6335" i="4"/>
  <c r="M6336" i="4"/>
  <c r="M6337" i="4"/>
  <c r="M6338" i="4"/>
  <c r="M6339" i="4"/>
  <c r="M6340" i="4"/>
  <c r="M6341" i="4"/>
  <c r="M6342" i="4"/>
  <c r="M6343" i="4"/>
  <c r="M6344" i="4"/>
  <c r="M6345" i="4"/>
  <c r="M6346" i="4"/>
  <c r="M6347" i="4"/>
  <c r="M6348" i="4"/>
  <c r="M6349" i="4"/>
  <c r="M6350" i="4"/>
  <c r="M6351" i="4"/>
  <c r="M6352" i="4"/>
  <c r="M6353" i="4"/>
  <c r="M6354" i="4"/>
  <c r="M6355" i="4"/>
  <c r="M6356" i="4"/>
  <c r="M6357" i="4"/>
  <c r="M6358" i="4"/>
  <c r="M6359" i="4"/>
  <c r="M6360" i="4"/>
  <c r="M6361" i="4"/>
  <c r="M6362" i="4"/>
  <c r="M6363" i="4"/>
  <c r="M6364" i="4"/>
  <c r="M6365" i="4"/>
  <c r="M6366" i="4"/>
  <c r="M6367" i="4"/>
  <c r="M6368" i="4"/>
  <c r="M6369" i="4"/>
  <c r="M6370" i="4"/>
  <c r="M6371" i="4"/>
  <c r="M6372" i="4"/>
  <c r="M6373" i="4"/>
  <c r="M6374" i="4"/>
  <c r="M6375" i="4"/>
  <c r="M6376" i="4"/>
  <c r="M6377" i="4"/>
  <c r="M6378" i="4"/>
  <c r="M6379" i="4"/>
  <c r="M6380" i="4"/>
  <c r="M6381" i="4"/>
  <c r="M6382" i="4"/>
  <c r="M6383" i="4"/>
  <c r="M6384" i="4"/>
  <c r="M6385" i="4"/>
  <c r="M6386" i="4"/>
  <c r="M6387" i="4"/>
  <c r="M6388" i="4"/>
  <c r="M6389" i="4"/>
  <c r="M6390" i="4"/>
  <c r="M6391" i="4"/>
  <c r="M6392" i="4"/>
  <c r="M6393" i="4"/>
  <c r="M6394" i="4"/>
  <c r="M6395" i="4"/>
  <c r="M6396" i="4"/>
  <c r="M6397" i="4"/>
  <c r="M6398" i="4"/>
  <c r="M6399" i="4"/>
  <c r="M6400" i="4"/>
  <c r="M6401" i="4"/>
  <c r="M6402" i="4"/>
  <c r="M6403" i="4"/>
  <c r="M6404" i="4"/>
  <c r="M6405" i="4"/>
  <c r="M6406" i="4"/>
  <c r="M6407" i="4"/>
  <c r="M6408" i="4"/>
  <c r="M6409" i="4"/>
  <c r="M6410" i="4"/>
  <c r="M6411" i="4"/>
  <c r="M6412" i="4"/>
  <c r="M6413" i="4"/>
  <c r="M6414" i="4"/>
  <c r="M6415" i="4"/>
  <c r="M6416" i="4"/>
  <c r="M6417" i="4"/>
  <c r="M6418" i="4"/>
  <c r="M6419" i="4"/>
  <c r="M6420" i="4"/>
  <c r="M6421" i="4"/>
  <c r="M6422" i="4"/>
  <c r="M6423" i="4"/>
  <c r="M6424" i="4"/>
  <c r="M6425" i="4"/>
  <c r="M6426" i="4"/>
  <c r="M6427" i="4"/>
  <c r="M6428" i="4"/>
  <c r="M6429" i="4"/>
  <c r="M6430" i="4"/>
  <c r="M6431" i="4"/>
  <c r="M6432" i="4"/>
  <c r="M6433" i="4"/>
  <c r="M6434" i="4"/>
  <c r="M6435" i="4"/>
  <c r="M6436" i="4"/>
  <c r="M6437" i="4"/>
  <c r="M6438" i="4"/>
  <c r="M6439" i="4"/>
  <c r="M6440" i="4"/>
  <c r="M6441" i="4"/>
  <c r="M6442" i="4"/>
  <c r="M6443" i="4"/>
  <c r="M6444" i="4"/>
  <c r="M6445" i="4"/>
  <c r="M6446" i="4"/>
  <c r="M6447" i="4"/>
  <c r="M6448" i="4"/>
  <c r="M6449" i="4"/>
  <c r="M6450" i="4"/>
  <c r="M6451" i="4"/>
  <c r="M6452" i="4"/>
  <c r="M6453" i="4"/>
  <c r="M6454" i="4"/>
  <c r="M6455" i="4"/>
  <c r="M6456" i="4"/>
  <c r="M6457" i="4"/>
  <c r="M6458" i="4"/>
  <c r="M6459" i="4"/>
  <c r="M6460" i="4"/>
  <c r="M6461" i="4"/>
  <c r="M6462" i="4"/>
  <c r="M6463" i="4"/>
  <c r="M6464" i="4"/>
  <c r="M6465" i="4"/>
  <c r="M6466" i="4"/>
  <c r="M6467" i="4"/>
  <c r="M6468" i="4"/>
  <c r="M6469" i="4"/>
  <c r="M6470" i="4"/>
  <c r="M6471" i="4"/>
  <c r="M6472" i="4"/>
  <c r="M6473" i="4"/>
  <c r="M6474" i="4"/>
  <c r="M6475" i="4"/>
  <c r="M6476" i="4"/>
  <c r="M6477" i="4"/>
  <c r="M6478" i="4"/>
  <c r="M6479" i="4"/>
  <c r="M6480" i="4"/>
  <c r="M6481" i="4"/>
  <c r="M6482" i="4"/>
  <c r="M6483" i="4"/>
  <c r="M6484" i="4"/>
  <c r="M6485" i="4"/>
  <c r="M6486" i="4"/>
  <c r="M6487" i="4"/>
  <c r="M6488" i="4"/>
  <c r="M6489" i="4"/>
  <c r="M6490" i="4"/>
  <c r="M6491" i="4"/>
  <c r="M6492" i="4"/>
  <c r="M6493" i="4"/>
  <c r="M6494" i="4"/>
  <c r="M6495" i="4"/>
  <c r="M6496" i="4"/>
  <c r="M6497" i="4"/>
  <c r="M6498" i="4"/>
  <c r="M6499" i="4"/>
  <c r="M6500" i="4"/>
  <c r="M6501" i="4"/>
  <c r="M6502" i="4"/>
  <c r="M6503" i="4"/>
  <c r="M6504" i="4"/>
  <c r="M6505" i="4"/>
  <c r="M6506" i="4"/>
  <c r="M6507" i="4"/>
  <c r="M6508" i="4"/>
  <c r="M6509" i="4"/>
  <c r="M6510" i="4"/>
  <c r="M6511" i="4"/>
  <c r="M6512" i="4"/>
  <c r="M6513" i="4"/>
  <c r="M6514" i="4"/>
  <c r="M6515" i="4"/>
  <c r="M6516" i="4"/>
  <c r="M6517" i="4"/>
  <c r="M6518" i="4"/>
  <c r="M6519" i="4"/>
  <c r="M6520" i="4"/>
  <c r="M6521" i="4"/>
  <c r="M6522" i="4"/>
  <c r="M6523" i="4"/>
  <c r="M6524" i="4"/>
  <c r="M6525" i="4"/>
  <c r="M6526" i="4"/>
  <c r="M6527" i="4"/>
  <c r="M6528" i="4"/>
  <c r="M6529" i="4"/>
  <c r="M6530" i="4"/>
  <c r="M6531" i="4"/>
  <c r="M6532" i="4"/>
  <c r="M6533" i="4"/>
  <c r="M6534" i="4"/>
  <c r="M6535" i="4"/>
  <c r="M6536" i="4"/>
  <c r="M6537" i="4"/>
  <c r="M6538" i="4"/>
  <c r="M6539" i="4"/>
  <c r="M6540" i="4"/>
  <c r="M6541" i="4"/>
  <c r="M6542" i="4"/>
  <c r="M6543" i="4"/>
  <c r="M6544" i="4"/>
  <c r="M6545" i="4"/>
  <c r="M6546" i="4"/>
  <c r="M6547" i="4"/>
  <c r="M6548" i="4"/>
  <c r="M6549" i="4"/>
  <c r="M6550" i="4"/>
  <c r="M6551" i="4"/>
  <c r="M6552" i="4"/>
  <c r="M6553" i="4"/>
  <c r="M6554" i="4"/>
  <c r="M6555" i="4"/>
  <c r="M6556" i="4"/>
  <c r="M6557" i="4"/>
  <c r="M6558" i="4"/>
  <c r="M6559" i="4"/>
  <c r="M6560" i="4"/>
  <c r="M6561" i="4"/>
  <c r="M6562" i="4"/>
  <c r="M6563" i="4"/>
  <c r="M6564" i="4"/>
  <c r="M6565" i="4"/>
  <c r="M6566" i="4"/>
  <c r="M6567" i="4"/>
  <c r="M6568" i="4"/>
  <c r="M6569" i="4"/>
  <c r="M6570" i="4"/>
  <c r="M6571" i="4"/>
  <c r="M6572" i="4"/>
  <c r="M6573" i="4"/>
  <c r="M6574" i="4"/>
  <c r="M6575" i="4"/>
  <c r="M6576" i="4"/>
  <c r="M6577" i="4"/>
  <c r="M6578" i="4"/>
  <c r="M6579" i="4"/>
  <c r="M6580" i="4"/>
  <c r="M6581" i="4"/>
  <c r="M6582" i="4"/>
  <c r="M6583" i="4"/>
  <c r="M6584" i="4"/>
  <c r="M6585" i="4"/>
  <c r="M6586" i="4"/>
  <c r="M6587" i="4"/>
  <c r="M6588" i="4"/>
  <c r="M6589" i="4"/>
  <c r="M6590" i="4"/>
  <c r="M6591" i="4"/>
  <c r="M6592" i="4"/>
  <c r="M6593" i="4"/>
  <c r="M6594" i="4"/>
  <c r="M6595" i="4"/>
  <c r="M6596" i="4"/>
  <c r="M6597" i="4"/>
  <c r="M6598" i="4"/>
  <c r="M6599" i="4"/>
  <c r="M6600" i="4"/>
  <c r="M6601" i="4"/>
  <c r="M6602" i="4"/>
  <c r="M6603" i="4"/>
  <c r="M6604" i="4"/>
  <c r="M6605" i="4"/>
  <c r="M6606" i="4"/>
  <c r="M6607" i="4"/>
  <c r="M6608" i="4"/>
  <c r="M6609" i="4"/>
  <c r="M6610" i="4"/>
  <c r="M6611" i="4"/>
  <c r="M6612" i="4"/>
  <c r="M6613" i="4"/>
  <c r="M6614" i="4"/>
  <c r="M6615" i="4"/>
  <c r="M6616" i="4"/>
  <c r="M6617" i="4"/>
  <c r="M6618" i="4"/>
  <c r="M6619" i="4"/>
  <c r="M6620" i="4"/>
  <c r="M6621" i="4"/>
  <c r="M6622" i="4"/>
  <c r="M6623" i="4"/>
  <c r="M6624" i="4"/>
  <c r="M6625" i="4"/>
  <c r="M6626" i="4"/>
  <c r="M6627" i="4"/>
  <c r="M6628" i="4"/>
  <c r="M6629" i="4"/>
  <c r="M6630" i="4"/>
  <c r="M6631" i="4"/>
  <c r="M6632" i="4"/>
  <c r="M6633" i="4"/>
  <c r="M6634" i="4"/>
  <c r="M6635" i="4"/>
  <c r="M6636" i="4"/>
  <c r="M6637" i="4"/>
  <c r="M6638" i="4"/>
  <c r="M6639" i="4"/>
  <c r="M6640" i="4"/>
  <c r="M6641" i="4"/>
  <c r="M6642" i="4"/>
  <c r="M6643" i="4"/>
  <c r="M6644" i="4"/>
  <c r="M6645" i="4"/>
  <c r="M6646" i="4"/>
  <c r="M6647" i="4"/>
  <c r="M6648" i="4"/>
  <c r="M6649" i="4"/>
  <c r="M6650" i="4"/>
  <c r="M6651" i="4"/>
  <c r="M6652" i="4"/>
  <c r="M6653" i="4"/>
  <c r="M6654" i="4"/>
  <c r="M6655" i="4"/>
  <c r="M6656" i="4"/>
  <c r="M6657" i="4"/>
  <c r="M6658" i="4"/>
  <c r="M6659" i="4"/>
  <c r="M6660" i="4"/>
  <c r="M6661" i="4"/>
  <c r="M6662" i="4"/>
  <c r="M6663" i="4"/>
  <c r="M6664" i="4"/>
  <c r="M6665" i="4"/>
  <c r="M6666" i="4"/>
  <c r="M6667" i="4"/>
  <c r="M6668" i="4"/>
  <c r="M6669" i="4"/>
  <c r="M6670" i="4"/>
  <c r="M6671" i="4"/>
  <c r="M6672" i="4"/>
  <c r="M6673" i="4"/>
  <c r="M6674" i="4"/>
  <c r="M6675" i="4"/>
  <c r="M6676" i="4"/>
  <c r="M6677" i="4"/>
  <c r="M6678" i="4"/>
  <c r="M6679" i="4"/>
  <c r="M6680" i="4"/>
  <c r="M6681" i="4"/>
  <c r="M6682" i="4"/>
  <c r="M6683" i="4"/>
  <c r="M6684" i="4"/>
  <c r="M6685" i="4"/>
  <c r="M6686" i="4"/>
  <c r="M6687" i="4"/>
  <c r="M6688" i="4"/>
  <c r="M6689" i="4"/>
  <c r="M6690" i="4"/>
  <c r="M6691" i="4"/>
  <c r="M6692" i="4"/>
  <c r="M6693" i="4"/>
  <c r="M6694" i="4"/>
  <c r="M6695" i="4"/>
  <c r="M6696" i="4"/>
  <c r="M6697" i="4"/>
  <c r="M6698" i="4"/>
  <c r="M6699" i="4"/>
  <c r="M6700" i="4"/>
  <c r="M6701" i="4"/>
  <c r="M6702" i="4"/>
  <c r="M6703" i="4"/>
  <c r="M6704" i="4"/>
  <c r="M6705" i="4"/>
  <c r="M6706" i="4"/>
  <c r="M6707" i="4"/>
  <c r="M6708" i="4"/>
  <c r="M6709" i="4"/>
  <c r="M6710" i="4"/>
  <c r="M6711" i="4"/>
  <c r="M6712" i="4"/>
  <c r="M6713" i="4"/>
  <c r="M6714" i="4"/>
  <c r="M6715" i="4"/>
  <c r="M6716" i="4"/>
  <c r="M6717" i="4"/>
  <c r="M6718" i="4"/>
  <c r="M6719" i="4"/>
  <c r="M6720" i="4"/>
  <c r="M6721" i="4"/>
  <c r="M6722" i="4"/>
  <c r="M6723" i="4"/>
  <c r="M6724" i="4"/>
  <c r="M6725" i="4"/>
  <c r="M6726" i="4"/>
  <c r="M6727" i="4"/>
  <c r="M6728" i="4"/>
  <c r="M6729" i="4"/>
  <c r="M6730" i="4"/>
  <c r="M6731" i="4"/>
  <c r="M6732" i="4"/>
  <c r="M6733" i="4"/>
  <c r="M6734" i="4"/>
  <c r="M6735" i="4"/>
  <c r="M6736" i="4"/>
  <c r="M6737" i="4"/>
  <c r="M6738" i="4"/>
  <c r="M6739" i="4"/>
  <c r="M6740" i="4"/>
  <c r="M6741" i="4"/>
  <c r="M6742" i="4"/>
  <c r="M6743" i="4"/>
  <c r="M6744" i="4"/>
  <c r="M6745" i="4"/>
  <c r="M6746" i="4"/>
  <c r="M6747" i="4"/>
  <c r="M6748" i="4"/>
  <c r="M6749" i="4"/>
  <c r="M6750" i="4"/>
  <c r="M6751" i="4"/>
  <c r="M6752" i="4"/>
  <c r="M6753" i="4"/>
  <c r="M6754" i="4"/>
  <c r="M6755" i="4"/>
  <c r="M6756" i="4"/>
  <c r="M6757" i="4"/>
  <c r="M6758" i="4"/>
  <c r="M6759" i="4"/>
  <c r="M6760" i="4"/>
  <c r="M6761" i="4"/>
  <c r="M6762" i="4"/>
  <c r="M6763" i="4"/>
  <c r="M6764" i="4"/>
  <c r="M6765" i="4"/>
  <c r="M6766" i="4"/>
  <c r="M6767" i="4"/>
  <c r="M6768" i="4"/>
  <c r="M6769" i="4"/>
  <c r="M6770" i="4"/>
  <c r="M6771" i="4"/>
  <c r="M6772" i="4"/>
  <c r="M6773" i="4"/>
  <c r="M6774" i="4"/>
  <c r="M6775" i="4"/>
  <c r="M6776" i="4"/>
  <c r="M6777" i="4"/>
  <c r="M6778" i="4"/>
  <c r="M6779" i="4"/>
  <c r="M6780" i="4"/>
  <c r="M6781" i="4"/>
  <c r="M6782" i="4"/>
  <c r="M6783" i="4"/>
  <c r="M6784" i="4"/>
  <c r="M6785" i="4"/>
  <c r="M6786" i="4"/>
  <c r="M6787" i="4"/>
  <c r="M6788" i="4"/>
  <c r="M6789" i="4"/>
  <c r="M6790" i="4"/>
  <c r="M6791" i="4"/>
  <c r="M6792" i="4"/>
  <c r="M6793" i="4"/>
  <c r="M6794" i="4"/>
  <c r="M6795" i="4"/>
  <c r="M6796" i="4"/>
  <c r="M6797" i="4"/>
  <c r="M6798" i="4"/>
  <c r="M6799" i="4"/>
  <c r="M6800" i="4"/>
  <c r="M6801" i="4"/>
  <c r="M6802" i="4"/>
  <c r="M6803" i="4"/>
  <c r="M6804" i="4"/>
  <c r="M6805" i="4"/>
  <c r="M6806" i="4"/>
  <c r="M6807" i="4"/>
  <c r="M6808" i="4"/>
  <c r="M6809" i="4"/>
  <c r="M6810" i="4"/>
  <c r="M6811" i="4"/>
  <c r="M6812" i="4"/>
  <c r="M6813" i="4"/>
  <c r="M6814" i="4"/>
  <c r="M6815" i="4"/>
  <c r="M6816" i="4"/>
  <c r="M6817" i="4"/>
  <c r="M6818" i="4"/>
  <c r="M6819" i="4"/>
  <c r="M6820" i="4"/>
  <c r="M6821" i="4"/>
  <c r="M6822" i="4"/>
  <c r="M6823" i="4"/>
  <c r="M6824" i="4"/>
  <c r="M6825" i="4"/>
  <c r="M6826" i="4"/>
  <c r="M6827" i="4"/>
  <c r="M6828" i="4"/>
  <c r="M6829" i="4"/>
  <c r="M6830" i="4"/>
  <c r="M6831" i="4"/>
  <c r="M6832" i="4"/>
  <c r="M6833" i="4"/>
  <c r="M6834" i="4"/>
  <c r="M6835" i="4"/>
  <c r="M6836" i="4"/>
  <c r="M6837" i="4"/>
  <c r="M6838" i="4"/>
  <c r="M6839" i="4"/>
  <c r="M6840" i="4"/>
  <c r="M6841" i="4"/>
  <c r="M6842" i="4"/>
  <c r="M6843" i="4"/>
  <c r="M6844" i="4"/>
  <c r="M6845" i="4"/>
  <c r="M6846" i="4"/>
  <c r="M6847" i="4"/>
  <c r="M6848" i="4"/>
  <c r="M6849" i="4"/>
  <c r="M6850" i="4"/>
  <c r="M6851" i="4"/>
  <c r="M6852" i="4"/>
  <c r="M6853" i="4"/>
  <c r="M6854" i="4"/>
  <c r="M6855" i="4"/>
  <c r="M6856" i="4"/>
  <c r="M6857" i="4"/>
  <c r="M6858" i="4"/>
  <c r="M6859" i="4"/>
  <c r="M6860" i="4"/>
  <c r="M6861" i="4"/>
  <c r="M6862" i="4"/>
  <c r="M6863" i="4"/>
  <c r="M6864" i="4"/>
  <c r="M6865" i="4"/>
  <c r="M6866" i="4"/>
  <c r="M6867" i="4"/>
  <c r="M6868" i="4"/>
  <c r="M6869" i="4"/>
  <c r="M6870" i="4"/>
  <c r="M6871" i="4"/>
  <c r="M6872" i="4"/>
  <c r="M6873" i="4"/>
  <c r="M6874" i="4"/>
  <c r="M6875" i="4"/>
  <c r="M6876" i="4"/>
  <c r="M6877" i="4"/>
  <c r="M6878" i="4"/>
  <c r="M6879" i="4"/>
  <c r="M6880" i="4"/>
  <c r="M6881" i="4"/>
  <c r="M6882" i="4"/>
  <c r="M6883" i="4"/>
  <c r="M6884" i="4"/>
  <c r="M6885" i="4"/>
  <c r="M6886" i="4"/>
  <c r="M6887" i="4"/>
  <c r="M6888" i="4"/>
  <c r="M6889" i="4"/>
  <c r="M6890" i="4"/>
  <c r="M6891" i="4"/>
  <c r="M6892" i="4"/>
  <c r="M6893" i="4"/>
  <c r="M6894" i="4"/>
  <c r="M6895" i="4"/>
  <c r="M6896" i="4"/>
  <c r="M6897" i="4"/>
  <c r="M6898" i="4"/>
  <c r="M6899" i="4"/>
  <c r="M6900" i="4"/>
  <c r="M6901" i="4"/>
  <c r="M6902" i="4"/>
  <c r="M6903" i="4"/>
  <c r="M6904" i="4"/>
  <c r="M6905" i="4"/>
  <c r="M6906" i="4"/>
  <c r="M6907" i="4"/>
  <c r="M6908" i="4"/>
  <c r="M6909" i="4"/>
  <c r="M6910" i="4"/>
  <c r="M6911" i="4"/>
  <c r="M6912" i="4"/>
  <c r="M6913" i="4"/>
  <c r="M6914" i="4"/>
  <c r="M6915" i="4"/>
  <c r="M6916" i="4"/>
  <c r="M6917" i="4"/>
  <c r="M6918" i="4"/>
  <c r="M6919" i="4"/>
  <c r="M6920" i="4"/>
  <c r="M6921" i="4"/>
  <c r="M6922" i="4"/>
  <c r="M6923" i="4"/>
  <c r="M6924" i="4"/>
  <c r="M6925" i="4"/>
  <c r="M6926" i="4"/>
  <c r="M6927" i="4"/>
  <c r="M6928" i="4"/>
  <c r="M6929" i="4"/>
  <c r="M6930" i="4"/>
  <c r="M6931" i="4"/>
  <c r="M6932" i="4"/>
  <c r="M6933" i="4"/>
  <c r="M6934" i="4"/>
  <c r="M6935" i="4"/>
  <c r="M6936" i="4"/>
  <c r="M6937" i="4"/>
  <c r="M6938" i="4"/>
  <c r="M6939" i="4"/>
  <c r="M6940" i="4"/>
  <c r="M6941" i="4"/>
  <c r="M6942" i="4"/>
  <c r="M6943" i="4"/>
  <c r="M6944" i="4"/>
  <c r="M6945" i="4"/>
  <c r="M6946" i="4"/>
  <c r="M6947" i="4"/>
  <c r="M6948" i="4"/>
  <c r="M6949" i="4"/>
  <c r="M6950" i="4"/>
  <c r="M6951" i="4"/>
  <c r="M6952" i="4"/>
  <c r="M6953" i="4"/>
  <c r="M6954" i="4"/>
  <c r="M6955" i="4"/>
  <c r="M6956" i="4"/>
  <c r="M6957" i="4"/>
  <c r="M6958" i="4"/>
  <c r="M6959" i="4"/>
  <c r="M6960" i="4"/>
  <c r="M6961" i="4"/>
  <c r="M6962" i="4"/>
  <c r="M6963" i="4"/>
  <c r="M6964" i="4"/>
  <c r="M6965" i="4"/>
  <c r="M6966" i="4"/>
  <c r="M6967" i="4"/>
  <c r="M6968" i="4"/>
  <c r="M6969" i="4"/>
  <c r="M6970" i="4"/>
  <c r="M6971" i="4"/>
  <c r="M6972" i="4"/>
  <c r="M6973" i="4"/>
  <c r="M6974" i="4"/>
  <c r="M6975" i="4"/>
  <c r="M6976" i="4"/>
  <c r="M6977" i="4"/>
  <c r="M6978" i="4"/>
  <c r="M6979" i="4"/>
  <c r="M6980" i="4"/>
  <c r="M6981" i="4"/>
  <c r="M6982" i="4"/>
  <c r="M6983" i="4"/>
  <c r="M6984" i="4"/>
  <c r="M6985" i="4"/>
  <c r="M6986" i="4"/>
  <c r="M6987" i="4"/>
  <c r="M6988" i="4"/>
  <c r="M6989" i="4"/>
  <c r="M6990" i="4"/>
  <c r="M6991" i="4"/>
  <c r="M6992" i="4"/>
  <c r="M6993" i="4"/>
  <c r="M6994" i="4"/>
  <c r="M6995" i="4"/>
  <c r="M6996" i="4"/>
  <c r="M6997" i="4"/>
  <c r="M6998" i="4"/>
  <c r="M6999" i="4"/>
  <c r="M7000" i="4"/>
  <c r="M7001" i="4"/>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 i="5"/>
  <c r="E138" i="5" a="1"/>
  <c r="E138" i="5" s="1"/>
  <c r="E162" i="5" a="1"/>
  <c r="E162" i="5" s="1"/>
  <c r="E163" i="5" a="1"/>
  <c r="E163" i="5" s="1"/>
  <c r="K1005" i="4"/>
  <c r="K1114" i="4"/>
  <c r="K1162" i="4"/>
  <c r="K1916" i="4"/>
  <c r="K1930" i="4"/>
  <c r="K2074" i="4"/>
  <c r="K2395" i="4"/>
  <c r="K3453" i="4"/>
  <c r="K5049" i="4"/>
  <c r="K5778" i="4"/>
  <c r="K5878"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K115" i="4" s="1"/>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K320" i="4" s="1"/>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K381" i="4" s="1"/>
  <c r="J382" i="4"/>
  <c r="J383" i="4"/>
  <c r="J384" i="4"/>
  <c r="J385" i="4"/>
  <c r="J386" i="4"/>
  <c r="J387" i="4"/>
  <c r="J388" i="4"/>
  <c r="J389" i="4"/>
  <c r="J390" i="4"/>
  <c r="J391" i="4"/>
  <c r="J392" i="4"/>
  <c r="J393" i="4"/>
  <c r="J394" i="4"/>
  <c r="J395" i="4"/>
  <c r="J396" i="4"/>
  <c r="J397" i="4"/>
  <c r="J398" i="4"/>
  <c r="J399" i="4"/>
  <c r="J400" i="4"/>
  <c r="J401" i="4"/>
  <c r="J402" i="4"/>
  <c r="J403" i="4"/>
  <c r="J404" i="4"/>
  <c r="J405" i="4"/>
  <c r="K405" i="4" s="1"/>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K452" i="4" s="1"/>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K534" i="4" s="1"/>
  <c r="J535" i="4"/>
  <c r="K535" i="4" s="1"/>
  <c r="J536" i="4"/>
  <c r="K536" i="4" s="1"/>
  <c r="J537" i="4"/>
  <c r="J538" i="4"/>
  <c r="J539" i="4"/>
  <c r="J540" i="4"/>
  <c r="J541" i="4"/>
  <c r="J542" i="4"/>
  <c r="J543" i="4"/>
  <c r="J544" i="4"/>
  <c r="J545" i="4"/>
  <c r="J546" i="4"/>
  <c r="J547" i="4"/>
  <c r="J548" i="4"/>
  <c r="J549" i="4"/>
  <c r="J550" i="4"/>
  <c r="J551" i="4"/>
  <c r="J552" i="4"/>
  <c r="J553" i="4"/>
  <c r="J554" i="4"/>
  <c r="J555" i="4"/>
  <c r="J556" i="4"/>
  <c r="J557" i="4"/>
  <c r="J558" i="4"/>
  <c r="J559" i="4"/>
  <c r="J560" i="4"/>
  <c r="J561" i="4"/>
  <c r="K561" i="4" s="1"/>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K633" i="4" s="1"/>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K680" i="4" s="1"/>
  <c r="J681" i="4"/>
  <c r="J682" i="4"/>
  <c r="J683" i="4"/>
  <c r="J684" i="4"/>
  <c r="J685" i="4"/>
  <c r="J686" i="4"/>
  <c r="J687" i="4"/>
  <c r="J688" i="4"/>
  <c r="J689" i="4"/>
  <c r="J690" i="4"/>
  <c r="J691" i="4"/>
  <c r="J692" i="4"/>
  <c r="J693" i="4"/>
  <c r="J694" i="4"/>
  <c r="J695" i="4"/>
  <c r="J696" i="4"/>
  <c r="J697" i="4"/>
  <c r="J698" i="4"/>
  <c r="J699" i="4"/>
  <c r="J700" i="4"/>
  <c r="J701" i="4"/>
  <c r="J702" i="4"/>
  <c r="J703" i="4"/>
  <c r="J704" i="4"/>
  <c r="K704" i="4" s="1"/>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K774" i="4" s="1"/>
  <c r="J775" i="4"/>
  <c r="J776" i="4"/>
  <c r="J777" i="4"/>
  <c r="J778" i="4"/>
  <c r="J779" i="4"/>
  <c r="J780" i="4"/>
  <c r="J781" i="4"/>
  <c r="J782" i="4"/>
  <c r="J783" i="4"/>
  <c r="J784" i="4"/>
  <c r="J785" i="4"/>
  <c r="J786" i="4"/>
  <c r="K786" i="4" s="1"/>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K859" i="4" s="1"/>
  <c r="J860" i="4"/>
  <c r="K860" i="4" s="1"/>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K897" i="4" s="1"/>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K978" i="4" s="1"/>
  <c r="J979" i="4"/>
  <c r="K979" i="4" s="1"/>
  <c r="J980" i="4"/>
  <c r="J981" i="4"/>
  <c r="J982" i="4"/>
  <c r="J983" i="4"/>
  <c r="J984" i="4"/>
  <c r="J985" i="4"/>
  <c r="J986" i="4"/>
  <c r="J987" i="4"/>
  <c r="J988" i="4"/>
  <c r="J989" i="4"/>
  <c r="J990" i="4"/>
  <c r="J991" i="4"/>
  <c r="J992" i="4"/>
  <c r="J993" i="4"/>
  <c r="J994" i="4"/>
  <c r="J995" i="4"/>
  <c r="J996" i="4"/>
  <c r="J997" i="4"/>
  <c r="J998" i="4"/>
  <c r="J999" i="4"/>
  <c r="J1000" i="4"/>
  <c r="J1001" i="4"/>
  <c r="J1002" i="4"/>
  <c r="J1003" i="4"/>
  <c r="K1003" i="4" s="1"/>
  <c r="J1004" i="4"/>
  <c r="K1004" i="4" s="1"/>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K1074" i="4" s="1"/>
  <c r="J1075" i="4"/>
  <c r="K1075" i="4" s="1"/>
  <c r="J1076" i="4"/>
  <c r="K1076" i="4" s="1"/>
  <c r="J1077" i="4"/>
  <c r="K1077" i="4" s="1"/>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K1110" i="4" s="1"/>
  <c r="J1111" i="4"/>
  <c r="K1111" i="4" s="1"/>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K1254" i="4" s="1"/>
  <c r="J1255" i="4"/>
  <c r="K1255" i="4" s="1"/>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K1290" i="4" s="1"/>
  <c r="J1291" i="4"/>
  <c r="J1292" i="4"/>
  <c r="J1293" i="4"/>
  <c r="J1294" i="4"/>
  <c r="J1295" i="4"/>
  <c r="J1296" i="4"/>
  <c r="J1297" i="4"/>
  <c r="J1298" i="4"/>
  <c r="J1299" i="4"/>
  <c r="J1300" i="4"/>
  <c r="J1301" i="4"/>
  <c r="J1302" i="4"/>
  <c r="J1303" i="4"/>
  <c r="J1304" i="4"/>
  <c r="J1305" i="4"/>
  <c r="K1305" i="4" s="1"/>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K1350" i="4" s="1"/>
  <c r="J1351" i="4"/>
  <c r="K1351" i="4" s="1"/>
  <c r="J1352" i="4"/>
  <c r="K1352" i="4" s="1"/>
  <c r="J1353" i="4"/>
  <c r="J1354" i="4"/>
  <c r="J1355" i="4"/>
  <c r="J1356" i="4"/>
  <c r="J1357" i="4"/>
  <c r="J1358" i="4"/>
  <c r="J1359" i="4"/>
  <c r="J1360" i="4"/>
  <c r="J1361" i="4"/>
  <c r="J1362" i="4"/>
  <c r="J1363" i="4"/>
  <c r="J1364" i="4"/>
  <c r="K1364" i="4" s="1"/>
  <c r="J1365" i="4"/>
  <c r="J1366" i="4"/>
  <c r="J1367" i="4"/>
  <c r="J1368" i="4"/>
  <c r="J1369" i="4"/>
  <c r="J1370" i="4"/>
  <c r="J1371" i="4"/>
  <c r="J1372" i="4"/>
  <c r="J1373" i="4"/>
  <c r="J1374" i="4"/>
  <c r="K1374" i="4" s="1"/>
  <c r="J1375" i="4"/>
  <c r="J1376" i="4"/>
  <c r="J1377" i="4"/>
  <c r="J1378" i="4"/>
  <c r="J1379" i="4"/>
  <c r="J1380" i="4"/>
  <c r="J1381" i="4"/>
  <c r="J1382" i="4"/>
  <c r="J1383" i="4"/>
  <c r="J1384" i="4"/>
  <c r="J1385" i="4"/>
  <c r="J1386" i="4"/>
  <c r="J1387" i="4"/>
  <c r="J1388" i="4"/>
  <c r="K1388" i="4" s="1"/>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K1436" i="4" s="1"/>
  <c r="J1437" i="4"/>
  <c r="J1438" i="4"/>
  <c r="J1439" i="4"/>
  <c r="J1440" i="4"/>
  <c r="J1441" i="4"/>
  <c r="J1442" i="4"/>
  <c r="J1443" i="4"/>
  <c r="J1444" i="4"/>
  <c r="J1445" i="4"/>
  <c r="J1446" i="4"/>
  <c r="J1447" i="4"/>
  <c r="J1448" i="4"/>
  <c r="K1448" i="4" s="1"/>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K1482" i="4" s="1"/>
  <c r="J1483" i="4"/>
  <c r="J1484" i="4"/>
  <c r="J1485" i="4"/>
  <c r="J1486" i="4"/>
  <c r="J1487" i="4"/>
  <c r="J1488" i="4"/>
  <c r="J1489" i="4"/>
  <c r="J1490" i="4"/>
  <c r="J1491" i="4"/>
  <c r="J1492" i="4"/>
  <c r="J1493" i="4"/>
  <c r="J1494" i="4"/>
  <c r="J1495" i="4"/>
  <c r="J1496" i="4"/>
  <c r="K1496" i="4" s="1"/>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K1543" i="4" s="1"/>
  <c r="J1544" i="4"/>
  <c r="K1544" i="4" s="1"/>
  <c r="J1545" i="4"/>
  <c r="K1545" i="4" s="1"/>
  <c r="J1546" i="4"/>
  <c r="J1547" i="4"/>
  <c r="J1548" i="4"/>
  <c r="J1549" i="4"/>
  <c r="J1550" i="4"/>
  <c r="J1551" i="4"/>
  <c r="J1552" i="4"/>
  <c r="J1553" i="4"/>
  <c r="J1554" i="4"/>
  <c r="J1555" i="4"/>
  <c r="K1555" i="4" s="1"/>
  <c r="J1556" i="4"/>
  <c r="K1556" i="4" s="1"/>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K1591" i="4" s="1"/>
  <c r="J1592" i="4"/>
  <c r="K1592" i="4" s="1"/>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K1639" i="4" s="1"/>
  <c r="J1640" i="4"/>
  <c r="K1640" i="4" s="1"/>
  <c r="J1641" i="4"/>
  <c r="J1642" i="4"/>
  <c r="J1643" i="4"/>
  <c r="J1644" i="4"/>
  <c r="J1645" i="4"/>
  <c r="J1646" i="4"/>
  <c r="J1647" i="4"/>
  <c r="J1648" i="4"/>
  <c r="J1649" i="4"/>
  <c r="J1650" i="4"/>
  <c r="J1651" i="4"/>
  <c r="J1652" i="4"/>
  <c r="K1652" i="4" s="1"/>
  <c r="J1653" i="4"/>
  <c r="K1653" i="4" s="1"/>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K1688" i="4" s="1"/>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K1735" i="4" s="1"/>
  <c r="J1736" i="4"/>
  <c r="J1737" i="4"/>
  <c r="J1738" i="4"/>
  <c r="J1739" i="4"/>
  <c r="J1740" i="4"/>
  <c r="J1741" i="4"/>
  <c r="J1742" i="4"/>
  <c r="J1743" i="4"/>
  <c r="J1744" i="4"/>
  <c r="J1745" i="4"/>
  <c r="J1746" i="4"/>
  <c r="J1747" i="4"/>
  <c r="K1747" i="4" s="1"/>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K1772" i="4" s="1"/>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K1796" i="4" s="1"/>
  <c r="J1797" i="4"/>
  <c r="K1797" i="4" s="1"/>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K1820" i="4" s="1"/>
  <c r="J1821" i="4"/>
  <c r="J1822" i="4"/>
  <c r="J1823" i="4"/>
  <c r="J1824" i="4"/>
  <c r="J1825" i="4"/>
  <c r="J1826" i="4"/>
  <c r="J1827" i="4"/>
  <c r="J1828" i="4"/>
  <c r="J1829" i="4"/>
  <c r="J1830" i="4"/>
  <c r="J1831" i="4"/>
  <c r="K1831" i="4" s="1"/>
  <c r="J1832" i="4"/>
  <c r="K1832" i="4" s="1"/>
  <c r="J1833" i="4"/>
  <c r="J1834" i="4"/>
  <c r="J1835" i="4"/>
  <c r="J1836" i="4"/>
  <c r="J1837" i="4"/>
  <c r="J1838" i="4"/>
  <c r="J1839" i="4"/>
  <c r="J1840" i="4"/>
  <c r="J1841" i="4"/>
  <c r="J1842" i="4"/>
  <c r="J1843" i="4"/>
  <c r="K1843" i="4" s="1"/>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K1867" i="4" s="1"/>
  <c r="J1868" i="4"/>
  <c r="K1868" i="4" s="1"/>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K1891" i="4" s="1"/>
  <c r="J1892" i="4"/>
  <c r="K1892" i="4" s="1"/>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K1915" i="4" s="1"/>
  <c r="J1916" i="4"/>
  <c r="J1917" i="4"/>
  <c r="J1918" i="4"/>
  <c r="J1919" i="4"/>
  <c r="J1920" i="4"/>
  <c r="J1921" i="4"/>
  <c r="J1922" i="4"/>
  <c r="J1923" i="4"/>
  <c r="J1924" i="4"/>
  <c r="J1925" i="4"/>
  <c r="J1926" i="4"/>
  <c r="J1927" i="4"/>
  <c r="K1927" i="4" s="1"/>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K1964" i="4" s="1"/>
  <c r="J1965" i="4"/>
  <c r="J1966" i="4"/>
  <c r="J1967" i="4"/>
  <c r="J1968" i="4"/>
  <c r="J1969" i="4"/>
  <c r="J1970" i="4"/>
  <c r="J1971" i="4"/>
  <c r="J1972" i="4"/>
  <c r="J1973" i="4"/>
  <c r="J1974" i="4"/>
  <c r="J1975" i="4"/>
  <c r="K1975" i="4" s="1"/>
  <c r="J1976" i="4"/>
  <c r="K1976" i="4" s="1"/>
  <c r="J1977" i="4"/>
  <c r="J1978" i="4"/>
  <c r="J1979" i="4"/>
  <c r="J1980" i="4"/>
  <c r="J1981" i="4"/>
  <c r="J1982" i="4"/>
  <c r="J1983" i="4"/>
  <c r="J1984" i="4"/>
  <c r="J1985" i="4"/>
  <c r="J1986" i="4"/>
  <c r="J1987" i="4"/>
  <c r="J1988" i="4"/>
  <c r="K1988" i="4" s="1"/>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K2011" i="4" s="1"/>
  <c r="J2012" i="4"/>
  <c r="K2012" i="4" s="1"/>
  <c r="J2013" i="4"/>
  <c r="K2013" i="4" s="1"/>
  <c r="J2014" i="4"/>
  <c r="J2015" i="4"/>
  <c r="J2016" i="4"/>
  <c r="J2017" i="4"/>
  <c r="J2018" i="4"/>
  <c r="J2019" i="4"/>
  <c r="J2020" i="4"/>
  <c r="J2021" i="4"/>
  <c r="J2022" i="4"/>
  <c r="J2023" i="4"/>
  <c r="K2023" i="4" s="1"/>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K2072" i="4" s="1"/>
  <c r="J2073" i="4"/>
  <c r="K2073" i="4" s="1"/>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K2119" i="4" s="1"/>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K2167" i="4" s="1"/>
  <c r="J2168" i="4"/>
  <c r="K2168" i="4" s="1"/>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K2203" i="4" s="1"/>
  <c r="J2204" i="4"/>
  <c r="K2204" i="4" s="1"/>
  <c r="J2205" i="4"/>
  <c r="K2205" i="4" s="1"/>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K2251" i="4" s="1"/>
  <c r="J2252" i="4"/>
  <c r="K2252" i="4" s="1"/>
  <c r="J2253" i="4"/>
  <c r="K2253" i="4" s="1"/>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K2299" i="4" s="1"/>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K2324" i="4" s="1"/>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K2348" i="4" s="1"/>
  <c r="J2349" i="4"/>
  <c r="K2349" i="4" s="1"/>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K2420" i="4" s="1"/>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K2443" i="4" s="1"/>
  <c r="J2444" i="4"/>
  <c r="K2444" i="4" s="1"/>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K2515" i="4" s="1"/>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K2564" i="4" s="1"/>
  <c r="J2565" i="4"/>
  <c r="K2565" i="4" s="1"/>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K2600" i="4" s="1"/>
  <c r="J2601" i="4"/>
  <c r="J2602" i="4"/>
  <c r="J2603" i="4"/>
  <c r="J2604" i="4"/>
  <c r="J2605" i="4"/>
  <c r="J2606" i="4"/>
  <c r="J2607" i="4"/>
  <c r="J2608" i="4"/>
  <c r="J2609" i="4"/>
  <c r="J2610" i="4"/>
  <c r="J2611" i="4"/>
  <c r="K2611" i="4" s="1"/>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K2659" i="4" s="1"/>
  <c r="J2660" i="4"/>
  <c r="K2660" i="4" s="1"/>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K2695" i="4" s="1"/>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K2743" i="4" s="1"/>
  <c r="J2744" i="4"/>
  <c r="K2744" i="4" s="1"/>
  <c r="J2745" i="4"/>
  <c r="J2746" i="4"/>
  <c r="J2747" i="4"/>
  <c r="J2748" i="4"/>
  <c r="J2749" i="4"/>
  <c r="J2750" i="4"/>
  <c r="J2751" i="4"/>
  <c r="J2752" i="4"/>
  <c r="J2753" i="4"/>
  <c r="J2754" i="4"/>
  <c r="J2755" i="4"/>
  <c r="J2756" i="4"/>
  <c r="K2756" i="4" s="1"/>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K2791" i="4" s="1"/>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K2838" i="4" s="1"/>
  <c r="J2839" i="4"/>
  <c r="K2839" i="4" s="1"/>
  <c r="J2840" i="4"/>
  <c r="K2840" i="4" s="1"/>
  <c r="J2841" i="4"/>
  <c r="K2841" i="4" s="1"/>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K2864" i="4" s="1"/>
  <c r="J2865" i="4"/>
  <c r="J2866" i="4"/>
  <c r="J2867" i="4"/>
  <c r="J2868" i="4"/>
  <c r="J2869" i="4"/>
  <c r="J2870" i="4"/>
  <c r="J2871" i="4"/>
  <c r="J2872" i="4"/>
  <c r="J2873" i="4"/>
  <c r="J2874" i="4"/>
  <c r="J2875" i="4"/>
  <c r="J2876" i="4"/>
  <c r="J2877" i="4"/>
  <c r="K2877" i="4" s="1"/>
  <c r="J2878" i="4"/>
  <c r="J2879" i="4"/>
  <c r="J2880" i="4"/>
  <c r="J2881" i="4"/>
  <c r="J2882" i="4"/>
  <c r="J2883" i="4"/>
  <c r="J2884" i="4"/>
  <c r="J2885" i="4"/>
  <c r="J2886" i="4"/>
  <c r="K2886" i="4" s="1"/>
  <c r="J2887" i="4"/>
  <c r="K2887" i="4" s="1"/>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K2910" i="4" s="1"/>
  <c r="J2911" i="4"/>
  <c r="K2911" i="4" s="1"/>
  <c r="J2912" i="4"/>
  <c r="K2912" i="4" s="1"/>
  <c r="J2913" i="4"/>
  <c r="J2914" i="4"/>
  <c r="J2915" i="4"/>
  <c r="J2916" i="4"/>
  <c r="J2917" i="4"/>
  <c r="J2918" i="4"/>
  <c r="J2919" i="4"/>
  <c r="J2920" i="4"/>
  <c r="J2921" i="4"/>
  <c r="J2922" i="4"/>
  <c r="J2923" i="4"/>
  <c r="J2924" i="4"/>
  <c r="J2925" i="4"/>
  <c r="J2926" i="4"/>
  <c r="J2927" i="4"/>
  <c r="J2928" i="4"/>
  <c r="J2929" i="4"/>
  <c r="J2930" i="4"/>
  <c r="J2931" i="4"/>
  <c r="J2932" i="4"/>
  <c r="J2933" i="4"/>
  <c r="J2934" i="4"/>
  <c r="K2934" i="4" s="1"/>
  <c r="J2935" i="4"/>
  <c r="K2935" i="4" s="1"/>
  <c r="J2936" i="4"/>
  <c r="K2936" i="4" s="1"/>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K2970" i="4" s="1"/>
  <c r="J2971" i="4"/>
  <c r="K2971" i="4" s="1"/>
  <c r="J2972" i="4"/>
  <c r="K2972" i="4" s="1"/>
  <c r="J2973" i="4"/>
  <c r="K2973" i="4" s="1"/>
  <c r="J2974" i="4"/>
  <c r="J2975" i="4"/>
  <c r="J2976" i="4"/>
  <c r="J2977" i="4"/>
  <c r="J2978" i="4"/>
  <c r="J2979" i="4"/>
  <c r="J2980" i="4"/>
  <c r="J2981" i="4"/>
  <c r="J2982" i="4"/>
  <c r="K2982" i="4" s="1"/>
  <c r="J2983" i="4"/>
  <c r="K2983" i="4" s="1"/>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K3043" i="4" s="1"/>
  <c r="J3044" i="4"/>
  <c r="K3044" i="4" s="1"/>
  <c r="J3045" i="4"/>
  <c r="J3046" i="4"/>
  <c r="J3047" i="4"/>
  <c r="J3048" i="4"/>
  <c r="J3049" i="4"/>
  <c r="J3050" i="4"/>
  <c r="J3051" i="4"/>
  <c r="J3052" i="4"/>
  <c r="J3053" i="4"/>
  <c r="J3054" i="4"/>
  <c r="J3055" i="4"/>
  <c r="J3056" i="4"/>
  <c r="J3057" i="4"/>
  <c r="J3058" i="4"/>
  <c r="J3059" i="4"/>
  <c r="J3060" i="4"/>
  <c r="J3061" i="4"/>
  <c r="J3062" i="4"/>
  <c r="J3063" i="4"/>
  <c r="J3064" i="4"/>
  <c r="J3065" i="4"/>
  <c r="J3066" i="4"/>
  <c r="K3066" i="4" s="1"/>
  <c r="J3067" i="4"/>
  <c r="K3067" i="4" s="1"/>
  <c r="J3068" i="4"/>
  <c r="J3069" i="4"/>
  <c r="J3070" i="4"/>
  <c r="J3071" i="4"/>
  <c r="J3072" i="4"/>
  <c r="J3073" i="4"/>
  <c r="J3074" i="4"/>
  <c r="J3075" i="4"/>
  <c r="J3076" i="4"/>
  <c r="J3077" i="4"/>
  <c r="J3078" i="4"/>
  <c r="K3078" i="4" s="1"/>
  <c r="J3079" i="4"/>
  <c r="K3079" i="4" s="1"/>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K3103" i="4" s="1"/>
  <c r="J3104" i="4"/>
  <c r="K3104" i="4" s="1"/>
  <c r="J3105" i="4"/>
  <c r="J3106" i="4"/>
  <c r="J3107" i="4"/>
  <c r="J3108" i="4"/>
  <c r="J3109" i="4"/>
  <c r="J3110" i="4"/>
  <c r="J3111" i="4"/>
  <c r="J3112" i="4"/>
  <c r="J3113" i="4"/>
  <c r="J3114" i="4"/>
  <c r="J3115" i="4"/>
  <c r="J3116" i="4"/>
  <c r="J3117" i="4"/>
  <c r="J3118" i="4"/>
  <c r="J3119" i="4"/>
  <c r="J3120" i="4"/>
  <c r="J3121" i="4"/>
  <c r="J3122" i="4"/>
  <c r="J3123" i="4"/>
  <c r="J3124" i="4"/>
  <c r="J3125" i="4"/>
  <c r="J3126" i="4"/>
  <c r="K3126" i="4" s="1"/>
  <c r="J3127" i="4"/>
  <c r="K3127" i="4" s="1"/>
  <c r="J3128" i="4"/>
  <c r="K3128" i="4" s="1"/>
  <c r="J3129" i="4"/>
  <c r="J3130" i="4"/>
  <c r="J3131" i="4"/>
  <c r="J3132" i="4"/>
  <c r="J3133" i="4"/>
  <c r="J3134" i="4"/>
  <c r="J3135" i="4"/>
  <c r="J3136" i="4"/>
  <c r="J3137" i="4"/>
  <c r="J3138" i="4"/>
  <c r="J3139" i="4"/>
  <c r="K3139" i="4" s="1"/>
  <c r="J3140" i="4"/>
  <c r="K3140" i="4" s="1"/>
  <c r="J3141" i="4"/>
  <c r="K3141" i="4" s="1"/>
  <c r="J3142" i="4"/>
  <c r="J3143" i="4"/>
  <c r="J3144" i="4"/>
  <c r="J3145" i="4"/>
  <c r="J3146" i="4"/>
  <c r="J3147" i="4"/>
  <c r="J3148" i="4"/>
  <c r="J3149" i="4"/>
  <c r="J3150" i="4"/>
  <c r="J3151" i="4"/>
  <c r="J3152" i="4"/>
  <c r="J3153" i="4"/>
  <c r="J3154" i="4"/>
  <c r="J3155" i="4"/>
  <c r="J3156" i="4"/>
  <c r="J3157" i="4"/>
  <c r="J3158" i="4"/>
  <c r="J3159" i="4"/>
  <c r="J3160" i="4"/>
  <c r="J3161" i="4"/>
  <c r="J3162" i="4"/>
  <c r="K3162" i="4" s="1"/>
  <c r="J3163" i="4"/>
  <c r="K3163" i="4" s="1"/>
  <c r="J3164" i="4"/>
  <c r="K3164" i="4" s="1"/>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K3188" i="4" s="1"/>
  <c r="J3189" i="4"/>
  <c r="K3189" i="4" s="1"/>
  <c r="J3190" i="4"/>
  <c r="J3191" i="4"/>
  <c r="J3192" i="4"/>
  <c r="J3193" i="4"/>
  <c r="J3194" i="4"/>
  <c r="J3195" i="4"/>
  <c r="J3196" i="4"/>
  <c r="J3197" i="4"/>
  <c r="J3198" i="4"/>
  <c r="J3199" i="4"/>
  <c r="K3199" i="4" s="1"/>
  <c r="J3200" i="4"/>
  <c r="K3200" i="4" s="1"/>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K3223" i="4" s="1"/>
  <c r="J3224" i="4"/>
  <c r="K3224" i="4" s="1"/>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K3248" i="4" s="1"/>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K3284" i="4" s="1"/>
  <c r="J3285" i="4"/>
  <c r="J3286" i="4"/>
  <c r="J3287" i="4"/>
  <c r="J3288" i="4"/>
  <c r="J3289" i="4"/>
  <c r="J3290" i="4"/>
  <c r="J3291" i="4"/>
  <c r="J3292" i="4"/>
  <c r="J3293" i="4"/>
  <c r="J3294" i="4"/>
  <c r="K3294" i="4" s="1"/>
  <c r="J3295" i="4"/>
  <c r="K3295" i="4" s="1"/>
  <c r="J3296" i="4"/>
  <c r="K3296" i="4" s="1"/>
  <c r="J3297" i="4"/>
  <c r="J3298" i="4"/>
  <c r="J3299" i="4"/>
  <c r="J3300" i="4"/>
  <c r="J3301" i="4"/>
  <c r="J3302" i="4"/>
  <c r="J3303" i="4"/>
  <c r="J3304" i="4"/>
  <c r="J3305" i="4"/>
  <c r="J3306" i="4"/>
  <c r="J3307" i="4"/>
  <c r="J3308" i="4"/>
  <c r="J3309" i="4"/>
  <c r="J3310" i="4"/>
  <c r="J3311" i="4"/>
  <c r="J3312" i="4"/>
  <c r="J3313" i="4"/>
  <c r="J3314" i="4"/>
  <c r="J3315" i="4"/>
  <c r="J3316" i="4"/>
  <c r="J3317" i="4"/>
  <c r="J3318" i="4"/>
  <c r="K3318" i="4" s="1"/>
  <c r="J3319" i="4"/>
  <c r="J3320" i="4"/>
  <c r="J3321" i="4"/>
  <c r="J3322" i="4"/>
  <c r="J3323" i="4"/>
  <c r="J3324" i="4"/>
  <c r="J3325" i="4"/>
  <c r="J3326" i="4"/>
  <c r="J3327" i="4"/>
  <c r="J3328" i="4"/>
  <c r="J3329" i="4"/>
  <c r="J3330" i="4"/>
  <c r="J3331" i="4"/>
  <c r="K3331" i="4" s="1"/>
  <c r="J3332" i="4"/>
  <c r="K3332" i="4" s="1"/>
  <c r="J3333" i="4"/>
  <c r="J3334" i="4"/>
  <c r="J3335" i="4"/>
  <c r="J3336" i="4"/>
  <c r="J3337" i="4"/>
  <c r="J3338" i="4"/>
  <c r="J3339" i="4"/>
  <c r="J3340" i="4"/>
  <c r="J3341" i="4"/>
  <c r="J3342" i="4"/>
  <c r="J3343" i="4"/>
  <c r="J3344" i="4"/>
  <c r="J3345" i="4"/>
  <c r="J3346" i="4"/>
  <c r="J3347" i="4"/>
  <c r="J3348" i="4"/>
  <c r="J3349" i="4"/>
  <c r="J3350" i="4"/>
  <c r="J3351" i="4"/>
  <c r="J3352" i="4"/>
  <c r="J3353" i="4"/>
  <c r="J3354" i="4"/>
  <c r="K3354" i="4" s="1"/>
  <c r="J3355" i="4"/>
  <c r="K3355" i="4" s="1"/>
  <c r="J3356" i="4"/>
  <c r="K3356" i="4" s="1"/>
  <c r="J3357" i="4"/>
  <c r="K3357" i="4" s="1"/>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K3380" i="4" s="1"/>
  <c r="J3381" i="4"/>
  <c r="J3382" i="4"/>
  <c r="J3383" i="4"/>
  <c r="J3384" i="4"/>
  <c r="J3385" i="4"/>
  <c r="J3386" i="4"/>
  <c r="J3387" i="4"/>
  <c r="J3388" i="4"/>
  <c r="J3389" i="4"/>
  <c r="J3390" i="4"/>
  <c r="K3390" i="4" s="1"/>
  <c r="J3391" i="4"/>
  <c r="K3391" i="4" s="1"/>
  <c r="J3392" i="4"/>
  <c r="K3392" i="4" s="1"/>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K3415" i="4" s="1"/>
  <c r="J3416" i="4"/>
  <c r="K3416" i="4" s="1"/>
  <c r="J3417" i="4"/>
  <c r="K3417" i="4" s="1"/>
  <c r="J3418" i="4"/>
  <c r="J3419" i="4"/>
  <c r="J3420" i="4"/>
  <c r="J3421" i="4"/>
  <c r="J3422" i="4"/>
  <c r="J3423" i="4"/>
  <c r="J3424" i="4"/>
  <c r="J3425" i="4"/>
  <c r="J3426" i="4"/>
  <c r="J3427" i="4"/>
  <c r="J3428" i="4"/>
  <c r="J3429" i="4"/>
  <c r="J3430" i="4"/>
  <c r="J3431" i="4"/>
  <c r="J3432" i="4"/>
  <c r="J3433" i="4"/>
  <c r="J3434" i="4"/>
  <c r="J3435" i="4"/>
  <c r="J3436" i="4"/>
  <c r="J3437" i="4"/>
  <c r="J3438" i="4"/>
  <c r="K3438" i="4" s="1"/>
  <c r="J3439" i="4"/>
  <c r="K3439" i="4" s="1"/>
  <c r="J3440" i="4"/>
  <c r="K3440" i="4" s="1"/>
  <c r="J3441" i="4"/>
  <c r="J3442" i="4"/>
  <c r="J3443" i="4"/>
  <c r="J3444" i="4"/>
  <c r="J3445" i="4"/>
  <c r="J3446" i="4"/>
  <c r="J3447" i="4"/>
  <c r="J3448" i="4"/>
  <c r="J3449" i="4"/>
  <c r="J3450" i="4"/>
  <c r="J3451" i="4"/>
  <c r="J3452" i="4"/>
  <c r="K3452" i="4" s="1"/>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K3475" i="4" s="1"/>
  <c r="J3476" i="4"/>
  <c r="K3476" i="4" s="1"/>
  <c r="J3477" i="4"/>
  <c r="K3477" i="4" s="1"/>
  <c r="J3478" i="4"/>
  <c r="J3479" i="4"/>
  <c r="J3480" i="4"/>
  <c r="J3481" i="4"/>
  <c r="J3482" i="4"/>
  <c r="J3483" i="4"/>
  <c r="J3484" i="4"/>
  <c r="J3485" i="4"/>
  <c r="J3486" i="4"/>
  <c r="K3486" i="4" s="1"/>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K3513" i="4" s="1"/>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K3536" i="4" s="1"/>
  <c r="J3537" i="4"/>
  <c r="J3538" i="4"/>
  <c r="J3539" i="4"/>
  <c r="J3540" i="4"/>
  <c r="J3541" i="4"/>
  <c r="J3542" i="4"/>
  <c r="J3543" i="4"/>
  <c r="J3544" i="4"/>
  <c r="J3545" i="4"/>
  <c r="J3546" i="4"/>
  <c r="K3546" i="4" s="1"/>
  <c r="J3547" i="4"/>
  <c r="K3547" i="4" s="1"/>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K3582" i="4" s="1"/>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K3607" i="4" s="1"/>
  <c r="J3608" i="4"/>
  <c r="K3608" i="4" s="1"/>
  <c r="J3609" i="4"/>
  <c r="K3609" i="4" s="1"/>
  <c r="J3610" i="4"/>
  <c r="J3611" i="4"/>
  <c r="J3612" i="4"/>
  <c r="J3613" i="4"/>
  <c r="J3614" i="4"/>
  <c r="J3615" i="4"/>
  <c r="J3616" i="4"/>
  <c r="J3617" i="4"/>
  <c r="J3618" i="4"/>
  <c r="J3619" i="4"/>
  <c r="J3620" i="4"/>
  <c r="J3621" i="4"/>
  <c r="J3622" i="4"/>
  <c r="J3623" i="4"/>
  <c r="J3624" i="4"/>
  <c r="J3625" i="4"/>
  <c r="J3626" i="4"/>
  <c r="J3627" i="4"/>
  <c r="J3628" i="4"/>
  <c r="J3629" i="4"/>
  <c r="J3630" i="4"/>
  <c r="K3630" i="4" s="1"/>
  <c r="J3631" i="4"/>
  <c r="K3631" i="4" s="1"/>
  <c r="J3632" i="4"/>
  <c r="J3633" i="4"/>
  <c r="J3634" i="4"/>
  <c r="J3635" i="4"/>
  <c r="J3636" i="4"/>
  <c r="J3637" i="4"/>
  <c r="J3638" i="4"/>
  <c r="J3639" i="4"/>
  <c r="J3640" i="4"/>
  <c r="J3641" i="4"/>
  <c r="J3642" i="4"/>
  <c r="J3643" i="4"/>
  <c r="K3643" i="4" s="1"/>
  <c r="J3644" i="4"/>
  <c r="K3644" i="4" s="1"/>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K3667" i="4" s="1"/>
  <c r="J3668" i="4"/>
  <c r="K3668" i="4" s="1"/>
  <c r="J3669" i="4"/>
  <c r="K3669" i="4" s="1"/>
  <c r="J3670" i="4"/>
  <c r="J3671" i="4"/>
  <c r="J3672" i="4"/>
  <c r="J3673" i="4"/>
  <c r="J3674" i="4"/>
  <c r="J3675" i="4"/>
  <c r="J3676" i="4"/>
  <c r="J3677" i="4"/>
  <c r="J3678" i="4"/>
  <c r="J3679" i="4"/>
  <c r="J3680" i="4"/>
  <c r="J3681" i="4"/>
  <c r="J3682" i="4"/>
  <c r="J3683" i="4"/>
  <c r="J3684" i="4"/>
  <c r="J3685" i="4"/>
  <c r="J3686" i="4"/>
  <c r="J3687" i="4"/>
  <c r="J3688" i="4"/>
  <c r="J3689" i="4"/>
  <c r="J3690" i="4"/>
  <c r="K3690" i="4" s="1"/>
  <c r="J3691" i="4"/>
  <c r="J3692" i="4"/>
  <c r="J3693" i="4"/>
  <c r="K3693" i="4" s="1"/>
  <c r="J3694" i="4"/>
  <c r="J3695" i="4"/>
  <c r="J3696" i="4"/>
  <c r="J3697" i="4"/>
  <c r="J3698" i="4"/>
  <c r="J3699" i="4"/>
  <c r="J3700" i="4"/>
  <c r="J3701" i="4"/>
  <c r="J3702" i="4"/>
  <c r="J3703" i="4"/>
  <c r="K3703" i="4" s="1"/>
  <c r="J3704" i="4"/>
  <c r="K3704" i="4" s="1"/>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K3728" i="4" s="1"/>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K3752" i="4" s="1"/>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K3787" i="4" s="1"/>
  <c r="J3788" i="4"/>
  <c r="K3788" i="4" s="1"/>
  <c r="J3789" i="4"/>
  <c r="K3789" i="4" s="1"/>
  <c r="J3790" i="4"/>
  <c r="J3791" i="4"/>
  <c r="J3792" i="4"/>
  <c r="J3793" i="4"/>
  <c r="J3794" i="4"/>
  <c r="J3795" i="4"/>
  <c r="J3796" i="4"/>
  <c r="J3797" i="4"/>
  <c r="J3798" i="4"/>
  <c r="J3799" i="4"/>
  <c r="K3799" i="4" s="1"/>
  <c r="J3800" i="4"/>
  <c r="K3800" i="4" s="1"/>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K3834" i="4" s="1"/>
  <c r="J3835" i="4"/>
  <c r="K3835" i="4" s="1"/>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K3859" i="4" s="1"/>
  <c r="J3860" i="4"/>
  <c r="K3860" i="4" s="1"/>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K3894" i="4" s="1"/>
  <c r="J3895" i="4"/>
  <c r="J3896" i="4"/>
  <c r="J3897" i="4"/>
  <c r="J3898" i="4"/>
  <c r="J3899" i="4"/>
  <c r="J3900" i="4"/>
  <c r="J3901" i="4"/>
  <c r="J3902" i="4"/>
  <c r="J3903" i="4"/>
  <c r="J3904" i="4"/>
  <c r="J3905" i="4"/>
  <c r="J3906" i="4"/>
  <c r="J3907" i="4"/>
  <c r="J3908" i="4"/>
  <c r="K3908" i="4" s="1"/>
  <c r="J3909" i="4"/>
  <c r="K3909" i="4" s="1"/>
  <c r="J3910" i="4"/>
  <c r="J3911" i="4"/>
  <c r="J3912" i="4"/>
  <c r="J3913" i="4"/>
  <c r="J3914" i="4"/>
  <c r="J3915" i="4"/>
  <c r="J3916" i="4"/>
  <c r="J3917" i="4"/>
  <c r="J3918" i="4"/>
  <c r="K3918" i="4" s="1"/>
  <c r="J3919" i="4"/>
  <c r="K3919" i="4" s="1"/>
  <c r="J3920" i="4"/>
  <c r="K3920" i="4" s="1"/>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K3966" i="4" s="1"/>
  <c r="J3967" i="4"/>
  <c r="K3967" i="4" s="1"/>
  <c r="J3968" i="4"/>
  <c r="K3968" i="4" s="1"/>
  <c r="J3969" i="4"/>
  <c r="J3970" i="4"/>
  <c r="J3971" i="4"/>
  <c r="J3972" i="4"/>
  <c r="J3973" i="4"/>
  <c r="J3974" i="4"/>
  <c r="J3975" i="4"/>
  <c r="J3976" i="4"/>
  <c r="J3977" i="4"/>
  <c r="J3978" i="4"/>
  <c r="J3979" i="4"/>
  <c r="J3980" i="4"/>
  <c r="J3981" i="4"/>
  <c r="J3982" i="4"/>
  <c r="J3983" i="4"/>
  <c r="J3984" i="4"/>
  <c r="J3985" i="4"/>
  <c r="J3986" i="4"/>
  <c r="J3987" i="4"/>
  <c r="J3988" i="4"/>
  <c r="J3989" i="4"/>
  <c r="J3990" i="4"/>
  <c r="K3990" i="4" s="1"/>
  <c r="J3991" i="4"/>
  <c r="K3991" i="4" s="1"/>
  <c r="J3992" i="4"/>
  <c r="J3993" i="4"/>
  <c r="J3994" i="4"/>
  <c r="J3995" i="4"/>
  <c r="J3996" i="4"/>
  <c r="J3997" i="4"/>
  <c r="J3998" i="4"/>
  <c r="J3999" i="4"/>
  <c r="J4000" i="4"/>
  <c r="J4001" i="4"/>
  <c r="J4002" i="4"/>
  <c r="K4002" i="4" s="1"/>
  <c r="J4003" i="4"/>
  <c r="J4004" i="4"/>
  <c r="K4004" i="4" s="1"/>
  <c r="J4005" i="4"/>
  <c r="J4006" i="4"/>
  <c r="J4007" i="4"/>
  <c r="J4008" i="4"/>
  <c r="J4009" i="4"/>
  <c r="J4010" i="4"/>
  <c r="J4011" i="4"/>
  <c r="J4012" i="4"/>
  <c r="J4013" i="4"/>
  <c r="J4014" i="4"/>
  <c r="J4015" i="4"/>
  <c r="J4016" i="4"/>
  <c r="J4017" i="4"/>
  <c r="J4018" i="4"/>
  <c r="J4019" i="4"/>
  <c r="J4020" i="4"/>
  <c r="J4021" i="4"/>
  <c r="J4022" i="4"/>
  <c r="J4023" i="4"/>
  <c r="J4024" i="4"/>
  <c r="J4025" i="4"/>
  <c r="J4026" i="4"/>
  <c r="K4026" i="4" s="1"/>
  <c r="J4027" i="4"/>
  <c r="K4027" i="4" s="1"/>
  <c r="J4028" i="4"/>
  <c r="K4028" i="4" s="1"/>
  <c r="J4029" i="4"/>
  <c r="K4029" i="4" s="1"/>
  <c r="J4030" i="4"/>
  <c r="J4031" i="4"/>
  <c r="J4032" i="4"/>
  <c r="J4033" i="4"/>
  <c r="J4034" i="4"/>
  <c r="J4035" i="4"/>
  <c r="J4036" i="4"/>
  <c r="J4037" i="4"/>
  <c r="J4038" i="4"/>
  <c r="J4039" i="4"/>
  <c r="J4040" i="4"/>
  <c r="J4041" i="4"/>
  <c r="J4042" i="4"/>
  <c r="J4043" i="4"/>
  <c r="J4044" i="4"/>
  <c r="J4045" i="4"/>
  <c r="J4046" i="4"/>
  <c r="J4047" i="4"/>
  <c r="J4048" i="4"/>
  <c r="J4049" i="4"/>
  <c r="J4050" i="4"/>
  <c r="K4050" i="4" s="1"/>
  <c r="J4051" i="4"/>
  <c r="K4051" i="4" s="1"/>
  <c r="J4052" i="4"/>
  <c r="J4053" i="4"/>
  <c r="J4054" i="4"/>
  <c r="J4055" i="4"/>
  <c r="J4056" i="4"/>
  <c r="J4057" i="4"/>
  <c r="J4058" i="4"/>
  <c r="J4059" i="4"/>
  <c r="J4060" i="4"/>
  <c r="J4061" i="4"/>
  <c r="J4062" i="4"/>
  <c r="K4062" i="4" s="1"/>
  <c r="J4063" i="4"/>
  <c r="K4063" i="4" s="1"/>
  <c r="J4064" i="4"/>
  <c r="K4064" i="4" s="1"/>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K4088" i="4" s="1"/>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K4122" i="4" s="1"/>
  <c r="J4123" i="4"/>
  <c r="J4124" i="4"/>
  <c r="J4125" i="4"/>
  <c r="J4126" i="4"/>
  <c r="J4127" i="4"/>
  <c r="J4128" i="4"/>
  <c r="J4129" i="4"/>
  <c r="J4130" i="4"/>
  <c r="J4131" i="4"/>
  <c r="J4132" i="4"/>
  <c r="J4133" i="4"/>
  <c r="J4134" i="4"/>
  <c r="J4135" i="4"/>
  <c r="J4136" i="4"/>
  <c r="K4136" i="4" s="1"/>
  <c r="J4137" i="4"/>
  <c r="K4137" i="4" s="1"/>
  <c r="J4138" i="4"/>
  <c r="J4139" i="4"/>
  <c r="J4140" i="4"/>
  <c r="J4141" i="4"/>
  <c r="J4142" i="4"/>
  <c r="J4143" i="4"/>
  <c r="J4144" i="4"/>
  <c r="J4145" i="4"/>
  <c r="J4146" i="4"/>
  <c r="J4147" i="4"/>
  <c r="J4148" i="4"/>
  <c r="J4149" i="4"/>
  <c r="J4150" i="4"/>
  <c r="J4151" i="4"/>
  <c r="J4152" i="4"/>
  <c r="J4153" i="4"/>
  <c r="J4154" i="4"/>
  <c r="J4155" i="4"/>
  <c r="J4156" i="4"/>
  <c r="J4157" i="4"/>
  <c r="J4158" i="4"/>
  <c r="J4159" i="4"/>
  <c r="K4159" i="4" s="1"/>
  <c r="J4160" i="4"/>
  <c r="K4160" i="4" s="1"/>
  <c r="J4161" i="4"/>
  <c r="J4162" i="4"/>
  <c r="J4163" i="4"/>
  <c r="J4164" i="4"/>
  <c r="J4165" i="4"/>
  <c r="J4166" i="4"/>
  <c r="J4167" i="4"/>
  <c r="J4168" i="4"/>
  <c r="J4169" i="4"/>
  <c r="J4170" i="4"/>
  <c r="J4171" i="4"/>
  <c r="J4172" i="4"/>
  <c r="K4172" i="4" s="1"/>
  <c r="J4173" i="4"/>
  <c r="K4173" i="4" s="1"/>
  <c r="J4174" i="4"/>
  <c r="J4175" i="4"/>
  <c r="J4176" i="4"/>
  <c r="J4177" i="4"/>
  <c r="J4178" i="4"/>
  <c r="J4179" i="4"/>
  <c r="J4180" i="4"/>
  <c r="J4181" i="4"/>
  <c r="J4182" i="4"/>
  <c r="J4183" i="4"/>
  <c r="J4184" i="4"/>
  <c r="J4185" i="4"/>
  <c r="J4186" i="4"/>
  <c r="J4187" i="4"/>
  <c r="J4188" i="4"/>
  <c r="J4189" i="4"/>
  <c r="J4190" i="4"/>
  <c r="J4191" i="4"/>
  <c r="J4192" i="4"/>
  <c r="J4193" i="4"/>
  <c r="J4194" i="4"/>
  <c r="K4194" i="4" s="1"/>
  <c r="J4195" i="4"/>
  <c r="K4195" i="4" s="1"/>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K4218" i="4" s="1"/>
  <c r="J4219" i="4"/>
  <c r="J4220" i="4"/>
  <c r="K4220" i="4" s="1"/>
  <c r="J4221" i="4"/>
  <c r="K4221" i="4" s="1"/>
  <c r="J4222" i="4"/>
  <c r="J4223" i="4"/>
  <c r="J4224" i="4"/>
  <c r="J4225" i="4"/>
  <c r="J4226" i="4"/>
  <c r="J4227" i="4"/>
  <c r="J4228" i="4"/>
  <c r="J4229" i="4"/>
  <c r="J4230" i="4"/>
  <c r="K4230" i="4" s="1"/>
  <c r="J4231" i="4"/>
  <c r="K4231" i="4" s="1"/>
  <c r="J4232" i="4"/>
  <c r="K4232" i="4" s="1"/>
  <c r="J4233" i="4"/>
  <c r="J4234" i="4"/>
  <c r="J4235" i="4"/>
  <c r="J4236" i="4"/>
  <c r="J4237" i="4"/>
  <c r="J4238" i="4"/>
  <c r="J4239" i="4"/>
  <c r="J4240" i="4"/>
  <c r="J4241" i="4"/>
  <c r="J4242" i="4"/>
  <c r="J4243" i="4"/>
  <c r="J4244" i="4"/>
  <c r="J4245" i="4"/>
  <c r="J4246" i="4"/>
  <c r="J4247" i="4"/>
  <c r="J4248" i="4"/>
  <c r="J4249" i="4"/>
  <c r="J4250" i="4"/>
  <c r="J4251" i="4"/>
  <c r="J4252" i="4"/>
  <c r="J4253" i="4"/>
  <c r="J4254" i="4"/>
  <c r="K4254" i="4" s="1"/>
  <c r="J4255" i="4"/>
  <c r="K4255" i="4" s="1"/>
  <c r="J4256" i="4"/>
  <c r="K4256" i="4" s="1"/>
  <c r="J4257" i="4"/>
  <c r="K4257" i="4" s="1"/>
  <c r="J4258" i="4"/>
  <c r="J4259" i="4"/>
  <c r="J4260" i="4"/>
  <c r="J4261" i="4"/>
  <c r="J4262" i="4"/>
  <c r="J4263" i="4"/>
  <c r="J4264" i="4"/>
  <c r="J4265" i="4"/>
  <c r="J4266" i="4"/>
  <c r="J4267" i="4"/>
  <c r="J4268" i="4"/>
  <c r="J4269" i="4"/>
  <c r="J4270" i="4"/>
  <c r="J4271" i="4"/>
  <c r="J4272" i="4"/>
  <c r="J4273" i="4"/>
  <c r="J4274" i="4"/>
  <c r="J4275" i="4"/>
  <c r="J4276" i="4"/>
  <c r="J4277" i="4"/>
  <c r="J4278" i="4"/>
  <c r="K4278" i="4" s="1"/>
  <c r="J4279" i="4"/>
  <c r="K4279" i="4" s="1"/>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K4303" i="4" s="1"/>
  <c r="J4304" i="4"/>
  <c r="K4304" i="4" s="1"/>
  <c r="J4305" i="4"/>
  <c r="J4306" i="4"/>
  <c r="J4307" i="4"/>
  <c r="J4308" i="4"/>
  <c r="J4309" i="4"/>
  <c r="J4310" i="4"/>
  <c r="J4311" i="4"/>
  <c r="J4312" i="4"/>
  <c r="J4313" i="4"/>
  <c r="J4314" i="4"/>
  <c r="K4314" i="4" s="1"/>
  <c r="J4315" i="4"/>
  <c r="K4315" i="4" s="1"/>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K4362" i="4" s="1"/>
  <c r="J4363" i="4"/>
  <c r="J4364" i="4"/>
  <c r="K4364" i="4" s="1"/>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K4387" i="4" s="1"/>
  <c r="J4388" i="4"/>
  <c r="K4388" i="4" s="1"/>
  <c r="J4389" i="4"/>
  <c r="K4389" i="4" s="1"/>
  <c r="J4390" i="4"/>
  <c r="J4391" i="4"/>
  <c r="J4392" i="4"/>
  <c r="J4393" i="4"/>
  <c r="J4394" i="4"/>
  <c r="J4395" i="4"/>
  <c r="J4396" i="4"/>
  <c r="J4397" i="4"/>
  <c r="J4398" i="4"/>
  <c r="J4399" i="4"/>
  <c r="K4399" i="4" s="1"/>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K4422" i="4" s="1"/>
  <c r="J4423" i="4"/>
  <c r="K4423" i="4" s="1"/>
  <c r="J4424" i="4"/>
  <c r="K4424" i="4" s="1"/>
  <c r="J4425" i="4"/>
  <c r="K4425" i="4" s="1"/>
  <c r="J4426" i="4"/>
  <c r="J4427" i="4"/>
  <c r="J4428" i="4"/>
  <c r="J4429" i="4"/>
  <c r="J4430" i="4"/>
  <c r="J4431" i="4"/>
  <c r="J4432" i="4"/>
  <c r="J4433" i="4"/>
  <c r="J4434" i="4"/>
  <c r="J4435" i="4"/>
  <c r="J4436" i="4"/>
  <c r="J4437" i="4"/>
  <c r="J4438" i="4"/>
  <c r="J4439" i="4"/>
  <c r="J4440" i="4"/>
  <c r="J4441" i="4"/>
  <c r="J4442" i="4"/>
  <c r="J4443" i="4"/>
  <c r="J4444" i="4"/>
  <c r="J4445" i="4"/>
  <c r="J4446" i="4"/>
  <c r="K4446" i="4" s="1"/>
  <c r="J4447" i="4"/>
  <c r="J4448" i="4"/>
  <c r="J4449" i="4"/>
  <c r="J4450" i="4"/>
  <c r="J4451" i="4"/>
  <c r="J4452" i="4"/>
  <c r="J4453" i="4"/>
  <c r="J4454" i="4"/>
  <c r="J4455" i="4"/>
  <c r="J4456" i="4"/>
  <c r="J4457" i="4"/>
  <c r="J4458" i="4"/>
  <c r="K4458" i="4" s="1"/>
  <c r="J4459" i="4"/>
  <c r="K4459" i="4" s="1"/>
  <c r="J4460" i="4"/>
  <c r="J4461" i="4"/>
  <c r="J4462" i="4"/>
  <c r="J4463" i="4"/>
  <c r="J4464" i="4"/>
  <c r="J4465" i="4"/>
  <c r="J4466" i="4"/>
  <c r="J4467" i="4"/>
  <c r="J4468" i="4"/>
  <c r="J4469" i="4"/>
  <c r="J4470" i="4"/>
  <c r="J4471" i="4"/>
  <c r="J4472" i="4"/>
  <c r="J4473" i="4"/>
  <c r="K4473" i="4" s="1"/>
  <c r="J4474" i="4"/>
  <c r="J4475" i="4"/>
  <c r="J4476" i="4"/>
  <c r="J4477" i="4"/>
  <c r="J4478" i="4"/>
  <c r="J4479" i="4"/>
  <c r="J4480" i="4"/>
  <c r="J4481" i="4"/>
  <c r="J4482" i="4"/>
  <c r="K4482" i="4" s="1"/>
  <c r="J4483" i="4"/>
  <c r="K4483" i="4" s="1"/>
  <c r="J4484" i="4"/>
  <c r="K4484" i="4" s="1"/>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K4531" i="4" s="1"/>
  <c r="J4532" i="4"/>
  <c r="K4532" i="4" s="1"/>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K4555" i="4" s="1"/>
  <c r="J4556" i="4"/>
  <c r="K4556" i="4" s="1"/>
  <c r="J4557" i="4"/>
  <c r="J4558" i="4"/>
  <c r="J4559" i="4"/>
  <c r="J4560" i="4"/>
  <c r="J4561" i="4"/>
  <c r="J4562" i="4"/>
  <c r="J4563" i="4"/>
  <c r="J4564" i="4"/>
  <c r="J4565" i="4"/>
  <c r="J4566" i="4"/>
  <c r="J4567" i="4"/>
  <c r="J4568" i="4"/>
  <c r="K4568" i="4" s="1"/>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K4591" i="4" s="1"/>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K4614" i="4" s="1"/>
  <c r="J4615" i="4"/>
  <c r="K4615" i="4" s="1"/>
  <c r="J4616" i="4"/>
  <c r="K4616" i="4" s="1"/>
  <c r="J4617" i="4"/>
  <c r="J4618" i="4"/>
  <c r="J4619" i="4"/>
  <c r="J4620" i="4"/>
  <c r="J4621" i="4"/>
  <c r="J4622" i="4"/>
  <c r="J4623" i="4"/>
  <c r="J4624" i="4"/>
  <c r="J4625" i="4"/>
  <c r="J4626" i="4"/>
  <c r="K4626" i="4" s="1"/>
  <c r="J4627" i="4"/>
  <c r="K4627" i="4" s="1"/>
  <c r="J4628" i="4"/>
  <c r="K4628" i="4" s="1"/>
  <c r="J4629" i="4"/>
  <c r="K4629" i="4" s="1"/>
  <c r="J4630" i="4"/>
  <c r="J4631" i="4"/>
  <c r="J4632" i="4"/>
  <c r="J4633" i="4"/>
  <c r="J4634" i="4"/>
  <c r="J4635" i="4"/>
  <c r="J4636" i="4"/>
  <c r="J4637" i="4"/>
  <c r="J4638" i="4"/>
  <c r="J4639" i="4"/>
  <c r="J4640" i="4"/>
  <c r="J4641" i="4"/>
  <c r="J4642" i="4"/>
  <c r="J4643" i="4"/>
  <c r="J4644" i="4"/>
  <c r="J4645" i="4"/>
  <c r="J4646" i="4"/>
  <c r="J4647" i="4"/>
  <c r="J4648" i="4"/>
  <c r="J4649" i="4"/>
  <c r="J4650" i="4"/>
  <c r="K4650" i="4" s="1"/>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K4674" i="4" s="1"/>
  <c r="J4675" i="4"/>
  <c r="J4676" i="4"/>
  <c r="J4677" i="4"/>
  <c r="J4678" i="4"/>
  <c r="J4679" i="4"/>
  <c r="J4680" i="4"/>
  <c r="J4681" i="4"/>
  <c r="J4682" i="4"/>
  <c r="J4683" i="4"/>
  <c r="J4684" i="4"/>
  <c r="J4685" i="4"/>
  <c r="J4686" i="4"/>
  <c r="K4686" i="4" s="1"/>
  <c r="J4687" i="4"/>
  <c r="K4687" i="4" s="1"/>
  <c r="J4688" i="4"/>
  <c r="J4689" i="4"/>
  <c r="J4690" i="4"/>
  <c r="J4691" i="4"/>
  <c r="J4692" i="4"/>
  <c r="J4693" i="4"/>
  <c r="J4694" i="4"/>
  <c r="J4695" i="4"/>
  <c r="J4696" i="4"/>
  <c r="J4697" i="4"/>
  <c r="J4698" i="4"/>
  <c r="J4699" i="4"/>
  <c r="J4700" i="4"/>
  <c r="J4701" i="4"/>
  <c r="K4701" i="4" s="1"/>
  <c r="J4702" i="4"/>
  <c r="J4703" i="4"/>
  <c r="J4704" i="4"/>
  <c r="J4705" i="4"/>
  <c r="J4706" i="4"/>
  <c r="J4707" i="4"/>
  <c r="J4708" i="4"/>
  <c r="J4709" i="4"/>
  <c r="J4710" i="4"/>
  <c r="K4710" i="4" s="1"/>
  <c r="J4711" i="4"/>
  <c r="K4711" i="4" s="1"/>
  <c r="J4712" i="4"/>
  <c r="J4713" i="4"/>
  <c r="J4714" i="4"/>
  <c r="J4715" i="4"/>
  <c r="J4716" i="4"/>
  <c r="J4717" i="4"/>
  <c r="J4718" i="4"/>
  <c r="J4719" i="4"/>
  <c r="J4720" i="4"/>
  <c r="J4721" i="4"/>
  <c r="J4722" i="4"/>
  <c r="J4723" i="4"/>
  <c r="J4724" i="4"/>
  <c r="J4725" i="4"/>
  <c r="K4725" i="4" s="1"/>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K4758" i="4" s="1"/>
  <c r="J4759" i="4"/>
  <c r="K4759" i="4" s="1"/>
  <c r="J4760" i="4"/>
  <c r="K4760" i="4" s="1"/>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K4783" i="4" s="1"/>
  <c r="J4784" i="4"/>
  <c r="K4784" i="4" s="1"/>
  <c r="J4785" i="4"/>
  <c r="J4786" i="4"/>
  <c r="J4787" i="4"/>
  <c r="J4788" i="4"/>
  <c r="J4789" i="4"/>
  <c r="J4790" i="4"/>
  <c r="J4791" i="4"/>
  <c r="J4792" i="4"/>
  <c r="J4793" i="4"/>
  <c r="J4794" i="4"/>
  <c r="J4795" i="4"/>
  <c r="J4796" i="4"/>
  <c r="K4796" i="4" s="1"/>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K4819" i="4" s="1"/>
  <c r="J4820" i="4"/>
  <c r="K4820" i="4" s="1"/>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K4843" i="4" s="1"/>
  <c r="J4844" i="4"/>
  <c r="K4844" i="4" s="1"/>
  <c r="J4845" i="4"/>
  <c r="J4846" i="4"/>
  <c r="J4847" i="4"/>
  <c r="J4848" i="4"/>
  <c r="J4849" i="4"/>
  <c r="J4850" i="4"/>
  <c r="J4851" i="4"/>
  <c r="J4852" i="4"/>
  <c r="J4853" i="4"/>
  <c r="J4854" i="4"/>
  <c r="K4854" i="4" s="1"/>
  <c r="J4855" i="4"/>
  <c r="K4855" i="4" s="1"/>
  <c r="J4856" i="4"/>
  <c r="J4857" i="4"/>
  <c r="J4858" i="4"/>
  <c r="J4859" i="4"/>
  <c r="J4860" i="4"/>
  <c r="J4861" i="4"/>
  <c r="J4862" i="4"/>
  <c r="J4863" i="4"/>
  <c r="J4864" i="4"/>
  <c r="J4865" i="4"/>
  <c r="J4866" i="4"/>
  <c r="J4867" i="4"/>
  <c r="J4868" i="4"/>
  <c r="J4869" i="4"/>
  <c r="K4869" i="4" s="1"/>
  <c r="J4870" i="4"/>
  <c r="J4871" i="4"/>
  <c r="J4872" i="4"/>
  <c r="J4873" i="4"/>
  <c r="J4874" i="4"/>
  <c r="J4875" i="4"/>
  <c r="J4876" i="4"/>
  <c r="J4877" i="4"/>
  <c r="J4878" i="4"/>
  <c r="K4878" i="4" s="1"/>
  <c r="J4879" i="4"/>
  <c r="K4879" i="4" s="1"/>
  <c r="J4880" i="4"/>
  <c r="K4880" i="4" s="1"/>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K4926" i="4" s="1"/>
  <c r="J4927" i="4"/>
  <c r="K4927" i="4" s="1"/>
  <c r="J4928" i="4"/>
  <c r="K4928" i="4" s="1"/>
  <c r="J4929" i="4"/>
  <c r="K4929" i="4" s="1"/>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K4952" i="4" s="1"/>
  <c r="J4953" i="4"/>
  <c r="J4954" i="4"/>
  <c r="J4955" i="4"/>
  <c r="J4956" i="4"/>
  <c r="J4957" i="4"/>
  <c r="J4958" i="4"/>
  <c r="J4959" i="4"/>
  <c r="J4960" i="4"/>
  <c r="J4961" i="4"/>
  <c r="J4962" i="4"/>
  <c r="K4962" i="4" s="1"/>
  <c r="J4963" i="4"/>
  <c r="K4963" i="4" s="1"/>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K4986" i="4" s="1"/>
  <c r="J4987" i="4"/>
  <c r="K4987" i="4" s="1"/>
  <c r="J4988" i="4"/>
  <c r="K4988" i="4" s="1"/>
  <c r="J4989" i="4"/>
  <c r="J4990" i="4"/>
  <c r="J4991" i="4"/>
  <c r="J4992" i="4"/>
  <c r="J4993" i="4"/>
  <c r="J4994" i="4"/>
  <c r="J4995" i="4"/>
  <c r="J4996" i="4"/>
  <c r="J4997" i="4"/>
  <c r="J4998" i="4"/>
  <c r="J4999" i="4"/>
  <c r="J5000" i="4"/>
  <c r="J5001" i="4"/>
  <c r="J5002" i="4"/>
  <c r="J5003" i="4"/>
  <c r="J5004" i="4"/>
  <c r="J5005" i="4"/>
  <c r="J5006" i="4"/>
  <c r="J5007" i="4"/>
  <c r="J5008" i="4"/>
  <c r="J5009" i="4"/>
  <c r="J5010" i="4"/>
  <c r="K5010" i="4" s="1"/>
  <c r="J5011" i="4"/>
  <c r="J5012" i="4"/>
  <c r="J5013" i="4"/>
  <c r="J5014" i="4"/>
  <c r="J5015" i="4"/>
  <c r="J5016" i="4"/>
  <c r="J5017" i="4"/>
  <c r="J5018" i="4"/>
  <c r="J5019" i="4"/>
  <c r="J5020" i="4"/>
  <c r="J5021" i="4"/>
  <c r="J5022" i="4"/>
  <c r="J5023" i="4"/>
  <c r="K5023" i="4" s="1"/>
  <c r="J5024" i="4"/>
  <c r="K5024" i="4" s="1"/>
  <c r="J5025" i="4"/>
  <c r="J5026" i="4"/>
  <c r="J5027" i="4"/>
  <c r="J5028" i="4"/>
  <c r="J5029" i="4"/>
  <c r="J5030" i="4"/>
  <c r="J5031" i="4"/>
  <c r="J5032" i="4"/>
  <c r="J5033" i="4"/>
  <c r="J5034" i="4"/>
  <c r="J5035" i="4"/>
  <c r="J5036" i="4"/>
  <c r="J5037" i="4"/>
  <c r="K5037" i="4" s="1"/>
  <c r="J5038" i="4"/>
  <c r="J5039" i="4"/>
  <c r="J5040" i="4"/>
  <c r="J5041" i="4"/>
  <c r="J5042" i="4"/>
  <c r="J5043" i="4"/>
  <c r="J5044" i="4"/>
  <c r="J5045" i="4"/>
  <c r="J5046" i="4"/>
  <c r="J5047" i="4"/>
  <c r="J5048" i="4"/>
  <c r="K5048" i="4" s="1"/>
  <c r="J5049" i="4"/>
  <c r="J5050" i="4"/>
  <c r="J5051" i="4"/>
  <c r="J5052" i="4"/>
  <c r="J5053" i="4"/>
  <c r="J5054" i="4"/>
  <c r="J5055" i="4"/>
  <c r="J5056" i="4"/>
  <c r="J5057" i="4"/>
  <c r="J5058" i="4"/>
  <c r="K5058" i="4" s="1"/>
  <c r="J5059" i="4"/>
  <c r="K5059" i="4" s="1"/>
  <c r="J5060" i="4"/>
  <c r="J5061" i="4"/>
  <c r="J5062" i="4"/>
  <c r="J5063" i="4"/>
  <c r="J5064" i="4"/>
  <c r="J5065" i="4"/>
  <c r="J5066" i="4"/>
  <c r="J5067" i="4"/>
  <c r="J5068" i="4"/>
  <c r="J5069" i="4"/>
  <c r="J5070" i="4"/>
  <c r="J5071" i="4"/>
  <c r="J5072" i="4"/>
  <c r="J5073" i="4"/>
  <c r="J5074" i="4"/>
  <c r="J5075" i="4"/>
  <c r="J5076" i="4"/>
  <c r="J5077" i="4"/>
  <c r="J5078" i="4"/>
  <c r="J5079" i="4"/>
  <c r="J5080" i="4"/>
  <c r="J5081" i="4"/>
  <c r="J5082" i="4"/>
  <c r="K5082" i="4" s="1"/>
  <c r="J5083" i="4"/>
  <c r="J5084" i="4"/>
  <c r="K5084" i="4" s="1"/>
  <c r="J5085" i="4"/>
  <c r="K5085" i="4" s="1"/>
  <c r="J5086" i="4"/>
  <c r="J5087" i="4"/>
  <c r="J5088" i="4"/>
  <c r="J5089" i="4"/>
  <c r="J5090" i="4"/>
  <c r="J5091" i="4"/>
  <c r="J5092" i="4"/>
  <c r="J5093" i="4"/>
  <c r="J5094" i="4"/>
  <c r="J5095" i="4"/>
  <c r="J5096" i="4"/>
  <c r="J5097" i="4"/>
  <c r="J5098" i="4"/>
  <c r="J5099" i="4"/>
  <c r="J5100" i="4"/>
  <c r="J5101" i="4"/>
  <c r="J5102" i="4"/>
  <c r="J5103" i="4"/>
  <c r="J5104" i="4"/>
  <c r="J5105" i="4"/>
  <c r="J5106" i="4"/>
  <c r="K5106" i="4" s="1"/>
  <c r="J5107" i="4"/>
  <c r="J5108" i="4"/>
  <c r="J5109" i="4"/>
  <c r="J5110" i="4"/>
  <c r="J5111" i="4"/>
  <c r="J5112" i="4"/>
  <c r="J5113" i="4"/>
  <c r="J5114" i="4"/>
  <c r="J5115" i="4"/>
  <c r="J5116" i="4"/>
  <c r="J5117" i="4"/>
  <c r="J5118" i="4"/>
  <c r="J5119" i="4"/>
  <c r="J5120" i="4"/>
  <c r="J5121" i="4"/>
  <c r="K5121" i="4" s="1"/>
  <c r="J5122" i="4"/>
  <c r="J5123" i="4"/>
  <c r="J5124" i="4"/>
  <c r="J5125" i="4"/>
  <c r="J5126" i="4"/>
  <c r="J5127" i="4"/>
  <c r="J5128" i="4"/>
  <c r="J5129" i="4"/>
  <c r="J5130" i="4"/>
  <c r="J5131" i="4"/>
  <c r="J5132" i="4"/>
  <c r="K5132" i="4" s="1"/>
  <c r="J5133" i="4"/>
  <c r="K5133" i="4" s="1"/>
  <c r="J5134" i="4"/>
  <c r="J5135" i="4"/>
  <c r="J5136" i="4"/>
  <c r="J5137" i="4"/>
  <c r="J5138" i="4"/>
  <c r="J5139" i="4"/>
  <c r="J5140" i="4"/>
  <c r="J5141" i="4"/>
  <c r="J5142" i="4"/>
  <c r="J5143" i="4"/>
  <c r="J5144" i="4"/>
  <c r="J5145" i="4"/>
  <c r="J5146" i="4"/>
  <c r="J5147" i="4"/>
  <c r="J5148" i="4"/>
  <c r="J5149" i="4"/>
  <c r="J5150" i="4"/>
  <c r="J5151" i="4"/>
  <c r="J5152" i="4"/>
  <c r="J5153" i="4"/>
  <c r="J5154" i="4"/>
  <c r="J5155" i="4"/>
  <c r="J5156" i="4"/>
  <c r="J5157" i="4"/>
  <c r="K5157" i="4" s="1"/>
  <c r="J5158" i="4"/>
  <c r="J5159" i="4"/>
  <c r="J5160" i="4"/>
  <c r="J5161" i="4"/>
  <c r="J5162" i="4"/>
  <c r="J5163" i="4"/>
  <c r="J5164" i="4"/>
  <c r="J5165" i="4"/>
  <c r="J5166" i="4"/>
  <c r="J5167" i="4"/>
  <c r="J5168" i="4"/>
  <c r="J5169" i="4"/>
  <c r="J5170" i="4"/>
  <c r="J5171" i="4"/>
  <c r="J5172" i="4"/>
  <c r="J5173" i="4"/>
  <c r="J5174" i="4"/>
  <c r="J5175" i="4"/>
  <c r="J5176" i="4"/>
  <c r="J5177" i="4"/>
  <c r="J5178" i="4"/>
  <c r="K5178" i="4" s="1"/>
  <c r="J5179" i="4"/>
  <c r="K5179" i="4" s="1"/>
  <c r="J5180" i="4"/>
  <c r="K5180" i="4" s="1"/>
  <c r="J5181" i="4"/>
  <c r="J5182" i="4"/>
  <c r="J5183" i="4"/>
  <c r="J5184" i="4"/>
  <c r="J5185" i="4"/>
  <c r="J5186" i="4"/>
  <c r="J5187" i="4"/>
  <c r="J5188" i="4"/>
  <c r="J5189" i="4"/>
  <c r="J5190" i="4"/>
  <c r="K5190" i="4" s="1"/>
  <c r="J5191" i="4"/>
  <c r="K5191" i="4" s="1"/>
  <c r="J5192" i="4"/>
  <c r="J5193" i="4"/>
  <c r="J5194" i="4"/>
  <c r="J5195" i="4"/>
  <c r="J5196" i="4"/>
  <c r="J5197" i="4"/>
  <c r="J5198" i="4"/>
  <c r="J5199" i="4"/>
  <c r="J5200" i="4"/>
  <c r="J5201" i="4"/>
  <c r="J5202" i="4"/>
  <c r="J5203" i="4"/>
  <c r="J5204" i="4"/>
  <c r="J5205" i="4"/>
  <c r="J5206" i="4"/>
  <c r="J5207" i="4"/>
  <c r="J5208" i="4"/>
  <c r="J5209" i="4"/>
  <c r="J5210" i="4"/>
  <c r="J5211" i="4"/>
  <c r="J5212" i="4"/>
  <c r="J5213" i="4"/>
  <c r="J5214" i="4"/>
  <c r="K5214" i="4" s="1"/>
  <c r="J5215" i="4"/>
  <c r="J5216" i="4"/>
  <c r="J5217" i="4"/>
  <c r="J5218" i="4"/>
  <c r="J5219" i="4"/>
  <c r="J5220" i="4"/>
  <c r="J5221" i="4"/>
  <c r="J5222" i="4"/>
  <c r="J5223" i="4"/>
  <c r="J5224" i="4"/>
  <c r="J5225" i="4"/>
  <c r="J5226" i="4"/>
  <c r="K5226" i="4" s="1"/>
  <c r="J5227" i="4"/>
  <c r="J5228" i="4"/>
  <c r="K5228" i="4" s="1"/>
  <c r="J5229" i="4"/>
  <c r="K5229" i="4" s="1"/>
  <c r="J5230" i="4"/>
  <c r="J5231" i="4"/>
  <c r="J5232" i="4"/>
  <c r="J5233" i="4"/>
  <c r="J5234" i="4"/>
  <c r="J5235" i="4"/>
  <c r="J5236" i="4"/>
  <c r="J5237" i="4"/>
  <c r="J5238" i="4"/>
  <c r="K5238" i="4" s="1"/>
  <c r="J5239" i="4"/>
  <c r="J5240" i="4"/>
  <c r="J5241" i="4"/>
  <c r="J5242" i="4"/>
  <c r="J5243" i="4"/>
  <c r="J5244" i="4"/>
  <c r="J5245" i="4"/>
  <c r="J5246" i="4"/>
  <c r="J5247" i="4"/>
  <c r="J5248" i="4"/>
  <c r="J5249" i="4"/>
  <c r="J5250" i="4"/>
  <c r="J5251" i="4"/>
  <c r="K5251" i="4" s="1"/>
  <c r="J5252" i="4"/>
  <c r="K5252" i="4" s="1"/>
  <c r="J5253" i="4"/>
  <c r="J5254" i="4"/>
  <c r="J5255" i="4"/>
  <c r="J5256" i="4"/>
  <c r="J5257" i="4"/>
  <c r="J5258" i="4"/>
  <c r="J5259" i="4"/>
  <c r="J5260" i="4"/>
  <c r="J5261" i="4"/>
  <c r="J5262" i="4"/>
  <c r="K5262" i="4" s="1"/>
  <c r="J5263" i="4"/>
  <c r="J5264" i="4"/>
  <c r="J5265" i="4"/>
  <c r="K5265" i="4" s="1"/>
  <c r="J5266" i="4"/>
  <c r="J5267" i="4"/>
  <c r="J5268" i="4"/>
  <c r="J5269" i="4"/>
  <c r="J5270" i="4"/>
  <c r="J5271" i="4"/>
  <c r="J5272" i="4"/>
  <c r="J5273" i="4"/>
  <c r="J5274" i="4"/>
  <c r="K5274" i="4" s="1"/>
  <c r="J5275" i="4"/>
  <c r="J5276" i="4"/>
  <c r="J5277" i="4"/>
  <c r="J5278" i="4"/>
  <c r="J5279" i="4"/>
  <c r="J5280" i="4"/>
  <c r="J5281" i="4"/>
  <c r="J5282" i="4"/>
  <c r="J5283" i="4"/>
  <c r="J5284" i="4"/>
  <c r="J5285" i="4"/>
  <c r="J5286" i="4"/>
  <c r="K5286" i="4" s="1"/>
  <c r="J5287" i="4"/>
  <c r="J5288" i="4"/>
  <c r="J5289" i="4"/>
  <c r="J5290" i="4"/>
  <c r="J5291" i="4"/>
  <c r="J5292" i="4"/>
  <c r="J5293" i="4"/>
  <c r="J5294" i="4"/>
  <c r="J5295" i="4"/>
  <c r="J5296" i="4"/>
  <c r="J5297" i="4"/>
  <c r="J5298" i="4"/>
  <c r="K5298" i="4" s="1"/>
  <c r="J5299" i="4"/>
  <c r="K5299" i="4" s="1"/>
  <c r="J5300" i="4"/>
  <c r="K5300" i="4" s="1"/>
  <c r="J5301" i="4"/>
  <c r="K5301" i="4" s="1"/>
  <c r="J5302" i="4"/>
  <c r="J5303" i="4"/>
  <c r="J5304" i="4"/>
  <c r="J5305" i="4"/>
  <c r="J5306" i="4"/>
  <c r="J5307" i="4"/>
  <c r="J5308" i="4"/>
  <c r="J5309" i="4"/>
  <c r="J5310" i="4"/>
  <c r="J5311" i="4"/>
  <c r="J5312" i="4"/>
  <c r="J5313" i="4"/>
  <c r="J5314" i="4"/>
  <c r="J5315" i="4"/>
  <c r="J5316" i="4"/>
  <c r="J5317" i="4"/>
  <c r="J5318" i="4"/>
  <c r="J5319" i="4"/>
  <c r="J5320" i="4"/>
  <c r="J5321" i="4"/>
  <c r="J5322" i="4"/>
  <c r="J5323" i="4"/>
  <c r="K5323" i="4" s="1"/>
  <c r="J5324" i="4"/>
  <c r="K5324" i="4" s="1"/>
  <c r="J5325" i="4"/>
  <c r="J5326" i="4"/>
  <c r="J5327" i="4"/>
  <c r="J5328" i="4"/>
  <c r="J5329" i="4"/>
  <c r="J5330" i="4"/>
  <c r="J5331" i="4"/>
  <c r="J5332" i="4"/>
  <c r="J5333" i="4"/>
  <c r="J5334" i="4"/>
  <c r="J5335" i="4"/>
  <c r="J5336" i="4"/>
  <c r="J5337" i="4"/>
  <c r="J5338" i="4"/>
  <c r="J5339" i="4"/>
  <c r="J5340" i="4"/>
  <c r="J5341" i="4"/>
  <c r="J5342" i="4"/>
  <c r="J5343" i="4"/>
  <c r="J5344" i="4"/>
  <c r="J5345" i="4"/>
  <c r="J5346" i="4"/>
  <c r="J5347" i="4"/>
  <c r="J5348" i="4"/>
  <c r="K5348" i="4" s="1"/>
  <c r="J5349" i="4"/>
  <c r="J5350" i="4"/>
  <c r="J5351" i="4"/>
  <c r="J5352" i="4"/>
  <c r="J5353" i="4"/>
  <c r="J5354" i="4"/>
  <c r="J5355" i="4"/>
  <c r="J5356" i="4"/>
  <c r="J5357" i="4"/>
  <c r="J5358" i="4"/>
  <c r="J5359" i="4"/>
  <c r="J5360" i="4"/>
  <c r="J5361" i="4"/>
  <c r="J5362" i="4"/>
  <c r="J5363" i="4"/>
  <c r="J5364" i="4"/>
  <c r="J5365" i="4"/>
  <c r="J5366" i="4"/>
  <c r="J5367" i="4"/>
  <c r="J5368" i="4"/>
  <c r="J5369" i="4"/>
  <c r="J5370" i="4"/>
  <c r="K5370" i="4" s="1"/>
  <c r="J5371" i="4"/>
  <c r="K5371" i="4" s="1"/>
  <c r="J5372" i="4"/>
  <c r="K5372" i="4" s="1"/>
  <c r="J5373" i="4"/>
  <c r="J5374" i="4"/>
  <c r="J5375" i="4"/>
  <c r="J5376" i="4"/>
  <c r="J5377" i="4"/>
  <c r="J5378" i="4"/>
  <c r="J5379" i="4"/>
  <c r="J5380" i="4"/>
  <c r="J5381" i="4"/>
  <c r="J5382" i="4"/>
  <c r="J5383" i="4"/>
  <c r="J5384" i="4"/>
  <c r="J5385" i="4"/>
  <c r="J5386" i="4"/>
  <c r="J5387" i="4"/>
  <c r="J5388" i="4"/>
  <c r="J5389" i="4"/>
  <c r="J5390" i="4"/>
  <c r="J5391" i="4"/>
  <c r="J5392" i="4"/>
  <c r="J5393" i="4"/>
  <c r="J5394" i="4"/>
  <c r="K5394" i="4" s="1"/>
  <c r="J5395" i="4"/>
  <c r="K5395" i="4" s="1"/>
  <c r="J5396" i="4"/>
  <c r="J5397" i="4"/>
  <c r="J5398" i="4"/>
  <c r="J5399" i="4"/>
  <c r="J5400" i="4"/>
  <c r="J5401" i="4"/>
  <c r="J5402" i="4"/>
  <c r="J5403" i="4"/>
  <c r="J5404" i="4"/>
  <c r="J5405" i="4"/>
  <c r="J5406" i="4"/>
  <c r="J5407" i="4"/>
  <c r="J5408" i="4"/>
  <c r="K5408" i="4" s="1"/>
  <c r="J5409" i="4"/>
  <c r="K5409" i="4" s="1"/>
  <c r="J5410" i="4"/>
  <c r="J5411" i="4"/>
  <c r="J5412" i="4"/>
  <c r="J5413" i="4"/>
  <c r="J5414" i="4"/>
  <c r="J5415" i="4"/>
  <c r="J5416" i="4"/>
  <c r="J5417" i="4"/>
  <c r="J5418" i="4"/>
  <c r="J5419" i="4"/>
  <c r="J5420" i="4"/>
  <c r="K5420" i="4" s="1"/>
  <c r="J5421" i="4"/>
  <c r="J5422" i="4"/>
  <c r="J5423" i="4"/>
  <c r="J5424" i="4"/>
  <c r="J5425" i="4"/>
  <c r="J5426" i="4"/>
  <c r="J5427" i="4"/>
  <c r="J5428" i="4"/>
  <c r="J5429" i="4"/>
  <c r="J5430" i="4"/>
  <c r="K5430" i="4" s="1"/>
  <c r="J5431" i="4"/>
  <c r="J5432" i="4"/>
  <c r="J5433" i="4"/>
  <c r="J5434" i="4"/>
  <c r="J5435" i="4"/>
  <c r="J5436" i="4"/>
  <c r="J5437" i="4"/>
  <c r="J5438" i="4"/>
  <c r="J5439" i="4"/>
  <c r="J5440" i="4"/>
  <c r="J5441" i="4"/>
  <c r="J5442" i="4"/>
  <c r="J5443" i="4"/>
  <c r="J5444" i="4"/>
  <c r="J5445" i="4"/>
  <c r="J5446" i="4"/>
  <c r="J5447" i="4"/>
  <c r="J5448" i="4"/>
  <c r="J5449" i="4"/>
  <c r="J5450" i="4"/>
  <c r="J5451" i="4"/>
  <c r="J5452" i="4"/>
  <c r="J5453" i="4"/>
  <c r="J5454" i="4"/>
  <c r="K5454" i="4" s="1"/>
  <c r="J5455" i="4"/>
  <c r="K5455" i="4" s="1"/>
  <c r="J5456" i="4"/>
  <c r="K5456" i="4" s="1"/>
  <c r="J5457" i="4"/>
  <c r="J5458" i="4"/>
  <c r="J5459" i="4"/>
  <c r="J5460" i="4"/>
  <c r="J5461" i="4"/>
  <c r="J5462" i="4"/>
  <c r="J5463" i="4"/>
  <c r="J5464" i="4"/>
  <c r="J5465" i="4"/>
  <c r="J5466" i="4"/>
  <c r="J5467" i="4"/>
  <c r="J5468" i="4"/>
  <c r="J5469" i="4"/>
  <c r="J5470" i="4"/>
  <c r="J5471" i="4"/>
  <c r="J5472" i="4"/>
  <c r="J5473" i="4"/>
  <c r="J5474" i="4"/>
  <c r="J5475" i="4"/>
  <c r="J5476" i="4"/>
  <c r="J5477" i="4"/>
  <c r="J5478" i="4"/>
  <c r="J5479" i="4"/>
  <c r="K5479" i="4" s="1"/>
  <c r="J5480" i="4"/>
  <c r="K5480" i="4" s="1"/>
  <c r="J5481" i="4"/>
  <c r="J5482" i="4"/>
  <c r="J5483" i="4"/>
  <c r="J5484" i="4"/>
  <c r="J5485" i="4"/>
  <c r="J5486" i="4"/>
  <c r="J5487" i="4"/>
  <c r="J5488" i="4"/>
  <c r="J5489" i="4"/>
  <c r="J5490" i="4"/>
  <c r="J5491" i="4"/>
  <c r="J5492" i="4"/>
  <c r="J5493" i="4"/>
  <c r="J5494" i="4"/>
  <c r="J5495" i="4"/>
  <c r="J5496" i="4"/>
  <c r="J5497" i="4"/>
  <c r="J5498" i="4"/>
  <c r="J5499" i="4"/>
  <c r="J5500" i="4"/>
  <c r="J5501" i="4"/>
  <c r="J5502" i="4"/>
  <c r="K5502" i="4" s="1"/>
  <c r="J5503" i="4"/>
  <c r="K5503" i="4" s="1"/>
  <c r="J5504" i="4"/>
  <c r="J5505" i="4"/>
  <c r="J5506" i="4"/>
  <c r="J5507" i="4"/>
  <c r="J5508" i="4"/>
  <c r="J5509" i="4"/>
  <c r="J5510" i="4"/>
  <c r="J5511" i="4"/>
  <c r="J5512" i="4"/>
  <c r="J5513" i="4"/>
  <c r="J5514" i="4"/>
  <c r="K5514" i="4" s="1"/>
  <c r="J5515" i="4"/>
  <c r="K5515" i="4" s="1"/>
  <c r="J5516" i="4"/>
  <c r="K5516" i="4" s="1"/>
  <c r="J5517" i="4"/>
  <c r="J5518" i="4"/>
  <c r="J5519" i="4"/>
  <c r="J5520" i="4"/>
  <c r="J5521" i="4"/>
  <c r="J5522" i="4"/>
  <c r="J5523" i="4"/>
  <c r="J5524" i="4"/>
  <c r="J5525" i="4"/>
  <c r="J5526" i="4"/>
  <c r="K5526" i="4" s="1"/>
  <c r="J5527" i="4"/>
  <c r="K5527" i="4" s="1"/>
  <c r="J5528" i="4"/>
  <c r="J5529" i="4"/>
  <c r="J5530" i="4"/>
  <c r="J5531" i="4"/>
  <c r="J5532" i="4"/>
  <c r="J5533" i="4"/>
  <c r="J5534" i="4"/>
  <c r="J5535" i="4"/>
  <c r="J5536" i="4"/>
  <c r="J5537" i="4"/>
  <c r="J5538" i="4"/>
  <c r="J5539" i="4"/>
  <c r="J5540" i="4"/>
  <c r="J5541" i="4"/>
  <c r="K5541" i="4" s="1"/>
  <c r="J5542" i="4"/>
  <c r="J5543" i="4"/>
  <c r="J5544" i="4"/>
  <c r="J5545" i="4"/>
  <c r="J5546" i="4"/>
  <c r="J5547" i="4"/>
  <c r="J5548" i="4"/>
  <c r="J5549" i="4"/>
  <c r="J5550" i="4"/>
  <c r="J5551" i="4"/>
  <c r="J5552" i="4"/>
  <c r="J5553" i="4"/>
  <c r="J5554" i="4"/>
  <c r="J5555" i="4"/>
  <c r="J5556" i="4"/>
  <c r="J5557" i="4"/>
  <c r="J5558" i="4"/>
  <c r="J5559" i="4"/>
  <c r="J5560" i="4"/>
  <c r="J5561" i="4"/>
  <c r="J5562" i="4"/>
  <c r="J5563" i="4"/>
  <c r="J5564" i="4"/>
  <c r="K5564" i="4" s="1"/>
  <c r="J5565" i="4"/>
  <c r="K5565" i="4" s="1"/>
  <c r="J5566" i="4"/>
  <c r="J5567" i="4"/>
  <c r="J5568" i="4"/>
  <c r="J5569" i="4"/>
  <c r="J5570" i="4"/>
  <c r="J5571" i="4"/>
  <c r="J5572" i="4"/>
  <c r="J5573" i="4"/>
  <c r="J5574" i="4"/>
  <c r="J5575" i="4"/>
  <c r="J5576" i="4"/>
  <c r="J5577" i="4"/>
  <c r="K5577" i="4" s="1"/>
  <c r="J5578" i="4"/>
  <c r="J5579" i="4"/>
  <c r="J5580" i="4"/>
  <c r="J5581" i="4"/>
  <c r="J5582" i="4"/>
  <c r="J5583" i="4"/>
  <c r="J5584" i="4"/>
  <c r="J5585" i="4"/>
  <c r="J5586" i="4"/>
  <c r="J5587" i="4"/>
  <c r="K5587" i="4" s="1"/>
  <c r="J5588" i="4"/>
  <c r="J5589" i="4"/>
  <c r="J5590" i="4"/>
  <c r="J5591" i="4"/>
  <c r="J5592" i="4"/>
  <c r="J5593" i="4"/>
  <c r="J5594" i="4"/>
  <c r="J5595" i="4"/>
  <c r="J5596" i="4"/>
  <c r="J5597" i="4"/>
  <c r="J5598" i="4"/>
  <c r="J5599" i="4"/>
  <c r="J5600" i="4"/>
  <c r="J5601" i="4"/>
  <c r="J5602" i="4"/>
  <c r="J5603" i="4"/>
  <c r="J5604" i="4"/>
  <c r="J5605" i="4"/>
  <c r="J5606" i="4"/>
  <c r="J5607" i="4"/>
  <c r="J5608" i="4"/>
  <c r="J5609" i="4"/>
  <c r="J5610" i="4"/>
  <c r="J5611" i="4"/>
  <c r="J5612" i="4"/>
  <c r="J5613" i="4"/>
  <c r="J5614" i="4"/>
  <c r="J5615" i="4"/>
  <c r="J5616" i="4"/>
  <c r="J5617" i="4"/>
  <c r="J5618" i="4"/>
  <c r="J5619" i="4"/>
  <c r="J5620" i="4"/>
  <c r="J5621" i="4"/>
  <c r="J5622" i="4"/>
  <c r="K5622" i="4" s="1"/>
  <c r="J5623" i="4"/>
  <c r="K5623" i="4" s="1"/>
  <c r="J5624" i="4"/>
  <c r="K5624" i="4" s="1"/>
  <c r="J5625" i="4"/>
  <c r="K5625" i="4" s="1"/>
  <c r="J5626" i="4"/>
  <c r="J5627" i="4"/>
  <c r="J5628" i="4"/>
  <c r="J5629" i="4"/>
  <c r="J5630" i="4"/>
  <c r="J5631" i="4"/>
  <c r="J5632" i="4"/>
  <c r="J5633" i="4"/>
  <c r="J5634" i="4"/>
  <c r="J5635" i="4"/>
  <c r="J5636" i="4"/>
  <c r="J5637" i="4"/>
  <c r="J5638" i="4"/>
  <c r="J5639" i="4"/>
  <c r="J5640" i="4"/>
  <c r="J5641" i="4"/>
  <c r="J5642" i="4"/>
  <c r="J5643" i="4"/>
  <c r="J5644" i="4"/>
  <c r="J5645" i="4"/>
  <c r="J5646" i="4"/>
  <c r="K5646" i="4" s="1"/>
  <c r="J5647" i="4"/>
  <c r="J5648" i="4"/>
  <c r="J5649" i="4"/>
  <c r="J5650" i="4"/>
  <c r="J5651" i="4"/>
  <c r="J5652" i="4"/>
  <c r="J5653" i="4"/>
  <c r="J5654" i="4"/>
  <c r="J5655" i="4"/>
  <c r="J5656" i="4"/>
  <c r="J5657" i="4"/>
  <c r="J5658" i="4"/>
  <c r="J5659" i="4"/>
  <c r="K5659" i="4" s="1"/>
  <c r="J5660" i="4"/>
  <c r="K5660" i="4" s="1"/>
  <c r="J5661" i="4"/>
  <c r="K5661" i="4" s="1"/>
  <c r="J5662" i="4"/>
  <c r="J5663" i="4"/>
  <c r="J5664" i="4"/>
  <c r="J5665" i="4"/>
  <c r="J5666" i="4"/>
  <c r="J5667" i="4"/>
  <c r="J5668" i="4"/>
  <c r="J5669" i="4"/>
  <c r="J5670" i="4"/>
  <c r="K5670" i="4" s="1"/>
  <c r="J5671" i="4"/>
  <c r="K5671" i="4" s="1"/>
  <c r="J5672" i="4"/>
  <c r="K5672" i="4" s="1"/>
  <c r="J5673" i="4"/>
  <c r="J5674" i="4"/>
  <c r="J5675" i="4"/>
  <c r="J5676" i="4"/>
  <c r="J5677" i="4"/>
  <c r="J5678" i="4"/>
  <c r="J5679" i="4"/>
  <c r="J5680" i="4"/>
  <c r="J5681" i="4"/>
  <c r="J5682" i="4"/>
  <c r="J5683" i="4"/>
  <c r="K5683" i="4" s="1"/>
  <c r="J5684" i="4"/>
  <c r="K5684" i="4" s="1"/>
  <c r="J5685" i="4"/>
  <c r="K5685" i="4" s="1"/>
  <c r="J5686" i="4"/>
  <c r="J5687" i="4"/>
  <c r="J5688" i="4"/>
  <c r="J5689" i="4"/>
  <c r="J5690" i="4"/>
  <c r="J5691" i="4"/>
  <c r="J5692" i="4"/>
  <c r="J5693" i="4"/>
  <c r="J5694" i="4"/>
  <c r="J5695" i="4"/>
  <c r="J5696" i="4"/>
  <c r="J5697" i="4"/>
  <c r="J5698" i="4"/>
  <c r="J5699" i="4"/>
  <c r="J5700" i="4"/>
  <c r="J5701" i="4"/>
  <c r="J5702" i="4"/>
  <c r="J5703" i="4"/>
  <c r="J5704" i="4"/>
  <c r="J5705" i="4"/>
  <c r="J5706" i="4"/>
  <c r="J5707" i="4"/>
  <c r="J5708" i="4"/>
  <c r="K5708" i="4" s="1"/>
  <c r="J5709" i="4"/>
  <c r="J5710" i="4"/>
  <c r="J5711" i="4"/>
  <c r="J5712" i="4"/>
  <c r="J5713" i="4"/>
  <c r="J5714" i="4"/>
  <c r="J5715" i="4"/>
  <c r="J5716" i="4"/>
  <c r="J5717" i="4"/>
  <c r="J5718" i="4"/>
  <c r="J5719" i="4"/>
  <c r="J5720" i="4"/>
  <c r="J5721" i="4"/>
  <c r="J5722" i="4"/>
  <c r="J5723" i="4"/>
  <c r="J5724" i="4"/>
  <c r="J5725" i="4"/>
  <c r="J5726" i="4"/>
  <c r="J5727" i="4"/>
  <c r="J5728" i="4"/>
  <c r="J5729" i="4"/>
  <c r="J5730" i="4"/>
  <c r="K5730" i="4" s="1"/>
  <c r="J5731" i="4"/>
  <c r="K5731" i="4" s="1"/>
  <c r="J5732" i="4"/>
  <c r="J5733" i="4"/>
  <c r="J5734" i="4"/>
  <c r="J5735" i="4"/>
  <c r="J5736" i="4"/>
  <c r="J5737" i="4"/>
  <c r="J5738" i="4"/>
  <c r="J5739" i="4"/>
  <c r="J5740" i="4"/>
  <c r="J5741" i="4"/>
  <c r="J5742" i="4"/>
  <c r="J5743" i="4"/>
  <c r="J5744" i="4"/>
  <c r="K5744" i="4" s="1"/>
  <c r="J5745" i="4"/>
  <c r="J5746" i="4"/>
  <c r="J5747" i="4"/>
  <c r="J5748" i="4"/>
  <c r="J5749" i="4"/>
  <c r="J5750" i="4"/>
  <c r="J5751" i="4"/>
  <c r="J5752" i="4"/>
  <c r="J5753" i="4"/>
  <c r="J5754" i="4"/>
  <c r="K5754" i="4" s="1"/>
  <c r="J5755" i="4"/>
  <c r="J5756" i="4"/>
  <c r="J5757" i="4"/>
  <c r="J5758" i="4"/>
  <c r="J5759" i="4"/>
  <c r="J5760" i="4"/>
  <c r="J5761" i="4"/>
  <c r="J5762" i="4"/>
  <c r="J5763" i="4"/>
  <c r="J5764" i="4"/>
  <c r="J5765" i="4"/>
  <c r="J5766" i="4"/>
  <c r="K5766" i="4" s="1"/>
  <c r="J5767" i="4"/>
  <c r="K5767" i="4" s="1"/>
  <c r="J5768" i="4"/>
  <c r="K5768" i="4" s="1"/>
  <c r="J5769" i="4"/>
  <c r="J5770" i="4"/>
  <c r="J5771" i="4"/>
  <c r="J5772" i="4"/>
  <c r="J5773" i="4"/>
  <c r="J5774" i="4"/>
  <c r="J5775" i="4"/>
  <c r="J5776" i="4"/>
  <c r="J5777" i="4"/>
  <c r="J5778" i="4"/>
  <c r="J5779" i="4"/>
  <c r="J5780" i="4"/>
  <c r="J5781" i="4"/>
  <c r="J5782" i="4"/>
  <c r="J5783" i="4"/>
  <c r="J5784" i="4"/>
  <c r="J5785" i="4"/>
  <c r="J5786" i="4"/>
  <c r="J5787" i="4"/>
  <c r="J5788" i="4"/>
  <c r="J5789" i="4"/>
  <c r="J5790" i="4"/>
  <c r="J5791" i="4"/>
  <c r="J5792" i="4"/>
  <c r="K5792" i="4" s="1"/>
  <c r="J5793" i="4"/>
  <c r="K5793" i="4" s="1"/>
  <c r="J5794" i="4"/>
  <c r="J5795" i="4"/>
  <c r="J5796" i="4"/>
  <c r="J5797" i="4"/>
  <c r="J5798" i="4"/>
  <c r="J5799" i="4"/>
  <c r="J5800" i="4"/>
  <c r="J5801" i="4"/>
  <c r="J5802" i="4"/>
  <c r="J5803" i="4"/>
  <c r="J5804" i="4"/>
  <c r="J5805" i="4"/>
  <c r="J5806" i="4"/>
  <c r="J5807" i="4"/>
  <c r="J5808" i="4"/>
  <c r="J5809" i="4"/>
  <c r="J5810" i="4"/>
  <c r="J5811" i="4"/>
  <c r="J5812" i="4"/>
  <c r="J5813" i="4"/>
  <c r="J5814" i="4"/>
  <c r="K5814" i="4" s="1"/>
  <c r="J5815" i="4"/>
  <c r="K5815" i="4" s="1"/>
  <c r="J5816" i="4"/>
  <c r="K5816" i="4" s="1"/>
  <c r="J5817" i="4"/>
  <c r="K5817" i="4" s="1"/>
  <c r="J5818" i="4"/>
  <c r="J5819" i="4"/>
  <c r="J5820" i="4"/>
  <c r="J5821" i="4"/>
  <c r="J5822" i="4"/>
  <c r="J5823" i="4"/>
  <c r="J5824" i="4"/>
  <c r="J5825" i="4"/>
  <c r="J5826" i="4"/>
  <c r="J5827" i="4"/>
  <c r="J5828" i="4"/>
  <c r="K5828" i="4" s="1"/>
  <c r="J5829" i="4"/>
  <c r="J5830" i="4"/>
  <c r="J5831" i="4"/>
  <c r="J5832" i="4"/>
  <c r="J5833" i="4"/>
  <c r="J5834" i="4"/>
  <c r="J5835" i="4"/>
  <c r="J5836" i="4"/>
  <c r="J5837" i="4"/>
  <c r="J5838" i="4"/>
  <c r="J5839" i="4"/>
  <c r="J5840" i="4"/>
  <c r="K5840" i="4" s="1"/>
  <c r="J5841" i="4"/>
  <c r="K5841" i="4" s="1"/>
  <c r="J5842" i="4"/>
  <c r="J5843" i="4"/>
  <c r="J5844" i="4"/>
  <c r="J5845" i="4"/>
  <c r="J5846" i="4"/>
  <c r="J5847" i="4"/>
  <c r="J5848" i="4"/>
  <c r="J5849" i="4"/>
  <c r="J5850" i="4"/>
  <c r="J5851" i="4"/>
  <c r="J5852" i="4"/>
  <c r="J5853" i="4"/>
  <c r="J5854" i="4"/>
  <c r="J5855" i="4"/>
  <c r="J5856" i="4"/>
  <c r="J5857" i="4"/>
  <c r="J5858" i="4"/>
  <c r="J5859" i="4"/>
  <c r="J5860" i="4"/>
  <c r="J5861" i="4"/>
  <c r="J5862" i="4"/>
  <c r="J5863" i="4"/>
  <c r="J5864" i="4"/>
  <c r="J5865" i="4"/>
  <c r="J5866" i="4"/>
  <c r="J5867" i="4"/>
  <c r="J5868" i="4"/>
  <c r="J5869" i="4"/>
  <c r="J5870" i="4"/>
  <c r="J5871" i="4"/>
  <c r="J5872" i="4"/>
  <c r="J5873" i="4"/>
  <c r="J5874" i="4"/>
  <c r="K5874" i="4" s="1"/>
  <c r="J5875" i="4"/>
  <c r="K5875" i="4" s="1"/>
  <c r="J5876" i="4"/>
  <c r="J5877" i="4"/>
  <c r="J5878" i="4"/>
  <c r="J5879" i="4"/>
  <c r="J5880" i="4"/>
  <c r="J5881" i="4"/>
  <c r="J5882" i="4"/>
  <c r="J5883" i="4"/>
  <c r="J5884" i="4"/>
  <c r="J5885" i="4"/>
  <c r="J5886" i="4"/>
  <c r="J5887" i="4"/>
  <c r="J5888" i="4"/>
  <c r="J5889" i="4"/>
  <c r="J5890" i="4"/>
  <c r="J5891" i="4"/>
  <c r="J5892" i="4"/>
  <c r="J5893" i="4"/>
  <c r="J5894" i="4"/>
  <c r="J5895" i="4"/>
  <c r="J5896" i="4"/>
  <c r="J5897" i="4"/>
  <c r="J5898" i="4"/>
  <c r="J5899" i="4"/>
  <c r="J5900" i="4"/>
  <c r="J5901" i="4"/>
  <c r="K5901" i="4" s="1"/>
  <c r="J5902" i="4"/>
  <c r="J5903" i="4"/>
  <c r="J5904" i="4"/>
  <c r="J5905" i="4"/>
  <c r="J5906" i="4"/>
  <c r="J5907" i="4"/>
  <c r="J5908" i="4"/>
  <c r="J5909" i="4"/>
  <c r="J5910" i="4"/>
  <c r="J5911" i="4"/>
  <c r="K5911" i="4" s="1"/>
  <c r="J5912" i="4"/>
  <c r="K5912" i="4" s="1"/>
  <c r="J5913" i="4"/>
  <c r="J5914" i="4"/>
  <c r="J5915" i="4"/>
  <c r="J5916" i="4"/>
  <c r="J5917" i="4"/>
  <c r="J5918" i="4"/>
  <c r="J5919" i="4"/>
  <c r="J5920" i="4"/>
  <c r="J5921" i="4"/>
  <c r="J5922" i="4"/>
  <c r="K5922" i="4" s="1"/>
  <c r="J5923" i="4"/>
  <c r="K5923" i="4" s="1"/>
  <c r="J5924" i="4"/>
  <c r="J5925" i="4"/>
  <c r="J5926" i="4"/>
  <c r="J5927" i="4"/>
  <c r="J5928" i="4"/>
  <c r="J5929" i="4"/>
  <c r="J5930" i="4"/>
  <c r="J5931" i="4"/>
  <c r="J5932" i="4"/>
  <c r="J5933" i="4"/>
  <c r="J5934" i="4"/>
  <c r="K5934" i="4" s="1"/>
  <c r="J5935" i="4"/>
  <c r="K5935" i="4" s="1"/>
  <c r="J5936" i="4"/>
  <c r="K5936" i="4" s="1"/>
  <c r="J5937" i="4"/>
  <c r="K5937" i="4" s="1"/>
  <c r="J5938" i="4"/>
  <c r="J5939" i="4"/>
  <c r="J5940" i="4"/>
  <c r="J5941" i="4"/>
  <c r="J5942" i="4"/>
  <c r="J5943" i="4"/>
  <c r="J5944" i="4"/>
  <c r="J5945" i="4"/>
  <c r="J5946" i="4"/>
  <c r="J5947" i="4"/>
  <c r="J5948" i="4"/>
  <c r="J5949" i="4"/>
  <c r="J5950" i="4"/>
  <c r="J5951" i="4"/>
  <c r="J5952" i="4"/>
  <c r="J5953" i="4"/>
  <c r="J5954" i="4"/>
  <c r="J5955" i="4"/>
  <c r="J5956" i="4"/>
  <c r="J5957" i="4"/>
  <c r="J5958" i="4"/>
  <c r="K5958" i="4" s="1"/>
  <c r="J5959" i="4"/>
  <c r="K5959" i="4" s="1"/>
  <c r="J5960" i="4"/>
  <c r="K5960" i="4" s="1"/>
  <c r="J5961" i="4"/>
  <c r="J5962" i="4"/>
  <c r="J5963" i="4"/>
  <c r="J5964" i="4"/>
  <c r="J5965" i="4"/>
  <c r="J5966" i="4"/>
  <c r="J5967" i="4"/>
  <c r="J5968" i="4"/>
  <c r="J5969" i="4"/>
  <c r="J5970" i="4"/>
  <c r="J5971" i="4"/>
  <c r="J5972" i="4"/>
  <c r="J5973" i="4"/>
  <c r="K5973" i="4" s="1"/>
  <c r="J5974" i="4"/>
  <c r="J5975" i="4"/>
  <c r="J5976" i="4"/>
  <c r="J5977" i="4"/>
  <c r="J5978" i="4"/>
  <c r="J5979" i="4"/>
  <c r="J5980" i="4"/>
  <c r="J5981" i="4"/>
  <c r="J5982" i="4"/>
  <c r="J5983" i="4"/>
  <c r="K5983" i="4" s="1"/>
  <c r="J5984" i="4"/>
  <c r="K5984" i="4" s="1"/>
  <c r="J5985" i="4"/>
  <c r="J5986" i="4"/>
  <c r="J5987" i="4"/>
  <c r="J5988" i="4"/>
  <c r="J5989" i="4"/>
  <c r="J5990" i="4"/>
  <c r="J5991" i="4"/>
  <c r="J5992" i="4"/>
  <c r="J5993" i="4"/>
  <c r="J5994" i="4"/>
  <c r="J5995" i="4"/>
  <c r="J5996" i="4"/>
  <c r="J5997" i="4"/>
  <c r="J5998" i="4"/>
  <c r="J5999" i="4"/>
  <c r="J6000" i="4"/>
  <c r="J6001" i="4"/>
  <c r="J6002" i="4"/>
  <c r="J6003" i="4"/>
  <c r="J6004" i="4"/>
  <c r="J6005" i="4"/>
  <c r="J6006" i="4"/>
  <c r="J6007" i="4"/>
  <c r="J6008" i="4"/>
  <c r="J6009" i="4"/>
  <c r="J6010" i="4"/>
  <c r="J6011" i="4"/>
  <c r="J6012" i="4"/>
  <c r="J6013" i="4"/>
  <c r="J6014" i="4"/>
  <c r="J6015" i="4"/>
  <c r="J6016" i="4"/>
  <c r="J6017" i="4"/>
  <c r="J6018" i="4"/>
  <c r="K6018" i="4" s="1"/>
  <c r="J6019" i="4"/>
  <c r="K6019" i="4" s="1"/>
  <c r="J6020" i="4"/>
  <c r="J6021" i="4"/>
  <c r="J6022" i="4"/>
  <c r="J6023" i="4"/>
  <c r="J6024" i="4"/>
  <c r="J6025" i="4"/>
  <c r="J6026" i="4"/>
  <c r="J6027" i="4"/>
  <c r="J6028" i="4"/>
  <c r="J6029" i="4"/>
  <c r="J6030" i="4"/>
  <c r="J6031" i="4"/>
  <c r="J6032" i="4"/>
  <c r="J6033" i="4"/>
  <c r="J6034" i="4"/>
  <c r="J6035" i="4"/>
  <c r="J6036" i="4"/>
  <c r="J6037" i="4"/>
  <c r="J6038" i="4"/>
  <c r="J6039" i="4"/>
  <c r="J6040" i="4"/>
  <c r="J6041" i="4"/>
  <c r="J6042" i="4"/>
  <c r="J6043" i="4"/>
  <c r="K6043" i="4" s="1"/>
  <c r="J6044" i="4"/>
  <c r="K6044" i="4" s="1"/>
  <c r="J6045" i="4"/>
  <c r="J6046" i="4"/>
  <c r="J6047" i="4"/>
  <c r="J6048" i="4"/>
  <c r="J6049" i="4"/>
  <c r="J6050" i="4"/>
  <c r="J6051" i="4"/>
  <c r="J6052" i="4"/>
  <c r="J6053" i="4"/>
  <c r="J6054" i="4"/>
  <c r="J6055" i="4"/>
  <c r="J6056" i="4"/>
  <c r="J6057" i="4"/>
  <c r="J6058" i="4"/>
  <c r="J6059" i="4"/>
  <c r="J6060" i="4"/>
  <c r="J6061" i="4"/>
  <c r="J6062" i="4"/>
  <c r="J6063" i="4"/>
  <c r="J6064" i="4"/>
  <c r="J6065" i="4"/>
  <c r="J6066" i="4"/>
  <c r="K6066" i="4" s="1"/>
  <c r="J6067" i="4"/>
  <c r="K6067" i="4" s="1"/>
  <c r="J6068" i="4"/>
  <c r="K6068" i="4" s="1"/>
  <c r="J6069" i="4"/>
  <c r="J6070" i="4"/>
  <c r="J6071" i="4"/>
  <c r="J6072" i="4"/>
  <c r="J6073" i="4"/>
  <c r="J6074" i="4"/>
  <c r="J6075" i="4"/>
  <c r="J6076" i="4"/>
  <c r="J6077" i="4"/>
  <c r="J6078" i="4"/>
  <c r="J6079" i="4"/>
  <c r="K6079" i="4" s="1"/>
  <c r="J6080" i="4"/>
  <c r="K6080" i="4" s="1"/>
  <c r="J6081" i="4"/>
  <c r="J6082" i="4"/>
  <c r="J6083" i="4"/>
  <c r="J6084" i="4"/>
  <c r="J6085" i="4"/>
  <c r="J6086" i="4"/>
  <c r="J6087" i="4"/>
  <c r="J6088" i="4"/>
  <c r="J6089" i="4"/>
  <c r="J6090" i="4"/>
  <c r="J6091" i="4"/>
  <c r="K6091" i="4" s="1"/>
  <c r="J6092" i="4"/>
  <c r="K6092" i="4" s="1"/>
  <c r="J6093" i="4"/>
  <c r="J6094" i="4"/>
  <c r="J6095" i="4"/>
  <c r="J6096" i="4"/>
  <c r="J6097" i="4"/>
  <c r="J6098" i="4"/>
  <c r="J6099" i="4"/>
  <c r="J6100" i="4"/>
  <c r="J6101" i="4"/>
  <c r="J6102" i="4"/>
  <c r="K6102" i="4" s="1"/>
  <c r="J6103" i="4"/>
  <c r="J6104" i="4"/>
  <c r="J6105" i="4"/>
  <c r="J6106" i="4"/>
  <c r="J6107" i="4"/>
  <c r="J6108" i="4"/>
  <c r="J6109" i="4"/>
  <c r="J6110" i="4"/>
  <c r="J6111" i="4"/>
  <c r="J6112" i="4"/>
  <c r="J6113" i="4"/>
  <c r="J6114" i="4"/>
  <c r="J6115" i="4"/>
  <c r="J6116" i="4"/>
  <c r="J6117" i="4"/>
  <c r="J6118" i="4"/>
  <c r="J6119" i="4"/>
  <c r="J6120" i="4"/>
  <c r="J6121" i="4"/>
  <c r="J6122" i="4"/>
  <c r="J6123" i="4"/>
  <c r="J6124" i="4"/>
  <c r="J6125" i="4"/>
  <c r="J6126" i="4"/>
  <c r="J6127" i="4"/>
  <c r="K6127" i="4" s="1"/>
  <c r="J6128" i="4"/>
  <c r="K6128" i="4" s="1"/>
  <c r="J6129" i="4"/>
  <c r="K6129" i="4" s="1"/>
  <c r="J6130" i="4"/>
  <c r="J6131" i="4"/>
  <c r="J6132" i="4"/>
  <c r="J6133" i="4"/>
  <c r="J6134" i="4"/>
  <c r="J6135" i="4"/>
  <c r="J6136" i="4"/>
  <c r="J6137" i="4"/>
  <c r="J6138" i="4"/>
  <c r="J6139" i="4"/>
  <c r="J6140" i="4"/>
  <c r="J6141" i="4"/>
  <c r="J6142" i="4"/>
  <c r="J6143" i="4"/>
  <c r="J6144" i="4"/>
  <c r="J6145" i="4"/>
  <c r="J6146" i="4"/>
  <c r="J6147" i="4"/>
  <c r="J6148" i="4"/>
  <c r="J6149" i="4"/>
  <c r="J6150" i="4"/>
  <c r="J6151" i="4"/>
  <c r="J6152" i="4"/>
  <c r="J6153" i="4"/>
  <c r="J6154" i="4"/>
  <c r="J6155" i="4"/>
  <c r="J6156" i="4"/>
  <c r="J6157" i="4"/>
  <c r="J6158" i="4"/>
  <c r="J6159" i="4"/>
  <c r="J6160" i="4"/>
  <c r="J6161" i="4"/>
  <c r="J6162" i="4"/>
  <c r="J6163" i="4"/>
  <c r="J6164" i="4"/>
  <c r="J6165" i="4"/>
  <c r="J6166" i="4"/>
  <c r="J6167" i="4"/>
  <c r="J6168" i="4"/>
  <c r="J6169" i="4"/>
  <c r="J6170" i="4"/>
  <c r="J6171" i="4"/>
  <c r="J6172" i="4"/>
  <c r="J6173" i="4"/>
  <c r="J6174" i="4"/>
  <c r="K6174" i="4" s="1"/>
  <c r="J6175" i="4"/>
  <c r="J6176" i="4"/>
  <c r="J6177" i="4"/>
  <c r="J6178" i="4"/>
  <c r="J6179" i="4"/>
  <c r="J6180" i="4"/>
  <c r="J6181" i="4"/>
  <c r="J6182" i="4"/>
  <c r="J6183" i="4"/>
  <c r="J6184" i="4"/>
  <c r="J6185" i="4"/>
  <c r="J6186" i="4"/>
  <c r="K6186" i="4" s="1"/>
  <c r="J6187" i="4"/>
  <c r="K6187" i="4" s="1"/>
  <c r="J6188" i="4"/>
  <c r="K6188" i="4" s="1"/>
  <c r="J6189" i="4"/>
  <c r="K6189" i="4" s="1"/>
  <c r="J6190" i="4"/>
  <c r="J6191" i="4"/>
  <c r="J6192" i="4"/>
  <c r="J6193" i="4"/>
  <c r="J6194" i="4"/>
  <c r="J6195" i="4"/>
  <c r="J6196" i="4"/>
  <c r="J6197" i="4"/>
  <c r="J6198" i="4"/>
  <c r="J6199" i="4"/>
  <c r="J6200" i="4"/>
  <c r="J6201" i="4"/>
  <c r="J6202" i="4"/>
  <c r="J6203" i="4"/>
  <c r="J6204" i="4"/>
  <c r="J6205" i="4"/>
  <c r="J6206" i="4"/>
  <c r="J6207" i="4"/>
  <c r="J6208" i="4"/>
  <c r="J6209" i="4"/>
  <c r="J6210" i="4"/>
  <c r="K6210" i="4" s="1"/>
  <c r="J6211" i="4"/>
  <c r="K6211" i="4" s="1"/>
  <c r="J6212" i="4"/>
  <c r="J6213" i="4"/>
  <c r="J6214" i="4"/>
  <c r="J6215" i="4"/>
  <c r="J6216" i="4"/>
  <c r="J6217" i="4"/>
  <c r="J6218" i="4"/>
  <c r="J6219" i="4"/>
  <c r="J6220" i="4"/>
  <c r="J6221" i="4"/>
  <c r="J6222" i="4"/>
  <c r="J6223" i="4"/>
  <c r="J6224" i="4"/>
  <c r="K6224" i="4" s="1"/>
  <c r="J6225" i="4"/>
  <c r="K6225" i="4" s="1"/>
  <c r="J6226" i="4"/>
  <c r="J6227" i="4"/>
  <c r="J6228" i="4"/>
  <c r="J6229" i="4"/>
  <c r="J6230" i="4"/>
  <c r="J6231" i="4"/>
  <c r="J6232" i="4"/>
  <c r="J6233" i="4"/>
  <c r="J6234" i="4"/>
  <c r="K6234" i="4" s="1"/>
  <c r="J6235" i="4"/>
  <c r="K6235" i="4" s="1"/>
  <c r="J6236" i="4"/>
  <c r="K6236" i="4" s="1"/>
  <c r="J6237" i="4"/>
  <c r="J6238" i="4"/>
  <c r="J6239" i="4"/>
  <c r="J6240" i="4"/>
  <c r="J6241" i="4"/>
  <c r="J6242" i="4"/>
  <c r="J6243" i="4"/>
  <c r="J6244" i="4"/>
  <c r="J6245" i="4"/>
  <c r="J6246" i="4"/>
  <c r="J6247" i="4"/>
  <c r="J6248" i="4"/>
  <c r="K6248" i="4" s="1"/>
  <c r="J6249" i="4"/>
  <c r="J6250" i="4"/>
  <c r="J6251" i="4"/>
  <c r="J6252" i="4"/>
  <c r="J6253" i="4"/>
  <c r="J6254" i="4"/>
  <c r="J6255" i="4"/>
  <c r="J6256" i="4"/>
  <c r="J6257" i="4"/>
  <c r="J6258" i="4"/>
  <c r="K6258" i="4" s="1"/>
  <c r="J6259" i="4"/>
  <c r="J6260" i="4"/>
  <c r="J6261" i="4"/>
  <c r="J6262" i="4"/>
  <c r="J6263" i="4"/>
  <c r="J6264" i="4"/>
  <c r="J6265" i="4"/>
  <c r="J6266" i="4"/>
  <c r="J6267" i="4"/>
  <c r="J6268" i="4"/>
  <c r="J6269" i="4"/>
  <c r="J6270" i="4"/>
  <c r="J6271" i="4"/>
  <c r="K6271" i="4" s="1"/>
  <c r="J6272" i="4"/>
  <c r="K6272" i="4" s="1"/>
  <c r="J6273" i="4"/>
  <c r="J6274" i="4"/>
  <c r="J6275" i="4"/>
  <c r="J6276" i="4"/>
  <c r="J6277" i="4"/>
  <c r="J6278" i="4"/>
  <c r="J6279" i="4"/>
  <c r="J6280" i="4"/>
  <c r="J6281" i="4"/>
  <c r="J6282" i="4"/>
  <c r="J6283" i="4"/>
  <c r="J6284" i="4"/>
  <c r="J6285" i="4"/>
  <c r="J6286" i="4"/>
  <c r="J6287" i="4"/>
  <c r="J6288" i="4"/>
  <c r="J6289" i="4"/>
  <c r="J6290" i="4"/>
  <c r="J6291" i="4"/>
  <c r="J6292" i="4"/>
  <c r="J6293" i="4"/>
  <c r="J6294" i="4"/>
  <c r="J6295" i="4"/>
  <c r="J6296" i="4"/>
  <c r="K6296" i="4" s="1"/>
  <c r="J6297" i="4"/>
  <c r="J6298" i="4"/>
  <c r="J6299" i="4"/>
  <c r="J6300" i="4"/>
  <c r="J6301" i="4"/>
  <c r="J6302" i="4"/>
  <c r="J6303" i="4"/>
  <c r="J6304" i="4"/>
  <c r="J6305" i="4"/>
  <c r="J6306" i="4"/>
  <c r="J6307" i="4"/>
  <c r="J6308" i="4"/>
  <c r="J6309" i="4"/>
  <c r="J6310" i="4"/>
  <c r="J6311" i="4"/>
  <c r="J6312" i="4"/>
  <c r="J6313" i="4"/>
  <c r="J6314" i="4"/>
  <c r="J6315" i="4"/>
  <c r="J6316" i="4"/>
  <c r="J6317" i="4"/>
  <c r="J6318" i="4"/>
  <c r="J6319" i="4"/>
  <c r="J6320" i="4"/>
  <c r="J6321" i="4"/>
  <c r="J6322" i="4"/>
  <c r="J6323" i="4"/>
  <c r="J6324" i="4"/>
  <c r="J6325" i="4"/>
  <c r="J6326" i="4"/>
  <c r="J6327" i="4"/>
  <c r="J6328" i="4"/>
  <c r="J6329" i="4"/>
  <c r="J6330" i="4"/>
  <c r="J6331" i="4"/>
  <c r="J6332" i="4"/>
  <c r="K6332" i="4" s="1"/>
  <c r="J6333" i="4"/>
  <c r="J6334" i="4"/>
  <c r="J6335" i="4"/>
  <c r="J6336" i="4"/>
  <c r="J6337" i="4"/>
  <c r="J6338" i="4"/>
  <c r="J6339" i="4"/>
  <c r="J6340" i="4"/>
  <c r="J6341" i="4"/>
  <c r="J6342" i="4"/>
  <c r="J6343" i="4"/>
  <c r="J6344" i="4"/>
  <c r="J6345" i="4"/>
  <c r="K6345" i="4" s="1"/>
  <c r="J6346" i="4"/>
  <c r="J6347" i="4"/>
  <c r="J6348" i="4"/>
  <c r="J6349" i="4"/>
  <c r="J6350" i="4"/>
  <c r="J6351" i="4"/>
  <c r="J6352" i="4"/>
  <c r="J6353" i="4"/>
  <c r="J6354" i="4"/>
  <c r="J6355" i="4"/>
  <c r="J6356" i="4"/>
  <c r="K6356" i="4" s="1"/>
  <c r="J6357" i="4"/>
  <c r="J6358" i="4"/>
  <c r="J6359" i="4"/>
  <c r="J6360" i="4"/>
  <c r="J6361" i="4"/>
  <c r="J6362" i="4"/>
  <c r="J6363" i="4"/>
  <c r="J6364" i="4"/>
  <c r="J6365" i="4"/>
  <c r="J6366" i="4"/>
  <c r="J6367" i="4"/>
  <c r="J6368" i="4"/>
  <c r="K6368" i="4" s="1"/>
  <c r="J6369" i="4"/>
  <c r="K6369" i="4" s="1"/>
  <c r="J6370" i="4"/>
  <c r="J6371" i="4"/>
  <c r="J6372" i="4"/>
  <c r="J6373" i="4"/>
  <c r="J6374" i="4"/>
  <c r="J6375" i="4"/>
  <c r="J6376" i="4"/>
  <c r="J6377" i="4"/>
  <c r="J6378" i="4"/>
  <c r="J6379" i="4"/>
  <c r="J6380" i="4"/>
  <c r="J6381" i="4"/>
  <c r="J6382" i="4"/>
  <c r="J6383" i="4"/>
  <c r="J6384" i="4"/>
  <c r="J6385" i="4"/>
  <c r="J6386" i="4"/>
  <c r="J6387" i="4"/>
  <c r="J6388" i="4"/>
  <c r="J6389" i="4"/>
  <c r="J6390" i="4"/>
  <c r="J6391" i="4"/>
  <c r="J6392" i="4"/>
  <c r="J6393" i="4"/>
  <c r="J6394" i="4"/>
  <c r="J6395" i="4"/>
  <c r="J6396" i="4"/>
  <c r="J6397" i="4"/>
  <c r="J6398" i="4"/>
  <c r="J6399" i="4"/>
  <c r="J6400" i="4"/>
  <c r="J6401" i="4"/>
  <c r="J6402" i="4"/>
  <c r="J6403" i="4"/>
  <c r="J6404" i="4"/>
  <c r="K6404" i="4" s="1"/>
  <c r="J6405" i="4"/>
  <c r="K6405" i="4" s="1"/>
  <c r="J6406" i="4"/>
  <c r="J6407" i="4"/>
  <c r="J6408" i="4"/>
  <c r="J6409" i="4"/>
  <c r="J6410" i="4"/>
  <c r="J6411" i="4"/>
  <c r="J6412" i="4"/>
  <c r="J6413" i="4"/>
  <c r="J6414" i="4"/>
  <c r="J6415" i="4"/>
  <c r="J6416" i="4"/>
  <c r="J6417" i="4"/>
  <c r="J6418" i="4"/>
  <c r="J6419" i="4"/>
  <c r="J6420" i="4"/>
  <c r="J6421" i="4"/>
  <c r="J6422" i="4"/>
  <c r="J6423" i="4"/>
  <c r="J6424" i="4"/>
  <c r="J6425" i="4"/>
  <c r="J6426" i="4"/>
  <c r="J6427" i="4"/>
  <c r="J6428" i="4"/>
  <c r="K6428" i="4" s="1"/>
  <c r="J6429" i="4"/>
  <c r="K6429" i="4" s="1"/>
  <c r="J6430" i="4"/>
  <c r="J6431" i="4"/>
  <c r="J6432" i="4"/>
  <c r="J6433" i="4"/>
  <c r="J6434" i="4"/>
  <c r="J6435" i="4"/>
  <c r="J6436" i="4"/>
  <c r="J6437" i="4"/>
  <c r="J6438" i="4"/>
  <c r="J6439" i="4"/>
  <c r="J6440" i="4"/>
  <c r="J6441" i="4"/>
  <c r="J6442" i="4"/>
  <c r="J6443" i="4"/>
  <c r="J6444" i="4"/>
  <c r="J6445" i="4"/>
  <c r="J6446" i="4"/>
  <c r="J6447" i="4"/>
  <c r="J6448" i="4"/>
  <c r="J6449" i="4"/>
  <c r="J6450" i="4"/>
  <c r="J6451" i="4"/>
  <c r="J6452" i="4"/>
  <c r="J6453" i="4"/>
  <c r="K6453" i="4" s="1"/>
  <c r="J6454" i="4"/>
  <c r="J6455" i="4"/>
  <c r="J6456" i="4"/>
  <c r="J6457" i="4"/>
  <c r="J6458" i="4"/>
  <c r="J6459" i="4"/>
  <c r="J6460" i="4"/>
  <c r="J6461" i="4"/>
  <c r="J6462" i="4"/>
  <c r="J6463" i="4"/>
  <c r="J6464" i="4"/>
  <c r="J6465" i="4"/>
  <c r="J6466" i="4"/>
  <c r="J6467" i="4"/>
  <c r="J6468" i="4"/>
  <c r="J6469" i="4"/>
  <c r="J6470" i="4"/>
  <c r="J6471" i="4"/>
  <c r="J6472" i="4"/>
  <c r="J6473" i="4"/>
  <c r="J6474" i="4"/>
  <c r="J6475" i="4"/>
  <c r="J6476" i="4"/>
  <c r="J6477" i="4"/>
  <c r="J6478" i="4"/>
  <c r="J6479" i="4"/>
  <c r="J6480" i="4"/>
  <c r="J6481" i="4"/>
  <c r="J6482" i="4"/>
  <c r="J6483" i="4"/>
  <c r="J6484" i="4"/>
  <c r="J6485" i="4"/>
  <c r="J6486" i="4"/>
  <c r="J6487" i="4"/>
  <c r="J6488" i="4"/>
  <c r="K6488" i="4" s="1"/>
  <c r="J6489" i="4"/>
  <c r="K6489" i="4" s="1"/>
  <c r="J6490" i="4"/>
  <c r="J6491" i="4"/>
  <c r="J6492" i="4"/>
  <c r="J6493" i="4"/>
  <c r="J6494" i="4"/>
  <c r="J6495" i="4"/>
  <c r="J6496" i="4"/>
  <c r="J6497" i="4"/>
  <c r="J6498" i="4"/>
  <c r="J6499" i="4"/>
  <c r="J6500" i="4"/>
  <c r="K6500" i="4" s="1"/>
  <c r="J6501" i="4"/>
  <c r="J6502" i="4"/>
  <c r="J6503" i="4"/>
  <c r="J6504" i="4"/>
  <c r="J6505" i="4"/>
  <c r="J6506" i="4"/>
  <c r="J6507" i="4"/>
  <c r="J6508" i="4"/>
  <c r="J6509" i="4"/>
  <c r="J6510" i="4"/>
  <c r="J6511" i="4"/>
  <c r="J6512" i="4"/>
  <c r="K6512" i="4" s="1"/>
  <c r="J6513" i="4"/>
  <c r="J6514" i="4"/>
  <c r="J6515" i="4"/>
  <c r="J6516" i="4"/>
  <c r="J6517" i="4"/>
  <c r="J6518" i="4"/>
  <c r="J6519" i="4"/>
  <c r="J6520" i="4"/>
  <c r="J6521" i="4"/>
  <c r="J6522" i="4"/>
  <c r="J6523" i="4"/>
  <c r="J6524" i="4"/>
  <c r="J6525" i="4"/>
  <c r="K6525" i="4" s="1"/>
  <c r="J6526" i="4"/>
  <c r="J6527" i="4"/>
  <c r="J6528" i="4"/>
  <c r="J6529" i="4"/>
  <c r="J6530" i="4"/>
  <c r="J6531" i="4"/>
  <c r="J6532" i="4"/>
  <c r="J6533" i="4"/>
  <c r="J6534" i="4"/>
  <c r="J6535" i="4"/>
  <c r="J6536" i="4"/>
  <c r="J6537" i="4"/>
  <c r="J6538" i="4"/>
  <c r="J6539" i="4"/>
  <c r="J6540" i="4"/>
  <c r="J6541" i="4"/>
  <c r="J6542" i="4"/>
  <c r="J6543" i="4"/>
  <c r="J6544" i="4"/>
  <c r="J6545" i="4"/>
  <c r="J6546" i="4"/>
  <c r="J6547" i="4"/>
  <c r="J6548" i="4"/>
  <c r="K6548" i="4" s="1"/>
  <c r="J6549" i="4"/>
  <c r="J6550" i="4"/>
  <c r="J6551" i="4"/>
  <c r="J6552" i="4"/>
  <c r="J6553" i="4"/>
  <c r="J6554" i="4"/>
  <c r="J6555" i="4"/>
  <c r="J6556" i="4"/>
  <c r="J6557" i="4"/>
  <c r="J6558" i="4"/>
  <c r="J6559" i="4"/>
  <c r="J6560" i="4"/>
  <c r="K6560" i="4" s="1"/>
  <c r="J6561" i="4"/>
  <c r="J6562" i="4"/>
  <c r="J6563" i="4"/>
  <c r="J6564" i="4"/>
  <c r="J6565" i="4"/>
  <c r="J6566" i="4"/>
  <c r="J6567" i="4"/>
  <c r="J6568" i="4"/>
  <c r="J6569" i="4"/>
  <c r="J6570" i="4"/>
  <c r="J6571" i="4"/>
  <c r="J6572" i="4"/>
  <c r="J6573" i="4"/>
  <c r="J6574" i="4"/>
  <c r="J6575" i="4"/>
  <c r="J6576" i="4"/>
  <c r="J6577" i="4"/>
  <c r="J6578" i="4"/>
  <c r="J6579" i="4"/>
  <c r="J6580" i="4"/>
  <c r="J6581" i="4"/>
  <c r="J6582" i="4"/>
  <c r="J6583" i="4"/>
  <c r="J6584" i="4"/>
  <c r="K6584" i="4" s="1"/>
  <c r="J6585" i="4"/>
  <c r="J6586" i="4"/>
  <c r="J6587" i="4"/>
  <c r="J6588" i="4"/>
  <c r="J6589" i="4"/>
  <c r="J6590" i="4"/>
  <c r="J6591" i="4"/>
  <c r="J6592" i="4"/>
  <c r="J6593" i="4"/>
  <c r="J6594" i="4"/>
  <c r="J6595" i="4"/>
  <c r="J6596" i="4"/>
  <c r="J6597" i="4"/>
  <c r="J6598" i="4"/>
  <c r="J6599" i="4"/>
  <c r="J6600" i="4"/>
  <c r="J6601" i="4"/>
  <c r="J6602" i="4"/>
  <c r="J6603" i="4"/>
  <c r="J6604" i="4"/>
  <c r="J6605" i="4"/>
  <c r="J6606" i="4"/>
  <c r="J6607" i="4"/>
  <c r="J6608" i="4"/>
  <c r="J6609" i="4"/>
  <c r="J6610" i="4"/>
  <c r="J6611" i="4"/>
  <c r="J6612" i="4"/>
  <c r="J6613" i="4"/>
  <c r="J6614" i="4"/>
  <c r="J6615" i="4"/>
  <c r="J6616" i="4"/>
  <c r="J6617" i="4"/>
  <c r="J6618" i="4"/>
  <c r="J6619" i="4"/>
  <c r="J6620" i="4"/>
  <c r="K6620" i="4" s="1"/>
  <c r="J6621" i="4"/>
  <c r="J6622" i="4"/>
  <c r="J6623" i="4"/>
  <c r="J6624" i="4"/>
  <c r="J6625" i="4"/>
  <c r="J6626" i="4"/>
  <c r="J6627" i="4"/>
  <c r="J6628" i="4"/>
  <c r="J6629" i="4"/>
  <c r="J6630" i="4"/>
  <c r="J6631" i="4"/>
  <c r="J6632" i="4"/>
  <c r="J6633" i="4"/>
  <c r="K6633" i="4" s="1"/>
  <c r="J6634" i="4"/>
  <c r="J6635" i="4"/>
  <c r="J6636" i="4"/>
  <c r="J6637" i="4"/>
  <c r="J6638" i="4"/>
  <c r="J6639" i="4"/>
  <c r="J6640" i="4"/>
  <c r="J6641" i="4"/>
  <c r="J6642" i="4"/>
  <c r="J6643" i="4"/>
  <c r="J6644" i="4"/>
  <c r="K6644" i="4" s="1"/>
  <c r="J6645" i="4"/>
  <c r="J6646" i="4"/>
  <c r="J6647" i="4"/>
  <c r="J6648" i="4"/>
  <c r="J6649" i="4"/>
  <c r="J6650" i="4"/>
  <c r="J6651" i="4"/>
  <c r="J6652" i="4"/>
  <c r="J6653" i="4"/>
  <c r="J6654" i="4"/>
  <c r="J6655" i="4"/>
  <c r="J6656" i="4"/>
  <c r="K6656" i="4" s="1"/>
  <c r="J6657" i="4"/>
  <c r="K6657" i="4" s="1"/>
  <c r="J6658" i="4"/>
  <c r="J6659" i="4"/>
  <c r="J6660" i="4"/>
  <c r="J6661" i="4"/>
  <c r="J6662" i="4"/>
  <c r="J6663" i="4"/>
  <c r="J6664" i="4"/>
  <c r="J6665" i="4"/>
  <c r="J6666" i="4"/>
  <c r="J6667" i="4"/>
  <c r="J6668" i="4"/>
  <c r="J6669" i="4"/>
  <c r="J6670" i="4"/>
  <c r="J6671" i="4"/>
  <c r="J6672" i="4"/>
  <c r="J6673" i="4"/>
  <c r="J6674" i="4"/>
  <c r="J6675" i="4"/>
  <c r="J6676" i="4"/>
  <c r="J6677" i="4"/>
  <c r="J6678" i="4"/>
  <c r="J6679" i="4"/>
  <c r="J6680" i="4"/>
  <c r="J6681" i="4"/>
  <c r="J6682" i="4"/>
  <c r="J6683" i="4"/>
  <c r="J6684" i="4"/>
  <c r="J6685" i="4"/>
  <c r="J6686" i="4"/>
  <c r="J6687" i="4"/>
  <c r="J6688" i="4"/>
  <c r="J6689" i="4"/>
  <c r="J6690" i="4"/>
  <c r="J6691" i="4"/>
  <c r="J6692" i="4"/>
  <c r="K6692" i="4" s="1"/>
  <c r="J6693" i="4"/>
  <c r="K6693" i="4" s="1"/>
  <c r="J6694" i="4"/>
  <c r="J6695" i="4"/>
  <c r="J6696" i="4"/>
  <c r="J6697" i="4"/>
  <c r="J6698" i="4"/>
  <c r="J6699" i="4"/>
  <c r="J6700" i="4"/>
  <c r="J6701" i="4"/>
  <c r="J6702" i="4"/>
  <c r="J6703" i="4"/>
  <c r="J6704" i="4"/>
  <c r="J6705" i="4"/>
  <c r="J6706" i="4"/>
  <c r="J6707" i="4"/>
  <c r="J6708" i="4"/>
  <c r="J6709" i="4"/>
  <c r="J6710" i="4"/>
  <c r="J6711" i="4"/>
  <c r="J6712" i="4"/>
  <c r="J6713" i="4"/>
  <c r="J6714" i="4"/>
  <c r="J6715" i="4"/>
  <c r="J6716" i="4"/>
  <c r="K6716" i="4" s="1"/>
  <c r="J6717" i="4"/>
  <c r="K6717" i="4" s="1"/>
  <c r="J6718" i="4"/>
  <c r="J6719" i="4"/>
  <c r="J6720" i="4"/>
  <c r="J6721" i="4"/>
  <c r="J6722" i="4"/>
  <c r="J6723" i="4"/>
  <c r="J6724" i="4"/>
  <c r="J6725" i="4"/>
  <c r="J6726" i="4"/>
  <c r="J6727" i="4"/>
  <c r="J6728" i="4"/>
  <c r="J6729" i="4"/>
  <c r="J6730" i="4"/>
  <c r="J6731" i="4"/>
  <c r="J6732" i="4"/>
  <c r="J6733" i="4"/>
  <c r="J6734" i="4"/>
  <c r="J6735" i="4"/>
  <c r="J6736" i="4"/>
  <c r="J6737" i="4"/>
  <c r="J6738" i="4"/>
  <c r="J6739" i="4"/>
  <c r="J6740" i="4"/>
  <c r="K6740" i="4" s="1"/>
  <c r="J6741" i="4"/>
  <c r="K6741" i="4" s="1"/>
  <c r="J6742" i="4"/>
  <c r="J6743" i="4"/>
  <c r="J6744" i="4"/>
  <c r="J6745" i="4"/>
  <c r="J6746" i="4"/>
  <c r="J6747" i="4"/>
  <c r="J6748" i="4"/>
  <c r="J6749" i="4"/>
  <c r="J6750" i="4"/>
  <c r="J6751" i="4"/>
  <c r="J6752" i="4"/>
  <c r="K6752" i="4" s="1"/>
  <c r="J6753" i="4"/>
  <c r="J6754" i="4"/>
  <c r="J6755" i="4"/>
  <c r="J6756" i="4"/>
  <c r="J6757" i="4"/>
  <c r="J6758" i="4"/>
  <c r="J6759" i="4"/>
  <c r="J6760" i="4"/>
  <c r="J6761" i="4"/>
  <c r="J6762" i="4"/>
  <c r="J6763" i="4"/>
  <c r="J6764" i="4"/>
  <c r="K6764" i="4" s="1"/>
  <c r="J6765" i="4"/>
  <c r="J6766" i="4"/>
  <c r="J6767" i="4"/>
  <c r="J6768" i="4"/>
  <c r="J6769" i="4"/>
  <c r="J6770" i="4"/>
  <c r="J6771" i="4"/>
  <c r="J6772" i="4"/>
  <c r="J6773" i="4"/>
  <c r="J6774" i="4"/>
  <c r="J6775" i="4"/>
  <c r="J6776" i="4"/>
  <c r="J6777" i="4"/>
  <c r="J6778" i="4"/>
  <c r="J6779" i="4"/>
  <c r="J6780" i="4"/>
  <c r="J6781" i="4"/>
  <c r="J6782" i="4"/>
  <c r="J6783" i="4"/>
  <c r="J6784" i="4"/>
  <c r="J6785" i="4"/>
  <c r="J6786" i="4"/>
  <c r="J6787" i="4"/>
  <c r="J6788" i="4"/>
  <c r="K6788" i="4" s="1"/>
  <c r="J6789" i="4"/>
  <c r="K6789" i="4" s="1"/>
  <c r="J6790" i="4"/>
  <c r="J6791" i="4"/>
  <c r="J6792" i="4"/>
  <c r="J6793" i="4"/>
  <c r="J6794" i="4"/>
  <c r="J6795" i="4"/>
  <c r="J6796" i="4"/>
  <c r="J6797" i="4"/>
  <c r="J6798" i="4"/>
  <c r="J6799" i="4"/>
  <c r="J6800" i="4"/>
  <c r="K6800" i="4" s="1"/>
  <c r="J6801" i="4"/>
  <c r="K6801" i="4" s="1"/>
  <c r="J6802" i="4"/>
  <c r="J6803" i="4"/>
  <c r="J6804" i="4"/>
  <c r="J6805" i="4"/>
  <c r="J6806" i="4"/>
  <c r="J6807" i="4"/>
  <c r="J6808" i="4"/>
  <c r="J6809" i="4"/>
  <c r="J6810" i="4"/>
  <c r="J6811" i="4"/>
  <c r="J6812" i="4"/>
  <c r="K6812" i="4" s="1"/>
  <c r="J6813" i="4"/>
  <c r="J6814" i="4"/>
  <c r="J6815" i="4"/>
  <c r="J6816" i="4"/>
  <c r="J6817" i="4"/>
  <c r="J6818" i="4"/>
  <c r="J6819" i="4"/>
  <c r="J6820" i="4"/>
  <c r="J6821" i="4"/>
  <c r="J6822" i="4"/>
  <c r="J6823" i="4"/>
  <c r="J6824" i="4"/>
  <c r="J6825" i="4"/>
  <c r="J6826" i="4"/>
  <c r="J6827" i="4"/>
  <c r="J6828" i="4"/>
  <c r="J6829" i="4"/>
  <c r="J6830" i="4"/>
  <c r="J6831" i="4"/>
  <c r="J6832" i="4"/>
  <c r="J6833" i="4"/>
  <c r="J6834" i="4"/>
  <c r="J6835" i="4"/>
  <c r="J6836" i="4"/>
  <c r="K6836" i="4" s="1"/>
  <c r="J6837" i="4"/>
  <c r="K6837" i="4" s="1"/>
  <c r="J6838" i="4"/>
  <c r="J6839" i="4"/>
  <c r="J6840" i="4"/>
  <c r="J6841" i="4"/>
  <c r="J6842" i="4"/>
  <c r="J6843" i="4"/>
  <c r="J6844" i="4"/>
  <c r="J6845" i="4"/>
  <c r="J6846" i="4"/>
  <c r="J6847" i="4"/>
  <c r="J6848" i="4"/>
  <c r="K6848" i="4" s="1"/>
  <c r="J6849" i="4"/>
  <c r="K6849" i="4" s="1"/>
  <c r="J6850" i="4"/>
  <c r="J6851" i="4"/>
  <c r="J6852" i="4"/>
  <c r="J6853" i="4"/>
  <c r="J6854" i="4"/>
  <c r="J6855" i="4"/>
  <c r="J6856" i="4"/>
  <c r="J6857" i="4"/>
  <c r="J6858" i="4"/>
  <c r="J6859" i="4"/>
  <c r="J6860" i="4"/>
  <c r="K6860" i="4" s="1"/>
  <c r="J6861" i="4"/>
  <c r="J6862" i="4"/>
  <c r="J6863" i="4"/>
  <c r="J6864" i="4"/>
  <c r="J6865" i="4"/>
  <c r="J6866" i="4"/>
  <c r="J6867" i="4"/>
  <c r="J6868" i="4"/>
  <c r="J6869" i="4"/>
  <c r="J6870" i="4"/>
  <c r="J6871" i="4"/>
  <c r="J6872" i="4"/>
  <c r="J6873" i="4"/>
  <c r="J6874" i="4"/>
  <c r="J6875" i="4"/>
  <c r="J6876" i="4"/>
  <c r="J6877" i="4"/>
  <c r="J6878" i="4"/>
  <c r="J6879" i="4"/>
  <c r="J6880" i="4"/>
  <c r="J6881" i="4"/>
  <c r="J6882" i="4"/>
  <c r="J6883" i="4"/>
  <c r="J6884" i="4"/>
  <c r="K6884" i="4" s="1"/>
  <c r="J6885" i="4"/>
  <c r="K6885" i="4" s="1"/>
  <c r="J6886" i="4"/>
  <c r="J6887" i="4"/>
  <c r="J6888" i="4"/>
  <c r="J6889" i="4"/>
  <c r="J6890" i="4"/>
  <c r="J6891" i="4"/>
  <c r="J6892" i="4"/>
  <c r="J6893" i="4"/>
  <c r="J6894" i="4"/>
  <c r="J6895" i="4"/>
  <c r="J6896" i="4"/>
  <c r="K6896" i="4" s="1"/>
  <c r="J6897" i="4"/>
  <c r="K6897" i="4" s="1"/>
  <c r="J6898" i="4"/>
  <c r="J6899" i="4"/>
  <c r="J6900" i="4"/>
  <c r="J6901" i="4"/>
  <c r="J6902" i="4"/>
  <c r="J6903" i="4"/>
  <c r="J6904" i="4"/>
  <c r="J6905" i="4"/>
  <c r="J6906" i="4"/>
  <c r="J6907" i="4"/>
  <c r="J6908" i="4"/>
  <c r="K6908" i="4" s="1"/>
  <c r="J6909" i="4"/>
  <c r="J6910" i="4"/>
  <c r="J6911" i="4"/>
  <c r="J6912" i="4"/>
  <c r="J6913" i="4"/>
  <c r="J6914" i="4"/>
  <c r="J6915" i="4"/>
  <c r="J6916" i="4"/>
  <c r="J6917" i="4"/>
  <c r="J6918" i="4"/>
  <c r="J6919" i="4"/>
  <c r="J6920" i="4"/>
  <c r="J6921" i="4"/>
  <c r="J6922" i="4"/>
  <c r="J6923" i="4"/>
  <c r="J6924" i="4"/>
  <c r="J6925" i="4"/>
  <c r="J6926" i="4"/>
  <c r="J6927" i="4"/>
  <c r="J6928" i="4"/>
  <c r="J6929" i="4"/>
  <c r="J6930" i="4"/>
  <c r="J6931" i="4"/>
  <c r="J6932" i="4"/>
  <c r="K6932" i="4" s="1"/>
  <c r="J6933" i="4"/>
  <c r="K6933" i="4" s="1"/>
  <c r="J6934" i="4"/>
  <c r="J6935" i="4"/>
  <c r="J6936" i="4"/>
  <c r="J6937" i="4"/>
  <c r="J6938" i="4"/>
  <c r="J6939" i="4"/>
  <c r="J6940" i="4"/>
  <c r="J6941" i="4"/>
  <c r="J6942" i="4"/>
  <c r="J6943" i="4"/>
  <c r="J6944" i="4"/>
  <c r="K6944" i="4" s="1"/>
  <c r="J6945" i="4"/>
  <c r="K6945" i="4" s="1"/>
  <c r="J6946" i="4"/>
  <c r="J6947" i="4"/>
  <c r="J6948" i="4"/>
  <c r="J6949" i="4"/>
  <c r="J6950" i="4"/>
  <c r="J6951" i="4"/>
  <c r="J6952" i="4"/>
  <c r="J6953" i="4"/>
  <c r="J6954" i="4"/>
  <c r="J6955" i="4"/>
  <c r="J6956" i="4"/>
  <c r="K6956" i="4" s="1"/>
  <c r="J6957" i="4"/>
  <c r="J6958" i="4"/>
  <c r="J6959" i="4"/>
  <c r="J6960" i="4"/>
  <c r="J6961" i="4"/>
  <c r="J6962" i="4"/>
  <c r="J6963" i="4"/>
  <c r="J6964" i="4"/>
  <c r="J6965" i="4"/>
  <c r="J6966" i="4"/>
  <c r="J6967" i="4"/>
  <c r="J6968" i="4"/>
  <c r="J6969" i="4"/>
  <c r="J6970" i="4"/>
  <c r="J6971" i="4"/>
  <c r="J6972" i="4"/>
  <c r="J6973" i="4"/>
  <c r="J6974" i="4"/>
  <c r="J6975" i="4"/>
  <c r="J6976" i="4"/>
  <c r="J6977" i="4"/>
  <c r="J6978" i="4"/>
  <c r="J6979" i="4"/>
  <c r="J6980" i="4"/>
  <c r="J6981" i="4"/>
  <c r="K6981" i="4" s="1"/>
  <c r="J6982" i="4"/>
  <c r="J6983" i="4"/>
  <c r="J6984" i="4"/>
  <c r="J6985" i="4"/>
  <c r="J6986" i="4"/>
  <c r="J6987" i="4"/>
  <c r="J6988" i="4"/>
  <c r="J6989" i="4"/>
  <c r="J6990" i="4"/>
  <c r="J6991" i="4"/>
  <c r="J6992" i="4"/>
  <c r="K6992" i="4" s="1"/>
  <c r="J6993" i="4"/>
  <c r="K6993" i="4" s="1"/>
  <c r="J6994" i="4"/>
  <c r="J6995" i="4"/>
  <c r="J6996" i="4"/>
  <c r="J6997" i="4"/>
  <c r="J6998" i="4"/>
  <c r="J6999" i="4"/>
  <c r="J7000" i="4"/>
  <c r="J7001"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K35" i="4" s="1"/>
  <c r="I36" i="4"/>
  <c r="I37" i="4"/>
  <c r="I38" i="4"/>
  <c r="I39" i="4"/>
  <c r="I40" i="4"/>
  <c r="K40" i="4" s="1"/>
  <c r="I41" i="4"/>
  <c r="I42" i="4"/>
  <c r="I43" i="4"/>
  <c r="I44" i="4"/>
  <c r="I45" i="4"/>
  <c r="I46" i="4"/>
  <c r="I47" i="4"/>
  <c r="I48" i="4"/>
  <c r="K48" i="4" s="1"/>
  <c r="I49" i="4"/>
  <c r="I50" i="4"/>
  <c r="K50" i="4" s="1"/>
  <c r="I51" i="4"/>
  <c r="I52" i="4"/>
  <c r="K52" i="4" s="1"/>
  <c r="I53" i="4"/>
  <c r="I54" i="4"/>
  <c r="I55" i="4"/>
  <c r="I56" i="4"/>
  <c r="I57" i="4"/>
  <c r="I58" i="4"/>
  <c r="I59" i="4"/>
  <c r="I60" i="4"/>
  <c r="I61" i="4"/>
  <c r="I62" i="4"/>
  <c r="I63" i="4"/>
  <c r="I64" i="4"/>
  <c r="K64" i="4" s="1"/>
  <c r="I65" i="4"/>
  <c r="I66" i="4"/>
  <c r="I67" i="4"/>
  <c r="I68" i="4"/>
  <c r="I69" i="4"/>
  <c r="I70" i="4"/>
  <c r="I71" i="4"/>
  <c r="I72" i="4"/>
  <c r="I73" i="4"/>
  <c r="I74" i="4"/>
  <c r="I75" i="4"/>
  <c r="I76" i="4"/>
  <c r="K76" i="4" s="1"/>
  <c r="I77" i="4"/>
  <c r="I78" i="4"/>
  <c r="I79" i="4"/>
  <c r="I80" i="4"/>
  <c r="I81" i="4"/>
  <c r="I82" i="4"/>
  <c r="I83" i="4"/>
  <c r="K83" i="4" s="1"/>
  <c r="I84" i="4"/>
  <c r="I85" i="4"/>
  <c r="I86" i="4"/>
  <c r="K86" i="4" s="1"/>
  <c r="I87" i="4"/>
  <c r="I88" i="4"/>
  <c r="I89" i="4"/>
  <c r="I90" i="4"/>
  <c r="I91" i="4"/>
  <c r="I92" i="4"/>
  <c r="I93" i="4"/>
  <c r="I94" i="4"/>
  <c r="I95" i="4"/>
  <c r="I96" i="4"/>
  <c r="I97" i="4"/>
  <c r="K97" i="4" s="1"/>
  <c r="I98" i="4"/>
  <c r="K98" i="4" s="1"/>
  <c r="I99" i="4"/>
  <c r="I100" i="4"/>
  <c r="K100" i="4" s="1"/>
  <c r="I101" i="4"/>
  <c r="I102" i="4"/>
  <c r="I103" i="4"/>
  <c r="I104" i="4"/>
  <c r="I105" i="4"/>
  <c r="I106" i="4"/>
  <c r="I107" i="4"/>
  <c r="K107" i="4" s="1"/>
  <c r="I108" i="4"/>
  <c r="K108" i="4" s="1"/>
  <c r="I109" i="4"/>
  <c r="K109" i="4" s="1"/>
  <c r="I110" i="4"/>
  <c r="K110" i="4" s="1"/>
  <c r="I111" i="4"/>
  <c r="K111" i="4" s="1"/>
  <c r="I112" i="4"/>
  <c r="I113" i="4"/>
  <c r="I114" i="4"/>
  <c r="I115" i="4"/>
  <c r="I116" i="4"/>
  <c r="I117" i="4"/>
  <c r="I118" i="4"/>
  <c r="I119" i="4"/>
  <c r="I120" i="4"/>
  <c r="I121" i="4"/>
  <c r="K121" i="4" s="1"/>
  <c r="I122" i="4"/>
  <c r="K122" i="4" s="1"/>
  <c r="I123" i="4"/>
  <c r="K123" i="4" s="1"/>
  <c r="I124" i="4"/>
  <c r="K124" i="4" s="1"/>
  <c r="I125" i="4"/>
  <c r="I126" i="4"/>
  <c r="I127" i="4"/>
  <c r="I128" i="4"/>
  <c r="I129" i="4"/>
  <c r="I130" i="4"/>
  <c r="I131" i="4"/>
  <c r="K131" i="4" s="1"/>
  <c r="I132" i="4"/>
  <c r="K132" i="4" s="1"/>
  <c r="I133" i="4"/>
  <c r="I134" i="4"/>
  <c r="K134" i="4" s="1"/>
  <c r="I135" i="4"/>
  <c r="K135" i="4" s="1"/>
  <c r="I136" i="4"/>
  <c r="I137" i="4"/>
  <c r="I138" i="4"/>
  <c r="I139" i="4"/>
  <c r="I140" i="4"/>
  <c r="I141" i="4"/>
  <c r="I142" i="4"/>
  <c r="I143" i="4"/>
  <c r="K143" i="4" s="1"/>
  <c r="I144" i="4"/>
  <c r="I145" i="4"/>
  <c r="I146" i="4"/>
  <c r="K146" i="4" s="1"/>
  <c r="I147" i="4"/>
  <c r="K147" i="4" s="1"/>
  <c r="I148" i="4"/>
  <c r="I149" i="4"/>
  <c r="I150" i="4"/>
  <c r="I151" i="4"/>
  <c r="I152" i="4"/>
  <c r="I153" i="4"/>
  <c r="I154" i="4"/>
  <c r="I155" i="4"/>
  <c r="K155" i="4" s="1"/>
  <c r="I156" i="4"/>
  <c r="K156" i="4" s="1"/>
  <c r="I157" i="4"/>
  <c r="I158" i="4"/>
  <c r="K158" i="4" s="1"/>
  <c r="I159" i="4"/>
  <c r="I160" i="4"/>
  <c r="I161" i="4"/>
  <c r="I162" i="4"/>
  <c r="I163" i="4"/>
  <c r="I164" i="4"/>
  <c r="I165" i="4"/>
  <c r="I166" i="4"/>
  <c r="I167" i="4"/>
  <c r="I168" i="4"/>
  <c r="I169" i="4"/>
  <c r="I170" i="4"/>
  <c r="K170" i="4" s="1"/>
  <c r="I171" i="4"/>
  <c r="K171" i="4" s="1"/>
  <c r="I172" i="4"/>
  <c r="K172" i="4" s="1"/>
  <c r="I173" i="4"/>
  <c r="I174" i="4"/>
  <c r="I175" i="4"/>
  <c r="I176" i="4"/>
  <c r="I177" i="4"/>
  <c r="I178" i="4"/>
  <c r="I179" i="4"/>
  <c r="I180" i="4"/>
  <c r="I181" i="4"/>
  <c r="I182" i="4"/>
  <c r="K182" i="4" s="1"/>
  <c r="I183" i="4"/>
  <c r="K183" i="4" s="1"/>
  <c r="I184" i="4"/>
  <c r="K184" i="4" s="1"/>
  <c r="I185" i="4"/>
  <c r="I186" i="4"/>
  <c r="I187" i="4"/>
  <c r="I188" i="4"/>
  <c r="I189" i="4"/>
  <c r="I190" i="4"/>
  <c r="I191" i="4"/>
  <c r="K191" i="4" s="1"/>
  <c r="I192" i="4"/>
  <c r="K192" i="4" s="1"/>
  <c r="I193" i="4"/>
  <c r="I194" i="4"/>
  <c r="I195" i="4"/>
  <c r="I196" i="4"/>
  <c r="I197" i="4"/>
  <c r="I198" i="4"/>
  <c r="I199" i="4"/>
  <c r="I200" i="4"/>
  <c r="I201" i="4"/>
  <c r="I202" i="4"/>
  <c r="I203" i="4"/>
  <c r="K203" i="4" s="1"/>
  <c r="I204" i="4"/>
  <c r="K204" i="4" s="1"/>
  <c r="I205" i="4"/>
  <c r="K205" i="4" s="1"/>
  <c r="I206" i="4"/>
  <c r="K206" i="4" s="1"/>
  <c r="I207" i="4"/>
  <c r="I208" i="4"/>
  <c r="K208" i="4" s="1"/>
  <c r="I209" i="4"/>
  <c r="I210" i="4"/>
  <c r="I211" i="4"/>
  <c r="I212" i="4"/>
  <c r="I213" i="4"/>
  <c r="I214" i="4"/>
  <c r="I215" i="4"/>
  <c r="I216" i="4"/>
  <c r="K216" i="4" s="1"/>
  <c r="I217" i="4"/>
  <c r="K217" i="4" s="1"/>
  <c r="I218" i="4"/>
  <c r="K218" i="4" s="1"/>
  <c r="I219" i="4"/>
  <c r="K219" i="4" s="1"/>
  <c r="I220" i="4"/>
  <c r="K220" i="4" s="1"/>
  <c r="I221" i="4"/>
  <c r="I222" i="4"/>
  <c r="I223" i="4"/>
  <c r="I224" i="4"/>
  <c r="I225" i="4"/>
  <c r="I226" i="4"/>
  <c r="I227" i="4"/>
  <c r="K227" i="4" s="1"/>
  <c r="I228" i="4"/>
  <c r="K228" i="4" s="1"/>
  <c r="I229" i="4"/>
  <c r="K229" i="4" s="1"/>
  <c r="I230" i="4"/>
  <c r="I231" i="4"/>
  <c r="K231" i="4" s="1"/>
  <c r="I232" i="4"/>
  <c r="I233" i="4"/>
  <c r="I234" i="4"/>
  <c r="I235" i="4"/>
  <c r="I236" i="4"/>
  <c r="I237" i="4"/>
  <c r="I238" i="4"/>
  <c r="I239" i="4"/>
  <c r="K239" i="4" s="1"/>
  <c r="I240" i="4"/>
  <c r="K240" i="4" s="1"/>
  <c r="I241" i="4"/>
  <c r="K241" i="4" s="1"/>
  <c r="I242" i="4"/>
  <c r="I243" i="4"/>
  <c r="I244" i="4"/>
  <c r="K244" i="4" s="1"/>
  <c r="I245" i="4"/>
  <c r="I246" i="4"/>
  <c r="I247" i="4"/>
  <c r="I248" i="4"/>
  <c r="I249" i="4"/>
  <c r="I250" i="4"/>
  <c r="I251" i="4"/>
  <c r="I252" i="4"/>
  <c r="I253" i="4"/>
  <c r="I254" i="4"/>
  <c r="K254" i="4" s="1"/>
  <c r="I255" i="4"/>
  <c r="K255" i="4" s="1"/>
  <c r="I256" i="4"/>
  <c r="K256" i="4" s="1"/>
  <c r="I257" i="4"/>
  <c r="I258" i="4"/>
  <c r="I259" i="4"/>
  <c r="I260" i="4"/>
  <c r="I261" i="4"/>
  <c r="I262" i="4"/>
  <c r="I263" i="4"/>
  <c r="K263" i="4" s="1"/>
  <c r="I264" i="4"/>
  <c r="I265" i="4"/>
  <c r="I266" i="4"/>
  <c r="K266" i="4" s="1"/>
  <c r="I267" i="4"/>
  <c r="K267" i="4" s="1"/>
  <c r="I268" i="4"/>
  <c r="I269" i="4"/>
  <c r="I270" i="4"/>
  <c r="I271" i="4"/>
  <c r="I272" i="4"/>
  <c r="I273" i="4"/>
  <c r="I274" i="4"/>
  <c r="I275" i="4"/>
  <c r="K275" i="4" s="1"/>
  <c r="I276" i="4"/>
  <c r="K276" i="4" s="1"/>
  <c r="I277" i="4"/>
  <c r="K277" i="4" s="1"/>
  <c r="I278" i="4"/>
  <c r="K278" i="4" s="1"/>
  <c r="I279" i="4"/>
  <c r="I280" i="4"/>
  <c r="K280" i="4" s="1"/>
  <c r="I281" i="4"/>
  <c r="I282" i="4"/>
  <c r="I283" i="4"/>
  <c r="I284" i="4"/>
  <c r="I285" i="4"/>
  <c r="I286" i="4"/>
  <c r="I287" i="4"/>
  <c r="K287" i="4" s="1"/>
  <c r="I288" i="4"/>
  <c r="I289" i="4"/>
  <c r="I290" i="4"/>
  <c r="K290" i="4" s="1"/>
  <c r="I291" i="4"/>
  <c r="K291" i="4" s="1"/>
  <c r="I292" i="4"/>
  <c r="K292" i="4" s="1"/>
  <c r="I293" i="4"/>
  <c r="I294" i="4"/>
  <c r="I295" i="4"/>
  <c r="I296" i="4"/>
  <c r="I297" i="4"/>
  <c r="I298" i="4"/>
  <c r="I299" i="4"/>
  <c r="K299" i="4" s="1"/>
  <c r="I300" i="4"/>
  <c r="K300" i="4" s="1"/>
  <c r="I301" i="4"/>
  <c r="K301" i="4" s="1"/>
  <c r="I302" i="4"/>
  <c r="K302" i="4" s="1"/>
  <c r="I303" i="4"/>
  <c r="K303" i="4" s="1"/>
  <c r="I304" i="4"/>
  <c r="K304" i="4" s="1"/>
  <c r="I305" i="4"/>
  <c r="I306" i="4"/>
  <c r="I307" i="4"/>
  <c r="I308" i="4"/>
  <c r="I309" i="4"/>
  <c r="I310" i="4"/>
  <c r="I311" i="4"/>
  <c r="K311" i="4" s="1"/>
  <c r="I312" i="4"/>
  <c r="K312" i="4" s="1"/>
  <c r="I313" i="4"/>
  <c r="K313" i="4" s="1"/>
  <c r="I314" i="4"/>
  <c r="K314" i="4" s="1"/>
  <c r="I315" i="4"/>
  <c r="I316" i="4"/>
  <c r="I317" i="4"/>
  <c r="I318" i="4"/>
  <c r="I319" i="4"/>
  <c r="I320" i="4"/>
  <c r="I321" i="4"/>
  <c r="I322" i="4"/>
  <c r="I323" i="4"/>
  <c r="K323" i="4" s="1"/>
  <c r="I324" i="4"/>
  <c r="K324" i="4" s="1"/>
  <c r="I325" i="4"/>
  <c r="K325" i="4" s="1"/>
  <c r="I326" i="4"/>
  <c r="K326" i="4" s="1"/>
  <c r="I327" i="4"/>
  <c r="K327" i="4" s="1"/>
  <c r="I328" i="4"/>
  <c r="K328" i="4" s="1"/>
  <c r="I329" i="4"/>
  <c r="I330" i="4"/>
  <c r="I331" i="4"/>
  <c r="I332" i="4"/>
  <c r="I333" i="4"/>
  <c r="I334" i="4"/>
  <c r="I335" i="4"/>
  <c r="K335" i="4" s="1"/>
  <c r="I336" i="4"/>
  <c r="K336" i="4" s="1"/>
  <c r="I337" i="4"/>
  <c r="K337" i="4" s="1"/>
  <c r="I338" i="4"/>
  <c r="K338" i="4" s="1"/>
  <c r="I339" i="4"/>
  <c r="K339" i="4" s="1"/>
  <c r="I340" i="4"/>
  <c r="K340" i="4" s="1"/>
  <c r="I341" i="4"/>
  <c r="I342" i="4"/>
  <c r="I343" i="4"/>
  <c r="I344" i="4"/>
  <c r="I345" i="4"/>
  <c r="I346" i="4"/>
  <c r="I347" i="4"/>
  <c r="K347" i="4" s="1"/>
  <c r="I348" i="4"/>
  <c r="K348" i="4" s="1"/>
  <c r="I349" i="4"/>
  <c r="K349" i="4" s="1"/>
  <c r="I350" i="4"/>
  <c r="K350" i="4" s="1"/>
  <c r="I351" i="4"/>
  <c r="K351" i="4" s="1"/>
  <c r="I352" i="4"/>
  <c r="K352" i="4" s="1"/>
  <c r="I353" i="4"/>
  <c r="I354" i="4"/>
  <c r="I355" i="4"/>
  <c r="I356" i="4"/>
  <c r="I357" i="4"/>
  <c r="I358" i="4"/>
  <c r="I359" i="4"/>
  <c r="K359" i="4" s="1"/>
  <c r="I360" i="4"/>
  <c r="K360" i="4" s="1"/>
  <c r="I361" i="4"/>
  <c r="K361" i="4" s="1"/>
  <c r="I362" i="4"/>
  <c r="K362" i="4" s="1"/>
  <c r="I363" i="4"/>
  <c r="K363" i="4" s="1"/>
  <c r="I364" i="4"/>
  <c r="K364" i="4" s="1"/>
  <c r="I365" i="4"/>
  <c r="I366" i="4"/>
  <c r="I367" i="4"/>
  <c r="I368" i="4"/>
  <c r="I369" i="4"/>
  <c r="I370" i="4"/>
  <c r="I371" i="4"/>
  <c r="K371" i="4" s="1"/>
  <c r="I372" i="4"/>
  <c r="K372" i="4" s="1"/>
  <c r="I373" i="4"/>
  <c r="I374" i="4"/>
  <c r="I375" i="4"/>
  <c r="I376" i="4"/>
  <c r="K376" i="4" s="1"/>
  <c r="I377" i="4"/>
  <c r="I378" i="4"/>
  <c r="I379" i="4"/>
  <c r="I380" i="4"/>
  <c r="I381" i="4"/>
  <c r="I382" i="4"/>
  <c r="I383" i="4"/>
  <c r="K383" i="4" s="1"/>
  <c r="I384" i="4"/>
  <c r="I385" i="4"/>
  <c r="K385" i="4" s="1"/>
  <c r="I386" i="4"/>
  <c r="I387" i="4"/>
  <c r="K387" i="4" s="1"/>
  <c r="I388" i="4"/>
  <c r="K388" i="4" s="1"/>
  <c r="I389" i="4"/>
  <c r="I390" i="4"/>
  <c r="I391" i="4"/>
  <c r="I392" i="4"/>
  <c r="I393" i="4"/>
  <c r="I394" i="4"/>
  <c r="I395" i="4"/>
  <c r="K395" i="4" s="1"/>
  <c r="I396" i="4"/>
  <c r="K396" i="4" s="1"/>
  <c r="I397" i="4"/>
  <c r="K397" i="4" s="1"/>
  <c r="I398" i="4"/>
  <c r="K398" i="4" s="1"/>
  <c r="I399" i="4"/>
  <c r="K399" i="4" s="1"/>
  <c r="I400" i="4"/>
  <c r="K400" i="4" s="1"/>
  <c r="I401" i="4"/>
  <c r="I402" i="4"/>
  <c r="I403" i="4"/>
  <c r="I404" i="4"/>
  <c r="I405" i="4"/>
  <c r="I406" i="4"/>
  <c r="I407" i="4"/>
  <c r="I408" i="4"/>
  <c r="I409" i="4"/>
  <c r="K409" i="4" s="1"/>
  <c r="I410" i="4"/>
  <c r="K410" i="4" s="1"/>
  <c r="I411" i="4"/>
  <c r="K411" i="4" s="1"/>
  <c r="I412" i="4"/>
  <c r="K412" i="4" s="1"/>
  <c r="I413" i="4"/>
  <c r="I414" i="4"/>
  <c r="I415" i="4"/>
  <c r="I416" i="4"/>
  <c r="I417" i="4"/>
  <c r="I418" i="4"/>
  <c r="I419" i="4"/>
  <c r="K419" i="4" s="1"/>
  <c r="I420" i="4"/>
  <c r="K420" i="4" s="1"/>
  <c r="I421" i="4"/>
  <c r="K421" i="4" s="1"/>
  <c r="I422" i="4"/>
  <c r="I423" i="4"/>
  <c r="K423" i="4" s="1"/>
  <c r="I424" i="4"/>
  <c r="K424" i="4" s="1"/>
  <c r="I425" i="4"/>
  <c r="I426" i="4"/>
  <c r="I427" i="4"/>
  <c r="I428" i="4"/>
  <c r="I429" i="4"/>
  <c r="I430" i="4"/>
  <c r="I431" i="4"/>
  <c r="K431" i="4" s="1"/>
  <c r="I432" i="4"/>
  <c r="K432" i="4" s="1"/>
  <c r="I433" i="4"/>
  <c r="K433" i="4" s="1"/>
  <c r="I434" i="4"/>
  <c r="K434" i="4" s="1"/>
  <c r="I435" i="4"/>
  <c r="K435" i="4" s="1"/>
  <c r="I436" i="4"/>
  <c r="K436" i="4" s="1"/>
  <c r="I437" i="4"/>
  <c r="I438" i="4"/>
  <c r="I439" i="4"/>
  <c r="I440" i="4"/>
  <c r="I441" i="4"/>
  <c r="I442" i="4"/>
  <c r="I443" i="4"/>
  <c r="K443" i="4" s="1"/>
  <c r="I444" i="4"/>
  <c r="K444" i="4" s="1"/>
  <c r="I445" i="4"/>
  <c r="K445" i="4" s="1"/>
  <c r="I446" i="4"/>
  <c r="K446" i="4" s="1"/>
  <c r="I447" i="4"/>
  <c r="K447" i="4" s="1"/>
  <c r="I448" i="4"/>
  <c r="K448" i="4" s="1"/>
  <c r="I449" i="4"/>
  <c r="I450" i="4"/>
  <c r="I451" i="4"/>
  <c r="I452" i="4"/>
  <c r="I453" i="4"/>
  <c r="I454" i="4"/>
  <c r="I455" i="4"/>
  <c r="K455" i="4" s="1"/>
  <c r="I456" i="4"/>
  <c r="K456" i="4" s="1"/>
  <c r="I457" i="4"/>
  <c r="K457" i="4" s="1"/>
  <c r="I458" i="4"/>
  <c r="K458" i="4" s="1"/>
  <c r="I459" i="4"/>
  <c r="K459" i="4" s="1"/>
  <c r="I460" i="4"/>
  <c r="K460" i="4" s="1"/>
  <c r="I461" i="4"/>
  <c r="I462" i="4"/>
  <c r="I463" i="4"/>
  <c r="I464" i="4"/>
  <c r="I465" i="4"/>
  <c r="I466" i="4"/>
  <c r="I467" i="4"/>
  <c r="K467" i="4" s="1"/>
  <c r="I468" i="4"/>
  <c r="K468" i="4" s="1"/>
  <c r="I469" i="4"/>
  <c r="K469" i="4" s="1"/>
  <c r="I470" i="4"/>
  <c r="K470" i="4" s="1"/>
  <c r="I471" i="4"/>
  <c r="K471" i="4" s="1"/>
  <c r="I472" i="4"/>
  <c r="K472" i="4" s="1"/>
  <c r="I473" i="4"/>
  <c r="I474" i="4"/>
  <c r="I475" i="4"/>
  <c r="I476" i="4"/>
  <c r="I477" i="4"/>
  <c r="I478" i="4"/>
  <c r="I479" i="4"/>
  <c r="K479" i="4" s="1"/>
  <c r="I480" i="4"/>
  <c r="K480" i="4" s="1"/>
  <c r="I481" i="4"/>
  <c r="I482" i="4"/>
  <c r="K482" i="4" s="1"/>
  <c r="I483" i="4"/>
  <c r="K483" i="4" s="1"/>
  <c r="I484" i="4"/>
  <c r="K484" i="4" s="1"/>
  <c r="I485" i="4"/>
  <c r="I486" i="4"/>
  <c r="I487" i="4"/>
  <c r="I488" i="4"/>
  <c r="I489" i="4"/>
  <c r="I490" i="4"/>
  <c r="I491" i="4"/>
  <c r="K491" i="4" s="1"/>
  <c r="I492" i="4"/>
  <c r="K492" i="4" s="1"/>
  <c r="I493" i="4"/>
  <c r="K493" i="4" s="1"/>
  <c r="I494" i="4"/>
  <c r="K494" i="4" s="1"/>
  <c r="I495" i="4"/>
  <c r="K495" i="4" s="1"/>
  <c r="I496" i="4"/>
  <c r="K496" i="4" s="1"/>
  <c r="I497" i="4"/>
  <c r="I498" i="4"/>
  <c r="I499" i="4"/>
  <c r="I500" i="4"/>
  <c r="I501" i="4"/>
  <c r="I502" i="4"/>
  <c r="I503" i="4"/>
  <c r="K503" i="4" s="1"/>
  <c r="I504" i="4"/>
  <c r="K504" i="4" s="1"/>
  <c r="I505" i="4"/>
  <c r="K505" i="4" s="1"/>
  <c r="I506" i="4"/>
  <c r="K506" i="4" s="1"/>
  <c r="I507" i="4"/>
  <c r="K507" i="4" s="1"/>
  <c r="I508" i="4"/>
  <c r="K508" i="4" s="1"/>
  <c r="I509" i="4"/>
  <c r="I510" i="4"/>
  <c r="I511" i="4"/>
  <c r="I512" i="4"/>
  <c r="I513" i="4"/>
  <c r="I514" i="4"/>
  <c r="I515" i="4"/>
  <c r="K515" i="4" s="1"/>
  <c r="I516" i="4"/>
  <c r="K516" i="4" s="1"/>
  <c r="I517" i="4"/>
  <c r="K517" i="4" s="1"/>
  <c r="I518" i="4"/>
  <c r="K518" i="4" s="1"/>
  <c r="I519" i="4"/>
  <c r="K519" i="4" s="1"/>
  <c r="I520" i="4"/>
  <c r="K520" i="4" s="1"/>
  <c r="I521" i="4"/>
  <c r="I522" i="4"/>
  <c r="I523" i="4"/>
  <c r="I524" i="4"/>
  <c r="I525" i="4"/>
  <c r="I526" i="4"/>
  <c r="I527" i="4"/>
  <c r="K527" i="4" s="1"/>
  <c r="I528" i="4"/>
  <c r="K528" i="4" s="1"/>
  <c r="I529" i="4"/>
  <c r="K529" i="4" s="1"/>
  <c r="I530" i="4"/>
  <c r="K530" i="4" s="1"/>
  <c r="I531" i="4"/>
  <c r="K531" i="4" s="1"/>
  <c r="I532" i="4"/>
  <c r="K532" i="4" s="1"/>
  <c r="I533" i="4"/>
  <c r="I534" i="4"/>
  <c r="I535" i="4"/>
  <c r="I536" i="4"/>
  <c r="I537" i="4"/>
  <c r="I538" i="4"/>
  <c r="I539" i="4"/>
  <c r="K539" i="4" s="1"/>
  <c r="I540" i="4"/>
  <c r="K540" i="4" s="1"/>
  <c r="I541" i="4"/>
  <c r="K541" i="4" s="1"/>
  <c r="I542" i="4"/>
  <c r="K542" i="4" s="1"/>
  <c r="I543" i="4"/>
  <c r="K543" i="4" s="1"/>
  <c r="I544" i="4"/>
  <c r="K544" i="4" s="1"/>
  <c r="I545" i="4"/>
  <c r="I546" i="4"/>
  <c r="I547" i="4"/>
  <c r="I548" i="4"/>
  <c r="I549" i="4"/>
  <c r="I550" i="4"/>
  <c r="I551" i="4"/>
  <c r="K551" i="4" s="1"/>
  <c r="I552" i="4"/>
  <c r="K552" i="4" s="1"/>
  <c r="I553" i="4"/>
  <c r="K553" i="4" s="1"/>
  <c r="I554" i="4"/>
  <c r="K554" i="4" s="1"/>
  <c r="I555" i="4"/>
  <c r="K555" i="4" s="1"/>
  <c r="I556" i="4"/>
  <c r="K556" i="4" s="1"/>
  <c r="I557" i="4"/>
  <c r="I558" i="4"/>
  <c r="I559" i="4"/>
  <c r="I560" i="4"/>
  <c r="I561" i="4"/>
  <c r="I562" i="4"/>
  <c r="I563" i="4"/>
  <c r="I564" i="4"/>
  <c r="K564" i="4" s="1"/>
  <c r="I565" i="4"/>
  <c r="I566" i="4"/>
  <c r="K566" i="4" s="1"/>
  <c r="I567" i="4"/>
  <c r="K567" i="4" s="1"/>
  <c r="I568" i="4"/>
  <c r="K568" i="4" s="1"/>
  <c r="I569" i="4"/>
  <c r="I570" i="4"/>
  <c r="I571" i="4"/>
  <c r="I572" i="4"/>
  <c r="I573" i="4"/>
  <c r="I574" i="4"/>
  <c r="I575" i="4"/>
  <c r="K575" i="4" s="1"/>
  <c r="I576" i="4"/>
  <c r="K576" i="4" s="1"/>
  <c r="I577" i="4"/>
  <c r="K577" i="4" s="1"/>
  <c r="I578" i="4"/>
  <c r="K578" i="4" s="1"/>
  <c r="I579" i="4"/>
  <c r="K579" i="4" s="1"/>
  <c r="I580" i="4"/>
  <c r="I581" i="4"/>
  <c r="I582" i="4"/>
  <c r="I583" i="4"/>
  <c r="I584" i="4"/>
  <c r="I585" i="4"/>
  <c r="I586" i="4"/>
  <c r="I587" i="4"/>
  <c r="I588" i="4"/>
  <c r="K588" i="4" s="1"/>
  <c r="I589" i="4"/>
  <c r="K589" i="4" s="1"/>
  <c r="I590" i="4"/>
  <c r="K590" i="4" s="1"/>
  <c r="I591" i="4"/>
  <c r="K591" i="4" s="1"/>
  <c r="I592" i="4"/>
  <c r="I593" i="4"/>
  <c r="I594" i="4"/>
  <c r="I595" i="4"/>
  <c r="I596" i="4"/>
  <c r="I597" i="4"/>
  <c r="I598" i="4"/>
  <c r="I599" i="4"/>
  <c r="K599" i="4" s="1"/>
  <c r="I600" i="4"/>
  <c r="K600" i="4" s="1"/>
  <c r="I601" i="4"/>
  <c r="K601" i="4" s="1"/>
  <c r="I602" i="4"/>
  <c r="K602" i="4" s="1"/>
  <c r="I603" i="4"/>
  <c r="K603" i="4" s="1"/>
  <c r="I604" i="4"/>
  <c r="K604" i="4" s="1"/>
  <c r="I605" i="4"/>
  <c r="I606" i="4"/>
  <c r="I607" i="4"/>
  <c r="I608" i="4"/>
  <c r="I609" i="4"/>
  <c r="I610" i="4"/>
  <c r="I611" i="4"/>
  <c r="K611" i="4" s="1"/>
  <c r="I612" i="4"/>
  <c r="K612" i="4" s="1"/>
  <c r="I613" i="4"/>
  <c r="K613" i="4" s="1"/>
  <c r="I614" i="4"/>
  <c r="K614" i="4" s="1"/>
  <c r="I615" i="4"/>
  <c r="K615" i="4" s="1"/>
  <c r="I616" i="4"/>
  <c r="K616" i="4" s="1"/>
  <c r="I617" i="4"/>
  <c r="I618" i="4"/>
  <c r="I619" i="4"/>
  <c r="I620" i="4"/>
  <c r="I621" i="4"/>
  <c r="I622" i="4"/>
  <c r="I623" i="4"/>
  <c r="K623" i="4" s="1"/>
  <c r="I624" i="4"/>
  <c r="K624" i="4" s="1"/>
  <c r="I625" i="4"/>
  <c r="K625" i="4" s="1"/>
  <c r="I626" i="4"/>
  <c r="K626" i="4" s="1"/>
  <c r="I627" i="4"/>
  <c r="K627" i="4" s="1"/>
  <c r="I628" i="4"/>
  <c r="K628" i="4" s="1"/>
  <c r="I629" i="4"/>
  <c r="I630" i="4"/>
  <c r="I631" i="4"/>
  <c r="I632" i="4"/>
  <c r="I633" i="4"/>
  <c r="I634" i="4"/>
  <c r="I635" i="4"/>
  <c r="K635" i="4" s="1"/>
  <c r="I636" i="4"/>
  <c r="K636" i="4" s="1"/>
  <c r="I637" i="4"/>
  <c r="K637" i="4" s="1"/>
  <c r="I638" i="4"/>
  <c r="K638" i="4" s="1"/>
  <c r="I639" i="4"/>
  <c r="K639" i="4" s="1"/>
  <c r="I640" i="4"/>
  <c r="I641" i="4"/>
  <c r="I642" i="4"/>
  <c r="I643" i="4"/>
  <c r="I644" i="4"/>
  <c r="I645" i="4"/>
  <c r="I646" i="4"/>
  <c r="I647" i="4"/>
  <c r="K647" i="4" s="1"/>
  <c r="I648" i="4"/>
  <c r="K648" i="4" s="1"/>
  <c r="I649" i="4"/>
  <c r="K649" i="4" s="1"/>
  <c r="I650" i="4"/>
  <c r="K650" i="4" s="1"/>
  <c r="I651" i="4"/>
  <c r="K651" i="4" s="1"/>
  <c r="I652" i="4"/>
  <c r="K652" i="4" s="1"/>
  <c r="I653" i="4"/>
  <c r="I654" i="4"/>
  <c r="I655" i="4"/>
  <c r="I656" i="4"/>
  <c r="I657" i="4"/>
  <c r="I658" i="4"/>
  <c r="I659" i="4"/>
  <c r="K659" i="4" s="1"/>
  <c r="I660" i="4"/>
  <c r="K660" i="4" s="1"/>
  <c r="I661" i="4"/>
  <c r="K661" i="4" s="1"/>
  <c r="I662" i="4"/>
  <c r="K662" i="4" s="1"/>
  <c r="I663" i="4"/>
  <c r="K663" i="4" s="1"/>
  <c r="I664" i="4"/>
  <c r="K664" i="4" s="1"/>
  <c r="I665" i="4"/>
  <c r="I666" i="4"/>
  <c r="I667" i="4"/>
  <c r="I668" i="4"/>
  <c r="I669" i="4"/>
  <c r="I670" i="4"/>
  <c r="I671" i="4"/>
  <c r="K671" i="4" s="1"/>
  <c r="I672" i="4"/>
  <c r="K672" i="4" s="1"/>
  <c r="I673" i="4"/>
  <c r="K673" i="4" s="1"/>
  <c r="I674" i="4"/>
  <c r="K674" i="4" s="1"/>
  <c r="I675" i="4"/>
  <c r="K675" i="4" s="1"/>
  <c r="I676" i="4"/>
  <c r="K676" i="4" s="1"/>
  <c r="I677" i="4"/>
  <c r="I678" i="4"/>
  <c r="I679" i="4"/>
  <c r="I680" i="4"/>
  <c r="I681" i="4"/>
  <c r="I682" i="4"/>
  <c r="I683" i="4"/>
  <c r="K683" i="4" s="1"/>
  <c r="I684" i="4"/>
  <c r="K684" i="4" s="1"/>
  <c r="I685" i="4"/>
  <c r="K685" i="4" s="1"/>
  <c r="I686" i="4"/>
  <c r="K686" i="4" s="1"/>
  <c r="I687" i="4"/>
  <c r="K687" i="4" s="1"/>
  <c r="I688" i="4"/>
  <c r="K688" i="4" s="1"/>
  <c r="I689" i="4"/>
  <c r="I690" i="4"/>
  <c r="I691" i="4"/>
  <c r="I692" i="4"/>
  <c r="I693" i="4"/>
  <c r="I694" i="4"/>
  <c r="I695" i="4"/>
  <c r="K695" i="4" s="1"/>
  <c r="I696" i="4"/>
  <c r="K696" i="4" s="1"/>
  <c r="I697" i="4"/>
  <c r="K697" i="4" s="1"/>
  <c r="I698" i="4"/>
  <c r="K698" i="4" s="1"/>
  <c r="I699" i="4"/>
  <c r="K699" i="4" s="1"/>
  <c r="I700" i="4"/>
  <c r="K700" i="4" s="1"/>
  <c r="I701" i="4"/>
  <c r="I702" i="4"/>
  <c r="I703" i="4"/>
  <c r="I704" i="4"/>
  <c r="I705" i="4"/>
  <c r="I706" i="4"/>
  <c r="I707" i="4"/>
  <c r="K707" i="4" s="1"/>
  <c r="I708" i="4"/>
  <c r="K708" i="4" s="1"/>
  <c r="I709" i="4"/>
  <c r="K709" i="4" s="1"/>
  <c r="I710" i="4"/>
  <c r="K710" i="4" s="1"/>
  <c r="I711" i="4"/>
  <c r="K711" i="4" s="1"/>
  <c r="I712" i="4"/>
  <c r="K712" i="4" s="1"/>
  <c r="I713" i="4"/>
  <c r="I714" i="4"/>
  <c r="I715" i="4"/>
  <c r="I716" i="4"/>
  <c r="I717" i="4"/>
  <c r="I718" i="4"/>
  <c r="I719" i="4"/>
  <c r="K719" i="4" s="1"/>
  <c r="I720" i="4"/>
  <c r="K720" i="4" s="1"/>
  <c r="I721" i="4"/>
  <c r="K721" i="4" s="1"/>
  <c r="I722" i="4"/>
  <c r="K722" i="4" s="1"/>
  <c r="I723" i="4"/>
  <c r="K723" i="4" s="1"/>
  <c r="I724" i="4"/>
  <c r="K724" i="4" s="1"/>
  <c r="I725" i="4"/>
  <c r="I726" i="4"/>
  <c r="I727" i="4"/>
  <c r="I728" i="4"/>
  <c r="I729" i="4"/>
  <c r="I730" i="4"/>
  <c r="I731" i="4"/>
  <c r="K731" i="4" s="1"/>
  <c r="I732" i="4"/>
  <c r="K732" i="4" s="1"/>
  <c r="I733" i="4"/>
  <c r="K733" i="4" s="1"/>
  <c r="I734" i="4"/>
  <c r="K734" i="4" s="1"/>
  <c r="I735" i="4"/>
  <c r="K735" i="4" s="1"/>
  <c r="I736" i="4"/>
  <c r="K736" i="4" s="1"/>
  <c r="I737" i="4"/>
  <c r="I738" i="4"/>
  <c r="I739" i="4"/>
  <c r="I740" i="4"/>
  <c r="I741" i="4"/>
  <c r="I742" i="4"/>
  <c r="I743" i="4"/>
  <c r="K743" i="4" s="1"/>
  <c r="I744" i="4"/>
  <c r="K744" i="4" s="1"/>
  <c r="I745" i="4"/>
  <c r="K745" i="4" s="1"/>
  <c r="I746" i="4"/>
  <c r="K746" i="4" s="1"/>
  <c r="I747" i="4"/>
  <c r="K747" i="4" s="1"/>
  <c r="I748" i="4"/>
  <c r="K748" i="4" s="1"/>
  <c r="I749" i="4"/>
  <c r="I750" i="4"/>
  <c r="I751" i="4"/>
  <c r="I752" i="4"/>
  <c r="I753" i="4"/>
  <c r="I754" i="4"/>
  <c r="I755" i="4"/>
  <c r="K755" i="4" s="1"/>
  <c r="I756" i="4"/>
  <c r="K756" i="4" s="1"/>
  <c r="I757" i="4"/>
  <c r="K757" i="4" s="1"/>
  <c r="I758" i="4"/>
  <c r="K758" i="4" s="1"/>
  <c r="I759" i="4"/>
  <c r="K759" i="4" s="1"/>
  <c r="I760" i="4"/>
  <c r="K760" i="4" s="1"/>
  <c r="I761" i="4"/>
  <c r="I762" i="4"/>
  <c r="I763" i="4"/>
  <c r="I764" i="4"/>
  <c r="I765" i="4"/>
  <c r="I766" i="4"/>
  <c r="I767" i="4"/>
  <c r="K767" i="4" s="1"/>
  <c r="I768" i="4"/>
  <c r="I769" i="4"/>
  <c r="K769" i="4" s="1"/>
  <c r="I770" i="4"/>
  <c r="K770" i="4" s="1"/>
  <c r="I771" i="4"/>
  <c r="K771" i="4" s="1"/>
  <c r="I772" i="4"/>
  <c r="K772" i="4" s="1"/>
  <c r="I773" i="4"/>
  <c r="I774" i="4"/>
  <c r="I775" i="4"/>
  <c r="I776" i="4"/>
  <c r="I777" i="4"/>
  <c r="I778" i="4"/>
  <c r="I779" i="4"/>
  <c r="K779" i="4" s="1"/>
  <c r="I780" i="4"/>
  <c r="K780" i="4" s="1"/>
  <c r="I781" i="4"/>
  <c r="K781" i="4" s="1"/>
  <c r="I782" i="4"/>
  <c r="K782" i="4" s="1"/>
  <c r="I783" i="4"/>
  <c r="K783" i="4" s="1"/>
  <c r="I784" i="4"/>
  <c r="K784" i="4" s="1"/>
  <c r="I785" i="4"/>
  <c r="I786" i="4"/>
  <c r="I787" i="4"/>
  <c r="I788" i="4"/>
  <c r="I789" i="4"/>
  <c r="I790" i="4"/>
  <c r="I791" i="4"/>
  <c r="K791" i="4" s="1"/>
  <c r="I792" i="4"/>
  <c r="I793" i="4"/>
  <c r="K793" i="4" s="1"/>
  <c r="I794" i="4"/>
  <c r="K794" i="4" s="1"/>
  <c r="I795" i="4"/>
  <c r="K795" i="4" s="1"/>
  <c r="I796" i="4"/>
  <c r="K796" i="4" s="1"/>
  <c r="I797" i="4"/>
  <c r="I798" i="4"/>
  <c r="I799" i="4"/>
  <c r="I800" i="4"/>
  <c r="I801" i="4"/>
  <c r="I802" i="4"/>
  <c r="I803" i="4"/>
  <c r="K803" i="4" s="1"/>
  <c r="I804" i="4"/>
  <c r="K804" i="4" s="1"/>
  <c r="I805" i="4"/>
  <c r="K805" i="4" s="1"/>
  <c r="I806" i="4"/>
  <c r="K806" i="4" s="1"/>
  <c r="I807" i="4"/>
  <c r="K807" i="4" s="1"/>
  <c r="I808" i="4"/>
  <c r="K808" i="4" s="1"/>
  <c r="I809" i="4"/>
  <c r="I810" i="4"/>
  <c r="I811" i="4"/>
  <c r="I812" i="4"/>
  <c r="I813" i="4"/>
  <c r="I814" i="4"/>
  <c r="I815" i="4"/>
  <c r="I816" i="4"/>
  <c r="K816" i="4" s="1"/>
  <c r="I817" i="4"/>
  <c r="K817" i="4" s="1"/>
  <c r="I818" i="4"/>
  <c r="K818" i="4" s="1"/>
  <c r="I819" i="4"/>
  <c r="K819" i="4" s="1"/>
  <c r="I820" i="4"/>
  <c r="K820" i="4" s="1"/>
  <c r="I821" i="4"/>
  <c r="I822" i="4"/>
  <c r="I823" i="4"/>
  <c r="I824" i="4"/>
  <c r="I825" i="4"/>
  <c r="I826" i="4"/>
  <c r="I827" i="4"/>
  <c r="K827" i="4" s="1"/>
  <c r="I828" i="4"/>
  <c r="K828" i="4" s="1"/>
  <c r="I829" i="4"/>
  <c r="K829" i="4" s="1"/>
  <c r="I830" i="4"/>
  <c r="K830" i="4" s="1"/>
  <c r="I831" i="4"/>
  <c r="K831" i="4" s="1"/>
  <c r="I832" i="4"/>
  <c r="K832" i="4" s="1"/>
  <c r="I833" i="4"/>
  <c r="I834" i="4"/>
  <c r="I835" i="4"/>
  <c r="I836" i="4"/>
  <c r="I837" i="4"/>
  <c r="I838" i="4"/>
  <c r="I839" i="4"/>
  <c r="K839" i="4" s="1"/>
  <c r="I840" i="4"/>
  <c r="K840" i="4" s="1"/>
  <c r="I841" i="4"/>
  <c r="K841" i="4" s="1"/>
  <c r="I842" i="4"/>
  <c r="K842" i="4" s="1"/>
  <c r="I843" i="4"/>
  <c r="K843" i="4" s="1"/>
  <c r="I844" i="4"/>
  <c r="K844" i="4" s="1"/>
  <c r="I845" i="4"/>
  <c r="I846" i="4"/>
  <c r="I847" i="4"/>
  <c r="I848" i="4"/>
  <c r="I849" i="4"/>
  <c r="I850" i="4"/>
  <c r="I851" i="4"/>
  <c r="K851" i="4" s="1"/>
  <c r="I852" i="4"/>
  <c r="K852" i="4" s="1"/>
  <c r="I853" i="4"/>
  <c r="K853" i="4" s="1"/>
  <c r="I854" i="4"/>
  <c r="I855" i="4"/>
  <c r="K855" i="4" s="1"/>
  <c r="I856" i="4"/>
  <c r="K856" i="4" s="1"/>
  <c r="I857" i="4"/>
  <c r="I858" i="4"/>
  <c r="I859" i="4"/>
  <c r="I860" i="4"/>
  <c r="I861" i="4"/>
  <c r="I862" i="4"/>
  <c r="I863" i="4"/>
  <c r="K863" i="4" s="1"/>
  <c r="I864" i="4"/>
  <c r="K864" i="4" s="1"/>
  <c r="I865" i="4"/>
  <c r="K865" i="4" s="1"/>
  <c r="I866" i="4"/>
  <c r="K866" i="4" s="1"/>
  <c r="I867" i="4"/>
  <c r="K867" i="4" s="1"/>
  <c r="I868" i="4"/>
  <c r="K868" i="4" s="1"/>
  <c r="I869" i="4"/>
  <c r="I870" i="4"/>
  <c r="I871" i="4"/>
  <c r="I872" i="4"/>
  <c r="I873" i="4"/>
  <c r="I874" i="4"/>
  <c r="I875" i="4"/>
  <c r="K875" i="4" s="1"/>
  <c r="I876" i="4"/>
  <c r="K876" i="4" s="1"/>
  <c r="I877" i="4"/>
  <c r="K877" i="4" s="1"/>
  <c r="I878" i="4"/>
  <c r="K878" i="4" s="1"/>
  <c r="I879" i="4"/>
  <c r="K879" i="4" s="1"/>
  <c r="I880" i="4"/>
  <c r="K880" i="4" s="1"/>
  <c r="I881" i="4"/>
  <c r="I882" i="4"/>
  <c r="I883" i="4"/>
  <c r="I884" i="4"/>
  <c r="I885" i="4"/>
  <c r="I886" i="4"/>
  <c r="I887" i="4"/>
  <c r="K887" i="4" s="1"/>
  <c r="I888" i="4"/>
  <c r="K888" i="4" s="1"/>
  <c r="I889" i="4"/>
  <c r="K889" i="4" s="1"/>
  <c r="I890" i="4"/>
  <c r="K890" i="4" s="1"/>
  <c r="I891" i="4"/>
  <c r="K891" i="4" s="1"/>
  <c r="I892" i="4"/>
  <c r="K892" i="4" s="1"/>
  <c r="I893" i="4"/>
  <c r="I894" i="4"/>
  <c r="I895" i="4"/>
  <c r="I896" i="4"/>
  <c r="I897" i="4"/>
  <c r="I898" i="4"/>
  <c r="I899" i="4"/>
  <c r="K899" i="4" s="1"/>
  <c r="I900" i="4"/>
  <c r="K900" i="4" s="1"/>
  <c r="I901" i="4"/>
  <c r="I902" i="4"/>
  <c r="K902" i="4" s="1"/>
  <c r="I903" i="4"/>
  <c r="K903" i="4" s="1"/>
  <c r="I904" i="4"/>
  <c r="K904" i="4" s="1"/>
  <c r="I905" i="4"/>
  <c r="I906" i="4"/>
  <c r="I907" i="4"/>
  <c r="I908" i="4"/>
  <c r="I909" i="4"/>
  <c r="I910" i="4"/>
  <c r="I911" i="4"/>
  <c r="K911" i="4" s="1"/>
  <c r="I912" i="4"/>
  <c r="K912" i="4" s="1"/>
  <c r="I913" i="4"/>
  <c r="K913" i="4" s="1"/>
  <c r="I914" i="4"/>
  <c r="K914" i="4" s="1"/>
  <c r="I915" i="4"/>
  <c r="K915" i="4" s="1"/>
  <c r="I916" i="4"/>
  <c r="K916" i="4" s="1"/>
  <c r="I917" i="4"/>
  <c r="I918" i="4"/>
  <c r="I919" i="4"/>
  <c r="I920" i="4"/>
  <c r="I921" i="4"/>
  <c r="I922" i="4"/>
  <c r="I923" i="4"/>
  <c r="K923" i="4" s="1"/>
  <c r="I924" i="4"/>
  <c r="K924" i="4" s="1"/>
  <c r="I925" i="4"/>
  <c r="K925" i="4" s="1"/>
  <c r="I926" i="4"/>
  <c r="K926" i="4" s="1"/>
  <c r="I927" i="4"/>
  <c r="K927" i="4" s="1"/>
  <c r="I928" i="4"/>
  <c r="K928" i="4" s="1"/>
  <c r="I929" i="4"/>
  <c r="I930" i="4"/>
  <c r="I931" i="4"/>
  <c r="I932" i="4"/>
  <c r="I933" i="4"/>
  <c r="I934" i="4"/>
  <c r="I935" i="4"/>
  <c r="K935" i="4" s="1"/>
  <c r="I936" i="4"/>
  <c r="K936" i="4" s="1"/>
  <c r="I937" i="4"/>
  <c r="K937" i="4" s="1"/>
  <c r="I938" i="4"/>
  <c r="K938" i="4" s="1"/>
  <c r="I939" i="4"/>
  <c r="K939" i="4" s="1"/>
  <c r="I940" i="4"/>
  <c r="K940" i="4" s="1"/>
  <c r="I941" i="4"/>
  <c r="I942" i="4"/>
  <c r="I943" i="4"/>
  <c r="I944" i="4"/>
  <c r="I945" i="4"/>
  <c r="I946" i="4"/>
  <c r="I947" i="4"/>
  <c r="K947" i="4" s="1"/>
  <c r="I948" i="4"/>
  <c r="K948" i="4" s="1"/>
  <c r="I949" i="4"/>
  <c r="K949" i="4" s="1"/>
  <c r="I950" i="4"/>
  <c r="K950" i="4" s="1"/>
  <c r="I951" i="4"/>
  <c r="K951" i="4" s="1"/>
  <c r="I952" i="4"/>
  <c r="K952" i="4" s="1"/>
  <c r="I953" i="4"/>
  <c r="I954" i="4"/>
  <c r="I955" i="4"/>
  <c r="I956" i="4"/>
  <c r="I957" i="4"/>
  <c r="I958" i="4"/>
  <c r="I959" i="4"/>
  <c r="K959" i="4" s="1"/>
  <c r="I960" i="4"/>
  <c r="K960" i="4" s="1"/>
  <c r="I961" i="4"/>
  <c r="K961" i="4" s="1"/>
  <c r="I962" i="4"/>
  <c r="K962" i="4" s="1"/>
  <c r="I963" i="4"/>
  <c r="K963" i="4" s="1"/>
  <c r="I964" i="4"/>
  <c r="K964" i="4" s="1"/>
  <c r="I965" i="4"/>
  <c r="I966" i="4"/>
  <c r="I967" i="4"/>
  <c r="I968" i="4"/>
  <c r="I969" i="4"/>
  <c r="I970" i="4"/>
  <c r="I971" i="4"/>
  <c r="K971" i="4" s="1"/>
  <c r="I972" i="4"/>
  <c r="K972" i="4" s="1"/>
  <c r="I973" i="4"/>
  <c r="K973" i="4" s="1"/>
  <c r="I974" i="4"/>
  <c r="K974" i="4" s="1"/>
  <c r="I975" i="4"/>
  <c r="K975" i="4" s="1"/>
  <c r="I976" i="4"/>
  <c r="K976" i="4" s="1"/>
  <c r="I977" i="4"/>
  <c r="I978" i="4"/>
  <c r="I979" i="4"/>
  <c r="I980" i="4"/>
  <c r="I981" i="4"/>
  <c r="I982" i="4"/>
  <c r="I983" i="4"/>
  <c r="K983" i="4" s="1"/>
  <c r="I984" i="4"/>
  <c r="K984" i="4" s="1"/>
  <c r="I985" i="4"/>
  <c r="K985" i="4" s="1"/>
  <c r="I986" i="4"/>
  <c r="K986" i="4" s="1"/>
  <c r="I987" i="4"/>
  <c r="K987" i="4" s="1"/>
  <c r="I988" i="4"/>
  <c r="K988" i="4" s="1"/>
  <c r="I989" i="4"/>
  <c r="I990" i="4"/>
  <c r="I991" i="4"/>
  <c r="I992" i="4"/>
  <c r="I993" i="4"/>
  <c r="I994" i="4"/>
  <c r="I995" i="4"/>
  <c r="K995" i="4" s="1"/>
  <c r="I996" i="4"/>
  <c r="K996" i="4" s="1"/>
  <c r="I997" i="4"/>
  <c r="K997" i="4" s="1"/>
  <c r="I998" i="4"/>
  <c r="K998" i="4" s="1"/>
  <c r="I999" i="4"/>
  <c r="K999" i="4" s="1"/>
  <c r="I1000" i="4"/>
  <c r="K1000" i="4" s="1"/>
  <c r="I1001" i="4"/>
  <c r="I1002" i="4"/>
  <c r="I1003" i="4"/>
  <c r="I1004" i="4"/>
  <c r="I1005" i="4"/>
  <c r="I1006" i="4"/>
  <c r="I1007" i="4"/>
  <c r="K1007" i="4" s="1"/>
  <c r="I1008" i="4"/>
  <c r="K1008" i="4" s="1"/>
  <c r="I1009" i="4"/>
  <c r="K1009" i="4" s="1"/>
  <c r="I1010" i="4"/>
  <c r="K1010" i="4" s="1"/>
  <c r="I1011" i="4"/>
  <c r="K1011" i="4" s="1"/>
  <c r="I1012" i="4"/>
  <c r="K1012" i="4" s="1"/>
  <c r="I1013" i="4"/>
  <c r="I1014" i="4"/>
  <c r="I1015" i="4"/>
  <c r="I1016" i="4"/>
  <c r="I1017" i="4"/>
  <c r="I1018" i="4"/>
  <c r="I1019" i="4"/>
  <c r="K1019" i="4" s="1"/>
  <c r="I1020" i="4"/>
  <c r="K1020" i="4" s="1"/>
  <c r="I1021" i="4"/>
  <c r="K1021" i="4" s="1"/>
  <c r="I1022" i="4"/>
  <c r="K1022" i="4" s="1"/>
  <c r="I1023" i="4"/>
  <c r="K1023" i="4" s="1"/>
  <c r="I1024" i="4"/>
  <c r="K1024" i="4" s="1"/>
  <c r="I1025" i="4"/>
  <c r="I1026" i="4"/>
  <c r="I1027" i="4"/>
  <c r="I1028" i="4"/>
  <c r="I1029" i="4"/>
  <c r="I1030" i="4"/>
  <c r="I1031" i="4"/>
  <c r="K1031" i="4" s="1"/>
  <c r="I1032" i="4"/>
  <c r="K1032" i="4" s="1"/>
  <c r="I1033" i="4"/>
  <c r="K1033" i="4" s="1"/>
  <c r="I1034" i="4"/>
  <c r="K1034" i="4" s="1"/>
  <c r="I1035" i="4"/>
  <c r="K1035" i="4" s="1"/>
  <c r="I1036" i="4"/>
  <c r="K1036" i="4" s="1"/>
  <c r="I1037" i="4"/>
  <c r="I1038" i="4"/>
  <c r="I1039" i="4"/>
  <c r="I1040" i="4"/>
  <c r="I1041" i="4"/>
  <c r="I1042" i="4"/>
  <c r="I1043" i="4"/>
  <c r="K1043" i="4" s="1"/>
  <c r="I1044" i="4"/>
  <c r="K1044" i="4" s="1"/>
  <c r="I1045" i="4"/>
  <c r="K1045" i="4" s="1"/>
  <c r="I1046" i="4"/>
  <c r="K1046" i="4" s="1"/>
  <c r="I1047" i="4"/>
  <c r="K1047" i="4" s="1"/>
  <c r="I1048" i="4"/>
  <c r="K1048" i="4" s="1"/>
  <c r="I1049" i="4"/>
  <c r="I1050" i="4"/>
  <c r="I1051" i="4"/>
  <c r="I1052" i="4"/>
  <c r="I1053" i="4"/>
  <c r="I1054" i="4"/>
  <c r="I1055" i="4"/>
  <c r="K1055" i="4" s="1"/>
  <c r="I1056" i="4"/>
  <c r="K1056" i="4" s="1"/>
  <c r="I1057" i="4"/>
  <c r="K1057" i="4" s="1"/>
  <c r="I1058" i="4"/>
  <c r="K1058" i="4" s="1"/>
  <c r="I1059" i="4"/>
  <c r="I1060" i="4"/>
  <c r="K1060" i="4" s="1"/>
  <c r="I1061" i="4"/>
  <c r="I1062" i="4"/>
  <c r="I1063" i="4"/>
  <c r="I1064" i="4"/>
  <c r="I1065" i="4"/>
  <c r="I1066" i="4"/>
  <c r="I1067" i="4"/>
  <c r="K1067" i="4" s="1"/>
  <c r="I1068" i="4"/>
  <c r="K1068" i="4" s="1"/>
  <c r="I1069" i="4"/>
  <c r="K1069" i="4" s="1"/>
  <c r="I1070" i="4"/>
  <c r="K1070" i="4" s="1"/>
  <c r="I1071" i="4"/>
  <c r="K1071" i="4" s="1"/>
  <c r="I1072" i="4"/>
  <c r="K1072" i="4" s="1"/>
  <c r="I1073" i="4"/>
  <c r="I1074" i="4"/>
  <c r="I1075" i="4"/>
  <c r="I1076" i="4"/>
  <c r="I1077" i="4"/>
  <c r="I1078" i="4"/>
  <c r="I1079" i="4"/>
  <c r="K1079" i="4" s="1"/>
  <c r="I1080" i="4"/>
  <c r="K1080" i="4" s="1"/>
  <c r="I1081" i="4"/>
  <c r="K1081" i="4" s="1"/>
  <c r="I1082" i="4"/>
  <c r="K1082" i="4" s="1"/>
  <c r="I1083" i="4"/>
  <c r="K1083" i="4" s="1"/>
  <c r="I1084" i="4"/>
  <c r="K1084" i="4" s="1"/>
  <c r="I1085" i="4"/>
  <c r="I1086" i="4"/>
  <c r="I1087" i="4"/>
  <c r="I1088" i="4"/>
  <c r="I1089" i="4"/>
  <c r="I1090" i="4"/>
  <c r="I1091" i="4"/>
  <c r="K1091" i="4" s="1"/>
  <c r="I1092" i="4"/>
  <c r="K1092" i="4" s="1"/>
  <c r="I1093" i="4"/>
  <c r="K1093" i="4" s="1"/>
  <c r="I1094" i="4"/>
  <c r="K1094" i="4" s="1"/>
  <c r="I1095" i="4"/>
  <c r="K1095" i="4" s="1"/>
  <c r="I1096" i="4"/>
  <c r="K1096" i="4" s="1"/>
  <c r="I1097" i="4"/>
  <c r="I1098" i="4"/>
  <c r="I1099" i="4"/>
  <c r="I1100" i="4"/>
  <c r="I1101" i="4"/>
  <c r="I1102" i="4"/>
  <c r="I1103" i="4"/>
  <c r="K1103" i="4" s="1"/>
  <c r="I1104" i="4"/>
  <c r="K1104" i="4" s="1"/>
  <c r="I1105" i="4"/>
  <c r="K1105" i="4" s="1"/>
  <c r="I1106" i="4"/>
  <c r="K1106" i="4" s="1"/>
  <c r="I1107" i="4"/>
  <c r="K1107" i="4" s="1"/>
  <c r="I1108" i="4"/>
  <c r="K1108" i="4" s="1"/>
  <c r="I1109" i="4"/>
  <c r="I1110" i="4"/>
  <c r="I1111" i="4"/>
  <c r="I1112" i="4"/>
  <c r="I1113" i="4"/>
  <c r="I1114" i="4"/>
  <c r="I1115" i="4"/>
  <c r="K1115" i="4" s="1"/>
  <c r="I1116" i="4"/>
  <c r="K1116" i="4" s="1"/>
  <c r="I1117" i="4"/>
  <c r="K1117" i="4" s="1"/>
  <c r="I1118" i="4"/>
  <c r="K1118" i="4" s="1"/>
  <c r="I1119" i="4"/>
  <c r="K1119" i="4" s="1"/>
  <c r="I1120" i="4"/>
  <c r="K1120" i="4" s="1"/>
  <c r="I1121" i="4"/>
  <c r="I1122" i="4"/>
  <c r="I1123" i="4"/>
  <c r="I1124" i="4"/>
  <c r="I1125" i="4"/>
  <c r="I1126" i="4"/>
  <c r="I1127" i="4"/>
  <c r="K1127" i="4" s="1"/>
  <c r="I1128" i="4"/>
  <c r="K1128" i="4" s="1"/>
  <c r="I1129" i="4"/>
  <c r="K1129" i="4" s="1"/>
  <c r="I1130" i="4"/>
  <c r="K1130" i="4" s="1"/>
  <c r="I1131" i="4"/>
  <c r="K1131" i="4" s="1"/>
  <c r="I1132" i="4"/>
  <c r="K1132" i="4" s="1"/>
  <c r="I1133" i="4"/>
  <c r="I1134" i="4"/>
  <c r="I1135" i="4"/>
  <c r="I1136" i="4"/>
  <c r="I1137" i="4"/>
  <c r="I1138" i="4"/>
  <c r="I1139" i="4"/>
  <c r="K1139" i="4" s="1"/>
  <c r="I1140" i="4"/>
  <c r="K1140" i="4" s="1"/>
  <c r="I1141" i="4"/>
  <c r="K1141" i="4" s="1"/>
  <c r="I1142" i="4"/>
  <c r="K1142" i="4" s="1"/>
  <c r="I1143" i="4"/>
  <c r="K1143" i="4" s="1"/>
  <c r="I1144" i="4"/>
  <c r="K1144" i="4" s="1"/>
  <c r="I1145" i="4"/>
  <c r="I1146" i="4"/>
  <c r="I1147" i="4"/>
  <c r="I1148" i="4"/>
  <c r="I1149" i="4"/>
  <c r="I1150" i="4"/>
  <c r="I1151" i="4"/>
  <c r="K1151" i="4" s="1"/>
  <c r="I1152" i="4"/>
  <c r="K1152" i="4" s="1"/>
  <c r="I1153" i="4"/>
  <c r="K1153" i="4" s="1"/>
  <c r="I1154" i="4"/>
  <c r="K1154" i="4" s="1"/>
  <c r="I1155" i="4"/>
  <c r="K1155" i="4" s="1"/>
  <c r="I1156" i="4"/>
  <c r="K1156" i="4" s="1"/>
  <c r="I1157" i="4"/>
  <c r="I1158" i="4"/>
  <c r="I1159" i="4"/>
  <c r="I1160" i="4"/>
  <c r="I1161" i="4"/>
  <c r="I1162" i="4"/>
  <c r="I1163" i="4"/>
  <c r="K1163" i="4" s="1"/>
  <c r="I1164" i="4"/>
  <c r="K1164" i="4" s="1"/>
  <c r="I1165" i="4"/>
  <c r="K1165" i="4" s="1"/>
  <c r="I1166" i="4"/>
  <c r="K1166" i="4" s="1"/>
  <c r="I1167" i="4"/>
  <c r="K1167" i="4" s="1"/>
  <c r="I1168" i="4"/>
  <c r="K1168" i="4" s="1"/>
  <c r="I1169" i="4"/>
  <c r="I1170" i="4"/>
  <c r="I1171" i="4"/>
  <c r="I1172" i="4"/>
  <c r="I1173" i="4"/>
  <c r="I1174" i="4"/>
  <c r="I1175" i="4"/>
  <c r="K1175" i="4" s="1"/>
  <c r="I1176" i="4"/>
  <c r="K1176" i="4" s="1"/>
  <c r="I1177" i="4"/>
  <c r="K1177" i="4" s="1"/>
  <c r="I1178" i="4"/>
  <c r="K1178" i="4" s="1"/>
  <c r="I1179" i="4"/>
  <c r="K1179" i="4" s="1"/>
  <c r="I1180" i="4"/>
  <c r="K1180" i="4" s="1"/>
  <c r="I1181" i="4"/>
  <c r="I1182" i="4"/>
  <c r="I1183" i="4"/>
  <c r="I1184" i="4"/>
  <c r="I1185" i="4"/>
  <c r="I1186" i="4"/>
  <c r="I1187" i="4"/>
  <c r="K1187" i="4" s="1"/>
  <c r="I1188" i="4"/>
  <c r="K1188" i="4" s="1"/>
  <c r="I1189" i="4"/>
  <c r="K1189" i="4" s="1"/>
  <c r="I1190" i="4"/>
  <c r="K1190" i="4" s="1"/>
  <c r="I1191" i="4"/>
  <c r="K1191" i="4" s="1"/>
  <c r="I1192" i="4"/>
  <c r="K1192" i="4" s="1"/>
  <c r="I1193" i="4"/>
  <c r="I1194" i="4"/>
  <c r="I1195" i="4"/>
  <c r="I1196" i="4"/>
  <c r="I1197" i="4"/>
  <c r="I1198" i="4"/>
  <c r="I1199" i="4"/>
  <c r="K1199" i="4" s="1"/>
  <c r="I1200" i="4"/>
  <c r="K1200" i="4" s="1"/>
  <c r="I1201" i="4"/>
  <c r="K1201" i="4" s="1"/>
  <c r="I1202" i="4"/>
  <c r="K1202" i="4" s="1"/>
  <c r="I1203" i="4"/>
  <c r="K1203" i="4" s="1"/>
  <c r="I1204" i="4"/>
  <c r="K1204" i="4" s="1"/>
  <c r="I1205" i="4"/>
  <c r="I1206" i="4"/>
  <c r="I1207" i="4"/>
  <c r="I1208" i="4"/>
  <c r="I1209" i="4"/>
  <c r="I1210" i="4"/>
  <c r="I1211" i="4"/>
  <c r="K1211" i="4" s="1"/>
  <c r="I1212" i="4"/>
  <c r="K1212" i="4" s="1"/>
  <c r="I1213" i="4"/>
  <c r="K1213" i="4" s="1"/>
  <c r="I1214" i="4"/>
  <c r="K1214" i="4" s="1"/>
  <c r="I1215" i="4"/>
  <c r="K1215" i="4" s="1"/>
  <c r="I1216" i="4"/>
  <c r="K1216" i="4" s="1"/>
  <c r="I1217" i="4"/>
  <c r="I1218" i="4"/>
  <c r="I1219" i="4"/>
  <c r="I1220" i="4"/>
  <c r="I1221" i="4"/>
  <c r="I1222" i="4"/>
  <c r="I1223" i="4"/>
  <c r="K1223" i="4" s="1"/>
  <c r="I1224" i="4"/>
  <c r="K1224" i="4" s="1"/>
  <c r="I1225" i="4"/>
  <c r="K1225" i="4" s="1"/>
  <c r="I1226" i="4"/>
  <c r="K1226" i="4" s="1"/>
  <c r="I1227" i="4"/>
  <c r="K1227" i="4" s="1"/>
  <c r="I1228" i="4"/>
  <c r="K1228" i="4" s="1"/>
  <c r="I1229" i="4"/>
  <c r="I1230" i="4"/>
  <c r="I1231" i="4"/>
  <c r="I1232" i="4"/>
  <c r="I1233" i="4"/>
  <c r="I1234" i="4"/>
  <c r="I1235" i="4"/>
  <c r="K1235" i="4" s="1"/>
  <c r="I1236" i="4"/>
  <c r="K1236" i="4" s="1"/>
  <c r="I1237" i="4"/>
  <c r="K1237" i="4" s="1"/>
  <c r="I1238" i="4"/>
  <c r="K1238" i="4" s="1"/>
  <c r="I1239" i="4"/>
  <c r="K1239" i="4" s="1"/>
  <c r="I1240" i="4"/>
  <c r="K1240" i="4" s="1"/>
  <c r="I1241" i="4"/>
  <c r="I1242" i="4"/>
  <c r="I1243" i="4"/>
  <c r="I1244" i="4"/>
  <c r="I1245" i="4"/>
  <c r="I1246" i="4"/>
  <c r="I1247" i="4"/>
  <c r="K1247" i="4" s="1"/>
  <c r="I1248" i="4"/>
  <c r="K1248" i="4" s="1"/>
  <c r="I1249" i="4"/>
  <c r="K1249" i="4" s="1"/>
  <c r="I1250" i="4"/>
  <c r="K1250" i="4" s="1"/>
  <c r="I1251" i="4"/>
  <c r="K1251" i="4" s="1"/>
  <c r="I1252" i="4"/>
  <c r="K1252" i="4" s="1"/>
  <c r="I1253" i="4"/>
  <c r="I1254" i="4"/>
  <c r="I1255" i="4"/>
  <c r="I1256" i="4"/>
  <c r="I1257" i="4"/>
  <c r="I1258" i="4"/>
  <c r="I1259" i="4"/>
  <c r="K1259" i="4" s="1"/>
  <c r="I1260" i="4"/>
  <c r="K1260" i="4" s="1"/>
  <c r="I1261" i="4"/>
  <c r="K1261" i="4" s="1"/>
  <c r="I1262" i="4"/>
  <c r="K1262" i="4" s="1"/>
  <c r="I1263" i="4"/>
  <c r="K1263" i="4" s="1"/>
  <c r="I1264" i="4"/>
  <c r="K1264" i="4" s="1"/>
  <c r="I1265" i="4"/>
  <c r="I1266" i="4"/>
  <c r="I1267" i="4"/>
  <c r="I1268" i="4"/>
  <c r="I1269" i="4"/>
  <c r="I1270" i="4"/>
  <c r="I1271" i="4"/>
  <c r="K1271" i="4" s="1"/>
  <c r="I1272" i="4"/>
  <c r="K1272" i="4" s="1"/>
  <c r="I1273" i="4"/>
  <c r="K1273" i="4" s="1"/>
  <c r="I1274" i="4"/>
  <c r="K1274" i="4" s="1"/>
  <c r="I1275" i="4"/>
  <c r="K1275" i="4" s="1"/>
  <c r="I1276" i="4"/>
  <c r="K1276" i="4" s="1"/>
  <c r="I1277" i="4"/>
  <c r="I1278" i="4"/>
  <c r="I1279" i="4"/>
  <c r="I1280" i="4"/>
  <c r="I1281" i="4"/>
  <c r="I1282" i="4"/>
  <c r="I1283" i="4"/>
  <c r="K1283" i="4" s="1"/>
  <c r="I1284" i="4"/>
  <c r="K1284" i="4" s="1"/>
  <c r="I1285" i="4"/>
  <c r="K1285" i="4" s="1"/>
  <c r="I1286" i="4"/>
  <c r="K1286" i="4" s="1"/>
  <c r="I1287" i="4"/>
  <c r="K1287" i="4" s="1"/>
  <c r="I1288" i="4"/>
  <c r="K1288" i="4" s="1"/>
  <c r="I1289" i="4"/>
  <c r="I1290" i="4"/>
  <c r="I1291" i="4"/>
  <c r="I1292" i="4"/>
  <c r="I1293" i="4"/>
  <c r="I1294" i="4"/>
  <c r="I1295" i="4"/>
  <c r="K1295" i="4" s="1"/>
  <c r="I1296" i="4"/>
  <c r="K1296" i="4" s="1"/>
  <c r="I1297" i="4"/>
  <c r="K1297" i="4" s="1"/>
  <c r="I1298" i="4"/>
  <c r="K1298" i="4" s="1"/>
  <c r="I1299" i="4"/>
  <c r="K1299" i="4" s="1"/>
  <c r="I1300" i="4"/>
  <c r="K1300" i="4" s="1"/>
  <c r="I1301" i="4"/>
  <c r="I1302" i="4"/>
  <c r="I1303" i="4"/>
  <c r="I1304" i="4"/>
  <c r="I1305" i="4"/>
  <c r="I1306" i="4"/>
  <c r="I1307" i="4"/>
  <c r="K1307" i="4" s="1"/>
  <c r="I1308" i="4"/>
  <c r="K1308" i="4" s="1"/>
  <c r="I1309" i="4"/>
  <c r="K1309" i="4" s="1"/>
  <c r="I1310" i="4"/>
  <c r="K1310" i="4" s="1"/>
  <c r="I1311" i="4"/>
  <c r="K1311" i="4" s="1"/>
  <c r="I1312" i="4"/>
  <c r="K1312" i="4" s="1"/>
  <c r="I1313" i="4"/>
  <c r="I1314" i="4"/>
  <c r="I1315" i="4"/>
  <c r="I1316" i="4"/>
  <c r="I1317" i="4"/>
  <c r="I1318" i="4"/>
  <c r="I1319" i="4"/>
  <c r="K1319" i="4" s="1"/>
  <c r="I1320" i="4"/>
  <c r="K1320" i="4" s="1"/>
  <c r="I1321" i="4"/>
  <c r="K1321" i="4" s="1"/>
  <c r="I1322" i="4"/>
  <c r="K1322" i="4" s="1"/>
  <c r="I1323" i="4"/>
  <c r="K1323" i="4" s="1"/>
  <c r="I1324" i="4"/>
  <c r="K1324" i="4" s="1"/>
  <c r="I1325" i="4"/>
  <c r="I1326" i="4"/>
  <c r="I1327" i="4"/>
  <c r="I1328" i="4"/>
  <c r="I1329" i="4"/>
  <c r="I1330" i="4"/>
  <c r="I1331" i="4"/>
  <c r="K1331" i="4" s="1"/>
  <c r="I1332" i="4"/>
  <c r="K1332" i="4" s="1"/>
  <c r="I1333" i="4"/>
  <c r="K1333" i="4" s="1"/>
  <c r="I1334" i="4"/>
  <c r="K1334" i="4" s="1"/>
  <c r="I1335" i="4"/>
  <c r="K1335" i="4" s="1"/>
  <c r="I1336" i="4"/>
  <c r="K1336" i="4" s="1"/>
  <c r="I1337" i="4"/>
  <c r="I1338" i="4"/>
  <c r="I1339" i="4"/>
  <c r="I1340" i="4"/>
  <c r="I1341" i="4"/>
  <c r="I1342" i="4"/>
  <c r="I1343" i="4"/>
  <c r="K1343" i="4" s="1"/>
  <c r="I1344" i="4"/>
  <c r="K1344" i="4" s="1"/>
  <c r="I1345" i="4"/>
  <c r="K1345" i="4" s="1"/>
  <c r="I1346" i="4"/>
  <c r="K1346" i="4" s="1"/>
  <c r="I1347" i="4"/>
  <c r="K1347" i="4" s="1"/>
  <c r="I1348" i="4"/>
  <c r="K1348" i="4" s="1"/>
  <c r="I1349" i="4"/>
  <c r="I1350" i="4"/>
  <c r="I1351" i="4"/>
  <c r="I1352" i="4"/>
  <c r="I1353" i="4"/>
  <c r="I1354" i="4"/>
  <c r="I1355" i="4"/>
  <c r="K1355" i="4" s="1"/>
  <c r="I1356" i="4"/>
  <c r="K1356" i="4" s="1"/>
  <c r="I1357" i="4"/>
  <c r="K1357" i="4" s="1"/>
  <c r="I1358" i="4"/>
  <c r="K1358" i="4" s="1"/>
  <c r="I1359" i="4"/>
  <c r="K1359" i="4" s="1"/>
  <c r="I1360" i="4"/>
  <c r="K1360" i="4" s="1"/>
  <c r="I1361" i="4"/>
  <c r="I1362" i="4"/>
  <c r="I1363" i="4"/>
  <c r="I1364" i="4"/>
  <c r="I1365" i="4"/>
  <c r="I1366" i="4"/>
  <c r="I1367" i="4"/>
  <c r="K1367" i="4" s="1"/>
  <c r="I1368" i="4"/>
  <c r="K1368" i="4" s="1"/>
  <c r="I1369" i="4"/>
  <c r="K1369" i="4" s="1"/>
  <c r="I1370" i="4"/>
  <c r="K1370" i="4" s="1"/>
  <c r="I1371" i="4"/>
  <c r="K1371" i="4" s="1"/>
  <c r="I1372" i="4"/>
  <c r="K1372" i="4" s="1"/>
  <c r="I1373" i="4"/>
  <c r="I1374" i="4"/>
  <c r="I1375" i="4"/>
  <c r="I1376" i="4"/>
  <c r="I1377" i="4"/>
  <c r="I1378" i="4"/>
  <c r="I1379" i="4"/>
  <c r="K1379" i="4" s="1"/>
  <c r="I1380" i="4"/>
  <c r="K1380" i="4" s="1"/>
  <c r="I1381" i="4"/>
  <c r="K1381" i="4" s="1"/>
  <c r="I1382" i="4"/>
  <c r="K1382" i="4" s="1"/>
  <c r="I1383" i="4"/>
  <c r="K1383" i="4" s="1"/>
  <c r="I1384" i="4"/>
  <c r="K1384" i="4" s="1"/>
  <c r="I1385" i="4"/>
  <c r="I1386" i="4"/>
  <c r="I1387" i="4"/>
  <c r="I1388" i="4"/>
  <c r="I1389" i="4"/>
  <c r="I1390" i="4"/>
  <c r="I1391" i="4"/>
  <c r="K1391" i="4" s="1"/>
  <c r="I1392" i="4"/>
  <c r="K1392" i="4" s="1"/>
  <c r="I1393" i="4"/>
  <c r="K1393" i="4" s="1"/>
  <c r="I1394" i="4"/>
  <c r="K1394" i="4" s="1"/>
  <c r="I1395" i="4"/>
  <c r="K1395" i="4" s="1"/>
  <c r="I1396" i="4"/>
  <c r="K1396" i="4" s="1"/>
  <c r="I1397" i="4"/>
  <c r="I1398" i="4"/>
  <c r="I1399" i="4"/>
  <c r="I1400" i="4"/>
  <c r="I1401" i="4"/>
  <c r="I1402" i="4"/>
  <c r="I1403" i="4"/>
  <c r="K1403" i="4" s="1"/>
  <c r="I1404" i="4"/>
  <c r="K1404" i="4" s="1"/>
  <c r="I1405" i="4"/>
  <c r="K1405" i="4" s="1"/>
  <c r="I1406" i="4"/>
  <c r="K1406" i="4" s="1"/>
  <c r="I1407" i="4"/>
  <c r="K1407" i="4" s="1"/>
  <c r="I1408" i="4"/>
  <c r="K1408" i="4" s="1"/>
  <c r="I1409" i="4"/>
  <c r="I1410" i="4"/>
  <c r="I1411" i="4"/>
  <c r="I1412" i="4"/>
  <c r="I1413" i="4"/>
  <c r="I1414" i="4"/>
  <c r="I1415" i="4"/>
  <c r="K1415" i="4" s="1"/>
  <c r="I1416" i="4"/>
  <c r="K1416" i="4" s="1"/>
  <c r="I1417" i="4"/>
  <c r="K1417" i="4" s="1"/>
  <c r="I1418" i="4"/>
  <c r="K1418" i="4" s="1"/>
  <c r="I1419" i="4"/>
  <c r="K1419" i="4" s="1"/>
  <c r="I1420" i="4"/>
  <c r="K1420" i="4" s="1"/>
  <c r="I1421" i="4"/>
  <c r="I1422" i="4"/>
  <c r="I1423" i="4"/>
  <c r="I1424" i="4"/>
  <c r="I1425" i="4"/>
  <c r="I1426" i="4"/>
  <c r="I1427" i="4"/>
  <c r="K1427" i="4" s="1"/>
  <c r="I1428" i="4"/>
  <c r="K1428" i="4" s="1"/>
  <c r="I1429" i="4"/>
  <c r="K1429" i="4" s="1"/>
  <c r="I1430" i="4"/>
  <c r="K1430" i="4" s="1"/>
  <c r="I1431" i="4"/>
  <c r="K1431" i="4" s="1"/>
  <c r="I1432" i="4"/>
  <c r="K1432" i="4" s="1"/>
  <c r="I1433" i="4"/>
  <c r="I1434" i="4"/>
  <c r="I1435" i="4"/>
  <c r="I1436" i="4"/>
  <c r="I1437" i="4"/>
  <c r="I1438" i="4"/>
  <c r="I1439" i="4"/>
  <c r="K1439" i="4" s="1"/>
  <c r="I1440" i="4"/>
  <c r="K1440" i="4" s="1"/>
  <c r="I1441" i="4"/>
  <c r="K1441" i="4" s="1"/>
  <c r="I1442" i="4"/>
  <c r="K1442" i="4" s="1"/>
  <c r="I1443" i="4"/>
  <c r="K1443" i="4" s="1"/>
  <c r="I1444" i="4"/>
  <c r="K1444" i="4" s="1"/>
  <c r="I1445" i="4"/>
  <c r="I1446" i="4"/>
  <c r="I1447" i="4"/>
  <c r="I1448" i="4"/>
  <c r="I1449" i="4"/>
  <c r="I1450" i="4"/>
  <c r="I1451" i="4"/>
  <c r="K1451" i="4" s="1"/>
  <c r="I1452" i="4"/>
  <c r="K1452" i="4" s="1"/>
  <c r="I1453" i="4"/>
  <c r="K1453" i="4" s="1"/>
  <c r="I1454" i="4"/>
  <c r="K1454" i="4" s="1"/>
  <c r="I1455" i="4"/>
  <c r="K1455" i="4" s="1"/>
  <c r="I1456" i="4"/>
  <c r="K1456" i="4" s="1"/>
  <c r="I1457" i="4"/>
  <c r="I1458" i="4"/>
  <c r="I1459" i="4"/>
  <c r="I1460" i="4"/>
  <c r="I1461" i="4"/>
  <c r="I1462" i="4"/>
  <c r="I1463" i="4"/>
  <c r="K1463" i="4" s="1"/>
  <c r="I1464" i="4"/>
  <c r="K1464" i="4" s="1"/>
  <c r="I1465" i="4"/>
  <c r="K1465" i="4" s="1"/>
  <c r="I1466" i="4"/>
  <c r="K1466" i="4" s="1"/>
  <c r="I1467" i="4"/>
  <c r="K1467" i="4" s="1"/>
  <c r="I1468" i="4"/>
  <c r="K1468" i="4" s="1"/>
  <c r="I1469" i="4"/>
  <c r="I1470" i="4"/>
  <c r="I1471" i="4"/>
  <c r="I1472" i="4"/>
  <c r="I1473" i="4"/>
  <c r="I1474" i="4"/>
  <c r="I1475" i="4"/>
  <c r="K1475" i="4" s="1"/>
  <c r="I1476" i="4"/>
  <c r="K1476" i="4" s="1"/>
  <c r="I1477" i="4"/>
  <c r="K1477" i="4" s="1"/>
  <c r="I1478" i="4"/>
  <c r="K1478" i="4" s="1"/>
  <c r="I1479" i="4"/>
  <c r="K1479" i="4" s="1"/>
  <c r="I1480" i="4"/>
  <c r="K1480" i="4" s="1"/>
  <c r="I1481" i="4"/>
  <c r="I1482" i="4"/>
  <c r="I1483" i="4"/>
  <c r="I1484" i="4"/>
  <c r="I1485" i="4"/>
  <c r="I1486" i="4"/>
  <c r="I1487" i="4"/>
  <c r="K1487" i="4" s="1"/>
  <c r="I1488" i="4"/>
  <c r="K1488" i="4" s="1"/>
  <c r="I1489" i="4"/>
  <c r="K1489" i="4" s="1"/>
  <c r="I1490" i="4"/>
  <c r="K1490" i="4" s="1"/>
  <c r="I1491" i="4"/>
  <c r="K1491" i="4" s="1"/>
  <c r="I1492" i="4"/>
  <c r="K1492" i="4" s="1"/>
  <c r="I1493" i="4"/>
  <c r="I1494" i="4"/>
  <c r="I1495" i="4"/>
  <c r="I1496" i="4"/>
  <c r="I1497" i="4"/>
  <c r="I1498" i="4"/>
  <c r="I1499" i="4"/>
  <c r="K1499" i="4" s="1"/>
  <c r="I1500" i="4"/>
  <c r="K1500" i="4" s="1"/>
  <c r="I1501" i="4"/>
  <c r="K1501" i="4" s="1"/>
  <c r="I1502" i="4"/>
  <c r="K1502" i="4" s="1"/>
  <c r="I1503" i="4"/>
  <c r="K1503" i="4" s="1"/>
  <c r="I1504" i="4"/>
  <c r="K1504" i="4" s="1"/>
  <c r="I1505" i="4"/>
  <c r="I1506" i="4"/>
  <c r="I1507" i="4"/>
  <c r="I1508" i="4"/>
  <c r="I1509" i="4"/>
  <c r="I1510" i="4"/>
  <c r="I1511" i="4"/>
  <c r="K1511" i="4" s="1"/>
  <c r="I1512" i="4"/>
  <c r="K1512" i="4" s="1"/>
  <c r="I1513" i="4"/>
  <c r="K1513" i="4" s="1"/>
  <c r="I1514" i="4"/>
  <c r="K1514" i="4" s="1"/>
  <c r="I1515" i="4"/>
  <c r="K1515" i="4" s="1"/>
  <c r="I1516" i="4"/>
  <c r="K1516" i="4" s="1"/>
  <c r="I1517" i="4"/>
  <c r="I1518" i="4"/>
  <c r="I1519" i="4"/>
  <c r="I1520" i="4"/>
  <c r="I1521" i="4"/>
  <c r="I1522" i="4"/>
  <c r="I1523" i="4"/>
  <c r="K1523" i="4" s="1"/>
  <c r="I1524" i="4"/>
  <c r="K1524" i="4" s="1"/>
  <c r="I1525" i="4"/>
  <c r="K1525" i="4" s="1"/>
  <c r="I1526" i="4"/>
  <c r="K1526" i="4" s="1"/>
  <c r="I1527" i="4"/>
  <c r="K1527" i="4" s="1"/>
  <c r="I1528" i="4"/>
  <c r="K1528" i="4" s="1"/>
  <c r="I1529" i="4"/>
  <c r="I1530" i="4"/>
  <c r="I1531" i="4"/>
  <c r="I1532" i="4"/>
  <c r="I1533" i="4"/>
  <c r="I1534" i="4"/>
  <c r="I1535" i="4"/>
  <c r="K1535" i="4" s="1"/>
  <c r="I1536" i="4"/>
  <c r="K1536" i="4" s="1"/>
  <c r="I1537" i="4"/>
  <c r="K1537" i="4" s="1"/>
  <c r="I1538" i="4"/>
  <c r="K1538" i="4" s="1"/>
  <c r="I1539" i="4"/>
  <c r="K1539" i="4" s="1"/>
  <c r="I1540" i="4"/>
  <c r="K1540" i="4" s="1"/>
  <c r="I1541" i="4"/>
  <c r="I1542" i="4"/>
  <c r="I1543" i="4"/>
  <c r="I1544" i="4"/>
  <c r="I1545" i="4"/>
  <c r="I1546" i="4"/>
  <c r="I1547" i="4"/>
  <c r="K1547" i="4" s="1"/>
  <c r="I1548" i="4"/>
  <c r="K1548" i="4" s="1"/>
  <c r="I1549" i="4"/>
  <c r="K1549" i="4" s="1"/>
  <c r="I1550" i="4"/>
  <c r="K1550" i="4" s="1"/>
  <c r="I1551" i="4"/>
  <c r="K1551" i="4" s="1"/>
  <c r="I1552" i="4"/>
  <c r="K1552" i="4" s="1"/>
  <c r="I1553" i="4"/>
  <c r="I1554" i="4"/>
  <c r="I1555" i="4"/>
  <c r="I1556" i="4"/>
  <c r="I1557" i="4"/>
  <c r="I1558" i="4"/>
  <c r="I1559" i="4"/>
  <c r="K1559" i="4" s="1"/>
  <c r="I1560" i="4"/>
  <c r="K1560" i="4" s="1"/>
  <c r="I1561" i="4"/>
  <c r="K1561" i="4" s="1"/>
  <c r="I1562" i="4"/>
  <c r="K1562" i="4" s="1"/>
  <c r="I1563" i="4"/>
  <c r="K1563" i="4" s="1"/>
  <c r="I1564" i="4"/>
  <c r="K1564" i="4" s="1"/>
  <c r="I1565" i="4"/>
  <c r="I1566" i="4"/>
  <c r="I1567" i="4"/>
  <c r="I1568" i="4"/>
  <c r="I1569" i="4"/>
  <c r="I1570" i="4"/>
  <c r="I1571" i="4"/>
  <c r="K1571" i="4" s="1"/>
  <c r="I1572" i="4"/>
  <c r="K1572" i="4" s="1"/>
  <c r="I1573" i="4"/>
  <c r="K1573" i="4" s="1"/>
  <c r="I1574" i="4"/>
  <c r="K1574" i="4" s="1"/>
  <c r="I1575" i="4"/>
  <c r="K1575" i="4" s="1"/>
  <c r="I1576" i="4"/>
  <c r="K1576" i="4" s="1"/>
  <c r="I1577" i="4"/>
  <c r="I1578" i="4"/>
  <c r="I1579" i="4"/>
  <c r="I1580" i="4"/>
  <c r="I1581" i="4"/>
  <c r="I1582" i="4"/>
  <c r="I1583" i="4"/>
  <c r="K1583" i="4" s="1"/>
  <c r="I1584" i="4"/>
  <c r="K1584" i="4" s="1"/>
  <c r="I1585" i="4"/>
  <c r="K1585" i="4" s="1"/>
  <c r="I1586" i="4"/>
  <c r="K1586" i="4" s="1"/>
  <c r="I1587" i="4"/>
  <c r="K1587" i="4" s="1"/>
  <c r="I1588" i="4"/>
  <c r="K1588" i="4" s="1"/>
  <c r="I1589" i="4"/>
  <c r="I1590" i="4"/>
  <c r="I1591" i="4"/>
  <c r="I1592" i="4"/>
  <c r="I1593" i="4"/>
  <c r="I1594" i="4"/>
  <c r="I1595" i="4"/>
  <c r="K1595" i="4" s="1"/>
  <c r="I1596" i="4"/>
  <c r="K1596" i="4" s="1"/>
  <c r="I1597" i="4"/>
  <c r="K1597" i="4" s="1"/>
  <c r="I1598" i="4"/>
  <c r="K1598" i="4" s="1"/>
  <c r="I1599" i="4"/>
  <c r="K1599" i="4" s="1"/>
  <c r="I1600" i="4"/>
  <c r="K1600" i="4" s="1"/>
  <c r="I1601" i="4"/>
  <c r="I1602" i="4"/>
  <c r="I1603" i="4"/>
  <c r="I1604" i="4"/>
  <c r="I1605" i="4"/>
  <c r="I1606" i="4"/>
  <c r="I1607" i="4"/>
  <c r="K1607" i="4" s="1"/>
  <c r="I1608" i="4"/>
  <c r="K1608" i="4" s="1"/>
  <c r="I1609" i="4"/>
  <c r="K1609" i="4" s="1"/>
  <c r="I1610" i="4"/>
  <c r="K1610" i="4" s="1"/>
  <c r="I1611" i="4"/>
  <c r="K1611" i="4" s="1"/>
  <c r="I1612" i="4"/>
  <c r="K1612" i="4" s="1"/>
  <c r="I1613" i="4"/>
  <c r="I1614" i="4"/>
  <c r="I1615" i="4"/>
  <c r="I1616" i="4"/>
  <c r="I1617" i="4"/>
  <c r="I1618" i="4"/>
  <c r="I1619" i="4"/>
  <c r="K1619" i="4" s="1"/>
  <c r="I1620" i="4"/>
  <c r="K1620" i="4" s="1"/>
  <c r="I1621" i="4"/>
  <c r="K1621" i="4" s="1"/>
  <c r="I1622" i="4"/>
  <c r="K1622" i="4" s="1"/>
  <c r="I1623" i="4"/>
  <c r="K1623" i="4" s="1"/>
  <c r="I1624" i="4"/>
  <c r="K1624" i="4" s="1"/>
  <c r="I1625" i="4"/>
  <c r="I1626" i="4"/>
  <c r="I1627" i="4"/>
  <c r="I1628" i="4"/>
  <c r="I1629" i="4"/>
  <c r="I1630" i="4"/>
  <c r="I1631" i="4"/>
  <c r="K1631" i="4" s="1"/>
  <c r="I1632" i="4"/>
  <c r="K1632" i="4" s="1"/>
  <c r="I1633" i="4"/>
  <c r="K1633" i="4" s="1"/>
  <c r="I1634" i="4"/>
  <c r="K1634" i="4" s="1"/>
  <c r="I1635" i="4"/>
  <c r="K1635" i="4" s="1"/>
  <c r="I1636" i="4"/>
  <c r="K1636" i="4" s="1"/>
  <c r="I1637" i="4"/>
  <c r="I1638" i="4"/>
  <c r="I1639" i="4"/>
  <c r="I1640" i="4"/>
  <c r="I1641" i="4"/>
  <c r="I1642" i="4"/>
  <c r="I1643" i="4"/>
  <c r="K1643" i="4" s="1"/>
  <c r="I1644" i="4"/>
  <c r="K1644" i="4" s="1"/>
  <c r="I1645" i="4"/>
  <c r="K1645" i="4" s="1"/>
  <c r="I1646" i="4"/>
  <c r="K1646" i="4" s="1"/>
  <c r="I1647" i="4"/>
  <c r="K1647" i="4" s="1"/>
  <c r="I1648" i="4"/>
  <c r="K1648" i="4" s="1"/>
  <c r="I1649" i="4"/>
  <c r="I1650" i="4"/>
  <c r="I1651" i="4"/>
  <c r="I1652" i="4"/>
  <c r="I1653" i="4"/>
  <c r="I1654" i="4"/>
  <c r="K1654" i="4" s="1"/>
  <c r="I1655" i="4"/>
  <c r="K1655" i="4" s="1"/>
  <c r="I1656" i="4"/>
  <c r="K1656" i="4" s="1"/>
  <c r="I1657" i="4"/>
  <c r="K1657" i="4" s="1"/>
  <c r="I1658" i="4"/>
  <c r="K1658" i="4" s="1"/>
  <c r="I1659" i="4"/>
  <c r="K1659" i="4" s="1"/>
  <c r="I1660" i="4"/>
  <c r="K1660" i="4" s="1"/>
  <c r="I1661" i="4"/>
  <c r="I1662" i="4"/>
  <c r="I1663" i="4"/>
  <c r="I1664" i="4"/>
  <c r="I1665" i="4"/>
  <c r="I1666" i="4"/>
  <c r="I1667" i="4"/>
  <c r="K1667" i="4" s="1"/>
  <c r="I1668" i="4"/>
  <c r="K1668" i="4" s="1"/>
  <c r="I1669" i="4"/>
  <c r="K1669" i="4" s="1"/>
  <c r="I1670" i="4"/>
  <c r="K1670" i="4" s="1"/>
  <c r="I1671" i="4"/>
  <c r="K1671" i="4" s="1"/>
  <c r="I1672" i="4"/>
  <c r="K1672" i="4" s="1"/>
  <c r="I1673" i="4"/>
  <c r="I1674" i="4"/>
  <c r="I1675" i="4"/>
  <c r="I1676" i="4"/>
  <c r="I1677" i="4"/>
  <c r="I1678" i="4"/>
  <c r="I1679" i="4"/>
  <c r="K1679" i="4" s="1"/>
  <c r="I1680" i="4"/>
  <c r="K1680" i="4" s="1"/>
  <c r="I1681" i="4"/>
  <c r="K1681" i="4" s="1"/>
  <c r="I1682" i="4"/>
  <c r="K1682" i="4" s="1"/>
  <c r="I1683" i="4"/>
  <c r="K1683" i="4" s="1"/>
  <c r="I1684" i="4"/>
  <c r="K1684" i="4" s="1"/>
  <c r="I1685" i="4"/>
  <c r="I1686" i="4"/>
  <c r="I1687" i="4"/>
  <c r="I1688" i="4"/>
  <c r="I1689" i="4"/>
  <c r="I1690" i="4"/>
  <c r="I1691" i="4"/>
  <c r="K1691" i="4" s="1"/>
  <c r="I1692" i="4"/>
  <c r="K1692" i="4" s="1"/>
  <c r="I1693" i="4"/>
  <c r="K1693" i="4" s="1"/>
  <c r="I1694" i="4"/>
  <c r="K1694" i="4" s="1"/>
  <c r="I1695" i="4"/>
  <c r="K1695" i="4" s="1"/>
  <c r="I1696" i="4"/>
  <c r="K1696" i="4" s="1"/>
  <c r="I1697" i="4"/>
  <c r="I1698" i="4"/>
  <c r="I1699" i="4"/>
  <c r="I1700" i="4"/>
  <c r="I1701" i="4"/>
  <c r="I1702" i="4"/>
  <c r="I1703" i="4"/>
  <c r="K1703" i="4" s="1"/>
  <c r="I1704" i="4"/>
  <c r="K1704" i="4" s="1"/>
  <c r="I1705" i="4"/>
  <c r="K1705" i="4" s="1"/>
  <c r="I1706" i="4"/>
  <c r="K1706" i="4" s="1"/>
  <c r="I1707" i="4"/>
  <c r="K1707" i="4" s="1"/>
  <c r="I1708" i="4"/>
  <c r="K1708" i="4" s="1"/>
  <c r="I1709" i="4"/>
  <c r="I1710" i="4"/>
  <c r="I1711" i="4"/>
  <c r="I1712" i="4"/>
  <c r="I1713" i="4"/>
  <c r="I1714" i="4"/>
  <c r="I1715" i="4"/>
  <c r="K1715" i="4" s="1"/>
  <c r="I1716" i="4"/>
  <c r="K1716" i="4" s="1"/>
  <c r="I1717" i="4"/>
  <c r="K1717" i="4" s="1"/>
  <c r="I1718" i="4"/>
  <c r="K1718" i="4" s="1"/>
  <c r="I1719" i="4"/>
  <c r="K1719" i="4" s="1"/>
  <c r="I1720" i="4"/>
  <c r="K1720" i="4" s="1"/>
  <c r="I1721" i="4"/>
  <c r="I1722" i="4"/>
  <c r="I1723" i="4"/>
  <c r="I1724" i="4"/>
  <c r="I1725" i="4"/>
  <c r="I1726" i="4"/>
  <c r="I1727" i="4"/>
  <c r="K1727" i="4" s="1"/>
  <c r="I1728" i="4"/>
  <c r="K1728" i="4" s="1"/>
  <c r="I1729" i="4"/>
  <c r="K1729" i="4" s="1"/>
  <c r="I1730" i="4"/>
  <c r="K1730" i="4" s="1"/>
  <c r="I1731" i="4"/>
  <c r="K1731" i="4" s="1"/>
  <c r="I1732" i="4"/>
  <c r="K1732" i="4" s="1"/>
  <c r="I1733" i="4"/>
  <c r="I1734" i="4"/>
  <c r="I1735" i="4"/>
  <c r="I1736" i="4"/>
  <c r="I1737" i="4"/>
  <c r="I1738" i="4"/>
  <c r="I1739" i="4"/>
  <c r="K1739" i="4" s="1"/>
  <c r="I1740" i="4"/>
  <c r="K1740" i="4" s="1"/>
  <c r="I1741" i="4"/>
  <c r="K1741" i="4" s="1"/>
  <c r="I1742" i="4"/>
  <c r="K1742" i="4" s="1"/>
  <c r="I1743" i="4"/>
  <c r="K1743" i="4" s="1"/>
  <c r="I1744" i="4"/>
  <c r="K1744" i="4" s="1"/>
  <c r="I1745" i="4"/>
  <c r="I1746" i="4"/>
  <c r="I1747" i="4"/>
  <c r="I1748" i="4"/>
  <c r="I1749" i="4"/>
  <c r="I1750" i="4"/>
  <c r="I1751" i="4"/>
  <c r="K1751" i="4" s="1"/>
  <c r="I1752" i="4"/>
  <c r="K1752" i="4" s="1"/>
  <c r="I1753" i="4"/>
  <c r="K1753" i="4" s="1"/>
  <c r="I1754" i="4"/>
  <c r="K1754" i="4" s="1"/>
  <c r="I1755" i="4"/>
  <c r="K1755" i="4" s="1"/>
  <c r="I1756" i="4"/>
  <c r="K1756" i="4" s="1"/>
  <c r="I1757" i="4"/>
  <c r="I1758" i="4"/>
  <c r="I1759" i="4"/>
  <c r="I1760" i="4"/>
  <c r="I1761" i="4"/>
  <c r="I1762" i="4"/>
  <c r="I1763" i="4"/>
  <c r="K1763" i="4" s="1"/>
  <c r="I1764" i="4"/>
  <c r="K1764" i="4" s="1"/>
  <c r="I1765" i="4"/>
  <c r="K1765" i="4" s="1"/>
  <c r="I1766" i="4"/>
  <c r="K1766" i="4" s="1"/>
  <c r="I1767" i="4"/>
  <c r="K1767" i="4" s="1"/>
  <c r="I1768" i="4"/>
  <c r="K1768" i="4" s="1"/>
  <c r="I1769" i="4"/>
  <c r="I1770" i="4"/>
  <c r="I1771" i="4"/>
  <c r="I1772" i="4"/>
  <c r="I1773" i="4"/>
  <c r="I1774" i="4"/>
  <c r="I1775" i="4"/>
  <c r="K1775" i="4" s="1"/>
  <c r="I1776" i="4"/>
  <c r="K1776" i="4" s="1"/>
  <c r="I1777" i="4"/>
  <c r="K1777" i="4" s="1"/>
  <c r="I1778" i="4"/>
  <c r="K1778" i="4" s="1"/>
  <c r="I1779" i="4"/>
  <c r="K1779" i="4" s="1"/>
  <c r="I1780" i="4"/>
  <c r="K1780" i="4" s="1"/>
  <c r="I1781" i="4"/>
  <c r="I1782" i="4"/>
  <c r="I1783" i="4"/>
  <c r="I1784" i="4"/>
  <c r="I1785" i="4"/>
  <c r="I1786" i="4"/>
  <c r="I1787" i="4"/>
  <c r="K1787" i="4" s="1"/>
  <c r="I1788" i="4"/>
  <c r="K1788" i="4" s="1"/>
  <c r="I1789" i="4"/>
  <c r="K1789" i="4" s="1"/>
  <c r="I1790" i="4"/>
  <c r="K1790" i="4" s="1"/>
  <c r="I1791" i="4"/>
  <c r="K1791" i="4" s="1"/>
  <c r="I1792" i="4"/>
  <c r="K1792" i="4" s="1"/>
  <c r="I1793" i="4"/>
  <c r="I1794" i="4"/>
  <c r="I1795" i="4"/>
  <c r="I1796" i="4"/>
  <c r="I1797" i="4"/>
  <c r="I1798" i="4"/>
  <c r="K1798" i="4" s="1"/>
  <c r="I1799" i="4"/>
  <c r="K1799" i="4" s="1"/>
  <c r="I1800" i="4"/>
  <c r="K1800" i="4" s="1"/>
  <c r="I1801" i="4"/>
  <c r="K1801" i="4" s="1"/>
  <c r="I1802" i="4"/>
  <c r="K1802" i="4" s="1"/>
  <c r="I1803" i="4"/>
  <c r="K1803" i="4" s="1"/>
  <c r="I1804" i="4"/>
  <c r="K1804" i="4" s="1"/>
  <c r="I1805" i="4"/>
  <c r="I1806" i="4"/>
  <c r="I1807" i="4"/>
  <c r="I1808" i="4"/>
  <c r="I1809" i="4"/>
  <c r="I1810" i="4"/>
  <c r="I1811" i="4"/>
  <c r="K1811" i="4" s="1"/>
  <c r="I1812" i="4"/>
  <c r="K1812" i="4" s="1"/>
  <c r="I1813" i="4"/>
  <c r="K1813" i="4" s="1"/>
  <c r="I1814" i="4"/>
  <c r="K1814" i="4" s="1"/>
  <c r="I1815" i="4"/>
  <c r="K1815" i="4" s="1"/>
  <c r="I1816" i="4"/>
  <c r="K1816" i="4" s="1"/>
  <c r="I1817" i="4"/>
  <c r="I1818" i="4"/>
  <c r="I1819" i="4"/>
  <c r="I1820" i="4"/>
  <c r="I1821" i="4"/>
  <c r="I1822" i="4"/>
  <c r="I1823" i="4"/>
  <c r="K1823" i="4" s="1"/>
  <c r="I1824" i="4"/>
  <c r="K1824" i="4" s="1"/>
  <c r="I1825" i="4"/>
  <c r="K1825" i="4" s="1"/>
  <c r="I1826" i="4"/>
  <c r="K1826" i="4" s="1"/>
  <c r="I1827" i="4"/>
  <c r="K1827" i="4" s="1"/>
  <c r="I1828" i="4"/>
  <c r="K1828" i="4" s="1"/>
  <c r="I1829" i="4"/>
  <c r="I1830" i="4"/>
  <c r="I1831" i="4"/>
  <c r="I1832" i="4"/>
  <c r="I1833" i="4"/>
  <c r="I1834" i="4"/>
  <c r="I1835" i="4"/>
  <c r="K1835" i="4" s="1"/>
  <c r="I1836" i="4"/>
  <c r="K1836" i="4" s="1"/>
  <c r="I1837" i="4"/>
  <c r="K1837" i="4" s="1"/>
  <c r="I1838" i="4"/>
  <c r="K1838" i="4" s="1"/>
  <c r="I1839" i="4"/>
  <c r="K1839" i="4" s="1"/>
  <c r="I1840" i="4"/>
  <c r="K1840" i="4" s="1"/>
  <c r="I1841" i="4"/>
  <c r="I1842" i="4"/>
  <c r="I1843" i="4"/>
  <c r="I1844" i="4"/>
  <c r="I1845" i="4"/>
  <c r="I1846" i="4"/>
  <c r="I1847" i="4"/>
  <c r="K1847" i="4" s="1"/>
  <c r="I1848" i="4"/>
  <c r="K1848" i="4" s="1"/>
  <c r="I1849" i="4"/>
  <c r="K1849" i="4" s="1"/>
  <c r="I1850" i="4"/>
  <c r="K1850" i="4" s="1"/>
  <c r="I1851" i="4"/>
  <c r="K1851" i="4" s="1"/>
  <c r="I1852" i="4"/>
  <c r="K1852" i="4" s="1"/>
  <c r="I1853" i="4"/>
  <c r="I1854" i="4"/>
  <c r="I1855" i="4"/>
  <c r="I1856" i="4"/>
  <c r="I1857" i="4"/>
  <c r="I1858" i="4"/>
  <c r="I1859" i="4"/>
  <c r="K1859" i="4" s="1"/>
  <c r="I1860" i="4"/>
  <c r="K1860" i="4" s="1"/>
  <c r="I1861" i="4"/>
  <c r="K1861" i="4" s="1"/>
  <c r="I1862" i="4"/>
  <c r="K1862" i="4" s="1"/>
  <c r="I1863" i="4"/>
  <c r="K1863" i="4" s="1"/>
  <c r="I1864" i="4"/>
  <c r="K1864" i="4" s="1"/>
  <c r="I1865" i="4"/>
  <c r="I1866" i="4"/>
  <c r="I1867" i="4"/>
  <c r="I1868" i="4"/>
  <c r="I1869" i="4"/>
  <c r="I1870" i="4"/>
  <c r="I1871" i="4"/>
  <c r="K1871" i="4" s="1"/>
  <c r="I1872" i="4"/>
  <c r="K1872" i="4" s="1"/>
  <c r="I1873" i="4"/>
  <c r="K1873" i="4" s="1"/>
  <c r="I1874" i="4"/>
  <c r="K1874" i="4" s="1"/>
  <c r="I1875" i="4"/>
  <c r="K1875" i="4" s="1"/>
  <c r="I1876" i="4"/>
  <c r="K1876" i="4" s="1"/>
  <c r="I1877" i="4"/>
  <c r="I1878" i="4"/>
  <c r="I1879" i="4"/>
  <c r="I1880" i="4"/>
  <c r="I1881" i="4"/>
  <c r="I1882" i="4"/>
  <c r="I1883" i="4"/>
  <c r="K1883" i="4" s="1"/>
  <c r="I1884" i="4"/>
  <c r="K1884" i="4" s="1"/>
  <c r="I1885" i="4"/>
  <c r="K1885" i="4" s="1"/>
  <c r="I1886" i="4"/>
  <c r="K1886" i="4" s="1"/>
  <c r="I1887" i="4"/>
  <c r="K1887" i="4" s="1"/>
  <c r="I1888" i="4"/>
  <c r="K1888" i="4" s="1"/>
  <c r="I1889" i="4"/>
  <c r="I1890" i="4"/>
  <c r="I1891" i="4"/>
  <c r="I1892" i="4"/>
  <c r="I1893" i="4"/>
  <c r="I1894" i="4"/>
  <c r="I1895" i="4"/>
  <c r="K1895" i="4" s="1"/>
  <c r="I1896" i="4"/>
  <c r="K1896" i="4" s="1"/>
  <c r="I1897" i="4"/>
  <c r="K1897" i="4" s="1"/>
  <c r="I1898" i="4"/>
  <c r="K1898" i="4" s="1"/>
  <c r="I1899" i="4"/>
  <c r="K1899" i="4" s="1"/>
  <c r="I1900" i="4"/>
  <c r="K1900" i="4" s="1"/>
  <c r="I1901" i="4"/>
  <c r="I1902" i="4"/>
  <c r="I1903" i="4"/>
  <c r="I1904" i="4"/>
  <c r="I1905" i="4"/>
  <c r="I1906" i="4"/>
  <c r="I1907" i="4"/>
  <c r="K1907" i="4" s="1"/>
  <c r="I1908" i="4"/>
  <c r="K1908" i="4" s="1"/>
  <c r="I1909" i="4"/>
  <c r="K1909" i="4" s="1"/>
  <c r="I1910" i="4"/>
  <c r="K1910" i="4" s="1"/>
  <c r="I1911" i="4"/>
  <c r="K1911" i="4" s="1"/>
  <c r="I1912" i="4"/>
  <c r="K1912" i="4" s="1"/>
  <c r="I1913" i="4"/>
  <c r="I1914" i="4"/>
  <c r="I1915" i="4"/>
  <c r="I1916" i="4"/>
  <c r="I1917" i="4"/>
  <c r="I1918" i="4"/>
  <c r="I1919" i="4"/>
  <c r="K1919" i="4" s="1"/>
  <c r="I1920" i="4"/>
  <c r="K1920" i="4" s="1"/>
  <c r="I1921" i="4"/>
  <c r="K1921" i="4" s="1"/>
  <c r="I1922" i="4"/>
  <c r="K1922" i="4" s="1"/>
  <c r="I1923" i="4"/>
  <c r="K1923" i="4" s="1"/>
  <c r="I1924" i="4"/>
  <c r="K1924" i="4" s="1"/>
  <c r="I1925" i="4"/>
  <c r="I1926" i="4"/>
  <c r="I1927" i="4"/>
  <c r="I1928" i="4"/>
  <c r="I1929" i="4"/>
  <c r="I1930" i="4"/>
  <c r="I1931" i="4"/>
  <c r="K1931" i="4" s="1"/>
  <c r="I1932" i="4"/>
  <c r="K1932" i="4" s="1"/>
  <c r="I1933" i="4"/>
  <c r="K1933" i="4" s="1"/>
  <c r="I1934" i="4"/>
  <c r="K1934" i="4" s="1"/>
  <c r="I1935" i="4"/>
  <c r="K1935" i="4" s="1"/>
  <c r="I1936" i="4"/>
  <c r="K1936" i="4" s="1"/>
  <c r="I1937" i="4"/>
  <c r="I1938" i="4"/>
  <c r="I1939" i="4"/>
  <c r="I1940" i="4"/>
  <c r="I1941" i="4"/>
  <c r="I1942" i="4"/>
  <c r="I1943" i="4"/>
  <c r="K1943" i="4" s="1"/>
  <c r="I1944" i="4"/>
  <c r="K1944" i="4" s="1"/>
  <c r="I1945" i="4"/>
  <c r="K1945" i="4" s="1"/>
  <c r="I1946" i="4"/>
  <c r="K1946" i="4" s="1"/>
  <c r="I1947" i="4"/>
  <c r="K1947" i="4" s="1"/>
  <c r="I1948" i="4"/>
  <c r="K1948" i="4" s="1"/>
  <c r="I1949" i="4"/>
  <c r="I1950" i="4"/>
  <c r="I1951" i="4"/>
  <c r="I1952" i="4"/>
  <c r="I1953" i="4"/>
  <c r="I1954" i="4"/>
  <c r="I1955" i="4"/>
  <c r="K1955" i="4" s="1"/>
  <c r="I1956" i="4"/>
  <c r="K1956" i="4" s="1"/>
  <c r="I1957" i="4"/>
  <c r="K1957" i="4" s="1"/>
  <c r="I1958" i="4"/>
  <c r="K1958" i="4" s="1"/>
  <c r="I1959" i="4"/>
  <c r="K1959" i="4" s="1"/>
  <c r="I1960" i="4"/>
  <c r="K1960" i="4" s="1"/>
  <c r="I1961" i="4"/>
  <c r="I1962" i="4"/>
  <c r="I1963" i="4"/>
  <c r="I1964" i="4"/>
  <c r="I1965" i="4"/>
  <c r="I1966" i="4"/>
  <c r="I1967" i="4"/>
  <c r="K1967" i="4" s="1"/>
  <c r="I1968" i="4"/>
  <c r="K1968" i="4" s="1"/>
  <c r="I1969" i="4"/>
  <c r="K1969" i="4" s="1"/>
  <c r="I1970" i="4"/>
  <c r="K1970" i="4" s="1"/>
  <c r="I1971" i="4"/>
  <c r="K1971" i="4" s="1"/>
  <c r="I1972" i="4"/>
  <c r="K1972" i="4" s="1"/>
  <c r="I1973" i="4"/>
  <c r="I1974" i="4"/>
  <c r="I1975" i="4"/>
  <c r="I1976" i="4"/>
  <c r="I1977" i="4"/>
  <c r="I1978" i="4"/>
  <c r="I1979" i="4"/>
  <c r="K1979" i="4" s="1"/>
  <c r="I1980" i="4"/>
  <c r="K1980" i="4" s="1"/>
  <c r="I1981" i="4"/>
  <c r="K1981" i="4" s="1"/>
  <c r="I1982" i="4"/>
  <c r="K1982" i="4" s="1"/>
  <c r="I1983" i="4"/>
  <c r="K1983" i="4" s="1"/>
  <c r="I1984" i="4"/>
  <c r="K1984" i="4" s="1"/>
  <c r="I1985" i="4"/>
  <c r="I1986" i="4"/>
  <c r="I1987" i="4"/>
  <c r="I1988" i="4"/>
  <c r="I1989" i="4"/>
  <c r="I1990" i="4"/>
  <c r="I1991" i="4"/>
  <c r="K1991" i="4" s="1"/>
  <c r="I1992" i="4"/>
  <c r="K1992" i="4" s="1"/>
  <c r="I1993" i="4"/>
  <c r="K1993" i="4" s="1"/>
  <c r="I1994" i="4"/>
  <c r="K1994" i="4" s="1"/>
  <c r="I1995" i="4"/>
  <c r="K1995" i="4" s="1"/>
  <c r="I1996" i="4"/>
  <c r="K1996" i="4" s="1"/>
  <c r="I1997" i="4"/>
  <c r="I1998" i="4"/>
  <c r="I1999" i="4"/>
  <c r="I2000" i="4"/>
  <c r="I2001" i="4"/>
  <c r="I2002" i="4"/>
  <c r="I2003" i="4"/>
  <c r="K2003" i="4" s="1"/>
  <c r="I2004" i="4"/>
  <c r="K2004" i="4" s="1"/>
  <c r="I2005" i="4"/>
  <c r="K2005" i="4" s="1"/>
  <c r="I2006" i="4"/>
  <c r="K2006" i="4" s="1"/>
  <c r="I2007" i="4"/>
  <c r="K2007" i="4" s="1"/>
  <c r="I2008" i="4"/>
  <c r="K2008" i="4" s="1"/>
  <c r="I2009" i="4"/>
  <c r="I2010" i="4"/>
  <c r="I2011" i="4"/>
  <c r="I2012" i="4"/>
  <c r="I2013" i="4"/>
  <c r="I2014" i="4"/>
  <c r="I2015" i="4"/>
  <c r="K2015" i="4" s="1"/>
  <c r="I2016" i="4"/>
  <c r="K2016" i="4" s="1"/>
  <c r="I2017" i="4"/>
  <c r="K2017" i="4" s="1"/>
  <c r="I2018" i="4"/>
  <c r="K2018" i="4" s="1"/>
  <c r="I2019" i="4"/>
  <c r="K2019" i="4" s="1"/>
  <c r="I2020" i="4"/>
  <c r="K2020" i="4" s="1"/>
  <c r="I2021" i="4"/>
  <c r="I2022" i="4"/>
  <c r="I2023" i="4"/>
  <c r="I2024" i="4"/>
  <c r="I2025" i="4"/>
  <c r="I2026" i="4"/>
  <c r="I2027" i="4"/>
  <c r="K2027" i="4" s="1"/>
  <c r="I2028" i="4"/>
  <c r="K2028" i="4" s="1"/>
  <c r="I2029" i="4"/>
  <c r="K2029" i="4" s="1"/>
  <c r="I2030" i="4"/>
  <c r="K2030" i="4" s="1"/>
  <c r="I2031" i="4"/>
  <c r="K2031" i="4" s="1"/>
  <c r="I2032" i="4"/>
  <c r="K2032" i="4" s="1"/>
  <c r="I2033" i="4"/>
  <c r="I2034" i="4"/>
  <c r="I2035" i="4"/>
  <c r="I2036" i="4"/>
  <c r="I2037" i="4"/>
  <c r="I2038" i="4"/>
  <c r="I2039" i="4"/>
  <c r="K2039" i="4" s="1"/>
  <c r="I2040" i="4"/>
  <c r="K2040" i="4" s="1"/>
  <c r="I2041" i="4"/>
  <c r="K2041" i="4" s="1"/>
  <c r="I2042" i="4"/>
  <c r="K2042" i="4" s="1"/>
  <c r="I2043" i="4"/>
  <c r="K2043" i="4" s="1"/>
  <c r="I2044" i="4"/>
  <c r="K2044" i="4" s="1"/>
  <c r="I2045" i="4"/>
  <c r="I2046" i="4"/>
  <c r="I2047" i="4"/>
  <c r="I2048" i="4"/>
  <c r="I2049" i="4"/>
  <c r="I2050" i="4"/>
  <c r="I2051" i="4"/>
  <c r="K2051" i="4" s="1"/>
  <c r="I2052" i="4"/>
  <c r="K2052" i="4" s="1"/>
  <c r="I2053" i="4"/>
  <c r="K2053" i="4" s="1"/>
  <c r="I2054" i="4"/>
  <c r="K2054" i="4" s="1"/>
  <c r="I2055" i="4"/>
  <c r="K2055" i="4" s="1"/>
  <c r="I2056" i="4"/>
  <c r="K2056" i="4" s="1"/>
  <c r="I2057" i="4"/>
  <c r="I2058" i="4"/>
  <c r="I2059" i="4"/>
  <c r="I2060" i="4"/>
  <c r="I2061" i="4"/>
  <c r="I2062" i="4"/>
  <c r="I2063" i="4"/>
  <c r="K2063" i="4" s="1"/>
  <c r="I2064" i="4"/>
  <c r="K2064" i="4" s="1"/>
  <c r="I2065" i="4"/>
  <c r="K2065" i="4" s="1"/>
  <c r="I2066" i="4"/>
  <c r="K2066" i="4" s="1"/>
  <c r="I2067" i="4"/>
  <c r="K2067" i="4" s="1"/>
  <c r="I2068" i="4"/>
  <c r="K2068" i="4" s="1"/>
  <c r="I2069" i="4"/>
  <c r="I2070" i="4"/>
  <c r="I2071" i="4"/>
  <c r="I2072" i="4"/>
  <c r="I2073" i="4"/>
  <c r="I2074" i="4"/>
  <c r="I2075" i="4"/>
  <c r="K2075" i="4" s="1"/>
  <c r="I2076" i="4"/>
  <c r="K2076" i="4" s="1"/>
  <c r="I2077" i="4"/>
  <c r="K2077" i="4" s="1"/>
  <c r="I2078" i="4"/>
  <c r="K2078" i="4" s="1"/>
  <c r="I2079" i="4"/>
  <c r="K2079" i="4" s="1"/>
  <c r="I2080" i="4"/>
  <c r="K2080" i="4" s="1"/>
  <c r="I2081" i="4"/>
  <c r="I2082" i="4"/>
  <c r="I2083" i="4"/>
  <c r="I2084" i="4"/>
  <c r="I2085" i="4"/>
  <c r="I2086" i="4"/>
  <c r="I2087" i="4"/>
  <c r="K2087" i="4" s="1"/>
  <c r="I2088" i="4"/>
  <c r="K2088" i="4" s="1"/>
  <c r="I2089" i="4"/>
  <c r="K2089" i="4" s="1"/>
  <c r="I2090" i="4"/>
  <c r="K2090" i="4" s="1"/>
  <c r="I2091" i="4"/>
  <c r="K2091" i="4" s="1"/>
  <c r="I2092" i="4"/>
  <c r="K2092" i="4" s="1"/>
  <c r="I2093" i="4"/>
  <c r="I2094" i="4"/>
  <c r="I2095" i="4"/>
  <c r="I2096" i="4"/>
  <c r="I2097" i="4"/>
  <c r="I2098" i="4"/>
  <c r="I2099" i="4"/>
  <c r="K2099" i="4" s="1"/>
  <c r="I2100" i="4"/>
  <c r="K2100" i="4" s="1"/>
  <c r="I2101" i="4"/>
  <c r="K2101" i="4" s="1"/>
  <c r="I2102" i="4"/>
  <c r="K2102" i="4" s="1"/>
  <c r="I2103" i="4"/>
  <c r="K2103" i="4" s="1"/>
  <c r="I2104" i="4"/>
  <c r="K2104" i="4" s="1"/>
  <c r="I2105" i="4"/>
  <c r="I2106" i="4"/>
  <c r="I2107" i="4"/>
  <c r="I2108" i="4"/>
  <c r="I2109" i="4"/>
  <c r="I2110" i="4"/>
  <c r="I2111" i="4"/>
  <c r="K2111" i="4" s="1"/>
  <c r="I2112" i="4"/>
  <c r="K2112" i="4" s="1"/>
  <c r="I2113" i="4"/>
  <c r="K2113" i="4" s="1"/>
  <c r="I2114" i="4"/>
  <c r="K2114" i="4" s="1"/>
  <c r="I2115" i="4"/>
  <c r="K2115" i="4" s="1"/>
  <c r="I2116" i="4"/>
  <c r="K2116" i="4" s="1"/>
  <c r="I2117" i="4"/>
  <c r="I2118" i="4"/>
  <c r="I2119" i="4"/>
  <c r="I2120" i="4"/>
  <c r="I2121" i="4"/>
  <c r="I2122" i="4"/>
  <c r="I2123" i="4"/>
  <c r="K2123" i="4" s="1"/>
  <c r="I2124" i="4"/>
  <c r="K2124" i="4" s="1"/>
  <c r="I2125" i="4"/>
  <c r="K2125" i="4" s="1"/>
  <c r="I2126" i="4"/>
  <c r="K2126" i="4" s="1"/>
  <c r="I2127" i="4"/>
  <c r="K2127" i="4" s="1"/>
  <c r="I2128" i="4"/>
  <c r="K2128" i="4" s="1"/>
  <c r="I2129" i="4"/>
  <c r="I2130" i="4"/>
  <c r="I2131" i="4"/>
  <c r="I2132" i="4"/>
  <c r="I2133" i="4"/>
  <c r="I2134" i="4"/>
  <c r="I2135" i="4"/>
  <c r="K2135" i="4" s="1"/>
  <c r="I2136" i="4"/>
  <c r="K2136" i="4" s="1"/>
  <c r="I2137" i="4"/>
  <c r="K2137" i="4" s="1"/>
  <c r="I2138" i="4"/>
  <c r="K2138" i="4" s="1"/>
  <c r="I2139" i="4"/>
  <c r="K2139" i="4" s="1"/>
  <c r="I2140" i="4"/>
  <c r="K2140" i="4" s="1"/>
  <c r="I2141" i="4"/>
  <c r="I2142" i="4"/>
  <c r="I2143" i="4"/>
  <c r="I2144" i="4"/>
  <c r="I2145" i="4"/>
  <c r="I2146" i="4"/>
  <c r="I2147" i="4"/>
  <c r="K2147" i="4" s="1"/>
  <c r="I2148" i="4"/>
  <c r="K2148" i="4" s="1"/>
  <c r="I2149" i="4"/>
  <c r="K2149" i="4" s="1"/>
  <c r="I2150" i="4"/>
  <c r="K2150" i="4" s="1"/>
  <c r="I2151" i="4"/>
  <c r="K2151" i="4" s="1"/>
  <c r="I2152" i="4"/>
  <c r="K2152" i="4" s="1"/>
  <c r="I2153" i="4"/>
  <c r="I2154" i="4"/>
  <c r="I2155" i="4"/>
  <c r="I2156" i="4"/>
  <c r="I2157" i="4"/>
  <c r="I2158" i="4"/>
  <c r="I2159" i="4"/>
  <c r="K2159" i="4" s="1"/>
  <c r="I2160" i="4"/>
  <c r="K2160" i="4" s="1"/>
  <c r="I2161" i="4"/>
  <c r="K2161" i="4" s="1"/>
  <c r="I2162" i="4"/>
  <c r="K2162" i="4" s="1"/>
  <c r="I2163" i="4"/>
  <c r="K2163" i="4" s="1"/>
  <c r="I2164" i="4"/>
  <c r="K2164" i="4" s="1"/>
  <c r="I2165" i="4"/>
  <c r="I2166" i="4"/>
  <c r="I2167" i="4"/>
  <c r="I2168" i="4"/>
  <c r="I2169" i="4"/>
  <c r="I2170" i="4"/>
  <c r="I2171" i="4"/>
  <c r="K2171" i="4" s="1"/>
  <c r="I2172" i="4"/>
  <c r="K2172" i="4" s="1"/>
  <c r="I2173" i="4"/>
  <c r="K2173" i="4" s="1"/>
  <c r="I2174" i="4"/>
  <c r="K2174" i="4" s="1"/>
  <c r="I2175" i="4"/>
  <c r="K2175" i="4" s="1"/>
  <c r="I2176" i="4"/>
  <c r="K2176" i="4" s="1"/>
  <c r="I2177" i="4"/>
  <c r="I2178" i="4"/>
  <c r="I2179" i="4"/>
  <c r="I2180" i="4"/>
  <c r="I2181" i="4"/>
  <c r="I2182" i="4"/>
  <c r="I2183" i="4"/>
  <c r="K2183" i="4" s="1"/>
  <c r="I2184" i="4"/>
  <c r="K2184" i="4" s="1"/>
  <c r="I2185" i="4"/>
  <c r="K2185" i="4" s="1"/>
  <c r="I2186" i="4"/>
  <c r="K2186" i="4" s="1"/>
  <c r="I2187" i="4"/>
  <c r="K2187" i="4" s="1"/>
  <c r="I2188" i="4"/>
  <c r="K2188" i="4" s="1"/>
  <c r="I2189" i="4"/>
  <c r="I2190" i="4"/>
  <c r="I2191" i="4"/>
  <c r="I2192" i="4"/>
  <c r="I2193" i="4"/>
  <c r="I2194" i="4"/>
  <c r="I2195" i="4"/>
  <c r="K2195" i="4" s="1"/>
  <c r="I2196" i="4"/>
  <c r="K2196" i="4" s="1"/>
  <c r="I2197" i="4"/>
  <c r="K2197" i="4" s="1"/>
  <c r="I2198" i="4"/>
  <c r="K2198" i="4" s="1"/>
  <c r="I2199" i="4"/>
  <c r="K2199" i="4" s="1"/>
  <c r="I2200" i="4"/>
  <c r="K2200" i="4" s="1"/>
  <c r="I2201" i="4"/>
  <c r="I2202" i="4"/>
  <c r="I2203" i="4"/>
  <c r="I2204" i="4"/>
  <c r="I2205" i="4"/>
  <c r="I2206" i="4"/>
  <c r="I2207" i="4"/>
  <c r="K2207" i="4" s="1"/>
  <c r="I2208" i="4"/>
  <c r="K2208" i="4" s="1"/>
  <c r="I2209" i="4"/>
  <c r="K2209" i="4" s="1"/>
  <c r="I2210" i="4"/>
  <c r="K2210" i="4" s="1"/>
  <c r="I2211" i="4"/>
  <c r="K2211" i="4" s="1"/>
  <c r="I2212" i="4"/>
  <c r="K2212" i="4" s="1"/>
  <c r="I2213" i="4"/>
  <c r="I2214" i="4"/>
  <c r="I2215" i="4"/>
  <c r="I2216" i="4"/>
  <c r="I2217" i="4"/>
  <c r="I2218" i="4"/>
  <c r="I2219" i="4"/>
  <c r="K2219" i="4" s="1"/>
  <c r="I2220" i="4"/>
  <c r="K2220" i="4" s="1"/>
  <c r="I2221" i="4"/>
  <c r="K2221" i="4" s="1"/>
  <c r="I2222" i="4"/>
  <c r="K2222" i="4" s="1"/>
  <c r="I2223" i="4"/>
  <c r="K2223" i="4" s="1"/>
  <c r="I2224" i="4"/>
  <c r="K2224" i="4" s="1"/>
  <c r="I2225" i="4"/>
  <c r="I2226" i="4"/>
  <c r="I2227" i="4"/>
  <c r="I2228" i="4"/>
  <c r="I2229" i="4"/>
  <c r="I2230" i="4"/>
  <c r="I2231" i="4"/>
  <c r="K2231" i="4" s="1"/>
  <c r="I2232" i="4"/>
  <c r="K2232" i="4" s="1"/>
  <c r="I2233" i="4"/>
  <c r="K2233" i="4" s="1"/>
  <c r="I2234" i="4"/>
  <c r="K2234" i="4" s="1"/>
  <c r="I2235" i="4"/>
  <c r="K2235" i="4" s="1"/>
  <c r="I2236" i="4"/>
  <c r="K2236" i="4" s="1"/>
  <c r="I2237" i="4"/>
  <c r="I2238" i="4"/>
  <c r="I2239" i="4"/>
  <c r="I2240" i="4"/>
  <c r="I2241" i="4"/>
  <c r="I2242" i="4"/>
  <c r="I2243" i="4"/>
  <c r="K2243" i="4" s="1"/>
  <c r="I2244" i="4"/>
  <c r="K2244" i="4" s="1"/>
  <c r="I2245" i="4"/>
  <c r="K2245" i="4" s="1"/>
  <c r="I2246" i="4"/>
  <c r="K2246" i="4" s="1"/>
  <c r="I2247" i="4"/>
  <c r="K2247" i="4" s="1"/>
  <c r="I2248" i="4"/>
  <c r="K2248" i="4" s="1"/>
  <c r="I2249" i="4"/>
  <c r="I2250" i="4"/>
  <c r="I2251" i="4"/>
  <c r="I2252" i="4"/>
  <c r="I2253" i="4"/>
  <c r="I2254" i="4"/>
  <c r="I2255" i="4"/>
  <c r="K2255" i="4" s="1"/>
  <c r="I2256" i="4"/>
  <c r="K2256" i="4" s="1"/>
  <c r="I2257" i="4"/>
  <c r="K2257" i="4" s="1"/>
  <c r="I2258" i="4"/>
  <c r="K2258" i="4" s="1"/>
  <c r="I2259" i="4"/>
  <c r="K2259" i="4" s="1"/>
  <c r="I2260" i="4"/>
  <c r="K2260" i="4" s="1"/>
  <c r="I2261" i="4"/>
  <c r="I2262" i="4"/>
  <c r="I2263" i="4"/>
  <c r="I2264" i="4"/>
  <c r="I2265" i="4"/>
  <c r="I2266" i="4"/>
  <c r="I2267" i="4"/>
  <c r="K2267" i="4" s="1"/>
  <c r="I2268" i="4"/>
  <c r="K2268" i="4" s="1"/>
  <c r="I2269" i="4"/>
  <c r="K2269" i="4" s="1"/>
  <c r="I2270" i="4"/>
  <c r="K2270" i="4" s="1"/>
  <c r="I2271" i="4"/>
  <c r="K2271" i="4" s="1"/>
  <c r="I2272" i="4"/>
  <c r="K2272" i="4" s="1"/>
  <c r="I2273" i="4"/>
  <c r="I2274" i="4"/>
  <c r="I2275" i="4"/>
  <c r="I2276" i="4"/>
  <c r="I2277" i="4"/>
  <c r="I2278" i="4"/>
  <c r="I2279" i="4"/>
  <c r="K2279" i="4" s="1"/>
  <c r="I2280" i="4"/>
  <c r="K2280" i="4" s="1"/>
  <c r="I2281" i="4"/>
  <c r="K2281" i="4" s="1"/>
  <c r="I2282" i="4"/>
  <c r="K2282" i="4" s="1"/>
  <c r="I2283" i="4"/>
  <c r="K2283" i="4" s="1"/>
  <c r="I2284" i="4"/>
  <c r="K2284" i="4" s="1"/>
  <c r="I2285" i="4"/>
  <c r="I2286" i="4"/>
  <c r="I2287" i="4"/>
  <c r="I2288" i="4"/>
  <c r="I2289" i="4"/>
  <c r="I2290" i="4"/>
  <c r="I2291" i="4"/>
  <c r="K2291" i="4" s="1"/>
  <c r="I2292" i="4"/>
  <c r="K2292" i="4" s="1"/>
  <c r="I2293" i="4"/>
  <c r="K2293" i="4" s="1"/>
  <c r="I2294" i="4"/>
  <c r="K2294" i="4" s="1"/>
  <c r="I2295" i="4"/>
  <c r="K2295" i="4" s="1"/>
  <c r="I2296" i="4"/>
  <c r="K2296" i="4" s="1"/>
  <c r="I2297" i="4"/>
  <c r="I2298" i="4"/>
  <c r="I2299" i="4"/>
  <c r="I2300" i="4"/>
  <c r="I2301" i="4"/>
  <c r="I2302" i="4"/>
  <c r="I2303" i="4"/>
  <c r="K2303" i="4" s="1"/>
  <c r="I2304" i="4"/>
  <c r="K2304" i="4" s="1"/>
  <c r="I2305" i="4"/>
  <c r="K2305" i="4" s="1"/>
  <c r="I2306" i="4"/>
  <c r="K2306" i="4" s="1"/>
  <c r="I2307" i="4"/>
  <c r="K2307" i="4" s="1"/>
  <c r="I2308" i="4"/>
  <c r="K2308" i="4" s="1"/>
  <c r="I2309" i="4"/>
  <c r="I2310" i="4"/>
  <c r="I2311" i="4"/>
  <c r="I2312" i="4"/>
  <c r="I2313" i="4"/>
  <c r="I2314" i="4"/>
  <c r="I2315" i="4"/>
  <c r="K2315" i="4" s="1"/>
  <c r="I2316" i="4"/>
  <c r="K2316" i="4" s="1"/>
  <c r="I2317" i="4"/>
  <c r="K2317" i="4" s="1"/>
  <c r="I2318" i="4"/>
  <c r="K2318" i="4" s="1"/>
  <c r="I2319" i="4"/>
  <c r="K2319" i="4" s="1"/>
  <c r="I2320" i="4"/>
  <c r="K2320" i="4" s="1"/>
  <c r="I2321" i="4"/>
  <c r="I2322" i="4"/>
  <c r="I2323" i="4"/>
  <c r="I2324" i="4"/>
  <c r="I2325" i="4"/>
  <c r="I2326" i="4"/>
  <c r="I2327" i="4"/>
  <c r="K2327" i="4" s="1"/>
  <c r="I2328" i="4"/>
  <c r="K2328" i="4" s="1"/>
  <c r="I2329" i="4"/>
  <c r="K2329" i="4" s="1"/>
  <c r="I2330" i="4"/>
  <c r="K2330" i="4" s="1"/>
  <c r="I2331" i="4"/>
  <c r="K2331" i="4" s="1"/>
  <c r="I2332" i="4"/>
  <c r="K2332" i="4" s="1"/>
  <c r="I2333" i="4"/>
  <c r="I2334" i="4"/>
  <c r="I2335" i="4"/>
  <c r="I2336" i="4"/>
  <c r="I2337" i="4"/>
  <c r="I2338" i="4"/>
  <c r="I2339" i="4"/>
  <c r="K2339" i="4" s="1"/>
  <c r="I2340" i="4"/>
  <c r="K2340" i="4" s="1"/>
  <c r="I2341" i="4"/>
  <c r="K2341" i="4" s="1"/>
  <c r="I2342" i="4"/>
  <c r="K2342" i="4" s="1"/>
  <c r="I2343" i="4"/>
  <c r="K2343" i="4" s="1"/>
  <c r="I2344" i="4"/>
  <c r="K2344" i="4" s="1"/>
  <c r="I2345" i="4"/>
  <c r="I2346" i="4"/>
  <c r="I2347" i="4"/>
  <c r="I2348" i="4"/>
  <c r="I2349" i="4"/>
  <c r="I2350" i="4"/>
  <c r="I2351" i="4"/>
  <c r="K2351" i="4" s="1"/>
  <c r="I2352" i="4"/>
  <c r="K2352" i="4" s="1"/>
  <c r="I2353" i="4"/>
  <c r="K2353" i="4" s="1"/>
  <c r="I2354" i="4"/>
  <c r="K2354" i="4" s="1"/>
  <c r="I2355" i="4"/>
  <c r="K2355" i="4" s="1"/>
  <c r="I2356" i="4"/>
  <c r="K2356" i="4" s="1"/>
  <c r="I2357" i="4"/>
  <c r="I2358" i="4"/>
  <c r="I2359" i="4"/>
  <c r="I2360" i="4"/>
  <c r="I2361" i="4"/>
  <c r="I2362" i="4"/>
  <c r="I2363" i="4"/>
  <c r="K2363" i="4" s="1"/>
  <c r="I2364" i="4"/>
  <c r="K2364" i="4" s="1"/>
  <c r="I2365" i="4"/>
  <c r="K2365" i="4" s="1"/>
  <c r="I2366" i="4"/>
  <c r="K2366" i="4" s="1"/>
  <c r="I2367" i="4"/>
  <c r="K2367" i="4" s="1"/>
  <c r="I2368" i="4"/>
  <c r="K2368" i="4" s="1"/>
  <c r="I2369" i="4"/>
  <c r="I2370" i="4"/>
  <c r="I2371" i="4"/>
  <c r="I2372" i="4"/>
  <c r="I2373" i="4"/>
  <c r="I2374" i="4"/>
  <c r="I2375" i="4"/>
  <c r="K2375" i="4" s="1"/>
  <c r="I2376" i="4"/>
  <c r="K2376" i="4" s="1"/>
  <c r="I2377" i="4"/>
  <c r="K2377" i="4" s="1"/>
  <c r="I2378" i="4"/>
  <c r="K2378" i="4" s="1"/>
  <c r="I2379" i="4"/>
  <c r="K2379" i="4" s="1"/>
  <c r="I2380" i="4"/>
  <c r="K2380" i="4" s="1"/>
  <c r="I2381" i="4"/>
  <c r="I2382" i="4"/>
  <c r="I2383" i="4"/>
  <c r="I2384" i="4"/>
  <c r="I2385" i="4"/>
  <c r="I2386" i="4"/>
  <c r="I2387" i="4"/>
  <c r="K2387" i="4" s="1"/>
  <c r="I2388" i="4"/>
  <c r="K2388" i="4" s="1"/>
  <c r="I2389" i="4"/>
  <c r="K2389" i="4" s="1"/>
  <c r="I2390" i="4"/>
  <c r="K2390" i="4" s="1"/>
  <c r="I2391" i="4"/>
  <c r="K2391" i="4" s="1"/>
  <c r="I2392" i="4"/>
  <c r="K2392" i="4" s="1"/>
  <c r="I2393" i="4"/>
  <c r="I2394" i="4"/>
  <c r="I2395" i="4"/>
  <c r="I2396" i="4"/>
  <c r="I2397" i="4"/>
  <c r="I2398" i="4"/>
  <c r="K2398" i="4" s="1"/>
  <c r="I2399" i="4"/>
  <c r="K2399" i="4" s="1"/>
  <c r="I2400" i="4"/>
  <c r="K2400" i="4" s="1"/>
  <c r="I2401" i="4"/>
  <c r="K2401" i="4" s="1"/>
  <c r="I2402" i="4"/>
  <c r="K2402" i="4" s="1"/>
  <c r="I2403" i="4"/>
  <c r="K2403" i="4" s="1"/>
  <c r="I2404" i="4"/>
  <c r="K2404" i="4" s="1"/>
  <c r="I2405" i="4"/>
  <c r="I2406" i="4"/>
  <c r="I2407" i="4"/>
  <c r="I2408" i="4"/>
  <c r="I2409" i="4"/>
  <c r="I2410" i="4"/>
  <c r="K2410" i="4" s="1"/>
  <c r="I2411" i="4"/>
  <c r="K2411" i="4" s="1"/>
  <c r="I2412" i="4"/>
  <c r="K2412" i="4" s="1"/>
  <c r="I2413" i="4"/>
  <c r="K2413" i="4" s="1"/>
  <c r="I2414" i="4"/>
  <c r="K2414" i="4" s="1"/>
  <c r="I2415" i="4"/>
  <c r="K2415" i="4" s="1"/>
  <c r="I2416" i="4"/>
  <c r="K2416" i="4" s="1"/>
  <c r="I2417" i="4"/>
  <c r="I2418" i="4"/>
  <c r="I2419" i="4"/>
  <c r="I2420" i="4"/>
  <c r="I2421" i="4"/>
  <c r="I2422" i="4"/>
  <c r="K2422" i="4" s="1"/>
  <c r="I2423" i="4"/>
  <c r="K2423" i="4" s="1"/>
  <c r="I2424" i="4"/>
  <c r="K2424" i="4" s="1"/>
  <c r="I2425" i="4"/>
  <c r="K2425" i="4" s="1"/>
  <c r="I2426" i="4"/>
  <c r="K2426" i="4" s="1"/>
  <c r="I2427" i="4"/>
  <c r="K2427" i="4" s="1"/>
  <c r="I2428" i="4"/>
  <c r="K2428" i="4" s="1"/>
  <c r="I2429" i="4"/>
  <c r="I2430" i="4"/>
  <c r="I2431" i="4"/>
  <c r="I2432" i="4"/>
  <c r="I2433" i="4"/>
  <c r="I2434" i="4"/>
  <c r="K2434" i="4" s="1"/>
  <c r="I2435" i="4"/>
  <c r="K2435" i="4" s="1"/>
  <c r="I2436" i="4"/>
  <c r="K2436" i="4" s="1"/>
  <c r="I2437" i="4"/>
  <c r="K2437" i="4" s="1"/>
  <c r="I2438" i="4"/>
  <c r="K2438" i="4" s="1"/>
  <c r="I2439" i="4"/>
  <c r="K2439" i="4" s="1"/>
  <c r="I2440" i="4"/>
  <c r="K2440" i="4" s="1"/>
  <c r="I2441" i="4"/>
  <c r="I2442" i="4"/>
  <c r="I2443" i="4"/>
  <c r="I2444" i="4"/>
  <c r="I2445" i="4"/>
  <c r="I2446" i="4"/>
  <c r="K2446" i="4" s="1"/>
  <c r="I2447" i="4"/>
  <c r="K2447" i="4" s="1"/>
  <c r="I2448" i="4"/>
  <c r="K2448" i="4" s="1"/>
  <c r="I2449" i="4"/>
  <c r="K2449" i="4" s="1"/>
  <c r="I2450" i="4"/>
  <c r="K2450" i="4" s="1"/>
  <c r="I2451" i="4"/>
  <c r="K2451" i="4" s="1"/>
  <c r="I2452" i="4"/>
  <c r="K2452" i="4" s="1"/>
  <c r="I2453" i="4"/>
  <c r="I2454" i="4"/>
  <c r="I2455" i="4"/>
  <c r="I2456" i="4"/>
  <c r="I2457" i="4"/>
  <c r="I2458" i="4"/>
  <c r="K2458" i="4" s="1"/>
  <c r="I2459" i="4"/>
  <c r="K2459" i="4" s="1"/>
  <c r="I2460" i="4"/>
  <c r="K2460" i="4" s="1"/>
  <c r="I2461" i="4"/>
  <c r="K2461" i="4" s="1"/>
  <c r="I2462" i="4"/>
  <c r="K2462" i="4" s="1"/>
  <c r="I2463" i="4"/>
  <c r="K2463" i="4" s="1"/>
  <c r="I2464" i="4"/>
  <c r="K2464" i="4" s="1"/>
  <c r="I2465" i="4"/>
  <c r="I2466" i="4"/>
  <c r="I2467" i="4"/>
  <c r="I2468" i="4"/>
  <c r="I2469" i="4"/>
  <c r="I2470" i="4"/>
  <c r="K2470" i="4" s="1"/>
  <c r="I2471" i="4"/>
  <c r="K2471" i="4" s="1"/>
  <c r="I2472" i="4"/>
  <c r="K2472" i="4" s="1"/>
  <c r="I2473" i="4"/>
  <c r="K2473" i="4" s="1"/>
  <c r="I2474" i="4"/>
  <c r="K2474" i="4" s="1"/>
  <c r="I2475" i="4"/>
  <c r="K2475" i="4" s="1"/>
  <c r="I2476" i="4"/>
  <c r="K2476" i="4" s="1"/>
  <c r="I2477" i="4"/>
  <c r="I2478" i="4"/>
  <c r="I2479" i="4"/>
  <c r="I2480" i="4"/>
  <c r="I2481" i="4"/>
  <c r="I2482" i="4"/>
  <c r="K2482" i="4" s="1"/>
  <c r="I2483" i="4"/>
  <c r="K2483" i="4" s="1"/>
  <c r="I2484" i="4"/>
  <c r="K2484" i="4" s="1"/>
  <c r="I2485" i="4"/>
  <c r="K2485" i="4" s="1"/>
  <c r="I2486" i="4"/>
  <c r="K2486" i="4" s="1"/>
  <c r="I2487" i="4"/>
  <c r="K2487" i="4" s="1"/>
  <c r="I2488" i="4"/>
  <c r="K2488" i="4" s="1"/>
  <c r="I2489" i="4"/>
  <c r="I2490" i="4"/>
  <c r="I2491" i="4"/>
  <c r="I2492" i="4"/>
  <c r="I2493" i="4"/>
  <c r="I2494" i="4"/>
  <c r="K2494" i="4" s="1"/>
  <c r="I2495" i="4"/>
  <c r="K2495" i="4" s="1"/>
  <c r="I2496" i="4"/>
  <c r="K2496" i="4" s="1"/>
  <c r="I2497" i="4"/>
  <c r="K2497" i="4" s="1"/>
  <c r="I2498" i="4"/>
  <c r="K2498" i="4" s="1"/>
  <c r="I2499" i="4"/>
  <c r="K2499" i="4" s="1"/>
  <c r="I2500" i="4"/>
  <c r="K2500" i="4" s="1"/>
  <c r="I2501" i="4"/>
  <c r="I2502" i="4"/>
  <c r="I2503" i="4"/>
  <c r="I2504" i="4"/>
  <c r="I2505" i="4"/>
  <c r="I2506" i="4"/>
  <c r="K2506" i="4" s="1"/>
  <c r="I2507" i="4"/>
  <c r="K2507" i="4" s="1"/>
  <c r="I2508" i="4"/>
  <c r="K2508" i="4" s="1"/>
  <c r="I2509" i="4"/>
  <c r="K2509" i="4" s="1"/>
  <c r="I2510" i="4"/>
  <c r="K2510" i="4" s="1"/>
  <c r="I2511" i="4"/>
  <c r="K2511" i="4" s="1"/>
  <c r="I2512" i="4"/>
  <c r="K2512" i="4" s="1"/>
  <c r="I2513" i="4"/>
  <c r="I2514" i="4"/>
  <c r="I2515" i="4"/>
  <c r="I2516" i="4"/>
  <c r="I2517" i="4"/>
  <c r="I2518" i="4"/>
  <c r="K2518" i="4" s="1"/>
  <c r="I2519" i="4"/>
  <c r="K2519" i="4" s="1"/>
  <c r="I2520" i="4"/>
  <c r="K2520" i="4" s="1"/>
  <c r="I2521" i="4"/>
  <c r="K2521" i="4" s="1"/>
  <c r="I2522" i="4"/>
  <c r="K2522" i="4" s="1"/>
  <c r="I2523" i="4"/>
  <c r="K2523" i="4" s="1"/>
  <c r="I2524" i="4"/>
  <c r="K2524" i="4" s="1"/>
  <c r="I2525" i="4"/>
  <c r="I2526" i="4"/>
  <c r="I2527" i="4"/>
  <c r="I2528" i="4"/>
  <c r="I2529" i="4"/>
  <c r="I2530" i="4"/>
  <c r="K2530" i="4" s="1"/>
  <c r="I2531" i="4"/>
  <c r="K2531" i="4" s="1"/>
  <c r="I2532" i="4"/>
  <c r="K2532" i="4" s="1"/>
  <c r="I2533" i="4"/>
  <c r="K2533" i="4" s="1"/>
  <c r="I2534" i="4"/>
  <c r="K2534" i="4" s="1"/>
  <c r="I2535" i="4"/>
  <c r="K2535" i="4" s="1"/>
  <c r="I2536" i="4"/>
  <c r="K2536" i="4" s="1"/>
  <c r="I2537" i="4"/>
  <c r="I2538" i="4"/>
  <c r="I2539" i="4"/>
  <c r="I2540" i="4"/>
  <c r="I2541" i="4"/>
  <c r="I2542" i="4"/>
  <c r="K2542" i="4" s="1"/>
  <c r="I2543" i="4"/>
  <c r="K2543" i="4" s="1"/>
  <c r="I2544" i="4"/>
  <c r="K2544" i="4" s="1"/>
  <c r="I2545" i="4"/>
  <c r="K2545" i="4" s="1"/>
  <c r="I2546" i="4"/>
  <c r="K2546" i="4" s="1"/>
  <c r="I2547" i="4"/>
  <c r="K2547" i="4" s="1"/>
  <c r="I2548" i="4"/>
  <c r="K2548" i="4" s="1"/>
  <c r="I2549" i="4"/>
  <c r="I2550" i="4"/>
  <c r="I2551" i="4"/>
  <c r="I2552" i="4"/>
  <c r="I2553" i="4"/>
  <c r="I2554" i="4"/>
  <c r="K2554" i="4" s="1"/>
  <c r="I2555" i="4"/>
  <c r="K2555" i="4" s="1"/>
  <c r="I2556" i="4"/>
  <c r="K2556" i="4" s="1"/>
  <c r="I2557" i="4"/>
  <c r="K2557" i="4" s="1"/>
  <c r="I2558" i="4"/>
  <c r="K2558" i="4" s="1"/>
  <c r="I2559" i="4"/>
  <c r="K2559" i="4" s="1"/>
  <c r="I2560" i="4"/>
  <c r="K2560" i="4" s="1"/>
  <c r="I2561" i="4"/>
  <c r="I2562" i="4"/>
  <c r="I2563" i="4"/>
  <c r="I2564" i="4"/>
  <c r="I2565" i="4"/>
  <c r="I2566" i="4"/>
  <c r="K2566" i="4" s="1"/>
  <c r="I2567" i="4"/>
  <c r="K2567" i="4" s="1"/>
  <c r="I2568" i="4"/>
  <c r="K2568" i="4" s="1"/>
  <c r="I2569" i="4"/>
  <c r="K2569" i="4" s="1"/>
  <c r="I2570" i="4"/>
  <c r="K2570" i="4" s="1"/>
  <c r="I2571" i="4"/>
  <c r="K2571" i="4" s="1"/>
  <c r="I2572" i="4"/>
  <c r="K2572" i="4" s="1"/>
  <c r="I2573" i="4"/>
  <c r="I2574" i="4"/>
  <c r="I2575" i="4"/>
  <c r="I2576" i="4"/>
  <c r="I2577" i="4"/>
  <c r="I2578" i="4"/>
  <c r="K2578" i="4" s="1"/>
  <c r="I2579" i="4"/>
  <c r="K2579" i="4" s="1"/>
  <c r="I2580" i="4"/>
  <c r="K2580" i="4" s="1"/>
  <c r="I2581" i="4"/>
  <c r="K2581" i="4" s="1"/>
  <c r="I2582" i="4"/>
  <c r="K2582" i="4" s="1"/>
  <c r="I2583" i="4"/>
  <c r="K2583" i="4" s="1"/>
  <c r="I2584" i="4"/>
  <c r="K2584" i="4" s="1"/>
  <c r="I2585" i="4"/>
  <c r="I2586" i="4"/>
  <c r="I2587" i="4"/>
  <c r="I2588" i="4"/>
  <c r="I2589" i="4"/>
  <c r="I2590" i="4"/>
  <c r="K2590" i="4" s="1"/>
  <c r="I2591" i="4"/>
  <c r="K2591" i="4" s="1"/>
  <c r="I2592" i="4"/>
  <c r="K2592" i="4" s="1"/>
  <c r="I2593" i="4"/>
  <c r="K2593" i="4" s="1"/>
  <c r="I2594" i="4"/>
  <c r="K2594" i="4" s="1"/>
  <c r="I2595" i="4"/>
  <c r="K2595" i="4" s="1"/>
  <c r="I2596" i="4"/>
  <c r="K2596" i="4" s="1"/>
  <c r="I2597" i="4"/>
  <c r="I2598" i="4"/>
  <c r="I2599" i="4"/>
  <c r="I2600" i="4"/>
  <c r="I2601" i="4"/>
  <c r="I2602" i="4"/>
  <c r="K2602" i="4" s="1"/>
  <c r="I2603" i="4"/>
  <c r="K2603" i="4" s="1"/>
  <c r="I2604" i="4"/>
  <c r="K2604" i="4" s="1"/>
  <c r="I2605" i="4"/>
  <c r="K2605" i="4" s="1"/>
  <c r="I2606" i="4"/>
  <c r="K2606" i="4" s="1"/>
  <c r="I2607" i="4"/>
  <c r="K2607" i="4" s="1"/>
  <c r="I2608" i="4"/>
  <c r="K2608" i="4" s="1"/>
  <c r="I2609" i="4"/>
  <c r="I2610" i="4"/>
  <c r="I2611" i="4"/>
  <c r="I2612" i="4"/>
  <c r="I2613" i="4"/>
  <c r="I2614" i="4"/>
  <c r="K2614" i="4" s="1"/>
  <c r="I2615" i="4"/>
  <c r="K2615" i="4" s="1"/>
  <c r="I2616" i="4"/>
  <c r="K2616" i="4" s="1"/>
  <c r="I2617" i="4"/>
  <c r="K2617" i="4" s="1"/>
  <c r="I2618" i="4"/>
  <c r="K2618" i="4" s="1"/>
  <c r="I2619" i="4"/>
  <c r="K2619" i="4" s="1"/>
  <c r="I2620" i="4"/>
  <c r="K2620" i="4" s="1"/>
  <c r="I2621" i="4"/>
  <c r="I2622" i="4"/>
  <c r="I2623" i="4"/>
  <c r="I2624" i="4"/>
  <c r="I2625" i="4"/>
  <c r="I2626" i="4"/>
  <c r="K2626" i="4" s="1"/>
  <c r="I2627" i="4"/>
  <c r="K2627" i="4" s="1"/>
  <c r="I2628" i="4"/>
  <c r="K2628" i="4" s="1"/>
  <c r="I2629" i="4"/>
  <c r="K2629" i="4" s="1"/>
  <c r="I2630" i="4"/>
  <c r="K2630" i="4" s="1"/>
  <c r="I2631" i="4"/>
  <c r="K2631" i="4" s="1"/>
  <c r="I2632" i="4"/>
  <c r="K2632" i="4" s="1"/>
  <c r="I2633" i="4"/>
  <c r="I2634" i="4"/>
  <c r="I2635" i="4"/>
  <c r="I2636" i="4"/>
  <c r="I2637" i="4"/>
  <c r="I2638" i="4"/>
  <c r="K2638" i="4" s="1"/>
  <c r="I2639" i="4"/>
  <c r="K2639" i="4" s="1"/>
  <c r="I2640" i="4"/>
  <c r="K2640" i="4" s="1"/>
  <c r="I2641" i="4"/>
  <c r="K2641" i="4" s="1"/>
  <c r="I2642" i="4"/>
  <c r="K2642" i="4" s="1"/>
  <c r="I2643" i="4"/>
  <c r="K2643" i="4" s="1"/>
  <c r="I2644" i="4"/>
  <c r="K2644" i="4" s="1"/>
  <c r="I2645" i="4"/>
  <c r="I2646" i="4"/>
  <c r="I2647" i="4"/>
  <c r="I2648" i="4"/>
  <c r="I2649" i="4"/>
  <c r="I2650" i="4"/>
  <c r="K2650" i="4" s="1"/>
  <c r="I2651" i="4"/>
  <c r="K2651" i="4" s="1"/>
  <c r="I2652" i="4"/>
  <c r="K2652" i="4" s="1"/>
  <c r="I2653" i="4"/>
  <c r="K2653" i="4" s="1"/>
  <c r="I2654" i="4"/>
  <c r="K2654" i="4" s="1"/>
  <c r="I2655" i="4"/>
  <c r="K2655" i="4" s="1"/>
  <c r="I2656" i="4"/>
  <c r="K2656" i="4" s="1"/>
  <c r="I2657" i="4"/>
  <c r="I2658" i="4"/>
  <c r="I2659" i="4"/>
  <c r="I2660" i="4"/>
  <c r="I2661" i="4"/>
  <c r="I2662" i="4"/>
  <c r="K2662" i="4" s="1"/>
  <c r="I2663" i="4"/>
  <c r="K2663" i="4" s="1"/>
  <c r="I2664" i="4"/>
  <c r="K2664" i="4" s="1"/>
  <c r="I2665" i="4"/>
  <c r="K2665" i="4" s="1"/>
  <c r="I2666" i="4"/>
  <c r="K2666" i="4" s="1"/>
  <c r="I2667" i="4"/>
  <c r="K2667" i="4" s="1"/>
  <c r="I2668" i="4"/>
  <c r="K2668" i="4" s="1"/>
  <c r="I2669" i="4"/>
  <c r="I2670" i="4"/>
  <c r="I2671" i="4"/>
  <c r="I2672" i="4"/>
  <c r="I2673" i="4"/>
  <c r="I2674" i="4"/>
  <c r="K2674" i="4" s="1"/>
  <c r="I2675" i="4"/>
  <c r="K2675" i="4" s="1"/>
  <c r="I2676" i="4"/>
  <c r="K2676" i="4" s="1"/>
  <c r="I2677" i="4"/>
  <c r="K2677" i="4" s="1"/>
  <c r="I2678" i="4"/>
  <c r="K2678" i="4" s="1"/>
  <c r="I2679" i="4"/>
  <c r="K2679" i="4" s="1"/>
  <c r="I2680" i="4"/>
  <c r="K2680" i="4" s="1"/>
  <c r="I2681" i="4"/>
  <c r="I2682" i="4"/>
  <c r="I2683" i="4"/>
  <c r="I2684" i="4"/>
  <c r="I2685" i="4"/>
  <c r="I2686" i="4"/>
  <c r="K2686" i="4" s="1"/>
  <c r="I2687" i="4"/>
  <c r="K2687" i="4" s="1"/>
  <c r="I2688" i="4"/>
  <c r="K2688" i="4" s="1"/>
  <c r="I2689" i="4"/>
  <c r="K2689" i="4" s="1"/>
  <c r="I2690" i="4"/>
  <c r="K2690" i="4" s="1"/>
  <c r="I2691" i="4"/>
  <c r="K2691" i="4" s="1"/>
  <c r="I2692" i="4"/>
  <c r="K2692" i="4" s="1"/>
  <c r="I2693" i="4"/>
  <c r="I2694" i="4"/>
  <c r="I2695" i="4"/>
  <c r="I2696" i="4"/>
  <c r="I2697" i="4"/>
  <c r="I2698" i="4"/>
  <c r="K2698" i="4" s="1"/>
  <c r="I2699" i="4"/>
  <c r="K2699" i="4" s="1"/>
  <c r="I2700" i="4"/>
  <c r="K2700" i="4" s="1"/>
  <c r="I2701" i="4"/>
  <c r="K2701" i="4" s="1"/>
  <c r="I2702" i="4"/>
  <c r="K2702" i="4" s="1"/>
  <c r="I2703" i="4"/>
  <c r="K2703" i="4" s="1"/>
  <c r="I2704" i="4"/>
  <c r="K2704" i="4" s="1"/>
  <c r="I2705" i="4"/>
  <c r="I2706" i="4"/>
  <c r="I2707" i="4"/>
  <c r="I2708" i="4"/>
  <c r="I2709" i="4"/>
  <c r="I2710" i="4"/>
  <c r="K2710" i="4" s="1"/>
  <c r="I2711" i="4"/>
  <c r="K2711" i="4" s="1"/>
  <c r="I2712" i="4"/>
  <c r="K2712" i="4" s="1"/>
  <c r="I2713" i="4"/>
  <c r="K2713" i="4" s="1"/>
  <c r="I2714" i="4"/>
  <c r="K2714" i="4" s="1"/>
  <c r="I2715" i="4"/>
  <c r="K2715" i="4" s="1"/>
  <c r="I2716" i="4"/>
  <c r="K2716" i="4" s="1"/>
  <c r="I2717" i="4"/>
  <c r="I2718" i="4"/>
  <c r="I2719" i="4"/>
  <c r="I2720" i="4"/>
  <c r="I2721" i="4"/>
  <c r="I2722" i="4"/>
  <c r="K2722" i="4" s="1"/>
  <c r="I2723" i="4"/>
  <c r="K2723" i="4" s="1"/>
  <c r="I2724" i="4"/>
  <c r="K2724" i="4" s="1"/>
  <c r="I2725" i="4"/>
  <c r="K2725" i="4" s="1"/>
  <c r="I2726" i="4"/>
  <c r="K2726" i="4" s="1"/>
  <c r="I2727" i="4"/>
  <c r="K2727" i="4" s="1"/>
  <c r="I2728" i="4"/>
  <c r="K2728" i="4" s="1"/>
  <c r="I2729" i="4"/>
  <c r="I2730" i="4"/>
  <c r="I2731" i="4"/>
  <c r="I2732" i="4"/>
  <c r="I2733" i="4"/>
  <c r="I2734" i="4"/>
  <c r="K2734" i="4" s="1"/>
  <c r="I2735" i="4"/>
  <c r="K2735" i="4" s="1"/>
  <c r="I2736" i="4"/>
  <c r="K2736" i="4" s="1"/>
  <c r="I2737" i="4"/>
  <c r="K2737" i="4" s="1"/>
  <c r="I2738" i="4"/>
  <c r="K2738" i="4" s="1"/>
  <c r="I2739" i="4"/>
  <c r="K2739" i="4" s="1"/>
  <c r="I2740" i="4"/>
  <c r="K2740" i="4" s="1"/>
  <c r="I2741" i="4"/>
  <c r="I2742" i="4"/>
  <c r="I2743" i="4"/>
  <c r="I2744" i="4"/>
  <c r="I2745" i="4"/>
  <c r="I2746" i="4"/>
  <c r="K2746" i="4" s="1"/>
  <c r="I2747" i="4"/>
  <c r="K2747" i="4" s="1"/>
  <c r="I2748" i="4"/>
  <c r="K2748" i="4" s="1"/>
  <c r="I2749" i="4"/>
  <c r="K2749" i="4" s="1"/>
  <c r="I2750" i="4"/>
  <c r="K2750" i="4" s="1"/>
  <c r="I2751" i="4"/>
  <c r="K2751" i="4" s="1"/>
  <c r="I2752" i="4"/>
  <c r="K2752" i="4" s="1"/>
  <c r="I2753" i="4"/>
  <c r="I2754" i="4"/>
  <c r="I2755" i="4"/>
  <c r="I2756" i="4"/>
  <c r="I2757" i="4"/>
  <c r="I2758" i="4"/>
  <c r="K2758" i="4" s="1"/>
  <c r="I2759" i="4"/>
  <c r="K2759" i="4" s="1"/>
  <c r="I2760" i="4"/>
  <c r="K2760" i="4" s="1"/>
  <c r="I2761" i="4"/>
  <c r="K2761" i="4" s="1"/>
  <c r="I2762" i="4"/>
  <c r="K2762" i="4" s="1"/>
  <c r="I2763" i="4"/>
  <c r="K2763" i="4" s="1"/>
  <c r="I2764" i="4"/>
  <c r="K2764" i="4" s="1"/>
  <c r="I2765" i="4"/>
  <c r="I2766" i="4"/>
  <c r="I2767" i="4"/>
  <c r="I2768" i="4"/>
  <c r="I2769" i="4"/>
  <c r="I2770" i="4"/>
  <c r="K2770" i="4" s="1"/>
  <c r="I2771" i="4"/>
  <c r="K2771" i="4" s="1"/>
  <c r="I2772" i="4"/>
  <c r="K2772" i="4" s="1"/>
  <c r="I2773" i="4"/>
  <c r="K2773" i="4" s="1"/>
  <c r="I2774" i="4"/>
  <c r="K2774" i="4" s="1"/>
  <c r="I2775" i="4"/>
  <c r="K2775" i="4" s="1"/>
  <c r="I2776" i="4"/>
  <c r="K2776" i="4" s="1"/>
  <c r="I2777" i="4"/>
  <c r="I2778" i="4"/>
  <c r="I2779" i="4"/>
  <c r="I2780" i="4"/>
  <c r="I2781" i="4"/>
  <c r="I2782" i="4"/>
  <c r="K2782" i="4" s="1"/>
  <c r="I2783" i="4"/>
  <c r="K2783" i="4" s="1"/>
  <c r="I2784" i="4"/>
  <c r="K2784" i="4" s="1"/>
  <c r="I2785" i="4"/>
  <c r="K2785" i="4" s="1"/>
  <c r="I2786" i="4"/>
  <c r="K2786" i="4" s="1"/>
  <c r="I2787" i="4"/>
  <c r="K2787" i="4" s="1"/>
  <c r="I2788" i="4"/>
  <c r="K2788" i="4" s="1"/>
  <c r="I2789" i="4"/>
  <c r="I2790" i="4"/>
  <c r="I2791" i="4"/>
  <c r="I2792" i="4"/>
  <c r="I2793" i="4"/>
  <c r="I2794" i="4"/>
  <c r="K2794" i="4" s="1"/>
  <c r="I2795" i="4"/>
  <c r="K2795" i="4" s="1"/>
  <c r="I2796" i="4"/>
  <c r="K2796" i="4" s="1"/>
  <c r="I2797" i="4"/>
  <c r="K2797" i="4" s="1"/>
  <c r="I2798" i="4"/>
  <c r="K2798" i="4" s="1"/>
  <c r="I2799" i="4"/>
  <c r="K2799" i="4" s="1"/>
  <c r="I2800" i="4"/>
  <c r="K2800" i="4" s="1"/>
  <c r="I2801" i="4"/>
  <c r="I2802" i="4"/>
  <c r="I2803" i="4"/>
  <c r="I2804" i="4"/>
  <c r="I2805" i="4"/>
  <c r="I2806" i="4"/>
  <c r="K2806" i="4" s="1"/>
  <c r="I2807" i="4"/>
  <c r="K2807" i="4" s="1"/>
  <c r="I2808" i="4"/>
  <c r="K2808" i="4" s="1"/>
  <c r="I2809" i="4"/>
  <c r="K2809" i="4" s="1"/>
  <c r="I2810" i="4"/>
  <c r="K2810" i="4" s="1"/>
  <c r="I2811" i="4"/>
  <c r="K2811" i="4" s="1"/>
  <c r="I2812" i="4"/>
  <c r="K2812" i="4" s="1"/>
  <c r="I2813" i="4"/>
  <c r="I2814" i="4"/>
  <c r="I2815" i="4"/>
  <c r="I2816" i="4"/>
  <c r="I2817" i="4"/>
  <c r="I2818" i="4"/>
  <c r="K2818" i="4" s="1"/>
  <c r="I2819" i="4"/>
  <c r="K2819" i="4" s="1"/>
  <c r="I2820" i="4"/>
  <c r="K2820" i="4" s="1"/>
  <c r="I2821" i="4"/>
  <c r="K2821" i="4" s="1"/>
  <c r="I2822" i="4"/>
  <c r="K2822" i="4" s="1"/>
  <c r="I2823" i="4"/>
  <c r="K2823" i="4" s="1"/>
  <c r="I2824" i="4"/>
  <c r="K2824" i="4" s="1"/>
  <c r="I2825" i="4"/>
  <c r="I2826" i="4"/>
  <c r="I2827" i="4"/>
  <c r="I2828" i="4"/>
  <c r="I2829" i="4"/>
  <c r="I2830" i="4"/>
  <c r="K2830" i="4" s="1"/>
  <c r="I2831" i="4"/>
  <c r="K2831" i="4" s="1"/>
  <c r="I2832" i="4"/>
  <c r="K2832" i="4" s="1"/>
  <c r="I2833" i="4"/>
  <c r="K2833" i="4" s="1"/>
  <c r="I2834" i="4"/>
  <c r="K2834" i="4" s="1"/>
  <c r="I2835" i="4"/>
  <c r="K2835" i="4" s="1"/>
  <c r="I2836" i="4"/>
  <c r="K2836" i="4" s="1"/>
  <c r="I2837" i="4"/>
  <c r="I2838" i="4"/>
  <c r="I2839" i="4"/>
  <c r="I2840" i="4"/>
  <c r="I2841" i="4"/>
  <c r="I2842" i="4"/>
  <c r="K2842" i="4" s="1"/>
  <c r="I2843" i="4"/>
  <c r="K2843" i="4" s="1"/>
  <c r="I2844" i="4"/>
  <c r="K2844" i="4" s="1"/>
  <c r="I2845" i="4"/>
  <c r="K2845" i="4" s="1"/>
  <c r="I2846" i="4"/>
  <c r="K2846" i="4" s="1"/>
  <c r="I2847" i="4"/>
  <c r="K2847" i="4" s="1"/>
  <c r="I2848" i="4"/>
  <c r="K2848" i="4" s="1"/>
  <c r="I2849" i="4"/>
  <c r="I2850" i="4"/>
  <c r="I2851" i="4"/>
  <c r="I2852" i="4"/>
  <c r="I2853" i="4"/>
  <c r="I2854" i="4"/>
  <c r="K2854" i="4" s="1"/>
  <c r="I2855" i="4"/>
  <c r="K2855" i="4" s="1"/>
  <c r="I2856" i="4"/>
  <c r="K2856" i="4" s="1"/>
  <c r="I2857" i="4"/>
  <c r="K2857" i="4" s="1"/>
  <c r="I2858" i="4"/>
  <c r="K2858" i="4" s="1"/>
  <c r="I2859" i="4"/>
  <c r="K2859" i="4" s="1"/>
  <c r="I2860" i="4"/>
  <c r="K2860" i="4" s="1"/>
  <c r="I2861" i="4"/>
  <c r="I2862" i="4"/>
  <c r="I2863" i="4"/>
  <c r="I2864" i="4"/>
  <c r="I2865" i="4"/>
  <c r="I2866" i="4"/>
  <c r="K2866" i="4" s="1"/>
  <c r="I2867" i="4"/>
  <c r="K2867" i="4" s="1"/>
  <c r="I2868" i="4"/>
  <c r="K2868" i="4" s="1"/>
  <c r="I2869" i="4"/>
  <c r="K2869" i="4" s="1"/>
  <c r="I2870" i="4"/>
  <c r="K2870" i="4" s="1"/>
  <c r="I2871" i="4"/>
  <c r="K2871" i="4" s="1"/>
  <c r="I2872" i="4"/>
  <c r="K2872" i="4" s="1"/>
  <c r="I2873" i="4"/>
  <c r="I2874" i="4"/>
  <c r="I2875" i="4"/>
  <c r="I2876" i="4"/>
  <c r="I2877" i="4"/>
  <c r="I2878" i="4"/>
  <c r="K2878" i="4" s="1"/>
  <c r="I2879" i="4"/>
  <c r="K2879" i="4" s="1"/>
  <c r="I2880" i="4"/>
  <c r="K2880" i="4" s="1"/>
  <c r="I2881" i="4"/>
  <c r="K2881" i="4" s="1"/>
  <c r="I2882" i="4"/>
  <c r="K2882" i="4" s="1"/>
  <c r="I2883" i="4"/>
  <c r="K2883" i="4" s="1"/>
  <c r="I2884" i="4"/>
  <c r="K2884" i="4" s="1"/>
  <c r="I2885" i="4"/>
  <c r="I2886" i="4"/>
  <c r="I2887" i="4"/>
  <c r="I2888" i="4"/>
  <c r="I2889" i="4"/>
  <c r="I2890" i="4"/>
  <c r="K2890" i="4" s="1"/>
  <c r="I2891" i="4"/>
  <c r="K2891" i="4" s="1"/>
  <c r="I2892" i="4"/>
  <c r="K2892" i="4" s="1"/>
  <c r="I2893" i="4"/>
  <c r="K2893" i="4" s="1"/>
  <c r="I2894" i="4"/>
  <c r="K2894" i="4" s="1"/>
  <c r="I2895" i="4"/>
  <c r="K2895" i="4" s="1"/>
  <c r="I2896" i="4"/>
  <c r="K2896" i="4" s="1"/>
  <c r="I2897" i="4"/>
  <c r="I2898" i="4"/>
  <c r="I2899" i="4"/>
  <c r="I2900" i="4"/>
  <c r="I2901" i="4"/>
  <c r="I2902" i="4"/>
  <c r="K2902" i="4" s="1"/>
  <c r="I2903" i="4"/>
  <c r="K2903" i="4" s="1"/>
  <c r="I2904" i="4"/>
  <c r="K2904" i="4" s="1"/>
  <c r="I2905" i="4"/>
  <c r="K2905" i="4" s="1"/>
  <c r="I2906" i="4"/>
  <c r="K2906" i="4" s="1"/>
  <c r="I2907" i="4"/>
  <c r="K2907" i="4" s="1"/>
  <c r="I2908" i="4"/>
  <c r="K2908" i="4" s="1"/>
  <c r="I2909" i="4"/>
  <c r="I2910" i="4"/>
  <c r="I2911" i="4"/>
  <c r="I2912" i="4"/>
  <c r="I2913" i="4"/>
  <c r="I2914" i="4"/>
  <c r="K2914" i="4" s="1"/>
  <c r="I2915" i="4"/>
  <c r="K2915" i="4" s="1"/>
  <c r="I2916" i="4"/>
  <c r="K2916" i="4" s="1"/>
  <c r="I2917" i="4"/>
  <c r="K2917" i="4" s="1"/>
  <c r="I2918" i="4"/>
  <c r="K2918" i="4" s="1"/>
  <c r="I2919" i="4"/>
  <c r="K2919" i="4" s="1"/>
  <c r="I2920" i="4"/>
  <c r="K2920" i="4" s="1"/>
  <c r="I2921" i="4"/>
  <c r="I2922" i="4"/>
  <c r="I2923" i="4"/>
  <c r="I2924" i="4"/>
  <c r="I2925" i="4"/>
  <c r="I2926" i="4"/>
  <c r="K2926" i="4" s="1"/>
  <c r="I2927" i="4"/>
  <c r="K2927" i="4" s="1"/>
  <c r="I2928" i="4"/>
  <c r="K2928" i="4" s="1"/>
  <c r="I2929" i="4"/>
  <c r="K2929" i="4" s="1"/>
  <c r="I2930" i="4"/>
  <c r="K2930" i="4" s="1"/>
  <c r="I2931" i="4"/>
  <c r="K2931" i="4" s="1"/>
  <c r="I2932" i="4"/>
  <c r="K2932" i="4" s="1"/>
  <c r="I2933" i="4"/>
  <c r="I2934" i="4"/>
  <c r="I2935" i="4"/>
  <c r="I2936" i="4"/>
  <c r="I2937" i="4"/>
  <c r="I2938" i="4"/>
  <c r="K2938" i="4" s="1"/>
  <c r="I2939" i="4"/>
  <c r="K2939" i="4" s="1"/>
  <c r="I2940" i="4"/>
  <c r="K2940" i="4" s="1"/>
  <c r="I2941" i="4"/>
  <c r="K2941" i="4" s="1"/>
  <c r="I2942" i="4"/>
  <c r="K2942" i="4" s="1"/>
  <c r="I2943" i="4"/>
  <c r="K2943" i="4" s="1"/>
  <c r="I2944" i="4"/>
  <c r="K2944" i="4" s="1"/>
  <c r="I2945" i="4"/>
  <c r="I2946" i="4"/>
  <c r="I2947" i="4"/>
  <c r="I2948" i="4"/>
  <c r="I2949" i="4"/>
  <c r="I2950" i="4"/>
  <c r="K2950" i="4" s="1"/>
  <c r="I2951" i="4"/>
  <c r="K2951" i="4" s="1"/>
  <c r="I2952" i="4"/>
  <c r="K2952" i="4" s="1"/>
  <c r="I2953" i="4"/>
  <c r="K2953" i="4" s="1"/>
  <c r="I2954" i="4"/>
  <c r="K2954" i="4" s="1"/>
  <c r="I2955" i="4"/>
  <c r="K2955" i="4" s="1"/>
  <c r="I2956" i="4"/>
  <c r="K2956" i="4" s="1"/>
  <c r="I2957" i="4"/>
  <c r="I2958" i="4"/>
  <c r="I2959" i="4"/>
  <c r="I2960" i="4"/>
  <c r="I2961" i="4"/>
  <c r="I2962" i="4"/>
  <c r="K2962" i="4" s="1"/>
  <c r="I2963" i="4"/>
  <c r="K2963" i="4" s="1"/>
  <c r="I2964" i="4"/>
  <c r="K2964" i="4" s="1"/>
  <c r="I2965" i="4"/>
  <c r="K2965" i="4" s="1"/>
  <c r="I2966" i="4"/>
  <c r="K2966" i="4" s="1"/>
  <c r="I2967" i="4"/>
  <c r="K2967" i="4" s="1"/>
  <c r="I2968" i="4"/>
  <c r="K2968" i="4" s="1"/>
  <c r="I2969" i="4"/>
  <c r="I2970" i="4"/>
  <c r="I2971" i="4"/>
  <c r="I2972" i="4"/>
  <c r="I2973" i="4"/>
  <c r="I2974" i="4"/>
  <c r="K2974" i="4" s="1"/>
  <c r="I2975" i="4"/>
  <c r="K2975" i="4" s="1"/>
  <c r="I2976" i="4"/>
  <c r="K2976" i="4" s="1"/>
  <c r="I2977" i="4"/>
  <c r="K2977" i="4" s="1"/>
  <c r="I2978" i="4"/>
  <c r="K2978" i="4" s="1"/>
  <c r="I2979" i="4"/>
  <c r="K2979" i="4" s="1"/>
  <c r="I2980" i="4"/>
  <c r="K2980" i="4" s="1"/>
  <c r="I2981" i="4"/>
  <c r="I2982" i="4"/>
  <c r="I2983" i="4"/>
  <c r="I2984" i="4"/>
  <c r="I2985" i="4"/>
  <c r="I2986" i="4"/>
  <c r="K2986" i="4" s="1"/>
  <c r="I2987" i="4"/>
  <c r="K2987" i="4" s="1"/>
  <c r="I2988" i="4"/>
  <c r="K2988" i="4" s="1"/>
  <c r="I2989" i="4"/>
  <c r="K2989" i="4" s="1"/>
  <c r="I2990" i="4"/>
  <c r="K2990" i="4" s="1"/>
  <c r="I2991" i="4"/>
  <c r="K2991" i="4" s="1"/>
  <c r="I2992" i="4"/>
  <c r="K2992" i="4" s="1"/>
  <c r="I2993" i="4"/>
  <c r="I2994" i="4"/>
  <c r="I2995" i="4"/>
  <c r="I2996" i="4"/>
  <c r="I2997" i="4"/>
  <c r="I2998" i="4"/>
  <c r="K2998" i="4" s="1"/>
  <c r="I2999" i="4"/>
  <c r="K2999" i="4" s="1"/>
  <c r="I3000" i="4"/>
  <c r="K3000" i="4" s="1"/>
  <c r="I3001" i="4"/>
  <c r="K3001" i="4" s="1"/>
  <c r="I3002" i="4"/>
  <c r="K3002" i="4" s="1"/>
  <c r="I3003" i="4"/>
  <c r="K3003" i="4" s="1"/>
  <c r="I3004" i="4"/>
  <c r="K3004" i="4" s="1"/>
  <c r="I3005" i="4"/>
  <c r="I3006" i="4"/>
  <c r="I3007" i="4"/>
  <c r="I3008" i="4"/>
  <c r="I3009" i="4"/>
  <c r="I3010" i="4"/>
  <c r="K3010" i="4" s="1"/>
  <c r="I3011" i="4"/>
  <c r="K3011" i="4" s="1"/>
  <c r="I3012" i="4"/>
  <c r="K3012" i="4" s="1"/>
  <c r="I3013" i="4"/>
  <c r="K3013" i="4" s="1"/>
  <c r="I3014" i="4"/>
  <c r="K3014" i="4" s="1"/>
  <c r="I3015" i="4"/>
  <c r="K3015" i="4" s="1"/>
  <c r="I3016" i="4"/>
  <c r="K3016" i="4" s="1"/>
  <c r="I3017" i="4"/>
  <c r="I3018" i="4"/>
  <c r="I3019" i="4"/>
  <c r="I3020" i="4"/>
  <c r="I3021" i="4"/>
  <c r="I3022" i="4"/>
  <c r="K3022" i="4" s="1"/>
  <c r="I3023" i="4"/>
  <c r="K3023" i="4" s="1"/>
  <c r="I3024" i="4"/>
  <c r="K3024" i="4" s="1"/>
  <c r="I3025" i="4"/>
  <c r="K3025" i="4" s="1"/>
  <c r="I3026" i="4"/>
  <c r="K3026" i="4" s="1"/>
  <c r="I3027" i="4"/>
  <c r="K3027" i="4" s="1"/>
  <c r="I3028" i="4"/>
  <c r="K3028" i="4" s="1"/>
  <c r="I3029" i="4"/>
  <c r="I3030" i="4"/>
  <c r="I3031" i="4"/>
  <c r="I3032" i="4"/>
  <c r="I3033" i="4"/>
  <c r="I3034" i="4"/>
  <c r="K3034" i="4" s="1"/>
  <c r="I3035" i="4"/>
  <c r="K3035" i="4" s="1"/>
  <c r="I3036" i="4"/>
  <c r="K3036" i="4" s="1"/>
  <c r="I3037" i="4"/>
  <c r="K3037" i="4" s="1"/>
  <c r="I3038" i="4"/>
  <c r="K3038" i="4" s="1"/>
  <c r="I3039" i="4"/>
  <c r="K3039" i="4" s="1"/>
  <c r="I3040" i="4"/>
  <c r="K3040" i="4" s="1"/>
  <c r="I3041" i="4"/>
  <c r="I3042" i="4"/>
  <c r="I3043" i="4"/>
  <c r="I3044" i="4"/>
  <c r="I3045" i="4"/>
  <c r="I3046" i="4"/>
  <c r="K3046" i="4" s="1"/>
  <c r="I3047" i="4"/>
  <c r="K3047" i="4" s="1"/>
  <c r="I3048" i="4"/>
  <c r="K3048" i="4" s="1"/>
  <c r="I3049" i="4"/>
  <c r="K3049" i="4" s="1"/>
  <c r="I3050" i="4"/>
  <c r="K3050" i="4" s="1"/>
  <c r="I3051" i="4"/>
  <c r="K3051" i="4" s="1"/>
  <c r="I3052" i="4"/>
  <c r="K3052" i="4" s="1"/>
  <c r="I3053" i="4"/>
  <c r="I3054" i="4"/>
  <c r="I3055" i="4"/>
  <c r="I3056" i="4"/>
  <c r="I3057" i="4"/>
  <c r="I3058" i="4"/>
  <c r="K3058" i="4" s="1"/>
  <c r="I3059" i="4"/>
  <c r="K3059" i="4" s="1"/>
  <c r="I3060" i="4"/>
  <c r="K3060" i="4" s="1"/>
  <c r="I3061" i="4"/>
  <c r="K3061" i="4" s="1"/>
  <c r="I3062" i="4"/>
  <c r="K3062" i="4" s="1"/>
  <c r="I3063" i="4"/>
  <c r="K3063" i="4" s="1"/>
  <c r="I3064" i="4"/>
  <c r="K3064" i="4" s="1"/>
  <c r="I3065" i="4"/>
  <c r="I3066" i="4"/>
  <c r="I3067" i="4"/>
  <c r="I3068" i="4"/>
  <c r="I3069" i="4"/>
  <c r="I3070" i="4"/>
  <c r="K3070" i="4" s="1"/>
  <c r="I3071" i="4"/>
  <c r="K3071" i="4" s="1"/>
  <c r="I3072" i="4"/>
  <c r="K3072" i="4" s="1"/>
  <c r="I3073" i="4"/>
  <c r="K3073" i="4" s="1"/>
  <c r="I3074" i="4"/>
  <c r="K3074" i="4" s="1"/>
  <c r="I3075" i="4"/>
  <c r="K3075" i="4" s="1"/>
  <c r="I3076" i="4"/>
  <c r="K3076" i="4" s="1"/>
  <c r="I3077" i="4"/>
  <c r="I3078" i="4"/>
  <c r="I3079" i="4"/>
  <c r="I3080" i="4"/>
  <c r="I3081" i="4"/>
  <c r="I3082" i="4"/>
  <c r="K3082" i="4" s="1"/>
  <c r="I3083" i="4"/>
  <c r="K3083" i="4" s="1"/>
  <c r="I3084" i="4"/>
  <c r="K3084" i="4" s="1"/>
  <c r="I3085" i="4"/>
  <c r="K3085" i="4" s="1"/>
  <c r="I3086" i="4"/>
  <c r="K3086" i="4" s="1"/>
  <c r="I3087" i="4"/>
  <c r="K3087" i="4" s="1"/>
  <c r="I3088" i="4"/>
  <c r="K3088" i="4" s="1"/>
  <c r="I3089" i="4"/>
  <c r="I3090" i="4"/>
  <c r="I3091" i="4"/>
  <c r="I3092" i="4"/>
  <c r="I3093" i="4"/>
  <c r="I3094" i="4"/>
  <c r="K3094" i="4" s="1"/>
  <c r="I3095" i="4"/>
  <c r="K3095" i="4" s="1"/>
  <c r="I3096" i="4"/>
  <c r="K3096" i="4" s="1"/>
  <c r="I3097" i="4"/>
  <c r="K3097" i="4" s="1"/>
  <c r="I3098" i="4"/>
  <c r="K3098" i="4" s="1"/>
  <c r="I3099" i="4"/>
  <c r="K3099" i="4" s="1"/>
  <c r="I3100" i="4"/>
  <c r="K3100" i="4" s="1"/>
  <c r="I3101" i="4"/>
  <c r="I3102" i="4"/>
  <c r="I3103" i="4"/>
  <c r="I3104" i="4"/>
  <c r="I3105" i="4"/>
  <c r="I3106" i="4"/>
  <c r="K3106" i="4" s="1"/>
  <c r="I3107" i="4"/>
  <c r="K3107" i="4" s="1"/>
  <c r="I3108" i="4"/>
  <c r="K3108" i="4" s="1"/>
  <c r="I3109" i="4"/>
  <c r="K3109" i="4" s="1"/>
  <c r="I3110" i="4"/>
  <c r="K3110" i="4" s="1"/>
  <c r="I3111" i="4"/>
  <c r="K3111" i="4" s="1"/>
  <c r="I3112" i="4"/>
  <c r="K3112" i="4" s="1"/>
  <c r="I3113" i="4"/>
  <c r="I3114" i="4"/>
  <c r="I3115" i="4"/>
  <c r="I3116" i="4"/>
  <c r="I3117" i="4"/>
  <c r="I3118" i="4"/>
  <c r="K3118" i="4" s="1"/>
  <c r="I3119" i="4"/>
  <c r="K3119" i="4" s="1"/>
  <c r="I3120" i="4"/>
  <c r="K3120" i="4" s="1"/>
  <c r="I3121" i="4"/>
  <c r="K3121" i="4" s="1"/>
  <c r="I3122" i="4"/>
  <c r="K3122" i="4" s="1"/>
  <c r="I3123" i="4"/>
  <c r="K3123" i="4" s="1"/>
  <c r="I3124" i="4"/>
  <c r="K3124" i="4" s="1"/>
  <c r="I3125" i="4"/>
  <c r="I3126" i="4"/>
  <c r="I3127" i="4"/>
  <c r="I3128" i="4"/>
  <c r="I3129" i="4"/>
  <c r="I3130" i="4"/>
  <c r="K3130" i="4" s="1"/>
  <c r="I3131" i="4"/>
  <c r="K3131" i="4" s="1"/>
  <c r="I3132" i="4"/>
  <c r="K3132" i="4" s="1"/>
  <c r="I3133" i="4"/>
  <c r="K3133" i="4" s="1"/>
  <c r="I3134" i="4"/>
  <c r="K3134" i="4" s="1"/>
  <c r="I3135" i="4"/>
  <c r="K3135" i="4" s="1"/>
  <c r="I3136" i="4"/>
  <c r="K3136" i="4" s="1"/>
  <c r="I3137" i="4"/>
  <c r="I3138" i="4"/>
  <c r="I3139" i="4"/>
  <c r="I3140" i="4"/>
  <c r="I3141" i="4"/>
  <c r="I3142" i="4"/>
  <c r="K3142" i="4" s="1"/>
  <c r="I3143" i="4"/>
  <c r="K3143" i="4" s="1"/>
  <c r="I3144" i="4"/>
  <c r="K3144" i="4" s="1"/>
  <c r="I3145" i="4"/>
  <c r="K3145" i="4" s="1"/>
  <c r="I3146" i="4"/>
  <c r="K3146" i="4" s="1"/>
  <c r="I3147" i="4"/>
  <c r="K3147" i="4" s="1"/>
  <c r="I3148" i="4"/>
  <c r="K3148" i="4" s="1"/>
  <c r="I3149" i="4"/>
  <c r="I3150" i="4"/>
  <c r="I3151" i="4"/>
  <c r="I3152" i="4"/>
  <c r="I3153" i="4"/>
  <c r="I3154" i="4"/>
  <c r="K3154" i="4" s="1"/>
  <c r="I3155" i="4"/>
  <c r="K3155" i="4" s="1"/>
  <c r="I3156" i="4"/>
  <c r="K3156" i="4" s="1"/>
  <c r="I3157" i="4"/>
  <c r="K3157" i="4" s="1"/>
  <c r="I3158" i="4"/>
  <c r="K3158" i="4" s="1"/>
  <c r="I3159" i="4"/>
  <c r="K3159" i="4" s="1"/>
  <c r="I3160" i="4"/>
  <c r="K3160" i="4" s="1"/>
  <c r="I3161" i="4"/>
  <c r="I3162" i="4"/>
  <c r="I3163" i="4"/>
  <c r="I3164" i="4"/>
  <c r="I3165" i="4"/>
  <c r="I3166" i="4"/>
  <c r="K3166" i="4" s="1"/>
  <c r="I3167" i="4"/>
  <c r="K3167" i="4" s="1"/>
  <c r="I3168" i="4"/>
  <c r="K3168" i="4" s="1"/>
  <c r="I3169" i="4"/>
  <c r="K3169" i="4" s="1"/>
  <c r="I3170" i="4"/>
  <c r="K3170" i="4" s="1"/>
  <c r="I3171" i="4"/>
  <c r="K3171" i="4" s="1"/>
  <c r="I3172" i="4"/>
  <c r="K3172" i="4" s="1"/>
  <c r="I3173" i="4"/>
  <c r="I3174" i="4"/>
  <c r="I3175" i="4"/>
  <c r="I3176" i="4"/>
  <c r="I3177" i="4"/>
  <c r="I3178" i="4"/>
  <c r="K3178" i="4" s="1"/>
  <c r="I3179" i="4"/>
  <c r="K3179" i="4" s="1"/>
  <c r="I3180" i="4"/>
  <c r="K3180" i="4" s="1"/>
  <c r="I3181" i="4"/>
  <c r="K3181" i="4" s="1"/>
  <c r="I3182" i="4"/>
  <c r="K3182" i="4" s="1"/>
  <c r="I3183" i="4"/>
  <c r="K3183" i="4" s="1"/>
  <c r="I3184" i="4"/>
  <c r="K3184" i="4" s="1"/>
  <c r="I3185" i="4"/>
  <c r="I3186" i="4"/>
  <c r="I3187" i="4"/>
  <c r="I3188" i="4"/>
  <c r="I3189" i="4"/>
  <c r="I3190" i="4"/>
  <c r="K3190" i="4" s="1"/>
  <c r="I3191" i="4"/>
  <c r="K3191" i="4" s="1"/>
  <c r="I3192" i="4"/>
  <c r="K3192" i="4" s="1"/>
  <c r="I3193" i="4"/>
  <c r="K3193" i="4" s="1"/>
  <c r="I3194" i="4"/>
  <c r="K3194" i="4" s="1"/>
  <c r="I3195" i="4"/>
  <c r="K3195" i="4" s="1"/>
  <c r="I3196" i="4"/>
  <c r="K3196" i="4" s="1"/>
  <c r="I3197" i="4"/>
  <c r="I3198" i="4"/>
  <c r="I3199" i="4"/>
  <c r="I3200" i="4"/>
  <c r="I3201" i="4"/>
  <c r="I3202" i="4"/>
  <c r="K3202" i="4" s="1"/>
  <c r="I3203" i="4"/>
  <c r="K3203" i="4" s="1"/>
  <c r="I3204" i="4"/>
  <c r="K3204" i="4" s="1"/>
  <c r="I3205" i="4"/>
  <c r="K3205" i="4" s="1"/>
  <c r="I3206" i="4"/>
  <c r="K3206" i="4" s="1"/>
  <c r="I3207" i="4"/>
  <c r="K3207" i="4" s="1"/>
  <c r="I3208" i="4"/>
  <c r="K3208" i="4" s="1"/>
  <c r="I3209" i="4"/>
  <c r="I3210" i="4"/>
  <c r="I3211" i="4"/>
  <c r="I3212" i="4"/>
  <c r="I3213" i="4"/>
  <c r="I3214" i="4"/>
  <c r="K3214" i="4" s="1"/>
  <c r="I3215" i="4"/>
  <c r="K3215" i="4" s="1"/>
  <c r="I3216" i="4"/>
  <c r="K3216" i="4" s="1"/>
  <c r="I3217" i="4"/>
  <c r="K3217" i="4" s="1"/>
  <c r="I3218" i="4"/>
  <c r="K3218" i="4" s="1"/>
  <c r="I3219" i="4"/>
  <c r="K3219" i="4" s="1"/>
  <c r="I3220" i="4"/>
  <c r="K3220" i="4" s="1"/>
  <c r="I3221" i="4"/>
  <c r="I3222" i="4"/>
  <c r="I3223" i="4"/>
  <c r="I3224" i="4"/>
  <c r="I3225" i="4"/>
  <c r="I3226" i="4"/>
  <c r="K3226" i="4" s="1"/>
  <c r="I3227" i="4"/>
  <c r="K3227" i="4" s="1"/>
  <c r="I3228" i="4"/>
  <c r="K3228" i="4" s="1"/>
  <c r="I3229" i="4"/>
  <c r="K3229" i="4" s="1"/>
  <c r="I3230" i="4"/>
  <c r="K3230" i="4" s="1"/>
  <c r="I3231" i="4"/>
  <c r="K3231" i="4" s="1"/>
  <c r="I3232" i="4"/>
  <c r="K3232" i="4" s="1"/>
  <c r="I3233" i="4"/>
  <c r="I3234" i="4"/>
  <c r="I3235" i="4"/>
  <c r="I3236" i="4"/>
  <c r="I3237" i="4"/>
  <c r="I3238" i="4"/>
  <c r="K3238" i="4" s="1"/>
  <c r="I3239" i="4"/>
  <c r="K3239" i="4" s="1"/>
  <c r="I3240" i="4"/>
  <c r="K3240" i="4" s="1"/>
  <c r="I3241" i="4"/>
  <c r="K3241" i="4" s="1"/>
  <c r="I3242" i="4"/>
  <c r="K3242" i="4" s="1"/>
  <c r="I3243" i="4"/>
  <c r="K3243" i="4" s="1"/>
  <c r="I3244" i="4"/>
  <c r="K3244" i="4" s="1"/>
  <c r="I3245" i="4"/>
  <c r="I3246" i="4"/>
  <c r="I3247" i="4"/>
  <c r="I3248" i="4"/>
  <c r="I3249" i="4"/>
  <c r="I3250" i="4"/>
  <c r="K3250" i="4" s="1"/>
  <c r="I3251" i="4"/>
  <c r="K3251" i="4" s="1"/>
  <c r="I3252" i="4"/>
  <c r="K3252" i="4" s="1"/>
  <c r="I3253" i="4"/>
  <c r="K3253" i="4" s="1"/>
  <c r="I3254" i="4"/>
  <c r="K3254" i="4" s="1"/>
  <c r="I3255" i="4"/>
  <c r="K3255" i="4" s="1"/>
  <c r="I3256" i="4"/>
  <c r="K3256" i="4" s="1"/>
  <c r="I3257" i="4"/>
  <c r="I3258" i="4"/>
  <c r="I3259" i="4"/>
  <c r="I3260" i="4"/>
  <c r="I3261" i="4"/>
  <c r="I3262" i="4"/>
  <c r="K3262" i="4" s="1"/>
  <c r="I3263" i="4"/>
  <c r="K3263" i="4" s="1"/>
  <c r="I3264" i="4"/>
  <c r="K3264" i="4" s="1"/>
  <c r="I3265" i="4"/>
  <c r="K3265" i="4" s="1"/>
  <c r="I3266" i="4"/>
  <c r="K3266" i="4" s="1"/>
  <c r="I3267" i="4"/>
  <c r="K3267" i="4" s="1"/>
  <c r="I3268" i="4"/>
  <c r="K3268" i="4" s="1"/>
  <c r="I3269" i="4"/>
  <c r="I3270" i="4"/>
  <c r="I3271" i="4"/>
  <c r="I3272" i="4"/>
  <c r="I3273" i="4"/>
  <c r="I3274" i="4"/>
  <c r="K3274" i="4" s="1"/>
  <c r="I3275" i="4"/>
  <c r="K3275" i="4" s="1"/>
  <c r="I3276" i="4"/>
  <c r="K3276" i="4" s="1"/>
  <c r="I3277" i="4"/>
  <c r="K3277" i="4" s="1"/>
  <c r="I3278" i="4"/>
  <c r="K3278" i="4" s="1"/>
  <c r="I3279" i="4"/>
  <c r="K3279" i="4" s="1"/>
  <c r="I3280" i="4"/>
  <c r="K3280" i="4" s="1"/>
  <c r="I3281" i="4"/>
  <c r="I3282" i="4"/>
  <c r="I3283" i="4"/>
  <c r="I3284" i="4"/>
  <c r="I3285" i="4"/>
  <c r="I3286" i="4"/>
  <c r="K3286" i="4" s="1"/>
  <c r="I3287" i="4"/>
  <c r="K3287" i="4" s="1"/>
  <c r="I3288" i="4"/>
  <c r="K3288" i="4" s="1"/>
  <c r="I3289" i="4"/>
  <c r="K3289" i="4" s="1"/>
  <c r="I3290" i="4"/>
  <c r="K3290" i="4" s="1"/>
  <c r="I3291" i="4"/>
  <c r="K3291" i="4" s="1"/>
  <c r="I3292" i="4"/>
  <c r="K3292" i="4" s="1"/>
  <c r="I3293" i="4"/>
  <c r="I3294" i="4"/>
  <c r="I3295" i="4"/>
  <c r="I3296" i="4"/>
  <c r="I3297" i="4"/>
  <c r="I3298" i="4"/>
  <c r="K3298" i="4" s="1"/>
  <c r="I3299" i="4"/>
  <c r="K3299" i="4" s="1"/>
  <c r="I3300" i="4"/>
  <c r="K3300" i="4" s="1"/>
  <c r="I3301" i="4"/>
  <c r="K3301" i="4" s="1"/>
  <c r="I3302" i="4"/>
  <c r="K3302" i="4" s="1"/>
  <c r="I3303" i="4"/>
  <c r="K3303" i="4" s="1"/>
  <c r="I3304" i="4"/>
  <c r="K3304" i="4" s="1"/>
  <c r="I3305" i="4"/>
  <c r="I3306" i="4"/>
  <c r="I3307" i="4"/>
  <c r="I3308" i="4"/>
  <c r="I3309" i="4"/>
  <c r="I3310" i="4"/>
  <c r="K3310" i="4" s="1"/>
  <c r="I3311" i="4"/>
  <c r="K3311" i="4" s="1"/>
  <c r="I3312" i="4"/>
  <c r="K3312" i="4" s="1"/>
  <c r="I3313" i="4"/>
  <c r="K3313" i="4" s="1"/>
  <c r="I3314" i="4"/>
  <c r="K3314" i="4" s="1"/>
  <c r="I3315" i="4"/>
  <c r="K3315" i="4" s="1"/>
  <c r="I3316" i="4"/>
  <c r="K3316" i="4" s="1"/>
  <c r="I3317" i="4"/>
  <c r="I3318" i="4"/>
  <c r="I3319" i="4"/>
  <c r="I3320" i="4"/>
  <c r="I3321" i="4"/>
  <c r="I3322" i="4"/>
  <c r="K3322" i="4" s="1"/>
  <c r="I3323" i="4"/>
  <c r="K3323" i="4" s="1"/>
  <c r="I3324" i="4"/>
  <c r="K3324" i="4" s="1"/>
  <c r="I3325" i="4"/>
  <c r="K3325" i="4" s="1"/>
  <c r="I3326" i="4"/>
  <c r="K3326" i="4" s="1"/>
  <c r="I3327" i="4"/>
  <c r="K3327" i="4" s="1"/>
  <c r="I3328" i="4"/>
  <c r="K3328" i="4" s="1"/>
  <c r="I3329" i="4"/>
  <c r="I3330" i="4"/>
  <c r="I3331" i="4"/>
  <c r="I3332" i="4"/>
  <c r="I3333" i="4"/>
  <c r="I3334" i="4"/>
  <c r="K3334" i="4" s="1"/>
  <c r="I3335" i="4"/>
  <c r="K3335" i="4" s="1"/>
  <c r="I3336" i="4"/>
  <c r="K3336" i="4" s="1"/>
  <c r="I3337" i="4"/>
  <c r="K3337" i="4" s="1"/>
  <c r="I3338" i="4"/>
  <c r="K3338" i="4" s="1"/>
  <c r="I3339" i="4"/>
  <c r="K3339" i="4" s="1"/>
  <c r="I3340" i="4"/>
  <c r="K3340" i="4" s="1"/>
  <c r="I3341" i="4"/>
  <c r="I3342" i="4"/>
  <c r="I3343" i="4"/>
  <c r="I3344" i="4"/>
  <c r="I3345" i="4"/>
  <c r="I3346" i="4"/>
  <c r="K3346" i="4" s="1"/>
  <c r="I3347" i="4"/>
  <c r="K3347" i="4" s="1"/>
  <c r="I3348" i="4"/>
  <c r="K3348" i="4" s="1"/>
  <c r="I3349" i="4"/>
  <c r="K3349" i="4" s="1"/>
  <c r="I3350" i="4"/>
  <c r="K3350" i="4" s="1"/>
  <c r="I3351" i="4"/>
  <c r="K3351" i="4" s="1"/>
  <c r="I3352" i="4"/>
  <c r="K3352" i="4" s="1"/>
  <c r="I3353" i="4"/>
  <c r="I3354" i="4"/>
  <c r="I3355" i="4"/>
  <c r="I3356" i="4"/>
  <c r="I3357" i="4"/>
  <c r="I3358" i="4"/>
  <c r="K3358" i="4" s="1"/>
  <c r="I3359" i="4"/>
  <c r="K3359" i="4" s="1"/>
  <c r="I3360" i="4"/>
  <c r="K3360" i="4" s="1"/>
  <c r="I3361" i="4"/>
  <c r="K3361" i="4" s="1"/>
  <c r="I3362" i="4"/>
  <c r="K3362" i="4" s="1"/>
  <c r="I3363" i="4"/>
  <c r="K3363" i="4" s="1"/>
  <c r="I3364" i="4"/>
  <c r="K3364" i="4" s="1"/>
  <c r="I3365" i="4"/>
  <c r="I3366" i="4"/>
  <c r="I3367" i="4"/>
  <c r="I3368" i="4"/>
  <c r="I3369" i="4"/>
  <c r="I3370" i="4"/>
  <c r="K3370" i="4" s="1"/>
  <c r="I3371" i="4"/>
  <c r="K3371" i="4" s="1"/>
  <c r="I3372" i="4"/>
  <c r="K3372" i="4" s="1"/>
  <c r="I3373" i="4"/>
  <c r="K3373" i="4" s="1"/>
  <c r="I3374" i="4"/>
  <c r="K3374" i="4" s="1"/>
  <c r="I3375" i="4"/>
  <c r="K3375" i="4" s="1"/>
  <c r="I3376" i="4"/>
  <c r="K3376" i="4" s="1"/>
  <c r="I3377" i="4"/>
  <c r="I3378" i="4"/>
  <c r="I3379" i="4"/>
  <c r="I3380" i="4"/>
  <c r="I3381" i="4"/>
  <c r="I3382" i="4"/>
  <c r="K3382" i="4" s="1"/>
  <c r="I3383" i="4"/>
  <c r="K3383" i="4" s="1"/>
  <c r="I3384" i="4"/>
  <c r="K3384" i="4" s="1"/>
  <c r="I3385" i="4"/>
  <c r="K3385" i="4" s="1"/>
  <c r="I3386" i="4"/>
  <c r="K3386" i="4" s="1"/>
  <c r="I3387" i="4"/>
  <c r="K3387" i="4" s="1"/>
  <c r="I3388" i="4"/>
  <c r="K3388" i="4" s="1"/>
  <c r="I3389" i="4"/>
  <c r="I3390" i="4"/>
  <c r="I3391" i="4"/>
  <c r="I3392" i="4"/>
  <c r="I3393" i="4"/>
  <c r="I3394" i="4"/>
  <c r="K3394" i="4" s="1"/>
  <c r="I3395" i="4"/>
  <c r="K3395" i="4" s="1"/>
  <c r="I3396" i="4"/>
  <c r="K3396" i="4" s="1"/>
  <c r="I3397" i="4"/>
  <c r="K3397" i="4" s="1"/>
  <c r="I3398" i="4"/>
  <c r="K3398" i="4" s="1"/>
  <c r="I3399" i="4"/>
  <c r="K3399" i="4" s="1"/>
  <c r="I3400" i="4"/>
  <c r="K3400" i="4" s="1"/>
  <c r="I3401" i="4"/>
  <c r="I3402" i="4"/>
  <c r="I3403" i="4"/>
  <c r="I3404" i="4"/>
  <c r="I3405" i="4"/>
  <c r="I3406" i="4"/>
  <c r="K3406" i="4" s="1"/>
  <c r="I3407" i="4"/>
  <c r="K3407" i="4" s="1"/>
  <c r="I3408" i="4"/>
  <c r="K3408" i="4" s="1"/>
  <c r="I3409" i="4"/>
  <c r="K3409" i="4" s="1"/>
  <c r="I3410" i="4"/>
  <c r="K3410" i="4" s="1"/>
  <c r="I3411" i="4"/>
  <c r="K3411" i="4" s="1"/>
  <c r="I3412" i="4"/>
  <c r="K3412" i="4" s="1"/>
  <c r="I3413" i="4"/>
  <c r="I3414" i="4"/>
  <c r="I3415" i="4"/>
  <c r="I3416" i="4"/>
  <c r="I3417" i="4"/>
  <c r="I3418" i="4"/>
  <c r="K3418" i="4" s="1"/>
  <c r="I3419" i="4"/>
  <c r="K3419" i="4" s="1"/>
  <c r="I3420" i="4"/>
  <c r="K3420" i="4" s="1"/>
  <c r="I3421" i="4"/>
  <c r="K3421" i="4" s="1"/>
  <c r="I3422" i="4"/>
  <c r="K3422" i="4" s="1"/>
  <c r="I3423" i="4"/>
  <c r="K3423" i="4" s="1"/>
  <c r="I3424" i="4"/>
  <c r="K3424" i="4" s="1"/>
  <c r="I3425" i="4"/>
  <c r="I3426" i="4"/>
  <c r="I3427" i="4"/>
  <c r="I3428" i="4"/>
  <c r="I3429" i="4"/>
  <c r="I3430" i="4"/>
  <c r="K3430" i="4" s="1"/>
  <c r="I3431" i="4"/>
  <c r="K3431" i="4" s="1"/>
  <c r="I3432" i="4"/>
  <c r="K3432" i="4" s="1"/>
  <c r="I3433" i="4"/>
  <c r="K3433" i="4" s="1"/>
  <c r="I3434" i="4"/>
  <c r="K3434" i="4" s="1"/>
  <c r="I3435" i="4"/>
  <c r="K3435" i="4" s="1"/>
  <c r="I3436" i="4"/>
  <c r="K3436" i="4" s="1"/>
  <c r="I3437" i="4"/>
  <c r="I3438" i="4"/>
  <c r="I3439" i="4"/>
  <c r="I3440" i="4"/>
  <c r="I3441" i="4"/>
  <c r="I3442" i="4"/>
  <c r="K3442" i="4" s="1"/>
  <c r="I3443" i="4"/>
  <c r="K3443" i="4" s="1"/>
  <c r="I3444" i="4"/>
  <c r="K3444" i="4" s="1"/>
  <c r="I3445" i="4"/>
  <c r="K3445" i="4" s="1"/>
  <c r="I3446" i="4"/>
  <c r="K3446" i="4" s="1"/>
  <c r="I3447" i="4"/>
  <c r="K3447" i="4" s="1"/>
  <c r="I3448" i="4"/>
  <c r="K3448" i="4" s="1"/>
  <c r="I3449" i="4"/>
  <c r="I3450" i="4"/>
  <c r="I3451" i="4"/>
  <c r="I3452" i="4"/>
  <c r="I3453" i="4"/>
  <c r="I3454" i="4"/>
  <c r="K3454" i="4" s="1"/>
  <c r="I3455" i="4"/>
  <c r="K3455" i="4" s="1"/>
  <c r="I3456" i="4"/>
  <c r="K3456" i="4" s="1"/>
  <c r="I3457" i="4"/>
  <c r="K3457" i="4" s="1"/>
  <c r="I3458" i="4"/>
  <c r="K3458" i="4" s="1"/>
  <c r="I3459" i="4"/>
  <c r="K3459" i="4" s="1"/>
  <c r="I3460" i="4"/>
  <c r="K3460" i="4" s="1"/>
  <c r="I3461" i="4"/>
  <c r="I3462" i="4"/>
  <c r="I3463" i="4"/>
  <c r="I3464" i="4"/>
  <c r="I3465" i="4"/>
  <c r="I3466" i="4"/>
  <c r="K3466" i="4" s="1"/>
  <c r="I3467" i="4"/>
  <c r="K3467" i="4" s="1"/>
  <c r="I3468" i="4"/>
  <c r="K3468" i="4" s="1"/>
  <c r="I3469" i="4"/>
  <c r="K3469" i="4" s="1"/>
  <c r="I3470" i="4"/>
  <c r="K3470" i="4" s="1"/>
  <c r="I3471" i="4"/>
  <c r="K3471" i="4" s="1"/>
  <c r="I3472" i="4"/>
  <c r="K3472" i="4" s="1"/>
  <c r="I3473" i="4"/>
  <c r="I3474" i="4"/>
  <c r="I3475" i="4"/>
  <c r="I3476" i="4"/>
  <c r="I3477" i="4"/>
  <c r="I3478" i="4"/>
  <c r="K3478" i="4" s="1"/>
  <c r="I3479" i="4"/>
  <c r="K3479" i="4" s="1"/>
  <c r="I3480" i="4"/>
  <c r="K3480" i="4" s="1"/>
  <c r="I3481" i="4"/>
  <c r="K3481" i="4" s="1"/>
  <c r="I3482" i="4"/>
  <c r="K3482" i="4" s="1"/>
  <c r="I3483" i="4"/>
  <c r="K3483" i="4" s="1"/>
  <c r="I3484" i="4"/>
  <c r="K3484" i="4" s="1"/>
  <c r="I3485" i="4"/>
  <c r="I3486" i="4"/>
  <c r="I3487" i="4"/>
  <c r="I3488" i="4"/>
  <c r="I3489" i="4"/>
  <c r="I3490" i="4"/>
  <c r="K3490" i="4" s="1"/>
  <c r="I3491" i="4"/>
  <c r="K3491" i="4" s="1"/>
  <c r="I3492" i="4"/>
  <c r="K3492" i="4" s="1"/>
  <c r="I3493" i="4"/>
  <c r="K3493" i="4" s="1"/>
  <c r="I3494" i="4"/>
  <c r="K3494" i="4" s="1"/>
  <c r="I3495" i="4"/>
  <c r="K3495" i="4" s="1"/>
  <c r="I3496" i="4"/>
  <c r="K3496" i="4" s="1"/>
  <c r="I3497" i="4"/>
  <c r="I3498" i="4"/>
  <c r="I3499" i="4"/>
  <c r="I3500" i="4"/>
  <c r="I3501" i="4"/>
  <c r="I3502" i="4"/>
  <c r="K3502" i="4" s="1"/>
  <c r="I3503" i="4"/>
  <c r="K3503" i="4" s="1"/>
  <c r="I3504" i="4"/>
  <c r="K3504" i="4" s="1"/>
  <c r="I3505" i="4"/>
  <c r="K3505" i="4" s="1"/>
  <c r="I3506" i="4"/>
  <c r="K3506" i="4" s="1"/>
  <c r="I3507" i="4"/>
  <c r="K3507" i="4" s="1"/>
  <c r="I3508" i="4"/>
  <c r="K3508" i="4" s="1"/>
  <c r="I3509" i="4"/>
  <c r="I3510" i="4"/>
  <c r="I3511" i="4"/>
  <c r="I3512" i="4"/>
  <c r="I3513" i="4"/>
  <c r="I3514" i="4"/>
  <c r="K3514" i="4" s="1"/>
  <c r="I3515" i="4"/>
  <c r="K3515" i="4" s="1"/>
  <c r="I3516" i="4"/>
  <c r="K3516" i="4" s="1"/>
  <c r="I3517" i="4"/>
  <c r="K3517" i="4" s="1"/>
  <c r="I3518" i="4"/>
  <c r="K3518" i="4" s="1"/>
  <c r="I3519" i="4"/>
  <c r="K3519" i="4" s="1"/>
  <c r="I3520" i="4"/>
  <c r="K3520" i="4" s="1"/>
  <c r="I3521" i="4"/>
  <c r="I3522" i="4"/>
  <c r="I3523" i="4"/>
  <c r="I3524" i="4"/>
  <c r="I3525" i="4"/>
  <c r="I3526" i="4"/>
  <c r="K3526" i="4" s="1"/>
  <c r="I3527" i="4"/>
  <c r="K3527" i="4" s="1"/>
  <c r="I3528" i="4"/>
  <c r="K3528" i="4" s="1"/>
  <c r="I3529" i="4"/>
  <c r="K3529" i="4" s="1"/>
  <c r="I3530" i="4"/>
  <c r="K3530" i="4" s="1"/>
  <c r="I3531" i="4"/>
  <c r="K3531" i="4" s="1"/>
  <c r="I3532" i="4"/>
  <c r="K3532" i="4" s="1"/>
  <c r="I3533" i="4"/>
  <c r="I3534" i="4"/>
  <c r="I3535" i="4"/>
  <c r="I3536" i="4"/>
  <c r="I3537" i="4"/>
  <c r="I3538" i="4"/>
  <c r="K3538" i="4" s="1"/>
  <c r="I3539" i="4"/>
  <c r="K3539" i="4" s="1"/>
  <c r="I3540" i="4"/>
  <c r="K3540" i="4" s="1"/>
  <c r="I3541" i="4"/>
  <c r="K3541" i="4" s="1"/>
  <c r="I3542" i="4"/>
  <c r="K3542" i="4" s="1"/>
  <c r="I3543" i="4"/>
  <c r="K3543" i="4" s="1"/>
  <c r="I3544" i="4"/>
  <c r="K3544" i="4" s="1"/>
  <c r="I3545" i="4"/>
  <c r="I3546" i="4"/>
  <c r="I3547" i="4"/>
  <c r="I3548" i="4"/>
  <c r="I3549" i="4"/>
  <c r="I3550" i="4"/>
  <c r="K3550" i="4" s="1"/>
  <c r="I3551" i="4"/>
  <c r="K3551" i="4" s="1"/>
  <c r="I3552" i="4"/>
  <c r="K3552" i="4" s="1"/>
  <c r="I3553" i="4"/>
  <c r="K3553" i="4" s="1"/>
  <c r="I3554" i="4"/>
  <c r="K3554" i="4" s="1"/>
  <c r="I3555" i="4"/>
  <c r="K3555" i="4" s="1"/>
  <c r="I3556" i="4"/>
  <c r="K3556" i="4" s="1"/>
  <c r="I3557" i="4"/>
  <c r="I3558" i="4"/>
  <c r="I3559" i="4"/>
  <c r="I3560" i="4"/>
  <c r="I3561" i="4"/>
  <c r="I3562" i="4"/>
  <c r="K3562" i="4" s="1"/>
  <c r="I3563" i="4"/>
  <c r="K3563" i="4" s="1"/>
  <c r="I3564" i="4"/>
  <c r="K3564" i="4" s="1"/>
  <c r="I3565" i="4"/>
  <c r="K3565" i="4" s="1"/>
  <c r="I3566" i="4"/>
  <c r="K3566" i="4" s="1"/>
  <c r="I3567" i="4"/>
  <c r="K3567" i="4" s="1"/>
  <c r="I3568" i="4"/>
  <c r="K3568" i="4" s="1"/>
  <c r="I3569" i="4"/>
  <c r="I3570" i="4"/>
  <c r="I3571" i="4"/>
  <c r="I3572" i="4"/>
  <c r="I3573" i="4"/>
  <c r="I3574" i="4"/>
  <c r="K3574" i="4" s="1"/>
  <c r="I3575" i="4"/>
  <c r="K3575" i="4" s="1"/>
  <c r="I3576" i="4"/>
  <c r="K3576" i="4" s="1"/>
  <c r="I3577" i="4"/>
  <c r="K3577" i="4" s="1"/>
  <c r="I3578" i="4"/>
  <c r="K3578" i="4" s="1"/>
  <c r="I3579" i="4"/>
  <c r="K3579" i="4" s="1"/>
  <c r="I3580" i="4"/>
  <c r="K3580" i="4" s="1"/>
  <c r="I3581" i="4"/>
  <c r="I3582" i="4"/>
  <c r="I3583" i="4"/>
  <c r="I3584" i="4"/>
  <c r="I3585" i="4"/>
  <c r="I3586" i="4"/>
  <c r="K3586" i="4" s="1"/>
  <c r="I3587" i="4"/>
  <c r="K3587" i="4" s="1"/>
  <c r="I3588" i="4"/>
  <c r="K3588" i="4" s="1"/>
  <c r="I3589" i="4"/>
  <c r="K3589" i="4" s="1"/>
  <c r="I3590" i="4"/>
  <c r="K3590" i="4" s="1"/>
  <c r="I3591" i="4"/>
  <c r="K3591" i="4" s="1"/>
  <c r="I3592" i="4"/>
  <c r="K3592" i="4" s="1"/>
  <c r="I3593" i="4"/>
  <c r="I3594" i="4"/>
  <c r="I3595" i="4"/>
  <c r="I3596" i="4"/>
  <c r="I3597" i="4"/>
  <c r="I3598" i="4"/>
  <c r="K3598" i="4" s="1"/>
  <c r="I3599" i="4"/>
  <c r="K3599" i="4" s="1"/>
  <c r="I3600" i="4"/>
  <c r="K3600" i="4" s="1"/>
  <c r="I3601" i="4"/>
  <c r="K3601" i="4" s="1"/>
  <c r="I3602" i="4"/>
  <c r="K3602" i="4" s="1"/>
  <c r="I3603" i="4"/>
  <c r="K3603" i="4" s="1"/>
  <c r="I3604" i="4"/>
  <c r="K3604" i="4" s="1"/>
  <c r="I3605" i="4"/>
  <c r="I3606" i="4"/>
  <c r="I3607" i="4"/>
  <c r="I3608" i="4"/>
  <c r="I3609" i="4"/>
  <c r="I3610" i="4"/>
  <c r="K3610" i="4" s="1"/>
  <c r="I3611" i="4"/>
  <c r="K3611" i="4" s="1"/>
  <c r="I3612" i="4"/>
  <c r="K3612" i="4" s="1"/>
  <c r="I3613" i="4"/>
  <c r="K3613" i="4" s="1"/>
  <c r="I3614" i="4"/>
  <c r="K3614" i="4" s="1"/>
  <c r="I3615" i="4"/>
  <c r="K3615" i="4" s="1"/>
  <c r="I3616" i="4"/>
  <c r="K3616" i="4" s="1"/>
  <c r="I3617" i="4"/>
  <c r="I3618" i="4"/>
  <c r="I3619" i="4"/>
  <c r="I3620" i="4"/>
  <c r="I3621" i="4"/>
  <c r="I3622" i="4"/>
  <c r="K3622" i="4" s="1"/>
  <c r="I3623" i="4"/>
  <c r="K3623" i="4" s="1"/>
  <c r="I3624" i="4"/>
  <c r="K3624" i="4" s="1"/>
  <c r="I3625" i="4"/>
  <c r="K3625" i="4" s="1"/>
  <c r="I3626" i="4"/>
  <c r="K3626" i="4" s="1"/>
  <c r="I3627" i="4"/>
  <c r="K3627" i="4" s="1"/>
  <c r="I3628" i="4"/>
  <c r="K3628" i="4" s="1"/>
  <c r="I3629" i="4"/>
  <c r="I3630" i="4"/>
  <c r="I3631" i="4"/>
  <c r="I3632" i="4"/>
  <c r="I3633" i="4"/>
  <c r="I3634" i="4"/>
  <c r="K3634" i="4" s="1"/>
  <c r="I3635" i="4"/>
  <c r="K3635" i="4" s="1"/>
  <c r="I3636" i="4"/>
  <c r="K3636" i="4" s="1"/>
  <c r="I3637" i="4"/>
  <c r="K3637" i="4" s="1"/>
  <c r="I3638" i="4"/>
  <c r="K3638" i="4" s="1"/>
  <c r="I3639" i="4"/>
  <c r="K3639" i="4" s="1"/>
  <c r="I3640" i="4"/>
  <c r="K3640" i="4" s="1"/>
  <c r="I3641" i="4"/>
  <c r="I3642" i="4"/>
  <c r="I3643" i="4"/>
  <c r="I3644" i="4"/>
  <c r="I3645" i="4"/>
  <c r="I3646" i="4"/>
  <c r="K3646" i="4" s="1"/>
  <c r="I3647" i="4"/>
  <c r="K3647" i="4" s="1"/>
  <c r="I3648" i="4"/>
  <c r="K3648" i="4" s="1"/>
  <c r="I3649" i="4"/>
  <c r="K3649" i="4" s="1"/>
  <c r="I3650" i="4"/>
  <c r="K3650" i="4" s="1"/>
  <c r="I3651" i="4"/>
  <c r="K3651" i="4" s="1"/>
  <c r="I3652" i="4"/>
  <c r="K3652" i="4" s="1"/>
  <c r="I3653" i="4"/>
  <c r="I3654" i="4"/>
  <c r="I3655" i="4"/>
  <c r="I3656" i="4"/>
  <c r="I3657" i="4"/>
  <c r="I3658" i="4"/>
  <c r="K3658" i="4" s="1"/>
  <c r="I3659" i="4"/>
  <c r="K3659" i="4" s="1"/>
  <c r="I3660" i="4"/>
  <c r="K3660" i="4" s="1"/>
  <c r="I3661" i="4"/>
  <c r="K3661" i="4" s="1"/>
  <c r="I3662" i="4"/>
  <c r="K3662" i="4" s="1"/>
  <c r="I3663" i="4"/>
  <c r="K3663" i="4" s="1"/>
  <c r="I3664" i="4"/>
  <c r="K3664" i="4" s="1"/>
  <c r="I3665" i="4"/>
  <c r="I3666" i="4"/>
  <c r="I3667" i="4"/>
  <c r="I3668" i="4"/>
  <c r="I3669" i="4"/>
  <c r="I3670" i="4"/>
  <c r="K3670" i="4" s="1"/>
  <c r="I3671" i="4"/>
  <c r="K3671" i="4" s="1"/>
  <c r="I3672" i="4"/>
  <c r="K3672" i="4" s="1"/>
  <c r="I3673" i="4"/>
  <c r="K3673" i="4" s="1"/>
  <c r="I3674" i="4"/>
  <c r="K3674" i="4" s="1"/>
  <c r="I3675" i="4"/>
  <c r="K3675" i="4" s="1"/>
  <c r="I3676" i="4"/>
  <c r="K3676" i="4" s="1"/>
  <c r="I3677" i="4"/>
  <c r="I3678" i="4"/>
  <c r="I3679" i="4"/>
  <c r="I3680" i="4"/>
  <c r="I3681" i="4"/>
  <c r="I3682" i="4"/>
  <c r="K3682" i="4" s="1"/>
  <c r="I3683" i="4"/>
  <c r="K3683" i="4" s="1"/>
  <c r="I3684" i="4"/>
  <c r="K3684" i="4" s="1"/>
  <c r="I3685" i="4"/>
  <c r="K3685" i="4" s="1"/>
  <c r="I3686" i="4"/>
  <c r="K3686" i="4" s="1"/>
  <c r="I3687" i="4"/>
  <c r="K3687" i="4" s="1"/>
  <c r="I3688" i="4"/>
  <c r="K3688" i="4" s="1"/>
  <c r="I3689" i="4"/>
  <c r="I3690" i="4"/>
  <c r="I3691" i="4"/>
  <c r="I3692" i="4"/>
  <c r="I3693" i="4"/>
  <c r="I3694" i="4"/>
  <c r="K3694" i="4" s="1"/>
  <c r="I3695" i="4"/>
  <c r="K3695" i="4" s="1"/>
  <c r="I3696" i="4"/>
  <c r="K3696" i="4" s="1"/>
  <c r="I3697" i="4"/>
  <c r="K3697" i="4" s="1"/>
  <c r="I3698" i="4"/>
  <c r="K3698" i="4" s="1"/>
  <c r="I3699" i="4"/>
  <c r="K3699" i="4" s="1"/>
  <c r="I3700" i="4"/>
  <c r="K3700" i="4" s="1"/>
  <c r="I3701" i="4"/>
  <c r="I3702" i="4"/>
  <c r="I3703" i="4"/>
  <c r="I3704" i="4"/>
  <c r="I3705" i="4"/>
  <c r="I3706" i="4"/>
  <c r="K3706" i="4" s="1"/>
  <c r="I3707" i="4"/>
  <c r="K3707" i="4" s="1"/>
  <c r="I3708" i="4"/>
  <c r="K3708" i="4" s="1"/>
  <c r="I3709" i="4"/>
  <c r="K3709" i="4" s="1"/>
  <c r="I3710" i="4"/>
  <c r="K3710" i="4" s="1"/>
  <c r="I3711" i="4"/>
  <c r="K3711" i="4" s="1"/>
  <c r="I3712" i="4"/>
  <c r="K3712" i="4" s="1"/>
  <c r="I3713" i="4"/>
  <c r="I3714" i="4"/>
  <c r="I3715" i="4"/>
  <c r="I3716" i="4"/>
  <c r="I3717" i="4"/>
  <c r="I3718" i="4"/>
  <c r="K3718" i="4" s="1"/>
  <c r="I3719" i="4"/>
  <c r="K3719" i="4" s="1"/>
  <c r="I3720" i="4"/>
  <c r="K3720" i="4" s="1"/>
  <c r="I3721" i="4"/>
  <c r="K3721" i="4" s="1"/>
  <c r="I3722" i="4"/>
  <c r="K3722" i="4" s="1"/>
  <c r="I3723" i="4"/>
  <c r="K3723" i="4" s="1"/>
  <c r="I3724" i="4"/>
  <c r="K3724" i="4" s="1"/>
  <c r="I3725" i="4"/>
  <c r="I3726" i="4"/>
  <c r="I3727" i="4"/>
  <c r="I3728" i="4"/>
  <c r="I3729" i="4"/>
  <c r="I3730" i="4"/>
  <c r="K3730" i="4" s="1"/>
  <c r="I3731" i="4"/>
  <c r="K3731" i="4" s="1"/>
  <c r="I3732" i="4"/>
  <c r="K3732" i="4" s="1"/>
  <c r="I3733" i="4"/>
  <c r="K3733" i="4" s="1"/>
  <c r="I3734" i="4"/>
  <c r="K3734" i="4" s="1"/>
  <c r="I3735" i="4"/>
  <c r="K3735" i="4" s="1"/>
  <c r="I3736" i="4"/>
  <c r="K3736" i="4" s="1"/>
  <c r="I3737" i="4"/>
  <c r="I3738" i="4"/>
  <c r="I3739" i="4"/>
  <c r="I3740" i="4"/>
  <c r="I3741" i="4"/>
  <c r="I3742" i="4"/>
  <c r="K3742" i="4" s="1"/>
  <c r="I3743" i="4"/>
  <c r="K3743" i="4" s="1"/>
  <c r="I3744" i="4"/>
  <c r="K3744" i="4" s="1"/>
  <c r="I3745" i="4"/>
  <c r="K3745" i="4" s="1"/>
  <c r="I3746" i="4"/>
  <c r="K3746" i="4" s="1"/>
  <c r="I3747" i="4"/>
  <c r="K3747" i="4" s="1"/>
  <c r="I3748" i="4"/>
  <c r="K3748" i="4" s="1"/>
  <c r="I3749" i="4"/>
  <c r="I3750" i="4"/>
  <c r="I3751" i="4"/>
  <c r="I3752" i="4"/>
  <c r="I3753" i="4"/>
  <c r="I3754" i="4"/>
  <c r="K3754" i="4" s="1"/>
  <c r="I3755" i="4"/>
  <c r="K3755" i="4" s="1"/>
  <c r="I3756" i="4"/>
  <c r="K3756" i="4" s="1"/>
  <c r="I3757" i="4"/>
  <c r="K3757" i="4" s="1"/>
  <c r="I3758" i="4"/>
  <c r="K3758" i="4" s="1"/>
  <c r="I3759" i="4"/>
  <c r="K3759" i="4" s="1"/>
  <c r="I3760" i="4"/>
  <c r="I3761" i="4"/>
  <c r="I3762" i="4"/>
  <c r="I3763" i="4"/>
  <c r="I3764" i="4"/>
  <c r="I3765" i="4"/>
  <c r="I3766" i="4"/>
  <c r="K3766" i="4" s="1"/>
  <c r="I3767" i="4"/>
  <c r="K3767" i="4" s="1"/>
  <c r="I3768" i="4"/>
  <c r="K3768" i="4" s="1"/>
  <c r="I3769" i="4"/>
  <c r="K3769" i="4" s="1"/>
  <c r="I3770" i="4"/>
  <c r="K3770" i="4" s="1"/>
  <c r="I3771" i="4"/>
  <c r="K3771" i="4" s="1"/>
  <c r="I3772" i="4"/>
  <c r="I3773" i="4"/>
  <c r="I3774" i="4"/>
  <c r="I3775" i="4"/>
  <c r="I3776" i="4"/>
  <c r="I3777" i="4"/>
  <c r="I3778" i="4"/>
  <c r="K3778" i="4" s="1"/>
  <c r="I3779" i="4"/>
  <c r="K3779" i="4" s="1"/>
  <c r="I3780" i="4"/>
  <c r="K3780" i="4" s="1"/>
  <c r="I3781" i="4"/>
  <c r="K3781" i="4" s="1"/>
  <c r="I3782" i="4"/>
  <c r="K3782" i="4" s="1"/>
  <c r="I3783" i="4"/>
  <c r="K3783" i="4" s="1"/>
  <c r="I3784" i="4"/>
  <c r="I3785" i="4"/>
  <c r="I3786" i="4"/>
  <c r="I3787" i="4"/>
  <c r="I3788" i="4"/>
  <c r="I3789" i="4"/>
  <c r="I3790" i="4"/>
  <c r="K3790" i="4" s="1"/>
  <c r="I3791" i="4"/>
  <c r="K3791" i="4" s="1"/>
  <c r="I3792" i="4"/>
  <c r="K3792" i="4" s="1"/>
  <c r="I3793" i="4"/>
  <c r="K3793" i="4" s="1"/>
  <c r="I3794" i="4"/>
  <c r="K3794" i="4" s="1"/>
  <c r="I3795" i="4"/>
  <c r="K3795" i="4" s="1"/>
  <c r="I3796" i="4"/>
  <c r="I3797" i="4"/>
  <c r="I3798" i="4"/>
  <c r="I3799" i="4"/>
  <c r="I3800" i="4"/>
  <c r="I3801" i="4"/>
  <c r="I3802" i="4"/>
  <c r="K3802" i="4" s="1"/>
  <c r="I3803" i="4"/>
  <c r="K3803" i="4" s="1"/>
  <c r="I3804" i="4"/>
  <c r="K3804" i="4" s="1"/>
  <c r="I3805" i="4"/>
  <c r="K3805" i="4" s="1"/>
  <c r="I3806" i="4"/>
  <c r="K3806" i="4" s="1"/>
  <c r="I3807" i="4"/>
  <c r="K3807" i="4" s="1"/>
  <c r="I3808" i="4"/>
  <c r="I3809" i="4"/>
  <c r="I3810" i="4"/>
  <c r="I3811" i="4"/>
  <c r="I3812" i="4"/>
  <c r="I3813" i="4"/>
  <c r="I3814" i="4"/>
  <c r="K3814" i="4" s="1"/>
  <c r="I3815" i="4"/>
  <c r="K3815" i="4" s="1"/>
  <c r="I3816" i="4"/>
  <c r="K3816" i="4" s="1"/>
  <c r="I3817" i="4"/>
  <c r="K3817" i="4" s="1"/>
  <c r="I3818" i="4"/>
  <c r="K3818" i="4" s="1"/>
  <c r="I3819" i="4"/>
  <c r="K3819" i="4" s="1"/>
  <c r="I3820" i="4"/>
  <c r="I3821" i="4"/>
  <c r="I3822" i="4"/>
  <c r="I3823" i="4"/>
  <c r="I3824" i="4"/>
  <c r="I3825" i="4"/>
  <c r="I3826" i="4"/>
  <c r="K3826" i="4" s="1"/>
  <c r="I3827" i="4"/>
  <c r="K3827" i="4" s="1"/>
  <c r="I3828" i="4"/>
  <c r="K3828" i="4" s="1"/>
  <c r="I3829" i="4"/>
  <c r="K3829" i="4" s="1"/>
  <c r="I3830" i="4"/>
  <c r="K3830" i="4" s="1"/>
  <c r="I3831" i="4"/>
  <c r="K3831" i="4" s="1"/>
  <c r="I3832" i="4"/>
  <c r="I3833" i="4"/>
  <c r="I3834" i="4"/>
  <c r="I3835" i="4"/>
  <c r="I3836" i="4"/>
  <c r="I3837" i="4"/>
  <c r="I3838" i="4"/>
  <c r="K3838" i="4" s="1"/>
  <c r="I3839" i="4"/>
  <c r="K3839" i="4" s="1"/>
  <c r="I3840" i="4"/>
  <c r="K3840" i="4" s="1"/>
  <c r="I3841" i="4"/>
  <c r="K3841" i="4" s="1"/>
  <c r="I3842" i="4"/>
  <c r="K3842" i="4" s="1"/>
  <c r="I3843" i="4"/>
  <c r="K3843" i="4" s="1"/>
  <c r="I3844" i="4"/>
  <c r="I3845" i="4"/>
  <c r="I3846" i="4"/>
  <c r="I3847" i="4"/>
  <c r="I3848" i="4"/>
  <c r="I3849" i="4"/>
  <c r="I3850" i="4"/>
  <c r="K3850" i="4" s="1"/>
  <c r="I3851" i="4"/>
  <c r="K3851" i="4" s="1"/>
  <c r="I3852" i="4"/>
  <c r="K3852" i="4" s="1"/>
  <c r="I3853" i="4"/>
  <c r="K3853" i="4" s="1"/>
  <c r="I3854" i="4"/>
  <c r="K3854" i="4" s="1"/>
  <c r="I3855" i="4"/>
  <c r="K3855" i="4" s="1"/>
  <c r="I3856" i="4"/>
  <c r="I3857" i="4"/>
  <c r="I3858" i="4"/>
  <c r="I3859" i="4"/>
  <c r="I3860" i="4"/>
  <c r="I3861" i="4"/>
  <c r="I3862" i="4"/>
  <c r="K3862" i="4" s="1"/>
  <c r="I3863" i="4"/>
  <c r="K3863" i="4" s="1"/>
  <c r="I3864" i="4"/>
  <c r="K3864" i="4" s="1"/>
  <c r="I3865" i="4"/>
  <c r="K3865" i="4" s="1"/>
  <c r="I3866" i="4"/>
  <c r="K3866" i="4" s="1"/>
  <c r="I3867" i="4"/>
  <c r="K3867" i="4" s="1"/>
  <c r="I3868" i="4"/>
  <c r="I3869" i="4"/>
  <c r="I3870" i="4"/>
  <c r="I3871" i="4"/>
  <c r="I3872" i="4"/>
  <c r="I3873" i="4"/>
  <c r="I3874" i="4"/>
  <c r="K3874" i="4" s="1"/>
  <c r="I3875" i="4"/>
  <c r="K3875" i="4" s="1"/>
  <c r="I3876" i="4"/>
  <c r="K3876" i="4" s="1"/>
  <c r="I3877" i="4"/>
  <c r="K3877" i="4" s="1"/>
  <c r="I3878" i="4"/>
  <c r="K3878" i="4" s="1"/>
  <c r="I3879" i="4"/>
  <c r="K3879" i="4" s="1"/>
  <c r="I3880" i="4"/>
  <c r="I3881" i="4"/>
  <c r="I3882" i="4"/>
  <c r="I3883" i="4"/>
  <c r="I3884" i="4"/>
  <c r="I3885" i="4"/>
  <c r="I3886" i="4"/>
  <c r="K3886" i="4" s="1"/>
  <c r="I3887" i="4"/>
  <c r="K3887" i="4" s="1"/>
  <c r="I3888" i="4"/>
  <c r="K3888" i="4" s="1"/>
  <c r="I3889" i="4"/>
  <c r="K3889" i="4" s="1"/>
  <c r="I3890" i="4"/>
  <c r="K3890" i="4" s="1"/>
  <c r="I3891" i="4"/>
  <c r="K3891" i="4" s="1"/>
  <c r="I3892" i="4"/>
  <c r="I3893" i="4"/>
  <c r="I3894" i="4"/>
  <c r="I3895" i="4"/>
  <c r="I3896" i="4"/>
  <c r="I3897" i="4"/>
  <c r="I3898" i="4"/>
  <c r="K3898" i="4" s="1"/>
  <c r="I3899" i="4"/>
  <c r="K3899" i="4" s="1"/>
  <c r="I3900" i="4"/>
  <c r="K3900" i="4" s="1"/>
  <c r="I3901" i="4"/>
  <c r="K3901" i="4" s="1"/>
  <c r="I3902" i="4"/>
  <c r="K3902" i="4" s="1"/>
  <c r="I3903" i="4"/>
  <c r="K3903" i="4" s="1"/>
  <c r="I3904" i="4"/>
  <c r="I3905" i="4"/>
  <c r="I3906" i="4"/>
  <c r="I3907" i="4"/>
  <c r="I3908" i="4"/>
  <c r="I3909" i="4"/>
  <c r="I3910" i="4"/>
  <c r="K3910" i="4" s="1"/>
  <c r="I3911" i="4"/>
  <c r="K3911" i="4" s="1"/>
  <c r="I3912" i="4"/>
  <c r="K3912" i="4" s="1"/>
  <c r="I3913" i="4"/>
  <c r="K3913" i="4" s="1"/>
  <c r="I3914" i="4"/>
  <c r="K3914" i="4" s="1"/>
  <c r="I3915" i="4"/>
  <c r="K3915" i="4" s="1"/>
  <c r="I3916" i="4"/>
  <c r="I3917" i="4"/>
  <c r="I3918" i="4"/>
  <c r="I3919" i="4"/>
  <c r="I3920" i="4"/>
  <c r="I3921" i="4"/>
  <c r="I3922" i="4"/>
  <c r="K3922" i="4" s="1"/>
  <c r="I3923" i="4"/>
  <c r="K3923" i="4" s="1"/>
  <c r="I3924" i="4"/>
  <c r="K3924" i="4" s="1"/>
  <c r="I3925" i="4"/>
  <c r="K3925" i="4" s="1"/>
  <c r="I3926" i="4"/>
  <c r="K3926" i="4" s="1"/>
  <c r="I3927" i="4"/>
  <c r="K3927" i="4" s="1"/>
  <c r="I3928" i="4"/>
  <c r="I3929" i="4"/>
  <c r="I3930" i="4"/>
  <c r="I3931" i="4"/>
  <c r="I3932" i="4"/>
  <c r="I3933" i="4"/>
  <c r="I3934" i="4"/>
  <c r="K3934" i="4" s="1"/>
  <c r="I3935" i="4"/>
  <c r="K3935" i="4" s="1"/>
  <c r="I3936" i="4"/>
  <c r="K3936" i="4" s="1"/>
  <c r="I3937" i="4"/>
  <c r="K3937" i="4" s="1"/>
  <c r="I3938" i="4"/>
  <c r="K3938" i="4" s="1"/>
  <c r="I3939" i="4"/>
  <c r="K3939" i="4" s="1"/>
  <c r="I3940" i="4"/>
  <c r="I3941" i="4"/>
  <c r="I3942" i="4"/>
  <c r="I3943" i="4"/>
  <c r="I3944" i="4"/>
  <c r="I3945" i="4"/>
  <c r="I3946" i="4"/>
  <c r="K3946" i="4" s="1"/>
  <c r="I3947" i="4"/>
  <c r="K3947" i="4" s="1"/>
  <c r="I3948" i="4"/>
  <c r="K3948" i="4" s="1"/>
  <c r="I3949" i="4"/>
  <c r="K3949" i="4" s="1"/>
  <c r="I3950" i="4"/>
  <c r="K3950" i="4" s="1"/>
  <c r="I3951" i="4"/>
  <c r="K3951" i="4" s="1"/>
  <c r="I3952" i="4"/>
  <c r="I3953" i="4"/>
  <c r="I3954" i="4"/>
  <c r="I3955" i="4"/>
  <c r="I3956" i="4"/>
  <c r="I3957" i="4"/>
  <c r="I3958" i="4"/>
  <c r="K3958" i="4" s="1"/>
  <c r="I3959" i="4"/>
  <c r="K3959" i="4" s="1"/>
  <c r="I3960" i="4"/>
  <c r="K3960" i="4" s="1"/>
  <c r="I3961" i="4"/>
  <c r="K3961" i="4" s="1"/>
  <c r="I3962" i="4"/>
  <c r="K3962" i="4" s="1"/>
  <c r="I3963" i="4"/>
  <c r="K3963" i="4" s="1"/>
  <c r="I3964" i="4"/>
  <c r="I3965" i="4"/>
  <c r="I3966" i="4"/>
  <c r="I3967" i="4"/>
  <c r="I3968" i="4"/>
  <c r="I3969" i="4"/>
  <c r="I3970" i="4"/>
  <c r="K3970" i="4" s="1"/>
  <c r="I3971" i="4"/>
  <c r="K3971" i="4" s="1"/>
  <c r="I3972" i="4"/>
  <c r="K3972" i="4" s="1"/>
  <c r="I3973" i="4"/>
  <c r="K3973" i="4" s="1"/>
  <c r="I3974" i="4"/>
  <c r="K3974" i="4" s="1"/>
  <c r="I3975" i="4"/>
  <c r="K3975" i="4" s="1"/>
  <c r="I3976" i="4"/>
  <c r="I3977" i="4"/>
  <c r="I3978" i="4"/>
  <c r="I3979" i="4"/>
  <c r="I3980" i="4"/>
  <c r="I3981" i="4"/>
  <c r="I3982" i="4"/>
  <c r="K3982" i="4" s="1"/>
  <c r="I3983" i="4"/>
  <c r="K3983" i="4" s="1"/>
  <c r="I3984" i="4"/>
  <c r="K3984" i="4" s="1"/>
  <c r="I3985" i="4"/>
  <c r="K3985" i="4" s="1"/>
  <c r="I3986" i="4"/>
  <c r="K3986" i="4" s="1"/>
  <c r="I3987" i="4"/>
  <c r="K3987" i="4" s="1"/>
  <c r="I3988" i="4"/>
  <c r="I3989" i="4"/>
  <c r="I3990" i="4"/>
  <c r="I3991" i="4"/>
  <c r="I3992" i="4"/>
  <c r="I3993" i="4"/>
  <c r="I3994" i="4"/>
  <c r="K3994" i="4" s="1"/>
  <c r="I3995" i="4"/>
  <c r="K3995" i="4" s="1"/>
  <c r="I3996" i="4"/>
  <c r="K3996" i="4" s="1"/>
  <c r="I3997" i="4"/>
  <c r="K3997" i="4" s="1"/>
  <c r="I3998" i="4"/>
  <c r="K3998" i="4" s="1"/>
  <c r="I3999" i="4"/>
  <c r="K3999" i="4" s="1"/>
  <c r="I4000" i="4"/>
  <c r="I4001" i="4"/>
  <c r="I4002" i="4"/>
  <c r="I4003" i="4"/>
  <c r="I4004" i="4"/>
  <c r="I4005" i="4"/>
  <c r="I4006" i="4"/>
  <c r="K4006" i="4" s="1"/>
  <c r="I4007" i="4"/>
  <c r="K4007" i="4" s="1"/>
  <c r="I4008" i="4"/>
  <c r="K4008" i="4" s="1"/>
  <c r="I4009" i="4"/>
  <c r="K4009" i="4" s="1"/>
  <c r="I4010" i="4"/>
  <c r="K4010" i="4" s="1"/>
  <c r="I4011" i="4"/>
  <c r="K4011" i="4" s="1"/>
  <c r="I4012" i="4"/>
  <c r="I4013" i="4"/>
  <c r="I4014" i="4"/>
  <c r="I4015" i="4"/>
  <c r="I4016" i="4"/>
  <c r="I4017" i="4"/>
  <c r="I4018" i="4"/>
  <c r="K4018" i="4" s="1"/>
  <c r="I4019" i="4"/>
  <c r="K4019" i="4" s="1"/>
  <c r="I4020" i="4"/>
  <c r="K4020" i="4" s="1"/>
  <c r="I4021" i="4"/>
  <c r="K4021" i="4" s="1"/>
  <c r="I4022" i="4"/>
  <c r="K4022" i="4" s="1"/>
  <c r="I4023" i="4"/>
  <c r="K4023" i="4" s="1"/>
  <c r="I4024" i="4"/>
  <c r="I4025" i="4"/>
  <c r="I4026" i="4"/>
  <c r="I4027" i="4"/>
  <c r="I4028" i="4"/>
  <c r="I4029" i="4"/>
  <c r="I4030" i="4"/>
  <c r="K4030" i="4" s="1"/>
  <c r="I4031" i="4"/>
  <c r="K4031" i="4" s="1"/>
  <c r="I4032" i="4"/>
  <c r="K4032" i="4" s="1"/>
  <c r="I4033" i="4"/>
  <c r="K4033" i="4" s="1"/>
  <c r="I4034" i="4"/>
  <c r="K4034" i="4" s="1"/>
  <c r="I4035" i="4"/>
  <c r="K4035" i="4" s="1"/>
  <c r="I4036" i="4"/>
  <c r="I4037" i="4"/>
  <c r="I4038" i="4"/>
  <c r="I4039" i="4"/>
  <c r="I4040" i="4"/>
  <c r="I4041" i="4"/>
  <c r="I4042" i="4"/>
  <c r="K4042" i="4" s="1"/>
  <c r="I4043" i="4"/>
  <c r="K4043" i="4" s="1"/>
  <c r="I4044" i="4"/>
  <c r="K4044" i="4" s="1"/>
  <c r="I4045" i="4"/>
  <c r="K4045" i="4" s="1"/>
  <c r="I4046" i="4"/>
  <c r="K4046" i="4" s="1"/>
  <c r="I4047" i="4"/>
  <c r="K4047" i="4" s="1"/>
  <c r="I4048" i="4"/>
  <c r="I4049" i="4"/>
  <c r="K4049" i="4" s="1"/>
  <c r="I4050" i="4"/>
  <c r="I4051" i="4"/>
  <c r="I4052" i="4"/>
  <c r="I4053" i="4"/>
  <c r="I4054" i="4"/>
  <c r="K4054" i="4" s="1"/>
  <c r="I4055" i="4"/>
  <c r="K4055" i="4" s="1"/>
  <c r="I4056" i="4"/>
  <c r="K4056" i="4" s="1"/>
  <c r="I4057" i="4"/>
  <c r="K4057" i="4" s="1"/>
  <c r="I4058" i="4"/>
  <c r="K4058" i="4" s="1"/>
  <c r="I4059" i="4"/>
  <c r="K4059" i="4" s="1"/>
  <c r="I4060" i="4"/>
  <c r="I4061" i="4"/>
  <c r="I4062" i="4"/>
  <c r="I4063" i="4"/>
  <c r="I4064" i="4"/>
  <c r="I4065" i="4"/>
  <c r="I4066" i="4"/>
  <c r="K4066" i="4" s="1"/>
  <c r="I4067" i="4"/>
  <c r="K4067" i="4" s="1"/>
  <c r="I4068" i="4"/>
  <c r="K4068" i="4" s="1"/>
  <c r="I4069" i="4"/>
  <c r="K4069" i="4" s="1"/>
  <c r="I4070" i="4"/>
  <c r="K4070" i="4" s="1"/>
  <c r="I4071" i="4"/>
  <c r="K4071" i="4" s="1"/>
  <c r="I4072" i="4"/>
  <c r="I4073" i="4"/>
  <c r="I4074" i="4"/>
  <c r="I4075" i="4"/>
  <c r="I4076" i="4"/>
  <c r="I4077" i="4"/>
  <c r="I4078" i="4"/>
  <c r="K4078" i="4" s="1"/>
  <c r="I4079" i="4"/>
  <c r="K4079" i="4" s="1"/>
  <c r="I4080" i="4"/>
  <c r="K4080" i="4" s="1"/>
  <c r="I4081" i="4"/>
  <c r="K4081" i="4" s="1"/>
  <c r="I4082" i="4"/>
  <c r="K4082" i="4" s="1"/>
  <c r="I4083" i="4"/>
  <c r="K4083" i="4" s="1"/>
  <c r="I4084" i="4"/>
  <c r="I4085" i="4"/>
  <c r="I4086" i="4"/>
  <c r="I4087" i="4"/>
  <c r="I4088" i="4"/>
  <c r="I4089" i="4"/>
  <c r="I4090" i="4"/>
  <c r="K4090" i="4" s="1"/>
  <c r="I4091" i="4"/>
  <c r="K4091" i="4" s="1"/>
  <c r="I4092" i="4"/>
  <c r="K4092" i="4" s="1"/>
  <c r="I4093" i="4"/>
  <c r="K4093" i="4" s="1"/>
  <c r="I4094" i="4"/>
  <c r="K4094" i="4" s="1"/>
  <c r="I4095" i="4"/>
  <c r="K4095" i="4" s="1"/>
  <c r="I4096" i="4"/>
  <c r="I4097" i="4"/>
  <c r="I4098" i="4"/>
  <c r="I4099" i="4"/>
  <c r="I4100" i="4"/>
  <c r="I4101" i="4"/>
  <c r="I4102" i="4"/>
  <c r="K4102" i="4" s="1"/>
  <c r="I4103" i="4"/>
  <c r="K4103" i="4" s="1"/>
  <c r="I4104" i="4"/>
  <c r="K4104" i="4" s="1"/>
  <c r="I4105" i="4"/>
  <c r="K4105" i="4" s="1"/>
  <c r="I4106" i="4"/>
  <c r="K4106" i="4" s="1"/>
  <c r="I4107" i="4"/>
  <c r="K4107" i="4" s="1"/>
  <c r="I4108" i="4"/>
  <c r="I4109" i="4"/>
  <c r="I4110" i="4"/>
  <c r="I4111" i="4"/>
  <c r="I4112" i="4"/>
  <c r="I4113" i="4"/>
  <c r="I4114" i="4"/>
  <c r="K4114" i="4" s="1"/>
  <c r="I4115" i="4"/>
  <c r="K4115" i="4" s="1"/>
  <c r="I4116" i="4"/>
  <c r="K4116" i="4" s="1"/>
  <c r="I4117" i="4"/>
  <c r="K4117" i="4" s="1"/>
  <c r="I4118" i="4"/>
  <c r="K4118" i="4" s="1"/>
  <c r="I4119" i="4"/>
  <c r="K4119" i="4" s="1"/>
  <c r="I4120" i="4"/>
  <c r="I4121" i="4"/>
  <c r="I4122" i="4"/>
  <c r="I4123" i="4"/>
  <c r="I4124" i="4"/>
  <c r="I4125" i="4"/>
  <c r="I4126" i="4"/>
  <c r="K4126" i="4" s="1"/>
  <c r="I4127" i="4"/>
  <c r="K4127" i="4" s="1"/>
  <c r="I4128" i="4"/>
  <c r="K4128" i="4" s="1"/>
  <c r="I4129" i="4"/>
  <c r="K4129" i="4" s="1"/>
  <c r="I4130" i="4"/>
  <c r="K4130" i="4" s="1"/>
  <c r="I4131" i="4"/>
  <c r="K4131" i="4" s="1"/>
  <c r="I4132" i="4"/>
  <c r="I4133" i="4"/>
  <c r="I4134" i="4"/>
  <c r="I4135" i="4"/>
  <c r="I4136" i="4"/>
  <c r="I4137" i="4"/>
  <c r="I4138" i="4"/>
  <c r="K4138" i="4" s="1"/>
  <c r="I4139" i="4"/>
  <c r="K4139" i="4" s="1"/>
  <c r="I4140" i="4"/>
  <c r="K4140" i="4" s="1"/>
  <c r="I4141" i="4"/>
  <c r="K4141" i="4" s="1"/>
  <c r="I4142" i="4"/>
  <c r="K4142" i="4" s="1"/>
  <c r="I4143" i="4"/>
  <c r="K4143" i="4" s="1"/>
  <c r="I4144" i="4"/>
  <c r="I4145" i="4"/>
  <c r="I4146" i="4"/>
  <c r="I4147" i="4"/>
  <c r="I4148" i="4"/>
  <c r="I4149" i="4"/>
  <c r="I4150" i="4"/>
  <c r="K4150" i="4" s="1"/>
  <c r="I4151" i="4"/>
  <c r="K4151" i="4" s="1"/>
  <c r="I4152" i="4"/>
  <c r="K4152" i="4" s="1"/>
  <c r="I4153" i="4"/>
  <c r="K4153" i="4" s="1"/>
  <c r="I4154" i="4"/>
  <c r="K4154" i="4" s="1"/>
  <c r="I4155" i="4"/>
  <c r="K4155" i="4" s="1"/>
  <c r="I4156" i="4"/>
  <c r="I4157" i="4"/>
  <c r="I4158" i="4"/>
  <c r="I4159" i="4"/>
  <c r="I4160" i="4"/>
  <c r="I4161" i="4"/>
  <c r="I4162" i="4"/>
  <c r="K4162" i="4" s="1"/>
  <c r="I4163" i="4"/>
  <c r="K4163" i="4" s="1"/>
  <c r="I4164" i="4"/>
  <c r="K4164" i="4" s="1"/>
  <c r="I4165" i="4"/>
  <c r="K4165" i="4" s="1"/>
  <c r="I4166" i="4"/>
  <c r="K4166" i="4" s="1"/>
  <c r="I4167" i="4"/>
  <c r="K4167" i="4" s="1"/>
  <c r="I4168" i="4"/>
  <c r="I4169" i="4"/>
  <c r="I4170" i="4"/>
  <c r="I4171" i="4"/>
  <c r="I4172" i="4"/>
  <c r="I4173" i="4"/>
  <c r="I4174" i="4"/>
  <c r="K4174" i="4" s="1"/>
  <c r="I4175" i="4"/>
  <c r="K4175" i="4" s="1"/>
  <c r="I4176" i="4"/>
  <c r="K4176" i="4" s="1"/>
  <c r="I4177" i="4"/>
  <c r="K4177" i="4" s="1"/>
  <c r="I4178" i="4"/>
  <c r="K4178" i="4" s="1"/>
  <c r="I4179" i="4"/>
  <c r="K4179" i="4" s="1"/>
  <c r="I4180" i="4"/>
  <c r="I4181" i="4"/>
  <c r="I4182" i="4"/>
  <c r="I4183" i="4"/>
  <c r="I4184" i="4"/>
  <c r="I4185" i="4"/>
  <c r="I4186" i="4"/>
  <c r="K4186" i="4" s="1"/>
  <c r="I4187" i="4"/>
  <c r="K4187" i="4" s="1"/>
  <c r="I4188" i="4"/>
  <c r="K4188" i="4" s="1"/>
  <c r="I4189" i="4"/>
  <c r="K4189" i="4" s="1"/>
  <c r="I4190" i="4"/>
  <c r="K4190" i="4" s="1"/>
  <c r="I4191" i="4"/>
  <c r="K4191" i="4" s="1"/>
  <c r="I4192" i="4"/>
  <c r="I4193" i="4"/>
  <c r="I4194" i="4"/>
  <c r="I4195" i="4"/>
  <c r="I4196" i="4"/>
  <c r="I4197" i="4"/>
  <c r="I4198" i="4"/>
  <c r="K4198" i="4" s="1"/>
  <c r="I4199" i="4"/>
  <c r="K4199" i="4" s="1"/>
  <c r="I4200" i="4"/>
  <c r="K4200" i="4" s="1"/>
  <c r="I4201" i="4"/>
  <c r="K4201" i="4" s="1"/>
  <c r="I4202" i="4"/>
  <c r="K4202" i="4" s="1"/>
  <c r="I4203" i="4"/>
  <c r="K4203" i="4" s="1"/>
  <c r="I4204" i="4"/>
  <c r="I4205" i="4"/>
  <c r="I4206" i="4"/>
  <c r="I4207" i="4"/>
  <c r="I4208" i="4"/>
  <c r="I4209" i="4"/>
  <c r="I4210" i="4"/>
  <c r="K4210" i="4" s="1"/>
  <c r="I4211" i="4"/>
  <c r="K4211" i="4" s="1"/>
  <c r="I4212" i="4"/>
  <c r="K4212" i="4" s="1"/>
  <c r="I4213" i="4"/>
  <c r="K4213" i="4" s="1"/>
  <c r="I4214" i="4"/>
  <c r="K4214" i="4" s="1"/>
  <c r="I4215" i="4"/>
  <c r="K4215" i="4" s="1"/>
  <c r="I4216" i="4"/>
  <c r="I4217" i="4"/>
  <c r="I4218" i="4"/>
  <c r="I4219" i="4"/>
  <c r="I4220" i="4"/>
  <c r="I4221" i="4"/>
  <c r="I4222" i="4"/>
  <c r="K4222" i="4" s="1"/>
  <c r="I4223" i="4"/>
  <c r="K4223" i="4" s="1"/>
  <c r="I4224" i="4"/>
  <c r="K4224" i="4" s="1"/>
  <c r="I4225" i="4"/>
  <c r="K4225" i="4" s="1"/>
  <c r="I4226" i="4"/>
  <c r="K4226" i="4" s="1"/>
  <c r="I4227" i="4"/>
  <c r="K4227" i="4" s="1"/>
  <c r="I4228" i="4"/>
  <c r="I4229" i="4"/>
  <c r="I4230" i="4"/>
  <c r="I4231" i="4"/>
  <c r="I4232" i="4"/>
  <c r="I4233" i="4"/>
  <c r="I4234" i="4"/>
  <c r="K4234" i="4" s="1"/>
  <c r="I4235" i="4"/>
  <c r="K4235" i="4" s="1"/>
  <c r="I4236" i="4"/>
  <c r="K4236" i="4" s="1"/>
  <c r="I4237" i="4"/>
  <c r="K4237" i="4" s="1"/>
  <c r="I4238" i="4"/>
  <c r="K4238" i="4" s="1"/>
  <c r="I4239" i="4"/>
  <c r="K4239" i="4" s="1"/>
  <c r="I4240" i="4"/>
  <c r="I4241" i="4"/>
  <c r="I4242" i="4"/>
  <c r="I4243" i="4"/>
  <c r="I4244" i="4"/>
  <c r="I4245" i="4"/>
  <c r="I4246" i="4"/>
  <c r="K4246" i="4" s="1"/>
  <c r="I4247" i="4"/>
  <c r="K4247" i="4" s="1"/>
  <c r="I4248" i="4"/>
  <c r="K4248" i="4" s="1"/>
  <c r="I4249" i="4"/>
  <c r="K4249" i="4" s="1"/>
  <c r="I4250" i="4"/>
  <c r="K4250" i="4" s="1"/>
  <c r="I4251" i="4"/>
  <c r="K4251" i="4" s="1"/>
  <c r="I4252" i="4"/>
  <c r="I4253" i="4"/>
  <c r="I4254" i="4"/>
  <c r="I4255" i="4"/>
  <c r="I4256" i="4"/>
  <c r="I4257" i="4"/>
  <c r="I4258" i="4"/>
  <c r="K4258" i="4" s="1"/>
  <c r="I4259" i="4"/>
  <c r="K4259" i="4" s="1"/>
  <c r="I4260" i="4"/>
  <c r="K4260" i="4" s="1"/>
  <c r="I4261" i="4"/>
  <c r="K4261" i="4" s="1"/>
  <c r="I4262" i="4"/>
  <c r="K4262" i="4" s="1"/>
  <c r="I4263" i="4"/>
  <c r="K4263" i="4" s="1"/>
  <c r="I4264" i="4"/>
  <c r="I4265" i="4"/>
  <c r="I4266" i="4"/>
  <c r="I4267" i="4"/>
  <c r="I4268" i="4"/>
  <c r="I4269" i="4"/>
  <c r="I4270" i="4"/>
  <c r="K4270" i="4" s="1"/>
  <c r="I4271" i="4"/>
  <c r="K4271" i="4" s="1"/>
  <c r="I4272" i="4"/>
  <c r="K4272" i="4" s="1"/>
  <c r="I4273" i="4"/>
  <c r="K4273" i="4" s="1"/>
  <c r="I4274" i="4"/>
  <c r="K4274" i="4" s="1"/>
  <c r="I4275" i="4"/>
  <c r="K4275" i="4" s="1"/>
  <c r="I4276" i="4"/>
  <c r="I4277" i="4"/>
  <c r="I4278" i="4"/>
  <c r="I4279" i="4"/>
  <c r="I4280" i="4"/>
  <c r="I4281" i="4"/>
  <c r="I4282" i="4"/>
  <c r="K4282" i="4" s="1"/>
  <c r="I4283" i="4"/>
  <c r="K4283" i="4" s="1"/>
  <c r="I4284" i="4"/>
  <c r="K4284" i="4" s="1"/>
  <c r="I4285" i="4"/>
  <c r="K4285" i="4" s="1"/>
  <c r="I4286" i="4"/>
  <c r="K4286" i="4" s="1"/>
  <c r="I4287" i="4"/>
  <c r="K4287" i="4" s="1"/>
  <c r="I4288" i="4"/>
  <c r="I4289" i="4"/>
  <c r="I4290" i="4"/>
  <c r="I4291" i="4"/>
  <c r="I4292" i="4"/>
  <c r="I4293" i="4"/>
  <c r="I4294" i="4"/>
  <c r="K4294" i="4" s="1"/>
  <c r="I4295" i="4"/>
  <c r="K4295" i="4" s="1"/>
  <c r="I4296" i="4"/>
  <c r="K4296" i="4" s="1"/>
  <c r="I4297" i="4"/>
  <c r="K4297" i="4" s="1"/>
  <c r="I4298" i="4"/>
  <c r="K4298" i="4" s="1"/>
  <c r="I4299" i="4"/>
  <c r="K4299" i="4" s="1"/>
  <c r="I4300" i="4"/>
  <c r="I4301" i="4"/>
  <c r="I4302" i="4"/>
  <c r="I4303" i="4"/>
  <c r="I4304" i="4"/>
  <c r="I4305" i="4"/>
  <c r="I4306" i="4"/>
  <c r="K4306" i="4" s="1"/>
  <c r="I4307" i="4"/>
  <c r="K4307" i="4" s="1"/>
  <c r="I4308" i="4"/>
  <c r="K4308" i="4" s="1"/>
  <c r="I4309" i="4"/>
  <c r="K4309" i="4" s="1"/>
  <c r="I4310" i="4"/>
  <c r="K4310" i="4" s="1"/>
  <c r="I4311" i="4"/>
  <c r="K4311" i="4" s="1"/>
  <c r="I4312" i="4"/>
  <c r="I4313" i="4"/>
  <c r="I4314" i="4"/>
  <c r="I4315" i="4"/>
  <c r="I4316" i="4"/>
  <c r="I4317" i="4"/>
  <c r="I4318" i="4"/>
  <c r="K4318" i="4" s="1"/>
  <c r="I4319" i="4"/>
  <c r="K4319" i="4" s="1"/>
  <c r="I4320" i="4"/>
  <c r="K4320" i="4" s="1"/>
  <c r="I4321" i="4"/>
  <c r="K4321" i="4" s="1"/>
  <c r="I4322" i="4"/>
  <c r="K4322" i="4" s="1"/>
  <c r="I4323" i="4"/>
  <c r="K4323" i="4" s="1"/>
  <c r="I4324" i="4"/>
  <c r="I4325" i="4"/>
  <c r="I4326" i="4"/>
  <c r="I4327" i="4"/>
  <c r="I4328" i="4"/>
  <c r="I4329" i="4"/>
  <c r="I4330" i="4"/>
  <c r="K4330" i="4" s="1"/>
  <c r="I4331" i="4"/>
  <c r="K4331" i="4" s="1"/>
  <c r="I4332" i="4"/>
  <c r="K4332" i="4" s="1"/>
  <c r="I4333" i="4"/>
  <c r="K4333" i="4" s="1"/>
  <c r="I4334" i="4"/>
  <c r="K4334" i="4" s="1"/>
  <c r="I4335" i="4"/>
  <c r="K4335" i="4" s="1"/>
  <c r="I4336" i="4"/>
  <c r="I4337" i="4"/>
  <c r="I4338" i="4"/>
  <c r="I4339" i="4"/>
  <c r="I4340" i="4"/>
  <c r="I4341" i="4"/>
  <c r="I4342" i="4"/>
  <c r="K4342" i="4" s="1"/>
  <c r="I4343" i="4"/>
  <c r="K4343" i="4" s="1"/>
  <c r="I4344" i="4"/>
  <c r="K4344" i="4" s="1"/>
  <c r="I4345" i="4"/>
  <c r="K4345" i="4" s="1"/>
  <c r="I4346" i="4"/>
  <c r="K4346" i="4" s="1"/>
  <c r="I4347" i="4"/>
  <c r="K4347" i="4" s="1"/>
  <c r="I4348" i="4"/>
  <c r="I4349" i="4"/>
  <c r="I4350" i="4"/>
  <c r="I4351" i="4"/>
  <c r="I4352" i="4"/>
  <c r="I4353" i="4"/>
  <c r="I4354" i="4"/>
  <c r="K4354" i="4" s="1"/>
  <c r="I4355" i="4"/>
  <c r="K4355" i="4" s="1"/>
  <c r="I4356" i="4"/>
  <c r="K4356" i="4" s="1"/>
  <c r="I4357" i="4"/>
  <c r="K4357" i="4" s="1"/>
  <c r="I4358" i="4"/>
  <c r="K4358" i="4" s="1"/>
  <c r="I4359" i="4"/>
  <c r="K4359" i="4" s="1"/>
  <c r="I4360" i="4"/>
  <c r="I4361" i="4"/>
  <c r="I4362" i="4"/>
  <c r="I4363" i="4"/>
  <c r="I4364" i="4"/>
  <c r="I4365" i="4"/>
  <c r="I4366" i="4"/>
  <c r="K4366" i="4" s="1"/>
  <c r="I4367" i="4"/>
  <c r="K4367" i="4" s="1"/>
  <c r="I4368" i="4"/>
  <c r="K4368" i="4" s="1"/>
  <c r="I4369" i="4"/>
  <c r="K4369" i="4" s="1"/>
  <c r="I4370" i="4"/>
  <c r="K4370" i="4" s="1"/>
  <c r="I4371" i="4"/>
  <c r="K4371" i="4" s="1"/>
  <c r="I4372" i="4"/>
  <c r="I4373" i="4"/>
  <c r="I4374" i="4"/>
  <c r="I4375" i="4"/>
  <c r="I4376" i="4"/>
  <c r="I4377" i="4"/>
  <c r="I4378" i="4"/>
  <c r="K4378" i="4" s="1"/>
  <c r="I4379" i="4"/>
  <c r="K4379" i="4" s="1"/>
  <c r="I4380" i="4"/>
  <c r="K4380" i="4" s="1"/>
  <c r="I4381" i="4"/>
  <c r="K4381" i="4" s="1"/>
  <c r="I4382" i="4"/>
  <c r="K4382" i="4" s="1"/>
  <c r="I4383" i="4"/>
  <c r="K4383" i="4" s="1"/>
  <c r="I4384" i="4"/>
  <c r="I4385" i="4"/>
  <c r="I4386" i="4"/>
  <c r="I4387" i="4"/>
  <c r="I4388" i="4"/>
  <c r="I4389" i="4"/>
  <c r="I4390" i="4"/>
  <c r="K4390" i="4" s="1"/>
  <c r="I4391" i="4"/>
  <c r="K4391" i="4" s="1"/>
  <c r="I4392" i="4"/>
  <c r="K4392" i="4" s="1"/>
  <c r="I4393" i="4"/>
  <c r="K4393" i="4" s="1"/>
  <c r="I4394" i="4"/>
  <c r="K4394" i="4" s="1"/>
  <c r="I4395" i="4"/>
  <c r="K4395" i="4" s="1"/>
  <c r="I4396" i="4"/>
  <c r="I4397" i="4"/>
  <c r="I4398" i="4"/>
  <c r="I4399" i="4"/>
  <c r="I4400" i="4"/>
  <c r="I4401" i="4"/>
  <c r="I4402" i="4"/>
  <c r="K4402" i="4" s="1"/>
  <c r="I4403" i="4"/>
  <c r="K4403" i="4" s="1"/>
  <c r="I4404" i="4"/>
  <c r="K4404" i="4" s="1"/>
  <c r="I4405" i="4"/>
  <c r="K4405" i="4" s="1"/>
  <c r="I4406" i="4"/>
  <c r="K4406" i="4" s="1"/>
  <c r="I4407" i="4"/>
  <c r="K4407" i="4" s="1"/>
  <c r="I4408" i="4"/>
  <c r="I4409" i="4"/>
  <c r="I4410" i="4"/>
  <c r="I4411" i="4"/>
  <c r="I4412" i="4"/>
  <c r="I4413" i="4"/>
  <c r="I4414" i="4"/>
  <c r="K4414" i="4" s="1"/>
  <c r="I4415" i="4"/>
  <c r="K4415" i="4" s="1"/>
  <c r="I4416" i="4"/>
  <c r="K4416" i="4" s="1"/>
  <c r="I4417" i="4"/>
  <c r="K4417" i="4" s="1"/>
  <c r="I4418" i="4"/>
  <c r="K4418" i="4" s="1"/>
  <c r="I4419" i="4"/>
  <c r="K4419" i="4" s="1"/>
  <c r="I4420" i="4"/>
  <c r="I4421" i="4"/>
  <c r="I4422" i="4"/>
  <c r="I4423" i="4"/>
  <c r="I4424" i="4"/>
  <c r="I4425" i="4"/>
  <c r="I4426" i="4"/>
  <c r="K4426" i="4" s="1"/>
  <c r="I4427" i="4"/>
  <c r="K4427" i="4" s="1"/>
  <c r="I4428" i="4"/>
  <c r="K4428" i="4" s="1"/>
  <c r="I4429" i="4"/>
  <c r="K4429" i="4" s="1"/>
  <c r="I4430" i="4"/>
  <c r="K4430" i="4" s="1"/>
  <c r="I4431" i="4"/>
  <c r="K4431" i="4" s="1"/>
  <c r="I4432" i="4"/>
  <c r="I4433" i="4"/>
  <c r="I4434" i="4"/>
  <c r="I4435" i="4"/>
  <c r="I4436" i="4"/>
  <c r="I4437" i="4"/>
  <c r="I4438" i="4"/>
  <c r="K4438" i="4" s="1"/>
  <c r="I4439" i="4"/>
  <c r="K4439" i="4" s="1"/>
  <c r="I4440" i="4"/>
  <c r="K4440" i="4" s="1"/>
  <c r="I4441" i="4"/>
  <c r="K4441" i="4" s="1"/>
  <c r="I4442" i="4"/>
  <c r="K4442" i="4" s="1"/>
  <c r="I4443" i="4"/>
  <c r="K4443" i="4" s="1"/>
  <c r="I4444" i="4"/>
  <c r="I4445" i="4"/>
  <c r="I4446" i="4"/>
  <c r="I4447" i="4"/>
  <c r="I4448" i="4"/>
  <c r="I4449" i="4"/>
  <c r="I4450" i="4"/>
  <c r="K4450" i="4" s="1"/>
  <c r="I4451" i="4"/>
  <c r="K4451" i="4" s="1"/>
  <c r="I4452" i="4"/>
  <c r="K4452" i="4" s="1"/>
  <c r="I4453" i="4"/>
  <c r="K4453" i="4" s="1"/>
  <c r="I4454" i="4"/>
  <c r="K4454" i="4" s="1"/>
  <c r="I4455" i="4"/>
  <c r="K4455" i="4" s="1"/>
  <c r="I4456" i="4"/>
  <c r="I4457" i="4"/>
  <c r="I4458" i="4"/>
  <c r="I4459" i="4"/>
  <c r="I4460" i="4"/>
  <c r="I4461" i="4"/>
  <c r="I4462" i="4"/>
  <c r="K4462" i="4" s="1"/>
  <c r="I4463" i="4"/>
  <c r="K4463" i="4" s="1"/>
  <c r="I4464" i="4"/>
  <c r="K4464" i="4" s="1"/>
  <c r="I4465" i="4"/>
  <c r="K4465" i="4" s="1"/>
  <c r="I4466" i="4"/>
  <c r="K4466" i="4" s="1"/>
  <c r="I4467" i="4"/>
  <c r="K4467" i="4" s="1"/>
  <c r="I4468" i="4"/>
  <c r="I4469" i="4"/>
  <c r="I4470" i="4"/>
  <c r="I4471" i="4"/>
  <c r="I4472" i="4"/>
  <c r="I4473" i="4"/>
  <c r="I4474" i="4"/>
  <c r="K4474" i="4" s="1"/>
  <c r="I4475" i="4"/>
  <c r="K4475" i="4" s="1"/>
  <c r="I4476" i="4"/>
  <c r="K4476" i="4" s="1"/>
  <c r="I4477" i="4"/>
  <c r="K4477" i="4" s="1"/>
  <c r="I4478" i="4"/>
  <c r="K4478" i="4" s="1"/>
  <c r="I4479" i="4"/>
  <c r="K4479" i="4" s="1"/>
  <c r="I4480" i="4"/>
  <c r="I4481" i="4"/>
  <c r="I4482" i="4"/>
  <c r="I4483" i="4"/>
  <c r="I4484" i="4"/>
  <c r="I4485" i="4"/>
  <c r="I4486" i="4"/>
  <c r="K4486" i="4" s="1"/>
  <c r="I4487" i="4"/>
  <c r="K4487" i="4" s="1"/>
  <c r="I4488" i="4"/>
  <c r="K4488" i="4" s="1"/>
  <c r="I4489" i="4"/>
  <c r="K4489" i="4" s="1"/>
  <c r="I4490" i="4"/>
  <c r="K4490" i="4" s="1"/>
  <c r="I4491" i="4"/>
  <c r="K4491" i="4" s="1"/>
  <c r="I4492" i="4"/>
  <c r="I4493" i="4"/>
  <c r="I4494" i="4"/>
  <c r="I4495" i="4"/>
  <c r="I4496" i="4"/>
  <c r="I4497" i="4"/>
  <c r="I4498" i="4"/>
  <c r="K4498" i="4" s="1"/>
  <c r="I4499" i="4"/>
  <c r="K4499" i="4" s="1"/>
  <c r="I4500" i="4"/>
  <c r="K4500" i="4" s="1"/>
  <c r="I4501" i="4"/>
  <c r="K4501" i="4" s="1"/>
  <c r="I4502" i="4"/>
  <c r="K4502" i="4" s="1"/>
  <c r="I4503" i="4"/>
  <c r="K4503" i="4" s="1"/>
  <c r="I4504" i="4"/>
  <c r="I4505" i="4"/>
  <c r="I4506" i="4"/>
  <c r="I4507" i="4"/>
  <c r="I4508" i="4"/>
  <c r="I4509" i="4"/>
  <c r="I4510" i="4"/>
  <c r="K4510" i="4" s="1"/>
  <c r="I4511" i="4"/>
  <c r="K4511" i="4" s="1"/>
  <c r="I4512" i="4"/>
  <c r="K4512" i="4" s="1"/>
  <c r="I4513" i="4"/>
  <c r="K4513" i="4" s="1"/>
  <c r="I4514" i="4"/>
  <c r="K4514" i="4" s="1"/>
  <c r="I4515" i="4"/>
  <c r="K4515" i="4" s="1"/>
  <c r="I4516" i="4"/>
  <c r="I4517" i="4"/>
  <c r="I4518" i="4"/>
  <c r="I4519" i="4"/>
  <c r="I4520" i="4"/>
  <c r="I4521" i="4"/>
  <c r="I4522" i="4"/>
  <c r="K4522" i="4" s="1"/>
  <c r="I4523" i="4"/>
  <c r="K4523" i="4" s="1"/>
  <c r="I4524" i="4"/>
  <c r="K4524" i="4" s="1"/>
  <c r="I4525" i="4"/>
  <c r="K4525" i="4" s="1"/>
  <c r="I4526" i="4"/>
  <c r="K4526" i="4" s="1"/>
  <c r="I4527" i="4"/>
  <c r="K4527" i="4" s="1"/>
  <c r="I4528" i="4"/>
  <c r="I4529" i="4"/>
  <c r="I4530" i="4"/>
  <c r="I4531" i="4"/>
  <c r="I4532" i="4"/>
  <c r="I4533" i="4"/>
  <c r="I4534" i="4"/>
  <c r="K4534" i="4" s="1"/>
  <c r="I4535" i="4"/>
  <c r="K4535" i="4" s="1"/>
  <c r="I4536" i="4"/>
  <c r="K4536" i="4" s="1"/>
  <c r="I4537" i="4"/>
  <c r="K4537" i="4" s="1"/>
  <c r="I4538" i="4"/>
  <c r="K4538" i="4" s="1"/>
  <c r="I4539" i="4"/>
  <c r="K4539" i="4" s="1"/>
  <c r="I4540" i="4"/>
  <c r="I4541" i="4"/>
  <c r="I4542" i="4"/>
  <c r="I4543" i="4"/>
  <c r="I4544" i="4"/>
  <c r="I4545" i="4"/>
  <c r="I4546" i="4"/>
  <c r="K4546" i="4" s="1"/>
  <c r="I4547" i="4"/>
  <c r="K4547" i="4" s="1"/>
  <c r="I4548" i="4"/>
  <c r="K4548" i="4" s="1"/>
  <c r="I4549" i="4"/>
  <c r="K4549" i="4" s="1"/>
  <c r="I4550" i="4"/>
  <c r="K4550" i="4" s="1"/>
  <c r="I4551" i="4"/>
  <c r="K4551" i="4" s="1"/>
  <c r="I4552" i="4"/>
  <c r="I4553" i="4"/>
  <c r="I4554" i="4"/>
  <c r="I4555" i="4"/>
  <c r="I4556" i="4"/>
  <c r="I4557" i="4"/>
  <c r="I4558" i="4"/>
  <c r="K4558" i="4" s="1"/>
  <c r="I4559" i="4"/>
  <c r="K4559" i="4" s="1"/>
  <c r="I4560" i="4"/>
  <c r="K4560" i="4" s="1"/>
  <c r="I4561" i="4"/>
  <c r="K4561" i="4" s="1"/>
  <c r="I4562" i="4"/>
  <c r="K4562" i="4" s="1"/>
  <c r="I4563" i="4"/>
  <c r="K4563" i="4" s="1"/>
  <c r="I4564" i="4"/>
  <c r="I4565" i="4"/>
  <c r="I4566" i="4"/>
  <c r="I4567" i="4"/>
  <c r="I4568" i="4"/>
  <c r="I4569" i="4"/>
  <c r="I4570" i="4"/>
  <c r="K4570" i="4" s="1"/>
  <c r="I4571" i="4"/>
  <c r="K4571" i="4" s="1"/>
  <c r="I4572" i="4"/>
  <c r="K4572" i="4" s="1"/>
  <c r="I4573" i="4"/>
  <c r="K4573" i="4" s="1"/>
  <c r="I4574" i="4"/>
  <c r="K4574" i="4" s="1"/>
  <c r="I4575" i="4"/>
  <c r="K4575" i="4" s="1"/>
  <c r="I4576" i="4"/>
  <c r="I4577" i="4"/>
  <c r="I4578" i="4"/>
  <c r="I4579" i="4"/>
  <c r="I4580" i="4"/>
  <c r="I4581" i="4"/>
  <c r="I4582" i="4"/>
  <c r="K4582" i="4" s="1"/>
  <c r="I4583" i="4"/>
  <c r="K4583" i="4" s="1"/>
  <c r="I4584" i="4"/>
  <c r="K4584" i="4" s="1"/>
  <c r="I4585" i="4"/>
  <c r="K4585" i="4" s="1"/>
  <c r="I4586" i="4"/>
  <c r="K4586" i="4" s="1"/>
  <c r="I4587" i="4"/>
  <c r="K4587" i="4" s="1"/>
  <c r="I4588" i="4"/>
  <c r="I4589" i="4"/>
  <c r="I4590" i="4"/>
  <c r="I4591" i="4"/>
  <c r="I4592" i="4"/>
  <c r="I4593" i="4"/>
  <c r="I4594" i="4"/>
  <c r="K4594" i="4" s="1"/>
  <c r="I4595" i="4"/>
  <c r="K4595" i="4" s="1"/>
  <c r="I4596" i="4"/>
  <c r="K4596" i="4" s="1"/>
  <c r="I4597" i="4"/>
  <c r="K4597" i="4" s="1"/>
  <c r="I4598" i="4"/>
  <c r="K4598" i="4" s="1"/>
  <c r="I4599" i="4"/>
  <c r="K4599" i="4" s="1"/>
  <c r="I4600" i="4"/>
  <c r="I4601" i="4"/>
  <c r="I4602" i="4"/>
  <c r="I4603" i="4"/>
  <c r="I4604" i="4"/>
  <c r="I4605" i="4"/>
  <c r="I4606" i="4"/>
  <c r="K4606" i="4" s="1"/>
  <c r="I4607" i="4"/>
  <c r="K4607" i="4" s="1"/>
  <c r="I4608" i="4"/>
  <c r="K4608" i="4" s="1"/>
  <c r="I4609" i="4"/>
  <c r="K4609" i="4" s="1"/>
  <c r="I4610" i="4"/>
  <c r="K4610" i="4" s="1"/>
  <c r="I4611" i="4"/>
  <c r="K4611" i="4" s="1"/>
  <c r="I4612" i="4"/>
  <c r="I4613" i="4"/>
  <c r="I4614" i="4"/>
  <c r="I4615" i="4"/>
  <c r="I4616" i="4"/>
  <c r="I4617" i="4"/>
  <c r="I4618" i="4"/>
  <c r="K4618" i="4" s="1"/>
  <c r="I4619" i="4"/>
  <c r="K4619" i="4" s="1"/>
  <c r="I4620" i="4"/>
  <c r="K4620" i="4" s="1"/>
  <c r="I4621" i="4"/>
  <c r="K4621" i="4" s="1"/>
  <c r="I4622" i="4"/>
  <c r="K4622" i="4" s="1"/>
  <c r="I4623" i="4"/>
  <c r="K4623" i="4" s="1"/>
  <c r="I4624" i="4"/>
  <c r="I4625" i="4"/>
  <c r="I4626" i="4"/>
  <c r="I4627" i="4"/>
  <c r="I4628" i="4"/>
  <c r="I4629" i="4"/>
  <c r="I4630" i="4"/>
  <c r="K4630" i="4" s="1"/>
  <c r="I4631" i="4"/>
  <c r="K4631" i="4" s="1"/>
  <c r="I4632" i="4"/>
  <c r="K4632" i="4" s="1"/>
  <c r="I4633" i="4"/>
  <c r="K4633" i="4" s="1"/>
  <c r="I4634" i="4"/>
  <c r="K4634" i="4" s="1"/>
  <c r="I4635" i="4"/>
  <c r="K4635" i="4" s="1"/>
  <c r="I4636" i="4"/>
  <c r="I4637" i="4"/>
  <c r="I4638" i="4"/>
  <c r="I4639" i="4"/>
  <c r="I4640" i="4"/>
  <c r="I4641" i="4"/>
  <c r="I4642" i="4"/>
  <c r="K4642" i="4" s="1"/>
  <c r="I4643" i="4"/>
  <c r="K4643" i="4" s="1"/>
  <c r="I4644" i="4"/>
  <c r="K4644" i="4" s="1"/>
  <c r="I4645" i="4"/>
  <c r="K4645" i="4" s="1"/>
  <c r="I4646" i="4"/>
  <c r="K4646" i="4" s="1"/>
  <c r="I4647" i="4"/>
  <c r="K4647" i="4" s="1"/>
  <c r="I4648" i="4"/>
  <c r="I4649" i="4"/>
  <c r="I4650" i="4"/>
  <c r="I4651" i="4"/>
  <c r="I4652" i="4"/>
  <c r="I4653" i="4"/>
  <c r="I4654" i="4"/>
  <c r="K4654" i="4" s="1"/>
  <c r="I4655" i="4"/>
  <c r="K4655" i="4" s="1"/>
  <c r="I4656" i="4"/>
  <c r="K4656" i="4" s="1"/>
  <c r="I4657" i="4"/>
  <c r="K4657" i="4" s="1"/>
  <c r="I4658" i="4"/>
  <c r="K4658" i="4" s="1"/>
  <c r="I4659" i="4"/>
  <c r="K4659" i="4" s="1"/>
  <c r="I4660" i="4"/>
  <c r="I4661" i="4"/>
  <c r="I4662" i="4"/>
  <c r="I4663" i="4"/>
  <c r="I4664" i="4"/>
  <c r="I4665" i="4"/>
  <c r="I4666" i="4"/>
  <c r="K4666" i="4" s="1"/>
  <c r="I4667" i="4"/>
  <c r="K4667" i="4" s="1"/>
  <c r="I4668" i="4"/>
  <c r="K4668" i="4" s="1"/>
  <c r="I4669" i="4"/>
  <c r="K4669" i="4" s="1"/>
  <c r="I4670" i="4"/>
  <c r="K4670" i="4" s="1"/>
  <c r="I4671" i="4"/>
  <c r="K4671" i="4" s="1"/>
  <c r="I4672" i="4"/>
  <c r="I4673" i="4"/>
  <c r="I4674" i="4"/>
  <c r="I4675" i="4"/>
  <c r="I4676" i="4"/>
  <c r="I4677" i="4"/>
  <c r="I4678" i="4"/>
  <c r="K4678" i="4" s="1"/>
  <c r="I4679" i="4"/>
  <c r="K4679" i="4" s="1"/>
  <c r="I4680" i="4"/>
  <c r="K4680" i="4" s="1"/>
  <c r="I4681" i="4"/>
  <c r="K4681" i="4" s="1"/>
  <c r="I4682" i="4"/>
  <c r="K4682" i="4" s="1"/>
  <c r="I4683" i="4"/>
  <c r="K4683" i="4" s="1"/>
  <c r="I4684" i="4"/>
  <c r="I4685" i="4"/>
  <c r="I4686" i="4"/>
  <c r="I4687" i="4"/>
  <c r="I4688" i="4"/>
  <c r="I4689" i="4"/>
  <c r="I4690" i="4"/>
  <c r="K4690" i="4" s="1"/>
  <c r="I4691" i="4"/>
  <c r="K4691" i="4" s="1"/>
  <c r="I4692" i="4"/>
  <c r="K4692" i="4" s="1"/>
  <c r="I4693" i="4"/>
  <c r="K4693" i="4" s="1"/>
  <c r="I4694" i="4"/>
  <c r="K4694" i="4" s="1"/>
  <c r="I4695" i="4"/>
  <c r="K4695" i="4" s="1"/>
  <c r="I4696" i="4"/>
  <c r="I4697" i="4"/>
  <c r="I4698" i="4"/>
  <c r="I4699" i="4"/>
  <c r="I4700" i="4"/>
  <c r="I4701" i="4"/>
  <c r="I4702" i="4"/>
  <c r="K4702" i="4" s="1"/>
  <c r="I4703" i="4"/>
  <c r="K4703" i="4" s="1"/>
  <c r="I4704" i="4"/>
  <c r="K4704" i="4" s="1"/>
  <c r="I4705" i="4"/>
  <c r="K4705" i="4" s="1"/>
  <c r="I4706" i="4"/>
  <c r="K4706" i="4" s="1"/>
  <c r="I4707" i="4"/>
  <c r="K4707" i="4" s="1"/>
  <c r="I4708" i="4"/>
  <c r="I4709" i="4"/>
  <c r="I4710" i="4"/>
  <c r="I4711" i="4"/>
  <c r="I4712" i="4"/>
  <c r="I4713" i="4"/>
  <c r="I4714" i="4"/>
  <c r="K4714" i="4" s="1"/>
  <c r="I4715" i="4"/>
  <c r="K4715" i="4" s="1"/>
  <c r="I4716" i="4"/>
  <c r="K4716" i="4" s="1"/>
  <c r="I4717" i="4"/>
  <c r="K4717" i="4" s="1"/>
  <c r="I4718" i="4"/>
  <c r="K4718" i="4" s="1"/>
  <c r="I4719" i="4"/>
  <c r="K4719" i="4" s="1"/>
  <c r="I4720" i="4"/>
  <c r="I4721" i="4"/>
  <c r="I4722" i="4"/>
  <c r="I4723" i="4"/>
  <c r="I4724" i="4"/>
  <c r="I4725" i="4"/>
  <c r="I4726" i="4"/>
  <c r="K4726" i="4" s="1"/>
  <c r="I4727" i="4"/>
  <c r="K4727" i="4" s="1"/>
  <c r="I4728" i="4"/>
  <c r="K4728" i="4" s="1"/>
  <c r="I4729" i="4"/>
  <c r="K4729" i="4" s="1"/>
  <c r="I4730" i="4"/>
  <c r="K4730" i="4" s="1"/>
  <c r="I4731" i="4"/>
  <c r="K4731" i="4" s="1"/>
  <c r="I4732" i="4"/>
  <c r="K4732" i="4" s="1"/>
  <c r="I4733" i="4"/>
  <c r="I4734" i="4"/>
  <c r="I4735" i="4"/>
  <c r="I4736" i="4"/>
  <c r="I4737" i="4"/>
  <c r="I4738" i="4"/>
  <c r="K4738" i="4" s="1"/>
  <c r="I4739" i="4"/>
  <c r="K4739" i="4" s="1"/>
  <c r="I4740" i="4"/>
  <c r="K4740" i="4" s="1"/>
  <c r="I4741" i="4"/>
  <c r="K4741" i="4" s="1"/>
  <c r="I4742" i="4"/>
  <c r="K4742" i="4" s="1"/>
  <c r="I4743" i="4"/>
  <c r="K4743" i="4" s="1"/>
  <c r="I4744" i="4"/>
  <c r="K4744" i="4" s="1"/>
  <c r="I4745" i="4"/>
  <c r="I4746" i="4"/>
  <c r="I4747" i="4"/>
  <c r="I4748" i="4"/>
  <c r="I4749" i="4"/>
  <c r="I4750" i="4"/>
  <c r="K4750" i="4" s="1"/>
  <c r="I4751" i="4"/>
  <c r="K4751" i="4" s="1"/>
  <c r="I4752" i="4"/>
  <c r="K4752" i="4" s="1"/>
  <c r="I4753" i="4"/>
  <c r="K4753" i="4" s="1"/>
  <c r="I4754" i="4"/>
  <c r="K4754" i="4" s="1"/>
  <c r="I4755" i="4"/>
  <c r="K4755" i="4" s="1"/>
  <c r="I4756" i="4"/>
  <c r="K4756" i="4" s="1"/>
  <c r="I4757" i="4"/>
  <c r="I4758" i="4"/>
  <c r="I4759" i="4"/>
  <c r="I4760" i="4"/>
  <c r="I4761" i="4"/>
  <c r="I4762" i="4"/>
  <c r="K4762" i="4" s="1"/>
  <c r="I4763" i="4"/>
  <c r="K4763" i="4" s="1"/>
  <c r="I4764" i="4"/>
  <c r="K4764" i="4" s="1"/>
  <c r="I4765" i="4"/>
  <c r="K4765" i="4" s="1"/>
  <c r="I4766" i="4"/>
  <c r="K4766" i="4" s="1"/>
  <c r="I4767" i="4"/>
  <c r="K4767" i="4" s="1"/>
  <c r="I4768" i="4"/>
  <c r="K4768" i="4" s="1"/>
  <c r="I4769" i="4"/>
  <c r="I4770" i="4"/>
  <c r="I4771" i="4"/>
  <c r="I4772" i="4"/>
  <c r="I4773" i="4"/>
  <c r="I4774" i="4"/>
  <c r="K4774" i="4" s="1"/>
  <c r="I4775" i="4"/>
  <c r="K4775" i="4" s="1"/>
  <c r="I4776" i="4"/>
  <c r="K4776" i="4" s="1"/>
  <c r="I4777" i="4"/>
  <c r="K4777" i="4" s="1"/>
  <c r="I4778" i="4"/>
  <c r="K4778" i="4" s="1"/>
  <c r="I4779" i="4"/>
  <c r="K4779" i="4" s="1"/>
  <c r="I4780" i="4"/>
  <c r="K4780" i="4" s="1"/>
  <c r="I4781" i="4"/>
  <c r="I4782" i="4"/>
  <c r="I4783" i="4"/>
  <c r="I4784" i="4"/>
  <c r="I4785" i="4"/>
  <c r="I4786" i="4"/>
  <c r="K4786" i="4" s="1"/>
  <c r="I4787" i="4"/>
  <c r="K4787" i="4" s="1"/>
  <c r="I4788" i="4"/>
  <c r="K4788" i="4" s="1"/>
  <c r="I4789" i="4"/>
  <c r="K4789" i="4" s="1"/>
  <c r="I4790" i="4"/>
  <c r="K4790" i="4" s="1"/>
  <c r="I4791" i="4"/>
  <c r="K4791" i="4" s="1"/>
  <c r="I4792" i="4"/>
  <c r="K4792" i="4" s="1"/>
  <c r="I4793" i="4"/>
  <c r="I4794" i="4"/>
  <c r="I4795" i="4"/>
  <c r="I4796" i="4"/>
  <c r="I4797" i="4"/>
  <c r="I4798" i="4"/>
  <c r="K4798" i="4" s="1"/>
  <c r="I4799" i="4"/>
  <c r="K4799" i="4" s="1"/>
  <c r="I4800" i="4"/>
  <c r="K4800" i="4" s="1"/>
  <c r="I4801" i="4"/>
  <c r="K4801" i="4" s="1"/>
  <c r="I4802" i="4"/>
  <c r="K4802" i="4" s="1"/>
  <c r="I4803" i="4"/>
  <c r="K4803" i="4" s="1"/>
  <c r="I4804" i="4"/>
  <c r="K4804" i="4" s="1"/>
  <c r="I4805" i="4"/>
  <c r="I4806" i="4"/>
  <c r="I4807" i="4"/>
  <c r="I4808" i="4"/>
  <c r="I4809" i="4"/>
  <c r="I4810" i="4"/>
  <c r="K4810" i="4" s="1"/>
  <c r="I4811" i="4"/>
  <c r="K4811" i="4" s="1"/>
  <c r="I4812" i="4"/>
  <c r="K4812" i="4" s="1"/>
  <c r="I4813" i="4"/>
  <c r="K4813" i="4" s="1"/>
  <c r="I4814" i="4"/>
  <c r="K4814" i="4" s="1"/>
  <c r="I4815" i="4"/>
  <c r="K4815" i="4" s="1"/>
  <c r="I4816" i="4"/>
  <c r="K4816" i="4" s="1"/>
  <c r="I4817" i="4"/>
  <c r="K4817" i="4" s="1"/>
  <c r="I4818" i="4"/>
  <c r="I4819" i="4"/>
  <c r="I4820" i="4"/>
  <c r="I4821" i="4"/>
  <c r="I4822" i="4"/>
  <c r="K4822" i="4" s="1"/>
  <c r="I4823" i="4"/>
  <c r="K4823" i="4" s="1"/>
  <c r="I4824" i="4"/>
  <c r="K4824" i="4" s="1"/>
  <c r="I4825" i="4"/>
  <c r="K4825" i="4" s="1"/>
  <c r="I4826" i="4"/>
  <c r="K4826" i="4" s="1"/>
  <c r="I4827" i="4"/>
  <c r="K4827" i="4" s="1"/>
  <c r="I4828" i="4"/>
  <c r="K4828" i="4" s="1"/>
  <c r="I4829" i="4"/>
  <c r="I4830" i="4"/>
  <c r="I4831" i="4"/>
  <c r="I4832" i="4"/>
  <c r="I4833" i="4"/>
  <c r="I4834" i="4"/>
  <c r="K4834" i="4" s="1"/>
  <c r="I4835" i="4"/>
  <c r="K4835" i="4" s="1"/>
  <c r="I4836" i="4"/>
  <c r="K4836" i="4" s="1"/>
  <c r="I4837" i="4"/>
  <c r="K4837" i="4" s="1"/>
  <c r="I4838" i="4"/>
  <c r="K4838" i="4" s="1"/>
  <c r="I4839" i="4"/>
  <c r="K4839" i="4" s="1"/>
  <c r="I4840" i="4"/>
  <c r="K4840" i="4" s="1"/>
  <c r="I4841" i="4"/>
  <c r="I4842" i="4"/>
  <c r="I4843" i="4"/>
  <c r="I4844" i="4"/>
  <c r="I4845" i="4"/>
  <c r="I4846" i="4"/>
  <c r="K4846" i="4" s="1"/>
  <c r="I4847" i="4"/>
  <c r="K4847" i="4" s="1"/>
  <c r="I4848" i="4"/>
  <c r="K4848" i="4" s="1"/>
  <c r="I4849" i="4"/>
  <c r="K4849" i="4" s="1"/>
  <c r="I4850" i="4"/>
  <c r="K4850" i="4" s="1"/>
  <c r="I4851" i="4"/>
  <c r="K4851" i="4" s="1"/>
  <c r="I4852" i="4"/>
  <c r="K4852" i="4" s="1"/>
  <c r="I4853" i="4"/>
  <c r="I4854" i="4"/>
  <c r="I4855" i="4"/>
  <c r="I4856" i="4"/>
  <c r="I4857" i="4"/>
  <c r="I4858" i="4"/>
  <c r="K4858" i="4" s="1"/>
  <c r="I4859" i="4"/>
  <c r="K4859" i="4" s="1"/>
  <c r="I4860" i="4"/>
  <c r="K4860" i="4" s="1"/>
  <c r="I4861" i="4"/>
  <c r="K4861" i="4" s="1"/>
  <c r="I4862" i="4"/>
  <c r="K4862" i="4" s="1"/>
  <c r="I4863" i="4"/>
  <c r="K4863" i="4" s="1"/>
  <c r="I4864" i="4"/>
  <c r="K4864" i="4" s="1"/>
  <c r="I4865" i="4"/>
  <c r="I4866" i="4"/>
  <c r="I4867" i="4"/>
  <c r="I4868" i="4"/>
  <c r="I4869" i="4"/>
  <c r="I4870" i="4"/>
  <c r="K4870" i="4" s="1"/>
  <c r="I4871" i="4"/>
  <c r="K4871" i="4" s="1"/>
  <c r="I4872" i="4"/>
  <c r="K4872" i="4" s="1"/>
  <c r="I4873" i="4"/>
  <c r="K4873" i="4" s="1"/>
  <c r="I4874" i="4"/>
  <c r="K4874" i="4" s="1"/>
  <c r="I4875" i="4"/>
  <c r="K4875" i="4" s="1"/>
  <c r="I4876" i="4"/>
  <c r="I4877" i="4"/>
  <c r="I4878" i="4"/>
  <c r="I4879" i="4"/>
  <c r="I4880" i="4"/>
  <c r="I4881" i="4"/>
  <c r="I4882" i="4"/>
  <c r="K4882" i="4" s="1"/>
  <c r="I4883" i="4"/>
  <c r="K4883" i="4" s="1"/>
  <c r="I4884" i="4"/>
  <c r="K4884" i="4" s="1"/>
  <c r="I4885" i="4"/>
  <c r="K4885" i="4" s="1"/>
  <c r="I4886" i="4"/>
  <c r="K4886" i="4" s="1"/>
  <c r="I4887" i="4"/>
  <c r="K4887" i="4" s="1"/>
  <c r="I4888" i="4"/>
  <c r="I4889" i="4"/>
  <c r="I4890" i="4"/>
  <c r="I4891" i="4"/>
  <c r="I4892" i="4"/>
  <c r="I4893" i="4"/>
  <c r="I4894" i="4"/>
  <c r="K4894" i="4" s="1"/>
  <c r="I4895" i="4"/>
  <c r="K4895" i="4" s="1"/>
  <c r="I4896" i="4"/>
  <c r="K4896" i="4" s="1"/>
  <c r="I4897" i="4"/>
  <c r="K4897" i="4" s="1"/>
  <c r="I4898" i="4"/>
  <c r="K4898" i="4" s="1"/>
  <c r="I4899" i="4"/>
  <c r="K4899" i="4" s="1"/>
  <c r="I4900" i="4"/>
  <c r="I4901" i="4"/>
  <c r="I4902" i="4"/>
  <c r="I4903" i="4"/>
  <c r="I4904" i="4"/>
  <c r="I4905" i="4"/>
  <c r="I4906" i="4"/>
  <c r="K4906" i="4" s="1"/>
  <c r="I4907" i="4"/>
  <c r="K4907" i="4" s="1"/>
  <c r="I4908" i="4"/>
  <c r="K4908" i="4" s="1"/>
  <c r="I4909" i="4"/>
  <c r="K4909" i="4" s="1"/>
  <c r="I4910" i="4"/>
  <c r="K4910" i="4" s="1"/>
  <c r="I4911" i="4"/>
  <c r="K4911" i="4" s="1"/>
  <c r="I4912" i="4"/>
  <c r="I4913" i="4"/>
  <c r="I4914" i="4"/>
  <c r="I4915" i="4"/>
  <c r="I4916" i="4"/>
  <c r="I4917" i="4"/>
  <c r="I4918" i="4"/>
  <c r="K4918" i="4" s="1"/>
  <c r="I4919" i="4"/>
  <c r="K4919" i="4" s="1"/>
  <c r="I4920" i="4"/>
  <c r="K4920" i="4" s="1"/>
  <c r="I4921" i="4"/>
  <c r="K4921" i="4" s="1"/>
  <c r="I4922" i="4"/>
  <c r="K4922" i="4" s="1"/>
  <c r="I4923" i="4"/>
  <c r="K4923" i="4" s="1"/>
  <c r="I4924" i="4"/>
  <c r="I4925" i="4"/>
  <c r="I4926" i="4"/>
  <c r="I4927" i="4"/>
  <c r="I4928" i="4"/>
  <c r="I4929" i="4"/>
  <c r="I4930" i="4"/>
  <c r="K4930" i="4" s="1"/>
  <c r="I4931" i="4"/>
  <c r="K4931" i="4" s="1"/>
  <c r="I4932" i="4"/>
  <c r="K4932" i="4" s="1"/>
  <c r="I4933" i="4"/>
  <c r="K4933" i="4" s="1"/>
  <c r="I4934" i="4"/>
  <c r="K4934" i="4" s="1"/>
  <c r="I4935" i="4"/>
  <c r="K4935" i="4" s="1"/>
  <c r="I4936" i="4"/>
  <c r="I4937" i="4"/>
  <c r="I4938" i="4"/>
  <c r="I4939" i="4"/>
  <c r="I4940" i="4"/>
  <c r="I4941" i="4"/>
  <c r="I4942" i="4"/>
  <c r="K4942" i="4" s="1"/>
  <c r="I4943" i="4"/>
  <c r="K4943" i="4" s="1"/>
  <c r="I4944" i="4"/>
  <c r="K4944" i="4" s="1"/>
  <c r="I4945" i="4"/>
  <c r="K4945" i="4" s="1"/>
  <c r="I4946" i="4"/>
  <c r="K4946" i="4" s="1"/>
  <c r="I4947" i="4"/>
  <c r="K4947" i="4" s="1"/>
  <c r="I4948" i="4"/>
  <c r="I4949" i="4"/>
  <c r="I4950" i="4"/>
  <c r="I4951" i="4"/>
  <c r="I4952" i="4"/>
  <c r="I4953" i="4"/>
  <c r="I4954" i="4"/>
  <c r="K4954" i="4" s="1"/>
  <c r="I4955" i="4"/>
  <c r="K4955" i="4" s="1"/>
  <c r="I4956" i="4"/>
  <c r="K4956" i="4" s="1"/>
  <c r="I4957" i="4"/>
  <c r="K4957" i="4" s="1"/>
  <c r="I4958" i="4"/>
  <c r="K4958" i="4" s="1"/>
  <c r="I4959" i="4"/>
  <c r="K4959" i="4" s="1"/>
  <c r="I4960" i="4"/>
  <c r="I4961" i="4"/>
  <c r="I4962" i="4"/>
  <c r="I4963" i="4"/>
  <c r="I4964" i="4"/>
  <c r="I4965" i="4"/>
  <c r="I4966" i="4"/>
  <c r="K4966" i="4" s="1"/>
  <c r="I4967" i="4"/>
  <c r="K4967" i="4" s="1"/>
  <c r="I4968" i="4"/>
  <c r="K4968" i="4" s="1"/>
  <c r="I4969" i="4"/>
  <c r="K4969" i="4" s="1"/>
  <c r="I4970" i="4"/>
  <c r="K4970" i="4" s="1"/>
  <c r="I4971" i="4"/>
  <c r="K4971" i="4" s="1"/>
  <c r="I4972" i="4"/>
  <c r="I4973" i="4"/>
  <c r="I4974" i="4"/>
  <c r="I4975" i="4"/>
  <c r="I4976" i="4"/>
  <c r="I4977" i="4"/>
  <c r="I4978" i="4"/>
  <c r="K4978" i="4" s="1"/>
  <c r="I4979" i="4"/>
  <c r="K4979" i="4" s="1"/>
  <c r="I4980" i="4"/>
  <c r="K4980" i="4" s="1"/>
  <c r="I4981" i="4"/>
  <c r="K4981" i="4" s="1"/>
  <c r="I4982" i="4"/>
  <c r="K4982" i="4" s="1"/>
  <c r="I4983" i="4"/>
  <c r="K4983" i="4" s="1"/>
  <c r="I4984" i="4"/>
  <c r="I4985" i="4"/>
  <c r="I4986" i="4"/>
  <c r="I4987" i="4"/>
  <c r="I4988" i="4"/>
  <c r="I4989" i="4"/>
  <c r="I4990" i="4"/>
  <c r="K4990" i="4" s="1"/>
  <c r="I4991" i="4"/>
  <c r="K4991" i="4" s="1"/>
  <c r="I4992" i="4"/>
  <c r="K4992" i="4" s="1"/>
  <c r="I4993" i="4"/>
  <c r="K4993" i="4" s="1"/>
  <c r="I4994" i="4"/>
  <c r="K4994" i="4" s="1"/>
  <c r="I4995" i="4"/>
  <c r="K4995" i="4" s="1"/>
  <c r="I4996" i="4"/>
  <c r="I4997" i="4"/>
  <c r="I4998" i="4"/>
  <c r="I4999" i="4"/>
  <c r="I5000" i="4"/>
  <c r="I5001" i="4"/>
  <c r="I5002" i="4"/>
  <c r="K5002" i="4" s="1"/>
  <c r="I5003" i="4"/>
  <c r="K5003" i="4" s="1"/>
  <c r="I5004" i="4"/>
  <c r="K5004" i="4" s="1"/>
  <c r="I5005" i="4"/>
  <c r="K5005" i="4" s="1"/>
  <c r="I5006" i="4"/>
  <c r="K5006" i="4" s="1"/>
  <c r="I5007" i="4"/>
  <c r="K5007" i="4" s="1"/>
  <c r="I5008" i="4"/>
  <c r="I5009" i="4"/>
  <c r="I5010" i="4"/>
  <c r="I5011" i="4"/>
  <c r="I5012" i="4"/>
  <c r="I5013" i="4"/>
  <c r="I5014" i="4"/>
  <c r="K5014" i="4" s="1"/>
  <c r="I5015" i="4"/>
  <c r="K5015" i="4" s="1"/>
  <c r="I5016" i="4"/>
  <c r="K5016" i="4" s="1"/>
  <c r="I5017" i="4"/>
  <c r="K5017" i="4" s="1"/>
  <c r="I5018" i="4"/>
  <c r="K5018" i="4" s="1"/>
  <c r="I5019" i="4"/>
  <c r="K5019" i="4" s="1"/>
  <c r="I5020" i="4"/>
  <c r="I5021" i="4"/>
  <c r="I5022" i="4"/>
  <c r="I5023" i="4"/>
  <c r="I5024" i="4"/>
  <c r="I5025" i="4"/>
  <c r="I5026" i="4"/>
  <c r="K5026" i="4" s="1"/>
  <c r="I5027" i="4"/>
  <c r="K5027" i="4" s="1"/>
  <c r="I5028" i="4"/>
  <c r="K5028" i="4" s="1"/>
  <c r="I5029" i="4"/>
  <c r="K5029" i="4" s="1"/>
  <c r="I5030" i="4"/>
  <c r="K5030" i="4" s="1"/>
  <c r="I5031" i="4"/>
  <c r="K5031" i="4" s="1"/>
  <c r="I5032" i="4"/>
  <c r="I5033" i="4"/>
  <c r="I5034" i="4"/>
  <c r="I5035" i="4"/>
  <c r="I5036" i="4"/>
  <c r="I5037" i="4"/>
  <c r="I5038" i="4"/>
  <c r="K5038" i="4" s="1"/>
  <c r="I5039" i="4"/>
  <c r="K5039" i="4" s="1"/>
  <c r="I5040" i="4"/>
  <c r="K5040" i="4" s="1"/>
  <c r="I5041" i="4"/>
  <c r="K5041" i="4" s="1"/>
  <c r="I5042" i="4"/>
  <c r="K5042" i="4" s="1"/>
  <c r="I5043" i="4"/>
  <c r="K5043" i="4" s="1"/>
  <c r="I5044" i="4"/>
  <c r="I5045" i="4"/>
  <c r="I5046" i="4"/>
  <c r="I5047" i="4"/>
  <c r="I5048" i="4"/>
  <c r="I5049" i="4"/>
  <c r="I5050" i="4"/>
  <c r="K5050" i="4" s="1"/>
  <c r="I5051" i="4"/>
  <c r="K5051" i="4" s="1"/>
  <c r="I5052" i="4"/>
  <c r="K5052" i="4" s="1"/>
  <c r="I5053" i="4"/>
  <c r="K5053" i="4" s="1"/>
  <c r="I5054" i="4"/>
  <c r="K5054" i="4" s="1"/>
  <c r="I5055" i="4"/>
  <c r="K5055" i="4" s="1"/>
  <c r="I5056" i="4"/>
  <c r="I5057" i="4"/>
  <c r="I5058" i="4"/>
  <c r="I5059" i="4"/>
  <c r="I5060" i="4"/>
  <c r="I5061" i="4"/>
  <c r="I5062" i="4"/>
  <c r="K5062" i="4" s="1"/>
  <c r="I5063" i="4"/>
  <c r="K5063" i="4" s="1"/>
  <c r="I5064" i="4"/>
  <c r="K5064" i="4" s="1"/>
  <c r="I5065" i="4"/>
  <c r="K5065" i="4" s="1"/>
  <c r="I5066" i="4"/>
  <c r="K5066" i="4" s="1"/>
  <c r="I5067" i="4"/>
  <c r="K5067" i="4" s="1"/>
  <c r="I5068" i="4"/>
  <c r="I5069" i="4"/>
  <c r="I5070" i="4"/>
  <c r="I5071" i="4"/>
  <c r="I5072" i="4"/>
  <c r="I5073" i="4"/>
  <c r="I5074" i="4"/>
  <c r="K5074" i="4" s="1"/>
  <c r="I5075" i="4"/>
  <c r="K5075" i="4" s="1"/>
  <c r="I5076" i="4"/>
  <c r="K5076" i="4" s="1"/>
  <c r="I5077" i="4"/>
  <c r="K5077" i="4" s="1"/>
  <c r="I5078" i="4"/>
  <c r="K5078" i="4" s="1"/>
  <c r="I5079" i="4"/>
  <c r="K5079" i="4" s="1"/>
  <c r="I5080" i="4"/>
  <c r="I5081" i="4"/>
  <c r="I5082" i="4"/>
  <c r="I5083" i="4"/>
  <c r="I5084" i="4"/>
  <c r="I5085" i="4"/>
  <c r="I5086" i="4"/>
  <c r="K5086" i="4" s="1"/>
  <c r="I5087" i="4"/>
  <c r="K5087" i="4" s="1"/>
  <c r="I5088" i="4"/>
  <c r="K5088" i="4" s="1"/>
  <c r="I5089" i="4"/>
  <c r="K5089" i="4" s="1"/>
  <c r="I5090" i="4"/>
  <c r="K5090" i="4" s="1"/>
  <c r="I5091" i="4"/>
  <c r="K5091" i="4" s="1"/>
  <c r="I5092" i="4"/>
  <c r="I5093" i="4"/>
  <c r="I5094" i="4"/>
  <c r="I5095" i="4"/>
  <c r="I5096" i="4"/>
  <c r="I5097" i="4"/>
  <c r="I5098" i="4"/>
  <c r="K5098" i="4" s="1"/>
  <c r="I5099" i="4"/>
  <c r="K5099" i="4" s="1"/>
  <c r="I5100" i="4"/>
  <c r="K5100" i="4" s="1"/>
  <c r="I5101" i="4"/>
  <c r="K5101" i="4" s="1"/>
  <c r="I5102" i="4"/>
  <c r="K5102" i="4" s="1"/>
  <c r="I5103" i="4"/>
  <c r="K5103" i="4" s="1"/>
  <c r="I5104" i="4"/>
  <c r="I5105" i="4"/>
  <c r="I5106" i="4"/>
  <c r="I5107" i="4"/>
  <c r="I5108" i="4"/>
  <c r="I5109" i="4"/>
  <c r="I5110" i="4"/>
  <c r="K5110" i="4" s="1"/>
  <c r="I5111" i="4"/>
  <c r="K5111" i="4" s="1"/>
  <c r="I5112" i="4"/>
  <c r="K5112" i="4" s="1"/>
  <c r="I5113" i="4"/>
  <c r="K5113" i="4" s="1"/>
  <c r="I5114" i="4"/>
  <c r="K5114" i="4" s="1"/>
  <c r="I5115" i="4"/>
  <c r="K5115" i="4" s="1"/>
  <c r="I5116" i="4"/>
  <c r="I5117" i="4"/>
  <c r="I5118" i="4"/>
  <c r="I5119" i="4"/>
  <c r="I5120" i="4"/>
  <c r="I5121" i="4"/>
  <c r="I5122" i="4"/>
  <c r="K5122" i="4" s="1"/>
  <c r="I5123" i="4"/>
  <c r="K5123" i="4" s="1"/>
  <c r="I5124" i="4"/>
  <c r="K5124" i="4" s="1"/>
  <c r="I5125" i="4"/>
  <c r="K5125" i="4" s="1"/>
  <c r="I5126" i="4"/>
  <c r="K5126" i="4" s="1"/>
  <c r="I5127" i="4"/>
  <c r="K5127" i="4" s="1"/>
  <c r="I5128" i="4"/>
  <c r="I5129" i="4"/>
  <c r="I5130" i="4"/>
  <c r="I5131" i="4"/>
  <c r="I5132" i="4"/>
  <c r="I5133" i="4"/>
  <c r="I5134" i="4"/>
  <c r="K5134" i="4" s="1"/>
  <c r="I5135" i="4"/>
  <c r="K5135" i="4" s="1"/>
  <c r="I5136" i="4"/>
  <c r="K5136" i="4" s="1"/>
  <c r="I5137" i="4"/>
  <c r="K5137" i="4" s="1"/>
  <c r="I5138" i="4"/>
  <c r="K5138" i="4" s="1"/>
  <c r="I5139" i="4"/>
  <c r="K5139" i="4" s="1"/>
  <c r="I5140" i="4"/>
  <c r="I5141" i="4"/>
  <c r="I5142" i="4"/>
  <c r="I5143" i="4"/>
  <c r="I5144" i="4"/>
  <c r="I5145" i="4"/>
  <c r="I5146" i="4"/>
  <c r="K5146" i="4" s="1"/>
  <c r="I5147" i="4"/>
  <c r="K5147" i="4" s="1"/>
  <c r="I5148" i="4"/>
  <c r="K5148" i="4" s="1"/>
  <c r="I5149" i="4"/>
  <c r="K5149" i="4" s="1"/>
  <c r="I5150" i="4"/>
  <c r="K5150" i="4" s="1"/>
  <c r="I5151" i="4"/>
  <c r="K5151" i="4" s="1"/>
  <c r="I5152" i="4"/>
  <c r="I5153" i="4"/>
  <c r="I5154" i="4"/>
  <c r="I5155" i="4"/>
  <c r="I5156" i="4"/>
  <c r="I5157" i="4"/>
  <c r="I5158" i="4"/>
  <c r="K5158" i="4" s="1"/>
  <c r="I5159" i="4"/>
  <c r="K5159" i="4" s="1"/>
  <c r="I5160" i="4"/>
  <c r="K5160" i="4" s="1"/>
  <c r="I5161" i="4"/>
  <c r="K5161" i="4" s="1"/>
  <c r="I5162" i="4"/>
  <c r="K5162" i="4" s="1"/>
  <c r="I5163" i="4"/>
  <c r="K5163" i="4" s="1"/>
  <c r="I5164" i="4"/>
  <c r="I5165" i="4"/>
  <c r="I5166" i="4"/>
  <c r="I5167" i="4"/>
  <c r="I5168" i="4"/>
  <c r="I5169" i="4"/>
  <c r="I5170" i="4"/>
  <c r="K5170" i="4" s="1"/>
  <c r="I5171" i="4"/>
  <c r="K5171" i="4" s="1"/>
  <c r="I5172" i="4"/>
  <c r="K5172" i="4" s="1"/>
  <c r="I5173" i="4"/>
  <c r="K5173" i="4" s="1"/>
  <c r="I5174" i="4"/>
  <c r="K5174" i="4" s="1"/>
  <c r="I5175" i="4"/>
  <c r="K5175" i="4" s="1"/>
  <c r="I5176" i="4"/>
  <c r="I5177" i="4"/>
  <c r="I5178" i="4"/>
  <c r="I5179" i="4"/>
  <c r="I5180" i="4"/>
  <c r="I5181" i="4"/>
  <c r="I5182" i="4"/>
  <c r="K5182" i="4" s="1"/>
  <c r="I5183" i="4"/>
  <c r="K5183" i="4" s="1"/>
  <c r="I5184" i="4"/>
  <c r="K5184" i="4" s="1"/>
  <c r="I5185" i="4"/>
  <c r="K5185" i="4" s="1"/>
  <c r="I5186" i="4"/>
  <c r="K5186" i="4" s="1"/>
  <c r="I5187" i="4"/>
  <c r="K5187" i="4" s="1"/>
  <c r="I5188" i="4"/>
  <c r="I5189" i="4"/>
  <c r="I5190" i="4"/>
  <c r="I5191" i="4"/>
  <c r="I5192" i="4"/>
  <c r="I5193" i="4"/>
  <c r="I5194" i="4"/>
  <c r="K5194" i="4" s="1"/>
  <c r="I5195" i="4"/>
  <c r="K5195" i="4" s="1"/>
  <c r="I5196" i="4"/>
  <c r="K5196" i="4" s="1"/>
  <c r="I5197" i="4"/>
  <c r="K5197" i="4" s="1"/>
  <c r="I5198" i="4"/>
  <c r="K5198" i="4" s="1"/>
  <c r="I5199" i="4"/>
  <c r="K5199" i="4" s="1"/>
  <c r="I5200" i="4"/>
  <c r="I5201" i="4"/>
  <c r="I5202" i="4"/>
  <c r="I5203" i="4"/>
  <c r="I5204" i="4"/>
  <c r="I5205" i="4"/>
  <c r="I5206" i="4"/>
  <c r="K5206" i="4" s="1"/>
  <c r="I5207" i="4"/>
  <c r="K5207" i="4" s="1"/>
  <c r="I5208" i="4"/>
  <c r="K5208" i="4" s="1"/>
  <c r="I5209" i="4"/>
  <c r="K5209" i="4" s="1"/>
  <c r="I5210" i="4"/>
  <c r="K5210" i="4" s="1"/>
  <c r="I5211" i="4"/>
  <c r="K5211" i="4" s="1"/>
  <c r="I5212" i="4"/>
  <c r="I5213" i="4"/>
  <c r="I5214" i="4"/>
  <c r="I5215" i="4"/>
  <c r="I5216" i="4"/>
  <c r="I5217" i="4"/>
  <c r="I5218" i="4"/>
  <c r="K5218" i="4" s="1"/>
  <c r="I5219" i="4"/>
  <c r="K5219" i="4" s="1"/>
  <c r="I5220" i="4"/>
  <c r="K5220" i="4" s="1"/>
  <c r="I5221" i="4"/>
  <c r="K5221" i="4" s="1"/>
  <c r="I5222" i="4"/>
  <c r="K5222" i="4" s="1"/>
  <c r="I5223" i="4"/>
  <c r="K5223" i="4" s="1"/>
  <c r="I5224" i="4"/>
  <c r="I5225" i="4"/>
  <c r="I5226" i="4"/>
  <c r="I5227" i="4"/>
  <c r="I5228" i="4"/>
  <c r="I5229" i="4"/>
  <c r="I5230" i="4"/>
  <c r="K5230" i="4" s="1"/>
  <c r="I5231" i="4"/>
  <c r="K5231" i="4" s="1"/>
  <c r="I5232" i="4"/>
  <c r="K5232" i="4" s="1"/>
  <c r="I5233" i="4"/>
  <c r="K5233" i="4" s="1"/>
  <c r="I5234" i="4"/>
  <c r="K5234" i="4" s="1"/>
  <c r="I5235" i="4"/>
  <c r="K5235" i="4" s="1"/>
  <c r="I5236" i="4"/>
  <c r="I5237" i="4"/>
  <c r="I5238" i="4"/>
  <c r="I5239" i="4"/>
  <c r="I5240" i="4"/>
  <c r="I5241" i="4"/>
  <c r="I5242" i="4"/>
  <c r="K5242" i="4" s="1"/>
  <c r="I5243" i="4"/>
  <c r="K5243" i="4" s="1"/>
  <c r="I5244" i="4"/>
  <c r="K5244" i="4" s="1"/>
  <c r="I5245" i="4"/>
  <c r="K5245" i="4" s="1"/>
  <c r="I5246" i="4"/>
  <c r="K5246" i="4" s="1"/>
  <c r="I5247" i="4"/>
  <c r="K5247" i="4" s="1"/>
  <c r="I5248" i="4"/>
  <c r="I5249" i="4"/>
  <c r="I5250" i="4"/>
  <c r="I5251" i="4"/>
  <c r="I5252" i="4"/>
  <c r="I5253" i="4"/>
  <c r="I5254" i="4"/>
  <c r="K5254" i="4" s="1"/>
  <c r="I5255" i="4"/>
  <c r="K5255" i="4" s="1"/>
  <c r="I5256" i="4"/>
  <c r="K5256" i="4" s="1"/>
  <c r="I5257" i="4"/>
  <c r="K5257" i="4" s="1"/>
  <c r="I5258" i="4"/>
  <c r="K5258" i="4" s="1"/>
  <c r="I5259" i="4"/>
  <c r="K5259" i="4" s="1"/>
  <c r="I5260" i="4"/>
  <c r="I5261" i="4"/>
  <c r="I5262" i="4"/>
  <c r="I5263" i="4"/>
  <c r="I5264" i="4"/>
  <c r="I5265" i="4"/>
  <c r="I5266" i="4"/>
  <c r="K5266" i="4" s="1"/>
  <c r="I5267" i="4"/>
  <c r="K5267" i="4" s="1"/>
  <c r="I5268" i="4"/>
  <c r="K5268" i="4" s="1"/>
  <c r="I5269" i="4"/>
  <c r="K5269" i="4" s="1"/>
  <c r="I5270" i="4"/>
  <c r="K5270" i="4" s="1"/>
  <c r="I5271" i="4"/>
  <c r="K5271" i="4" s="1"/>
  <c r="I5272" i="4"/>
  <c r="I5273" i="4"/>
  <c r="I5274" i="4"/>
  <c r="I5275" i="4"/>
  <c r="I5276" i="4"/>
  <c r="I5277" i="4"/>
  <c r="I5278" i="4"/>
  <c r="K5278" i="4" s="1"/>
  <c r="I5279" i="4"/>
  <c r="K5279" i="4" s="1"/>
  <c r="I5280" i="4"/>
  <c r="K5280" i="4" s="1"/>
  <c r="I5281" i="4"/>
  <c r="K5281" i="4" s="1"/>
  <c r="I5282" i="4"/>
  <c r="K5282" i="4" s="1"/>
  <c r="I5283" i="4"/>
  <c r="K5283" i="4" s="1"/>
  <c r="I5284" i="4"/>
  <c r="I5285" i="4"/>
  <c r="I5286" i="4"/>
  <c r="I5287" i="4"/>
  <c r="I5288" i="4"/>
  <c r="I5289" i="4"/>
  <c r="I5290" i="4"/>
  <c r="K5290" i="4" s="1"/>
  <c r="I5291" i="4"/>
  <c r="K5291" i="4" s="1"/>
  <c r="I5292" i="4"/>
  <c r="K5292" i="4" s="1"/>
  <c r="I5293" i="4"/>
  <c r="K5293" i="4" s="1"/>
  <c r="I5294" i="4"/>
  <c r="K5294" i="4" s="1"/>
  <c r="I5295" i="4"/>
  <c r="K5295" i="4" s="1"/>
  <c r="I5296" i="4"/>
  <c r="I5297" i="4"/>
  <c r="I5298" i="4"/>
  <c r="I5299" i="4"/>
  <c r="I5300" i="4"/>
  <c r="I5301" i="4"/>
  <c r="I5302" i="4"/>
  <c r="K5302" i="4" s="1"/>
  <c r="I5303" i="4"/>
  <c r="K5303" i="4" s="1"/>
  <c r="I5304" i="4"/>
  <c r="K5304" i="4" s="1"/>
  <c r="I5305" i="4"/>
  <c r="K5305" i="4" s="1"/>
  <c r="I5306" i="4"/>
  <c r="K5306" i="4" s="1"/>
  <c r="I5307" i="4"/>
  <c r="K5307" i="4" s="1"/>
  <c r="I5308" i="4"/>
  <c r="I5309" i="4"/>
  <c r="I5310" i="4"/>
  <c r="I5311" i="4"/>
  <c r="I5312" i="4"/>
  <c r="I5313" i="4"/>
  <c r="I5314" i="4"/>
  <c r="K5314" i="4" s="1"/>
  <c r="I5315" i="4"/>
  <c r="K5315" i="4" s="1"/>
  <c r="I5316" i="4"/>
  <c r="K5316" i="4" s="1"/>
  <c r="I5317" i="4"/>
  <c r="K5317" i="4" s="1"/>
  <c r="I5318" i="4"/>
  <c r="K5318" i="4" s="1"/>
  <c r="I5319" i="4"/>
  <c r="K5319" i="4" s="1"/>
  <c r="I5320" i="4"/>
  <c r="I5321" i="4"/>
  <c r="I5322" i="4"/>
  <c r="I5323" i="4"/>
  <c r="I5324" i="4"/>
  <c r="I5325" i="4"/>
  <c r="I5326" i="4"/>
  <c r="K5326" i="4" s="1"/>
  <c r="I5327" i="4"/>
  <c r="K5327" i="4" s="1"/>
  <c r="I5328" i="4"/>
  <c r="K5328" i="4" s="1"/>
  <c r="I5329" i="4"/>
  <c r="K5329" i="4" s="1"/>
  <c r="I5330" i="4"/>
  <c r="K5330" i="4" s="1"/>
  <c r="I5331" i="4"/>
  <c r="K5331" i="4" s="1"/>
  <c r="I5332" i="4"/>
  <c r="I5333" i="4"/>
  <c r="I5334" i="4"/>
  <c r="I5335" i="4"/>
  <c r="I5336" i="4"/>
  <c r="I5337" i="4"/>
  <c r="I5338" i="4"/>
  <c r="K5338" i="4" s="1"/>
  <c r="I5339" i="4"/>
  <c r="K5339" i="4" s="1"/>
  <c r="I5340" i="4"/>
  <c r="K5340" i="4" s="1"/>
  <c r="I5341" i="4"/>
  <c r="K5341" i="4" s="1"/>
  <c r="I5342" i="4"/>
  <c r="K5342" i="4" s="1"/>
  <c r="I5343" i="4"/>
  <c r="K5343" i="4" s="1"/>
  <c r="I5344" i="4"/>
  <c r="I5345" i="4"/>
  <c r="I5346" i="4"/>
  <c r="I5347" i="4"/>
  <c r="I5348" i="4"/>
  <c r="I5349" i="4"/>
  <c r="I5350" i="4"/>
  <c r="K5350" i="4" s="1"/>
  <c r="I5351" i="4"/>
  <c r="K5351" i="4" s="1"/>
  <c r="I5352" i="4"/>
  <c r="K5352" i="4" s="1"/>
  <c r="I5353" i="4"/>
  <c r="K5353" i="4" s="1"/>
  <c r="I5354" i="4"/>
  <c r="K5354" i="4" s="1"/>
  <c r="I5355" i="4"/>
  <c r="K5355" i="4" s="1"/>
  <c r="I5356" i="4"/>
  <c r="I5357" i="4"/>
  <c r="I5358" i="4"/>
  <c r="I5359" i="4"/>
  <c r="I5360" i="4"/>
  <c r="I5361" i="4"/>
  <c r="I5362" i="4"/>
  <c r="K5362" i="4" s="1"/>
  <c r="I5363" i="4"/>
  <c r="K5363" i="4" s="1"/>
  <c r="I5364" i="4"/>
  <c r="K5364" i="4" s="1"/>
  <c r="I5365" i="4"/>
  <c r="K5365" i="4" s="1"/>
  <c r="I5366" i="4"/>
  <c r="K5366" i="4" s="1"/>
  <c r="I5367" i="4"/>
  <c r="K5367" i="4" s="1"/>
  <c r="I5368" i="4"/>
  <c r="I5369" i="4"/>
  <c r="I5370" i="4"/>
  <c r="I5371" i="4"/>
  <c r="I5372" i="4"/>
  <c r="I5373" i="4"/>
  <c r="I5374" i="4"/>
  <c r="K5374" i="4" s="1"/>
  <c r="I5375" i="4"/>
  <c r="K5375" i="4" s="1"/>
  <c r="I5376" i="4"/>
  <c r="K5376" i="4" s="1"/>
  <c r="I5377" i="4"/>
  <c r="K5377" i="4" s="1"/>
  <c r="I5378" i="4"/>
  <c r="K5378" i="4" s="1"/>
  <c r="I5379" i="4"/>
  <c r="K5379" i="4" s="1"/>
  <c r="I5380" i="4"/>
  <c r="I5381" i="4"/>
  <c r="I5382" i="4"/>
  <c r="I5383" i="4"/>
  <c r="I5384" i="4"/>
  <c r="I5385" i="4"/>
  <c r="I5386" i="4"/>
  <c r="K5386" i="4" s="1"/>
  <c r="I5387" i="4"/>
  <c r="K5387" i="4" s="1"/>
  <c r="I5388" i="4"/>
  <c r="K5388" i="4" s="1"/>
  <c r="I5389" i="4"/>
  <c r="K5389" i="4" s="1"/>
  <c r="I5390" i="4"/>
  <c r="K5390" i="4" s="1"/>
  <c r="I5391" i="4"/>
  <c r="K5391" i="4" s="1"/>
  <c r="I5392" i="4"/>
  <c r="I5393" i="4"/>
  <c r="I5394" i="4"/>
  <c r="I5395" i="4"/>
  <c r="I5396" i="4"/>
  <c r="I5397" i="4"/>
  <c r="I5398" i="4"/>
  <c r="K5398" i="4" s="1"/>
  <c r="I5399" i="4"/>
  <c r="K5399" i="4" s="1"/>
  <c r="I5400" i="4"/>
  <c r="K5400" i="4" s="1"/>
  <c r="I5401" i="4"/>
  <c r="K5401" i="4" s="1"/>
  <c r="I5402" i="4"/>
  <c r="K5402" i="4" s="1"/>
  <c r="I5403" i="4"/>
  <c r="K5403" i="4" s="1"/>
  <c r="I5404" i="4"/>
  <c r="I5405" i="4"/>
  <c r="I5406" i="4"/>
  <c r="I5407" i="4"/>
  <c r="I5408" i="4"/>
  <c r="I5409" i="4"/>
  <c r="I5410" i="4"/>
  <c r="K5410" i="4" s="1"/>
  <c r="I5411" i="4"/>
  <c r="K5411" i="4" s="1"/>
  <c r="I5412" i="4"/>
  <c r="K5412" i="4" s="1"/>
  <c r="I5413" i="4"/>
  <c r="K5413" i="4" s="1"/>
  <c r="I5414" i="4"/>
  <c r="K5414" i="4" s="1"/>
  <c r="I5415" i="4"/>
  <c r="K5415" i="4" s="1"/>
  <c r="I5416" i="4"/>
  <c r="I5417" i="4"/>
  <c r="I5418" i="4"/>
  <c r="I5419" i="4"/>
  <c r="I5420" i="4"/>
  <c r="I5421" i="4"/>
  <c r="I5422" i="4"/>
  <c r="K5422" i="4" s="1"/>
  <c r="I5423" i="4"/>
  <c r="K5423" i="4" s="1"/>
  <c r="I5424" i="4"/>
  <c r="K5424" i="4" s="1"/>
  <c r="I5425" i="4"/>
  <c r="K5425" i="4" s="1"/>
  <c r="I5426" i="4"/>
  <c r="K5426" i="4" s="1"/>
  <c r="I5427" i="4"/>
  <c r="K5427" i="4" s="1"/>
  <c r="I5428" i="4"/>
  <c r="I5429" i="4"/>
  <c r="I5430" i="4"/>
  <c r="I5431" i="4"/>
  <c r="I5432" i="4"/>
  <c r="I5433" i="4"/>
  <c r="I5434" i="4"/>
  <c r="K5434" i="4" s="1"/>
  <c r="I5435" i="4"/>
  <c r="K5435" i="4" s="1"/>
  <c r="I5436" i="4"/>
  <c r="K5436" i="4" s="1"/>
  <c r="I5437" i="4"/>
  <c r="K5437" i="4" s="1"/>
  <c r="I5438" i="4"/>
  <c r="K5438" i="4" s="1"/>
  <c r="I5439" i="4"/>
  <c r="K5439" i="4" s="1"/>
  <c r="I5440" i="4"/>
  <c r="I5441" i="4"/>
  <c r="I5442" i="4"/>
  <c r="I5443" i="4"/>
  <c r="I5444" i="4"/>
  <c r="I5445" i="4"/>
  <c r="I5446" i="4"/>
  <c r="K5446" i="4" s="1"/>
  <c r="I5447" i="4"/>
  <c r="K5447" i="4" s="1"/>
  <c r="I5448" i="4"/>
  <c r="K5448" i="4" s="1"/>
  <c r="I5449" i="4"/>
  <c r="K5449" i="4" s="1"/>
  <c r="I5450" i="4"/>
  <c r="K5450" i="4" s="1"/>
  <c r="I5451" i="4"/>
  <c r="K5451" i="4" s="1"/>
  <c r="I5452" i="4"/>
  <c r="I5453" i="4"/>
  <c r="I5454" i="4"/>
  <c r="I5455" i="4"/>
  <c r="I5456" i="4"/>
  <c r="I5457" i="4"/>
  <c r="I5458" i="4"/>
  <c r="K5458" i="4" s="1"/>
  <c r="I5459" i="4"/>
  <c r="K5459" i="4" s="1"/>
  <c r="I5460" i="4"/>
  <c r="K5460" i="4" s="1"/>
  <c r="I5461" i="4"/>
  <c r="K5461" i="4" s="1"/>
  <c r="I5462" i="4"/>
  <c r="K5462" i="4" s="1"/>
  <c r="I5463" i="4"/>
  <c r="K5463" i="4" s="1"/>
  <c r="I5464" i="4"/>
  <c r="I5465" i="4"/>
  <c r="I5466" i="4"/>
  <c r="I5467" i="4"/>
  <c r="I5468" i="4"/>
  <c r="I5469" i="4"/>
  <c r="I5470" i="4"/>
  <c r="K5470" i="4" s="1"/>
  <c r="I5471" i="4"/>
  <c r="K5471" i="4" s="1"/>
  <c r="I5472" i="4"/>
  <c r="K5472" i="4" s="1"/>
  <c r="I5473" i="4"/>
  <c r="K5473" i="4" s="1"/>
  <c r="I5474" i="4"/>
  <c r="K5474" i="4" s="1"/>
  <c r="I5475" i="4"/>
  <c r="K5475" i="4" s="1"/>
  <c r="I5476" i="4"/>
  <c r="I5477" i="4"/>
  <c r="I5478" i="4"/>
  <c r="I5479" i="4"/>
  <c r="I5480" i="4"/>
  <c r="I5481" i="4"/>
  <c r="I5482" i="4"/>
  <c r="K5482" i="4" s="1"/>
  <c r="I5483" i="4"/>
  <c r="K5483" i="4" s="1"/>
  <c r="I5484" i="4"/>
  <c r="K5484" i="4" s="1"/>
  <c r="I5485" i="4"/>
  <c r="K5485" i="4" s="1"/>
  <c r="I5486" i="4"/>
  <c r="K5486" i="4" s="1"/>
  <c r="I5487" i="4"/>
  <c r="K5487" i="4" s="1"/>
  <c r="I5488" i="4"/>
  <c r="I5489" i="4"/>
  <c r="I5490" i="4"/>
  <c r="I5491" i="4"/>
  <c r="I5492" i="4"/>
  <c r="I5493" i="4"/>
  <c r="I5494" i="4"/>
  <c r="K5494" i="4" s="1"/>
  <c r="I5495" i="4"/>
  <c r="K5495" i="4" s="1"/>
  <c r="I5496" i="4"/>
  <c r="K5496" i="4" s="1"/>
  <c r="I5497" i="4"/>
  <c r="K5497" i="4" s="1"/>
  <c r="I5498" i="4"/>
  <c r="K5498" i="4" s="1"/>
  <c r="I5499" i="4"/>
  <c r="K5499" i="4" s="1"/>
  <c r="I5500" i="4"/>
  <c r="I5501" i="4"/>
  <c r="I5502" i="4"/>
  <c r="I5503" i="4"/>
  <c r="I5504" i="4"/>
  <c r="I5505" i="4"/>
  <c r="I5506" i="4"/>
  <c r="K5506" i="4" s="1"/>
  <c r="I5507" i="4"/>
  <c r="K5507" i="4" s="1"/>
  <c r="I5508" i="4"/>
  <c r="K5508" i="4" s="1"/>
  <c r="I5509" i="4"/>
  <c r="K5509" i="4" s="1"/>
  <c r="I5510" i="4"/>
  <c r="K5510" i="4" s="1"/>
  <c r="I5511" i="4"/>
  <c r="K5511" i="4" s="1"/>
  <c r="I5512" i="4"/>
  <c r="I5513" i="4"/>
  <c r="I5514" i="4"/>
  <c r="I5515" i="4"/>
  <c r="I5516" i="4"/>
  <c r="I5517" i="4"/>
  <c r="I5518" i="4"/>
  <c r="K5518" i="4" s="1"/>
  <c r="I5519" i="4"/>
  <c r="K5519" i="4" s="1"/>
  <c r="I5520" i="4"/>
  <c r="K5520" i="4" s="1"/>
  <c r="I5521" i="4"/>
  <c r="K5521" i="4" s="1"/>
  <c r="I5522" i="4"/>
  <c r="K5522" i="4" s="1"/>
  <c r="I5523" i="4"/>
  <c r="K5523" i="4" s="1"/>
  <c r="I5524" i="4"/>
  <c r="I5525" i="4"/>
  <c r="I5526" i="4"/>
  <c r="I5527" i="4"/>
  <c r="I5528" i="4"/>
  <c r="I5529" i="4"/>
  <c r="I5530" i="4"/>
  <c r="K5530" i="4" s="1"/>
  <c r="I5531" i="4"/>
  <c r="K5531" i="4" s="1"/>
  <c r="I5532" i="4"/>
  <c r="K5532" i="4" s="1"/>
  <c r="I5533" i="4"/>
  <c r="K5533" i="4" s="1"/>
  <c r="I5534" i="4"/>
  <c r="K5534" i="4" s="1"/>
  <c r="I5535" i="4"/>
  <c r="K5535" i="4" s="1"/>
  <c r="I5536" i="4"/>
  <c r="I5537" i="4"/>
  <c r="I5538" i="4"/>
  <c r="I5539" i="4"/>
  <c r="I5540" i="4"/>
  <c r="I5541" i="4"/>
  <c r="I5542" i="4"/>
  <c r="K5542" i="4" s="1"/>
  <c r="I5543" i="4"/>
  <c r="K5543" i="4" s="1"/>
  <c r="I5544" i="4"/>
  <c r="K5544" i="4" s="1"/>
  <c r="I5545" i="4"/>
  <c r="K5545" i="4" s="1"/>
  <c r="I5546" i="4"/>
  <c r="K5546" i="4" s="1"/>
  <c r="I5547" i="4"/>
  <c r="K5547" i="4" s="1"/>
  <c r="I5548" i="4"/>
  <c r="I5549" i="4"/>
  <c r="I5550" i="4"/>
  <c r="I5551" i="4"/>
  <c r="I5552" i="4"/>
  <c r="I5553" i="4"/>
  <c r="I5554" i="4"/>
  <c r="K5554" i="4" s="1"/>
  <c r="I5555" i="4"/>
  <c r="K5555" i="4" s="1"/>
  <c r="I5556" i="4"/>
  <c r="K5556" i="4" s="1"/>
  <c r="I5557" i="4"/>
  <c r="K5557" i="4" s="1"/>
  <c r="I5558" i="4"/>
  <c r="K5558" i="4" s="1"/>
  <c r="I5559" i="4"/>
  <c r="K5559" i="4" s="1"/>
  <c r="I5560" i="4"/>
  <c r="I5561" i="4"/>
  <c r="I5562" i="4"/>
  <c r="I5563" i="4"/>
  <c r="I5564" i="4"/>
  <c r="I5565" i="4"/>
  <c r="I5566" i="4"/>
  <c r="K5566" i="4" s="1"/>
  <c r="I5567" i="4"/>
  <c r="K5567" i="4" s="1"/>
  <c r="I5568" i="4"/>
  <c r="K5568" i="4" s="1"/>
  <c r="I5569" i="4"/>
  <c r="K5569" i="4" s="1"/>
  <c r="I5570" i="4"/>
  <c r="K5570" i="4" s="1"/>
  <c r="I5571" i="4"/>
  <c r="K5571" i="4" s="1"/>
  <c r="I5572" i="4"/>
  <c r="I5573" i="4"/>
  <c r="I5574" i="4"/>
  <c r="I5575" i="4"/>
  <c r="I5576" i="4"/>
  <c r="I5577" i="4"/>
  <c r="I5578" i="4"/>
  <c r="K5578" i="4" s="1"/>
  <c r="I5579" i="4"/>
  <c r="K5579" i="4" s="1"/>
  <c r="I5580" i="4"/>
  <c r="K5580" i="4" s="1"/>
  <c r="I5581" i="4"/>
  <c r="K5581" i="4" s="1"/>
  <c r="I5582" i="4"/>
  <c r="K5582" i="4" s="1"/>
  <c r="I5583" i="4"/>
  <c r="K5583" i="4" s="1"/>
  <c r="I5584" i="4"/>
  <c r="I5585" i="4"/>
  <c r="I5586" i="4"/>
  <c r="I5587" i="4"/>
  <c r="I5588" i="4"/>
  <c r="I5589" i="4"/>
  <c r="I5590" i="4"/>
  <c r="K5590" i="4" s="1"/>
  <c r="I5591" i="4"/>
  <c r="K5591" i="4" s="1"/>
  <c r="I5592" i="4"/>
  <c r="K5592" i="4" s="1"/>
  <c r="I5593" i="4"/>
  <c r="K5593" i="4" s="1"/>
  <c r="I5594" i="4"/>
  <c r="K5594" i="4" s="1"/>
  <c r="I5595" i="4"/>
  <c r="K5595" i="4" s="1"/>
  <c r="I5596" i="4"/>
  <c r="I5597" i="4"/>
  <c r="I5598" i="4"/>
  <c r="I5599" i="4"/>
  <c r="I5600" i="4"/>
  <c r="I5601" i="4"/>
  <c r="I5602" i="4"/>
  <c r="K5602" i="4" s="1"/>
  <c r="I5603" i="4"/>
  <c r="K5603" i="4" s="1"/>
  <c r="I5604" i="4"/>
  <c r="K5604" i="4" s="1"/>
  <c r="I5605" i="4"/>
  <c r="K5605" i="4" s="1"/>
  <c r="I5606" i="4"/>
  <c r="K5606" i="4" s="1"/>
  <c r="I5607" i="4"/>
  <c r="K5607" i="4" s="1"/>
  <c r="I5608" i="4"/>
  <c r="I5609" i="4"/>
  <c r="I5610" i="4"/>
  <c r="I5611" i="4"/>
  <c r="I5612" i="4"/>
  <c r="I5613" i="4"/>
  <c r="I5614" i="4"/>
  <c r="K5614" i="4" s="1"/>
  <c r="I5615" i="4"/>
  <c r="K5615" i="4" s="1"/>
  <c r="I5616" i="4"/>
  <c r="K5616" i="4" s="1"/>
  <c r="I5617" i="4"/>
  <c r="K5617" i="4" s="1"/>
  <c r="I5618" i="4"/>
  <c r="K5618" i="4" s="1"/>
  <c r="I5619" i="4"/>
  <c r="K5619" i="4" s="1"/>
  <c r="I5620" i="4"/>
  <c r="I5621" i="4"/>
  <c r="I5622" i="4"/>
  <c r="I5623" i="4"/>
  <c r="I5624" i="4"/>
  <c r="I5625" i="4"/>
  <c r="I5626" i="4"/>
  <c r="K5626" i="4" s="1"/>
  <c r="I5627" i="4"/>
  <c r="K5627" i="4" s="1"/>
  <c r="I5628" i="4"/>
  <c r="K5628" i="4" s="1"/>
  <c r="I5629" i="4"/>
  <c r="K5629" i="4" s="1"/>
  <c r="I5630" i="4"/>
  <c r="K5630" i="4" s="1"/>
  <c r="I5631" i="4"/>
  <c r="K5631" i="4" s="1"/>
  <c r="I5632" i="4"/>
  <c r="I5633" i="4"/>
  <c r="I5634" i="4"/>
  <c r="I5635" i="4"/>
  <c r="I5636" i="4"/>
  <c r="I5637" i="4"/>
  <c r="I5638" i="4"/>
  <c r="K5638" i="4" s="1"/>
  <c r="I5639" i="4"/>
  <c r="K5639" i="4" s="1"/>
  <c r="I5640" i="4"/>
  <c r="K5640" i="4" s="1"/>
  <c r="I5641" i="4"/>
  <c r="K5641" i="4" s="1"/>
  <c r="I5642" i="4"/>
  <c r="K5642" i="4" s="1"/>
  <c r="I5643" i="4"/>
  <c r="K5643" i="4" s="1"/>
  <c r="I5644" i="4"/>
  <c r="I5645" i="4"/>
  <c r="I5646" i="4"/>
  <c r="I5647" i="4"/>
  <c r="I5648" i="4"/>
  <c r="I5649" i="4"/>
  <c r="I5650" i="4"/>
  <c r="K5650" i="4" s="1"/>
  <c r="I5651" i="4"/>
  <c r="K5651" i="4" s="1"/>
  <c r="I5652" i="4"/>
  <c r="K5652" i="4" s="1"/>
  <c r="I5653" i="4"/>
  <c r="K5653" i="4" s="1"/>
  <c r="I5654" i="4"/>
  <c r="K5654" i="4" s="1"/>
  <c r="I5655" i="4"/>
  <c r="K5655" i="4" s="1"/>
  <c r="I5656" i="4"/>
  <c r="I5657" i="4"/>
  <c r="I5658" i="4"/>
  <c r="I5659" i="4"/>
  <c r="I5660" i="4"/>
  <c r="I5661" i="4"/>
  <c r="I5662" i="4"/>
  <c r="K5662" i="4" s="1"/>
  <c r="I5663" i="4"/>
  <c r="K5663" i="4" s="1"/>
  <c r="I5664" i="4"/>
  <c r="K5664" i="4" s="1"/>
  <c r="I5665" i="4"/>
  <c r="K5665" i="4" s="1"/>
  <c r="I5666" i="4"/>
  <c r="K5666" i="4" s="1"/>
  <c r="I5667" i="4"/>
  <c r="K5667" i="4" s="1"/>
  <c r="I5668" i="4"/>
  <c r="I5669" i="4"/>
  <c r="I5670" i="4"/>
  <c r="I5671" i="4"/>
  <c r="I5672" i="4"/>
  <c r="I5673" i="4"/>
  <c r="I5674" i="4"/>
  <c r="K5674" i="4" s="1"/>
  <c r="I5675" i="4"/>
  <c r="K5675" i="4" s="1"/>
  <c r="I5676" i="4"/>
  <c r="K5676" i="4" s="1"/>
  <c r="I5677" i="4"/>
  <c r="K5677" i="4" s="1"/>
  <c r="I5678" i="4"/>
  <c r="K5678" i="4" s="1"/>
  <c r="I5679" i="4"/>
  <c r="K5679" i="4" s="1"/>
  <c r="I5680" i="4"/>
  <c r="I5681" i="4"/>
  <c r="I5682" i="4"/>
  <c r="I5683" i="4"/>
  <c r="I5684" i="4"/>
  <c r="I5685" i="4"/>
  <c r="I5686" i="4"/>
  <c r="K5686" i="4" s="1"/>
  <c r="I5687" i="4"/>
  <c r="K5687" i="4" s="1"/>
  <c r="I5688" i="4"/>
  <c r="K5688" i="4" s="1"/>
  <c r="I5689" i="4"/>
  <c r="K5689" i="4" s="1"/>
  <c r="I5690" i="4"/>
  <c r="K5690" i="4" s="1"/>
  <c r="I5691" i="4"/>
  <c r="K5691" i="4" s="1"/>
  <c r="I5692" i="4"/>
  <c r="I5693" i="4"/>
  <c r="I5694" i="4"/>
  <c r="I5695" i="4"/>
  <c r="I5696" i="4"/>
  <c r="I5697" i="4"/>
  <c r="I5698" i="4"/>
  <c r="K5698" i="4" s="1"/>
  <c r="I5699" i="4"/>
  <c r="K5699" i="4" s="1"/>
  <c r="I5700" i="4"/>
  <c r="K5700" i="4" s="1"/>
  <c r="I5701" i="4"/>
  <c r="K5701" i="4" s="1"/>
  <c r="I5702" i="4"/>
  <c r="K5702" i="4" s="1"/>
  <c r="I5703" i="4"/>
  <c r="K5703" i="4" s="1"/>
  <c r="I5704" i="4"/>
  <c r="I5705" i="4"/>
  <c r="I5706" i="4"/>
  <c r="I5707" i="4"/>
  <c r="I5708" i="4"/>
  <c r="I5709" i="4"/>
  <c r="I5710" i="4"/>
  <c r="K5710" i="4" s="1"/>
  <c r="I5711" i="4"/>
  <c r="K5711" i="4" s="1"/>
  <c r="I5712" i="4"/>
  <c r="K5712" i="4" s="1"/>
  <c r="I5713" i="4"/>
  <c r="K5713" i="4" s="1"/>
  <c r="I5714" i="4"/>
  <c r="K5714" i="4" s="1"/>
  <c r="I5715" i="4"/>
  <c r="K5715" i="4" s="1"/>
  <c r="I5716" i="4"/>
  <c r="I5717" i="4"/>
  <c r="I5718" i="4"/>
  <c r="I5719" i="4"/>
  <c r="I5720" i="4"/>
  <c r="I5721" i="4"/>
  <c r="I5722" i="4"/>
  <c r="K5722" i="4" s="1"/>
  <c r="I5723" i="4"/>
  <c r="K5723" i="4" s="1"/>
  <c r="I5724" i="4"/>
  <c r="K5724" i="4" s="1"/>
  <c r="I5725" i="4"/>
  <c r="K5725" i="4" s="1"/>
  <c r="I5726" i="4"/>
  <c r="K5726" i="4" s="1"/>
  <c r="I5727" i="4"/>
  <c r="K5727" i="4" s="1"/>
  <c r="I5728" i="4"/>
  <c r="I5729" i="4"/>
  <c r="I5730" i="4"/>
  <c r="I5731" i="4"/>
  <c r="I5732" i="4"/>
  <c r="I5733" i="4"/>
  <c r="I5734" i="4"/>
  <c r="K5734" i="4" s="1"/>
  <c r="I5735" i="4"/>
  <c r="K5735" i="4" s="1"/>
  <c r="I5736" i="4"/>
  <c r="K5736" i="4" s="1"/>
  <c r="I5737" i="4"/>
  <c r="K5737" i="4" s="1"/>
  <c r="I5738" i="4"/>
  <c r="K5738" i="4" s="1"/>
  <c r="I5739" i="4"/>
  <c r="K5739" i="4" s="1"/>
  <c r="I5740" i="4"/>
  <c r="I5741" i="4"/>
  <c r="I5742" i="4"/>
  <c r="I5743" i="4"/>
  <c r="I5744" i="4"/>
  <c r="I5745" i="4"/>
  <c r="I5746" i="4"/>
  <c r="K5746" i="4" s="1"/>
  <c r="I5747" i="4"/>
  <c r="K5747" i="4" s="1"/>
  <c r="I5748" i="4"/>
  <c r="K5748" i="4" s="1"/>
  <c r="I5749" i="4"/>
  <c r="K5749" i="4" s="1"/>
  <c r="I5750" i="4"/>
  <c r="K5750" i="4" s="1"/>
  <c r="I5751" i="4"/>
  <c r="K5751" i="4" s="1"/>
  <c r="I5752" i="4"/>
  <c r="I5753" i="4"/>
  <c r="I5754" i="4"/>
  <c r="I5755" i="4"/>
  <c r="I5756" i="4"/>
  <c r="I5757" i="4"/>
  <c r="I5758" i="4"/>
  <c r="K5758" i="4" s="1"/>
  <c r="I5759" i="4"/>
  <c r="K5759" i="4" s="1"/>
  <c r="I5760" i="4"/>
  <c r="K5760" i="4" s="1"/>
  <c r="I5761" i="4"/>
  <c r="K5761" i="4" s="1"/>
  <c r="I5762" i="4"/>
  <c r="K5762" i="4" s="1"/>
  <c r="I5763" i="4"/>
  <c r="K5763" i="4" s="1"/>
  <c r="I5764" i="4"/>
  <c r="I5765" i="4"/>
  <c r="I5766" i="4"/>
  <c r="I5767" i="4"/>
  <c r="I5768" i="4"/>
  <c r="I5769" i="4"/>
  <c r="I5770" i="4"/>
  <c r="K5770" i="4" s="1"/>
  <c r="I5771" i="4"/>
  <c r="K5771" i="4" s="1"/>
  <c r="I5772" i="4"/>
  <c r="K5772" i="4" s="1"/>
  <c r="I5773" i="4"/>
  <c r="K5773" i="4" s="1"/>
  <c r="I5774" i="4"/>
  <c r="K5774" i="4" s="1"/>
  <c r="I5775" i="4"/>
  <c r="K5775" i="4" s="1"/>
  <c r="I5776" i="4"/>
  <c r="I5777" i="4"/>
  <c r="I5778" i="4"/>
  <c r="I5779" i="4"/>
  <c r="I5780" i="4"/>
  <c r="I5781" i="4"/>
  <c r="I5782" i="4"/>
  <c r="K5782" i="4" s="1"/>
  <c r="I5783" i="4"/>
  <c r="K5783" i="4" s="1"/>
  <c r="I5784" i="4"/>
  <c r="K5784" i="4" s="1"/>
  <c r="I5785" i="4"/>
  <c r="K5785" i="4" s="1"/>
  <c r="I5786" i="4"/>
  <c r="K5786" i="4" s="1"/>
  <c r="I5787" i="4"/>
  <c r="K5787" i="4" s="1"/>
  <c r="I5788" i="4"/>
  <c r="I5789" i="4"/>
  <c r="I5790" i="4"/>
  <c r="I5791" i="4"/>
  <c r="I5792" i="4"/>
  <c r="I5793" i="4"/>
  <c r="I5794" i="4"/>
  <c r="K5794" i="4" s="1"/>
  <c r="I5795" i="4"/>
  <c r="K5795" i="4" s="1"/>
  <c r="I5796" i="4"/>
  <c r="K5796" i="4" s="1"/>
  <c r="I5797" i="4"/>
  <c r="K5797" i="4" s="1"/>
  <c r="I5798" i="4"/>
  <c r="K5798" i="4" s="1"/>
  <c r="I5799" i="4"/>
  <c r="K5799" i="4" s="1"/>
  <c r="I5800" i="4"/>
  <c r="I5801" i="4"/>
  <c r="I5802" i="4"/>
  <c r="I5803" i="4"/>
  <c r="I5804" i="4"/>
  <c r="I5805" i="4"/>
  <c r="I5806" i="4"/>
  <c r="K5806" i="4" s="1"/>
  <c r="I5807" i="4"/>
  <c r="K5807" i="4" s="1"/>
  <c r="I5808" i="4"/>
  <c r="K5808" i="4" s="1"/>
  <c r="I5809" i="4"/>
  <c r="K5809" i="4" s="1"/>
  <c r="I5810" i="4"/>
  <c r="K5810" i="4" s="1"/>
  <c r="I5811" i="4"/>
  <c r="K5811" i="4" s="1"/>
  <c r="I5812" i="4"/>
  <c r="I5813" i="4"/>
  <c r="I5814" i="4"/>
  <c r="I5815" i="4"/>
  <c r="I5816" i="4"/>
  <c r="I5817" i="4"/>
  <c r="I5818" i="4"/>
  <c r="K5818" i="4" s="1"/>
  <c r="I5819" i="4"/>
  <c r="K5819" i="4" s="1"/>
  <c r="I5820" i="4"/>
  <c r="K5820" i="4" s="1"/>
  <c r="I5821" i="4"/>
  <c r="K5821" i="4" s="1"/>
  <c r="I5822" i="4"/>
  <c r="K5822" i="4" s="1"/>
  <c r="I5823" i="4"/>
  <c r="K5823" i="4" s="1"/>
  <c r="I5824" i="4"/>
  <c r="I5825" i="4"/>
  <c r="I5826" i="4"/>
  <c r="I5827" i="4"/>
  <c r="I5828" i="4"/>
  <c r="I5829" i="4"/>
  <c r="I5830" i="4"/>
  <c r="K5830" i="4" s="1"/>
  <c r="I5831" i="4"/>
  <c r="K5831" i="4" s="1"/>
  <c r="I5832" i="4"/>
  <c r="K5832" i="4" s="1"/>
  <c r="I5833" i="4"/>
  <c r="K5833" i="4" s="1"/>
  <c r="I5834" i="4"/>
  <c r="K5834" i="4" s="1"/>
  <c r="I5835" i="4"/>
  <c r="K5835" i="4" s="1"/>
  <c r="I5836" i="4"/>
  <c r="I5837" i="4"/>
  <c r="I5838" i="4"/>
  <c r="I5839" i="4"/>
  <c r="I5840" i="4"/>
  <c r="I5841" i="4"/>
  <c r="I5842" i="4"/>
  <c r="K5842" i="4" s="1"/>
  <c r="I5843" i="4"/>
  <c r="K5843" i="4" s="1"/>
  <c r="I5844" i="4"/>
  <c r="K5844" i="4" s="1"/>
  <c r="I5845" i="4"/>
  <c r="K5845" i="4" s="1"/>
  <c r="I5846" i="4"/>
  <c r="K5846" i="4" s="1"/>
  <c r="I5847" i="4"/>
  <c r="K5847" i="4" s="1"/>
  <c r="I5848" i="4"/>
  <c r="I5849" i="4"/>
  <c r="I5850" i="4"/>
  <c r="I5851" i="4"/>
  <c r="I5852" i="4"/>
  <c r="I5853" i="4"/>
  <c r="I5854" i="4"/>
  <c r="K5854" i="4" s="1"/>
  <c r="I5855" i="4"/>
  <c r="K5855" i="4" s="1"/>
  <c r="I5856" i="4"/>
  <c r="K5856" i="4" s="1"/>
  <c r="I5857" i="4"/>
  <c r="K5857" i="4" s="1"/>
  <c r="I5858" i="4"/>
  <c r="K5858" i="4" s="1"/>
  <c r="I5859" i="4"/>
  <c r="K5859" i="4" s="1"/>
  <c r="I5860" i="4"/>
  <c r="I5861" i="4"/>
  <c r="I5862" i="4"/>
  <c r="I5863" i="4"/>
  <c r="I5864" i="4"/>
  <c r="I5865" i="4"/>
  <c r="I5866" i="4"/>
  <c r="K5866" i="4" s="1"/>
  <c r="I5867" i="4"/>
  <c r="K5867" i="4" s="1"/>
  <c r="I5868" i="4"/>
  <c r="K5868" i="4" s="1"/>
  <c r="I5869" i="4"/>
  <c r="K5869" i="4" s="1"/>
  <c r="I5870" i="4"/>
  <c r="K5870" i="4" s="1"/>
  <c r="I5871" i="4"/>
  <c r="K5871" i="4" s="1"/>
  <c r="I5872" i="4"/>
  <c r="K5872" i="4" s="1"/>
  <c r="I5873" i="4"/>
  <c r="I5874" i="4"/>
  <c r="I5875" i="4"/>
  <c r="I5876" i="4"/>
  <c r="I5877" i="4"/>
  <c r="I5878" i="4"/>
  <c r="I5879" i="4"/>
  <c r="K5879" i="4" s="1"/>
  <c r="I5880" i="4"/>
  <c r="K5880" i="4" s="1"/>
  <c r="I5881" i="4"/>
  <c r="K5881" i="4" s="1"/>
  <c r="I5882" i="4"/>
  <c r="K5882" i="4" s="1"/>
  <c r="I5883" i="4"/>
  <c r="K5883" i="4" s="1"/>
  <c r="I5884" i="4"/>
  <c r="K5884" i="4" s="1"/>
  <c r="I5885" i="4"/>
  <c r="I5886" i="4"/>
  <c r="I5887" i="4"/>
  <c r="I5888" i="4"/>
  <c r="I5889" i="4"/>
  <c r="I5890" i="4"/>
  <c r="K5890" i="4" s="1"/>
  <c r="I5891" i="4"/>
  <c r="K5891" i="4" s="1"/>
  <c r="I5892" i="4"/>
  <c r="K5892" i="4" s="1"/>
  <c r="I5893" i="4"/>
  <c r="K5893" i="4" s="1"/>
  <c r="I5894" i="4"/>
  <c r="K5894" i="4" s="1"/>
  <c r="I5895" i="4"/>
  <c r="K5895" i="4" s="1"/>
  <c r="I5896" i="4"/>
  <c r="K5896" i="4" s="1"/>
  <c r="I5897" i="4"/>
  <c r="I5898" i="4"/>
  <c r="I5899" i="4"/>
  <c r="I5900" i="4"/>
  <c r="I5901" i="4"/>
  <c r="I5902" i="4"/>
  <c r="K5902" i="4" s="1"/>
  <c r="I5903" i="4"/>
  <c r="K5903" i="4" s="1"/>
  <c r="I5904" i="4"/>
  <c r="K5904" i="4" s="1"/>
  <c r="I5905" i="4"/>
  <c r="K5905" i="4" s="1"/>
  <c r="I5906" i="4"/>
  <c r="K5906" i="4" s="1"/>
  <c r="I5907" i="4"/>
  <c r="K5907" i="4" s="1"/>
  <c r="I5908" i="4"/>
  <c r="K5908" i="4" s="1"/>
  <c r="I5909" i="4"/>
  <c r="I5910" i="4"/>
  <c r="I5911" i="4"/>
  <c r="I5912" i="4"/>
  <c r="I5913" i="4"/>
  <c r="I5914" i="4"/>
  <c r="K5914" i="4" s="1"/>
  <c r="I5915" i="4"/>
  <c r="K5915" i="4" s="1"/>
  <c r="I5916" i="4"/>
  <c r="K5916" i="4" s="1"/>
  <c r="I5917" i="4"/>
  <c r="K5917" i="4" s="1"/>
  <c r="I5918" i="4"/>
  <c r="K5918" i="4" s="1"/>
  <c r="I5919" i="4"/>
  <c r="K5919" i="4" s="1"/>
  <c r="I5920" i="4"/>
  <c r="K5920" i="4" s="1"/>
  <c r="I5921" i="4"/>
  <c r="I5922" i="4"/>
  <c r="I5923" i="4"/>
  <c r="I5924" i="4"/>
  <c r="I5925" i="4"/>
  <c r="I5926" i="4"/>
  <c r="K5926" i="4" s="1"/>
  <c r="I5927" i="4"/>
  <c r="K5927" i="4" s="1"/>
  <c r="I5928" i="4"/>
  <c r="K5928" i="4" s="1"/>
  <c r="I5929" i="4"/>
  <c r="K5929" i="4" s="1"/>
  <c r="I5930" i="4"/>
  <c r="K5930" i="4" s="1"/>
  <c r="I5931" i="4"/>
  <c r="K5931" i="4" s="1"/>
  <c r="I5932" i="4"/>
  <c r="K5932" i="4" s="1"/>
  <c r="I5933" i="4"/>
  <c r="I5934" i="4"/>
  <c r="I5935" i="4"/>
  <c r="I5936" i="4"/>
  <c r="I5937" i="4"/>
  <c r="I5938" i="4"/>
  <c r="K5938" i="4" s="1"/>
  <c r="I5939" i="4"/>
  <c r="K5939" i="4" s="1"/>
  <c r="I5940" i="4"/>
  <c r="K5940" i="4" s="1"/>
  <c r="I5941" i="4"/>
  <c r="K5941" i="4" s="1"/>
  <c r="I5942" i="4"/>
  <c r="K5942" i="4" s="1"/>
  <c r="I5943" i="4"/>
  <c r="K5943" i="4" s="1"/>
  <c r="I5944" i="4"/>
  <c r="K5944" i="4" s="1"/>
  <c r="I5945" i="4"/>
  <c r="I5946" i="4"/>
  <c r="I5947" i="4"/>
  <c r="I5948" i="4"/>
  <c r="I5949" i="4"/>
  <c r="I5950" i="4"/>
  <c r="K5950" i="4" s="1"/>
  <c r="I5951" i="4"/>
  <c r="K5951" i="4" s="1"/>
  <c r="I5952" i="4"/>
  <c r="K5952" i="4" s="1"/>
  <c r="I5953" i="4"/>
  <c r="K5953" i="4" s="1"/>
  <c r="I5954" i="4"/>
  <c r="K5954" i="4" s="1"/>
  <c r="I5955" i="4"/>
  <c r="K5955" i="4" s="1"/>
  <c r="I5956" i="4"/>
  <c r="K5956" i="4" s="1"/>
  <c r="I5957" i="4"/>
  <c r="I5958" i="4"/>
  <c r="I5959" i="4"/>
  <c r="I5960" i="4"/>
  <c r="I5961" i="4"/>
  <c r="I5962" i="4"/>
  <c r="K5962" i="4" s="1"/>
  <c r="I5963" i="4"/>
  <c r="K5963" i="4" s="1"/>
  <c r="I5964" i="4"/>
  <c r="K5964" i="4" s="1"/>
  <c r="I5965" i="4"/>
  <c r="K5965" i="4" s="1"/>
  <c r="I5966" i="4"/>
  <c r="K5966" i="4" s="1"/>
  <c r="I5967" i="4"/>
  <c r="K5967" i="4" s="1"/>
  <c r="I5968" i="4"/>
  <c r="K5968" i="4" s="1"/>
  <c r="I5969" i="4"/>
  <c r="I5970" i="4"/>
  <c r="I5971" i="4"/>
  <c r="I5972" i="4"/>
  <c r="I5973" i="4"/>
  <c r="I5974" i="4"/>
  <c r="K5974" i="4" s="1"/>
  <c r="I5975" i="4"/>
  <c r="K5975" i="4" s="1"/>
  <c r="I5976" i="4"/>
  <c r="K5976" i="4" s="1"/>
  <c r="I5977" i="4"/>
  <c r="K5977" i="4" s="1"/>
  <c r="I5978" i="4"/>
  <c r="K5978" i="4" s="1"/>
  <c r="I5979" i="4"/>
  <c r="K5979" i="4" s="1"/>
  <c r="I5980" i="4"/>
  <c r="K5980" i="4" s="1"/>
  <c r="I5981" i="4"/>
  <c r="I5982" i="4"/>
  <c r="I5983" i="4"/>
  <c r="I5984" i="4"/>
  <c r="I5985" i="4"/>
  <c r="I5986" i="4"/>
  <c r="K5986" i="4" s="1"/>
  <c r="I5987" i="4"/>
  <c r="K5987" i="4" s="1"/>
  <c r="I5988" i="4"/>
  <c r="K5988" i="4" s="1"/>
  <c r="I5989" i="4"/>
  <c r="K5989" i="4" s="1"/>
  <c r="I5990" i="4"/>
  <c r="K5990" i="4" s="1"/>
  <c r="I5991" i="4"/>
  <c r="K5991" i="4" s="1"/>
  <c r="I5992" i="4"/>
  <c r="K5992" i="4" s="1"/>
  <c r="I5993" i="4"/>
  <c r="I5994" i="4"/>
  <c r="I5995" i="4"/>
  <c r="I5996" i="4"/>
  <c r="I5997" i="4"/>
  <c r="I5998" i="4"/>
  <c r="K5998" i="4" s="1"/>
  <c r="I5999" i="4"/>
  <c r="K5999" i="4" s="1"/>
  <c r="I6000" i="4"/>
  <c r="K6000" i="4" s="1"/>
  <c r="I6001" i="4"/>
  <c r="K6001" i="4" s="1"/>
  <c r="I6002" i="4"/>
  <c r="K6002" i="4" s="1"/>
  <c r="I6003" i="4"/>
  <c r="K6003" i="4" s="1"/>
  <c r="I6004" i="4"/>
  <c r="K6004" i="4" s="1"/>
  <c r="I6005" i="4"/>
  <c r="I6006" i="4"/>
  <c r="I6007" i="4"/>
  <c r="I6008" i="4"/>
  <c r="I6009" i="4"/>
  <c r="I6010" i="4"/>
  <c r="K6010" i="4" s="1"/>
  <c r="I6011" i="4"/>
  <c r="K6011" i="4" s="1"/>
  <c r="I6012" i="4"/>
  <c r="K6012" i="4" s="1"/>
  <c r="I6013" i="4"/>
  <c r="K6013" i="4" s="1"/>
  <c r="I6014" i="4"/>
  <c r="K6014" i="4" s="1"/>
  <c r="I6015" i="4"/>
  <c r="K6015" i="4" s="1"/>
  <c r="I6016" i="4"/>
  <c r="K6016" i="4" s="1"/>
  <c r="I6017" i="4"/>
  <c r="I6018" i="4"/>
  <c r="I6019" i="4"/>
  <c r="I6020" i="4"/>
  <c r="I6021" i="4"/>
  <c r="I6022" i="4"/>
  <c r="K6022" i="4" s="1"/>
  <c r="I6023" i="4"/>
  <c r="K6023" i="4" s="1"/>
  <c r="I6024" i="4"/>
  <c r="K6024" i="4" s="1"/>
  <c r="I6025" i="4"/>
  <c r="K6025" i="4" s="1"/>
  <c r="I6026" i="4"/>
  <c r="K6026" i="4" s="1"/>
  <c r="I6027" i="4"/>
  <c r="K6027" i="4" s="1"/>
  <c r="I6028" i="4"/>
  <c r="K6028" i="4" s="1"/>
  <c r="I6029" i="4"/>
  <c r="I6030" i="4"/>
  <c r="I6031" i="4"/>
  <c r="I6032" i="4"/>
  <c r="I6033" i="4"/>
  <c r="I6034" i="4"/>
  <c r="K6034" i="4" s="1"/>
  <c r="I6035" i="4"/>
  <c r="K6035" i="4" s="1"/>
  <c r="I6036" i="4"/>
  <c r="K6036" i="4" s="1"/>
  <c r="I6037" i="4"/>
  <c r="K6037" i="4" s="1"/>
  <c r="I6038" i="4"/>
  <c r="K6038" i="4" s="1"/>
  <c r="I6039" i="4"/>
  <c r="K6039" i="4" s="1"/>
  <c r="I6040" i="4"/>
  <c r="K6040" i="4" s="1"/>
  <c r="I6041" i="4"/>
  <c r="I6042" i="4"/>
  <c r="I6043" i="4"/>
  <c r="I6044" i="4"/>
  <c r="I6045" i="4"/>
  <c r="I6046" i="4"/>
  <c r="K6046" i="4" s="1"/>
  <c r="I6047" i="4"/>
  <c r="K6047" i="4" s="1"/>
  <c r="I6048" i="4"/>
  <c r="K6048" i="4" s="1"/>
  <c r="I6049" i="4"/>
  <c r="K6049" i="4" s="1"/>
  <c r="I6050" i="4"/>
  <c r="K6050" i="4" s="1"/>
  <c r="I6051" i="4"/>
  <c r="K6051" i="4" s="1"/>
  <c r="I6052" i="4"/>
  <c r="K6052" i="4" s="1"/>
  <c r="I6053" i="4"/>
  <c r="I6054" i="4"/>
  <c r="I6055" i="4"/>
  <c r="I6056" i="4"/>
  <c r="I6057" i="4"/>
  <c r="I6058" i="4"/>
  <c r="K6058" i="4" s="1"/>
  <c r="I6059" i="4"/>
  <c r="K6059" i="4" s="1"/>
  <c r="I6060" i="4"/>
  <c r="K6060" i="4" s="1"/>
  <c r="I6061" i="4"/>
  <c r="K6061" i="4" s="1"/>
  <c r="I6062" i="4"/>
  <c r="K6062" i="4" s="1"/>
  <c r="I6063" i="4"/>
  <c r="K6063" i="4" s="1"/>
  <c r="I6064" i="4"/>
  <c r="K6064" i="4" s="1"/>
  <c r="I6065" i="4"/>
  <c r="I6066" i="4"/>
  <c r="I6067" i="4"/>
  <c r="I6068" i="4"/>
  <c r="I6069" i="4"/>
  <c r="I6070" i="4"/>
  <c r="K6070" i="4" s="1"/>
  <c r="I6071" i="4"/>
  <c r="K6071" i="4" s="1"/>
  <c r="I6072" i="4"/>
  <c r="K6072" i="4" s="1"/>
  <c r="I6073" i="4"/>
  <c r="K6073" i="4" s="1"/>
  <c r="I6074" i="4"/>
  <c r="K6074" i="4" s="1"/>
  <c r="I6075" i="4"/>
  <c r="K6075" i="4" s="1"/>
  <c r="I6076" i="4"/>
  <c r="K6076" i="4" s="1"/>
  <c r="I6077" i="4"/>
  <c r="I6078" i="4"/>
  <c r="I6079" i="4"/>
  <c r="I6080" i="4"/>
  <c r="I6081" i="4"/>
  <c r="I6082" i="4"/>
  <c r="K6082" i="4" s="1"/>
  <c r="I6083" i="4"/>
  <c r="K6083" i="4" s="1"/>
  <c r="I6084" i="4"/>
  <c r="K6084" i="4" s="1"/>
  <c r="I6085" i="4"/>
  <c r="K6085" i="4" s="1"/>
  <c r="I6086" i="4"/>
  <c r="K6086" i="4" s="1"/>
  <c r="I6087" i="4"/>
  <c r="K6087" i="4" s="1"/>
  <c r="I6088" i="4"/>
  <c r="K6088" i="4" s="1"/>
  <c r="I6089" i="4"/>
  <c r="I6090" i="4"/>
  <c r="I6091" i="4"/>
  <c r="I6092" i="4"/>
  <c r="I6093" i="4"/>
  <c r="I6094" i="4"/>
  <c r="K6094" i="4" s="1"/>
  <c r="I6095" i="4"/>
  <c r="K6095" i="4" s="1"/>
  <c r="I6096" i="4"/>
  <c r="K6096" i="4" s="1"/>
  <c r="I6097" i="4"/>
  <c r="K6097" i="4" s="1"/>
  <c r="I6098" i="4"/>
  <c r="K6098" i="4" s="1"/>
  <c r="I6099" i="4"/>
  <c r="K6099" i="4" s="1"/>
  <c r="I6100" i="4"/>
  <c r="K6100" i="4" s="1"/>
  <c r="I6101" i="4"/>
  <c r="I6102" i="4"/>
  <c r="I6103" i="4"/>
  <c r="I6104" i="4"/>
  <c r="I6105" i="4"/>
  <c r="I6106" i="4"/>
  <c r="K6106" i="4" s="1"/>
  <c r="I6107" i="4"/>
  <c r="K6107" i="4" s="1"/>
  <c r="I6108" i="4"/>
  <c r="K6108" i="4" s="1"/>
  <c r="I6109" i="4"/>
  <c r="K6109" i="4" s="1"/>
  <c r="I6110" i="4"/>
  <c r="K6110" i="4" s="1"/>
  <c r="I6111" i="4"/>
  <c r="K6111" i="4" s="1"/>
  <c r="I6112" i="4"/>
  <c r="K6112" i="4" s="1"/>
  <c r="I6113" i="4"/>
  <c r="I6114" i="4"/>
  <c r="I6115" i="4"/>
  <c r="I6116" i="4"/>
  <c r="I6117" i="4"/>
  <c r="I6118" i="4"/>
  <c r="K6118" i="4" s="1"/>
  <c r="I6119" i="4"/>
  <c r="K6119" i="4" s="1"/>
  <c r="I6120" i="4"/>
  <c r="K6120" i="4" s="1"/>
  <c r="I6121" i="4"/>
  <c r="K6121" i="4" s="1"/>
  <c r="I6122" i="4"/>
  <c r="K6122" i="4" s="1"/>
  <c r="I6123" i="4"/>
  <c r="K6123" i="4" s="1"/>
  <c r="I6124" i="4"/>
  <c r="K6124" i="4" s="1"/>
  <c r="I6125" i="4"/>
  <c r="I6126" i="4"/>
  <c r="I6127" i="4"/>
  <c r="I6128" i="4"/>
  <c r="I6129" i="4"/>
  <c r="I6130" i="4"/>
  <c r="K6130" i="4" s="1"/>
  <c r="I6131" i="4"/>
  <c r="K6131" i="4" s="1"/>
  <c r="I6132" i="4"/>
  <c r="K6132" i="4" s="1"/>
  <c r="I6133" i="4"/>
  <c r="K6133" i="4" s="1"/>
  <c r="I6134" i="4"/>
  <c r="K6134" i="4" s="1"/>
  <c r="I6135" i="4"/>
  <c r="K6135" i="4" s="1"/>
  <c r="I6136" i="4"/>
  <c r="K6136" i="4" s="1"/>
  <c r="I6137" i="4"/>
  <c r="I6138" i="4"/>
  <c r="I6139" i="4"/>
  <c r="I6140" i="4"/>
  <c r="I6141" i="4"/>
  <c r="I6142" i="4"/>
  <c r="K6142" i="4" s="1"/>
  <c r="I6143" i="4"/>
  <c r="K6143" i="4" s="1"/>
  <c r="I6144" i="4"/>
  <c r="K6144" i="4" s="1"/>
  <c r="I6145" i="4"/>
  <c r="K6145" i="4" s="1"/>
  <c r="I6146" i="4"/>
  <c r="K6146" i="4" s="1"/>
  <c r="I6147" i="4"/>
  <c r="K6147" i="4" s="1"/>
  <c r="I6148" i="4"/>
  <c r="K6148" i="4" s="1"/>
  <c r="I6149" i="4"/>
  <c r="I6150" i="4"/>
  <c r="I6151" i="4"/>
  <c r="I6152" i="4"/>
  <c r="I6153" i="4"/>
  <c r="I6154" i="4"/>
  <c r="K6154" i="4" s="1"/>
  <c r="I6155" i="4"/>
  <c r="K6155" i="4" s="1"/>
  <c r="I6156" i="4"/>
  <c r="K6156" i="4" s="1"/>
  <c r="I6157" i="4"/>
  <c r="K6157" i="4" s="1"/>
  <c r="I6158" i="4"/>
  <c r="K6158" i="4" s="1"/>
  <c r="I6159" i="4"/>
  <c r="K6159" i="4" s="1"/>
  <c r="I6160" i="4"/>
  <c r="K6160" i="4" s="1"/>
  <c r="I6161" i="4"/>
  <c r="I6162" i="4"/>
  <c r="I6163" i="4"/>
  <c r="I6164" i="4"/>
  <c r="I6165" i="4"/>
  <c r="I6166" i="4"/>
  <c r="K6166" i="4" s="1"/>
  <c r="I6167" i="4"/>
  <c r="K6167" i="4" s="1"/>
  <c r="I6168" i="4"/>
  <c r="K6168" i="4" s="1"/>
  <c r="I6169" i="4"/>
  <c r="K6169" i="4" s="1"/>
  <c r="I6170" i="4"/>
  <c r="K6170" i="4" s="1"/>
  <c r="I6171" i="4"/>
  <c r="K6171" i="4" s="1"/>
  <c r="I6172" i="4"/>
  <c r="K6172" i="4" s="1"/>
  <c r="I6173" i="4"/>
  <c r="I6174" i="4"/>
  <c r="I6175" i="4"/>
  <c r="I6176" i="4"/>
  <c r="I6177" i="4"/>
  <c r="I6178" i="4"/>
  <c r="K6178" i="4" s="1"/>
  <c r="I6179" i="4"/>
  <c r="K6179" i="4" s="1"/>
  <c r="I6180" i="4"/>
  <c r="K6180" i="4" s="1"/>
  <c r="I6181" i="4"/>
  <c r="K6181" i="4" s="1"/>
  <c r="I6182" i="4"/>
  <c r="K6182" i="4" s="1"/>
  <c r="I6183" i="4"/>
  <c r="K6183" i="4" s="1"/>
  <c r="I6184" i="4"/>
  <c r="K6184" i="4" s="1"/>
  <c r="I6185" i="4"/>
  <c r="I6186" i="4"/>
  <c r="I6187" i="4"/>
  <c r="I6188" i="4"/>
  <c r="I6189" i="4"/>
  <c r="I6190" i="4"/>
  <c r="K6190" i="4" s="1"/>
  <c r="I6191" i="4"/>
  <c r="K6191" i="4" s="1"/>
  <c r="I6192" i="4"/>
  <c r="K6192" i="4" s="1"/>
  <c r="I6193" i="4"/>
  <c r="K6193" i="4" s="1"/>
  <c r="I6194" i="4"/>
  <c r="K6194" i="4" s="1"/>
  <c r="I6195" i="4"/>
  <c r="K6195" i="4" s="1"/>
  <c r="I6196" i="4"/>
  <c r="K6196" i="4" s="1"/>
  <c r="I6197" i="4"/>
  <c r="I6198" i="4"/>
  <c r="I6199" i="4"/>
  <c r="I6200" i="4"/>
  <c r="I6201" i="4"/>
  <c r="I6202" i="4"/>
  <c r="K6202" i="4" s="1"/>
  <c r="I6203" i="4"/>
  <c r="K6203" i="4" s="1"/>
  <c r="I6204" i="4"/>
  <c r="K6204" i="4" s="1"/>
  <c r="I6205" i="4"/>
  <c r="K6205" i="4" s="1"/>
  <c r="I6206" i="4"/>
  <c r="K6206" i="4" s="1"/>
  <c r="I6207" i="4"/>
  <c r="K6207" i="4" s="1"/>
  <c r="I6208" i="4"/>
  <c r="K6208" i="4" s="1"/>
  <c r="I6209" i="4"/>
  <c r="I6210" i="4"/>
  <c r="I6211" i="4"/>
  <c r="I6212" i="4"/>
  <c r="I6213" i="4"/>
  <c r="I6214" i="4"/>
  <c r="K6214" i="4" s="1"/>
  <c r="I6215" i="4"/>
  <c r="K6215" i="4" s="1"/>
  <c r="I6216" i="4"/>
  <c r="K6216" i="4" s="1"/>
  <c r="I6217" i="4"/>
  <c r="K6217" i="4" s="1"/>
  <c r="I6218" i="4"/>
  <c r="K6218" i="4" s="1"/>
  <c r="I6219" i="4"/>
  <c r="K6219" i="4" s="1"/>
  <c r="I6220" i="4"/>
  <c r="K6220" i="4" s="1"/>
  <c r="I6221" i="4"/>
  <c r="I6222" i="4"/>
  <c r="I6223" i="4"/>
  <c r="I6224" i="4"/>
  <c r="I6225" i="4"/>
  <c r="I6226" i="4"/>
  <c r="K6226" i="4" s="1"/>
  <c r="I6227" i="4"/>
  <c r="K6227" i="4" s="1"/>
  <c r="I6228" i="4"/>
  <c r="K6228" i="4" s="1"/>
  <c r="I6229" i="4"/>
  <c r="K6229" i="4" s="1"/>
  <c r="I6230" i="4"/>
  <c r="K6230" i="4" s="1"/>
  <c r="I6231" i="4"/>
  <c r="K6231" i="4" s="1"/>
  <c r="I6232" i="4"/>
  <c r="K6232" i="4" s="1"/>
  <c r="I6233" i="4"/>
  <c r="I6234" i="4"/>
  <c r="I6235" i="4"/>
  <c r="I6236" i="4"/>
  <c r="I6237" i="4"/>
  <c r="I6238" i="4"/>
  <c r="K6238" i="4" s="1"/>
  <c r="I6239" i="4"/>
  <c r="K6239" i="4" s="1"/>
  <c r="I6240" i="4"/>
  <c r="K6240" i="4" s="1"/>
  <c r="I6241" i="4"/>
  <c r="K6241" i="4" s="1"/>
  <c r="I6242" i="4"/>
  <c r="K6242" i="4" s="1"/>
  <c r="I6243" i="4"/>
  <c r="K6243" i="4" s="1"/>
  <c r="I6244" i="4"/>
  <c r="K6244" i="4" s="1"/>
  <c r="I6245" i="4"/>
  <c r="I6246" i="4"/>
  <c r="I6247" i="4"/>
  <c r="I6248" i="4"/>
  <c r="I6249" i="4"/>
  <c r="I6250" i="4"/>
  <c r="K6250" i="4" s="1"/>
  <c r="I6251" i="4"/>
  <c r="K6251" i="4" s="1"/>
  <c r="I6252" i="4"/>
  <c r="K6252" i="4" s="1"/>
  <c r="I6253" i="4"/>
  <c r="K6253" i="4" s="1"/>
  <c r="I6254" i="4"/>
  <c r="K6254" i="4" s="1"/>
  <c r="I6255" i="4"/>
  <c r="K6255" i="4" s="1"/>
  <c r="I6256" i="4"/>
  <c r="K6256" i="4" s="1"/>
  <c r="I6257" i="4"/>
  <c r="I6258" i="4"/>
  <c r="I6259" i="4"/>
  <c r="I6260" i="4"/>
  <c r="I6261" i="4"/>
  <c r="I6262" i="4"/>
  <c r="K6262" i="4" s="1"/>
  <c r="I6263" i="4"/>
  <c r="K6263" i="4" s="1"/>
  <c r="I6264" i="4"/>
  <c r="K6264" i="4" s="1"/>
  <c r="I6265" i="4"/>
  <c r="K6265" i="4" s="1"/>
  <c r="I6266" i="4"/>
  <c r="K6266" i="4" s="1"/>
  <c r="I6267" i="4"/>
  <c r="K6267" i="4" s="1"/>
  <c r="I6268" i="4"/>
  <c r="K6268" i="4" s="1"/>
  <c r="I6269" i="4"/>
  <c r="I6270" i="4"/>
  <c r="I6271" i="4"/>
  <c r="I6272" i="4"/>
  <c r="I6273" i="4"/>
  <c r="I6274" i="4"/>
  <c r="K6274" i="4" s="1"/>
  <c r="I6275" i="4"/>
  <c r="K6275" i="4" s="1"/>
  <c r="I6276" i="4"/>
  <c r="K6276" i="4" s="1"/>
  <c r="I6277" i="4"/>
  <c r="K6277" i="4" s="1"/>
  <c r="I6278" i="4"/>
  <c r="K6278" i="4" s="1"/>
  <c r="I6279" i="4"/>
  <c r="K6279" i="4" s="1"/>
  <c r="I6280" i="4"/>
  <c r="K6280" i="4" s="1"/>
  <c r="I6281" i="4"/>
  <c r="I6282" i="4"/>
  <c r="I6283" i="4"/>
  <c r="I6284" i="4"/>
  <c r="I6285" i="4"/>
  <c r="I6286" i="4"/>
  <c r="K6286" i="4" s="1"/>
  <c r="I6287" i="4"/>
  <c r="K6287" i="4" s="1"/>
  <c r="I6288" i="4"/>
  <c r="K6288" i="4" s="1"/>
  <c r="I6289" i="4"/>
  <c r="K6289" i="4" s="1"/>
  <c r="I6290" i="4"/>
  <c r="K6290" i="4" s="1"/>
  <c r="I6291" i="4"/>
  <c r="K6291" i="4" s="1"/>
  <c r="I6292" i="4"/>
  <c r="K6292" i="4" s="1"/>
  <c r="I6293" i="4"/>
  <c r="I6294" i="4"/>
  <c r="I6295" i="4"/>
  <c r="I6296" i="4"/>
  <c r="I6297" i="4"/>
  <c r="I6298" i="4"/>
  <c r="K6298" i="4" s="1"/>
  <c r="I6299" i="4"/>
  <c r="K6299" i="4" s="1"/>
  <c r="I6300" i="4"/>
  <c r="K6300" i="4" s="1"/>
  <c r="I6301" i="4"/>
  <c r="K6301" i="4" s="1"/>
  <c r="I6302" i="4"/>
  <c r="K6302" i="4" s="1"/>
  <c r="I6303" i="4"/>
  <c r="K6303" i="4" s="1"/>
  <c r="I6304" i="4"/>
  <c r="K6304" i="4" s="1"/>
  <c r="I6305" i="4"/>
  <c r="I6306" i="4"/>
  <c r="I6307" i="4"/>
  <c r="I6308" i="4"/>
  <c r="I6309" i="4"/>
  <c r="I6310" i="4"/>
  <c r="K6310" i="4" s="1"/>
  <c r="I6311" i="4"/>
  <c r="K6311" i="4" s="1"/>
  <c r="I6312" i="4"/>
  <c r="K6312" i="4" s="1"/>
  <c r="I6313" i="4"/>
  <c r="K6313" i="4" s="1"/>
  <c r="I6314" i="4"/>
  <c r="K6314" i="4" s="1"/>
  <c r="I6315" i="4"/>
  <c r="K6315" i="4" s="1"/>
  <c r="I6316" i="4"/>
  <c r="K6316" i="4" s="1"/>
  <c r="I6317" i="4"/>
  <c r="I6318" i="4"/>
  <c r="I6319" i="4"/>
  <c r="I6320" i="4"/>
  <c r="I6321" i="4"/>
  <c r="I6322" i="4"/>
  <c r="K6322" i="4" s="1"/>
  <c r="I6323" i="4"/>
  <c r="K6323" i="4" s="1"/>
  <c r="I6324" i="4"/>
  <c r="K6324" i="4" s="1"/>
  <c r="I6325" i="4"/>
  <c r="K6325" i="4" s="1"/>
  <c r="I6326" i="4"/>
  <c r="K6326" i="4" s="1"/>
  <c r="I6327" i="4"/>
  <c r="K6327" i="4" s="1"/>
  <c r="I6328" i="4"/>
  <c r="K6328" i="4" s="1"/>
  <c r="I6329" i="4"/>
  <c r="I6330" i="4"/>
  <c r="I6331" i="4"/>
  <c r="I6332" i="4"/>
  <c r="I6333" i="4"/>
  <c r="I6334" i="4"/>
  <c r="K6334" i="4" s="1"/>
  <c r="I6335" i="4"/>
  <c r="K6335" i="4" s="1"/>
  <c r="I6336" i="4"/>
  <c r="K6336" i="4" s="1"/>
  <c r="I6337" i="4"/>
  <c r="K6337" i="4" s="1"/>
  <c r="I6338" i="4"/>
  <c r="K6338" i="4" s="1"/>
  <c r="I6339" i="4"/>
  <c r="K6339" i="4" s="1"/>
  <c r="I6340" i="4"/>
  <c r="K6340" i="4" s="1"/>
  <c r="I6341" i="4"/>
  <c r="I6342" i="4"/>
  <c r="I6343" i="4"/>
  <c r="I6344" i="4"/>
  <c r="I6345" i="4"/>
  <c r="I6346" i="4"/>
  <c r="K6346" i="4" s="1"/>
  <c r="I6347" i="4"/>
  <c r="K6347" i="4" s="1"/>
  <c r="I6348" i="4"/>
  <c r="K6348" i="4" s="1"/>
  <c r="I6349" i="4"/>
  <c r="K6349" i="4" s="1"/>
  <c r="I6350" i="4"/>
  <c r="K6350" i="4" s="1"/>
  <c r="I6351" i="4"/>
  <c r="K6351" i="4" s="1"/>
  <c r="I6352" i="4"/>
  <c r="K6352" i="4" s="1"/>
  <c r="I6353" i="4"/>
  <c r="I6354" i="4"/>
  <c r="I6355" i="4"/>
  <c r="I6356" i="4"/>
  <c r="I6357" i="4"/>
  <c r="I6358" i="4"/>
  <c r="K6358" i="4" s="1"/>
  <c r="I6359" i="4"/>
  <c r="K6359" i="4" s="1"/>
  <c r="I6360" i="4"/>
  <c r="K6360" i="4" s="1"/>
  <c r="I6361" i="4"/>
  <c r="K6361" i="4" s="1"/>
  <c r="I6362" i="4"/>
  <c r="K6362" i="4" s="1"/>
  <c r="I6363" i="4"/>
  <c r="K6363" i="4" s="1"/>
  <c r="I6364" i="4"/>
  <c r="K6364" i="4" s="1"/>
  <c r="I6365" i="4"/>
  <c r="I6366" i="4"/>
  <c r="I6367" i="4"/>
  <c r="I6368" i="4"/>
  <c r="I6369" i="4"/>
  <c r="I6370" i="4"/>
  <c r="K6370" i="4" s="1"/>
  <c r="I6371" i="4"/>
  <c r="K6371" i="4" s="1"/>
  <c r="I6372" i="4"/>
  <c r="K6372" i="4" s="1"/>
  <c r="I6373" i="4"/>
  <c r="K6373" i="4" s="1"/>
  <c r="I6374" i="4"/>
  <c r="K6374" i="4" s="1"/>
  <c r="I6375" i="4"/>
  <c r="K6375" i="4" s="1"/>
  <c r="I6376" i="4"/>
  <c r="K6376" i="4" s="1"/>
  <c r="I6377" i="4"/>
  <c r="I6378" i="4"/>
  <c r="I6379" i="4"/>
  <c r="I6380" i="4"/>
  <c r="I6381" i="4"/>
  <c r="I6382" i="4"/>
  <c r="K6382" i="4" s="1"/>
  <c r="I6383" i="4"/>
  <c r="K6383" i="4" s="1"/>
  <c r="I6384" i="4"/>
  <c r="K6384" i="4" s="1"/>
  <c r="I6385" i="4"/>
  <c r="K6385" i="4" s="1"/>
  <c r="I6386" i="4"/>
  <c r="K6386" i="4" s="1"/>
  <c r="I6387" i="4"/>
  <c r="K6387" i="4" s="1"/>
  <c r="I6388" i="4"/>
  <c r="K6388" i="4" s="1"/>
  <c r="I6389" i="4"/>
  <c r="I6390" i="4"/>
  <c r="I6391" i="4"/>
  <c r="I6392" i="4"/>
  <c r="I6393" i="4"/>
  <c r="I6394" i="4"/>
  <c r="K6394" i="4" s="1"/>
  <c r="I6395" i="4"/>
  <c r="K6395" i="4" s="1"/>
  <c r="I6396" i="4"/>
  <c r="K6396" i="4" s="1"/>
  <c r="I6397" i="4"/>
  <c r="K6397" i="4" s="1"/>
  <c r="I6398" i="4"/>
  <c r="K6398" i="4" s="1"/>
  <c r="I6399" i="4"/>
  <c r="K6399" i="4" s="1"/>
  <c r="I6400" i="4"/>
  <c r="K6400" i="4" s="1"/>
  <c r="I6401" i="4"/>
  <c r="I6402" i="4"/>
  <c r="I6403" i="4"/>
  <c r="I6404" i="4"/>
  <c r="I6405" i="4"/>
  <c r="I6406" i="4"/>
  <c r="K6406" i="4" s="1"/>
  <c r="I6407" i="4"/>
  <c r="K6407" i="4" s="1"/>
  <c r="I6408" i="4"/>
  <c r="K6408" i="4" s="1"/>
  <c r="I6409" i="4"/>
  <c r="K6409" i="4" s="1"/>
  <c r="I6410" i="4"/>
  <c r="K6410" i="4" s="1"/>
  <c r="I6411" i="4"/>
  <c r="K6411" i="4" s="1"/>
  <c r="I6412" i="4"/>
  <c r="K6412" i="4" s="1"/>
  <c r="I6413" i="4"/>
  <c r="I6414" i="4"/>
  <c r="I6415" i="4"/>
  <c r="I6416" i="4"/>
  <c r="I6417" i="4"/>
  <c r="I6418" i="4"/>
  <c r="K6418" i="4" s="1"/>
  <c r="I6419" i="4"/>
  <c r="K6419" i="4" s="1"/>
  <c r="I6420" i="4"/>
  <c r="K6420" i="4" s="1"/>
  <c r="I6421" i="4"/>
  <c r="K6421" i="4" s="1"/>
  <c r="I6422" i="4"/>
  <c r="K6422" i="4" s="1"/>
  <c r="I6423" i="4"/>
  <c r="K6423" i="4" s="1"/>
  <c r="I6424" i="4"/>
  <c r="K6424" i="4" s="1"/>
  <c r="I6425" i="4"/>
  <c r="I6426" i="4"/>
  <c r="I6427" i="4"/>
  <c r="I6428" i="4"/>
  <c r="I6429" i="4"/>
  <c r="I6430" i="4"/>
  <c r="K6430" i="4" s="1"/>
  <c r="I6431" i="4"/>
  <c r="K6431" i="4" s="1"/>
  <c r="I6432" i="4"/>
  <c r="K6432" i="4" s="1"/>
  <c r="I6433" i="4"/>
  <c r="K6433" i="4" s="1"/>
  <c r="I6434" i="4"/>
  <c r="K6434" i="4" s="1"/>
  <c r="I6435" i="4"/>
  <c r="K6435" i="4" s="1"/>
  <c r="I6436" i="4"/>
  <c r="K6436" i="4" s="1"/>
  <c r="I6437" i="4"/>
  <c r="I6438" i="4"/>
  <c r="I6439" i="4"/>
  <c r="I6440" i="4"/>
  <c r="I6441" i="4"/>
  <c r="I6442" i="4"/>
  <c r="K6442" i="4" s="1"/>
  <c r="I6443" i="4"/>
  <c r="K6443" i="4" s="1"/>
  <c r="I6444" i="4"/>
  <c r="K6444" i="4" s="1"/>
  <c r="I6445" i="4"/>
  <c r="K6445" i="4" s="1"/>
  <c r="I6446" i="4"/>
  <c r="K6446" i="4" s="1"/>
  <c r="I6447" i="4"/>
  <c r="K6447" i="4" s="1"/>
  <c r="I6448" i="4"/>
  <c r="K6448" i="4" s="1"/>
  <c r="I6449" i="4"/>
  <c r="I6450" i="4"/>
  <c r="I6451" i="4"/>
  <c r="I6452" i="4"/>
  <c r="I6453" i="4"/>
  <c r="I6454" i="4"/>
  <c r="K6454" i="4" s="1"/>
  <c r="I6455" i="4"/>
  <c r="K6455" i="4" s="1"/>
  <c r="I6456" i="4"/>
  <c r="K6456" i="4" s="1"/>
  <c r="I6457" i="4"/>
  <c r="K6457" i="4" s="1"/>
  <c r="I6458" i="4"/>
  <c r="K6458" i="4" s="1"/>
  <c r="I6459" i="4"/>
  <c r="K6459" i="4" s="1"/>
  <c r="I6460" i="4"/>
  <c r="K6460" i="4" s="1"/>
  <c r="I6461" i="4"/>
  <c r="I6462" i="4"/>
  <c r="I6463" i="4"/>
  <c r="I6464" i="4"/>
  <c r="I6465" i="4"/>
  <c r="I6466" i="4"/>
  <c r="K6466" i="4" s="1"/>
  <c r="I6467" i="4"/>
  <c r="K6467" i="4" s="1"/>
  <c r="I6468" i="4"/>
  <c r="K6468" i="4" s="1"/>
  <c r="I6469" i="4"/>
  <c r="K6469" i="4" s="1"/>
  <c r="I6470" i="4"/>
  <c r="K6470" i="4" s="1"/>
  <c r="I6471" i="4"/>
  <c r="K6471" i="4" s="1"/>
  <c r="I6472" i="4"/>
  <c r="K6472" i="4" s="1"/>
  <c r="I6473" i="4"/>
  <c r="I6474" i="4"/>
  <c r="I6475" i="4"/>
  <c r="I6476" i="4"/>
  <c r="I6477" i="4"/>
  <c r="I6478" i="4"/>
  <c r="K6478" i="4" s="1"/>
  <c r="I6479" i="4"/>
  <c r="K6479" i="4" s="1"/>
  <c r="I6480" i="4"/>
  <c r="K6480" i="4" s="1"/>
  <c r="I6481" i="4"/>
  <c r="K6481" i="4" s="1"/>
  <c r="I6482" i="4"/>
  <c r="K6482" i="4" s="1"/>
  <c r="I6483" i="4"/>
  <c r="K6483" i="4" s="1"/>
  <c r="I6484" i="4"/>
  <c r="K6484" i="4" s="1"/>
  <c r="I6485" i="4"/>
  <c r="I6486" i="4"/>
  <c r="I6487" i="4"/>
  <c r="I6488" i="4"/>
  <c r="I6489" i="4"/>
  <c r="I6490" i="4"/>
  <c r="K6490" i="4" s="1"/>
  <c r="I6491" i="4"/>
  <c r="K6491" i="4" s="1"/>
  <c r="I6492" i="4"/>
  <c r="K6492" i="4" s="1"/>
  <c r="I6493" i="4"/>
  <c r="K6493" i="4" s="1"/>
  <c r="I6494" i="4"/>
  <c r="K6494" i="4" s="1"/>
  <c r="I6495" i="4"/>
  <c r="K6495" i="4" s="1"/>
  <c r="I6496" i="4"/>
  <c r="K6496" i="4" s="1"/>
  <c r="I6497" i="4"/>
  <c r="I6498" i="4"/>
  <c r="I6499" i="4"/>
  <c r="I6500" i="4"/>
  <c r="I6501" i="4"/>
  <c r="I6502" i="4"/>
  <c r="K6502" i="4" s="1"/>
  <c r="I6503" i="4"/>
  <c r="K6503" i="4" s="1"/>
  <c r="I6504" i="4"/>
  <c r="K6504" i="4" s="1"/>
  <c r="I6505" i="4"/>
  <c r="K6505" i="4" s="1"/>
  <c r="I6506" i="4"/>
  <c r="K6506" i="4" s="1"/>
  <c r="I6507" i="4"/>
  <c r="K6507" i="4" s="1"/>
  <c r="I6508" i="4"/>
  <c r="K6508" i="4" s="1"/>
  <c r="I6509" i="4"/>
  <c r="I6510" i="4"/>
  <c r="I6511" i="4"/>
  <c r="I6512" i="4"/>
  <c r="I6513" i="4"/>
  <c r="I6514" i="4"/>
  <c r="K6514" i="4" s="1"/>
  <c r="I6515" i="4"/>
  <c r="K6515" i="4" s="1"/>
  <c r="I6516" i="4"/>
  <c r="K6516" i="4" s="1"/>
  <c r="I6517" i="4"/>
  <c r="K6517" i="4" s="1"/>
  <c r="I6518" i="4"/>
  <c r="K6518" i="4" s="1"/>
  <c r="I6519" i="4"/>
  <c r="K6519" i="4" s="1"/>
  <c r="I6520" i="4"/>
  <c r="K6520" i="4" s="1"/>
  <c r="I6521" i="4"/>
  <c r="I6522" i="4"/>
  <c r="I6523" i="4"/>
  <c r="I6524" i="4"/>
  <c r="I6525" i="4"/>
  <c r="I6526" i="4"/>
  <c r="K6526" i="4" s="1"/>
  <c r="I6527" i="4"/>
  <c r="K6527" i="4" s="1"/>
  <c r="I6528" i="4"/>
  <c r="K6528" i="4" s="1"/>
  <c r="I6529" i="4"/>
  <c r="K6529" i="4" s="1"/>
  <c r="I6530" i="4"/>
  <c r="K6530" i="4" s="1"/>
  <c r="I6531" i="4"/>
  <c r="K6531" i="4" s="1"/>
  <c r="I6532" i="4"/>
  <c r="K6532" i="4" s="1"/>
  <c r="I6533" i="4"/>
  <c r="I6534" i="4"/>
  <c r="I6535" i="4"/>
  <c r="I6536" i="4"/>
  <c r="I6537" i="4"/>
  <c r="I6538" i="4"/>
  <c r="K6538" i="4" s="1"/>
  <c r="I6539" i="4"/>
  <c r="K6539" i="4" s="1"/>
  <c r="I6540" i="4"/>
  <c r="K6540" i="4" s="1"/>
  <c r="I6541" i="4"/>
  <c r="K6541" i="4" s="1"/>
  <c r="I6542" i="4"/>
  <c r="K6542" i="4" s="1"/>
  <c r="I6543" i="4"/>
  <c r="K6543" i="4" s="1"/>
  <c r="I6544" i="4"/>
  <c r="K6544" i="4" s="1"/>
  <c r="I6545" i="4"/>
  <c r="I6546" i="4"/>
  <c r="I6547" i="4"/>
  <c r="I6548" i="4"/>
  <c r="I6549" i="4"/>
  <c r="I6550" i="4"/>
  <c r="K6550" i="4" s="1"/>
  <c r="I6551" i="4"/>
  <c r="K6551" i="4" s="1"/>
  <c r="I6552" i="4"/>
  <c r="K6552" i="4" s="1"/>
  <c r="I6553" i="4"/>
  <c r="K6553" i="4" s="1"/>
  <c r="I6554" i="4"/>
  <c r="K6554" i="4" s="1"/>
  <c r="I6555" i="4"/>
  <c r="K6555" i="4" s="1"/>
  <c r="I6556" i="4"/>
  <c r="K6556" i="4" s="1"/>
  <c r="I6557" i="4"/>
  <c r="I6558" i="4"/>
  <c r="I6559" i="4"/>
  <c r="I6560" i="4"/>
  <c r="I6561" i="4"/>
  <c r="I6562" i="4"/>
  <c r="K6562" i="4" s="1"/>
  <c r="I6563" i="4"/>
  <c r="K6563" i="4" s="1"/>
  <c r="I6564" i="4"/>
  <c r="K6564" i="4" s="1"/>
  <c r="I6565" i="4"/>
  <c r="K6565" i="4" s="1"/>
  <c r="I6566" i="4"/>
  <c r="K6566" i="4" s="1"/>
  <c r="I6567" i="4"/>
  <c r="K6567" i="4" s="1"/>
  <c r="I6568" i="4"/>
  <c r="K6568" i="4" s="1"/>
  <c r="I6569" i="4"/>
  <c r="I6570" i="4"/>
  <c r="I6571" i="4"/>
  <c r="I6572" i="4"/>
  <c r="I6573" i="4"/>
  <c r="I6574" i="4"/>
  <c r="K6574" i="4" s="1"/>
  <c r="I6575" i="4"/>
  <c r="K6575" i="4" s="1"/>
  <c r="I6576" i="4"/>
  <c r="K6576" i="4" s="1"/>
  <c r="I6577" i="4"/>
  <c r="K6577" i="4" s="1"/>
  <c r="I6578" i="4"/>
  <c r="K6578" i="4" s="1"/>
  <c r="I6579" i="4"/>
  <c r="K6579" i="4" s="1"/>
  <c r="I6580" i="4"/>
  <c r="K6580" i="4" s="1"/>
  <c r="I6581" i="4"/>
  <c r="I6582" i="4"/>
  <c r="I6583" i="4"/>
  <c r="I6584" i="4"/>
  <c r="I6585" i="4"/>
  <c r="I6586" i="4"/>
  <c r="K6586" i="4" s="1"/>
  <c r="I6587" i="4"/>
  <c r="K6587" i="4" s="1"/>
  <c r="I6588" i="4"/>
  <c r="K6588" i="4" s="1"/>
  <c r="I6589" i="4"/>
  <c r="K6589" i="4" s="1"/>
  <c r="I6590" i="4"/>
  <c r="K6590" i="4" s="1"/>
  <c r="I6591" i="4"/>
  <c r="K6591" i="4" s="1"/>
  <c r="I6592" i="4"/>
  <c r="K6592" i="4" s="1"/>
  <c r="I6593" i="4"/>
  <c r="I6594" i="4"/>
  <c r="I6595" i="4"/>
  <c r="I6596" i="4"/>
  <c r="I6597" i="4"/>
  <c r="I6598" i="4"/>
  <c r="K6598" i="4" s="1"/>
  <c r="I6599" i="4"/>
  <c r="K6599" i="4" s="1"/>
  <c r="I6600" i="4"/>
  <c r="K6600" i="4" s="1"/>
  <c r="I6601" i="4"/>
  <c r="K6601" i="4" s="1"/>
  <c r="I6602" i="4"/>
  <c r="K6602" i="4" s="1"/>
  <c r="I6603" i="4"/>
  <c r="K6603" i="4" s="1"/>
  <c r="I6604" i="4"/>
  <c r="K6604" i="4" s="1"/>
  <c r="I6605" i="4"/>
  <c r="I6606" i="4"/>
  <c r="I6607" i="4"/>
  <c r="I6608" i="4"/>
  <c r="I6609" i="4"/>
  <c r="I6610" i="4"/>
  <c r="K6610" i="4" s="1"/>
  <c r="I6611" i="4"/>
  <c r="K6611" i="4" s="1"/>
  <c r="I6612" i="4"/>
  <c r="K6612" i="4" s="1"/>
  <c r="I6613" i="4"/>
  <c r="K6613" i="4" s="1"/>
  <c r="I6614" i="4"/>
  <c r="K6614" i="4" s="1"/>
  <c r="I6615" i="4"/>
  <c r="K6615" i="4" s="1"/>
  <c r="I6616" i="4"/>
  <c r="K6616" i="4" s="1"/>
  <c r="I6617" i="4"/>
  <c r="I6618" i="4"/>
  <c r="I6619" i="4"/>
  <c r="I6620" i="4"/>
  <c r="I6621" i="4"/>
  <c r="I6622" i="4"/>
  <c r="K6622" i="4" s="1"/>
  <c r="I6623" i="4"/>
  <c r="K6623" i="4" s="1"/>
  <c r="I6624" i="4"/>
  <c r="K6624" i="4" s="1"/>
  <c r="I6625" i="4"/>
  <c r="K6625" i="4" s="1"/>
  <c r="I6626" i="4"/>
  <c r="K6626" i="4" s="1"/>
  <c r="I6627" i="4"/>
  <c r="K6627" i="4" s="1"/>
  <c r="I6628" i="4"/>
  <c r="K6628" i="4" s="1"/>
  <c r="I6629" i="4"/>
  <c r="I6630" i="4"/>
  <c r="I6631" i="4"/>
  <c r="I6632" i="4"/>
  <c r="I6633" i="4"/>
  <c r="I6634" i="4"/>
  <c r="K6634" i="4" s="1"/>
  <c r="I6635" i="4"/>
  <c r="K6635" i="4" s="1"/>
  <c r="I6636" i="4"/>
  <c r="K6636" i="4" s="1"/>
  <c r="I6637" i="4"/>
  <c r="K6637" i="4" s="1"/>
  <c r="I6638" i="4"/>
  <c r="K6638" i="4" s="1"/>
  <c r="I6639" i="4"/>
  <c r="K6639" i="4" s="1"/>
  <c r="I6640" i="4"/>
  <c r="K6640" i="4" s="1"/>
  <c r="I6641" i="4"/>
  <c r="I6642" i="4"/>
  <c r="I6643" i="4"/>
  <c r="I6644" i="4"/>
  <c r="I6645" i="4"/>
  <c r="I6646" i="4"/>
  <c r="K6646" i="4" s="1"/>
  <c r="I6647" i="4"/>
  <c r="K6647" i="4" s="1"/>
  <c r="I6648" i="4"/>
  <c r="K6648" i="4" s="1"/>
  <c r="I6649" i="4"/>
  <c r="K6649" i="4" s="1"/>
  <c r="I6650" i="4"/>
  <c r="K6650" i="4" s="1"/>
  <c r="I6651" i="4"/>
  <c r="K6651" i="4" s="1"/>
  <c r="I6652" i="4"/>
  <c r="K6652" i="4" s="1"/>
  <c r="I6653" i="4"/>
  <c r="I6654" i="4"/>
  <c r="I6655" i="4"/>
  <c r="I6656" i="4"/>
  <c r="I6657" i="4"/>
  <c r="I6658" i="4"/>
  <c r="K6658" i="4" s="1"/>
  <c r="I6659" i="4"/>
  <c r="K6659" i="4" s="1"/>
  <c r="I6660" i="4"/>
  <c r="K6660" i="4" s="1"/>
  <c r="I6661" i="4"/>
  <c r="K6661" i="4" s="1"/>
  <c r="I6662" i="4"/>
  <c r="K6662" i="4" s="1"/>
  <c r="I6663" i="4"/>
  <c r="K6663" i="4" s="1"/>
  <c r="I6664" i="4"/>
  <c r="K6664" i="4" s="1"/>
  <c r="I6665" i="4"/>
  <c r="I6666" i="4"/>
  <c r="I6667" i="4"/>
  <c r="I6668" i="4"/>
  <c r="I6669" i="4"/>
  <c r="I6670" i="4"/>
  <c r="K6670" i="4" s="1"/>
  <c r="I6671" i="4"/>
  <c r="K6671" i="4" s="1"/>
  <c r="I6672" i="4"/>
  <c r="K6672" i="4" s="1"/>
  <c r="I6673" i="4"/>
  <c r="K6673" i="4" s="1"/>
  <c r="I6674" i="4"/>
  <c r="K6674" i="4" s="1"/>
  <c r="I6675" i="4"/>
  <c r="K6675" i="4" s="1"/>
  <c r="I6676" i="4"/>
  <c r="K6676" i="4" s="1"/>
  <c r="I6677" i="4"/>
  <c r="I6678" i="4"/>
  <c r="I6679" i="4"/>
  <c r="I6680" i="4"/>
  <c r="I6681" i="4"/>
  <c r="I6682" i="4"/>
  <c r="K6682" i="4" s="1"/>
  <c r="I6683" i="4"/>
  <c r="K6683" i="4" s="1"/>
  <c r="I6684" i="4"/>
  <c r="K6684" i="4" s="1"/>
  <c r="I6685" i="4"/>
  <c r="K6685" i="4" s="1"/>
  <c r="I6686" i="4"/>
  <c r="K6686" i="4" s="1"/>
  <c r="I6687" i="4"/>
  <c r="K6687" i="4" s="1"/>
  <c r="I6688" i="4"/>
  <c r="K6688" i="4" s="1"/>
  <c r="I6689" i="4"/>
  <c r="I6690" i="4"/>
  <c r="I6691" i="4"/>
  <c r="I6692" i="4"/>
  <c r="I6693" i="4"/>
  <c r="I6694" i="4"/>
  <c r="K6694" i="4" s="1"/>
  <c r="I6695" i="4"/>
  <c r="K6695" i="4" s="1"/>
  <c r="I6696" i="4"/>
  <c r="K6696" i="4" s="1"/>
  <c r="I6697" i="4"/>
  <c r="K6697" i="4" s="1"/>
  <c r="I6698" i="4"/>
  <c r="K6698" i="4" s="1"/>
  <c r="I6699" i="4"/>
  <c r="K6699" i="4" s="1"/>
  <c r="I6700" i="4"/>
  <c r="K6700" i="4" s="1"/>
  <c r="I6701" i="4"/>
  <c r="I6702" i="4"/>
  <c r="I6703" i="4"/>
  <c r="I6704" i="4"/>
  <c r="I6705" i="4"/>
  <c r="I6706" i="4"/>
  <c r="K6706" i="4" s="1"/>
  <c r="I6707" i="4"/>
  <c r="K6707" i="4" s="1"/>
  <c r="I6708" i="4"/>
  <c r="K6708" i="4" s="1"/>
  <c r="I6709" i="4"/>
  <c r="K6709" i="4" s="1"/>
  <c r="I6710" i="4"/>
  <c r="K6710" i="4" s="1"/>
  <c r="I6711" i="4"/>
  <c r="K6711" i="4" s="1"/>
  <c r="I6712" i="4"/>
  <c r="K6712" i="4" s="1"/>
  <c r="I6713" i="4"/>
  <c r="I6714" i="4"/>
  <c r="I6715" i="4"/>
  <c r="I6716" i="4"/>
  <c r="I6717" i="4"/>
  <c r="I6718" i="4"/>
  <c r="K6718" i="4" s="1"/>
  <c r="I6719" i="4"/>
  <c r="K6719" i="4" s="1"/>
  <c r="I6720" i="4"/>
  <c r="K6720" i="4" s="1"/>
  <c r="I6721" i="4"/>
  <c r="K6721" i="4" s="1"/>
  <c r="I6722" i="4"/>
  <c r="K6722" i="4" s="1"/>
  <c r="I6723" i="4"/>
  <c r="K6723" i="4" s="1"/>
  <c r="I6724" i="4"/>
  <c r="K6724" i="4" s="1"/>
  <c r="I6725" i="4"/>
  <c r="I6726" i="4"/>
  <c r="I6727" i="4"/>
  <c r="I6728" i="4"/>
  <c r="I6729" i="4"/>
  <c r="I6730" i="4"/>
  <c r="K6730" i="4" s="1"/>
  <c r="I6731" i="4"/>
  <c r="K6731" i="4" s="1"/>
  <c r="I6732" i="4"/>
  <c r="K6732" i="4" s="1"/>
  <c r="I6733" i="4"/>
  <c r="K6733" i="4" s="1"/>
  <c r="I6734" i="4"/>
  <c r="K6734" i="4" s="1"/>
  <c r="I6735" i="4"/>
  <c r="K6735" i="4" s="1"/>
  <c r="I6736" i="4"/>
  <c r="K6736" i="4" s="1"/>
  <c r="I6737" i="4"/>
  <c r="I6738" i="4"/>
  <c r="I6739" i="4"/>
  <c r="I6740" i="4"/>
  <c r="I6741" i="4"/>
  <c r="I6742" i="4"/>
  <c r="K6742" i="4" s="1"/>
  <c r="I6743" i="4"/>
  <c r="K6743" i="4" s="1"/>
  <c r="I6744" i="4"/>
  <c r="K6744" i="4" s="1"/>
  <c r="I6745" i="4"/>
  <c r="K6745" i="4" s="1"/>
  <c r="I6746" i="4"/>
  <c r="K6746" i="4" s="1"/>
  <c r="I6747" i="4"/>
  <c r="K6747" i="4" s="1"/>
  <c r="I6748" i="4"/>
  <c r="K6748" i="4" s="1"/>
  <c r="I6749" i="4"/>
  <c r="I6750" i="4"/>
  <c r="I6751" i="4"/>
  <c r="I6752" i="4"/>
  <c r="I6753" i="4"/>
  <c r="I6754" i="4"/>
  <c r="K6754" i="4" s="1"/>
  <c r="I6755" i="4"/>
  <c r="K6755" i="4" s="1"/>
  <c r="I6756" i="4"/>
  <c r="K6756" i="4" s="1"/>
  <c r="I6757" i="4"/>
  <c r="K6757" i="4" s="1"/>
  <c r="I6758" i="4"/>
  <c r="K6758" i="4" s="1"/>
  <c r="I6759" i="4"/>
  <c r="K6759" i="4" s="1"/>
  <c r="I6760" i="4"/>
  <c r="K6760" i="4" s="1"/>
  <c r="I6761" i="4"/>
  <c r="I6762" i="4"/>
  <c r="I6763" i="4"/>
  <c r="I6764" i="4"/>
  <c r="I6765" i="4"/>
  <c r="I6766" i="4"/>
  <c r="K6766" i="4" s="1"/>
  <c r="I6767" i="4"/>
  <c r="K6767" i="4" s="1"/>
  <c r="I6768" i="4"/>
  <c r="K6768" i="4" s="1"/>
  <c r="I6769" i="4"/>
  <c r="K6769" i="4" s="1"/>
  <c r="I6770" i="4"/>
  <c r="K6770" i="4" s="1"/>
  <c r="I6771" i="4"/>
  <c r="K6771" i="4" s="1"/>
  <c r="I6772" i="4"/>
  <c r="K6772" i="4" s="1"/>
  <c r="I6773" i="4"/>
  <c r="I6774" i="4"/>
  <c r="I6775" i="4"/>
  <c r="I6776" i="4"/>
  <c r="I6777" i="4"/>
  <c r="I6778" i="4"/>
  <c r="K6778" i="4" s="1"/>
  <c r="I6779" i="4"/>
  <c r="K6779" i="4" s="1"/>
  <c r="I6780" i="4"/>
  <c r="K6780" i="4" s="1"/>
  <c r="I6781" i="4"/>
  <c r="K6781" i="4" s="1"/>
  <c r="I6782" i="4"/>
  <c r="K6782" i="4" s="1"/>
  <c r="I6783" i="4"/>
  <c r="K6783" i="4" s="1"/>
  <c r="I6784" i="4"/>
  <c r="K6784" i="4" s="1"/>
  <c r="I6785" i="4"/>
  <c r="I6786" i="4"/>
  <c r="I6787" i="4"/>
  <c r="I6788" i="4"/>
  <c r="I6789" i="4"/>
  <c r="I6790" i="4"/>
  <c r="K6790" i="4" s="1"/>
  <c r="I6791" i="4"/>
  <c r="K6791" i="4" s="1"/>
  <c r="I6792" i="4"/>
  <c r="K6792" i="4" s="1"/>
  <c r="I6793" i="4"/>
  <c r="K6793" i="4" s="1"/>
  <c r="I6794" i="4"/>
  <c r="K6794" i="4" s="1"/>
  <c r="I6795" i="4"/>
  <c r="K6795" i="4" s="1"/>
  <c r="I6796" i="4"/>
  <c r="K6796" i="4" s="1"/>
  <c r="I6797" i="4"/>
  <c r="I6798" i="4"/>
  <c r="I6799" i="4"/>
  <c r="I6800" i="4"/>
  <c r="I6801" i="4"/>
  <c r="I6802" i="4"/>
  <c r="K6802" i="4" s="1"/>
  <c r="I6803" i="4"/>
  <c r="K6803" i="4" s="1"/>
  <c r="I6804" i="4"/>
  <c r="K6804" i="4" s="1"/>
  <c r="I6805" i="4"/>
  <c r="K6805" i="4" s="1"/>
  <c r="I6806" i="4"/>
  <c r="K6806" i="4" s="1"/>
  <c r="I6807" i="4"/>
  <c r="K6807" i="4" s="1"/>
  <c r="I6808" i="4"/>
  <c r="K6808" i="4" s="1"/>
  <c r="I6809" i="4"/>
  <c r="I6810" i="4"/>
  <c r="I6811" i="4"/>
  <c r="I6812" i="4"/>
  <c r="I6813" i="4"/>
  <c r="I6814" i="4"/>
  <c r="K6814" i="4" s="1"/>
  <c r="I6815" i="4"/>
  <c r="K6815" i="4" s="1"/>
  <c r="I6816" i="4"/>
  <c r="K6816" i="4" s="1"/>
  <c r="I6817" i="4"/>
  <c r="K6817" i="4" s="1"/>
  <c r="I6818" i="4"/>
  <c r="K6818" i="4" s="1"/>
  <c r="I6819" i="4"/>
  <c r="K6819" i="4" s="1"/>
  <c r="I6820" i="4"/>
  <c r="K6820" i="4" s="1"/>
  <c r="I6821" i="4"/>
  <c r="I6822" i="4"/>
  <c r="I6823" i="4"/>
  <c r="I6824" i="4"/>
  <c r="I6825" i="4"/>
  <c r="I6826" i="4"/>
  <c r="K6826" i="4" s="1"/>
  <c r="I6827" i="4"/>
  <c r="K6827" i="4" s="1"/>
  <c r="I6828" i="4"/>
  <c r="K6828" i="4" s="1"/>
  <c r="I6829" i="4"/>
  <c r="K6829" i="4" s="1"/>
  <c r="I6830" i="4"/>
  <c r="K6830" i="4" s="1"/>
  <c r="I6831" i="4"/>
  <c r="K6831" i="4" s="1"/>
  <c r="I6832" i="4"/>
  <c r="K6832" i="4" s="1"/>
  <c r="I6833" i="4"/>
  <c r="I6834" i="4"/>
  <c r="I6835" i="4"/>
  <c r="I6836" i="4"/>
  <c r="I6837" i="4"/>
  <c r="I6838" i="4"/>
  <c r="K6838" i="4" s="1"/>
  <c r="I6839" i="4"/>
  <c r="K6839" i="4" s="1"/>
  <c r="I6840" i="4"/>
  <c r="K6840" i="4" s="1"/>
  <c r="I6841" i="4"/>
  <c r="K6841" i="4" s="1"/>
  <c r="I6842" i="4"/>
  <c r="K6842" i="4" s="1"/>
  <c r="I6843" i="4"/>
  <c r="K6843" i="4" s="1"/>
  <c r="I6844" i="4"/>
  <c r="K6844" i="4" s="1"/>
  <c r="I6845" i="4"/>
  <c r="I6846" i="4"/>
  <c r="I6847" i="4"/>
  <c r="I6848" i="4"/>
  <c r="I6849" i="4"/>
  <c r="I6850" i="4"/>
  <c r="K6850" i="4" s="1"/>
  <c r="I6851" i="4"/>
  <c r="K6851" i="4" s="1"/>
  <c r="I6852" i="4"/>
  <c r="K6852" i="4" s="1"/>
  <c r="I6853" i="4"/>
  <c r="K6853" i="4" s="1"/>
  <c r="I6854" i="4"/>
  <c r="K6854" i="4" s="1"/>
  <c r="I6855" i="4"/>
  <c r="K6855" i="4" s="1"/>
  <c r="I6856" i="4"/>
  <c r="K6856" i="4" s="1"/>
  <c r="I6857" i="4"/>
  <c r="I6858" i="4"/>
  <c r="I6859" i="4"/>
  <c r="I6860" i="4"/>
  <c r="I6861" i="4"/>
  <c r="I6862" i="4"/>
  <c r="K6862" i="4" s="1"/>
  <c r="I6863" i="4"/>
  <c r="K6863" i="4" s="1"/>
  <c r="I6864" i="4"/>
  <c r="K6864" i="4" s="1"/>
  <c r="I6865" i="4"/>
  <c r="K6865" i="4" s="1"/>
  <c r="I6866" i="4"/>
  <c r="K6866" i="4" s="1"/>
  <c r="I6867" i="4"/>
  <c r="K6867" i="4" s="1"/>
  <c r="I6868" i="4"/>
  <c r="K6868" i="4" s="1"/>
  <c r="I6869" i="4"/>
  <c r="I6870" i="4"/>
  <c r="I6871" i="4"/>
  <c r="I6872" i="4"/>
  <c r="I6873" i="4"/>
  <c r="I6874" i="4"/>
  <c r="K6874" i="4" s="1"/>
  <c r="I6875" i="4"/>
  <c r="K6875" i="4" s="1"/>
  <c r="I6876" i="4"/>
  <c r="K6876" i="4" s="1"/>
  <c r="I6877" i="4"/>
  <c r="K6877" i="4" s="1"/>
  <c r="I6878" i="4"/>
  <c r="K6878" i="4" s="1"/>
  <c r="I6879" i="4"/>
  <c r="K6879" i="4" s="1"/>
  <c r="I6880" i="4"/>
  <c r="K6880" i="4" s="1"/>
  <c r="I6881" i="4"/>
  <c r="I6882" i="4"/>
  <c r="I6883" i="4"/>
  <c r="I6884" i="4"/>
  <c r="I6885" i="4"/>
  <c r="I6886" i="4"/>
  <c r="K6886" i="4" s="1"/>
  <c r="I6887" i="4"/>
  <c r="K6887" i="4" s="1"/>
  <c r="I6888" i="4"/>
  <c r="K6888" i="4" s="1"/>
  <c r="I6889" i="4"/>
  <c r="K6889" i="4" s="1"/>
  <c r="I6890" i="4"/>
  <c r="K6890" i="4" s="1"/>
  <c r="I6891" i="4"/>
  <c r="K6891" i="4" s="1"/>
  <c r="I6892" i="4"/>
  <c r="K6892" i="4" s="1"/>
  <c r="I6893" i="4"/>
  <c r="I6894" i="4"/>
  <c r="I6895" i="4"/>
  <c r="I6896" i="4"/>
  <c r="I6897" i="4"/>
  <c r="I6898" i="4"/>
  <c r="K6898" i="4" s="1"/>
  <c r="I6899" i="4"/>
  <c r="K6899" i="4" s="1"/>
  <c r="I6900" i="4"/>
  <c r="K6900" i="4" s="1"/>
  <c r="I6901" i="4"/>
  <c r="K6901" i="4" s="1"/>
  <c r="I6902" i="4"/>
  <c r="K6902" i="4" s="1"/>
  <c r="I6903" i="4"/>
  <c r="K6903" i="4" s="1"/>
  <c r="I6904" i="4"/>
  <c r="K6904" i="4" s="1"/>
  <c r="I6905" i="4"/>
  <c r="I6906" i="4"/>
  <c r="I6907" i="4"/>
  <c r="I6908" i="4"/>
  <c r="I6909" i="4"/>
  <c r="I6910" i="4"/>
  <c r="K6910" i="4" s="1"/>
  <c r="I6911" i="4"/>
  <c r="K6911" i="4" s="1"/>
  <c r="I6912" i="4"/>
  <c r="K6912" i="4" s="1"/>
  <c r="I6913" i="4"/>
  <c r="K6913" i="4" s="1"/>
  <c r="I6914" i="4"/>
  <c r="K6914" i="4" s="1"/>
  <c r="I6915" i="4"/>
  <c r="K6915" i="4" s="1"/>
  <c r="I6916" i="4"/>
  <c r="K6916" i="4" s="1"/>
  <c r="I6917" i="4"/>
  <c r="K6917" i="4" s="1"/>
  <c r="I6918" i="4"/>
  <c r="I6919" i="4"/>
  <c r="I6920" i="4"/>
  <c r="I6921" i="4"/>
  <c r="I6922" i="4"/>
  <c r="K6922" i="4" s="1"/>
  <c r="I6923" i="4"/>
  <c r="K6923" i="4" s="1"/>
  <c r="I6924" i="4"/>
  <c r="K6924" i="4" s="1"/>
  <c r="I6925" i="4"/>
  <c r="K6925" i="4" s="1"/>
  <c r="I6926" i="4"/>
  <c r="K6926" i="4" s="1"/>
  <c r="I6927" i="4"/>
  <c r="K6927" i="4" s="1"/>
  <c r="I6928" i="4"/>
  <c r="K6928" i="4" s="1"/>
  <c r="I6929" i="4"/>
  <c r="K6929" i="4" s="1"/>
  <c r="I6930" i="4"/>
  <c r="I6931" i="4"/>
  <c r="I6932" i="4"/>
  <c r="I6933" i="4"/>
  <c r="I6934" i="4"/>
  <c r="K6934" i="4" s="1"/>
  <c r="I6935" i="4"/>
  <c r="K6935" i="4" s="1"/>
  <c r="I6936" i="4"/>
  <c r="K6936" i="4" s="1"/>
  <c r="I6937" i="4"/>
  <c r="K6937" i="4" s="1"/>
  <c r="I6938" i="4"/>
  <c r="K6938" i="4" s="1"/>
  <c r="I6939" i="4"/>
  <c r="K6939" i="4" s="1"/>
  <c r="I6940" i="4"/>
  <c r="K6940" i="4" s="1"/>
  <c r="I6941" i="4"/>
  <c r="K6941" i="4" s="1"/>
  <c r="I6942" i="4"/>
  <c r="I6943" i="4"/>
  <c r="I6944" i="4"/>
  <c r="I6945" i="4"/>
  <c r="I6946" i="4"/>
  <c r="K6946" i="4" s="1"/>
  <c r="I6947" i="4"/>
  <c r="K6947" i="4" s="1"/>
  <c r="I6948" i="4"/>
  <c r="K6948" i="4" s="1"/>
  <c r="I6949" i="4"/>
  <c r="K6949" i="4" s="1"/>
  <c r="I6950" i="4"/>
  <c r="K6950" i="4" s="1"/>
  <c r="I6951" i="4"/>
  <c r="K6951" i="4" s="1"/>
  <c r="I6952" i="4"/>
  <c r="K6952" i="4" s="1"/>
  <c r="I6953" i="4"/>
  <c r="K6953" i="4" s="1"/>
  <c r="I6954" i="4"/>
  <c r="I6955" i="4"/>
  <c r="I6956" i="4"/>
  <c r="I6957" i="4"/>
  <c r="I6958" i="4"/>
  <c r="K6958" i="4" s="1"/>
  <c r="I6959" i="4"/>
  <c r="K6959" i="4" s="1"/>
  <c r="I6960" i="4"/>
  <c r="K6960" i="4" s="1"/>
  <c r="I6961" i="4"/>
  <c r="K6961" i="4" s="1"/>
  <c r="I6962" i="4"/>
  <c r="K6962" i="4" s="1"/>
  <c r="I6963" i="4"/>
  <c r="K6963" i="4" s="1"/>
  <c r="I6964" i="4"/>
  <c r="K6964" i="4" s="1"/>
  <c r="I6965" i="4"/>
  <c r="K6965" i="4" s="1"/>
  <c r="I6966" i="4"/>
  <c r="I6967" i="4"/>
  <c r="I6968" i="4"/>
  <c r="I6969" i="4"/>
  <c r="I6970" i="4"/>
  <c r="K6970" i="4" s="1"/>
  <c r="I6971" i="4"/>
  <c r="K6971" i="4" s="1"/>
  <c r="I6972" i="4"/>
  <c r="K6972" i="4" s="1"/>
  <c r="I6973" i="4"/>
  <c r="K6973" i="4" s="1"/>
  <c r="I6974" i="4"/>
  <c r="K6974" i="4" s="1"/>
  <c r="I6975" i="4"/>
  <c r="K6975" i="4" s="1"/>
  <c r="I6976" i="4"/>
  <c r="K6976" i="4" s="1"/>
  <c r="I6977" i="4"/>
  <c r="K6977" i="4" s="1"/>
  <c r="I6978" i="4"/>
  <c r="I6979" i="4"/>
  <c r="I6980" i="4"/>
  <c r="I6981" i="4"/>
  <c r="I6982" i="4"/>
  <c r="K6982" i="4" s="1"/>
  <c r="I6983" i="4"/>
  <c r="K6983" i="4" s="1"/>
  <c r="I6984" i="4"/>
  <c r="K6984" i="4" s="1"/>
  <c r="I6985" i="4"/>
  <c r="K6985" i="4" s="1"/>
  <c r="I6986" i="4"/>
  <c r="K6986" i="4" s="1"/>
  <c r="I6987" i="4"/>
  <c r="K6987" i="4" s="1"/>
  <c r="I6988" i="4"/>
  <c r="K6988" i="4" s="1"/>
  <c r="I6989" i="4"/>
  <c r="K6989" i="4" s="1"/>
  <c r="I6990" i="4"/>
  <c r="I6991" i="4"/>
  <c r="I6992" i="4"/>
  <c r="I6993" i="4"/>
  <c r="I6994" i="4"/>
  <c r="K6994" i="4" s="1"/>
  <c r="I6995" i="4"/>
  <c r="K6995" i="4" s="1"/>
  <c r="I6996" i="4"/>
  <c r="K6996" i="4" s="1"/>
  <c r="I6997" i="4"/>
  <c r="K6997" i="4" s="1"/>
  <c r="I6998" i="4"/>
  <c r="K6998" i="4" s="1"/>
  <c r="I6999" i="4"/>
  <c r="K6999" i="4" s="1"/>
  <c r="I7000" i="4"/>
  <c r="K7000" i="4" s="1"/>
  <c r="I7001" i="4"/>
  <c r="K7001" i="4" s="1"/>
  <c r="B110" i="5"/>
  <c r="D110" i="5" s="1"/>
  <c r="B111" i="5"/>
  <c r="D111" i="5" s="1"/>
  <c r="B112" i="5"/>
  <c r="D112" i="5" s="1"/>
  <c r="B113" i="5"/>
  <c r="D113" i="5" s="1"/>
  <c r="B114" i="5"/>
  <c r="D114" i="5" s="1"/>
  <c r="B115" i="5"/>
  <c r="C115" i="5" s="1"/>
  <c r="B116" i="5"/>
  <c r="D116" i="5" s="1"/>
  <c r="B117" i="5"/>
  <c r="D117" i="5" s="1"/>
  <c r="B118" i="5"/>
  <c r="D118" i="5" s="1"/>
  <c r="B119" i="5"/>
  <c r="C119" i="5" s="1"/>
  <c r="B120" i="5"/>
  <c r="D120" i="5" s="1"/>
  <c r="B121" i="5"/>
  <c r="D121" i="5" s="1"/>
  <c r="B122" i="5"/>
  <c r="D122" i="5" s="1"/>
  <c r="B123" i="5"/>
  <c r="D123" i="5" s="1"/>
  <c r="B124" i="5"/>
  <c r="D124" i="5" s="1"/>
  <c r="B125" i="5"/>
  <c r="D125" i="5" s="1"/>
  <c r="B126" i="5"/>
  <c r="D126" i="5" s="1"/>
  <c r="B127" i="5"/>
  <c r="C127" i="5" s="1"/>
  <c r="B128" i="5"/>
  <c r="C128" i="5" s="1"/>
  <c r="B129" i="5"/>
  <c r="D129" i="5" s="1"/>
  <c r="B130" i="5"/>
  <c r="D130" i="5" s="1"/>
  <c r="B131" i="5"/>
  <c r="D131" i="5" s="1"/>
  <c r="B132" i="5"/>
  <c r="C132" i="5" s="1"/>
  <c r="B133" i="5"/>
  <c r="C133" i="5" s="1"/>
  <c r="B134" i="5"/>
  <c r="C134" i="5" s="1"/>
  <c r="B135" i="5"/>
  <c r="D135" i="5" s="1"/>
  <c r="B136" i="5"/>
  <c r="D136" i="5" s="1"/>
  <c r="B137" i="5"/>
  <c r="D137" i="5" s="1"/>
  <c r="B138" i="5"/>
  <c r="D138" i="5" s="1"/>
  <c r="B139" i="5"/>
  <c r="C139" i="5" s="1"/>
  <c r="B140" i="5"/>
  <c r="D140" i="5" s="1"/>
  <c r="B141" i="5"/>
  <c r="D141" i="5" s="1"/>
  <c r="B142" i="5"/>
  <c r="C142" i="5" s="1"/>
  <c r="B143" i="5"/>
  <c r="C143" i="5" s="1"/>
  <c r="B144" i="5"/>
  <c r="C144" i="5" s="1"/>
  <c r="B145" i="5"/>
  <c r="C145" i="5" s="1"/>
  <c r="B146" i="5"/>
  <c r="D146" i="5" s="1"/>
  <c r="B147" i="5"/>
  <c r="D147" i="5" s="1"/>
  <c r="B148" i="5"/>
  <c r="D148" i="5" s="1"/>
  <c r="B149" i="5"/>
  <c r="D149" i="5" s="1"/>
  <c r="B150" i="5"/>
  <c r="D150" i="5" s="1"/>
  <c r="B151" i="5"/>
  <c r="C151" i="5" s="1"/>
  <c r="B152" i="5"/>
  <c r="C152" i="5" s="1"/>
  <c r="B153" i="5"/>
  <c r="D153" i="5" s="1"/>
  <c r="B154" i="5"/>
  <c r="D154" i="5" s="1"/>
  <c r="B155" i="5"/>
  <c r="D155" i="5" s="1"/>
  <c r="B156" i="5"/>
  <c r="C156" i="5" s="1"/>
  <c r="B157" i="5"/>
  <c r="D157" i="5" s="1"/>
  <c r="B158" i="5"/>
  <c r="D158" i="5" s="1"/>
  <c r="B159" i="5"/>
  <c r="D159" i="5" s="1"/>
  <c r="B160" i="5"/>
  <c r="D160" i="5" s="1"/>
  <c r="B161" i="5"/>
  <c r="B162" i="5"/>
  <c r="B163" i="5"/>
  <c r="C163" i="5" s="1"/>
  <c r="B164" i="5"/>
  <c r="D164" i="5" s="1"/>
  <c r="B165" i="5"/>
  <c r="D165" i="5" s="1"/>
  <c r="B166" i="5"/>
  <c r="D166" i="5" s="1"/>
  <c r="B167" i="5"/>
  <c r="C167" i="5" s="1"/>
  <c r="B168" i="5"/>
  <c r="C168" i="5" s="1"/>
  <c r="B169" i="5"/>
  <c r="C169" i="5" s="1"/>
  <c r="B170" i="5"/>
  <c r="C170" i="5" s="1"/>
  <c r="B171" i="5"/>
  <c r="D171" i="5" s="1"/>
  <c r="B172" i="5"/>
  <c r="D172" i="5" s="1"/>
  <c r="B173" i="5"/>
  <c r="D173" i="5" s="1"/>
  <c r="B174" i="5"/>
  <c r="D174" i="5" s="1"/>
  <c r="B175" i="5"/>
  <c r="C175" i="5" s="1"/>
  <c r="B176" i="5"/>
  <c r="C176" i="5" s="1"/>
  <c r="B177" i="5"/>
  <c r="D177" i="5" s="1"/>
  <c r="B178" i="5"/>
  <c r="C178" i="5" s="1"/>
  <c r="B179" i="5"/>
  <c r="D179" i="5" s="1"/>
  <c r="B180" i="5"/>
  <c r="D180" i="5" s="1"/>
  <c r="B181" i="5"/>
  <c r="C181" i="5" s="1"/>
  <c r="B182" i="5"/>
  <c r="C182" i="5" s="1"/>
  <c r="B183" i="5"/>
  <c r="D183" i="5" s="1"/>
  <c r="B184" i="5"/>
  <c r="D184" i="5" s="1"/>
  <c r="B185" i="5"/>
  <c r="D185" i="5" s="1"/>
  <c r="B186" i="5"/>
  <c r="D186" i="5" s="1"/>
  <c r="B187" i="5"/>
  <c r="C187" i="5" s="1"/>
  <c r="B188" i="5"/>
  <c r="D188" i="5" s="1"/>
  <c r="B189" i="5"/>
  <c r="D189" i="5" s="1"/>
  <c r="B190" i="5"/>
  <c r="D190" i="5" s="1"/>
  <c r="B191" i="5"/>
  <c r="C191" i="5" s="1"/>
  <c r="B192" i="5"/>
  <c r="D192" i="5" s="1"/>
  <c r="B193" i="5"/>
  <c r="C193" i="5" s="1"/>
  <c r="B194" i="5"/>
  <c r="C194" i="5" s="1"/>
  <c r="B195" i="5"/>
  <c r="D195" i="5" s="1"/>
  <c r="B196" i="5"/>
  <c r="D196" i="5" s="1"/>
  <c r="B197" i="5"/>
  <c r="D197" i="5" s="1"/>
  <c r="B198" i="5"/>
  <c r="D198" i="5" s="1"/>
  <c r="B199" i="5"/>
  <c r="C199" i="5" s="1"/>
  <c r="B200" i="5"/>
  <c r="C200" i="5" s="1"/>
  <c r="B201" i="5"/>
  <c r="D201" i="5" s="1"/>
  <c r="B109" i="5"/>
  <c r="D109" i="5" s="1"/>
  <c r="B3" i="5"/>
  <c r="D3" i="5" s="1"/>
  <c r="B4" i="5"/>
  <c r="D4" i="5" s="1"/>
  <c r="B5" i="5"/>
  <c r="D5" i="5" s="1"/>
  <c r="B6" i="5"/>
  <c r="D6" i="5" s="1"/>
  <c r="B7" i="5"/>
  <c r="C7" i="5" s="1"/>
  <c r="B8" i="5"/>
  <c r="D8" i="5" s="1"/>
  <c r="B9" i="5"/>
  <c r="D9" i="5" s="1"/>
  <c r="B10" i="5"/>
  <c r="D10" i="5" s="1"/>
  <c r="B11" i="5"/>
  <c r="C11" i="5" s="1"/>
  <c r="B12" i="5"/>
  <c r="C12" i="5" s="1"/>
  <c r="B13" i="5"/>
  <c r="C13" i="5" s="1"/>
  <c r="B14" i="5"/>
  <c r="D14" i="5" s="1"/>
  <c r="B15" i="5"/>
  <c r="D15" i="5" s="1"/>
  <c r="B16" i="5"/>
  <c r="D16" i="5" s="1"/>
  <c r="B17" i="5"/>
  <c r="D17" i="5" s="1"/>
  <c r="B18" i="5"/>
  <c r="D18" i="5" s="1"/>
  <c r="B19" i="5"/>
  <c r="C19" i="5" s="1"/>
  <c r="B20" i="5"/>
  <c r="C20" i="5" s="1"/>
  <c r="B21" i="5"/>
  <c r="D21" i="5" s="1"/>
  <c r="B22" i="5"/>
  <c r="D22" i="5" s="1"/>
  <c r="B23" i="5"/>
  <c r="C23" i="5" s="1"/>
  <c r="B24" i="5"/>
  <c r="C24" i="5" s="1"/>
  <c r="B25" i="5"/>
  <c r="D25" i="5" s="1"/>
  <c r="B26" i="5"/>
  <c r="C26" i="5" s="1"/>
  <c r="B27" i="5"/>
  <c r="D27" i="5" s="1"/>
  <c r="B28" i="5"/>
  <c r="D28" i="5" s="1"/>
  <c r="B29" i="5"/>
  <c r="D29" i="5" s="1"/>
  <c r="B30" i="5"/>
  <c r="D30" i="5" s="1"/>
  <c r="B31" i="5"/>
  <c r="C31" i="5" s="1"/>
  <c r="B32" i="5"/>
  <c r="C32" i="5" s="1"/>
  <c r="B33" i="5"/>
  <c r="D33" i="5" s="1"/>
  <c r="B34" i="5"/>
  <c r="D34" i="5" s="1"/>
  <c r="B35" i="5"/>
  <c r="D35" i="5" s="1"/>
  <c r="B36" i="5"/>
  <c r="C36" i="5" s="1"/>
  <c r="B37" i="5"/>
  <c r="D37" i="5" s="1"/>
  <c r="B38" i="5"/>
  <c r="D38" i="5" s="1"/>
  <c r="B39" i="5"/>
  <c r="D39" i="5" s="1"/>
  <c r="B40" i="5"/>
  <c r="D40" i="5" s="1"/>
  <c r="B41" i="5"/>
  <c r="D41" i="5" s="1"/>
  <c r="B42" i="5"/>
  <c r="D42" i="5" s="1"/>
  <c r="B43" i="5"/>
  <c r="C43" i="5" s="1"/>
  <c r="B44" i="5"/>
  <c r="D44" i="5" s="1"/>
  <c r="B45" i="5"/>
  <c r="D45" i="5" s="1"/>
  <c r="B46" i="5"/>
  <c r="D46" i="5" s="1"/>
  <c r="B47" i="5"/>
  <c r="D47" i="5" s="1"/>
  <c r="B48" i="5"/>
  <c r="C48" i="5" s="1"/>
  <c r="B49" i="5"/>
  <c r="C49" i="5" s="1"/>
  <c r="B50" i="5"/>
  <c r="C50" i="5" s="1"/>
  <c r="B51" i="5"/>
  <c r="D51" i="5" s="1"/>
  <c r="B52" i="5"/>
  <c r="D52" i="5" s="1"/>
  <c r="B53" i="5"/>
  <c r="D53" i="5" s="1"/>
  <c r="B54" i="5"/>
  <c r="D54" i="5" s="1"/>
  <c r="B55" i="5"/>
  <c r="C55" i="5" s="1"/>
  <c r="B56" i="5"/>
  <c r="C56" i="5" s="1"/>
  <c r="B57" i="5"/>
  <c r="D57" i="5" s="1"/>
  <c r="B58" i="5"/>
  <c r="D58" i="5" s="1"/>
  <c r="B59" i="5"/>
  <c r="C59" i="5" s="1"/>
  <c r="B60" i="5"/>
  <c r="C60" i="5" s="1"/>
  <c r="B61" i="5"/>
  <c r="D61" i="5" s="1"/>
  <c r="B62" i="5"/>
  <c r="D62" i="5" s="1"/>
  <c r="B63" i="5"/>
  <c r="D63" i="5" s="1"/>
  <c r="B64" i="5"/>
  <c r="D64" i="5" s="1"/>
  <c r="B65" i="5"/>
  <c r="D65" i="5" s="1"/>
  <c r="B66" i="5"/>
  <c r="D66" i="5" s="1"/>
  <c r="B67" i="5"/>
  <c r="C67" i="5" s="1"/>
  <c r="B68" i="5"/>
  <c r="D68" i="5" s="1"/>
  <c r="B69" i="5"/>
  <c r="D69" i="5" s="1"/>
  <c r="B70" i="5"/>
  <c r="D70" i="5" s="1"/>
  <c r="B71" i="5"/>
  <c r="C71" i="5" s="1"/>
  <c r="B72" i="5"/>
  <c r="C72" i="5" s="1"/>
  <c r="B73" i="5"/>
  <c r="C73" i="5" s="1"/>
  <c r="B74" i="5"/>
  <c r="D74" i="5" s="1"/>
  <c r="B75" i="5"/>
  <c r="D75" i="5" s="1"/>
  <c r="B76" i="5"/>
  <c r="D76" i="5" s="1"/>
  <c r="B77" i="5"/>
  <c r="D77" i="5" s="1"/>
  <c r="B78" i="5"/>
  <c r="D78" i="5" s="1"/>
  <c r="B79" i="5"/>
  <c r="C79" i="5" s="1"/>
  <c r="B80" i="5"/>
  <c r="C80" i="5" s="1"/>
  <c r="B81" i="5"/>
  <c r="D81" i="5" s="1"/>
  <c r="B82" i="5"/>
  <c r="D82" i="5" s="1"/>
  <c r="B83" i="5"/>
  <c r="C83" i="5" s="1"/>
  <c r="B84" i="5"/>
  <c r="C84" i="5" s="1"/>
  <c r="B85" i="5"/>
  <c r="D85" i="5" s="1"/>
  <c r="B86" i="5"/>
  <c r="D86" i="5" s="1"/>
  <c r="B87" i="5"/>
  <c r="D87" i="5" s="1"/>
  <c r="B88" i="5"/>
  <c r="D88" i="5" s="1"/>
  <c r="B89" i="5"/>
  <c r="D89" i="5" s="1"/>
  <c r="B90" i="5"/>
  <c r="D90" i="5" s="1"/>
  <c r="B91" i="5"/>
  <c r="C91" i="5" s="1"/>
  <c r="B92" i="5"/>
  <c r="D92" i="5" s="1"/>
  <c r="B93" i="5"/>
  <c r="D93" i="5" s="1"/>
  <c r="B94" i="5"/>
  <c r="D94" i="5" s="1"/>
  <c r="B95" i="5"/>
  <c r="C95" i="5" s="1"/>
  <c r="B96" i="5"/>
  <c r="C96" i="5" s="1"/>
  <c r="B97" i="5"/>
  <c r="C97" i="5" s="1"/>
  <c r="B98" i="5"/>
  <c r="C98" i="5" s="1"/>
  <c r="B99" i="5"/>
  <c r="D99" i="5" s="1"/>
  <c r="B100" i="5"/>
  <c r="D100" i="5" s="1"/>
  <c r="B101" i="5"/>
  <c r="D101" i="5" s="1"/>
  <c r="B102" i="5"/>
  <c r="D102" i="5" s="1"/>
  <c r="B103" i="5"/>
  <c r="C103" i="5" s="1"/>
  <c r="B104" i="5"/>
  <c r="C104" i="5" s="1"/>
  <c r="B105" i="5"/>
  <c r="D105" i="5" s="1"/>
  <c r="B106" i="5"/>
  <c r="D106" i="5" s="1"/>
  <c r="B107" i="5"/>
  <c r="C107" i="5" s="1"/>
  <c r="B108" i="5"/>
  <c r="C108" i="5" s="1"/>
  <c r="B2" i="5"/>
  <c r="D2" i="5" s="1"/>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3405" i="4"/>
  <c r="L3406" i="4"/>
  <c r="L3407" i="4"/>
  <c r="L3408" i="4"/>
  <c r="L3409" i="4"/>
  <c r="L3410" i="4"/>
  <c r="L3411" i="4"/>
  <c r="L3412" i="4"/>
  <c r="L3413" i="4"/>
  <c r="L3414" i="4"/>
  <c r="L3415" i="4"/>
  <c r="L3416" i="4"/>
  <c r="L3417" i="4"/>
  <c r="L3418" i="4"/>
  <c r="L3419" i="4"/>
  <c r="L3420" i="4"/>
  <c r="L3421" i="4"/>
  <c r="L3422" i="4"/>
  <c r="L3423" i="4"/>
  <c r="L3424" i="4"/>
  <c r="L3425" i="4"/>
  <c r="L3426" i="4"/>
  <c r="L3427" i="4"/>
  <c r="L3428" i="4"/>
  <c r="L3429" i="4"/>
  <c r="L3430" i="4"/>
  <c r="L3431" i="4"/>
  <c r="L3432" i="4"/>
  <c r="L3433" i="4"/>
  <c r="L3434" i="4"/>
  <c r="L3435" i="4"/>
  <c r="L3436" i="4"/>
  <c r="L3437" i="4"/>
  <c r="L3438" i="4"/>
  <c r="L3439" i="4"/>
  <c r="L3440" i="4"/>
  <c r="L3441" i="4"/>
  <c r="L3442" i="4"/>
  <c r="L3443" i="4"/>
  <c r="L3444" i="4"/>
  <c r="L3445" i="4"/>
  <c r="L3446" i="4"/>
  <c r="L3447" i="4"/>
  <c r="L3448" i="4"/>
  <c r="L3449" i="4"/>
  <c r="L3450" i="4"/>
  <c r="L3451" i="4"/>
  <c r="L3452" i="4"/>
  <c r="L3453" i="4"/>
  <c r="L3454" i="4"/>
  <c r="L3455" i="4"/>
  <c r="L3456" i="4"/>
  <c r="L3457" i="4"/>
  <c r="L3458" i="4"/>
  <c r="L3459" i="4"/>
  <c r="L3460" i="4"/>
  <c r="L3461" i="4"/>
  <c r="L3462" i="4"/>
  <c r="L3463" i="4"/>
  <c r="L3464" i="4"/>
  <c r="L3465" i="4"/>
  <c r="L3466" i="4"/>
  <c r="L3467" i="4"/>
  <c r="L3468" i="4"/>
  <c r="L3469" i="4"/>
  <c r="L3470" i="4"/>
  <c r="L3471" i="4"/>
  <c r="L3472" i="4"/>
  <c r="L3473" i="4"/>
  <c r="L3474" i="4"/>
  <c r="L3475" i="4"/>
  <c r="L3476" i="4"/>
  <c r="L3477" i="4"/>
  <c r="L3478" i="4"/>
  <c r="L3479" i="4"/>
  <c r="L3480" i="4"/>
  <c r="L3481" i="4"/>
  <c r="L3482" i="4"/>
  <c r="L3483" i="4"/>
  <c r="L3484" i="4"/>
  <c r="L3485" i="4"/>
  <c r="L3486" i="4"/>
  <c r="L3487" i="4"/>
  <c r="L3488" i="4"/>
  <c r="L3489" i="4"/>
  <c r="L3490" i="4"/>
  <c r="L3491" i="4"/>
  <c r="L3492" i="4"/>
  <c r="L3493" i="4"/>
  <c r="L3494" i="4"/>
  <c r="L3495" i="4"/>
  <c r="L3496" i="4"/>
  <c r="L3497" i="4"/>
  <c r="L3498" i="4"/>
  <c r="L3499" i="4"/>
  <c r="L3500" i="4"/>
  <c r="L3501" i="4"/>
  <c r="L3502" i="4"/>
  <c r="L3503" i="4"/>
  <c r="L3504" i="4"/>
  <c r="L3505" i="4"/>
  <c r="L3506" i="4"/>
  <c r="L3507" i="4"/>
  <c r="L3508" i="4"/>
  <c r="L3509" i="4"/>
  <c r="L3510" i="4"/>
  <c r="L3511" i="4"/>
  <c r="L3512" i="4"/>
  <c r="L3513" i="4"/>
  <c r="L3514" i="4"/>
  <c r="L3515" i="4"/>
  <c r="L3516" i="4"/>
  <c r="L3517" i="4"/>
  <c r="L3518" i="4"/>
  <c r="L3519" i="4"/>
  <c r="L3520" i="4"/>
  <c r="L3521" i="4"/>
  <c r="L3522" i="4"/>
  <c r="L3523" i="4"/>
  <c r="L3524" i="4"/>
  <c r="L3525" i="4"/>
  <c r="L3526" i="4"/>
  <c r="L3527" i="4"/>
  <c r="L3528" i="4"/>
  <c r="L3529" i="4"/>
  <c r="L3530" i="4"/>
  <c r="L3531" i="4"/>
  <c r="L3532" i="4"/>
  <c r="L3533" i="4"/>
  <c r="L3534" i="4"/>
  <c r="L3535" i="4"/>
  <c r="L3536" i="4"/>
  <c r="L3537" i="4"/>
  <c r="L3538" i="4"/>
  <c r="L3539" i="4"/>
  <c r="L3540" i="4"/>
  <c r="L3541" i="4"/>
  <c r="L3542" i="4"/>
  <c r="L3543" i="4"/>
  <c r="L3544" i="4"/>
  <c r="L3545" i="4"/>
  <c r="L3546" i="4"/>
  <c r="L3547" i="4"/>
  <c r="L3548" i="4"/>
  <c r="L3549" i="4"/>
  <c r="L3550" i="4"/>
  <c r="L3551" i="4"/>
  <c r="L3552" i="4"/>
  <c r="L3553" i="4"/>
  <c r="L3554" i="4"/>
  <c r="L3555" i="4"/>
  <c r="L3556" i="4"/>
  <c r="L3557" i="4"/>
  <c r="L3558" i="4"/>
  <c r="L3559" i="4"/>
  <c r="L3560" i="4"/>
  <c r="L3561" i="4"/>
  <c r="L3562" i="4"/>
  <c r="L3563" i="4"/>
  <c r="L3564" i="4"/>
  <c r="L3565" i="4"/>
  <c r="L3566" i="4"/>
  <c r="L3567" i="4"/>
  <c r="L3568" i="4"/>
  <c r="L3569" i="4"/>
  <c r="L3570" i="4"/>
  <c r="L3571" i="4"/>
  <c r="L3572" i="4"/>
  <c r="L3573" i="4"/>
  <c r="L3574" i="4"/>
  <c r="L3575" i="4"/>
  <c r="L3576" i="4"/>
  <c r="L3577" i="4"/>
  <c r="L3578" i="4"/>
  <c r="L3579" i="4"/>
  <c r="L3580" i="4"/>
  <c r="L3581" i="4"/>
  <c r="L3582" i="4"/>
  <c r="L3583" i="4"/>
  <c r="L3584" i="4"/>
  <c r="L3585" i="4"/>
  <c r="L3586" i="4"/>
  <c r="L3587" i="4"/>
  <c r="L3588" i="4"/>
  <c r="L3589" i="4"/>
  <c r="L3590" i="4"/>
  <c r="L3591" i="4"/>
  <c r="L3592" i="4"/>
  <c r="L3593" i="4"/>
  <c r="L3594" i="4"/>
  <c r="L3595" i="4"/>
  <c r="L3596" i="4"/>
  <c r="L3597" i="4"/>
  <c r="L3598" i="4"/>
  <c r="L3599" i="4"/>
  <c r="L3600" i="4"/>
  <c r="L3601" i="4"/>
  <c r="L3602" i="4"/>
  <c r="L3603" i="4"/>
  <c r="L3604" i="4"/>
  <c r="L3605" i="4"/>
  <c r="L3606" i="4"/>
  <c r="L3607" i="4"/>
  <c r="L3608" i="4"/>
  <c r="L3609" i="4"/>
  <c r="L3610" i="4"/>
  <c r="L3611" i="4"/>
  <c r="L3612" i="4"/>
  <c r="L3613" i="4"/>
  <c r="L3614" i="4"/>
  <c r="L3615" i="4"/>
  <c r="L3616" i="4"/>
  <c r="L3617" i="4"/>
  <c r="L3618" i="4"/>
  <c r="L3619" i="4"/>
  <c r="L3620" i="4"/>
  <c r="L3621" i="4"/>
  <c r="L3622" i="4"/>
  <c r="L3623" i="4"/>
  <c r="L3624" i="4"/>
  <c r="L3625" i="4"/>
  <c r="L3626" i="4"/>
  <c r="L3627" i="4"/>
  <c r="L3628" i="4"/>
  <c r="L3629" i="4"/>
  <c r="L3630" i="4"/>
  <c r="L3631" i="4"/>
  <c r="L3632" i="4"/>
  <c r="L3633" i="4"/>
  <c r="L3634" i="4"/>
  <c r="L3635" i="4"/>
  <c r="L3636" i="4"/>
  <c r="L3637" i="4"/>
  <c r="L3638" i="4"/>
  <c r="L3639" i="4"/>
  <c r="L3640" i="4"/>
  <c r="L3641" i="4"/>
  <c r="L3642" i="4"/>
  <c r="L3643" i="4"/>
  <c r="L3644" i="4"/>
  <c r="L3645" i="4"/>
  <c r="L3646" i="4"/>
  <c r="L3647" i="4"/>
  <c r="L3648" i="4"/>
  <c r="L3649" i="4"/>
  <c r="L3650" i="4"/>
  <c r="L3651" i="4"/>
  <c r="L3652" i="4"/>
  <c r="L3653" i="4"/>
  <c r="L3654" i="4"/>
  <c r="L3655" i="4"/>
  <c r="L3656" i="4"/>
  <c r="L3657" i="4"/>
  <c r="L3658" i="4"/>
  <c r="L3659" i="4"/>
  <c r="L3660" i="4"/>
  <c r="L3661" i="4"/>
  <c r="L3662" i="4"/>
  <c r="L3663" i="4"/>
  <c r="L3664" i="4"/>
  <c r="L3665" i="4"/>
  <c r="L3666" i="4"/>
  <c r="L3667" i="4"/>
  <c r="L3668" i="4"/>
  <c r="L3669" i="4"/>
  <c r="L3670" i="4"/>
  <c r="L3671" i="4"/>
  <c r="L3672" i="4"/>
  <c r="L3673" i="4"/>
  <c r="L3674" i="4"/>
  <c r="L3675" i="4"/>
  <c r="L3676" i="4"/>
  <c r="L3677" i="4"/>
  <c r="L3678" i="4"/>
  <c r="L3679" i="4"/>
  <c r="L3680" i="4"/>
  <c r="L3681" i="4"/>
  <c r="L3682" i="4"/>
  <c r="L3683" i="4"/>
  <c r="L3684" i="4"/>
  <c r="L3685" i="4"/>
  <c r="L3686" i="4"/>
  <c r="L3687" i="4"/>
  <c r="L3688" i="4"/>
  <c r="L3689" i="4"/>
  <c r="L3690" i="4"/>
  <c r="L3691" i="4"/>
  <c r="L3692" i="4"/>
  <c r="L3693" i="4"/>
  <c r="L3694" i="4"/>
  <c r="L3695" i="4"/>
  <c r="L3696" i="4"/>
  <c r="L3697" i="4"/>
  <c r="L3698" i="4"/>
  <c r="L3699" i="4"/>
  <c r="L3700" i="4"/>
  <c r="L3701" i="4"/>
  <c r="L3702" i="4"/>
  <c r="L3703" i="4"/>
  <c r="L3704" i="4"/>
  <c r="L3705" i="4"/>
  <c r="L3706" i="4"/>
  <c r="L3707" i="4"/>
  <c r="L3708" i="4"/>
  <c r="L3709" i="4"/>
  <c r="L3710" i="4"/>
  <c r="L3711" i="4"/>
  <c r="L3712" i="4"/>
  <c r="L3713" i="4"/>
  <c r="L3714" i="4"/>
  <c r="L3715" i="4"/>
  <c r="L3716" i="4"/>
  <c r="L3717" i="4"/>
  <c r="L3718" i="4"/>
  <c r="L3719" i="4"/>
  <c r="L3720" i="4"/>
  <c r="L3721" i="4"/>
  <c r="L3722" i="4"/>
  <c r="L3723" i="4"/>
  <c r="L3724" i="4"/>
  <c r="L3725" i="4"/>
  <c r="L3726" i="4"/>
  <c r="L3727" i="4"/>
  <c r="L3728" i="4"/>
  <c r="L3729" i="4"/>
  <c r="L3730" i="4"/>
  <c r="L3731" i="4"/>
  <c r="L3732" i="4"/>
  <c r="L3733" i="4"/>
  <c r="L3734" i="4"/>
  <c r="L3735" i="4"/>
  <c r="L3736" i="4"/>
  <c r="L3737" i="4"/>
  <c r="L3738" i="4"/>
  <c r="L3739" i="4"/>
  <c r="L3740" i="4"/>
  <c r="L3741" i="4"/>
  <c r="L3742" i="4"/>
  <c r="L3743" i="4"/>
  <c r="L3744" i="4"/>
  <c r="L3745" i="4"/>
  <c r="L3746" i="4"/>
  <c r="L3747" i="4"/>
  <c r="L3748" i="4"/>
  <c r="L3749" i="4"/>
  <c r="L3750" i="4"/>
  <c r="L3751" i="4"/>
  <c r="L3752" i="4"/>
  <c r="L3753" i="4"/>
  <c r="L3754" i="4"/>
  <c r="L3755" i="4"/>
  <c r="L3756" i="4"/>
  <c r="L3757" i="4"/>
  <c r="L3758" i="4"/>
  <c r="L3759" i="4"/>
  <c r="L3760" i="4"/>
  <c r="L3761" i="4"/>
  <c r="L3762" i="4"/>
  <c r="L3763" i="4"/>
  <c r="L3764" i="4"/>
  <c r="L3765" i="4"/>
  <c r="L3766" i="4"/>
  <c r="L3767" i="4"/>
  <c r="L3768" i="4"/>
  <c r="L3769" i="4"/>
  <c r="L3770" i="4"/>
  <c r="L3771" i="4"/>
  <c r="L3772" i="4"/>
  <c r="L3773" i="4"/>
  <c r="L3774" i="4"/>
  <c r="L3775" i="4"/>
  <c r="L3776" i="4"/>
  <c r="L3777" i="4"/>
  <c r="L3778" i="4"/>
  <c r="L3779" i="4"/>
  <c r="L3780" i="4"/>
  <c r="L3781" i="4"/>
  <c r="L3782" i="4"/>
  <c r="L3783" i="4"/>
  <c r="L3784" i="4"/>
  <c r="L3785" i="4"/>
  <c r="L3786" i="4"/>
  <c r="L3787" i="4"/>
  <c r="L3788" i="4"/>
  <c r="L3789" i="4"/>
  <c r="L3790" i="4"/>
  <c r="L3791" i="4"/>
  <c r="L3792" i="4"/>
  <c r="L3793" i="4"/>
  <c r="L3794" i="4"/>
  <c r="L3795" i="4"/>
  <c r="L3796" i="4"/>
  <c r="L3797" i="4"/>
  <c r="L3798" i="4"/>
  <c r="L3799" i="4"/>
  <c r="L3800" i="4"/>
  <c r="L3801" i="4"/>
  <c r="L3802" i="4"/>
  <c r="L3803" i="4"/>
  <c r="L3804" i="4"/>
  <c r="L3805" i="4"/>
  <c r="L3806" i="4"/>
  <c r="L3807" i="4"/>
  <c r="L3808" i="4"/>
  <c r="L3809" i="4"/>
  <c r="L3810" i="4"/>
  <c r="L3811" i="4"/>
  <c r="L3812" i="4"/>
  <c r="L3813" i="4"/>
  <c r="L3814" i="4"/>
  <c r="L3815" i="4"/>
  <c r="L3816" i="4"/>
  <c r="L3817" i="4"/>
  <c r="L3818" i="4"/>
  <c r="L3819" i="4"/>
  <c r="L3820" i="4"/>
  <c r="L3821" i="4"/>
  <c r="L3822" i="4"/>
  <c r="L3823" i="4"/>
  <c r="L3824" i="4"/>
  <c r="L3825" i="4"/>
  <c r="L3826" i="4"/>
  <c r="L3827" i="4"/>
  <c r="L3828" i="4"/>
  <c r="L3829" i="4"/>
  <c r="L3830" i="4"/>
  <c r="L3831" i="4"/>
  <c r="L3832" i="4"/>
  <c r="L3833" i="4"/>
  <c r="L3834" i="4"/>
  <c r="L3835" i="4"/>
  <c r="L3836" i="4"/>
  <c r="L3837" i="4"/>
  <c r="L3838" i="4"/>
  <c r="L3839" i="4"/>
  <c r="L3840" i="4"/>
  <c r="L3841" i="4"/>
  <c r="L3842" i="4"/>
  <c r="L3843" i="4"/>
  <c r="L3844" i="4"/>
  <c r="L3845" i="4"/>
  <c r="L3846" i="4"/>
  <c r="L3847" i="4"/>
  <c r="L3848" i="4"/>
  <c r="L3849" i="4"/>
  <c r="L3850" i="4"/>
  <c r="L3851" i="4"/>
  <c r="L3852" i="4"/>
  <c r="L3853" i="4"/>
  <c r="L3854" i="4"/>
  <c r="L3855" i="4"/>
  <c r="L3856" i="4"/>
  <c r="L3857" i="4"/>
  <c r="L3858" i="4"/>
  <c r="L3859" i="4"/>
  <c r="L3860" i="4"/>
  <c r="L3861" i="4"/>
  <c r="L3862" i="4"/>
  <c r="L3863" i="4"/>
  <c r="L3864" i="4"/>
  <c r="L3865" i="4"/>
  <c r="L3866" i="4"/>
  <c r="L3867" i="4"/>
  <c r="L3868" i="4"/>
  <c r="L3869" i="4"/>
  <c r="L3870" i="4"/>
  <c r="L3871" i="4"/>
  <c r="L3872" i="4"/>
  <c r="L3873" i="4"/>
  <c r="L3874" i="4"/>
  <c r="L3875" i="4"/>
  <c r="L3876" i="4"/>
  <c r="L3877" i="4"/>
  <c r="L3878" i="4"/>
  <c r="L3879" i="4"/>
  <c r="L3880" i="4"/>
  <c r="L3881" i="4"/>
  <c r="L3882" i="4"/>
  <c r="L3883" i="4"/>
  <c r="L3884" i="4"/>
  <c r="L3885" i="4"/>
  <c r="L3886" i="4"/>
  <c r="L3887" i="4"/>
  <c r="L3888" i="4"/>
  <c r="L3889" i="4"/>
  <c r="L3890" i="4"/>
  <c r="L3891" i="4"/>
  <c r="L3892" i="4"/>
  <c r="L3893" i="4"/>
  <c r="L3894" i="4"/>
  <c r="L3895" i="4"/>
  <c r="L3896" i="4"/>
  <c r="L3897" i="4"/>
  <c r="L3898" i="4"/>
  <c r="L3899" i="4"/>
  <c r="L3900" i="4"/>
  <c r="L3901" i="4"/>
  <c r="L3902" i="4"/>
  <c r="L3903" i="4"/>
  <c r="L3904" i="4"/>
  <c r="L3905" i="4"/>
  <c r="L3906" i="4"/>
  <c r="L3907" i="4"/>
  <c r="L3908" i="4"/>
  <c r="L3909" i="4"/>
  <c r="L3910" i="4"/>
  <c r="L3911" i="4"/>
  <c r="L3912" i="4"/>
  <c r="L3913" i="4"/>
  <c r="L3914" i="4"/>
  <c r="L3915" i="4"/>
  <c r="L3916" i="4"/>
  <c r="L3917" i="4"/>
  <c r="L3918" i="4"/>
  <c r="L3919" i="4"/>
  <c r="L3920" i="4"/>
  <c r="L3921" i="4"/>
  <c r="L3922" i="4"/>
  <c r="L3923" i="4"/>
  <c r="L3924" i="4"/>
  <c r="L3925" i="4"/>
  <c r="L3926" i="4"/>
  <c r="L3927" i="4"/>
  <c r="L3928" i="4"/>
  <c r="L3929" i="4"/>
  <c r="L3930" i="4"/>
  <c r="L3931" i="4"/>
  <c r="L3932" i="4"/>
  <c r="L3933" i="4"/>
  <c r="L3934" i="4"/>
  <c r="L3935" i="4"/>
  <c r="L3936" i="4"/>
  <c r="L3937" i="4"/>
  <c r="L3938" i="4"/>
  <c r="L3939" i="4"/>
  <c r="L3940" i="4"/>
  <c r="L3941" i="4"/>
  <c r="L3942" i="4"/>
  <c r="L3943" i="4"/>
  <c r="L3944" i="4"/>
  <c r="L3945" i="4"/>
  <c r="L3946" i="4"/>
  <c r="L3947" i="4"/>
  <c r="L3948" i="4"/>
  <c r="L3949" i="4"/>
  <c r="L3950" i="4"/>
  <c r="L3951" i="4"/>
  <c r="L3952" i="4"/>
  <c r="L3953" i="4"/>
  <c r="L3954" i="4"/>
  <c r="L3955" i="4"/>
  <c r="L3956" i="4"/>
  <c r="L3957" i="4"/>
  <c r="L3958" i="4"/>
  <c r="L3959" i="4"/>
  <c r="L3960" i="4"/>
  <c r="L3961" i="4"/>
  <c r="L3962" i="4"/>
  <c r="L3963" i="4"/>
  <c r="L3964" i="4"/>
  <c r="L3965" i="4"/>
  <c r="L3966" i="4"/>
  <c r="L3967" i="4"/>
  <c r="L3968" i="4"/>
  <c r="L3969" i="4"/>
  <c r="L3970" i="4"/>
  <c r="L3971" i="4"/>
  <c r="L3972" i="4"/>
  <c r="L3973" i="4"/>
  <c r="L3974" i="4"/>
  <c r="L3975" i="4"/>
  <c r="L3976" i="4"/>
  <c r="L3977" i="4"/>
  <c r="L3978" i="4"/>
  <c r="L3979" i="4"/>
  <c r="L3980" i="4"/>
  <c r="L3981" i="4"/>
  <c r="L3982" i="4"/>
  <c r="L3983" i="4"/>
  <c r="L3984" i="4"/>
  <c r="L3985" i="4"/>
  <c r="L3986" i="4"/>
  <c r="L3987" i="4"/>
  <c r="L3988" i="4"/>
  <c r="L3989" i="4"/>
  <c r="L3990" i="4"/>
  <c r="L3991" i="4"/>
  <c r="L3992" i="4"/>
  <c r="L3993" i="4"/>
  <c r="L3994" i="4"/>
  <c r="L3995" i="4"/>
  <c r="L3996" i="4"/>
  <c r="L3997" i="4"/>
  <c r="L3998" i="4"/>
  <c r="L3999" i="4"/>
  <c r="L4000" i="4"/>
  <c r="L4001" i="4"/>
  <c r="L4002" i="4"/>
  <c r="L4003" i="4"/>
  <c r="L4004" i="4"/>
  <c r="L4005" i="4"/>
  <c r="L4006" i="4"/>
  <c r="L4007" i="4"/>
  <c r="L4008" i="4"/>
  <c r="L4009" i="4"/>
  <c r="L4010" i="4"/>
  <c r="L4011" i="4"/>
  <c r="L4012" i="4"/>
  <c r="L4013" i="4"/>
  <c r="L4014" i="4"/>
  <c r="L4015" i="4"/>
  <c r="L4016" i="4"/>
  <c r="L4017" i="4"/>
  <c r="L4018" i="4"/>
  <c r="L4019" i="4"/>
  <c r="L4020" i="4"/>
  <c r="L4021" i="4"/>
  <c r="L4022" i="4"/>
  <c r="L4023" i="4"/>
  <c r="L4024" i="4"/>
  <c r="L4025" i="4"/>
  <c r="L4026" i="4"/>
  <c r="L4027" i="4"/>
  <c r="L4028" i="4"/>
  <c r="L4029" i="4"/>
  <c r="L4030" i="4"/>
  <c r="L4031" i="4"/>
  <c r="L4032" i="4"/>
  <c r="L4033" i="4"/>
  <c r="L4034" i="4"/>
  <c r="L4035" i="4"/>
  <c r="L4036" i="4"/>
  <c r="L4037" i="4"/>
  <c r="L4038" i="4"/>
  <c r="L4039" i="4"/>
  <c r="L4040" i="4"/>
  <c r="L4041" i="4"/>
  <c r="L4042" i="4"/>
  <c r="L4043" i="4"/>
  <c r="L4044" i="4"/>
  <c r="L4045" i="4"/>
  <c r="L4046" i="4"/>
  <c r="L4047" i="4"/>
  <c r="L4048" i="4"/>
  <c r="L4049" i="4"/>
  <c r="L4050" i="4"/>
  <c r="L4051" i="4"/>
  <c r="L4052" i="4"/>
  <c r="L4053" i="4"/>
  <c r="L4054" i="4"/>
  <c r="L4055" i="4"/>
  <c r="L4056" i="4"/>
  <c r="L4057" i="4"/>
  <c r="L4058" i="4"/>
  <c r="L4059" i="4"/>
  <c r="L4060" i="4"/>
  <c r="L4061" i="4"/>
  <c r="L4062" i="4"/>
  <c r="L4063" i="4"/>
  <c r="L4064" i="4"/>
  <c r="L4065" i="4"/>
  <c r="L4066" i="4"/>
  <c r="L4067" i="4"/>
  <c r="L4068" i="4"/>
  <c r="L4069" i="4"/>
  <c r="L4070" i="4"/>
  <c r="L4071" i="4"/>
  <c r="L4072" i="4"/>
  <c r="L4073" i="4"/>
  <c r="L4074" i="4"/>
  <c r="L4075" i="4"/>
  <c r="L4076" i="4"/>
  <c r="L4077" i="4"/>
  <c r="L4078" i="4"/>
  <c r="L4079" i="4"/>
  <c r="L4080" i="4"/>
  <c r="L4081" i="4"/>
  <c r="L4082" i="4"/>
  <c r="L4083" i="4"/>
  <c r="L4084" i="4"/>
  <c r="L4085" i="4"/>
  <c r="L4086" i="4"/>
  <c r="L4087" i="4"/>
  <c r="L4088" i="4"/>
  <c r="L4089" i="4"/>
  <c r="L4090" i="4"/>
  <c r="L4091" i="4"/>
  <c r="L4092" i="4"/>
  <c r="L4093" i="4"/>
  <c r="L4094" i="4"/>
  <c r="L4095" i="4"/>
  <c r="L4096" i="4"/>
  <c r="L4097" i="4"/>
  <c r="L4098" i="4"/>
  <c r="L4099" i="4"/>
  <c r="L4100" i="4"/>
  <c r="L4101" i="4"/>
  <c r="L4102" i="4"/>
  <c r="L4103" i="4"/>
  <c r="L4104" i="4"/>
  <c r="L4105" i="4"/>
  <c r="L4106" i="4"/>
  <c r="L4107" i="4"/>
  <c r="L4108" i="4"/>
  <c r="L4109" i="4"/>
  <c r="L4110" i="4"/>
  <c r="L4111" i="4"/>
  <c r="L4112" i="4"/>
  <c r="L4113" i="4"/>
  <c r="L4114" i="4"/>
  <c r="L4115" i="4"/>
  <c r="L4116" i="4"/>
  <c r="L4117" i="4"/>
  <c r="L4118" i="4"/>
  <c r="L4119" i="4"/>
  <c r="L4120" i="4"/>
  <c r="L4121" i="4"/>
  <c r="L4122" i="4"/>
  <c r="L4123" i="4"/>
  <c r="L4124" i="4"/>
  <c r="L4125" i="4"/>
  <c r="L4126" i="4"/>
  <c r="L4127" i="4"/>
  <c r="L4128" i="4"/>
  <c r="L4129" i="4"/>
  <c r="L4130" i="4"/>
  <c r="L4131" i="4"/>
  <c r="L4132" i="4"/>
  <c r="L4133" i="4"/>
  <c r="L4134" i="4"/>
  <c r="L4135" i="4"/>
  <c r="L4136" i="4"/>
  <c r="L4137" i="4"/>
  <c r="L4138" i="4"/>
  <c r="L4139" i="4"/>
  <c r="L4140" i="4"/>
  <c r="L4141" i="4"/>
  <c r="L4142" i="4"/>
  <c r="L4143" i="4"/>
  <c r="L4144" i="4"/>
  <c r="L4145" i="4"/>
  <c r="L4146" i="4"/>
  <c r="L4147" i="4"/>
  <c r="L4148" i="4"/>
  <c r="L4149" i="4"/>
  <c r="L4150" i="4"/>
  <c r="L4151" i="4"/>
  <c r="L4152" i="4"/>
  <c r="L4153" i="4"/>
  <c r="L4154" i="4"/>
  <c r="L4155" i="4"/>
  <c r="L4156" i="4"/>
  <c r="L4157" i="4"/>
  <c r="L4158" i="4"/>
  <c r="L4159" i="4"/>
  <c r="L4160" i="4"/>
  <c r="L4161" i="4"/>
  <c r="L4162" i="4"/>
  <c r="L4163" i="4"/>
  <c r="L4164" i="4"/>
  <c r="L4165" i="4"/>
  <c r="L4166" i="4"/>
  <c r="L4167" i="4"/>
  <c r="L4168" i="4"/>
  <c r="L4169" i="4"/>
  <c r="L4170" i="4"/>
  <c r="L4171" i="4"/>
  <c r="L4172" i="4"/>
  <c r="L4173" i="4"/>
  <c r="L4174" i="4"/>
  <c r="L4175" i="4"/>
  <c r="L4176" i="4"/>
  <c r="L4177" i="4"/>
  <c r="L4178" i="4"/>
  <c r="L4179" i="4"/>
  <c r="L4180" i="4"/>
  <c r="L4181" i="4"/>
  <c r="L4182" i="4"/>
  <c r="L4183" i="4"/>
  <c r="L4184" i="4"/>
  <c r="L4185" i="4"/>
  <c r="L4186" i="4"/>
  <c r="L4187" i="4"/>
  <c r="L4188" i="4"/>
  <c r="L4189" i="4"/>
  <c r="L4190" i="4"/>
  <c r="L4191" i="4"/>
  <c r="L4192" i="4"/>
  <c r="L4193" i="4"/>
  <c r="L4194" i="4"/>
  <c r="L4195" i="4"/>
  <c r="L4196" i="4"/>
  <c r="L4197" i="4"/>
  <c r="L4198" i="4"/>
  <c r="L4199" i="4"/>
  <c r="L4200" i="4"/>
  <c r="L4201" i="4"/>
  <c r="L4202" i="4"/>
  <c r="L4203" i="4"/>
  <c r="L4204" i="4"/>
  <c r="L4205" i="4"/>
  <c r="L4206" i="4"/>
  <c r="L4207" i="4"/>
  <c r="L4208" i="4"/>
  <c r="L4209" i="4"/>
  <c r="L4210" i="4"/>
  <c r="L4211" i="4"/>
  <c r="L4212" i="4"/>
  <c r="L4213" i="4"/>
  <c r="L4214" i="4"/>
  <c r="L4215" i="4"/>
  <c r="L4216" i="4"/>
  <c r="L4217" i="4"/>
  <c r="L4218" i="4"/>
  <c r="L4219" i="4"/>
  <c r="L4220" i="4"/>
  <c r="L4221" i="4"/>
  <c r="L4222" i="4"/>
  <c r="L4223" i="4"/>
  <c r="L4224" i="4"/>
  <c r="L4225" i="4"/>
  <c r="L4226" i="4"/>
  <c r="L4227" i="4"/>
  <c r="L4228" i="4"/>
  <c r="L4229" i="4"/>
  <c r="L4230" i="4"/>
  <c r="L4231" i="4"/>
  <c r="L4232" i="4"/>
  <c r="L4233" i="4"/>
  <c r="L4234" i="4"/>
  <c r="L4235" i="4"/>
  <c r="L4236" i="4"/>
  <c r="L4237" i="4"/>
  <c r="L4238" i="4"/>
  <c r="L4239" i="4"/>
  <c r="L4240" i="4"/>
  <c r="L4241" i="4"/>
  <c r="L4242" i="4"/>
  <c r="L4243" i="4"/>
  <c r="L4244" i="4"/>
  <c r="L4245" i="4"/>
  <c r="L4246" i="4"/>
  <c r="L4247" i="4"/>
  <c r="L4248" i="4"/>
  <c r="L4249" i="4"/>
  <c r="L4250" i="4"/>
  <c r="L4251" i="4"/>
  <c r="L4252" i="4"/>
  <c r="L4253" i="4"/>
  <c r="L4254" i="4"/>
  <c r="L4255" i="4"/>
  <c r="L4256" i="4"/>
  <c r="L4257" i="4"/>
  <c r="L4258" i="4"/>
  <c r="L4259" i="4"/>
  <c r="L4260" i="4"/>
  <c r="L4261" i="4"/>
  <c r="L4262" i="4"/>
  <c r="L4263" i="4"/>
  <c r="L4264" i="4"/>
  <c r="L4265" i="4"/>
  <c r="L4266" i="4"/>
  <c r="L4267" i="4"/>
  <c r="L4268" i="4"/>
  <c r="L4269" i="4"/>
  <c r="L4270" i="4"/>
  <c r="L4271" i="4"/>
  <c r="L4272" i="4"/>
  <c r="L4273" i="4"/>
  <c r="L4274" i="4"/>
  <c r="L4275" i="4"/>
  <c r="L4276" i="4"/>
  <c r="L4277" i="4"/>
  <c r="L4278" i="4"/>
  <c r="L4279" i="4"/>
  <c r="L4280" i="4"/>
  <c r="L4281" i="4"/>
  <c r="L4282" i="4"/>
  <c r="L4283" i="4"/>
  <c r="L4284" i="4"/>
  <c r="L4285" i="4"/>
  <c r="L4286" i="4"/>
  <c r="L4287" i="4"/>
  <c r="L4288" i="4"/>
  <c r="L4289" i="4"/>
  <c r="L4290" i="4"/>
  <c r="L4291" i="4"/>
  <c r="L4292" i="4"/>
  <c r="L4293" i="4"/>
  <c r="L4294" i="4"/>
  <c r="L4295" i="4"/>
  <c r="L4296" i="4"/>
  <c r="L4297" i="4"/>
  <c r="L4298" i="4"/>
  <c r="L4299" i="4"/>
  <c r="L4300" i="4"/>
  <c r="L4301" i="4"/>
  <c r="L4302" i="4"/>
  <c r="L4303" i="4"/>
  <c r="L4304" i="4"/>
  <c r="L4305" i="4"/>
  <c r="L4306" i="4"/>
  <c r="L4307" i="4"/>
  <c r="L4308" i="4"/>
  <c r="L4309" i="4"/>
  <c r="L4310" i="4"/>
  <c r="L4311" i="4"/>
  <c r="L4312" i="4"/>
  <c r="L4313" i="4"/>
  <c r="L4314" i="4"/>
  <c r="L4315" i="4"/>
  <c r="L4316" i="4"/>
  <c r="L4317" i="4"/>
  <c r="L4318" i="4"/>
  <c r="L4319" i="4"/>
  <c r="L4320" i="4"/>
  <c r="L4321" i="4"/>
  <c r="L4322" i="4"/>
  <c r="L4323" i="4"/>
  <c r="L4324" i="4"/>
  <c r="L4325" i="4"/>
  <c r="L4326" i="4"/>
  <c r="L4327" i="4"/>
  <c r="L4328" i="4"/>
  <c r="L4329" i="4"/>
  <c r="L4330" i="4"/>
  <c r="L4331" i="4"/>
  <c r="L4332" i="4"/>
  <c r="L4333" i="4"/>
  <c r="L4334" i="4"/>
  <c r="L4335" i="4"/>
  <c r="L4336" i="4"/>
  <c r="L4337" i="4"/>
  <c r="L4338" i="4"/>
  <c r="L4339" i="4"/>
  <c r="L4340" i="4"/>
  <c r="L4341" i="4"/>
  <c r="L4342" i="4"/>
  <c r="L4343" i="4"/>
  <c r="L4344" i="4"/>
  <c r="L4345" i="4"/>
  <c r="L4346" i="4"/>
  <c r="L4347" i="4"/>
  <c r="L4348" i="4"/>
  <c r="L4349" i="4"/>
  <c r="L4350" i="4"/>
  <c r="L4351" i="4"/>
  <c r="L4352" i="4"/>
  <c r="L4353" i="4"/>
  <c r="L4354" i="4"/>
  <c r="L4355" i="4"/>
  <c r="L4356" i="4"/>
  <c r="L4357" i="4"/>
  <c r="L4358" i="4"/>
  <c r="L4359" i="4"/>
  <c r="L4360" i="4"/>
  <c r="L4361" i="4"/>
  <c r="L4362" i="4"/>
  <c r="L4363" i="4"/>
  <c r="L4364" i="4"/>
  <c r="L4365" i="4"/>
  <c r="L4366" i="4"/>
  <c r="L4367" i="4"/>
  <c r="L4368" i="4"/>
  <c r="L4369" i="4"/>
  <c r="L4370" i="4"/>
  <c r="L4371" i="4"/>
  <c r="L4372" i="4"/>
  <c r="L4373" i="4"/>
  <c r="L4374" i="4"/>
  <c r="L4375" i="4"/>
  <c r="L4376" i="4"/>
  <c r="L4377" i="4"/>
  <c r="L4378" i="4"/>
  <c r="L4379" i="4"/>
  <c r="L4380" i="4"/>
  <c r="L4381" i="4"/>
  <c r="L4382" i="4"/>
  <c r="L4383" i="4"/>
  <c r="L4384" i="4"/>
  <c r="L4385" i="4"/>
  <c r="L4386" i="4"/>
  <c r="L4387" i="4"/>
  <c r="L4388" i="4"/>
  <c r="L4389" i="4"/>
  <c r="L4390" i="4"/>
  <c r="L4391" i="4"/>
  <c r="L4392" i="4"/>
  <c r="L4393" i="4"/>
  <c r="L4394" i="4"/>
  <c r="L4395" i="4"/>
  <c r="L4396" i="4"/>
  <c r="L4397" i="4"/>
  <c r="L4398" i="4"/>
  <c r="L4399" i="4"/>
  <c r="L4400" i="4"/>
  <c r="L4401" i="4"/>
  <c r="L4402" i="4"/>
  <c r="L4403" i="4"/>
  <c r="L4404" i="4"/>
  <c r="L4405" i="4"/>
  <c r="L4406" i="4"/>
  <c r="L4407" i="4"/>
  <c r="L4408" i="4"/>
  <c r="L4409" i="4"/>
  <c r="L4410" i="4"/>
  <c r="L4411" i="4"/>
  <c r="L4412" i="4"/>
  <c r="L4413" i="4"/>
  <c r="L4414" i="4"/>
  <c r="L4415" i="4"/>
  <c r="L4416" i="4"/>
  <c r="L4417" i="4"/>
  <c r="L4418" i="4"/>
  <c r="L4419" i="4"/>
  <c r="L4420" i="4"/>
  <c r="L4421" i="4"/>
  <c r="L4422" i="4"/>
  <c r="L4423" i="4"/>
  <c r="L4424" i="4"/>
  <c r="L4425" i="4"/>
  <c r="L4426" i="4"/>
  <c r="L4427" i="4"/>
  <c r="L4428" i="4"/>
  <c r="L4429" i="4"/>
  <c r="L4430" i="4"/>
  <c r="L4431" i="4"/>
  <c r="L4432" i="4"/>
  <c r="L4433" i="4"/>
  <c r="L4434" i="4"/>
  <c r="L4435" i="4"/>
  <c r="L4436" i="4"/>
  <c r="L4437" i="4"/>
  <c r="L4438" i="4"/>
  <c r="L4439" i="4"/>
  <c r="L4440" i="4"/>
  <c r="L4441" i="4"/>
  <c r="L4442" i="4"/>
  <c r="L4443" i="4"/>
  <c r="L4444" i="4"/>
  <c r="L4445" i="4"/>
  <c r="L4446" i="4"/>
  <c r="L4447" i="4"/>
  <c r="L4448" i="4"/>
  <c r="L4449" i="4"/>
  <c r="L4450" i="4"/>
  <c r="L4451" i="4"/>
  <c r="L4452" i="4"/>
  <c r="L4453" i="4"/>
  <c r="L4454" i="4"/>
  <c r="L4455" i="4"/>
  <c r="L4456" i="4"/>
  <c r="L4457" i="4"/>
  <c r="L4458" i="4"/>
  <c r="L4459" i="4"/>
  <c r="L4460" i="4"/>
  <c r="L4461" i="4"/>
  <c r="L4462" i="4"/>
  <c r="L4463" i="4"/>
  <c r="L4464" i="4"/>
  <c r="L4465" i="4"/>
  <c r="L4466" i="4"/>
  <c r="L4467" i="4"/>
  <c r="L4468" i="4"/>
  <c r="L4469" i="4"/>
  <c r="L4470" i="4"/>
  <c r="L4471" i="4"/>
  <c r="L4472" i="4"/>
  <c r="L4473" i="4"/>
  <c r="L4474" i="4"/>
  <c r="L4475" i="4"/>
  <c r="L4476" i="4"/>
  <c r="L4477" i="4"/>
  <c r="L4478" i="4"/>
  <c r="L4479" i="4"/>
  <c r="L4480" i="4"/>
  <c r="L4481" i="4"/>
  <c r="L4482" i="4"/>
  <c r="L4483" i="4"/>
  <c r="L4484" i="4"/>
  <c r="L4485" i="4"/>
  <c r="L4486" i="4"/>
  <c r="L4487" i="4"/>
  <c r="L4488" i="4"/>
  <c r="L4489" i="4"/>
  <c r="L4490" i="4"/>
  <c r="L4491" i="4"/>
  <c r="L4492" i="4"/>
  <c r="L4493" i="4"/>
  <c r="L4494" i="4"/>
  <c r="L4495" i="4"/>
  <c r="L4496" i="4"/>
  <c r="L4497" i="4"/>
  <c r="L4498" i="4"/>
  <c r="L4499" i="4"/>
  <c r="L4500" i="4"/>
  <c r="L4501" i="4"/>
  <c r="L4502" i="4"/>
  <c r="L4503" i="4"/>
  <c r="L4504" i="4"/>
  <c r="L4505" i="4"/>
  <c r="L4506" i="4"/>
  <c r="L4507" i="4"/>
  <c r="L4508" i="4"/>
  <c r="L4509" i="4"/>
  <c r="L4510" i="4"/>
  <c r="L4511" i="4"/>
  <c r="L4512" i="4"/>
  <c r="L4513" i="4"/>
  <c r="L4514" i="4"/>
  <c r="L4515" i="4"/>
  <c r="L4516" i="4"/>
  <c r="L4517" i="4"/>
  <c r="L4518" i="4"/>
  <c r="L4519" i="4"/>
  <c r="L4520" i="4"/>
  <c r="L4521" i="4"/>
  <c r="L4522" i="4"/>
  <c r="L4523" i="4"/>
  <c r="L4524" i="4"/>
  <c r="L4525" i="4"/>
  <c r="L4526" i="4"/>
  <c r="L4527" i="4"/>
  <c r="L4528" i="4"/>
  <c r="L4529" i="4"/>
  <c r="L4530" i="4"/>
  <c r="L4531" i="4"/>
  <c r="L4532" i="4"/>
  <c r="L4533" i="4"/>
  <c r="L4534" i="4"/>
  <c r="L4535" i="4"/>
  <c r="L4536" i="4"/>
  <c r="L4537" i="4"/>
  <c r="L4538" i="4"/>
  <c r="L4539" i="4"/>
  <c r="L4540" i="4"/>
  <c r="L4541" i="4"/>
  <c r="L4542" i="4"/>
  <c r="L4543" i="4"/>
  <c r="L4544" i="4"/>
  <c r="L4545" i="4"/>
  <c r="L4546" i="4"/>
  <c r="L4547" i="4"/>
  <c r="L4548" i="4"/>
  <c r="L4549" i="4"/>
  <c r="L4550" i="4"/>
  <c r="L4551" i="4"/>
  <c r="L4552" i="4"/>
  <c r="L4553" i="4"/>
  <c r="L4554" i="4"/>
  <c r="L4555" i="4"/>
  <c r="L4556" i="4"/>
  <c r="L4557" i="4"/>
  <c r="L4558" i="4"/>
  <c r="L4559" i="4"/>
  <c r="L4560" i="4"/>
  <c r="L4561" i="4"/>
  <c r="L4562" i="4"/>
  <c r="L4563" i="4"/>
  <c r="L4564" i="4"/>
  <c r="L4565" i="4"/>
  <c r="L4566" i="4"/>
  <c r="L4567" i="4"/>
  <c r="L4568" i="4"/>
  <c r="L4569" i="4"/>
  <c r="L4570" i="4"/>
  <c r="L4571" i="4"/>
  <c r="L4572" i="4"/>
  <c r="L4573" i="4"/>
  <c r="L4574" i="4"/>
  <c r="L4575" i="4"/>
  <c r="L4576" i="4"/>
  <c r="L4577" i="4"/>
  <c r="L4578" i="4"/>
  <c r="L4579" i="4"/>
  <c r="L4580" i="4"/>
  <c r="L4581" i="4"/>
  <c r="L4582" i="4"/>
  <c r="L4583" i="4"/>
  <c r="L4584" i="4"/>
  <c r="L4585" i="4"/>
  <c r="L4586" i="4"/>
  <c r="L4587" i="4"/>
  <c r="L4588" i="4"/>
  <c r="L4589" i="4"/>
  <c r="L4590" i="4"/>
  <c r="L4591" i="4"/>
  <c r="L4592" i="4"/>
  <c r="L4593" i="4"/>
  <c r="L4594" i="4"/>
  <c r="L4595" i="4"/>
  <c r="L4596" i="4"/>
  <c r="L4597" i="4"/>
  <c r="L4598" i="4"/>
  <c r="L4599" i="4"/>
  <c r="L4600" i="4"/>
  <c r="L4601" i="4"/>
  <c r="L4602" i="4"/>
  <c r="L4603" i="4"/>
  <c r="L4604" i="4"/>
  <c r="L4605" i="4"/>
  <c r="L4606" i="4"/>
  <c r="L4607" i="4"/>
  <c r="L4608" i="4"/>
  <c r="L4609" i="4"/>
  <c r="L4610" i="4"/>
  <c r="L4611" i="4"/>
  <c r="L4612" i="4"/>
  <c r="L4613" i="4"/>
  <c r="L4614" i="4"/>
  <c r="L4615" i="4"/>
  <c r="L4616" i="4"/>
  <c r="L4617" i="4"/>
  <c r="L4618" i="4"/>
  <c r="L4619" i="4"/>
  <c r="L4620" i="4"/>
  <c r="L4621" i="4"/>
  <c r="L4622" i="4"/>
  <c r="L4623" i="4"/>
  <c r="L4624" i="4"/>
  <c r="L4625" i="4"/>
  <c r="L4626" i="4"/>
  <c r="L4627" i="4"/>
  <c r="L4628" i="4"/>
  <c r="L4629" i="4"/>
  <c r="L4630" i="4"/>
  <c r="L4631" i="4"/>
  <c r="L4632" i="4"/>
  <c r="L4633" i="4"/>
  <c r="L4634" i="4"/>
  <c r="L4635" i="4"/>
  <c r="L4636" i="4"/>
  <c r="L4637" i="4"/>
  <c r="L4638" i="4"/>
  <c r="L4639" i="4"/>
  <c r="L4640" i="4"/>
  <c r="L4641" i="4"/>
  <c r="L4642" i="4"/>
  <c r="L4643" i="4"/>
  <c r="L4644" i="4"/>
  <c r="L4645" i="4"/>
  <c r="L4646" i="4"/>
  <c r="L4647" i="4"/>
  <c r="L4648" i="4"/>
  <c r="L4649" i="4"/>
  <c r="L4650" i="4"/>
  <c r="L4651" i="4"/>
  <c r="L4652" i="4"/>
  <c r="L4653" i="4"/>
  <c r="L4654" i="4"/>
  <c r="L4655" i="4"/>
  <c r="L4656" i="4"/>
  <c r="L4657" i="4"/>
  <c r="L4658" i="4"/>
  <c r="L4659" i="4"/>
  <c r="L4660" i="4"/>
  <c r="L4661" i="4"/>
  <c r="L4662" i="4"/>
  <c r="L4663" i="4"/>
  <c r="L4664" i="4"/>
  <c r="L4665" i="4"/>
  <c r="L4666" i="4"/>
  <c r="L4667" i="4"/>
  <c r="L4668" i="4"/>
  <c r="L4669" i="4"/>
  <c r="L4670" i="4"/>
  <c r="L4671" i="4"/>
  <c r="L4672" i="4"/>
  <c r="L4673" i="4"/>
  <c r="L4674" i="4"/>
  <c r="L4675" i="4"/>
  <c r="L4676" i="4"/>
  <c r="L4677" i="4"/>
  <c r="L4678" i="4"/>
  <c r="L4679" i="4"/>
  <c r="L4680" i="4"/>
  <c r="L4681" i="4"/>
  <c r="L4682" i="4"/>
  <c r="L4683" i="4"/>
  <c r="L4684" i="4"/>
  <c r="L4685" i="4"/>
  <c r="L4686" i="4"/>
  <c r="L4687" i="4"/>
  <c r="L4688" i="4"/>
  <c r="L4689" i="4"/>
  <c r="L4690" i="4"/>
  <c r="L4691" i="4"/>
  <c r="L4692" i="4"/>
  <c r="L4693" i="4"/>
  <c r="L4694" i="4"/>
  <c r="L4695" i="4"/>
  <c r="L4696" i="4"/>
  <c r="L4697" i="4"/>
  <c r="L4698" i="4"/>
  <c r="L4699" i="4"/>
  <c r="L4700" i="4"/>
  <c r="L4701" i="4"/>
  <c r="L4702" i="4"/>
  <c r="L4703" i="4"/>
  <c r="L4704" i="4"/>
  <c r="L4705" i="4"/>
  <c r="L4706" i="4"/>
  <c r="L4707" i="4"/>
  <c r="L4708" i="4"/>
  <c r="L4709" i="4"/>
  <c r="L4710" i="4"/>
  <c r="L4711" i="4"/>
  <c r="L4712" i="4"/>
  <c r="L4713" i="4"/>
  <c r="L4714" i="4"/>
  <c r="L4715" i="4"/>
  <c r="L4716" i="4"/>
  <c r="L4717" i="4"/>
  <c r="L4718" i="4"/>
  <c r="L4719" i="4"/>
  <c r="L4720" i="4"/>
  <c r="L4721" i="4"/>
  <c r="L4722" i="4"/>
  <c r="L4723" i="4"/>
  <c r="L4724" i="4"/>
  <c r="L4725" i="4"/>
  <c r="L4726" i="4"/>
  <c r="L4727" i="4"/>
  <c r="L4728" i="4"/>
  <c r="L4729" i="4"/>
  <c r="L4730" i="4"/>
  <c r="L4731" i="4"/>
  <c r="L4732" i="4"/>
  <c r="L4733" i="4"/>
  <c r="L4734" i="4"/>
  <c r="L4735" i="4"/>
  <c r="L4736" i="4"/>
  <c r="L4737" i="4"/>
  <c r="L4738" i="4"/>
  <c r="L4739" i="4"/>
  <c r="L4740" i="4"/>
  <c r="L4741" i="4"/>
  <c r="L4742" i="4"/>
  <c r="L4743" i="4"/>
  <c r="L4744" i="4"/>
  <c r="L4745" i="4"/>
  <c r="L4746" i="4"/>
  <c r="L4747" i="4"/>
  <c r="L4748" i="4"/>
  <c r="L4749" i="4"/>
  <c r="L4750" i="4"/>
  <c r="L4751" i="4"/>
  <c r="L4752" i="4"/>
  <c r="L4753" i="4"/>
  <c r="L4754" i="4"/>
  <c r="L4755" i="4"/>
  <c r="L4756" i="4"/>
  <c r="L4757" i="4"/>
  <c r="L4758" i="4"/>
  <c r="L4759" i="4"/>
  <c r="L4760" i="4"/>
  <c r="L4761" i="4"/>
  <c r="L4762" i="4"/>
  <c r="L4763" i="4"/>
  <c r="L4764" i="4"/>
  <c r="L4765" i="4"/>
  <c r="L4766" i="4"/>
  <c r="L4767" i="4"/>
  <c r="L4768" i="4"/>
  <c r="L4769" i="4"/>
  <c r="L4770" i="4"/>
  <c r="L4771" i="4"/>
  <c r="L4772" i="4"/>
  <c r="L4773" i="4"/>
  <c r="L4774" i="4"/>
  <c r="L4775" i="4"/>
  <c r="L4776" i="4"/>
  <c r="L4777" i="4"/>
  <c r="L4778" i="4"/>
  <c r="L4779" i="4"/>
  <c r="L4780" i="4"/>
  <c r="L4781" i="4"/>
  <c r="L4782" i="4"/>
  <c r="L4783" i="4"/>
  <c r="L4784" i="4"/>
  <c r="L4785" i="4"/>
  <c r="L4786" i="4"/>
  <c r="L4787" i="4"/>
  <c r="L4788" i="4"/>
  <c r="L4789" i="4"/>
  <c r="L4790" i="4"/>
  <c r="L4791" i="4"/>
  <c r="L4792" i="4"/>
  <c r="L4793" i="4"/>
  <c r="L4794" i="4"/>
  <c r="L4795" i="4"/>
  <c r="L4796" i="4"/>
  <c r="L4797" i="4"/>
  <c r="L4798" i="4"/>
  <c r="L4799" i="4"/>
  <c r="L4800" i="4"/>
  <c r="L4801" i="4"/>
  <c r="L4802" i="4"/>
  <c r="L4803" i="4"/>
  <c r="L4804" i="4"/>
  <c r="L4805" i="4"/>
  <c r="L4806" i="4"/>
  <c r="L4807" i="4"/>
  <c r="L4808" i="4"/>
  <c r="L4809" i="4"/>
  <c r="L4810" i="4"/>
  <c r="L4811" i="4"/>
  <c r="L4812" i="4"/>
  <c r="L4813" i="4"/>
  <c r="L4814" i="4"/>
  <c r="L4815" i="4"/>
  <c r="L4816" i="4"/>
  <c r="L4817" i="4"/>
  <c r="L4818" i="4"/>
  <c r="L4819" i="4"/>
  <c r="L4820" i="4"/>
  <c r="L4821" i="4"/>
  <c r="L4822" i="4"/>
  <c r="L4823" i="4"/>
  <c r="L4824" i="4"/>
  <c r="L4825" i="4"/>
  <c r="L4826" i="4"/>
  <c r="L4827" i="4"/>
  <c r="L4828" i="4"/>
  <c r="L4829" i="4"/>
  <c r="L4830" i="4"/>
  <c r="L4831" i="4"/>
  <c r="L4832" i="4"/>
  <c r="L4833" i="4"/>
  <c r="L4834" i="4"/>
  <c r="L4835" i="4"/>
  <c r="L4836" i="4"/>
  <c r="L4837" i="4"/>
  <c r="L4838" i="4"/>
  <c r="L4839" i="4"/>
  <c r="L4840" i="4"/>
  <c r="L4841" i="4"/>
  <c r="L4842" i="4"/>
  <c r="L4843" i="4"/>
  <c r="L4844" i="4"/>
  <c r="L4845" i="4"/>
  <c r="L4846" i="4"/>
  <c r="L4847" i="4"/>
  <c r="L4848" i="4"/>
  <c r="L4849" i="4"/>
  <c r="L4850" i="4"/>
  <c r="L4851" i="4"/>
  <c r="L4852" i="4"/>
  <c r="L4853" i="4"/>
  <c r="L4854" i="4"/>
  <c r="L4855" i="4"/>
  <c r="L4856" i="4"/>
  <c r="L4857" i="4"/>
  <c r="L4858" i="4"/>
  <c r="L4859" i="4"/>
  <c r="L4860" i="4"/>
  <c r="L4861" i="4"/>
  <c r="L4862" i="4"/>
  <c r="L4863" i="4"/>
  <c r="L4864" i="4"/>
  <c r="L4865" i="4"/>
  <c r="L4866" i="4"/>
  <c r="L4867" i="4"/>
  <c r="L4868" i="4"/>
  <c r="L4869" i="4"/>
  <c r="L4870" i="4"/>
  <c r="L4871" i="4"/>
  <c r="L4872" i="4"/>
  <c r="L4873" i="4"/>
  <c r="L4874" i="4"/>
  <c r="L4875" i="4"/>
  <c r="L4876" i="4"/>
  <c r="L4877" i="4"/>
  <c r="L4878" i="4"/>
  <c r="L4879" i="4"/>
  <c r="L4880" i="4"/>
  <c r="L4881" i="4"/>
  <c r="L4882" i="4"/>
  <c r="L4883" i="4"/>
  <c r="L4884" i="4"/>
  <c r="L4885" i="4"/>
  <c r="L4886" i="4"/>
  <c r="L4887" i="4"/>
  <c r="L4888" i="4"/>
  <c r="L4889" i="4"/>
  <c r="L4890" i="4"/>
  <c r="L4891" i="4"/>
  <c r="L4892" i="4"/>
  <c r="L4893" i="4"/>
  <c r="L4894" i="4"/>
  <c r="L4895" i="4"/>
  <c r="L4896" i="4"/>
  <c r="L4897" i="4"/>
  <c r="L4898" i="4"/>
  <c r="L4899" i="4"/>
  <c r="L4900" i="4"/>
  <c r="L4901" i="4"/>
  <c r="L4902" i="4"/>
  <c r="L4903" i="4"/>
  <c r="L4904" i="4"/>
  <c r="L4905" i="4"/>
  <c r="L4906" i="4"/>
  <c r="L4907" i="4"/>
  <c r="L4908" i="4"/>
  <c r="L4909" i="4"/>
  <c r="L4910" i="4"/>
  <c r="L4911" i="4"/>
  <c r="L4912" i="4"/>
  <c r="L4913" i="4"/>
  <c r="L4914" i="4"/>
  <c r="L4915" i="4"/>
  <c r="L4916" i="4"/>
  <c r="L4917" i="4"/>
  <c r="L4918" i="4"/>
  <c r="L4919" i="4"/>
  <c r="L4920" i="4"/>
  <c r="L4921" i="4"/>
  <c r="L4922" i="4"/>
  <c r="L4923" i="4"/>
  <c r="L4924" i="4"/>
  <c r="L4925" i="4"/>
  <c r="L4926" i="4"/>
  <c r="L4927" i="4"/>
  <c r="L4928" i="4"/>
  <c r="L4929" i="4"/>
  <c r="L4930" i="4"/>
  <c r="L4931" i="4"/>
  <c r="L4932" i="4"/>
  <c r="L4933" i="4"/>
  <c r="L4934" i="4"/>
  <c r="L4935" i="4"/>
  <c r="L4936" i="4"/>
  <c r="L4937" i="4"/>
  <c r="L4938" i="4"/>
  <c r="L4939" i="4"/>
  <c r="L4940" i="4"/>
  <c r="L4941" i="4"/>
  <c r="L4942" i="4"/>
  <c r="L4943" i="4"/>
  <c r="L4944" i="4"/>
  <c r="L4945" i="4"/>
  <c r="L4946" i="4"/>
  <c r="L4947" i="4"/>
  <c r="L4948" i="4"/>
  <c r="L4949" i="4"/>
  <c r="L4950" i="4"/>
  <c r="L4951" i="4"/>
  <c r="L4952" i="4"/>
  <c r="L4953" i="4"/>
  <c r="L4954" i="4"/>
  <c r="L4955" i="4"/>
  <c r="L4956" i="4"/>
  <c r="L4957" i="4"/>
  <c r="L4958" i="4"/>
  <c r="L4959" i="4"/>
  <c r="L4960" i="4"/>
  <c r="L4961" i="4"/>
  <c r="L4962" i="4"/>
  <c r="L4963" i="4"/>
  <c r="L4964" i="4"/>
  <c r="L4965" i="4"/>
  <c r="L4966" i="4"/>
  <c r="L4967" i="4"/>
  <c r="L4968" i="4"/>
  <c r="L4969" i="4"/>
  <c r="L4970" i="4"/>
  <c r="L4971" i="4"/>
  <c r="L4972" i="4"/>
  <c r="L4973" i="4"/>
  <c r="L4974" i="4"/>
  <c r="L4975" i="4"/>
  <c r="L4976" i="4"/>
  <c r="L4977" i="4"/>
  <c r="L4978" i="4"/>
  <c r="L4979" i="4"/>
  <c r="L4980" i="4"/>
  <c r="L4981" i="4"/>
  <c r="L4982" i="4"/>
  <c r="L4983" i="4"/>
  <c r="L4984" i="4"/>
  <c r="L4985" i="4"/>
  <c r="L4986" i="4"/>
  <c r="L4987" i="4"/>
  <c r="L4988" i="4"/>
  <c r="L4989" i="4"/>
  <c r="L4990" i="4"/>
  <c r="L4991" i="4"/>
  <c r="L4992" i="4"/>
  <c r="L4993" i="4"/>
  <c r="L4994" i="4"/>
  <c r="L4995" i="4"/>
  <c r="L4996" i="4"/>
  <c r="L4997" i="4"/>
  <c r="L4998" i="4"/>
  <c r="L4999" i="4"/>
  <c r="L5000" i="4"/>
  <c r="L5001" i="4"/>
  <c r="L5002" i="4"/>
  <c r="L5003" i="4"/>
  <c r="L5004" i="4"/>
  <c r="L5005" i="4"/>
  <c r="L5006" i="4"/>
  <c r="L5007" i="4"/>
  <c r="L5008" i="4"/>
  <c r="L5009" i="4"/>
  <c r="L5010" i="4"/>
  <c r="L5011" i="4"/>
  <c r="L5012" i="4"/>
  <c r="L5013" i="4"/>
  <c r="L5014" i="4"/>
  <c r="L5015" i="4"/>
  <c r="L5016" i="4"/>
  <c r="L5017" i="4"/>
  <c r="L5018" i="4"/>
  <c r="L5019" i="4"/>
  <c r="L5020" i="4"/>
  <c r="L5021" i="4"/>
  <c r="L5022" i="4"/>
  <c r="L5023" i="4"/>
  <c r="L5024" i="4"/>
  <c r="L5025" i="4"/>
  <c r="L5026" i="4"/>
  <c r="L5027" i="4"/>
  <c r="L5028" i="4"/>
  <c r="L5029" i="4"/>
  <c r="L5030" i="4"/>
  <c r="L5031" i="4"/>
  <c r="L5032" i="4"/>
  <c r="L5033" i="4"/>
  <c r="L5034" i="4"/>
  <c r="L5035" i="4"/>
  <c r="L5036" i="4"/>
  <c r="L5037" i="4"/>
  <c r="L5038" i="4"/>
  <c r="L5039" i="4"/>
  <c r="L5040" i="4"/>
  <c r="L5041" i="4"/>
  <c r="L5042" i="4"/>
  <c r="L5043" i="4"/>
  <c r="L5044" i="4"/>
  <c r="L5045" i="4"/>
  <c r="L5046" i="4"/>
  <c r="L5047" i="4"/>
  <c r="L5048" i="4"/>
  <c r="L5049" i="4"/>
  <c r="L5050" i="4"/>
  <c r="L5051" i="4"/>
  <c r="L5052" i="4"/>
  <c r="L5053" i="4"/>
  <c r="L5054" i="4"/>
  <c r="L5055" i="4"/>
  <c r="L5056" i="4"/>
  <c r="L5057" i="4"/>
  <c r="L5058" i="4"/>
  <c r="L5059" i="4"/>
  <c r="L5060" i="4"/>
  <c r="L5061" i="4"/>
  <c r="L5062" i="4"/>
  <c r="L5063" i="4"/>
  <c r="L5064" i="4"/>
  <c r="L5065" i="4"/>
  <c r="L5066" i="4"/>
  <c r="L5067" i="4"/>
  <c r="L5068" i="4"/>
  <c r="L5069" i="4"/>
  <c r="L5070" i="4"/>
  <c r="L5071" i="4"/>
  <c r="L5072" i="4"/>
  <c r="L5073" i="4"/>
  <c r="L5074" i="4"/>
  <c r="L5075" i="4"/>
  <c r="L5076" i="4"/>
  <c r="L5077" i="4"/>
  <c r="L5078" i="4"/>
  <c r="L5079" i="4"/>
  <c r="L5080" i="4"/>
  <c r="L5081" i="4"/>
  <c r="L5082" i="4"/>
  <c r="L5083" i="4"/>
  <c r="L5084" i="4"/>
  <c r="L5085" i="4"/>
  <c r="L5086" i="4"/>
  <c r="L5087" i="4"/>
  <c r="L5088" i="4"/>
  <c r="L5089" i="4"/>
  <c r="L5090" i="4"/>
  <c r="L5091" i="4"/>
  <c r="L5092" i="4"/>
  <c r="L5093" i="4"/>
  <c r="L5094" i="4"/>
  <c r="L5095" i="4"/>
  <c r="L5096" i="4"/>
  <c r="L5097" i="4"/>
  <c r="L5098" i="4"/>
  <c r="L5099" i="4"/>
  <c r="L5100" i="4"/>
  <c r="L5101" i="4"/>
  <c r="L5102" i="4"/>
  <c r="L5103" i="4"/>
  <c r="L5104" i="4"/>
  <c r="L5105" i="4"/>
  <c r="L5106" i="4"/>
  <c r="L5107" i="4"/>
  <c r="L5108" i="4"/>
  <c r="L5109" i="4"/>
  <c r="L5110" i="4"/>
  <c r="L5111" i="4"/>
  <c r="L5112" i="4"/>
  <c r="L5113" i="4"/>
  <c r="L5114" i="4"/>
  <c r="L5115" i="4"/>
  <c r="L5116" i="4"/>
  <c r="L5117" i="4"/>
  <c r="L5118" i="4"/>
  <c r="L5119" i="4"/>
  <c r="L5120" i="4"/>
  <c r="L5121" i="4"/>
  <c r="L5122" i="4"/>
  <c r="L5123" i="4"/>
  <c r="L5124" i="4"/>
  <c r="L5125" i="4"/>
  <c r="L5126" i="4"/>
  <c r="L5127" i="4"/>
  <c r="L5128" i="4"/>
  <c r="L5129" i="4"/>
  <c r="L5130" i="4"/>
  <c r="L5131" i="4"/>
  <c r="L5132" i="4"/>
  <c r="L5133" i="4"/>
  <c r="L5134" i="4"/>
  <c r="L5135" i="4"/>
  <c r="L5136" i="4"/>
  <c r="L5137" i="4"/>
  <c r="L5138" i="4"/>
  <c r="L5139" i="4"/>
  <c r="L5140" i="4"/>
  <c r="L5141" i="4"/>
  <c r="L5142" i="4"/>
  <c r="L5143" i="4"/>
  <c r="L5144" i="4"/>
  <c r="L5145" i="4"/>
  <c r="L5146" i="4"/>
  <c r="L5147" i="4"/>
  <c r="L5148" i="4"/>
  <c r="L5149" i="4"/>
  <c r="L5150" i="4"/>
  <c r="L5151" i="4"/>
  <c r="L5152" i="4"/>
  <c r="L5153" i="4"/>
  <c r="L5154" i="4"/>
  <c r="L5155" i="4"/>
  <c r="L5156" i="4"/>
  <c r="L5157" i="4"/>
  <c r="L5158" i="4"/>
  <c r="L5159" i="4"/>
  <c r="L5160" i="4"/>
  <c r="L5161" i="4"/>
  <c r="L5162" i="4"/>
  <c r="L5163" i="4"/>
  <c r="L5164" i="4"/>
  <c r="L5165" i="4"/>
  <c r="L5166" i="4"/>
  <c r="L5167" i="4"/>
  <c r="L5168" i="4"/>
  <c r="L5169" i="4"/>
  <c r="L5170" i="4"/>
  <c r="L5171" i="4"/>
  <c r="L5172" i="4"/>
  <c r="L5173" i="4"/>
  <c r="L5174" i="4"/>
  <c r="L5175" i="4"/>
  <c r="L5176" i="4"/>
  <c r="L5177" i="4"/>
  <c r="L5178" i="4"/>
  <c r="L5179" i="4"/>
  <c r="L5180" i="4"/>
  <c r="L5181" i="4"/>
  <c r="L5182" i="4"/>
  <c r="L5183" i="4"/>
  <c r="L5184" i="4"/>
  <c r="L5185" i="4"/>
  <c r="L5186" i="4"/>
  <c r="L5187" i="4"/>
  <c r="L5188" i="4"/>
  <c r="L5189" i="4"/>
  <c r="L5190" i="4"/>
  <c r="L5191" i="4"/>
  <c r="L5192" i="4"/>
  <c r="L5193" i="4"/>
  <c r="L5194" i="4"/>
  <c r="L5195" i="4"/>
  <c r="L5196" i="4"/>
  <c r="L5197" i="4"/>
  <c r="L5198" i="4"/>
  <c r="L5199" i="4"/>
  <c r="L5200" i="4"/>
  <c r="L5201" i="4"/>
  <c r="L5202" i="4"/>
  <c r="L5203" i="4"/>
  <c r="L5204" i="4"/>
  <c r="L5205" i="4"/>
  <c r="L5206" i="4"/>
  <c r="L5207" i="4"/>
  <c r="L5208" i="4"/>
  <c r="L5209" i="4"/>
  <c r="L5210" i="4"/>
  <c r="L5211" i="4"/>
  <c r="L5212" i="4"/>
  <c r="L5213" i="4"/>
  <c r="L5214" i="4"/>
  <c r="L5215" i="4"/>
  <c r="L5216" i="4"/>
  <c r="L5217" i="4"/>
  <c r="L5218" i="4"/>
  <c r="L5219" i="4"/>
  <c r="L5220" i="4"/>
  <c r="L5221" i="4"/>
  <c r="L5222" i="4"/>
  <c r="L5223" i="4"/>
  <c r="L5224" i="4"/>
  <c r="L5225" i="4"/>
  <c r="L5226" i="4"/>
  <c r="L5227" i="4"/>
  <c r="L5228" i="4"/>
  <c r="L5229" i="4"/>
  <c r="L5230" i="4"/>
  <c r="L5231" i="4"/>
  <c r="L5232" i="4"/>
  <c r="L5233" i="4"/>
  <c r="L5234" i="4"/>
  <c r="L5235" i="4"/>
  <c r="L5236" i="4"/>
  <c r="L5237" i="4"/>
  <c r="L5238" i="4"/>
  <c r="L5239" i="4"/>
  <c r="L5240" i="4"/>
  <c r="L5241" i="4"/>
  <c r="L5242" i="4"/>
  <c r="L5243" i="4"/>
  <c r="L5244" i="4"/>
  <c r="L5245" i="4"/>
  <c r="L5246" i="4"/>
  <c r="L5247" i="4"/>
  <c r="L5248" i="4"/>
  <c r="L5249" i="4"/>
  <c r="L5250" i="4"/>
  <c r="L5251" i="4"/>
  <c r="L5252" i="4"/>
  <c r="L5253" i="4"/>
  <c r="L5254" i="4"/>
  <c r="L5255" i="4"/>
  <c r="L5256" i="4"/>
  <c r="L5257" i="4"/>
  <c r="L5258" i="4"/>
  <c r="L5259" i="4"/>
  <c r="L5260" i="4"/>
  <c r="L5261" i="4"/>
  <c r="L5262" i="4"/>
  <c r="L5263" i="4"/>
  <c r="L5264" i="4"/>
  <c r="L5265" i="4"/>
  <c r="L5266" i="4"/>
  <c r="L5267" i="4"/>
  <c r="L5268" i="4"/>
  <c r="L5269" i="4"/>
  <c r="L5270" i="4"/>
  <c r="L5271" i="4"/>
  <c r="L5272" i="4"/>
  <c r="L5273" i="4"/>
  <c r="L5274" i="4"/>
  <c r="L5275" i="4"/>
  <c r="L5276" i="4"/>
  <c r="L5277" i="4"/>
  <c r="L5278" i="4"/>
  <c r="L5279" i="4"/>
  <c r="L5280" i="4"/>
  <c r="L5281" i="4"/>
  <c r="L5282" i="4"/>
  <c r="L5283" i="4"/>
  <c r="L5284" i="4"/>
  <c r="L5285" i="4"/>
  <c r="L5286" i="4"/>
  <c r="L5287" i="4"/>
  <c r="L5288" i="4"/>
  <c r="L5289" i="4"/>
  <c r="L5290" i="4"/>
  <c r="L5291" i="4"/>
  <c r="L5292" i="4"/>
  <c r="L5293" i="4"/>
  <c r="L5294" i="4"/>
  <c r="L5295" i="4"/>
  <c r="L5296" i="4"/>
  <c r="L5297" i="4"/>
  <c r="L5298" i="4"/>
  <c r="L5299" i="4"/>
  <c r="L5300" i="4"/>
  <c r="L5301" i="4"/>
  <c r="L5302" i="4"/>
  <c r="L5303" i="4"/>
  <c r="L5304" i="4"/>
  <c r="L5305" i="4"/>
  <c r="L5306" i="4"/>
  <c r="L5307" i="4"/>
  <c r="L5308" i="4"/>
  <c r="L5309" i="4"/>
  <c r="L5310" i="4"/>
  <c r="L5311" i="4"/>
  <c r="L5312" i="4"/>
  <c r="L5313" i="4"/>
  <c r="L5314" i="4"/>
  <c r="L5315" i="4"/>
  <c r="L5316" i="4"/>
  <c r="L5317" i="4"/>
  <c r="L5318" i="4"/>
  <c r="L5319" i="4"/>
  <c r="L5320" i="4"/>
  <c r="L5321" i="4"/>
  <c r="L5322" i="4"/>
  <c r="L5323" i="4"/>
  <c r="L5324" i="4"/>
  <c r="L5325" i="4"/>
  <c r="L5326" i="4"/>
  <c r="L5327" i="4"/>
  <c r="L5328" i="4"/>
  <c r="L5329" i="4"/>
  <c r="L5330" i="4"/>
  <c r="L5331" i="4"/>
  <c r="L5332" i="4"/>
  <c r="L5333" i="4"/>
  <c r="L5334" i="4"/>
  <c r="L5335" i="4"/>
  <c r="L5336" i="4"/>
  <c r="L5337" i="4"/>
  <c r="L5338" i="4"/>
  <c r="L5339" i="4"/>
  <c r="L5340" i="4"/>
  <c r="L5341" i="4"/>
  <c r="L5342" i="4"/>
  <c r="L5343" i="4"/>
  <c r="L5344" i="4"/>
  <c r="L5345" i="4"/>
  <c r="L5346" i="4"/>
  <c r="L5347" i="4"/>
  <c r="L5348" i="4"/>
  <c r="L5349" i="4"/>
  <c r="L5350" i="4"/>
  <c r="L5351" i="4"/>
  <c r="L5352" i="4"/>
  <c r="L5353" i="4"/>
  <c r="L5354" i="4"/>
  <c r="L5355" i="4"/>
  <c r="L5356" i="4"/>
  <c r="L5357" i="4"/>
  <c r="L5358" i="4"/>
  <c r="L5359" i="4"/>
  <c r="L5360" i="4"/>
  <c r="L5361" i="4"/>
  <c r="L5362" i="4"/>
  <c r="L5363" i="4"/>
  <c r="L5364" i="4"/>
  <c r="L5365" i="4"/>
  <c r="L5366" i="4"/>
  <c r="L5367" i="4"/>
  <c r="L5368" i="4"/>
  <c r="L5369" i="4"/>
  <c r="L5370" i="4"/>
  <c r="L5371" i="4"/>
  <c r="L5372" i="4"/>
  <c r="L5373" i="4"/>
  <c r="L5374" i="4"/>
  <c r="L5375" i="4"/>
  <c r="L5376" i="4"/>
  <c r="L5377" i="4"/>
  <c r="L5378" i="4"/>
  <c r="L5379" i="4"/>
  <c r="L5380" i="4"/>
  <c r="L5381" i="4"/>
  <c r="L5382" i="4"/>
  <c r="L5383" i="4"/>
  <c r="L5384" i="4"/>
  <c r="L5385" i="4"/>
  <c r="L5386" i="4"/>
  <c r="L5387" i="4"/>
  <c r="L5388" i="4"/>
  <c r="L5389" i="4"/>
  <c r="L5390" i="4"/>
  <c r="L5391" i="4"/>
  <c r="L5392" i="4"/>
  <c r="L5393" i="4"/>
  <c r="L5394" i="4"/>
  <c r="L5395" i="4"/>
  <c r="L5396" i="4"/>
  <c r="L5397" i="4"/>
  <c r="L5398" i="4"/>
  <c r="L5399" i="4"/>
  <c r="L5400" i="4"/>
  <c r="L5401" i="4"/>
  <c r="L5402" i="4"/>
  <c r="L5403" i="4"/>
  <c r="L5404" i="4"/>
  <c r="L5405" i="4"/>
  <c r="L5406" i="4"/>
  <c r="L5407" i="4"/>
  <c r="L5408" i="4"/>
  <c r="L5409" i="4"/>
  <c r="L5410" i="4"/>
  <c r="L5411" i="4"/>
  <c r="L5412" i="4"/>
  <c r="L5413" i="4"/>
  <c r="L5414" i="4"/>
  <c r="L5415" i="4"/>
  <c r="L5416" i="4"/>
  <c r="L5417" i="4"/>
  <c r="L5418" i="4"/>
  <c r="L5419" i="4"/>
  <c r="L5420" i="4"/>
  <c r="L5421" i="4"/>
  <c r="L5422" i="4"/>
  <c r="L5423" i="4"/>
  <c r="L5424" i="4"/>
  <c r="L5425" i="4"/>
  <c r="L5426" i="4"/>
  <c r="L5427" i="4"/>
  <c r="L5428" i="4"/>
  <c r="L5429" i="4"/>
  <c r="L5430" i="4"/>
  <c r="L5431" i="4"/>
  <c r="L5432" i="4"/>
  <c r="L5433" i="4"/>
  <c r="L5434" i="4"/>
  <c r="L5435" i="4"/>
  <c r="L5436" i="4"/>
  <c r="L5437" i="4"/>
  <c r="L5438" i="4"/>
  <c r="L5439" i="4"/>
  <c r="L5440" i="4"/>
  <c r="L5441" i="4"/>
  <c r="L5442" i="4"/>
  <c r="L5443" i="4"/>
  <c r="L5444" i="4"/>
  <c r="L5445" i="4"/>
  <c r="L5446" i="4"/>
  <c r="L5447" i="4"/>
  <c r="L5448" i="4"/>
  <c r="L5449" i="4"/>
  <c r="L5450" i="4"/>
  <c r="L5451" i="4"/>
  <c r="L5452" i="4"/>
  <c r="L5453" i="4"/>
  <c r="L5454" i="4"/>
  <c r="L5455" i="4"/>
  <c r="L5456" i="4"/>
  <c r="L5457" i="4"/>
  <c r="L5458" i="4"/>
  <c r="L5459" i="4"/>
  <c r="L5460" i="4"/>
  <c r="L5461" i="4"/>
  <c r="L5462" i="4"/>
  <c r="L5463" i="4"/>
  <c r="L5464" i="4"/>
  <c r="L5465" i="4"/>
  <c r="L5466" i="4"/>
  <c r="L5467" i="4"/>
  <c r="L5468" i="4"/>
  <c r="L5469" i="4"/>
  <c r="L5470" i="4"/>
  <c r="L5471" i="4"/>
  <c r="L5472" i="4"/>
  <c r="L5473" i="4"/>
  <c r="L5474" i="4"/>
  <c r="L5475" i="4"/>
  <c r="L5476" i="4"/>
  <c r="L5477" i="4"/>
  <c r="L5478" i="4"/>
  <c r="L5479" i="4"/>
  <c r="L5480" i="4"/>
  <c r="L5481" i="4"/>
  <c r="L5482" i="4"/>
  <c r="L5483" i="4"/>
  <c r="L5484" i="4"/>
  <c r="L5485" i="4"/>
  <c r="L5486" i="4"/>
  <c r="L5487" i="4"/>
  <c r="L5488" i="4"/>
  <c r="L5489" i="4"/>
  <c r="L5490" i="4"/>
  <c r="L5491" i="4"/>
  <c r="L5492" i="4"/>
  <c r="L5493" i="4"/>
  <c r="L5494" i="4"/>
  <c r="L5495" i="4"/>
  <c r="L5496" i="4"/>
  <c r="L5497" i="4"/>
  <c r="L5498" i="4"/>
  <c r="L5499" i="4"/>
  <c r="L5500" i="4"/>
  <c r="L5501" i="4"/>
  <c r="L5502" i="4"/>
  <c r="L5503" i="4"/>
  <c r="L5504" i="4"/>
  <c r="L5505" i="4"/>
  <c r="L5506" i="4"/>
  <c r="L5507" i="4"/>
  <c r="L5508" i="4"/>
  <c r="L5509" i="4"/>
  <c r="L5510" i="4"/>
  <c r="L5511" i="4"/>
  <c r="L5512" i="4"/>
  <c r="L5513" i="4"/>
  <c r="L5514" i="4"/>
  <c r="L5515" i="4"/>
  <c r="L5516" i="4"/>
  <c r="L5517" i="4"/>
  <c r="L5518" i="4"/>
  <c r="L5519" i="4"/>
  <c r="L5520" i="4"/>
  <c r="L5521" i="4"/>
  <c r="L5522" i="4"/>
  <c r="L5523" i="4"/>
  <c r="L5524" i="4"/>
  <c r="L5525" i="4"/>
  <c r="L5526" i="4"/>
  <c r="L5527" i="4"/>
  <c r="L5528" i="4"/>
  <c r="L5529" i="4"/>
  <c r="L5530" i="4"/>
  <c r="L5531" i="4"/>
  <c r="L5532" i="4"/>
  <c r="L5533" i="4"/>
  <c r="L5534" i="4"/>
  <c r="L5535" i="4"/>
  <c r="L5536" i="4"/>
  <c r="L5537" i="4"/>
  <c r="L5538" i="4"/>
  <c r="L5539" i="4"/>
  <c r="L5540" i="4"/>
  <c r="L5541" i="4"/>
  <c r="L5542" i="4"/>
  <c r="L5543" i="4"/>
  <c r="L5544" i="4"/>
  <c r="L5545" i="4"/>
  <c r="L5546" i="4"/>
  <c r="L5547" i="4"/>
  <c r="L5548" i="4"/>
  <c r="L5549" i="4"/>
  <c r="L5550" i="4"/>
  <c r="L5551" i="4"/>
  <c r="L5552" i="4"/>
  <c r="L5553" i="4"/>
  <c r="L5554" i="4"/>
  <c r="L5555" i="4"/>
  <c r="L5556" i="4"/>
  <c r="L5557" i="4"/>
  <c r="L5558" i="4"/>
  <c r="L5559" i="4"/>
  <c r="L5560" i="4"/>
  <c r="L5561" i="4"/>
  <c r="L5562" i="4"/>
  <c r="L5563" i="4"/>
  <c r="L5564" i="4"/>
  <c r="L5565" i="4"/>
  <c r="L5566" i="4"/>
  <c r="L5567" i="4"/>
  <c r="L5568" i="4"/>
  <c r="L5569" i="4"/>
  <c r="L5570" i="4"/>
  <c r="L5571" i="4"/>
  <c r="L5572" i="4"/>
  <c r="L5573" i="4"/>
  <c r="L5574" i="4"/>
  <c r="L5575" i="4"/>
  <c r="L5576" i="4"/>
  <c r="L5577" i="4"/>
  <c r="L5578" i="4"/>
  <c r="L5579" i="4"/>
  <c r="L5580" i="4"/>
  <c r="L5581" i="4"/>
  <c r="L5582" i="4"/>
  <c r="L5583" i="4"/>
  <c r="L5584" i="4"/>
  <c r="L5585" i="4"/>
  <c r="L5586" i="4"/>
  <c r="L5587" i="4"/>
  <c r="L5588" i="4"/>
  <c r="L5589" i="4"/>
  <c r="L5590" i="4"/>
  <c r="L5591" i="4"/>
  <c r="L5592" i="4"/>
  <c r="L5593" i="4"/>
  <c r="L5594" i="4"/>
  <c r="L5595" i="4"/>
  <c r="L5596" i="4"/>
  <c r="L5597" i="4"/>
  <c r="L5598" i="4"/>
  <c r="L5599" i="4"/>
  <c r="L5600" i="4"/>
  <c r="L5601" i="4"/>
  <c r="L5602" i="4"/>
  <c r="L5603" i="4"/>
  <c r="L5604" i="4"/>
  <c r="L5605" i="4"/>
  <c r="L5606" i="4"/>
  <c r="L5607" i="4"/>
  <c r="L5608" i="4"/>
  <c r="L5609" i="4"/>
  <c r="L5610" i="4"/>
  <c r="L5611" i="4"/>
  <c r="L5612" i="4"/>
  <c r="L5613" i="4"/>
  <c r="L5614" i="4"/>
  <c r="L5615" i="4"/>
  <c r="L5616" i="4"/>
  <c r="L5617" i="4"/>
  <c r="L5618" i="4"/>
  <c r="L5619" i="4"/>
  <c r="L5620" i="4"/>
  <c r="L5621" i="4"/>
  <c r="L5622" i="4"/>
  <c r="L5623" i="4"/>
  <c r="L5624" i="4"/>
  <c r="L5625" i="4"/>
  <c r="L5626" i="4"/>
  <c r="L5627" i="4"/>
  <c r="L5628" i="4"/>
  <c r="L5629" i="4"/>
  <c r="L5630" i="4"/>
  <c r="L5631" i="4"/>
  <c r="L5632" i="4"/>
  <c r="L5633" i="4"/>
  <c r="L5634" i="4"/>
  <c r="L5635" i="4"/>
  <c r="L5636" i="4"/>
  <c r="L5637" i="4"/>
  <c r="L5638" i="4"/>
  <c r="L5639" i="4"/>
  <c r="L5640" i="4"/>
  <c r="L5641" i="4"/>
  <c r="L5642" i="4"/>
  <c r="L5643" i="4"/>
  <c r="L5644" i="4"/>
  <c r="L5645" i="4"/>
  <c r="L5646" i="4"/>
  <c r="L5647" i="4"/>
  <c r="L5648" i="4"/>
  <c r="L5649" i="4"/>
  <c r="L5650" i="4"/>
  <c r="L5651" i="4"/>
  <c r="L5652" i="4"/>
  <c r="L5653" i="4"/>
  <c r="L5654" i="4"/>
  <c r="L5655" i="4"/>
  <c r="L5656" i="4"/>
  <c r="L5657" i="4"/>
  <c r="L5658" i="4"/>
  <c r="L5659" i="4"/>
  <c r="L5660" i="4"/>
  <c r="L5661" i="4"/>
  <c r="L5662" i="4"/>
  <c r="L5663" i="4"/>
  <c r="L5664" i="4"/>
  <c r="L5665" i="4"/>
  <c r="L5666" i="4"/>
  <c r="L5667" i="4"/>
  <c r="L5668" i="4"/>
  <c r="L5669" i="4"/>
  <c r="L5670" i="4"/>
  <c r="L5671" i="4"/>
  <c r="L5672" i="4"/>
  <c r="L5673" i="4"/>
  <c r="L5674" i="4"/>
  <c r="L5675" i="4"/>
  <c r="L5676" i="4"/>
  <c r="L5677" i="4"/>
  <c r="L5678" i="4"/>
  <c r="L5679" i="4"/>
  <c r="L5680" i="4"/>
  <c r="L5681" i="4"/>
  <c r="L5682" i="4"/>
  <c r="L5683" i="4"/>
  <c r="L5684" i="4"/>
  <c r="L5685" i="4"/>
  <c r="L5686" i="4"/>
  <c r="L5687" i="4"/>
  <c r="L5688" i="4"/>
  <c r="L5689" i="4"/>
  <c r="L5690" i="4"/>
  <c r="L5691" i="4"/>
  <c r="L5692" i="4"/>
  <c r="L5693" i="4"/>
  <c r="L5694" i="4"/>
  <c r="L5695" i="4"/>
  <c r="L5696" i="4"/>
  <c r="L5697" i="4"/>
  <c r="L5698" i="4"/>
  <c r="L5699" i="4"/>
  <c r="L5700" i="4"/>
  <c r="L5701" i="4"/>
  <c r="L5702" i="4"/>
  <c r="L5703" i="4"/>
  <c r="L5704" i="4"/>
  <c r="L5705" i="4"/>
  <c r="L5706" i="4"/>
  <c r="L5707" i="4"/>
  <c r="L5708" i="4"/>
  <c r="L5709" i="4"/>
  <c r="L5710" i="4"/>
  <c r="L5711" i="4"/>
  <c r="L5712" i="4"/>
  <c r="L5713" i="4"/>
  <c r="L5714" i="4"/>
  <c r="L5715" i="4"/>
  <c r="L5716" i="4"/>
  <c r="L5717" i="4"/>
  <c r="L5718" i="4"/>
  <c r="L5719" i="4"/>
  <c r="L5720" i="4"/>
  <c r="L5721" i="4"/>
  <c r="L5722" i="4"/>
  <c r="L5723" i="4"/>
  <c r="L5724" i="4"/>
  <c r="L5725" i="4"/>
  <c r="L5726" i="4"/>
  <c r="L5727" i="4"/>
  <c r="L5728" i="4"/>
  <c r="L5729" i="4"/>
  <c r="L5730" i="4"/>
  <c r="L5731" i="4"/>
  <c r="L5732" i="4"/>
  <c r="L5733" i="4"/>
  <c r="L5734" i="4"/>
  <c r="L5735" i="4"/>
  <c r="L5736" i="4"/>
  <c r="L5737" i="4"/>
  <c r="L5738" i="4"/>
  <c r="L5739" i="4"/>
  <c r="L5740" i="4"/>
  <c r="L5741" i="4"/>
  <c r="L5742" i="4"/>
  <c r="L5743" i="4"/>
  <c r="L5744" i="4"/>
  <c r="L5745" i="4"/>
  <c r="L5746" i="4"/>
  <c r="L5747" i="4"/>
  <c r="L5748" i="4"/>
  <c r="L5749" i="4"/>
  <c r="L5750" i="4"/>
  <c r="L5751" i="4"/>
  <c r="L5752" i="4"/>
  <c r="L5753" i="4"/>
  <c r="L5754" i="4"/>
  <c r="L5755" i="4"/>
  <c r="L5756" i="4"/>
  <c r="L5757" i="4"/>
  <c r="L5758" i="4"/>
  <c r="L5759" i="4"/>
  <c r="L5760" i="4"/>
  <c r="L5761" i="4"/>
  <c r="L5762" i="4"/>
  <c r="L5763" i="4"/>
  <c r="L5764" i="4"/>
  <c r="L5765" i="4"/>
  <c r="L5766" i="4"/>
  <c r="L5767" i="4"/>
  <c r="L5768" i="4"/>
  <c r="L5769" i="4"/>
  <c r="L5770" i="4"/>
  <c r="L5771" i="4"/>
  <c r="L5772" i="4"/>
  <c r="L5773" i="4"/>
  <c r="L5774" i="4"/>
  <c r="L5775" i="4"/>
  <c r="L5776" i="4"/>
  <c r="L5777" i="4"/>
  <c r="L5778" i="4"/>
  <c r="L5779" i="4"/>
  <c r="L5780" i="4"/>
  <c r="L5781" i="4"/>
  <c r="L5782" i="4"/>
  <c r="L5783" i="4"/>
  <c r="L5784" i="4"/>
  <c r="L5785" i="4"/>
  <c r="L5786" i="4"/>
  <c r="L5787" i="4"/>
  <c r="L5788" i="4"/>
  <c r="L5789" i="4"/>
  <c r="L5790" i="4"/>
  <c r="L5791" i="4"/>
  <c r="L5792" i="4"/>
  <c r="L5793" i="4"/>
  <c r="L5794" i="4"/>
  <c r="L5795" i="4"/>
  <c r="L5796" i="4"/>
  <c r="L5797" i="4"/>
  <c r="L5798" i="4"/>
  <c r="L5799" i="4"/>
  <c r="L5800" i="4"/>
  <c r="L5801" i="4"/>
  <c r="L5802" i="4"/>
  <c r="L5803" i="4"/>
  <c r="L5804" i="4"/>
  <c r="L5805" i="4"/>
  <c r="L5806" i="4"/>
  <c r="L5807" i="4"/>
  <c r="L5808" i="4"/>
  <c r="L5809" i="4"/>
  <c r="L5810" i="4"/>
  <c r="L5811" i="4"/>
  <c r="L5812" i="4"/>
  <c r="L5813" i="4"/>
  <c r="L5814" i="4"/>
  <c r="L5815" i="4"/>
  <c r="L5816" i="4"/>
  <c r="L5817" i="4"/>
  <c r="L5818" i="4"/>
  <c r="L5819" i="4"/>
  <c r="L5820" i="4"/>
  <c r="L5821" i="4"/>
  <c r="L5822" i="4"/>
  <c r="L5823" i="4"/>
  <c r="L5824" i="4"/>
  <c r="L5825" i="4"/>
  <c r="L5826" i="4"/>
  <c r="L5827" i="4"/>
  <c r="L5828" i="4"/>
  <c r="L5829" i="4"/>
  <c r="L5830" i="4"/>
  <c r="L5831" i="4"/>
  <c r="L5832" i="4"/>
  <c r="L5833" i="4"/>
  <c r="L5834" i="4"/>
  <c r="L5835" i="4"/>
  <c r="L5836" i="4"/>
  <c r="L5837" i="4"/>
  <c r="L5838" i="4"/>
  <c r="L5839" i="4"/>
  <c r="L5840" i="4"/>
  <c r="L5841" i="4"/>
  <c r="L5842" i="4"/>
  <c r="L5843" i="4"/>
  <c r="L5844" i="4"/>
  <c r="L5845" i="4"/>
  <c r="L5846" i="4"/>
  <c r="L5847" i="4"/>
  <c r="L5848" i="4"/>
  <c r="L5849" i="4"/>
  <c r="L5850" i="4"/>
  <c r="L5851" i="4"/>
  <c r="L5852" i="4"/>
  <c r="L5853" i="4"/>
  <c r="L5854" i="4"/>
  <c r="L5855" i="4"/>
  <c r="L5856" i="4"/>
  <c r="L5857" i="4"/>
  <c r="L5858" i="4"/>
  <c r="L5859" i="4"/>
  <c r="L5860" i="4"/>
  <c r="L5861" i="4"/>
  <c r="L5862" i="4"/>
  <c r="L5863" i="4"/>
  <c r="L5864" i="4"/>
  <c r="L5865" i="4"/>
  <c r="L5866" i="4"/>
  <c r="L5867" i="4"/>
  <c r="L5868" i="4"/>
  <c r="L5869" i="4"/>
  <c r="L5870" i="4"/>
  <c r="L5871" i="4"/>
  <c r="L5872" i="4"/>
  <c r="L5873" i="4"/>
  <c r="L5874" i="4"/>
  <c r="L5875" i="4"/>
  <c r="L5876" i="4"/>
  <c r="L5877" i="4"/>
  <c r="L5878" i="4"/>
  <c r="L5879" i="4"/>
  <c r="L5880" i="4"/>
  <c r="L5881" i="4"/>
  <c r="L5882" i="4"/>
  <c r="L5883" i="4"/>
  <c r="L5884" i="4"/>
  <c r="L5885" i="4"/>
  <c r="L5886" i="4"/>
  <c r="L5887" i="4"/>
  <c r="L5888" i="4"/>
  <c r="L5889" i="4"/>
  <c r="L5890" i="4"/>
  <c r="L5891" i="4"/>
  <c r="L5892" i="4"/>
  <c r="L5893" i="4"/>
  <c r="L5894" i="4"/>
  <c r="L5895" i="4"/>
  <c r="L5896" i="4"/>
  <c r="L5897" i="4"/>
  <c r="L5898" i="4"/>
  <c r="L5899" i="4"/>
  <c r="L5900" i="4"/>
  <c r="L5901" i="4"/>
  <c r="L5902" i="4"/>
  <c r="L5903" i="4"/>
  <c r="L5904" i="4"/>
  <c r="L5905" i="4"/>
  <c r="L5906" i="4"/>
  <c r="L5907" i="4"/>
  <c r="L5908" i="4"/>
  <c r="L5909" i="4"/>
  <c r="L5910" i="4"/>
  <c r="L5911" i="4"/>
  <c r="L5912" i="4"/>
  <c r="L5913" i="4"/>
  <c r="L5914" i="4"/>
  <c r="L5915" i="4"/>
  <c r="L5916" i="4"/>
  <c r="L5917" i="4"/>
  <c r="L5918" i="4"/>
  <c r="L5919" i="4"/>
  <c r="L5920" i="4"/>
  <c r="L5921" i="4"/>
  <c r="L5922" i="4"/>
  <c r="L5923" i="4"/>
  <c r="L5924" i="4"/>
  <c r="L5925" i="4"/>
  <c r="L5926" i="4"/>
  <c r="L5927" i="4"/>
  <c r="L5928" i="4"/>
  <c r="L5929" i="4"/>
  <c r="L5930" i="4"/>
  <c r="L5931" i="4"/>
  <c r="L5932" i="4"/>
  <c r="L5933" i="4"/>
  <c r="L5934" i="4"/>
  <c r="L5935" i="4"/>
  <c r="L5936" i="4"/>
  <c r="L5937" i="4"/>
  <c r="L5938" i="4"/>
  <c r="L5939" i="4"/>
  <c r="L5940" i="4"/>
  <c r="L5941" i="4"/>
  <c r="L5942" i="4"/>
  <c r="L5943" i="4"/>
  <c r="L5944" i="4"/>
  <c r="L5945" i="4"/>
  <c r="L5946" i="4"/>
  <c r="L5947" i="4"/>
  <c r="L5948" i="4"/>
  <c r="L5949" i="4"/>
  <c r="L5950" i="4"/>
  <c r="L5951" i="4"/>
  <c r="L5952" i="4"/>
  <c r="L5953" i="4"/>
  <c r="L5954" i="4"/>
  <c r="L5955" i="4"/>
  <c r="L5956" i="4"/>
  <c r="L5957" i="4"/>
  <c r="L5958" i="4"/>
  <c r="L5959" i="4"/>
  <c r="L5960" i="4"/>
  <c r="L5961" i="4"/>
  <c r="L5962" i="4"/>
  <c r="L5963" i="4"/>
  <c r="L5964" i="4"/>
  <c r="L5965" i="4"/>
  <c r="L5966" i="4"/>
  <c r="L5967" i="4"/>
  <c r="L5968" i="4"/>
  <c r="L5969" i="4"/>
  <c r="L5970" i="4"/>
  <c r="L5971" i="4"/>
  <c r="L5972" i="4"/>
  <c r="L5973" i="4"/>
  <c r="L5974" i="4"/>
  <c r="L5975" i="4"/>
  <c r="L5976" i="4"/>
  <c r="L5977" i="4"/>
  <c r="L5978" i="4"/>
  <c r="L5979" i="4"/>
  <c r="L5980" i="4"/>
  <c r="L5981" i="4"/>
  <c r="L5982" i="4"/>
  <c r="L5983" i="4"/>
  <c r="L5984" i="4"/>
  <c r="L5985" i="4"/>
  <c r="L5986" i="4"/>
  <c r="L5987" i="4"/>
  <c r="L5988" i="4"/>
  <c r="L5989" i="4"/>
  <c r="L5990" i="4"/>
  <c r="L5991" i="4"/>
  <c r="L5992" i="4"/>
  <c r="L5993" i="4"/>
  <c r="L5994" i="4"/>
  <c r="L5995" i="4"/>
  <c r="L5996" i="4"/>
  <c r="L5997" i="4"/>
  <c r="L5998" i="4"/>
  <c r="L5999" i="4"/>
  <c r="L6000" i="4"/>
  <c r="L6001" i="4"/>
  <c r="L6002" i="4"/>
  <c r="L6003" i="4"/>
  <c r="L6004" i="4"/>
  <c r="L6005" i="4"/>
  <c r="L6006" i="4"/>
  <c r="L6007" i="4"/>
  <c r="L6008" i="4"/>
  <c r="L6009" i="4"/>
  <c r="L6010" i="4"/>
  <c r="L6011" i="4"/>
  <c r="L6012" i="4"/>
  <c r="L6013" i="4"/>
  <c r="L6014" i="4"/>
  <c r="L6015" i="4"/>
  <c r="L6016" i="4"/>
  <c r="L6017" i="4"/>
  <c r="L6018" i="4"/>
  <c r="L6019" i="4"/>
  <c r="L6020" i="4"/>
  <c r="L6021" i="4"/>
  <c r="L6022" i="4"/>
  <c r="L6023" i="4"/>
  <c r="L6024" i="4"/>
  <c r="L6025" i="4"/>
  <c r="L6026" i="4"/>
  <c r="L6027" i="4"/>
  <c r="L6028" i="4"/>
  <c r="L6029" i="4"/>
  <c r="L6030" i="4"/>
  <c r="L6031" i="4"/>
  <c r="L6032" i="4"/>
  <c r="L6033" i="4"/>
  <c r="L6034" i="4"/>
  <c r="L6035" i="4"/>
  <c r="L6036" i="4"/>
  <c r="L6037" i="4"/>
  <c r="L6038" i="4"/>
  <c r="L6039" i="4"/>
  <c r="L6040" i="4"/>
  <c r="L6041" i="4"/>
  <c r="L6042" i="4"/>
  <c r="L6043" i="4"/>
  <c r="L6044" i="4"/>
  <c r="L6045" i="4"/>
  <c r="L6046" i="4"/>
  <c r="L6047" i="4"/>
  <c r="L6048" i="4"/>
  <c r="L6049" i="4"/>
  <c r="L6050" i="4"/>
  <c r="L6051" i="4"/>
  <c r="L6052" i="4"/>
  <c r="L6053" i="4"/>
  <c r="L6054" i="4"/>
  <c r="L6055" i="4"/>
  <c r="L6056" i="4"/>
  <c r="L6057" i="4"/>
  <c r="L6058" i="4"/>
  <c r="L6059" i="4"/>
  <c r="L6060" i="4"/>
  <c r="L6061" i="4"/>
  <c r="L6062" i="4"/>
  <c r="L6063" i="4"/>
  <c r="L6064" i="4"/>
  <c r="L6065" i="4"/>
  <c r="L6066" i="4"/>
  <c r="L6067" i="4"/>
  <c r="L6068" i="4"/>
  <c r="L6069" i="4"/>
  <c r="L6070" i="4"/>
  <c r="L6071" i="4"/>
  <c r="L6072" i="4"/>
  <c r="L6073" i="4"/>
  <c r="L6074" i="4"/>
  <c r="L6075" i="4"/>
  <c r="L6076" i="4"/>
  <c r="L6077" i="4"/>
  <c r="L6078" i="4"/>
  <c r="L6079" i="4"/>
  <c r="L6080" i="4"/>
  <c r="L6081" i="4"/>
  <c r="L6082" i="4"/>
  <c r="L6083" i="4"/>
  <c r="L6084" i="4"/>
  <c r="L6085" i="4"/>
  <c r="L6086" i="4"/>
  <c r="L6087" i="4"/>
  <c r="L6088" i="4"/>
  <c r="L6089" i="4"/>
  <c r="L6090" i="4"/>
  <c r="L6091" i="4"/>
  <c r="L6092" i="4"/>
  <c r="L6093" i="4"/>
  <c r="L6094" i="4"/>
  <c r="L6095" i="4"/>
  <c r="L6096" i="4"/>
  <c r="L6097" i="4"/>
  <c r="L6098" i="4"/>
  <c r="L6099" i="4"/>
  <c r="L6100" i="4"/>
  <c r="L6101" i="4"/>
  <c r="L6102" i="4"/>
  <c r="L6103" i="4"/>
  <c r="L6104" i="4"/>
  <c r="L6105" i="4"/>
  <c r="L6106" i="4"/>
  <c r="L6107" i="4"/>
  <c r="L6108" i="4"/>
  <c r="L6109" i="4"/>
  <c r="L6110" i="4"/>
  <c r="L6111" i="4"/>
  <c r="L6112" i="4"/>
  <c r="L6113" i="4"/>
  <c r="L6114" i="4"/>
  <c r="L6115" i="4"/>
  <c r="L6116" i="4"/>
  <c r="L6117" i="4"/>
  <c r="L6118" i="4"/>
  <c r="L6119" i="4"/>
  <c r="L6120" i="4"/>
  <c r="L6121" i="4"/>
  <c r="L6122" i="4"/>
  <c r="L6123" i="4"/>
  <c r="L6124" i="4"/>
  <c r="L6125" i="4"/>
  <c r="L6126" i="4"/>
  <c r="L6127" i="4"/>
  <c r="L6128" i="4"/>
  <c r="L6129" i="4"/>
  <c r="L6130" i="4"/>
  <c r="L6131" i="4"/>
  <c r="L6132" i="4"/>
  <c r="L6133" i="4"/>
  <c r="L6134" i="4"/>
  <c r="L6135" i="4"/>
  <c r="L6136" i="4"/>
  <c r="L6137" i="4"/>
  <c r="L6138" i="4"/>
  <c r="L6139" i="4"/>
  <c r="L6140" i="4"/>
  <c r="L6141" i="4"/>
  <c r="L6142" i="4"/>
  <c r="L6143" i="4"/>
  <c r="L6144" i="4"/>
  <c r="L6145" i="4"/>
  <c r="L6146" i="4"/>
  <c r="L6147" i="4"/>
  <c r="L6148" i="4"/>
  <c r="L6149" i="4"/>
  <c r="L6150" i="4"/>
  <c r="L6151" i="4"/>
  <c r="L6152" i="4"/>
  <c r="L6153" i="4"/>
  <c r="L6154" i="4"/>
  <c r="L6155" i="4"/>
  <c r="L6156" i="4"/>
  <c r="L6157" i="4"/>
  <c r="L6158" i="4"/>
  <c r="L6159" i="4"/>
  <c r="L6160" i="4"/>
  <c r="L6161" i="4"/>
  <c r="L6162" i="4"/>
  <c r="L6163" i="4"/>
  <c r="L6164" i="4"/>
  <c r="L6165" i="4"/>
  <c r="L6166" i="4"/>
  <c r="L6167" i="4"/>
  <c r="L6168" i="4"/>
  <c r="L6169" i="4"/>
  <c r="L6170" i="4"/>
  <c r="L6171" i="4"/>
  <c r="L6172" i="4"/>
  <c r="L6173" i="4"/>
  <c r="L6174" i="4"/>
  <c r="L6175" i="4"/>
  <c r="L6176" i="4"/>
  <c r="L6177" i="4"/>
  <c r="L6178" i="4"/>
  <c r="L6179" i="4"/>
  <c r="L6180" i="4"/>
  <c r="L6181" i="4"/>
  <c r="L6182" i="4"/>
  <c r="L6183" i="4"/>
  <c r="L6184" i="4"/>
  <c r="L6185" i="4"/>
  <c r="L6186" i="4"/>
  <c r="L6187" i="4"/>
  <c r="L6188" i="4"/>
  <c r="L6189" i="4"/>
  <c r="L6190" i="4"/>
  <c r="L6191" i="4"/>
  <c r="L6192" i="4"/>
  <c r="L6193" i="4"/>
  <c r="L6194" i="4"/>
  <c r="L6195" i="4"/>
  <c r="L6196" i="4"/>
  <c r="L6197" i="4"/>
  <c r="L6198" i="4"/>
  <c r="L6199" i="4"/>
  <c r="L6200" i="4"/>
  <c r="L6201" i="4"/>
  <c r="L6202" i="4"/>
  <c r="L6203" i="4"/>
  <c r="L6204" i="4"/>
  <c r="L6205" i="4"/>
  <c r="L6206" i="4"/>
  <c r="L6207" i="4"/>
  <c r="L6208" i="4"/>
  <c r="L6209" i="4"/>
  <c r="L6210" i="4"/>
  <c r="L6211" i="4"/>
  <c r="L6212" i="4"/>
  <c r="L6213" i="4"/>
  <c r="L6214" i="4"/>
  <c r="L6215" i="4"/>
  <c r="L6216" i="4"/>
  <c r="L6217" i="4"/>
  <c r="L6218" i="4"/>
  <c r="L6219" i="4"/>
  <c r="L6220" i="4"/>
  <c r="L6221" i="4"/>
  <c r="L6222" i="4"/>
  <c r="L6223" i="4"/>
  <c r="L6224" i="4"/>
  <c r="L6225" i="4"/>
  <c r="L6226" i="4"/>
  <c r="L6227" i="4"/>
  <c r="L6228" i="4"/>
  <c r="L6229" i="4"/>
  <c r="L6230" i="4"/>
  <c r="L6231" i="4"/>
  <c r="L6232" i="4"/>
  <c r="L6233" i="4"/>
  <c r="L6234" i="4"/>
  <c r="L6235" i="4"/>
  <c r="L6236" i="4"/>
  <c r="L6237" i="4"/>
  <c r="L6238" i="4"/>
  <c r="L6239" i="4"/>
  <c r="L6240" i="4"/>
  <c r="L6241" i="4"/>
  <c r="L6242" i="4"/>
  <c r="L6243" i="4"/>
  <c r="L6244" i="4"/>
  <c r="L6245" i="4"/>
  <c r="L6246" i="4"/>
  <c r="L6247" i="4"/>
  <c r="L6248" i="4"/>
  <c r="L6249" i="4"/>
  <c r="L6250" i="4"/>
  <c r="L6251" i="4"/>
  <c r="L6252" i="4"/>
  <c r="L6253" i="4"/>
  <c r="L6254" i="4"/>
  <c r="L6255" i="4"/>
  <c r="L6256" i="4"/>
  <c r="L6257" i="4"/>
  <c r="L6258" i="4"/>
  <c r="L6259" i="4"/>
  <c r="L6260" i="4"/>
  <c r="L6261" i="4"/>
  <c r="L6262" i="4"/>
  <c r="L6263" i="4"/>
  <c r="L6264" i="4"/>
  <c r="L6265" i="4"/>
  <c r="L6266" i="4"/>
  <c r="L6267" i="4"/>
  <c r="L6268" i="4"/>
  <c r="L6269" i="4"/>
  <c r="L6270" i="4"/>
  <c r="L6271" i="4"/>
  <c r="L6272" i="4"/>
  <c r="L6273" i="4"/>
  <c r="L6274" i="4"/>
  <c r="L6275" i="4"/>
  <c r="L6276" i="4"/>
  <c r="L6277" i="4"/>
  <c r="L6278" i="4"/>
  <c r="L6279" i="4"/>
  <c r="L6280" i="4"/>
  <c r="L6281" i="4"/>
  <c r="L6282" i="4"/>
  <c r="L6283" i="4"/>
  <c r="L6284" i="4"/>
  <c r="L6285" i="4"/>
  <c r="L6286" i="4"/>
  <c r="L6287" i="4"/>
  <c r="L6288" i="4"/>
  <c r="L6289" i="4"/>
  <c r="L6290" i="4"/>
  <c r="L6291" i="4"/>
  <c r="L6292" i="4"/>
  <c r="L6293" i="4"/>
  <c r="L6294" i="4"/>
  <c r="L6295" i="4"/>
  <c r="L6296" i="4"/>
  <c r="L6297" i="4"/>
  <c r="L6298" i="4"/>
  <c r="L6299" i="4"/>
  <c r="L6300" i="4"/>
  <c r="L6301" i="4"/>
  <c r="L6302" i="4"/>
  <c r="L6303" i="4"/>
  <c r="L6304" i="4"/>
  <c r="L6305" i="4"/>
  <c r="L6306" i="4"/>
  <c r="L6307" i="4"/>
  <c r="L6308" i="4"/>
  <c r="L6309" i="4"/>
  <c r="L6310" i="4"/>
  <c r="L6311" i="4"/>
  <c r="L6312" i="4"/>
  <c r="L6313" i="4"/>
  <c r="L6314" i="4"/>
  <c r="L6315" i="4"/>
  <c r="L6316" i="4"/>
  <c r="L6317" i="4"/>
  <c r="L6318" i="4"/>
  <c r="L6319" i="4"/>
  <c r="L6320" i="4"/>
  <c r="L6321" i="4"/>
  <c r="L6322" i="4"/>
  <c r="L6323" i="4"/>
  <c r="L6324" i="4"/>
  <c r="L6325" i="4"/>
  <c r="L6326" i="4"/>
  <c r="L6327" i="4"/>
  <c r="L6328" i="4"/>
  <c r="L6329" i="4"/>
  <c r="L6330" i="4"/>
  <c r="L6331" i="4"/>
  <c r="L6332" i="4"/>
  <c r="L6333" i="4"/>
  <c r="L6334" i="4"/>
  <c r="L6335" i="4"/>
  <c r="L6336" i="4"/>
  <c r="L6337" i="4"/>
  <c r="L6338" i="4"/>
  <c r="L6339" i="4"/>
  <c r="L6340" i="4"/>
  <c r="L6341" i="4"/>
  <c r="L6342" i="4"/>
  <c r="L6343" i="4"/>
  <c r="L6344" i="4"/>
  <c r="L6345" i="4"/>
  <c r="L6346" i="4"/>
  <c r="L6347" i="4"/>
  <c r="L6348" i="4"/>
  <c r="L6349" i="4"/>
  <c r="L6350" i="4"/>
  <c r="L6351" i="4"/>
  <c r="L6352" i="4"/>
  <c r="L6353" i="4"/>
  <c r="L6354" i="4"/>
  <c r="L6355" i="4"/>
  <c r="L6356" i="4"/>
  <c r="L6357" i="4"/>
  <c r="L6358" i="4"/>
  <c r="L6359" i="4"/>
  <c r="L6360" i="4"/>
  <c r="L6361" i="4"/>
  <c r="L6362" i="4"/>
  <c r="L6363" i="4"/>
  <c r="L6364" i="4"/>
  <c r="L6365" i="4"/>
  <c r="L6366" i="4"/>
  <c r="L6367" i="4"/>
  <c r="L6368" i="4"/>
  <c r="L6369" i="4"/>
  <c r="L6370" i="4"/>
  <c r="L6371" i="4"/>
  <c r="L6372" i="4"/>
  <c r="L6373" i="4"/>
  <c r="L6374" i="4"/>
  <c r="L6375" i="4"/>
  <c r="L6376" i="4"/>
  <c r="L6377" i="4"/>
  <c r="L6378" i="4"/>
  <c r="L6379" i="4"/>
  <c r="L6380" i="4"/>
  <c r="L6381" i="4"/>
  <c r="L6382" i="4"/>
  <c r="L6383" i="4"/>
  <c r="L6384" i="4"/>
  <c r="L6385" i="4"/>
  <c r="L6386" i="4"/>
  <c r="L6387" i="4"/>
  <c r="L6388" i="4"/>
  <c r="L6389" i="4"/>
  <c r="L6390" i="4"/>
  <c r="L6391" i="4"/>
  <c r="L6392" i="4"/>
  <c r="L6393" i="4"/>
  <c r="L6394" i="4"/>
  <c r="L6395" i="4"/>
  <c r="L6396" i="4"/>
  <c r="L6397" i="4"/>
  <c r="L6398" i="4"/>
  <c r="L6399" i="4"/>
  <c r="L6400" i="4"/>
  <c r="L6401" i="4"/>
  <c r="L6402" i="4"/>
  <c r="L6403" i="4"/>
  <c r="L6404" i="4"/>
  <c r="L6405" i="4"/>
  <c r="L6406" i="4"/>
  <c r="L6407" i="4"/>
  <c r="L6408" i="4"/>
  <c r="L6409" i="4"/>
  <c r="L6410" i="4"/>
  <c r="L6411" i="4"/>
  <c r="L6412" i="4"/>
  <c r="L6413" i="4"/>
  <c r="L6414" i="4"/>
  <c r="L6415" i="4"/>
  <c r="L6416" i="4"/>
  <c r="L6417" i="4"/>
  <c r="L6418" i="4"/>
  <c r="L6419" i="4"/>
  <c r="L6420" i="4"/>
  <c r="L6421" i="4"/>
  <c r="L6422" i="4"/>
  <c r="L6423" i="4"/>
  <c r="L6424" i="4"/>
  <c r="L6425" i="4"/>
  <c r="L6426" i="4"/>
  <c r="L6427" i="4"/>
  <c r="L6428" i="4"/>
  <c r="L6429" i="4"/>
  <c r="L6430" i="4"/>
  <c r="L6431" i="4"/>
  <c r="L6432" i="4"/>
  <c r="L6433" i="4"/>
  <c r="L6434" i="4"/>
  <c r="L6435" i="4"/>
  <c r="L6436" i="4"/>
  <c r="L6437" i="4"/>
  <c r="L6438" i="4"/>
  <c r="L6439" i="4"/>
  <c r="L6440" i="4"/>
  <c r="L6441" i="4"/>
  <c r="L6442" i="4"/>
  <c r="L6443" i="4"/>
  <c r="L6444" i="4"/>
  <c r="L6445" i="4"/>
  <c r="L6446" i="4"/>
  <c r="L6447" i="4"/>
  <c r="L6448" i="4"/>
  <c r="L6449" i="4"/>
  <c r="L6450" i="4"/>
  <c r="L6451" i="4"/>
  <c r="L6452" i="4"/>
  <c r="L6453" i="4"/>
  <c r="L6454" i="4"/>
  <c r="L6455" i="4"/>
  <c r="L6456" i="4"/>
  <c r="L6457" i="4"/>
  <c r="L6458" i="4"/>
  <c r="L6459" i="4"/>
  <c r="L6460" i="4"/>
  <c r="L6461" i="4"/>
  <c r="L6462" i="4"/>
  <c r="L6463" i="4"/>
  <c r="L6464" i="4"/>
  <c r="L6465" i="4"/>
  <c r="L6466" i="4"/>
  <c r="L6467" i="4"/>
  <c r="L6468" i="4"/>
  <c r="L6469" i="4"/>
  <c r="L6470" i="4"/>
  <c r="L6471" i="4"/>
  <c r="L6472" i="4"/>
  <c r="L6473" i="4"/>
  <c r="L6474" i="4"/>
  <c r="L6475" i="4"/>
  <c r="L6476" i="4"/>
  <c r="L6477" i="4"/>
  <c r="L6478" i="4"/>
  <c r="L6479" i="4"/>
  <c r="L6480" i="4"/>
  <c r="L6481" i="4"/>
  <c r="L6482" i="4"/>
  <c r="L6483" i="4"/>
  <c r="L6484" i="4"/>
  <c r="L6485" i="4"/>
  <c r="L6486" i="4"/>
  <c r="L6487" i="4"/>
  <c r="L6488" i="4"/>
  <c r="L6489" i="4"/>
  <c r="L6490" i="4"/>
  <c r="L6491" i="4"/>
  <c r="L6492" i="4"/>
  <c r="L6493" i="4"/>
  <c r="L6494" i="4"/>
  <c r="L6495" i="4"/>
  <c r="L6496" i="4"/>
  <c r="L6497" i="4"/>
  <c r="L6498" i="4"/>
  <c r="L6499" i="4"/>
  <c r="L6500" i="4"/>
  <c r="L6501" i="4"/>
  <c r="L6502" i="4"/>
  <c r="L6503" i="4"/>
  <c r="L6504" i="4"/>
  <c r="L6505" i="4"/>
  <c r="L6506" i="4"/>
  <c r="L6507" i="4"/>
  <c r="L6508" i="4"/>
  <c r="L6509" i="4"/>
  <c r="L6510" i="4"/>
  <c r="L6511" i="4"/>
  <c r="L6512" i="4"/>
  <c r="L6513" i="4"/>
  <c r="L6514" i="4"/>
  <c r="L6515" i="4"/>
  <c r="L6516" i="4"/>
  <c r="L6517" i="4"/>
  <c r="L6518" i="4"/>
  <c r="L6519" i="4"/>
  <c r="L6520" i="4"/>
  <c r="L6521" i="4"/>
  <c r="L6522" i="4"/>
  <c r="L6523" i="4"/>
  <c r="L6524" i="4"/>
  <c r="L6525" i="4"/>
  <c r="L6526" i="4"/>
  <c r="L6527" i="4"/>
  <c r="L6528" i="4"/>
  <c r="L6529" i="4"/>
  <c r="L6530" i="4"/>
  <c r="L6531" i="4"/>
  <c r="L6532" i="4"/>
  <c r="L6533" i="4"/>
  <c r="L6534" i="4"/>
  <c r="L6535" i="4"/>
  <c r="L6536" i="4"/>
  <c r="L6537" i="4"/>
  <c r="L6538" i="4"/>
  <c r="L6539" i="4"/>
  <c r="L6540" i="4"/>
  <c r="L6541" i="4"/>
  <c r="L6542" i="4"/>
  <c r="L6543" i="4"/>
  <c r="L6544" i="4"/>
  <c r="L6545" i="4"/>
  <c r="L6546" i="4"/>
  <c r="L6547" i="4"/>
  <c r="L6548" i="4"/>
  <c r="L6549" i="4"/>
  <c r="L6550" i="4"/>
  <c r="L6551" i="4"/>
  <c r="L6552" i="4"/>
  <c r="L6553" i="4"/>
  <c r="L6554" i="4"/>
  <c r="L6555" i="4"/>
  <c r="L6556" i="4"/>
  <c r="L6557" i="4"/>
  <c r="L6558" i="4"/>
  <c r="L6559" i="4"/>
  <c r="L6560" i="4"/>
  <c r="L6561" i="4"/>
  <c r="L6562" i="4"/>
  <c r="L6563" i="4"/>
  <c r="L6564" i="4"/>
  <c r="L6565" i="4"/>
  <c r="L6566" i="4"/>
  <c r="L6567" i="4"/>
  <c r="L6568" i="4"/>
  <c r="L6569" i="4"/>
  <c r="L6570" i="4"/>
  <c r="L6571" i="4"/>
  <c r="L6572" i="4"/>
  <c r="L6573" i="4"/>
  <c r="L6574" i="4"/>
  <c r="L6575" i="4"/>
  <c r="L6576" i="4"/>
  <c r="L6577" i="4"/>
  <c r="L6578" i="4"/>
  <c r="L6579" i="4"/>
  <c r="L6580" i="4"/>
  <c r="L6581" i="4"/>
  <c r="L6582" i="4"/>
  <c r="L6583" i="4"/>
  <c r="L6584" i="4"/>
  <c r="L6585" i="4"/>
  <c r="L6586" i="4"/>
  <c r="L6587" i="4"/>
  <c r="L6588" i="4"/>
  <c r="L6589" i="4"/>
  <c r="L6590" i="4"/>
  <c r="L6591" i="4"/>
  <c r="L6592" i="4"/>
  <c r="L6593" i="4"/>
  <c r="L6594" i="4"/>
  <c r="L6595" i="4"/>
  <c r="L6596" i="4"/>
  <c r="L6597" i="4"/>
  <c r="L6598" i="4"/>
  <c r="L6599" i="4"/>
  <c r="L6600" i="4"/>
  <c r="L6601" i="4"/>
  <c r="L6602" i="4"/>
  <c r="L6603" i="4"/>
  <c r="L6604" i="4"/>
  <c r="L6605" i="4"/>
  <c r="L6606" i="4"/>
  <c r="L6607" i="4"/>
  <c r="L6608" i="4"/>
  <c r="L6609" i="4"/>
  <c r="L6610" i="4"/>
  <c r="L6611" i="4"/>
  <c r="L6612" i="4"/>
  <c r="L6613" i="4"/>
  <c r="L6614" i="4"/>
  <c r="L6615" i="4"/>
  <c r="L6616" i="4"/>
  <c r="L6617" i="4"/>
  <c r="L6618" i="4"/>
  <c r="L6619" i="4"/>
  <c r="L6620" i="4"/>
  <c r="L6621" i="4"/>
  <c r="L6622" i="4"/>
  <c r="L6623" i="4"/>
  <c r="L6624" i="4"/>
  <c r="L6625" i="4"/>
  <c r="L6626" i="4"/>
  <c r="L6627" i="4"/>
  <c r="L6628" i="4"/>
  <c r="L6629" i="4"/>
  <c r="L6630" i="4"/>
  <c r="L6631" i="4"/>
  <c r="L6632" i="4"/>
  <c r="L6633" i="4"/>
  <c r="L6634" i="4"/>
  <c r="L6635" i="4"/>
  <c r="L6636" i="4"/>
  <c r="L6637" i="4"/>
  <c r="L6638" i="4"/>
  <c r="L6639" i="4"/>
  <c r="L6640" i="4"/>
  <c r="L6641" i="4"/>
  <c r="L6642" i="4"/>
  <c r="L6643" i="4"/>
  <c r="L6644" i="4"/>
  <c r="L6645" i="4"/>
  <c r="L6646" i="4"/>
  <c r="L6647" i="4"/>
  <c r="L6648" i="4"/>
  <c r="L6649" i="4"/>
  <c r="L6650" i="4"/>
  <c r="L6651" i="4"/>
  <c r="L6652" i="4"/>
  <c r="L6653" i="4"/>
  <c r="L6654" i="4"/>
  <c r="L6655" i="4"/>
  <c r="L6656" i="4"/>
  <c r="L6657" i="4"/>
  <c r="L6658" i="4"/>
  <c r="L6659" i="4"/>
  <c r="L6660" i="4"/>
  <c r="L6661" i="4"/>
  <c r="L6662" i="4"/>
  <c r="L6663" i="4"/>
  <c r="L6664" i="4"/>
  <c r="L6665" i="4"/>
  <c r="L6666" i="4"/>
  <c r="L6667" i="4"/>
  <c r="L6668" i="4"/>
  <c r="L6669" i="4"/>
  <c r="L6670" i="4"/>
  <c r="L6671" i="4"/>
  <c r="L6672" i="4"/>
  <c r="L6673" i="4"/>
  <c r="L6674" i="4"/>
  <c r="L6675" i="4"/>
  <c r="L6676" i="4"/>
  <c r="L6677" i="4"/>
  <c r="L6678" i="4"/>
  <c r="L6679" i="4"/>
  <c r="L6680" i="4"/>
  <c r="L6681" i="4"/>
  <c r="L6682" i="4"/>
  <c r="L6683" i="4"/>
  <c r="L6684" i="4"/>
  <c r="L6685" i="4"/>
  <c r="L6686" i="4"/>
  <c r="L6687" i="4"/>
  <c r="L6688" i="4"/>
  <c r="L6689" i="4"/>
  <c r="L6690" i="4"/>
  <c r="L6691" i="4"/>
  <c r="L6692" i="4"/>
  <c r="L6693" i="4"/>
  <c r="L6694" i="4"/>
  <c r="L6695" i="4"/>
  <c r="L6696" i="4"/>
  <c r="L6697" i="4"/>
  <c r="L6698" i="4"/>
  <c r="L6699" i="4"/>
  <c r="L6700" i="4"/>
  <c r="L6701" i="4"/>
  <c r="L6702" i="4"/>
  <c r="L6703" i="4"/>
  <c r="L6704" i="4"/>
  <c r="L6705" i="4"/>
  <c r="L6706" i="4"/>
  <c r="L6707" i="4"/>
  <c r="L6708" i="4"/>
  <c r="L6709" i="4"/>
  <c r="L6710" i="4"/>
  <c r="L6711" i="4"/>
  <c r="L6712" i="4"/>
  <c r="L6713" i="4"/>
  <c r="L6714" i="4"/>
  <c r="L6715" i="4"/>
  <c r="L6716" i="4"/>
  <c r="L6717" i="4"/>
  <c r="L6718" i="4"/>
  <c r="L6719" i="4"/>
  <c r="L6720" i="4"/>
  <c r="L6721" i="4"/>
  <c r="L6722" i="4"/>
  <c r="L6723" i="4"/>
  <c r="L6724" i="4"/>
  <c r="L6725" i="4"/>
  <c r="L6726" i="4"/>
  <c r="L6727" i="4"/>
  <c r="L6728" i="4"/>
  <c r="L6729" i="4"/>
  <c r="L6730" i="4"/>
  <c r="L6731" i="4"/>
  <c r="L6732" i="4"/>
  <c r="L6733" i="4"/>
  <c r="L6734" i="4"/>
  <c r="L6735" i="4"/>
  <c r="L6736" i="4"/>
  <c r="L6737" i="4"/>
  <c r="L6738" i="4"/>
  <c r="L6739" i="4"/>
  <c r="L6740" i="4"/>
  <c r="L6741" i="4"/>
  <c r="L6742" i="4"/>
  <c r="L6743" i="4"/>
  <c r="L6744" i="4"/>
  <c r="L6745" i="4"/>
  <c r="L6746" i="4"/>
  <c r="L6747" i="4"/>
  <c r="L6748" i="4"/>
  <c r="L6749" i="4"/>
  <c r="L6750" i="4"/>
  <c r="L6751" i="4"/>
  <c r="L6752" i="4"/>
  <c r="L6753" i="4"/>
  <c r="L6754" i="4"/>
  <c r="L6755" i="4"/>
  <c r="L6756" i="4"/>
  <c r="L6757" i="4"/>
  <c r="L6758" i="4"/>
  <c r="L6759" i="4"/>
  <c r="L6760" i="4"/>
  <c r="L6761" i="4"/>
  <c r="L6762" i="4"/>
  <c r="L6763" i="4"/>
  <c r="L6764" i="4"/>
  <c r="L6765" i="4"/>
  <c r="L6766" i="4"/>
  <c r="L6767" i="4"/>
  <c r="L6768" i="4"/>
  <c r="L6769" i="4"/>
  <c r="L6770" i="4"/>
  <c r="L6771" i="4"/>
  <c r="L6772" i="4"/>
  <c r="L6773" i="4"/>
  <c r="L6774" i="4"/>
  <c r="L6775" i="4"/>
  <c r="L6776" i="4"/>
  <c r="L6777" i="4"/>
  <c r="L6778" i="4"/>
  <c r="L6779" i="4"/>
  <c r="L6780" i="4"/>
  <c r="L6781" i="4"/>
  <c r="L6782" i="4"/>
  <c r="L6783" i="4"/>
  <c r="L6784" i="4"/>
  <c r="L6785" i="4"/>
  <c r="L6786" i="4"/>
  <c r="L6787" i="4"/>
  <c r="L6788" i="4"/>
  <c r="L6789" i="4"/>
  <c r="L6790" i="4"/>
  <c r="L6791" i="4"/>
  <c r="L6792" i="4"/>
  <c r="L6793" i="4"/>
  <c r="L6794" i="4"/>
  <c r="L6795" i="4"/>
  <c r="L6796" i="4"/>
  <c r="L6797" i="4"/>
  <c r="L6798" i="4"/>
  <c r="L6799" i="4"/>
  <c r="L6800" i="4"/>
  <c r="L6801" i="4"/>
  <c r="L6802" i="4"/>
  <c r="L6803" i="4"/>
  <c r="L6804" i="4"/>
  <c r="L6805" i="4"/>
  <c r="L6806" i="4"/>
  <c r="L6807" i="4"/>
  <c r="L6808" i="4"/>
  <c r="L6809" i="4"/>
  <c r="L6810" i="4"/>
  <c r="L6811" i="4"/>
  <c r="L6812" i="4"/>
  <c r="L6813" i="4"/>
  <c r="L6814" i="4"/>
  <c r="L6815" i="4"/>
  <c r="L6816" i="4"/>
  <c r="L6817" i="4"/>
  <c r="L6818" i="4"/>
  <c r="L6819" i="4"/>
  <c r="L6820" i="4"/>
  <c r="L6821" i="4"/>
  <c r="L6822" i="4"/>
  <c r="L6823" i="4"/>
  <c r="L6824" i="4"/>
  <c r="L6825" i="4"/>
  <c r="L6826" i="4"/>
  <c r="L6827" i="4"/>
  <c r="L6828" i="4"/>
  <c r="L6829" i="4"/>
  <c r="L6830" i="4"/>
  <c r="L6831" i="4"/>
  <c r="L6832" i="4"/>
  <c r="L6833" i="4"/>
  <c r="L6834" i="4"/>
  <c r="L6835" i="4"/>
  <c r="L6836" i="4"/>
  <c r="L6837" i="4"/>
  <c r="L6838" i="4"/>
  <c r="L6839" i="4"/>
  <c r="L6840" i="4"/>
  <c r="L6841" i="4"/>
  <c r="L6842" i="4"/>
  <c r="L6843" i="4"/>
  <c r="L6844" i="4"/>
  <c r="L6845" i="4"/>
  <c r="L6846" i="4"/>
  <c r="L6847" i="4"/>
  <c r="L6848" i="4"/>
  <c r="L6849" i="4"/>
  <c r="L6850" i="4"/>
  <c r="L6851" i="4"/>
  <c r="L6852" i="4"/>
  <c r="L6853" i="4"/>
  <c r="L6854" i="4"/>
  <c r="L6855" i="4"/>
  <c r="L6856" i="4"/>
  <c r="L6857" i="4"/>
  <c r="L6858" i="4"/>
  <c r="L6859" i="4"/>
  <c r="L6860" i="4"/>
  <c r="L6861" i="4"/>
  <c r="L6862" i="4"/>
  <c r="L6863" i="4"/>
  <c r="L6864" i="4"/>
  <c r="L6865" i="4"/>
  <c r="L6866" i="4"/>
  <c r="L6867" i="4"/>
  <c r="L6868" i="4"/>
  <c r="L6869" i="4"/>
  <c r="L6870" i="4"/>
  <c r="L6871" i="4"/>
  <c r="L6872" i="4"/>
  <c r="L6873" i="4"/>
  <c r="L6874" i="4"/>
  <c r="L6875" i="4"/>
  <c r="L6876" i="4"/>
  <c r="L6877" i="4"/>
  <c r="L6878" i="4"/>
  <c r="L6879" i="4"/>
  <c r="L6880" i="4"/>
  <c r="L6881" i="4"/>
  <c r="L6882" i="4"/>
  <c r="L6883" i="4"/>
  <c r="L6884" i="4"/>
  <c r="L6885" i="4"/>
  <c r="L6886" i="4"/>
  <c r="L6887" i="4"/>
  <c r="L6888" i="4"/>
  <c r="L6889" i="4"/>
  <c r="L6890" i="4"/>
  <c r="L6891" i="4"/>
  <c r="L6892" i="4"/>
  <c r="L6893" i="4"/>
  <c r="L6894" i="4"/>
  <c r="L6895" i="4"/>
  <c r="L6896" i="4"/>
  <c r="L6897" i="4"/>
  <c r="L6898" i="4"/>
  <c r="L6899" i="4"/>
  <c r="L6900" i="4"/>
  <c r="L6901" i="4"/>
  <c r="L6902" i="4"/>
  <c r="L6903" i="4"/>
  <c r="L6904" i="4"/>
  <c r="L6905" i="4"/>
  <c r="L6906" i="4"/>
  <c r="L6907" i="4"/>
  <c r="L6908" i="4"/>
  <c r="L6909" i="4"/>
  <c r="L6910" i="4"/>
  <c r="L6911" i="4"/>
  <c r="L6912" i="4"/>
  <c r="L6913" i="4"/>
  <c r="L6914" i="4"/>
  <c r="L6915" i="4"/>
  <c r="L6916" i="4"/>
  <c r="L6917" i="4"/>
  <c r="L6918" i="4"/>
  <c r="L6919" i="4"/>
  <c r="L6920" i="4"/>
  <c r="L6921" i="4"/>
  <c r="L6922" i="4"/>
  <c r="L6923" i="4"/>
  <c r="L6924" i="4"/>
  <c r="L6925" i="4"/>
  <c r="L6926" i="4"/>
  <c r="L6927" i="4"/>
  <c r="L6928" i="4"/>
  <c r="L6929" i="4"/>
  <c r="L6930" i="4"/>
  <c r="L6931" i="4"/>
  <c r="L6932" i="4"/>
  <c r="L6933" i="4"/>
  <c r="L6934" i="4"/>
  <c r="L6935" i="4"/>
  <c r="L6936" i="4"/>
  <c r="L6937" i="4"/>
  <c r="L6938" i="4"/>
  <c r="L6939" i="4"/>
  <c r="L6940" i="4"/>
  <c r="L6941" i="4"/>
  <c r="L6942" i="4"/>
  <c r="L6943" i="4"/>
  <c r="L6944" i="4"/>
  <c r="L6945" i="4"/>
  <c r="L6946" i="4"/>
  <c r="L6947" i="4"/>
  <c r="L6948" i="4"/>
  <c r="L6949" i="4"/>
  <c r="L6950" i="4"/>
  <c r="L6951" i="4"/>
  <c r="L6952" i="4"/>
  <c r="L6953" i="4"/>
  <c r="L6954" i="4"/>
  <c r="L6955" i="4"/>
  <c r="L6956" i="4"/>
  <c r="L6957" i="4"/>
  <c r="L6958" i="4"/>
  <c r="L6959" i="4"/>
  <c r="L6960" i="4"/>
  <c r="L6961" i="4"/>
  <c r="L6962" i="4"/>
  <c r="L6963" i="4"/>
  <c r="L6964" i="4"/>
  <c r="L6965" i="4"/>
  <c r="L6966" i="4"/>
  <c r="L6967" i="4"/>
  <c r="L6968" i="4"/>
  <c r="L6969" i="4"/>
  <c r="L6970" i="4"/>
  <c r="L6971" i="4"/>
  <c r="L6972" i="4"/>
  <c r="L6973" i="4"/>
  <c r="L6974" i="4"/>
  <c r="L6975" i="4"/>
  <c r="L6976" i="4"/>
  <c r="L6977" i="4"/>
  <c r="L6978" i="4"/>
  <c r="L6979" i="4"/>
  <c r="L6980" i="4"/>
  <c r="L6981" i="4"/>
  <c r="L6982" i="4"/>
  <c r="L6983" i="4"/>
  <c r="L6984" i="4"/>
  <c r="L6985" i="4"/>
  <c r="L6986" i="4"/>
  <c r="L6987" i="4"/>
  <c r="L6988" i="4"/>
  <c r="L6989" i="4"/>
  <c r="L6990" i="4"/>
  <c r="L6991" i="4"/>
  <c r="L6992" i="4"/>
  <c r="L6993" i="4"/>
  <c r="L6994" i="4"/>
  <c r="L6995" i="4"/>
  <c r="L6996" i="4"/>
  <c r="L6997" i="4"/>
  <c r="L6998" i="4"/>
  <c r="L6999" i="4"/>
  <c r="L7000" i="4"/>
  <c r="L7001" i="4"/>
  <c r="E1002" i="2"/>
  <c r="E7002" i="4"/>
  <c r="A1002" i="2"/>
  <c r="H7002" i="4"/>
  <c r="K375" i="4" l="1"/>
  <c r="E10" i="5" a="1"/>
  <c r="E10" i="5" s="1"/>
  <c r="K207" i="4"/>
  <c r="E136" i="5" a="1"/>
  <c r="E136" i="5" s="1"/>
  <c r="K230" i="4"/>
  <c r="E156" i="5" a="1"/>
  <c r="E156" i="5" s="1"/>
  <c r="K181" i="4"/>
  <c r="E17" i="5" a="1"/>
  <c r="E17" i="5" s="1"/>
  <c r="K145" i="4"/>
  <c r="E57" i="5" a="1"/>
  <c r="E57" i="5" s="1"/>
  <c r="K73" i="4"/>
  <c r="E168" i="5" a="1"/>
  <c r="E168" i="5" s="1"/>
  <c r="K13" i="4"/>
  <c r="E75" i="5" a="1"/>
  <c r="E75" i="5" s="1"/>
  <c r="K792" i="4"/>
  <c r="E79" i="5" a="1"/>
  <c r="E79" i="5" s="1"/>
  <c r="K768" i="4"/>
  <c r="E62" i="5" a="1"/>
  <c r="E62" i="5" s="1"/>
  <c r="K408" i="4"/>
  <c r="E155" i="5" a="1"/>
  <c r="E155" i="5" s="1"/>
  <c r="K384" i="4"/>
  <c r="E40" i="5" a="1"/>
  <c r="E40" i="5" s="1"/>
  <c r="K288" i="4"/>
  <c r="E65" i="5" a="1"/>
  <c r="E65" i="5" s="1"/>
  <c r="K264" i="4"/>
  <c r="E112" i="5" a="1"/>
  <c r="E112" i="5" s="1"/>
  <c r="K252" i="4"/>
  <c r="E195" i="5" a="1"/>
  <c r="E195" i="5" s="1"/>
  <c r="K180" i="4"/>
  <c r="E80" i="5" a="1"/>
  <c r="E80" i="5" s="1"/>
  <c r="K168" i="4"/>
  <c r="E48" i="5" a="1"/>
  <c r="E48" i="5" s="1"/>
  <c r="K144" i="4"/>
  <c r="E72" i="5" a="1"/>
  <c r="E72" i="5" s="1"/>
  <c r="K120" i="4"/>
  <c r="E76" i="5" a="1"/>
  <c r="E76" i="5" s="1"/>
  <c r="K96" i="4"/>
  <c r="E175" i="5" a="1"/>
  <c r="E175" i="5" s="1"/>
  <c r="K84" i="4"/>
  <c r="E74" i="5" a="1"/>
  <c r="E74" i="5" s="1"/>
  <c r="K72" i="4"/>
  <c r="E82" i="5" a="1"/>
  <c r="E82" i="5" s="1"/>
  <c r="K60" i="4"/>
  <c r="E116" i="5" a="1"/>
  <c r="E116" i="5" s="1"/>
  <c r="K36" i="4"/>
  <c r="E91" i="5" a="1"/>
  <c r="E91" i="5" s="1"/>
  <c r="K24" i="4"/>
  <c r="E119" i="5" a="1"/>
  <c r="E119" i="5" s="1"/>
  <c r="K12" i="4"/>
  <c r="E8" i="5" a="1"/>
  <c r="E8" i="5" s="1"/>
  <c r="K1059" i="4"/>
  <c r="E60" i="5" a="1"/>
  <c r="E60" i="5" s="1"/>
  <c r="K159" i="4"/>
  <c r="E149" i="5" a="1"/>
  <c r="E149" i="5" s="1"/>
  <c r="K75" i="4"/>
  <c r="E131" i="5" a="1"/>
  <c r="E131" i="5" s="1"/>
  <c r="K51" i="4"/>
  <c r="E78" i="5" a="1"/>
  <c r="E78" i="5" s="1"/>
  <c r="K3" i="4"/>
  <c r="E150" i="5" a="1"/>
  <c r="E150" i="5" s="1"/>
  <c r="K374" i="4"/>
  <c r="E199" i="5" a="1"/>
  <c r="E199" i="5" s="1"/>
  <c r="K194" i="4"/>
  <c r="E56" i="5" a="1"/>
  <c r="E56" i="5" s="1"/>
  <c r="K169" i="4"/>
  <c r="E118" i="5" a="1"/>
  <c r="E118" i="5" s="1"/>
  <c r="K133" i="4"/>
  <c r="E85" i="5" a="1"/>
  <c r="E85" i="5" s="1"/>
  <c r="K61" i="4"/>
  <c r="E178" i="5" a="1"/>
  <c r="E178" i="5" s="1"/>
  <c r="K407" i="4"/>
  <c r="E67" i="5" a="1"/>
  <c r="E67" i="5" s="1"/>
  <c r="K215" i="4"/>
  <c r="E201" i="5" a="1"/>
  <c r="E201" i="5" s="1"/>
  <c r="K119" i="4"/>
  <c r="E61" i="5" a="1"/>
  <c r="E61" i="5" s="1"/>
  <c r="K59" i="4"/>
  <c r="E29" i="5" a="1"/>
  <c r="E29" i="5" s="1"/>
  <c r="K279" i="4"/>
  <c r="E41" i="5" a="1"/>
  <c r="E41" i="5" s="1"/>
  <c r="K99" i="4"/>
  <c r="E184" i="5" a="1"/>
  <c r="E184" i="5" s="1"/>
  <c r="K422" i="4"/>
  <c r="E88" i="5" a="1"/>
  <c r="E88" i="5" s="1"/>
  <c r="K62" i="4"/>
  <c r="E100" i="5" a="1"/>
  <c r="E100" i="5" s="1"/>
  <c r="K26" i="4"/>
  <c r="E139" i="5" a="1"/>
  <c r="E139" i="5" s="1"/>
  <c r="K265" i="4"/>
  <c r="E189" i="5" a="1"/>
  <c r="E189" i="5" s="1"/>
  <c r="K193" i="4"/>
  <c r="E9" i="5" a="1"/>
  <c r="E9" i="5" s="1"/>
  <c r="K25" i="4"/>
  <c r="E124" i="5" a="1"/>
  <c r="E124" i="5" s="1"/>
  <c r="K815" i="4"/>
  <c r="E182" i="5" a="1"/>
  <c r="E182" i="5" s="1"/>
  <c r="K587" i="4"/>
  <c r="E194" i="5" a="1"/>
  <c r="E194" i="5" s="1"/>
  <c r="K251" i="4"/>
  <c r="E187" i="5" a="1"/>
  <c r="E187" i="5" s="1"/>
  <c r="K95" i="4"/>
  <c r="E159" i="5" a="1"/>
  <c r="E159" i="5" s="1"/>
  <c r="K71" i="4"/>
  <c r="E19" i="5" a="1"/>
  <c r="E19" i="5" s="1"/>
  <c r="K23" i="4"/>
  <c r="E106" i="5" a="1"/>
  <c r="E106" i="5" s="1"/>
  <c r="K243" i="4"/>
  <c r="E71" i="5" a="1"/>
  <c r="E71" i="5" s="1"/>
  <c r="K195" i="4"/>
  <c r="E33" i="5" a="1"/>
  <c r="E33" i="5" s="1"/>
  <c r="K39" i="4"/>
  <c r="E137" i="5" a="1"/>
  <c r="E137" i="5" s="1"/>
  <c r="K386" i="4"/>
  <c r="E24" i="5" a="1"/>
  <c r="E24" i="5" s="1"/>
  <c r="K14" i="4"/>
  <c r="E114" i="5" a="1"/>
  <c r="E114" i="5" s="1"/>
  <c r="K481" i="4"/>
  <c r="E6" i="5" a="1"/>
  <c r="E6" i="5" s="1"/>
  <c r="K289" i="4"/>
  <c r="E110" i="5" a="1"/>
  <c r="E110" i="5" s="1"/>
  <c r="K49" i="4"/>
  <c r="E77" i="5" a="1"/>
  <c r="E77" i="5" s="1"/>
  <c r="K563" i="4"/>
  <c r="E142" i="5" a="1"/>
  <c r="E142" i="5" s="1"/>
  <c r="K167" i="4"/>
  <c r="E127" i="5" a="1"/>
  <c r="E127" i="5" s="1"/>
  <c r="K315" i="4"/>
  <c r="E165" i="5" a="1"/>
  <c r="E165" i="5" s="1"/>
  <c r="K87" i="4"/>
  <c r="E26" i="5" a="1"/>
  <c r="E26" i="5" s="1"/>
  <c r="K27" i="4"/>
  <c r="E180" i="5" a="1"/>
  <c r="E180" i="5" s="1"/>
  <c r="K854" i="4"/>
  <c r="E193" i="5" a="1"/>
  <c r="E193" i="5" s="1"/>
  <c r="K901" i="4"/>
  <c r="E117" i="5" s="1" a="1"/>
  <c r="E117" i="5" s="1"/>
  <c r="K565" i="4"/>
  <c r="E59" i="5" a="1"/>
  <c r="E59" i="5" s="1"/>
  <c r="K373" i="4"/>
  <c r="E161" i="5" a="1"/>
  <c r="E161" i="5" s="1"/>
  <c r="K253" i="4"/>
  <c r="E14" i="5" a="1"/>
  <c r="E14" i="5" s="1"/>
  <c r="K179" i="4"/>
  <c r="E70" i="5" s="1" a="1"/>
  <c r="E70" i="5" s="1"/>
  <c r="K47" i="4"/>
  <c r="E98" i="5" s="1" a="1"/>
  <c r="E98" i="5" s="1"/>
  <c r="K11" i="4"/>
  <c r="E43" i="5" s="1" a="1"/>
  <c r="E43" i="5" s="1"/>
  <c r="K63" i="4"/>
  <c r="E51" i="5" a="1"/>
  <c r="E51" i="5" s="1"/>
  <c r="K15" i="4"/>
  <c r="E151" i="5" a="1"/>
  <c r="E151" i="5" s="1"/>
  <c r="K242" i="4"/>
  <c r="E135" i="5" a="1"/>
  <c r="E135" i="5" s="1"/>
  <c r="K74" i="4"/>
  <c r="E18" i="5" s="1" a="1"/>
  <c r="E18" i="5" s="1"/>
  <c r="K38" i="4"/>
  <c r="E46" i="5" s="1" a="1"/>
  <c r="E46" i="5" s="1"/>
  <c r="K157" i="4"/>
  <c r="E167" i="5" s="1" a="1"/>
  <c r="E167" i="5" s="1"/>
  <c r="K85" i="4"/>
  <c r="E111" i="5" a="1"/>
  <c r="E111" i="5" s="1"/>
  <c r="K37" i="4"/>
  <c r="E177" i="5" a="1"/>
  <c r="E177" i="5" s="1"/>
  <c r="K6162" i="4"/>
  <c r="K5910" i="4"/>
  <c r="K5598" i="4"/>
  <c r="K5478" i="4"/>
  <c r="K4974" i="4"/>
  <c r="K4818" i="4"/>
  <c r="K4398" i="4"/>
  <c r="K3642" i="4"/>
  <c r="E185" i="5" a="1"/>
  <c r="E185" i="5" s="1"/>
  <c r="K5860" i="4"/>
  <c r="K5848" i="4"/>
  <c r="K5836" i="4"/>
  <c r="K5824" i="4"/>
  <c r="K5812" i="4"/>
  <c r="K5800" i="4"/>
  <c r="K5788" i="4"/>
  <c r="K5776" i="4"/>
  <c r="K5764" i="4"/>
  <c r="K5752" i="4"/>
  <c r="K5740" i="4"/>
  <c r="K5728" i="4"/>
  <c r="K5716" i="4"/>
  <c r="K5704" i="4"/>
  <c r="K5692" i="4"/>
  <c r="K5680" i="4"/>
  <c r="K5668" i="4"/>
  <c r="K5656" i="4"/>
  <c r="K5644" i="4"/>
  <c r="K5632" i="4"/>
  <c r="K5620" i="4"/>
  <c r="K5608" i="4"/>
  <c r="K5596" i="4"/>
  <c r="K5584" i="4"/>
  <c r="K5572" i="4"/>
  <c r="K5560" i="4"/>
  <c r="K5548" i="4"/>
  <c r="K5536" i="4"/>
  <c r="K5524" i="4"/>
  <c r="K5512" i="4"/>
  <c r="K5500" i="4"/>
  <c r="K5488" i="4"/>
  <c r="K5476" i="4"/>
  <c r="K5464" i="4"/>
  <c r="K5452" i="4"/>
  <c r="K5440" i="4"/>
  <c r="K5428" i="4"/>
  <c r="K5416" i="4"/>
  <c r="K5404" i="4"/>
  <c r="K5392" i="4"/>
  <c r="K5380" i="4"/>
  <c r="K5368" i="4"/>
  <c r="K5356" i="4"/>
  <c r="K5344" i="4"/>
  <c r="K5332" i="4"/>
  <c r="K5320" i="4"/>
  <c r="K5308" i="4"/>
  <c r="K5296" i="4"/>
  <c r="K5284" i="4"/>
  <c r="K5272" i="4"/>
  <c r="K5260" i="4"/>
  <c r="K5248" i="4"/>
  <c r="K5236" i="4"/>
  <c r="K5224" i="4"/>
  <c r="K5212" i="4"/>
  <c r="K5200" i="4"/>
  <c r="K5188" i="4"/>
  <c r="K5176" i="4"/>
  <c r="K5164" i="4"/>
  <c r="K5152" i="4"/>
  <c r="K5140" i="4"/>
  <c r="K5128" i="4"/>
  <c r="K5116" i="4"/>
  <c r="K5104" i="4"/>
  <c r="K5092" i="4"/>
  <c r="K5080" i="4"/>
  <c r="K5068" i="4"/>
  <c r="K5056" i="4"/>
  <c r="K5044" i="4"/>
  <c r="K5032" i="4"/>
  <c r="K5020" i="4"/>
  <c r="K5008" i="4"/>
  <c r="K4996" i="4"/>
  <c r="K4984" i="4"/>
  <c r="K4972" i="4"/>
  <c r="K4960" i="4"/>
  <c r="K4948" i="4"/>
  <c r="K4936" i="4"/>
  <c r="K4924" i="4"/>
  <c r="K4912" i="4"/>
  <c r="K4900" i="4"/>
  <c r="K4888" i="4"/>
  <c r="K4876" i="4"/>
  <c r="K4720" i="4"/>
  <c r="K4708" i="4"/>
  <c r="K4696" i="4"/>
  <c r="K4684" i="4"/>
  <c r="K4672" i="4"/>
  <c r="K4660" i="4"/>
  <c r="K4648" i="4"/>
  <c r="K4636" i="4"/>
  <c r="K4624" i="4"/>
  <c r="K4612" i="4"/>
  <c r="K4600" i="4"/>
  <c r="K4588" i="4"/>
  <c r="K4576" i="4"/>
  <c r="K4564" i="4"/>
  <c r="K4552" i="4"/>
  <c r="K4540" i="4"/>
  <c r="K4528" i="4"/>
  <c r="K4516" i="4"/>
  <c r="K4504" i="4"/>
  <c r="K4492" i="4"/>
  <c r="K4480" i="4"/>
  <c r="K4468" i="4"/>
  <c r="K4456" i="4"/>
  <c r="K4444" i="4"/>
  <c r="K4432" i="4"/>
  <c r="K4420" i="4"/>
  <c r="K4408" i="4"/>
  <c r="K4396" i="4"/>
  <c r="K4384" i="4"/>
  <c r="K4372" i="4"/>
  <c r="K4360" i="4"/>
  <c r="K4348" i="4"/>
  <c r="K4336" i="4"/>
  <c r="K4324" i="4"/>
  <c r="K4312" i="4"/>
  <c r="K4300" i="4"/>
  <c r="K4288" i="4"/>
  <c r="K4276" i="4"/>
  <c r="K4264" i="4"/>
  <c r="K4252" i="4"/>
  <c r="K4240" i="4"/>
  <c r="K4228" i="4"/>
  <c r="K4216" i="4"/>
  <c r="K4204" i="4"/>
  <c r="K4192" i="4"/>
  <c r="K4180" i="4"/>
  <c r="K4168" i="4"/>
  <c r="K4156" i="4"/>
  <c r="K4144" i="4"/>
  <c r="K4132" i="4"/>
  <c r="K4120" i="4"/>
  <c r="K4108" i="4"/>
  <c r="K4096" i="4"/>
  <c r="K4084" i="4"/>
  <c r="K4072" i="4"/>
  <c r="K4060" i="4"/>
  <c r="K4048" i="4"/>
  <c r="K4036" i="4"/>
  <c r="K4024" i="4"/>
  <c r="K4012" i="4"/>
  <c r="K4000" i="4"/>
  <c r="K3988" i="4"/>
  <c r="K3976" i="4"/>
  <c r="K3964" i="4"/>
  <c r="K3952" i="4"/>
  <c r="K3940" i="4"/>
  <c r="K3928" i="4"/>
  <c r="K3916" i="4"/>
  <c r="K3904" i="4"/>
  <c r="K3892" i="4"/>
  <c r="K3880" i="4"/>
  <c r="K3868" i="4"/>
  <c r="K3856" i="4"/>
  <c r="K3844" i="4"/>
  <c r="K3832" i="4"/>
  <c r="K3820" i="4"/>
  <c r="K3808" i="4"/>
  <c r="K3796" i="4"/>
  <c r="K3784" i="4"/>
  <c r="K3772" i="4"/>
  <c r="K3760" i="4"/>
  <c r="K3102" i="4"/>
  <c r="K3018" i="4"/>
  <c r="K570" i="4"/>
  <c r="E7" i="5" a="1"/>
  <c r="E7" i="5" s="1"/>
  <c r="K6905" i="4"/>
  <c r="K6893" i="4"/>
  <c r="K6881" i="4"/>
  <c r="K6869" i="4"/>
  <c r="K6857" i="4"/>
  <c r="K6845" i="4"/>
  <c r="K6833" i="4"/>
  <c r="K6821" i="4"/>
  <c r="K6809" i="4"/>
  <c r="K6797" i="4"/>
  <c r="K6785" i="4"/>
  <c r="K6773" i="4"/>
  <c r="K6761" i="4"/>
  <c r="K6749" i="4"/>
  <c r="K6737" i="4"/>
  <c r="K6725" i="4"/>
  <c r="K6713" i="4"/>
  <c r="K6701" i="4"/>
  <c r="K6689" i="4"/>
  <c r="K6677" i="4"/>
  <c r="K6665" i="4"/>
  <c r="K6653" i="4"/>
  <c r="K6641" i="4"/>
  <c r="K6629" i="4"/>
  <c r="K6617" i="4"/>
  <c r="K6605" i="4"/>
  <c r="K6593" i="4"/>
  <c r="K6581" i="4"/>
  <c r="K6569" i="4"/>
  <c r="K6557" i="4"/>
  <c r="K6545" i="4"/>
  <c r="K6533" i="4"/>
  <c r="K6521" i="4"/>
  <c r="K6509" i="4"/>
  <c r="K6497" i="4"/>
  <c r="K6485" i="4"/>
  <c r="K6473" i="4"/>
  <c r="K6461" i="4"/>
  <c r="K6449" i="4"/>
  <c r="K6437" i="4"/>
  <c r="K6425" i="4"/>
  <c r="K6413" i="4"/>
  <c r="K6401" i="4"/>
  <c r="K6389" i="4"/>
  <c r="K6377" i="4"/>
  <c r="K6365" i="4"/>
  <c r="K6353" i="4"/>
  <c r="K6341" i="4"/>
  <c r="K6329" i="4"/>
  <c r="K6317" i="4"/>
  <c r="K6305" i="4"/>
  <c r="K6293" i="4"/>
  <c r="K6281" i="4"/>
  <c r="K6269" i="4"/>
  <c r="K6257" i="4"/>
  <c r="K6245" i="4"/>
  <c r="K6233" i="4"/>
  <c r="K6221" i="4"/>
  <c r="K6209" i="4"/>
  <c r="K6197" i="4"/>
  <c r="K6185" i="4"/>
  <c r="K6173" i="4"/>
  <c r="K6161" i="4"/>
  <c r="K6149" i="4"/>
  <c r="K6137" i="4"/>
  <c r="K6125" i="4"/>
  <c r="K6113" i="4"/>
  <c r="K6101" i="4"/>
  <c r="K6089" i="4"/>
  <c r="K6077" i="4"/>
  <c r="K6065" i="4"/>
  <c r="K6053" i="4"/>
  <c r="K6041" i="4"/>
  <c r="K6029" i="4"/>
  <c r="K6017" i="4"/>
  <c r="K6005" i="4"/>
  <c r="K5993" i="4"/>
  <c r="K5981" i="4"/>
  <c r="K5969" i="4"/>
  <c r="K5957" i="4"/>
  <c r="K5945" i="4"/>
  <c r="K5933" i="4"/>
  <c r="K5921" i="4"/>
  <c r="K5909" i="4"/>
  <c r="K5897" i="4"/>
  <c r="K5885" i="4"/>
  <c r="K5873" i="4"/>
  <c r="K5861" i="4"/>
  <c r="K5849" i="4"/>
  <c r="K5837" i="4"/>
  <c r="K5825" i="4"/>
  <c r="K5813" i="4"/>
  <c r="K5801" i="4"/>
  <c r="K5789" i="4"/>
  <c r="K5777" i="4"/>
  <c r="K5765" i="4"/>
  <c r="K5753" i="4"/>
  <c r="K5741" i="4"/>
  <c r="K5729" i="4"/>
  <c r="K5717" i="4"/>
  <c r="K5705" i="4"/>
  <c r="K5693" i="4"/>
  <c r="K5681" i="4"/>
  <c r="K5669" i="4"/>
  <c r="K5657" i="4"/>
  <c r="K5645" i="4"/>
  <c r="K5633" i="4"/>
  <c r="K5621" i="4"/>
  <c r="K5609" i="4"/>
  <c r="K5597" i="4"/>
  <c r="K5585" i="4"/>
  <c r="K5573" i="4"/>
  <c r="K5561" i="4"/>
  <c r="K5549" i="4"/>
  <c r="K5537" i="4"/>
  <c r="K5525" i="4"/>
  <c r="K5513" i="4"/>
  <c r="K5501" i="4"/>
  <c r="K5489" i="4"/>
  <c r="K5477" i="4"/>
  <c r="K5465" i="4"/>
  <c r="K5453" i="4"/>
  <c r="K5441" i="4"/>
  <c r="K5429" i="4"/>
  <c r="K5417" i="4"/>
  <c r="K5405" i="4"/>
  <c r="K5393" i="4"/>
  <c r="K5381" i="4"/>
  <c r="K5369" i="4"/>
  <c r="K5357" i="4"/>
  <c r="K5345" i="4"/>
  <c r="K5333" i="4"/>
  <c r="K5321" i="4"/>
  <c r="K5309" i="4"/>
  <c r="K5297" i="4"/>
  <c r="K5285" i="4"/>
  <c r="K5273" i="4"/>
  <c r="K5261" i="4"/>
  <c r="K5249" i="4"/>
  <c r="K5237" i="4"/>
  <c r="K5225" i="4"/>
  <c r="K5213" i="4"/>
  <c r="K5201" i="4"/>
  <c r="K5189" i="4"/>
  <c r="K5177" i="4"/>
  <c r="K5165" i="4"/>
  <c r="K5153" i="4"/>
  <c r="K5141" i="4"/>
  <c r="K5129" i="4"/>
  <c r="K5117" i="4"/>
  <c r="K5105" i="4"/>
  <c r="K5093" i="4"/>
  <c r="K5081" i="4"/>
  <c r="K5069" i="4"/>
  <c r="K5057" i="4"/>
  <c r="K5045" i="4"/>
  <c r="K5033" i="4"/>
  <c r="K5021" i="4"/>
  <c r="K5009" i="4"/>
  <c r="K4997" i="4"/>
  <c r="K4985" i="4"/>
  <c r="K4973" i="4"/>
  <c r="K4961" i="4"/>
  <c r="K4949" i="4"/>
  <c r="K4937" i="4"/>
  <c r="K4925" i="4"/>
  <c r="K4913" i="4"/>
  <c r="K4901" i="4"/>
  <c r="K4889" i="4"/>
  <c r="K4877" i="4"/>
  <c r="K4865" i="4"/>
  <c r="K4853" i="4"/>
  <c r="K4841" i="4"/>
  <c r="K4829" i="4"/>
  <c r="K4805" i="4"/>
  <c r="K4793" i="4"/>
  <c r="K4781" i="4"/>
  <c r="K4769" i="4"/>
  <c r="K4757" i="4"/>
  <c r="K4745" i="4"/>
  <c r="K4733" i="4"/>
  <c r="K4721" i="4"/>
  <c r="K4709" i="4"/>
  <c r="K4697" i="4"/>
  <c r="K4685" i="4"/>
  <c r="K4673" i="4"/>
  <c r="K4661" i="4"/>
  <c r="K4649" i="4"/>
  <c r="K4637" i="4"/>
  <c r="K4625" i="4"/>
  <c r="K4613" i="4"/>
  <c r="K4601" i="4"/>
  <c r="K4589" i="4"/>
  <c r="K4577" i="4"/>
  <c r="K4565" i="4"/>
  <c r="K4553" i="4"/>
  <c r="K4541" i="4"/>
  <c r="K4529" i="4"/>
  <c r="K4517" i="4"/>
  <c r="K4505" i="4"/>
  <c r="K4493" i="4"/>
  <c r="K4481" i="4"/>
  <c r="K4469" i="4"/>
  <c r="K4457" i="4"/>
  <c r="K4445" i="4"/>
  <c r="K4433" i="4"/>
  <c r="K4421" i="4"/>
  <c r="K4409" i="4"/>
  <c r="K4397" i="4"/>
  <c r="K4385" i="4"/>
  <c r="K4373" i="4"/>
  <c r="K4361" i="4"/>
  <c r="K4349" i="4"/>
  <c r="K4337" i="4"/>
  <c r="K4325" i="4"/>
  <c r="K4313" i="4"/>
  <c r="K4301" i="4"/>
  <c r="K4289" i="4"/>
  <c r="K4277" i="4"/>
  <c r="K4265" i="4"/>
  <c r="K4253" i="4"/>
  <c r="K4241" i="4"/>
  <c r="K4229" i="4"/>
  <c r="K4217" i="4"/>
  <c r="K4205" i="4"/>
  <c r="K4193" i="4"/>
  <c r="K4181" i="4"/>
  <c r="K4169" i="4"/>
  <c r="K4157" i="4"/>
  <c r="K4145" i="4"/>
  <c r="K4133" i="4"/>
  <c r="K4121" i="4"/>
  <c r="K4109" i="4"/>
  <c r="K4097" i="4"/>
  <c r="K4085" i="4"/>
  <c r="K4073" i="4"/>
  <c r="K4061" i="4"/>
  <c r="K4037" i="4"/>
  <c r="K4025" i="4"/>
  <c r="K4013" i="4"/>
  <c r="K4001" i="4"/>
  <c r="K3989" i="4"/>
  <c r="K3977" i="4"/>
  <c r="K3965" i="4"/>
  <c r="K3953" i="4"/>
  <c r="K3941" i="4"/>
  <c r="K3929" i="4"/>
  <c r="K3917" i="4"/>
  <c r="K3905" i="4"/>
  <c r="K3893" i="4"/>
  <c r="K3881" i="4"/>
  <c r="K3869" i="4"/>
  <c r="K3857" i="4"/>
  <c r="K3845" i="4"/>
  <c r="K3833" i="4"/>
  <c r="K3821" i="4"/>
  <c r="K3809" i="4"/>
  <c r="K3797" i="4"/>
  <c r="K3785" i="4"/>
  <c r="K3773" i="4"/>
  <c r="K3761" i="4"/>
  <c r="K3749" i="4"/>
  <c r="K3737" i="4"/>
  <c r="K3725" i="4"/>
  <c r="K3713" i="4"/>
  <c r="K3701" i="4"/>
  <c r="K3689" i="4"/>
  <c r="K3677" i="4"/>
  <c r="K3665" i="4"/>
  <c r="K3653" i="4"/>
  <c r="K3641" i="4"/>
  <c r="K3629" i="4"/>
  <c r="K3617" i="4"/>
  <c r="K3605" i="4"/>
  <c r="K3593" i="4"/>
  <c r="K3581" i="4"/>
  <c r="K3569" i="4"/>
  <c r="K3557" i="4"/>
  <c r="K3545" i="4"/>
  <c r="K3533" i="4"/>
  <c r="K3521" i="4"/>
  <c r="K3509" i="4"/>
  <c r="K3497" i="4"/>
  <c r="K3485" i="4"/>
  <c r="K3473" i="4"/>
  <c r="K3461" i="4"/>
  <c r="K3449" i="4"/>
  <c r="K3437" i="4"/>
  <c r="K3425" i="4"/>
  <c r="K3413" i="4"/>
  <c r="K3401" i="4"/>
  <c r="K3389" i="4"/>
  <c r="K3377" i="4"/>
  <c r="K3365" i="4"/>
  <c r="K3353" i="4"/>
  <c r="K3341" i="4"/>
  <c r="K3329" i="4"/>
  <c r="K3317" i="4"/>
  <c r="K3305" i="4"/>
  <c r="K3293" i="4"/>
  <c r="K3281" i="4"/>
  <c r="K3269" i="4"/>
  <c r="K3257" i="4"/>
  <c r="K3245" i="4"/>
  <c r="K3233" i="4"/>
  <c r="K3221" i="4"/>
  <c r="K3209" i="4"/>
  <c r="K3197" i="4"/>
  <c r="K3185" i="4"/>
  <c r="K3173" i="4"/>
  <c r="K3161" i="4"/>
  <c r="K3149" i="4"/>
  <c r="K3137" i="4"/>
  <c r="K3125" i="4"/>
  <c r="K3113" i="4"/>
  <c r="K3101" i="4"/>
  <c r="K3089" i="4"/>
  <c r="K3077" i="4"/>
  <c r="K3065" i="4"/>
  <c r="K3053" i="4"/>
  <c r="K3041" i="4"/>
  <c r="K3029" i="4"/>
  <c r="K3017" i="4"/>
  <c r="K3005" i="4"/>
  <c r="K2993" i="4"/>
  <c r="K2981" i="4"/>
  <c r="K2969" i="4"/>
  <c r="K2957" i="4"/>
  <c r="K2945" i="4"/>
  <c r="K2933" i="4"/>
  <c r="K2921" i="4"/>
  <c r="K2909" i="4"/>
  <c r="K2897" i="4"/>
  <c r="K2885" i="4"/>
  <c r="K2873" i="4"/>
  <c r="K2861" i="4"/>
  <c r="K640" i="4"/>
  <c r="E102" i="5" a="1"/>
  <c r="E102" i="5" s="1"/>
  <c r="K592" i="4"/>
  <c r="E15" i="5" a="1"/>
  <c r="E15" i="5" s="1"/>
  <c r="K580" i="4"/>
  <c r="E92" i="5" a="1"/>
  <c r="E92" i="5" s="1"/>
  <c r="K316" i="4"/>
  <c r="E115" i="5" a="1"/>
  <c r="E115" i="5" s="1"/>
  <c r="K268" i="4"/>
  <c r="E190" i="5" a="1"/>
  <c r="E190" i="5" s="1"/>
  <c r="K232" i="4"/>
  <c r="E93" i="5" a="1"/>
  <c r="E93" i="5" s="1"/>
  <c r="K196" i="4"/>
  <c r="E97" i="5" a="1"/>
  <c r="E97" i="5" s="1"/>
  <c r="K160" i="4"/>
  <c r="E188" i="5" a="1"/>
  <c r="E188" i="5" s="1"/>
  <c r="K148" i="4"/>
  <c r="E173" i="5" a="1"/>
  <c r="E173" i="5" s="1"/>
  <c r="K136" i="4"/>
  <c r="E63" i="5" a="1"/>
  <c r="E63" i="5" s="1"/>
  <c r="K112" i="4"/>
  <c r="E64" i="5" a="1"/>
  <c r="E64" i="5" s="1"/>
  <c r="K88" i="4"/>
  <c r="E153" i="5" a="1"/>
  <c r="E153" i="5" s="1"/>
  <c r="K28" i="4"/>
  <c r="E145" i="5" a="1"/>
  <c r="E145" i="5" s="1"/>
  <c r="K16" i="4"/>
  <c r="E55" i="5" a="1"/>
  <c r="E55" i="5" s="1"/>
  <c r="K4" i="4"/>
  <c r="E34" i="5" a="1"/>
  <c r="E34" i="5" s="1"/>
  <c r="K2849" i="4"/>
  <c r="K2837" i="4"/>
  <c r="K2825" i="4"/>
  <c r="K2813" i="4"/>
  <c r="K2801" i="4"/>
  <c r="K2789" i="4"/>
  <c r="K2777" i="4"/>
  <c r="K2765" i="4"/>
  <c r="K2753" i="4"/>
  <c r="K2741" i="4"/>
  <c r="K2729" i="4"/>
  <c r="K2717" i="4"/>
  <c r="K2705" i="4"/>
  <c r="K2693" i="4"/>
  <c r="K2681" i="4"/>
  <c r="K2669" i="4"/>
  <c r="K2657" i="4"/>
  <c r="K2645" i="4"/>
  <c r="K2633" i="4"/>
  <c r="K2621" i="4"/>
  <c r="K2609" i="4"/>
  <c r="K2597" i="4"/>
  <c r="K2585" i="4"/>
  <c r="K2573" i="4"/>
  <c r="K2561" i="4"/>
  <c r="K2549" i="4"/>
  <c r="K2537" i="4"/>
  <c r="K2525" i="4"/>
  <c r="K2513" i="4"/>
  <c r="K2501" i="4"/>
  <c r="K2489" i="4"/>
  <c r="K2477" i="4"/>
  <c r="K2465" i="4"/>
  <c r="K2453" i="4"/>
  <c r="K2441" i="4"/>
  <c r="K2429" i="4"/>
  <c r="K2417" i="4"/>
  <c r="K2405" i="4"/>
  <c r="K2393" i="4"/>
  <c r="K2381" i="4"/>
  <c r="K2369" i="4"/>
  <c r="K2357" i="4"/>
  <c r="K2345" i="4"/>
  <c r="K2333" i="4"/>
  <c r="K2321" i="4"/>
  <c r="K2309" i="4"/>
  <c r="K2297" i="4"/>
  <c r="K2285" i="4"/>
  <c r="K2273" i="4"/>
  <c r="K2261" i="4"/>
  <c r="K2249" i="4"/>
  <c r="K2237" i="4"/>
  <c r="K2225" i="4"/>
  <c r="K2213" i="4"/>
  <c r="K2201" i="4"/>
  <c r="K2189" i="4"/>
  <c r="K2177" i="4"/>
  <c r="K2165" i="4"/>
  <c r="K2153" i="4"/>
  <c r="K2141" i="4"/>
  <c r="K2129" i="4"/>
  <c r="K2117" i="4"/>
  <c r="K2105" i="4"/>
  <c r="K2093" i="4"/>
  <c r="K2081" i="4"/>
  <c r="K2069" i="4"/>
  <c r="K2057" i="4"/>
  <c r="K2045" i="4"/>
  <c r="K2033" i="4"/>
  <c r="K2021" i="4"/>
  <c r="K2009" i="4"/>
  <c r="K1997" i="4"/>
  <c r="K1985" i="4"/>
  <c r="K1973" i="4"/>
  <c r="K1961" i="4"/>
  <c r="K1949" i="4"/>
  <c r="E123" i="5" a="1"/>
  <c r="E123" i="5" s="1"/>
  <c r="E169" i="5" a="1"/>
  <c r="E169" i="5" s="1"/>
  <c r="K126" i="4"/>
  <c r="E200" i="5" s="1" a="1"/>
  <c r="E200" i="5" s="1"/>
  <c r="K6163" i="4"/>
  <c r="K4975" i="4"/>
  <c r="K571" i="4"/>
  <c r="E11" i="5" a="1"/>
  <c r="E11" i="5" s="1"/>
  <c r="E172" i="5" a="1"/>
  <c r="E172" i="5" s="1"/>
  <c r="K1937" i="4"/>
  <c r="K1925" i="4"/>
  <c r="K1913" i="4"/>
  <c r="K1901" i="4"/>
  <c r="K1889" i="4"/>
  <c r="K1877" i="4"/>
  <c r="K1865" i="4"/>
  <c r="K1853" i="4"/>
  <c r="K1841" i="4"/>
  <c r="K1829" i="4"/>
  <c r="K1817" i="4"/>
  <c r="K1805" i="4"/>
  <c r="K1793" i="4"/>
  <c r="K1781" i="4"/>
  <c r="K1769" i="4"/>
  <c r="K1757" i="4"/>
  <c r="K1745" i="4"/>
  <c r="K1733" i="4"/>
  <c r="K1721" i="4"/>
  <c r="K1709" i="4"/>
  <c r="K1697" i="4"/>
  <c r="K1685" i="4"/>
  <c r="K1673" i="4"/>
  <c r="K1661" i="4"/>
  <c r="K1649" i="4"/>
  <c r="K1637" i="4"/>
  <c r="K1625" i="4"/>
  <c r="K1613" i="4"/>
  <c r="K1601" i="4"/>
  <c r="K1589" i="4"/>
  <c r="K1577" i="4"/>
  <c r="K1565" i="4"/>
  <c r="K1553" i="4"/>
  <c r="K1541" i="4"/>
  <c r="K1529" i="4"/>
  <c r="K1517" i="4"/>
  <c r="K1505" i="4"/>
  <c r="K1493" i="4"/>
  <c r="K1481" i="4"/>
  <c r="K1469" i="4"/>
  <c r="K1457" i="4"/>
  <c r="K1445" i="4"/>
  <c r="K1433" i="4"/>
  <c r="K1421" i="4"/>
  <c r="K1409" i="4"/>
  <c r="K1397" i="4"/>
  <c r="K1385" i="4"/>
  <c r="K1373" i="4"/>
  <c r="K1361" i="4"/>
  <c r="K1349" i="4"/>
  <c r="K1337" i="4"/>
  <c r="K1325" i="4"/>
  <c r="K1313" i="4"/>
  <c r="K1301" i="4"/>
  <c r="K1289" i="4"/>
  <c r="K1277" i="4"/>
  <c r="K1265" i="4"/>
  <c r="K1253" i="4"/>
  <c r="K1241" i="4"/>
  <c r="K1229" i="4"/>
  <c r="K1217" i="4"/>
  <c r="K1205" i="4"/>
  <c r="K1193" i="4"/>
  <c r="K1181" i="4"/>
  <c r="K1169" i="4"/>
  <c r="K1157" i="4"/>
  <c r="K1145" i="4"/>
  <c r="K1133" i="4"/>
  <c r="K1121" i="4"/>
  <c r="K1109" i="4"/>
  <c r="K1097" i="4"/>
  <c r="K1085" i="4"/>
  <c r="K1073" i="4"/>
  <c r="K1061" i="4"/>
  <c r="K1049" i="4"/>
  <c r="K1037" i="4"/>
  <c r="K1025" i="4"/>
  <c r="K1013" i="4"/>
  <c r="K1001" i="4"/>
  <c r="K989" i="4"/>
  <c r="K977" i="4"/>
  <c r="K965" i="4"/>
  <c r="K953" i="4"/>
  <c r="K941" i="4"/>
  <c r="K929" i="4"/>
  <c r="K917" i="4"/>
  <c r="K905" i="4"/>
  <c r="K893" i="4"/>
  <c r="E174" i="5" a="1"/>
  <c r="E174" i="5" s="1"/>
  <c r="K881" i="4"/>
  <c r="K869" i="4"/>
  <c r="K857" i="4"/>
  <c r="K845" i="4"/>
  <c r="K833" i="4"/>
  <c r="K821" i="4"/>
  <c r="K809" i="4"/>
  <c r="K797" i="4"/>
  <c r="K785" i="4"/>
  <c r="K773" i="4"/>
  <c r="K761" i="4"/>
  <c r="K749" i="4"/>
  <c r="K737" i="4"/>
  <c r="K725" i="4"/>
  <c r="K713" i="4"/>
  <c r="K701" i="4"/>
  <c r="K689" i="4"/>
  <c r="K677" i="4"/>
  <c r="K665" i="4"/>
  <c r="K653" i="4"/>
  <c r="K641" i="4"/>
  <c r="K629" i="4"/>
  <c r="K617" i="4"/>
  <c r="K605" i="4"/>
  <c r="K593" i="4"/>
  <c r="K581" i="4"/>
  <c r="K569" i="4"/>
  <c r="K557" i="4"/>
  <c r="K545" i="4"/>
  <c r="K533" i="4"/>
  <c r="K521" i="4"/>
  <c r="K509" i="4"/>
  <c r="K497" i="4"/>
  <c r="K485" i="4"/>
  <c r="K473" i="4"/>
  <c r="K461" i="4"/>
  <c r="K449" i="4"/>
  <c r="K437" i="4"/>
  <c r="E49" i="5" s="1" a="1"/>
  <c r="E49" i="5" s="1"/>
  <c r="K425" i="4"/>
  <c r="K413" i="4"/>
  <c r="E81" i="5" a="1"/>
  <c r="E81" i="5" s="1"/>
  <c r="K401" i="4"/>
  <c r="K389" i="4"/>
  <c r="K377" i="4"/>
  <c r="K365" i="4"/>
  <c r="E134" i="5" s="1" a="1"/>
  <c r="E134" i="5" s="1"/>
  <c r="K353" i="4"/>
  <c r="K341" i="4"/>
  <c r="K329" i="4"/>
  <c r="K317" i="4"/>
  <c r="K305" i="4"/>
  <c r="K293" i="4"/>
  <c r="E87" i="5" a="1"/>
  <c r="E87" i="5" s="1"/>
  <c r="K281" i="4"/>
  <c r="E120" i="5" a="1"/>
  <c r="E120" i="5" s="1"/>
  <c r="K269" i="4"/>
  <c r="E50" i="5" a="1"/>
  <c r="E50" i="5" s="1"/>
  <c r="K257" i="4"/>
  <c r="E148" i="5" a="1"/>
  <c r="E148" i="5" s="1"/>
  <c r="K245" i="4"/>
  <c r="K233" i="4"/>
  <c r="K221" i="4"/>
  <c r="K209" i="4"/>
  <c r="K197" i="4"/>
  <c r="K185" i="4"/>
  <c r="K173" i="4"/>
  <c r="K161" i="4"/>
  <c r="K149" i="4"/>
  <c r="K137" i="4"/>
  <c r="E170" i="5" s="1" a="1"/>
  <c r="E170" i="5" s="1"/>
  <c r="K125" i="4"/>
  <c r="E2" i="5" s="1" a="1"/>
  <c r="E2" i="5" s="1"/>
  <c r="K113" i="4"/>
  <c r="E58" i="5" a="1"/>
  <c r="E58" i="5" s="1"/>
  <c r="K101" i="4"/>
  <c r="E197" i="5" a="1"/>
  <c r="E197" i="5" s="1"/>
  <c r="K89" i="4"/>
  <c r="E192" i="5" a="1"/>
  <c r="E192" i="5" s="1"/>
  <c r="K77" i="4"/>
  <c r="E12" i="5" a="1"/>
  <c r="E12" i="5" s="1"/>
  <c r="K65" i="4"/>
  <c r="E121" i="5" a="1"/>
  <c r="E121" i="5" s="1"/>
  <c r="K53" i="4"/>
  <c r="E69" i="5" s="1" a="1"/>
  <c r="E69" i="5" s="1"/>
  <c r="K41" i="4"/>
  <c r="K29" i="4"/>
  <c r="K17" i="4"/>
  <c r="E107" i="5" s="1" a="1"/>
  <c r="E107" i="5" s="1"/>
  <c r="K5" i="4"/>
  <c r="E32" i="5" a="1"/>
  <c r="E32" i="5" s="1"/>
  <c r="K1642" i="4"/>
  <c r="K1630" i="4"/>
  <c r="K1618" i="4"/>
  <c r="K1606" i="4"/>
  <c r="K1594" i="4"/>
  <c r="K1582" i="4"/>
  <c r="K1570" i="4"/>
  <c r="K1558" i="4"/>
  <c r="K1546" i="4"/>
  <c r="K1534" i="4"/>
  <c r="K1522" i="4"/>
  <c r="K1510" i="4"/>
  <c r="K1498" i="4"/>
  <c r="K1486" i="4"/>
  <c r="K1474" i="4"/>
  <c r="K1462" i="4"/>
  <c r="K1450" i="4"/>
  <c r="K1438" i="4"/>
  <c r="K1426" i="4"/>
  <c r="K1414" i="4"/>
  <c r="K1402" i="4"/>
  <c r="K1390" i="4"/>
  <c r="K1378" i="4"/>
  <c r="K1366" i="4"/>
  <c r="K1354" i="4"/>
  <c r="K1342" i="4"/>
  <c r="K1330" i="4"/>
  <c r="K1318" i="4"/>
  <c r="K1306" i="4"/>
  <c r="K1294" i="4"/>
  <c r="K1282" i="4"/>
  <c r="K1270" i="4"/>
  <c r="K1258" i="4"/>
  <c r="K1246" i="4"/>
  <c r="K1234" i="4"/>
  <c r="K1222" i="4"/>
  <c r="K1210" i="4"/>
  <c r="K1198" i="4"/>
  <c r="K1186" i="4"/>
  <c r="K1174" i="4"/>
  <c r="K1150" i="4"/>
  <c r="K1138" i="4"/>
  <c r="K1126" i="4"/>
  <c r="K1102" i="4"/>
  <c r="K1090" i="4"/>
  <c r="K1078" i="4"/>
  <c r="K1066" i="4"/>
  <c r="K1054" i="4"/>
  <c r="K1042" i="4"/>
  <c r="K1030" i="4"/>
  <c r="K1018" i="4"/>
  <c r="K1006" i="4"/>
  <c r="K994" i="4"/>
  <c r="K982" i="4"/>
  <c r="E28" i="5" a="1"/>
  <c r="E28" i="5" s="1"/>
  <c r="E183" i="5" a="1"/>
  <c r="E183" i="5" s="1"/>
  <c r="K2386" i="4"/>
  <c r="K2374" i="4"/>
  <c r="K2362" i="4"/>
  <c r="K2350" i="4"/>
  <c r="K2338" i="4"/>
  <c r="K2326" i="4"/>
  <c r="K2314" i="4"/>
  <c r="K2302" i="4"/>
  <c r="K2290" i="4"/>
  <c r="K2278" i="4"/>
  <c r="K2266" i="4"/>
  <c r="K2254" i="4"/>
  <c r="K2242" i="4"/>
  <c r="K2230" i="4"/>
  <c r="K2218" i="4"/>
  <c r="K2206" i="4"/>
  <c r="K2194" i="4"/>
  <c r="K2182" i="4"/>
  <c r="K2170" i="4"/>
  <c r="K2158" i="4"/>
  <c r="K2146" i="4"/>
  <c r="K2134" i="4"/>
  <c r="K2122" i="4"/>
  <c r="K2110" i="4"/>
  <c r="K2098" i="4"/>
  <c r="K2086" i="4"/>
  <c r="K2062" i="4"/>
  <c r="K2050" i="4"/>
  <c r="K2038" i="4"/>
  <c r="K2026" i="4"/>
  <c r="K2014" i="4"/>
  <c r="K2002" i="4"/>
  <c r="K1990" i="4"/>
  <c r="K1978" i="4"/>
  <c r="K1966" i="4"/>
  <c r="K1954" i="4"/>
  <c r="K1942" i="4"/>
  <c r="K1918" i="4"/>
  <c r="K1906" i="4"/>
  <c r="K1894" i="4"/>
  <c r="K1882" i="4"/>
  <c r="K1870" i="4"/>
  <c r="K1858" i="4"/>
  <c r="K1846" i="4"/>
  <c r="K1834" i="4"/>
  <c r="K1822" i="4"/>
  <c r="K1810" i="4"/>
  <c r="K1786" i="4"/>
  <c r="K1774" i="4"/>
  <c r="K1762" i="4"/>
  <c r="K1738" i="4"/>
  <c r="K1714" i="4"/>
  <c r="K1690" i="4"/>
  <c r="K1666" i="4"/>
  <c r="K6753" i="4"/>
  <c r="K5469" i="4"/>
  <c r="K1737" i="4"/>
  <c r="K537" i="4"/>
  <c r="K1750" i="4"/>
  <c r="K1726" i="4"/>
  <c r="K1702" i="4"/>
  <c r="K1678" i="4"/>
  <c r="K6980" i="4"/>
  <c r="K4592" i="4"/>
  <c r="K2108" i="4"/>
  <c r="K1736" i="4"/>
  <c r="K970" i="4"/>
  <c r="K934" i="4"/>
  <c r="K898" i="4"/>
  <c r="K862" i="4"/>
  <c r="K826" i="4"/>
  <c r="K790" i="4"/>
  <c r="K754" i="4"/>
  <c r="K718" i="4"/>
  <c r="K682" i="4"/>
  <c r="K646" i="4"/>
  <c r="K610" i="4"/>
  <c r="K574" i="4"/>
  <c r="K538" i="4"/>
  <c r="K502" i="4"/>
  <c r="K466" i="4"/>
  <c r="E186" i="5" s="1" a="1"/>
  <c r="E186" i="5" s="1"/>
  <c r="K430" i="4"/>
  <c r="K394" i="4"/>
  <c r="K358" i="4"/>
  <c r="E143" i="5" s="1" a="1"/>
  <c r="E143" i="5" s="1"/>
  <c r="K322" i="4"/>
  <c r="K286" i="4"/>
  <c r="E25" i="5" s="1" a="1"/>
  <c r="E25" i="5" s="1"/>
  <c r="K250" i="4"/>
  <c r="K214" i="4"/>
  <c r="K190" i="4"/>
  <c r="K154" i="4"/>
  <c r="E129" i="5" s="1" a="1"/>
  <c r="E129" i="5" s="1"/>
  <c r="K118" i="4"/>
  <c r="K70" i="4"/>
  <c r="E128" i="5" s="1" a="1"/>
  <c r="E128" i="5" s="1"/>
  <c r="K946" i="4"/>
  <c r="K910" i="4"/>
  <c r="K874" i="4"/>
  <c r="K838" i="4"/>
  <c r="E89" i="5" s="1" a="1"/>
  <c r="E89" i="5" s="1"/>
  <c r="K802" i="4"/>
  <c r="K766" i="4"/>
  <c r="K730" i="4"/>
  <c r="K694" i="4"/>
  <c r="K658" i="4"/>
  <c r="K622" i="4"/>
  <c r="E38" i="5" s="1" a="1"/>
  <c r="E38" i="5" s="1"/>
  <c r="K586" i="4"/>
  <c r="K550" i="4"/>
  <c r="K514" i="4"/>
  <c r="K490" i="4"/>
  <c r="K454" i="4"/>
  <c r="K418" i="4"/>
  <c r="K382" i="4"/>
  <c r="K346" i="4"/>
  <c r="K310" i="4"/>
  <c r="K274" i="4"/>
  <c r="K238" i="4"/>
  <c r="E101" i="5" s="1" a="1"/>
  <c r="E101" i="5" s="1"/>
  <c r="K202" i="4"/>
  <c r="K166" i="4"/>
  <c r="E45" i="5" s="1" a="1"/>
  <c r="E45" i="5" s="1"/>
  <c r="K130" i="4"/>
  <c r="E132" i="5" s="1" a="1"/>
  <c r="E132" i="5" s="1"/>
  <c r="K94" i="4"/>
  <c r="E198" i="5" s="1" a="1"/>
  <c r="E198" i="5" s="1"/>
  <c r="K82" i="4"/>
  <c r="E105" i="5" s="1" a="1"/>
  <c r="E105" i="5" s="1"/>
  <c r="K46" i="4"/>
  <c r="K34" i="4"/>
  <c r="K22" i="4"/>
  <c r="E160" i="5" s="1" a="1"/>
  <c r="E160" i="5" s="1"/>
  <c r="K10" i="4"/>
  <c r="E44" i="5" s="1" a="1"/>
  <c r="E44" i="5" s="1"/>
  <c r="K958" i="4"/>
  <c r="K922" i="4"/>
  <c r="K886" i="4"/>
  <c r="K850" i="4"/>
  <c r="K814" i="4"/>
  <c r="K778" i="4"/>
  <c r="K742" i="4"/>
  <c r="K706" i="4"/>
  <c r="K670" i="4"/>
  <c r="K634" i="4"/>
  <c r="K598" i="4"/>
  <c r="K562" i="4"/>
  <c r="K526" i="4"/>
  <c r="K478" i="4"/>
  <c r="E37" i="5" s="1" a="1"/>
  <c r="E37" i="5" s="1"/>
  <c r="K442" i="4"/>
  <c r="E99" i="5" s="1" a="1"/>
  <c r="E99" i="5" s="1"/>
  <c r="K406" i="4"/>
  <c r="K370" i="4"/>
  <c r="K334" i="4"/>
  <c r="K298" i="4"/>
  <c r="K262" i="4"/>
  <c r="K226" i="4"/>
  <c r="K178" i="4"/>
  <c r="E30" i="5" s="1" a="1"/>
  <c r="E30" i="5" s="1"/>
  <c r="K142" i="4"/>
  <c r="K106" i="4"/>
  <c r="K58" i="4"/>
  <c r="I7002" i="4"/>
  <c r="K2" i="4"/>
  <c r="E109" i="5" s="1" a="1"/>
  <c r="E109" i="5" s="1"/>
  <c r="K6957" i="4"/>
  <c r="K6861" i="4"/>
  <c r="K6765" i="4"/>
  <c r="K6621" i="4"/>
  <c r="K6585" i="4"/>
  <c r="K6501" i="4"/>
  <c r="K6333" i="4"/>
  <c r="K6297" i="4"/>
  <c r="K6249" i="4"/>
  <c r="K6081" i="4"/>
  <c r="K5985" i="4"/>
  <c r="K5769" i="4"/>
  <c r="K5517" i="4"/>
  <c r="K5481" i="4"/>
  <c r="K5421" i="4"/>
  <c r="K5253" i="4"/>
  <c r="K5181" i="4"/>
  <c r="K4821" i="4"/>
  <c r="K4785" i="4"/>
  <c r="K4485" i="4"/>
  <c r="K4365" i="4"/>
  <c r="K3969" i="4"/>
  <c r="K3753" i="4"/>
  <c r="K3645" i="4"/>
  <c r="K3225" i="4"/>
  <c r="K2949" i="4"/>
  <c r="K2757" i="4"/>
  <c r="K1701" i="4"/>
  <c r="K6909" i="4"/>
  <c r="K6813" i="4"/>
  <c r="K6645" i="4"/>
  <c r="K6597" i="4"/>
  <c r="K6561" i="4"/>
  <c r="K6357" i="4"/>
  <c r="K6309" i="4"/>
  <c r="K6273" i="4"/>
  <c r="K6237" i="4"/>
  <c r="K6045" i="4"/>
  <c r="K5997" i="4"/>
  <c r="K5829" i="4"/>
  <c r="K5709" i="4"/>
  <c r="K5493" i="4"/>
  <c r="K5433" i="4"/>
  <c r="K5325" i="4"/>
  <c r="K5001" i="4"/>
  <c r="K4797" i="4"/>
  <c r="K4569" i="4"/>
  <c r="K4533" i="4"/>
  <c r="K4329" i="4"/>
  <c r="K4005" i="4"/>
  <c r="K3861" i="4"/>
  <c r="K3705" i="4"/>
  <c r="K3381" i="4"/>
  <c r="K3285" i="4"/>
  <c r="K3165" i="4"/>
  <c r="K2937" i="4"/>
  <c r="K2661" i="4"/>
  <c r="K6222" i="4"/>
  <c r="K6114" i="4"/>
  <c r="K6078" i="4"/>
  <c r="K6054" i="4"/>
  <c r="K6030" i="4"/>
  <c r="K6006" i="4"/>
  <c r="K5970" i="4"/>
  <c r="K5886" i="4"/>
  <c r="K5862" i="4"/>
  <c r="K5826" i="4"/>
  <c r="K5802" i="4"/>
  <c r="K5718" i="4"/>
  <c r="K5658" i="4"/>
  <c r="K5610" i="4"/>
  <c r="K5574" i="4"/>
  <c r="K5466" i="4"/>
  <c r="K5358" i="4"/>
  <c r="K5310" i="4"/>
  <c r="K5142" i="4"/>
  <c r="K5118" i="4"/>
  <c r="K5070" i="4"/>
  <c r="K5022" i="4"/>
  <c r="K4938" i="4"/>
  <c r="K4914" i="4"/>
  <c r="K4890" i="4"/>
  <c r="K4782" i="4"/>
  <c r="K4722" i="4"/>
  <c r="K4662" i="4"/>
  <c r="K4578" i="4"/>
  <c r="K4554" i="4"/>
  <c r="K4518" i="4"/>
  <c r="K4494" i="4"/>
  <c r="K4410" i="4"/>
  <c r="K4350" i="4"/>
  <c r="K4326" i="4"/>
  <c r="K4158" i="4"/>
  <c r="K4098" i="4"/>
  <c r="K4014" i="4"/>
  <c r="K3954" i="4"/>
  <c r="K3774" i="4"/>
  <c r="K3750" i="4"/>
  <c r="K3558" i="4"/>
  <c r="K3498" i="4"/>
  <c r="K3462" i="4"/>
  <c r="K3402" i="4"/>
  <c r="K3306" i="4"/>
  <c r="K3270" i="4"/>
  <c r="K3246" i="4"/>
  <c r="K3210" i="4"/>
  <c r="K3054" i="4"/>
  <c r="K1518" i="4"/>
  <c r="K1398" i="4"/>
  <c r="K1278" i="4"/>
  <c r="K1266" i="4"/>
  <c r="K1122" i="4"/>
  <c r="K942" i="4"/>
  <c r="K834" i="4"/>
  <c r="K90" i="4"/>
  <c r="D161" i="5"/>
  <c r="C161" i="5"/>
  <c r="K6969" i="4"/>
  <c r="K6921" i="4"/>
  <c r="K6873" i="4"/>
  <c r="K6825" i="4"/>
  <c r="K6777" i="4"/>
  <c r="K6729" i="4"/>
  <c r="K6705" i="4"/>
  <c r="K6681" i="4"/>
  <c r="K6669" i="4"/>
  <c r="K6609" i="4"/>
  <c r="K6573" i="4"/>
  <c r="K6549" i="4"/>
  <c r="K6537" i="4"/>
  <c r="K6513" i="4"/>
  <c r="K6477" i="4"/>
  <c r="K6465" i="4"/>
  <c r="K6441" i="4"/>
  <c r="K6417" i="4"/>
  <c r="K6393" i="4"/>
  <c r="K6381" i="4"/>
  <c r="K6321" i="4"/>
  <c r="K6285" i="4"/>
  <c r="K6261" i="4"/>
  <c r="K6213" i="4"/>
  <c r="K6201" i="4"/>
  <c r="K6177" i="4"/>
  <c r="K6165" i="4"/>
  <c r="K6153" i="4"/>
  <c r="K6141" i="4"/>
  <c r="K6117" i="4"/>
  <c r="K6105" i="4"/>
  <c r="K6093" i="4"/>
  <c r="K6069" i="4"/>
  <c r="K6057" i="4"/>
  <c r="K6033" i="4"/>
  <c r="K6021" i="4"/>
  <c r="K6009" i="4"/>
  <c r="K5961" i="4"/>
  <c r="K5949" i="4"/>
  <c r="K5925" i="4"/>
  <c r="K5913" i="4"/>
  <c r="K5889" i="4"/>
  <c r="K5877" i="4"/>
  <c r="K5865" i="4"/>
  <c r="K5853" i="4"/>
  <c r="K5805" i="4"/>
  <c r="K5781" i="4"/>
  <c r="K5757" i="4"/>
  <c r="K5745" i="4"/>
  <c r="K5733" i="4"/>
  <c r="K5721" i="4"/>
  <c r="K5697" i="4"/>
  <c r="K5673" i="4"/>
  <c r="K5649" i="4"/>
  <c r="K5637" i="4"/>
  <c r="K5613" i="4"/>
  <c r="K5601" i="4"/>
  <c r="K5589" i="4"/>
  <c r="K5553" i="4"/>
  <c r="K5529" i="4"/>
  <c r="K5505" i="4"/>
  <c r="K5457" i="4"/>
  <c r="K5445" i="4"/>
  <c r="K5397" i="4"/>
  <c r="K5385" i="4"/>
  <c r="K5373" i="4"/>
  <c r="K5361" i="4"/>
  <c r="K5349" i="4"/>
  <c r="K5337" i="4"/>
  <c r="K5313" i="4"/>
  <c r="K5289" i="4"/>
  <c r="K5277" i="4"/>
  <c r="K5241" i="4"/>
  <c r="K5217" i="4"/>
  <c r="K5205" i="4"/>
  <c r="K5193" i="4"/>
  <c r="K5169" i="4"/>
  <c r="K5145" i="4"/>
  <c r="K5109" i="4"/>
  <c r="K5097" i="4"/>
  <c r="K5073" i="4"/>
  <c r="K5061" i="4"/>
  <c r="K5025" i="4"/>
  <c r="K5013" i="4"/>
  <c r="K4989" i="4"/>
  <c r="K4977" i="4"/>
  <c r="K4965" i="4"/>
  <c r="K4953" i="4"/>
  <c r="K4941" i="4"/>
  <c r="K4917" i="4"/>
  <c r="K4905" i="4"/>
  <c r="K4893" i="4"/>
  <c r="K4881" i="4"/>
  <c r="K4857" i="4"/>
  <c r="K4845" i="4"/>
  <c r="K4833" i="4"/>
  <c r="K4809" i="4"/>
  <c r="K4773" i="4"/>
  <c r="K4761" i="4"/>
  <c r="K4749" i="4"/>
  <c r="K4737" i="4"/>
  <c r="K4713" i="4"/>
  <c r="K4689" i="4"/>
  <c r="K4677" i="4"/>
  <c r="K4665" i="4"/>
  <c r="K4653" i="4"/>
  <c r="K4641" i="4"/>
  <c r="K4617" i="4"/>
  <c r="K4605" i="4"/>
  <c r="K4593" i="4"/>
  <c r="K4581" i="4"/>
  <c r="K4557" i="4"/>
  <c r="K4545" i="4"/>
  <c r="K4521" i="4"/>
  <c r="K4509" i="4"/>
  <c r="K4497" i="4"/>
  <c r="K4461" i="4"/>
  <c r="K4449" i="4"/>
  <c r="K4437" i="4"/>
  <c r="K4413" i="4"/>
  <c r="K4401" i="4"/>
  <c r="K4377" i="4"/>
  <c r="K4353" i="4"/>
  <c r="K4341" i="4"/>
  <c r="K4317" i="4"/>
  <c r="K4305" i="4"/>
  <c r="K4293" i="4"/>
  <c r="K4281" i="4"/>
  <c r="K4269" i="4"/>
  <c r="K4245" i="4"/>
  <c r="K4233" i="4"/>
  <c r="K4209" i="4"/>
  <c r="K4197" i="4"/>
  <c r="K4185" i="4"/>
  <c r="K4161" i="4"/>
  <c r="K4149" i="4"/>
  <c r="K4125" i="4"/>
  <c r="K4113" i="4"/>
  <c r="K4101" i="4"/>
  <c r="K4089" i="4"/>
  <c r="K4077" i="4"/>
  <c r="K4065" i="4"/>
  <c r="K4053" i="4"/>
  <c r="K4041" i="4"/>
  <c r="K4017" i="4"/>
  <c r="K3993" i="4"/>
  <c r="K3981" i="4"/>
  <c r="K3957" i="4"/>
  <c r="K3945" i="4"/>
  <c r="K3933" i="4"/>
  <c r="K3921" i="4"/>
  <c r="K3897" i="4"/>
  <c r="K3885" i="4"/>
  <c r="K3873" i="4"/>
  <c r="K3849" i="4"/>
  <c r="K3837" i="4"/>
  <c r="K3825" i="4"/>
  <c r="K3813" i="4"/>
  <c r="K3801" i="4"/>
  <c r="K3777" i="4"/>
  <c r="K3765" i="4"/>
  <c r="K3741" i="4"/>
  <c r="K3729" i="4"/>
  <c r="K3717" i="4"/>
  <c r="K3681" i="4"/>
  <c r="K3657" i="4"/>
  <c r="K3633" i="4"/>
  <c r="K3621" i="4"/>
  <c r="K3597" i="4"/>
  <c r="K3585" i="4"/>
  <c r="K3573" i="4"/>
  <c r="K3561" i="4"/>
  <c r="K3549" i="4"/>
  <c r="K3537" i="4"/>
  <c r="K3525" i="4"/>
  <c r="K3501" i="4"/>
  <c r="K3489" i="4"/>
  <c r="K3465" i="4"/>
  <c r="K3441" i="4"/>
  <c r="K3429" i="4"/>
  <c r="K3405" i="4"/>
  <c r="K3393" i="4"/>
  <c r="K3369" i="4"/>
  <c r="K3345" i="4"/>
  <c r="K3333" i="4"/>
  <c r="K3321" i="4"/>
  <c r="K3309" i="4"/>
  <c r="K3297" i="4"/>
  <c r="K3273" i="4"/>
  <c r="K3261" i="4"/>
  <c r="K3249" i="4"/>
  <c r="K3237" i="4"/>
  <c r="K3213" i="4"/>
  <c r="K3201" i="4"/>
  <c r="K3177" i="4"/>
  <c r="K3153" i="4"/>
  <c r="K3129" i="4"/>
  <c r="K3117" i="4"/>
  <c r="K3105" i="4"/>
  <c r="K3093" i="4"/>
  <c r="K3081" i="4"/>
  <c r="K3069" i="4"/>
  <c r="K3057" i="4"/>
  <c r="K3045" i="4"/>
  <c r="K3033" i="4"/>
  <c r="K3021" i="4"/>
  <c r="K3009" i="4"/>
  <c r="K2997" i="4"/>
  <c r="K2985" i="4"/>
  <c r="K2961" i="4"/>
  <c r="K2925" i="4"/>
  <c r="K2913" i="4"/>
  <c r="K2901" i="4"/>
  <c r="K2889" i="4"/>
  <c r="K2865" i="4"/>
  <c r="K2853" i="4"/>
  <c r="K2829" i="4"/>
  <c r="K2817" i="4"/>
  <c r="K2805" i="4"/>
  <c r="K2793" i="4"/>
  <c r="K2781" i="4"/>
  <c r="K2769" i="4"/>
  <c r="K2745" i="4"/>
  <c r="K2733" i="4"/>
  <c r="K2721" i="4"/>
  <c r="K2709" i="4"/>
  <c r="K2697" i="4"/>
  <c r="K2685" i="4"/>
  <c r="K2673" i="4"/>
  <c r="K2649" i="4"/>
  <c r="K2637" i="4"/>
  <c r="K2625" i="4"/>
  <c r="K2613" i="4"/>
  <c r="K2601" i="4"/>
  <c r="K2589" i="4"/>
  <c r="K2577" i="4"/>
  <c r="K2553" i="4"/>
  <c r="K2541" i="4"/>
  <c r="K2529" i="4"/>
  <c r="K2517" i="4"/>
  <c r="K2505" i="4"/>
  <c r="K2493" i="4"/>
  <c r="K2481" i="4"/>
  <c r="K2469" i="4"/>
  <c r="K2457" i="4"/>
  <c r="K2445" i="4"/>
  <c r="K2433" i="4"/>
  <c r="K2421" i="4"/>
  <c r="K2409" i="4"/>
  <c r="K2397" i="4"/>
  <c r="K2385" i="4"/>
  <c r="K2373" i="4"/>
  <c r="K2361" i="4"/>
  <c r="K2337" i="4"/>
  <c r="K2325" i="4"/>
  <c r="K2313" i="4"/>
  <c r="K2301" i="4"/>
  <c r="K2289" i="4"/>
  <c r="K2277" i="4"/>
  <c r="K2265" i="4"/>
  <c r="K2241" i="4"/>
  <c r="K2229" i="4"/>
  <c r="K2217" i="4"/>
  <c r="K2193" i="4"/>
  <c r="K2181" i="4"/>
  <c r="K2169" i="4"/>
  <c r="K2157" i="4"/>
  <c r="K2145" i="4"/>
  <c r="K2133" i="4"/>
  <c r="K2121" i="4"/>
  <c r="K2109" i="4"/>
  <c r="K2097" i="4"/>
  <c r="K2085" i="4"/>
  <c r="K2061" i="4"/>
  <c r="K2049" i="4"/>
  <c r="K2037" i="4"/>
  <c r="K2025" i="4"/>
  <c r="K2001" i="4"/>
  <c r="K1989" i="4"/>
  <c r="K1977" i="4"/>
  <c r="K1965" i="4"/>
  <c r="K1953" i="4"/>
  <c r="K1941" i="4"/>
  <c r="K1929" i="4"/>
  <c r="K1917" i="4"/>
  <c r="K1905" i="4"/>
  <c r="K1893" i="4"/>
  <c r="K1881" i="4"/>
  <c r="K1869" i="4"/>
  <c r="K1857" i="4"/>
  <c r="K1845" i="4"/>
  <c r="K1833" i="4"/>
  <c r="K1821" i="4"/>
  <c r="K1809" i="4"/>
  <c r="K1785" i="4"/>
  <c r="K1773" i="4"/>
  <c r="K1761" i="4"/>
  <c r="K1749" i="4"/>
  <c r="K1725" i="4"/>
  <c r="K1713" i="4"/>
  <c r="K1689" i="4"/>
  <c r="K1677" i="4"/>
  <c r="K1665" i="4"/>
  <c r="K1641" i="4"/>
  <c r="K1629" i="4"/>
  <c r="K1617" i="4"/>
  <c r="K1605" i="4"/>
  <c r="K1593" i="4"/>
  <c r="K1581" i="4"/>
  <c r="K1569" i="4"/>
  <c r="K1557" i="4"/>
  <c r="K1533" i="4"/>
  <c r="K1521" i="4"/>
  <c r="K1509" i="4"/>
  <c r="K1497" i="4"/>
  <c r="K1485" i="4"/>
  <c r="K1473" i="4"/>
  <c r="K1461" i="4"/>
  <c r="K1449" i="4"/>
  <c r="K1437" i="4"/>
  <c r="K1425" i="4"/>
  <c r="K1413" i="4"/>
  <c r="K1401" i="4"/>
  <c r="K1389" i="4"/>
  <c r="K1377" i="4"/>
  <c r="K1365" i="4"/>
  <c r="K1353" i="4"/>
  <c r="K1341" i="4"/>
  <c r="K1053" i="4"/>
  <c r="K741" i="4"/>
  <c r="K237" i="4"/>
  <c r="K6968" i="4"/>
  <c r="K6920" i="4"/>
  <c r="K6872" i="4"/>
  <c r="K6824" i="4"/>
  <c r="K6776" i="4"/>
  <c r="K6728" i="4"/>
  <c r="K6704" i="4"/>
  <c r="K6632" i="4"/>
  <c r="K6572" i="4"/>
  <c r="K6476" i="4"/>
  <c r="K6440" i="4"/>
  <c r="K6416" i="4"/>
  <c r="K6344" i="4"/>
  <c r="K6284" i="4"/>
  <c r="K6200" i="4"/>
  <c r="K6176" i="4"/>
  <c r="K6140" i="4"/>
  <c r="K6116" i="4"/>
  <c r="K6032" i="4"/>
  <c r="K5972" i="4"/>
  <c r="K5924" i="4"/>
  <c r="K5888" i="4"/>
  <c r="K5780" i="4"/>
  <c r="K5636" i="4"/>
  <c r="K5612" i="4"/>
  <c r="K5552" i="4"/>
  <c r="K5528" i="4"/>
  <c r="K5504" i="4"/>
  <c r="K5468" i="4"/>
  <c r="K5384" i="4"/>
  <c r="K5288" i="4"/>
  <c r="K5216" i="4"/>
  <c r="K5192" i="4"/>
  <c r="K5168" i="4"/>
  <c r="K5144" i="4"/>
  <c r="K5120" i="4"/>
  <c r="K5096" i="4"/>
  <c r="K5012" i="4"/>
  <c r="K4964" i="4"/>
  <c r="K4916" i="4"/>
  <c r="K4892" i="4"/>
  <c r="K4832" i="4"/>
  <c r="K4748" i="4"/>
  <c r="K4724" i="4"/>
  <c r="K4688" i="4"/>
  <c r="K4664" i="4"/>
  <c r="K4580" i="4"/>
  <c r="K4520" i="4"/>
  <c r="K4460" i="4"/>
  <c r="K4352" i="4"/>
  <c r="K4328" i="4"/>
  <c r="K4268" i="4"/>
  <c r="K4184" i="4"/>
  <c r="K4124" i="4"/>
  <c r="K4100" i="4"/>
  <c r="K3956" i="4"/>
  <c r="K3932" i="4"/>
  <c r="K3896" i="4"/>
  <c r="K3872" i="4"/>
  <c r="K3836" i="4"/>
  <c r="K3812" i="4"/>
  <c r="K3776" i="4"/>
  <c r="K3716" i="4"/>
  <c r="K3620" i="4"/>
  <c r="K3584" i="4"/>
  <c r="K3560" i="4"/>
  <c r="K3524" i="4"/>
  <c r="K3368" i="4"/>
  <c r="K3212" i="4"/>
  <c r="K3056" i="4"/>
  <c r="K3020" i="4"/>
  <c r="K2996" i="4"/>
  <c r="K2960" i="4"/>
  <c r="K2888" i="4"/>
  <c r="K2780" i="4"/>
  <c r="K2732" i="4"/>
  <c r="K2684" i="4"/>
  <c r="K2636" i="4"/>
  <c r="K2588" i="4"/>
  <c r="K2540" i="4"/>
  <c r="K2504" i="4"/>
  <c r="K2456" i="4"/>
  <c r="K2408" i="4"/>
  <c r="K2360" i="4"/>
  <c r="K2228" i="4"/>
  <c r="K2180" i="4"/>
  <c r="K1676" i="4"/>
  <c r="K1580" i="4"/>
  <c r="K1460" i="4"/>
  <c r="K1340" i="4"/>
  <c r="K596" i="4"/>
  <c r="D162" i="5"/>
  <c r="C162" i="5"/>
  <c r="K6259" i="4"/>
  <c r="K6223" i="4"/>
  <c r="K6175" i="4"/>
  <c r="K6115" i="4"/>
  <c r="K6031" i="4"/>
  <c r="K5971" i="4"/>
  <c r="K5887" i="4"/>
  <c r="K5827" i="4"/>
  <c r="K5803" i="4"/>
  <c r="K5779" i="4"/>
  <c r="K5755" i="4"/>
  <c r="K5635" i="4"/>
  <c r="K5611" i="4"/>
  <c r="K5551" i="4"/>
  <c r="K5467" i="4"/>
  <c r="K5407" i="4"/>
  <c r="K5383" i="4"/>
  <c r="K5359" i="4"/>
  <c r="K5287" i="4"/>
  <c r="K5239" i="4"/>
  <c r="K5215" i="4"/>
  <c r="K5143" i="4"/>
  <c r="K5119" i="4"/>
  <c r="K5095" i="4"/>
  <c r="K5047" i="4"/>
  <c r="K4915" i="4"/>
  <c r="K4891" i="4"/>
  <c r="K4663" i="4"/>
  <c r="K4519" i="4"/>
  <c r="K4351" i="4"/>
  <c r="K4327" i="4"/>
  <c r="K4267" i="4"/>
  <c r="K4183" i="4"/>
  <c r="K4123" i="4"/>
  <c r="K4099" i="4"/>
  <c r="K3955" i="4"/>
  <c r="K3895" i="4"/>
  <c r="K3871" i="4"/>
  <c r="K3811" i="4"/>
  <c r="K3775" i="4"/>
  <c r="K3751" i="4"/>
  <c r="K3715" i="4"/>
  <c r="K3619" i="4"/>
  <c r="K3583" i="4"/>
  <c r="K3559" i="4"/>
  <c r="K3523" i="4"/>
  <c r="K3463" i="4"/>
  <c r="K3271" i="4"/>
  <c r="K3247" i="4"/>
  <c r="K3211" i="4"/>
  <c r="K3055" i="4"/>
  <c r="K3019" i="4"/>
  <c r="K2779" i="4"/>
  <c r="K2683" i="4"/>
  <c r="K2635" i="4"/>
  <c r="K2599" i="4"/>
  <c r="K2503" i="4"/>
  <c r="K2407" i="4"/>
  <c r="K2359" i="4"/>
  <c r="K2323" i="4"/>
  <c r="K2227" i="4"/>
  <c r="K2131" i="4"/>
  <c r="K1675" i="4"/>
  <c r="K1627" i="4"/>
  <c r="K1459" i="4"/>
  <c r="K1123" i="4"/>
  <c r="K1329" i="4"/>
  <c r="K1317" i="4"/>
  <c r="K1293" i="4"/>
  <c r="K1281" i="4"/>
  <c r="K1269" i="4"/>
  <c r="K1257" i="4"/>
  <c r="K1245" i="4"/>
  <c r="K1233" i="4"/>
  <c r="K1221" i="4"/>
  <c r="K1209" i="4"/>
  <c r="K1197" i="4"/>
  <c r="K1185" i="4"/>
  <c r="K1173" i="4"/>
  <c r="K1161" i="4"/>
  <c r="K1149" i="4"/>
  <c r="K1137" i="4"/>
  <c r="K1125" i="4"/>
  <c r="K1113" i="4"/>
  <c r="K1101" i="4"/>
  <c r="K1089" i="4"/>
  <c r="K1065" i="4"/>
  <c r="K1041" i="4"/>
  <c r="K1029" i="4"/>
  <c r="K1017" i="4"/>
  <c r="K993" i="4"/>
  <c r="K981" i="4"/>
  <c r="K969" i="4"/>
  <c r="K957" i="4"/>
  <c r="K945" i="4"/>
  <c r="K933" i="4"/>
  <c r="K921" i="4"/>
  <c r="K909" i="4"/>
  <c r="K885" i="4"/>
  <c r="K873" i="4"/>
  <c r="K861" i="4"/>
  <c r="K849" i="4"/>
  <c r="K837" i="4"/>
  <c r="K825" i="4"/>
  <c r="K813" i="4"/>
  <c r="K801" i="4"/>
  <c r="K789" i="4"/>
  <c r="E179" i="5" s="1" a="1"/>
  <c r="E179" i="5" s="1"/>
  <c r="K777" i="4"/>
  <c r="K765" i="4"/>
  <c r="K753" i="4"/>
  <c r="K729" i="4"/>
  <c r="E36" i="5" s="1" a="1"/>
  <c r="E36" i="5" s="1"/>
  <c r="K717" i="4"/>
  <c r="K705" i="4"/>
  <c r="K693" i="4"/>
  <c r="K681" i="4"/>
  <c r="K669" i="4"/>
  <c r="K657" i="4"/>
  <c r="K645" i="4"/>
  <c r="K621" i="4"/>
  <c r="K609" i="4"/>
  <c r="K597" i="4"/>
  <c r="K585" i="4"/>
  <c r="K573" i="4"/>
  <c r="K549" i="4"/>
  <c r="K525" i="4"/>
  <c r="K513" i="4"/>
  <c r="K501" i="4"/>
  <c r="K489" i="4"/>
  <c r="K477" i="4"/>
  <c r="K465" i="4"/>
  <c r="E94" i="5" s="1" a="1"/>
  <c r="E94" i="5" s="1"/>
  <c r="K453" i="4"/>
  <c r="E176" i="5" s="1" a="1"/>
  <c r="E176" i="5" s="1"/>
  <c r="K441" i="4"/>
  <c r="K429" i="4"/>
  <c r="K417" i="4"/>
  <c r="E16" i="5" s="1" a="1"/>
  <c r="E16" i="5" s="1"/>
  <c r="K393" i="4"/>
  <c r="K369" i="4"/>
  <c r="K357" i="4"/>
  <c r="K345" i="4"/>
  <c r="K333" i="4"/>
  <c r="K321" i="4"/>
  <c r="K309" i="4"/>
  <c r="K297" i="4"/>
  <c r="K285" i="4"/>
  <c r="K273" i="4"/>
  <c r="K261" i="4"/>
  <c r="K249" i="4"/>
  <c r="K225" i="4"/>
  <c r="K213" i="4"/>
  <c r="E23" i="5" s="1" a="1"/>
  <c r="E23" i="5" s="1"/>
  <c r="K201" i="4"/>
  <c r="K189" i="4"/>
  <c r="K177" i="4"/>
  <c r="K165" i="4"/>
  <c r="K153" i="4"/>
  <c r="K141" i="4"/>
  <c r="E47" i="5" s="1" a="1"/>
  <c r="E47" i="5" s="1"/>
  <c r="K129" i="4"/>
  <c r="K117" i="4"/>
  <c r="E83" i="5" s="1" a="1"/>
  <c r="E83" i="5" s="1"/>
  <c r="K105" i="4"/>
  <c r="E42" i="5" s="1" a="1"/>
  <c r="E42" i="5" s="1"/>
  <c r="K93" i="4"/>
  <c r="E95" i="5" s="1" a="1"/>
  <c r="E95" i="5" s="1"/>
  <c r="K81" i="4"/>
  <c r="K69" i="4"/>
  <c r="K57" i="4"/>
  <c r="E84" i="5" s="1" a="1"/>
  <c r="E84" i="5" s="1"/>
  <c r="K45" i="4"/>
  <c r="E73" i="5" s="1" a="1"/>
  <c r="E73" i="5" s="1"/>
  <c r="K33" i="4"/>
  <c r="E52" i="5" s="1" a="1"/>
  <c r="E52" i="5" s="1"/>
  <c r="K21" i="4"/>
  <c r="E31" i="5" s="1" a="1"/>
  <c r="E31" i="5" s="1"/>
  <c r="K9" i="4"/>
  <c r="E113" i="5" s="1" a="1"/>
  <c r="E113" i="5" s="1"/>
  <c r="C180" i="5"/>
  <c r="K6680" i="4"/>
  <c r="K6668" i="4"/>
  <c r="K6608" i="4"/>
  <c r="K6596" i="4"/>
  <c r="K6536" i="4"/>
  <c r="K6524" i="4"/>
  <c r="K6464" i="4"/>
  <c r="K6452" i="4"/>
  <c r="K6392" i="4"/>
  <c r="K6380" i="4"/>
  <c r="K6320" i="4"/>
  <c r="K6308" i="4"/>
  <c r="K6260" i="4"/>
  <c r="K6212" i="4"/>
  <c r="K6164" i="4"/>
  <c r="K6152" i="4"/>
  <c r="K6104" i="4"/>
  <c r="K6056" i="4"/>
  <c r="K6020" i="4"/>
  <c r="K6008" i="4"/>
  <c r="K5996" i="4"/>
  <c r="K5948" i="4"/>
  <c r="K5900" i="4"/>
  <c r="K5876" i="4"/>
  <c r="K5864" i="4"/>
  <c r="K5852" i="4"/>
  <c r="K5804" i="4"/>
  <c r="K5756" i="4"/>
  <c r="K5732" i="4"/>
  <c r="K5720" i="4"/>
  <c r="K5696" i="4"/>
  <c r="K5648" i="4"/>
  <c r="K5600" i="4"/>
  <c r="K5588" i="4"/>
  <c r="K5576" i="4"/>
  <c r="K5540" i="4"/>
  <c r="K5492" i="4"/>
  <c r="K5444" i="4"/>
  <c r="K5432" i="4"/>
  <c r="K5396" i="4"/>
  <c r="K5360" i="4"/>
  <c r="K5336" i="4"/>
  <c r="K5312" i="4"/>
  <c r="K5276" i="4"/>
  <c r="K5264" i="4"/>
  <c r="K5240" i="4"/>
  <c r="K5204" i="4"/>
  <c r="K5156" i="4"/>
  <c r="K5108" i="4"/>
  <c r="K5072" i="4"/>
  <c r="K5060" i="4"/>
  <c r="K5036" i="4"/>
  <c r="K5000" i="4"/>
  <c r="K4976" i="4"/>
  <c r="K4940" i="4"/>
  <c r="K4904" i="4"/>
  <c r="K4868" i="4"/>
  <c r="K4856" i="4"/>
  <c r="K4808" i="4"/>
  <c r="K4772" i="4"/>
  <c r="K4736" i="4"/>
  <c r="K4712" i="4"/>
  <c r="K4700" i="4"/>
  <c r="K4676" i="4"/>
  <c r="K4652" i="4"/>
  <c r="K4640" i="4"/>
  <c r="K4604" i="4"/>
  <c r="K4544" i="4"/>
  <c r="K4508" i="4"/>
  <c r="K4496" i="4"/>
  <c r="K4472" i="4"/>
  <c r="K4448" i="4"/>
  <c r="K4436" i="4"/>
  <c r="K4412" i="4"/>
  <c r="K4400" i="4"/>
  <c r="K4376" i="4"/>
  <c r="K4340" i="4"/>
  <c r="K4316" i="4"/>
  <c r="K4292" i="4"/>
  <c r="K4280" i="4"/>
  <c r="K4244" i="4"/>
  <c r="K4208" i="4"/>
  <c r="K4196" i="4"/>
  <c r="K4148" i="4"/>
  <c r="K4112" i="4"/>
  <c r="K4076" i="4"/>
  <c r="K4052" i="4"/>
  <c r="K4040" i="4"/>
  <c r="K4016" i="4"/>
  <c r="K3992" i="4"/>
  <c r="K3980" i="4"/>
  <c r="K3944" i="4"/>
  <c r="K3884" i="4"/>
  <c r="K3848" i="4"/>
  <c r="K3824" i="4"/>
  <c r="K3764" i="4"/>
  <c r="K3740" i="4"/>
  <c r="K3692" i="4"/>
  <c r="K3680" i="4"/>
  <c r="K3656" i="4"/>
  <c r="K3632" i="4"/>
  <c r="K3596" i="4"/>
  <c r="K3572" i="4"/>
  <c r="K3548" i="4"/>
  <c r="K3512" i="4"/>
  <c r="K3500" i="4"/>
  <c r="K3488" i="4"/>
  <c r="K3464" i="4"/>
  <c r="K3428" i="4"/>
  <c r="K3404" i="4"/>
  <c r="K3344" i="4"/>
  <c r="K3320" i="4"/>
  <c r="K3308" i="4"/>
  <c r="K3272" i="4"/>
  <c r="K3260" i="4"/>
  <c r="K3236" i="4"/>
  <c r="K3176" i="4"/>
  <c r="K3152" i="4"/>
  <c r="K3116" i="4"/>
  <c r="K3092" i="4"/>
  <c r="K3080" i="4"/>
  <c r="K3068" i="4"/>
  <c r="K3032" i="4"/>
  <c r="K3008" i="4"/>
  <c r="K2984" i="4"/>
  <c r="K2948" i="4"/>
  <c r="K2924" i="4"/>
  <c r="K2900" i="4"/>
  <c r="K2876" i="4"/>
  <c r="K2852" i="4"/>
  <c r="K2828" i="4"/>
  <c r="K2816" i="4"/>
  <c r="K2804" i="4"/>
  <c r="K2792" i="4"/>
  <c r="K2768" i="4"/>
  <c r="K2720" i="4"/>
  <c r="K2708" i="4"/>
  <c r="K2696" i="4"/>
  <c r="K2672" i="4"/>
  <c r="K2648" i="4"/>
  <c r="K2624" i="4"/>
  <c r="K2612" i="4"/>
  <c r="K2576" i="4"/>
  <c r="K2552" i="4"/>
  <c r="K2528" i="4"/>
  <c r="K2516" i="4"/>
  <c r="K2492" i="4"/>
  <c r="K2480" i="4"/>
  <c r="K2468" i="4"/>
  <c r="K2432" i="4"/>
  <c r="K2396" i="4"/>
  <c r="K2384" i="4"/>
  <c r="K2372" i="4"/>
  <c r="K2336" i="4"/>
  <c r="K2312" i="4"/>
  <c r="K2300" i="4"/>
  <c r="K2288" i="4"/>
  <c r="K2276" i="4"/>
  <c r="K2264" i="4"/>
  <c r="K2240" i="4"/>
  <c r="K2216" i="4"/>
  <c r="K2192" i="4"/>
  <c r="K2156" i="4"/>
  <c r="K2144" i="4"/>
  <c r="K2132" i="4"/>
  <c r="K2120" i="4"/>
  <c r="K2096" i="4"/>
  <c r="K2084" i="4"/>
  <c r="K2060" i="4"/>
  <c r="K2048" i="4"/>
  <c r="K2036" i="4"/>
  <c r="K2024" i="4"/>
  <c r="K2000" i="4"/>
  <c r="K1952" i="4"/>
  <c r="K1940" i="4"/>
  <c r="K1928" i="4"/>
  <c r="K1904" i="4"/>
  <c r="K1880" i="4"/>
  <c r="K1856" i="4"/>
  <c r="K1844" i="4"/>
  <c r="K1808" i="4"/>
  <c r="K1784" i="4"/>
  <c r="K1760" i="4"/>
  <c r="K1748" i="4"/>
  <c r="K1724" i="4"/>
  <c r="K1712" i="4"/>
  <c r="K1700" i="4"/>
  <c r="K1664" i="4"/>
  <c r="K1628" i="4"/>
  <c r="K1616" i="4"/>
  <c r="K1604" i="4"/>
  <c r="K1568" i="4"/>
  <c r="K1532" i="4"/>
  <c r="K1520" i="4"/>
  <c r="K1508" i="4"/>
  <c r="K1484" i="4"/>
  <c r="K1472" i="4"/>
  <c r="K1424" i="4"/>
  <c r="K1412" i="4"/>
  <c r="K1400" i="4"/>
  <c r="K1376" i="4"/>
  <c r="K1328" i="4"/>
  <c r="K1316" i="4"/>
  <c r="K1304" i="4"/>
  <c r="K1292" i="4"/>
  <c r="K1280" i="4"/>
  <c r="K1268" i="4"/>
  <c r="K1256" i="4"/>
  <c r="K1244" i="4"/>
  <c r="K1232" i="4"/>
  <c r="K1220" i="4"/>
  <c r="K1208" i="4"/>
  <c r="K1196" i="4"/>
  <c r="K1184" i="4"/>
  <c r="K1172" i="4"/>
  <c r="K1160" i="4"/>
  <c r="K1148" i="4"/>
  <c r="K1136" i="4"/>
  <c r="K1124" i="4"/>
  <c r="K1112" i="4"/>
  <c r="K1100" i="4"/>
  <c r="K1088" i="4"/>
  <c r="K1064" i="4"/>
  <c r="K1052" i="4"/>
  <c r="K1040" i="4"/>
  <c r="K1028" i="4"/>
  <c r="K1016" i="4"/>
  <c r="K992" i="4"/>
  <c r="K980" i="4"/>
  <c r="K968" i="4"/>
  <c r="K956" i="4"/>
  <c r="K944" i="4"/>
  <c r="K932" i="4"/>
  <c r="K920" i="4"/>
  <c r="K908" i="4"/>
  <c r="K896" i="4"/>
  <c r="K884" i="4"/>
  <c r="K872" i="4"/>
  <c r="K848" i="4"/>
  <c r="K836" i="4"/>
  <c r="K824" i="4"/>
  <c r="K812" i="4"/>
  <c r="K800" i="4"/>
  <c r="K788" i="4"/>
  <c r="K776" i="4"/>
  <c r="K764" i="4"/>
  <c r="K752" i="4"/>
  <c r="K740" i="4"/>
  <c r="K728" i="4"/>
  <c r="K716" i="4"/>
  <c r="K692" i="4"/>
  <c r="K668" i="4"/>
  <c r="K656" i="4"/>
  <c r="K644" i="4"/>
  <c r="K632" i="4"/>
  <c r="K620" i="4"/>
  <c r="K608" i="4"/>
  <c r="K584" i="4"/>
  <c r="K572" i="4"/>
  <c r="K560" i="4"/>
  <c r="K548" i="4"/>
  <c r="K524" i="4"/>
  <c r="K512" i="4"/>
  <c r="E152" i="5" s="1" a="1"/>
  <c r="E152" i="5" s="1"/>
  <c r="K500" i="4"/>
  <c r="K488" i="4"/>
  <c r="K476" i="4"/>
  <c r="K464" i="4"/>
  <c r="K440" i="4"/>
  <c r="K428" i="4"/>
  <c r="K416" i="4"/>
  <c r="K404" i="4"/>
  <c r="K392" i="4"/>
  <c r="K380" i="4"/>
  <c r="K368" i="4"/>
  <c r="K356" i="4"/>
  <c r="K344" i="4"/>
  <c r="K332" i="4"/>
  <c r="K308" i="4"/>
  <c r="E21" i="5" s="1" a="1"/>
  <c r="E21" i="5" s="1"/>
  <c r="K296" i="4"/>
  <c r="E141" i="5" s="1" a="1"/>
  <c r="E141" i="5" s="1"/>
  <c r="K284" i="4"/>
  <c r="K272" i="4"/>
  <c r="K260" i="4"/>
  <c r="K248" i="4"/>
  <c r="K236" i="4"/>
  <c r="K224" i="4"/>
  <c r="K212" i="4"/>
  <c r="E68" i="5" s="1" a="1"/>
  <c r="E68" i="5" s="1"/>
  <c r="K200" i="4"/>
  <c r="E5" i="5" s="1" a="1"/>
  <c r="E5" i="5" s="1"/>
  <c r="K188" i="4"/>
  <c r="E157" i="5" s="1" a="1"/>
  <c r="E157" i="5" s="1"/>
  <c r="K176" i="4"/>
  <c r="E181" i="5" s="1" a="1"/>
  <c r="E181" i="5" s="1"/>
  <c r="K164" i="4"/>
  <c r="E35" i="5" s="1" a="1"/>
  <c r="E35" i="5" s="1"/>
  <c r="K152" i="4"/>
  <c r="K140" i="4"/>
  <c r="K128" i="4"/>
  <c r="K116" i="4"/>
  <c r="K104" i="4"/>
  <c r="K92" i="4"/>
  <c r="E86" i="5" s="1" a="1"/>
  <c r="E86" i="5" s="1"/>
  <c r="K80" i="4"/>
  <c r="K68" i="4"/>
  <c r="K56" i="4"/>
  <c r="K44" i="4"/>
  <c r="E22" i="5" s="1" a="1"/>
  <c r="E22" i="5" s="1"/>
  <c r="K32" i="4"/>
  <c r="E3" i="5" s="1" a="1"/>
  <c r="E3" i="5" s="1"/>
  <c r="K20" i="4"/>
  <c r="E103" i="5" s="1" a="1"/>
  <c r="E103" i="5" s="1"/>
  <c r="K8" i="4"/>
  <c r="E144" i="5" s="1" a="1"/>
  <c r="E144" i="5" s="1"/>
  <c r="K6991" i="4"/>
  <c r="K6979" i="4"/>
  <c r="K6967" i="4"/>
  <c r="K6955" i="4"/>
  <c r="K6943" i="4"/>
  <c r="K6931" i="4"/>
  <c r="K6919" i="4"/>
  <c r="K6907" i="4"/>
  <c r="K6895" i="4"/>
  <c r="K6883" i="4"/>
  <c r="K6871" i="4"/>
  <c r="K6859" i="4"/>
  <c r="K6847" i="4"/>
  <c r="K6835" i="4"/>
  <c r="K6823" i="4"/>
  <c r="K6811" i="4"/>
  <c r="K6799" i="4"/>
  <c r="K6787" i="4"/>
  <c r="K6775" i="4"/>
  <c r="K6763" i="4"/>
  <c r="K6751" i="4"/>
  <c r="K6739" i="4"/>
  <c r="K6727" i="4"/>
  <c r="K6715" i="4"/>
  <c r="K6703" i="4"/>
  <c r="K6691" i="4"/>
  <c r="K6679" i="4"/>
  <c r="K6667" i="4"/>
  <c r="K6655" i="4"/>
  <c r="K6643" i="4"/>
  <c r="K6631" i="4"/>
  <c r="K6619" i="4"/>
  <c r="K6607" i="4"/>
  <c r="K6595" i="4"/>
  <c r="K6583" i="4"/>
  <c r="K6571" i="4"/>
  <c r="K6559" i="4"/>
  <c r="K6547" i="4"/>
  <c r="K6535" i="4"/>
  <c r="K6523" i="4"/>
  <c r="K6511" i="4"/>
  <c r="K6499" i="4"/>
  <c r="K6487" i="4"/>
  <c r="K6475" i="4"/>
  <c r="K6463" i="4"/>
  <c r="K6451" i="4"/>
  <c r="K6439" i="4"/>
  <c r="K6427" i="4"/>
  <c r="K6415" i="4"/>
  <c r="K6403" i="4"/>
  <c r="K6391" i="4"/>
  <c r="K6379" i="4"/>
  <c r="K6367" i="4"/>
  <c r="K6355" i="4"/>
  <c r="K6343" i="4"/>
  <c r="K6331" i="4"/>
  <c r="K6319" i="4"/>
  <c r="K6307" i="4"/>
  <c r="K6295" i="4"/>
  <c r="K6283" i="4"/>
  <c r="K6247" i="4"/>
  <c r="K6199" i="4"/>
  <c r="K6151" i="4"/>
  <c r="K6139" i="4"/>
  <c r="K6103" i="4"/>
  <c r="K6055" i="4"/>
  <c r="K6007" i="4"/>
  <c r="K5995" i="4"/>
  <c r="K5947" i="4"/>
  <c r="K5899" i="4"/>
  <c r="K5863" i="4"/>
  <c r="K5851" i="4"/>
  <c r="K5839" i="4"/>
  <c r="K5791" i="4"/>
  <c r="K5743" i="4"/>
  <c r="K5719" i="4"/>
  <c r="K5707" i="4"/>
  <c r="K5695" i="4"/>
  <c r="K5647" i="4"/>
  <c r="K5599" i="4"/>
  <c r="K5575" i="4"/>
  <c r="K5563" i="4"/>
  <c r="K5539" i="4"/>
  <c r="K5491" i="4"/>
  <c r="K5443" i="4"/>
  <c r="K5431" i="4"/>
  <c r="K5419" i="4"/>
  <c r="K5347" i="4"/>
  <c r="K5335" i="4"/>
  <c r="K5311" i="4"/>
  <c r="K5275" i="4"/>
  <c r="K5263" i="4"/>
  <c r="K5227" i="4"/>
  <c r="K5203" i="4"/>
  <c r="K5167" i="4"/>
  <c r="K5155" i="4"/>
  <c r="K5131" i="4"/>
  <c r="K5107" i="4"/>
  <c r="K5083" i="4"/>
  <c r="K5071" i="4"/>
  <c r="K5035" i="4"/>
  <c r="K5011" i="4"/>
  <c r="K4999" i="4"/>
  <c r="K4951" i="4"/>
  <c r="K4939" i="4"/>
  <c r="K4903" i="4"/>
  <c r="K4867" i="4"/>
  <c r="K4831" i="4"/>
  <c r="K4807" i="4"/>
  <c r="K4795" i="4"/>
  <c r="K4771" i="4"/>
  <c r="K4747" i="4"/>
  <c r="K4735" i="4"/>
  <c r="K4723" i="4"/>
  <c r="K4699" i="4"/>
  <c r="K4675" i="4"/>
  <c r="K4651" i="4"/>
  <c r="K4639" i="4"/>
  <c r="K4603" i="4"/>
  <c r="K4579" i="4"/>
  <c r="K4567" i="4"/>
  <c r="K4543" i="4"/>
  <c r="K4507" i="4"/>
  <c r="K4495" i="4"/>
  <c r="K4471" i="4"/>
  <c r="K4447" i="4"/>
  <c r="K4435" i="4"/>
  <c r="K4411" i="4"/>
  <c r="K4375" i="4"/>
  <c r="K4363" i="4"/>
  <c r="K4339" i="4"/>
  <c r="K4291" i="4"/>
  <c r="K4243" i="4"/>
  <c r="K4219" i="4"/>
  <c r="K4207" i="4"/>
  <c r="K4171" i="4"/>
  <c r="K4147" i="4"/>
  <c r="K4135" i="4"/>
  <c r="K4111" i="4"/>
  <c r="K4087" i="4"/>
  <c r="K4075" i="4"/>
  <c r="K4039" i="4"/>
  <c r="K4015" i="4"/>
  <c r="K4003" i="4"/>
  <c r="K3979" i="4"/>
  <c r="K3943" i="4"/>
  <c r="K3931" i="4"/>
  <c r="K3907" i="4"/>
  <c r="K3883" i="4"/>
  <c r="K3847" i="4"/>
  <c r="K3823" i="4"/>
  <c r="K3763" i="4"/>
  <c r="K3739" i="4"/>
  <c r="K3727" i="4"/>
  <c r="K3691" i="4"/>
  <c r="K3679" i="4"/>
  <c r="K3655" i="4"/>
  <c r="K3595" i="4"/>
  <c r="K3571" i="4"/>
  <c r="K3535" i="4"/>
  <c r="K3511" i="4"/>
  <c r="K3499" i="4"/>
  <c r="K3487" i="4"/>
  <c r="K3451" i="4"/>
  <c r="K3427" i="4"/>
  <c r="K3403" i="4"/>
  <c r="K3379" i="4"/>
  <c r="K3367" i="4"/>
  <c r="K3343" i="4"/>
  <c r="K3319" i="4"/>
  <c r="K3307" i="4"/>
  <c r="K3283" i="4"/>
  <c r="K3259" i="4"/>
  <c r="K3235" i="4"/>
  <c r="K3187" i="4"/>
  <c r="K3175" i="4"/>
  <c r="K3151" i="4"/>
  <c r="K3115" i="4"/>
  <c r="K3091" i="4"/>
  <c r="K3031" i="4"/>
  <c r="K3007" i="4"/>
  <c r="K2995" i="4"/>
  <c r="K2959" i="4"/>
  <c r="K2947" i="4"/>
  <c r="K2923" i="4"/>
  <c r="K2899" i="4"/>
  <c r="K2875" i="4"/>
  <c r="K2863" i="4"/>
  <c r="K2851" i="4"/>
  <c r="K2827" i="4"/>
  <c r="K2815" i="4"/>
  <c r="K2803" i="4"/>
  <c r="K2767" i="4"/>
  <c r="K2755" i="4"/>
  <c r="K2731" i="4"/>
  <c r="K2719" i="4"/>
  <c r="K2707" i="4"/>
  <c r="K2671" i="4"/>
  <c r="K2647" i="4"/>
  <c r="K2623" i="4"/>
  <c r="K2587" i="4"/>
  <c r="K2575" i="4"/>
  <c r="K2563" i="4"/>
  <c r="K2551" i="4"/>
  <c r="K2539" i="4"/>
  <c r="K2527" i="4"/>
  <c r="K2491" i="4"/>
  <c r="K2479" i="4"/>
  <c r="K2467" i="4"/>
  <c r="K2455" i="4"/>
  <c r="K2431" i="4"/>
  <c r="K2419" i="4"/>
  <c r="K2383" i="4"/>
  <c r="K2371" i="4"/>
  <c r="K2347" i="4"/>
  <c r="K2335" i="4"/>
  <c r="K2311" i="4"/>
  <c r="K2287" i="4"/>
  <c r="K2275" i="4"/>
  <c r="K2263" i="4"/>
  <c r="K2239" i="4"/>
  <c r="K2215" i="4"/>
  <c r="K2191" i="4"/>
  <c r="K2179" i="4"/>
  <c r="K2155" i="4"/>
  <c r="K2143" i="4"/>
  <c r="K2107" i="4"/>
  <c r="K2095" i="4"/>
  <c r="K2083" i="4"/>
  <c r="K2071" i="4"/>
  <c r="K2059" i="4"/>
  <c r="K2047" i="4"/>
  <c r="K2035" i="4"/>
  <c r="K1999" i="4"/>
  <c r="K1987" i="4"/>
  <c r="K1963" i="4"/>
  <c r="K1951" i="4"/>
  <c r="K1939" i="4"/>
  <c r="K1903" i="4"/>
  <c r="K1879" i="4"/>
  <c r="K1855" i="4"/>
  <c r="K1819" i="4"/>
  <c r="K1807" i="4"/>
  <c r="K1795" i="4"/>
  <c r="K1783" i="4"/>
  <c r="K1771" i="4"/>
  <c r="K1759" i="4"/>
  <c r="K1723" i="4"/>
  <c r="K1711" i="4"/>
  <c r="K1699" i="4"/>
  <c r="K1687" i="4"/>
  <c r="K1663" i="4"/>
  <c r="K1651" i="4"/>
  <c r="K1615" i="4"/>
  <c r="K1603" i="4"/>
  <c r="K1579" i="4"/>
  <c r="K1567" i="4"/>
  <c r="K1531" i="4"/>
  <c r="K1519" i="4"/>
  <c r="K1507" i="4"/>
  <c r="K1495" i="4"/>
  <c r="K1483" i="4"/>
  <c r="K1471" i="4"/>
  <c r="K1447" i="4"/>
  <c r="K1435" i="4"/>
  <c r="K1423" i="4"/>
  <c r="K1411" i="4"/>
  <c r="K1399" i="4"/>
  <c r="K1387" i="4"/>
  <c r="K1375" i="4"/>
  <c r="K1363" i="4"/>
  <c r="K1339" i="4"/>
  <c r="K1327" i="4"/>
  <c r="K1315" i="4"/>
  <c r="K1303" i="4"/>
  <c r="K1291" i="4"/>
  <c r="K1279" i="4"/>
  <c r="K1267" i="4"/>
  <c r="K1243" i="4"/>
  <c r="K1231" i="4"/>
  <c r="K1219" i="4"/>
  <c r="K1207" i="4"/>
  <c r="K1195" i="4"/>
  <c r="K1183" i="4"/>
  <c r="K1171" i="4"/>
  <c r="K1159" i="4"/>
  <c r="K1147" i="4"/>
  <c r="K1135" i="4"/>
  <c r="K1099" i="4"/>
  <c r="K1087" i="4"/>
  <c r="K1063" i="4"/>
  <c r="K1051" i="4"/>
  <c r="K1039" i="4"/>
  <c r="K1027" i="4"/>
  <c r="K1015" i="4"/>
  <c r="K991" i="4"/>
  <c r="K967" i="4"/>
  <c r="K955" i="4"/>
  <c r="K943" i="4"/>
  <c r="K931" i="4"/>
  <c r="K919" i="4"/>
  <c r="K907" i="4"/>
  <c r="K895" i="4"/>
  <c r="K883" i="4"/>
  <c r="K871" i="4"/>
  <c r="K847" i="4"/>
  <c r="K835" i="4"/>
  <c r="K823" i="4"/>
  <c r="K811" i="4"/>
  <c r="K799" i="4"/>
  <c r="K787" i="4"/>
  <c r="K775" i="4"/>
  <c r="K763" i="4"/>
  <c r="K751" i="4"/>
  <c r="K739" i="4"/>
  <c r="K727" i="4"/>
  <c r="K715" i="4"/>
  <c r="K703" i="4"/>
  <c r="K691" i="4"/>
  <c r="K679" i="4"/>
  <c r="K667" i="4"/>
  <c r="K655" i="4"/>
  <c r="K643" i="4"/>
  <c r="K631" i="4"/>
  <c r="K619" i="4"/>
  <c r="K607" i="4"/>
  <c r="K595" i="4"/>
  <c r="K583" i="4"/>
  <c r="K559" i="4"/>
  <c r="K547" i="4"/>
  <c r="K523" i="4"/>
  <c r="K511" i="4"/>
  <c r="K499" i="4"/>
  <c r="K487" i="4"/>
  <c r="K475" i="4"/>
  <c r="K463" i="4"/>
  <c r="K451" i="4"/>
  <c r="K439" i="4"/>
  <c r="K427" i="4"/>
  <c r="K415" i="4"/>
  <c r="K403" i="4"/>
  <c r="K391" i="4"/>
  <c r="K379" i="4"/>
  <c r="K367" i="4"/>
  <c r="K355" i="4"/>
  <c r="K343" i="4"/>
  <c r="K331" i="4"/>
  <c r="K319" i="4"/>
  <c r="E53" i="5" s="1" a="1"/>
  <c r="E53" i="5" s="1"/>
  <c r="K307" i="4"/>
  <c r="K295" i="4"/>
  <c r="K283" i="4"/>
  <c r="K271" i="4"/>
  <c r="K259" i="4"/>
  <c r="K247" i="4"/>
  <c r="E166" i="5" s="1" a="1"/>
  <c r="E166" i="5" s="1"/>
  <c r="K235" i="4"/>
  <c r="K223" i="4"/>
  <c r="K211" i="4"/>
  <c r="E13" i="5" s="1" a="1"/>
  <c r="E13" i="5" s="1"/>
  <c r="K199" i="4"/>
  <c r="E196" i="5" s="1" a="1"/>
  <c r="E196" i="5" s="1"/>
  <c r="K187" i="4"/>
  <c r="K175" i="4"/>
  <c r="K163" i="4"/>
  <c r="K151" i="4"/>
  <c r="K139" i="4"/>
  <c r="E147" i="5" s="1" a="1"/>
  <c r="E147" i="5" s="1"/>
  <c r="K127" i="4"/>
  <c r="K103" i="4"/>
  <c r="E4" i="5" s="1" a="1"/>
  <c r="E4" i="5" s="1"/>
  <c r="K91" i="4"/>
  <c r="E130" i="5" s="1" a="1"/>
  <c r="E130" i="5" s="1"/>
  <c r="K79" i="4"/>
  <c r="E171" i="5" s="1" a="1"/>
  <c r="E171" i="5" s="1"/>
  <c r="K67" i="4"/>
  <c r="K55" i="4"/>
  <c r="E20" i="5" s="1" a="1"/>
  <c r="E20" i="5" s="1"/>
  <c r="K43" i="4"/>
  <c r="E54" i="5" s="1" a="1"/>
  <c r="E54" i="5" s="1"/>
  <c r="K31" i="4"/>
  <c r="K19" i="4"/>
  <c r="E191" i="5" s="1" a="1"/>
  <c r="E191" i="5" s="1"/>
  <c r="K7" i="4"/>
  <c r="E27" i="5" s="1" a="1"/>
  <c r="E27" i="5" s="1"/>
  <c r="K6990" i="4"/>
  <c r="K6978" i="4"/>
  <c r="K6966" i="4"/>
  <c r="K6954" i="4"/>
  <c r="K6942" i="4"/>
  <c r="K6930" i="4"/>
  <c r="K6918" i="4"/>
  <c r="K6906" i="4"/>
  <c r="K6894" i="4"/>
  <c r="K6882" i="4"/>
  <c r="K6870" i="4"/>
  <c r="K6858" i="4"/>
  <c r="K6846" i="4"/>
  <c r="K6834" i="4"/>
  <c r="K6822" i="4"/>
  <c r="K6810" i="4"/>
  <c r="K6798" i="4"/>
  <c r="K6786" i="4"/>
  <c r="K6774" i="4"/>
  <c r="K6762" i="4"/>
  <c r="K6750" i="4"/>
  <c r="K6738" i="4"/>
  <c r="K6726" i="4"/>
  <c r="K6714" i="4"/>
  <c r="K6702" i="4"/>
  <c r="K6690" i="4"/>
  <c r="K6678" i="4"/>
  <c r="K6666" i="4"/>
  <c r="K6654" i="4"/>
  <c r="K6642" i="4"/>
  <c r="K6630" i="4"/>
  <c r="K6618" i="4"/>
  <c r="K6606" i="4"/>
  <c r="K6594" i="4"/>
  <c r="K6582" i="4"/>
  <c r="K6570" i="4"/>
  <c r="K6558" i="4"/>
  <c r="K6546" i="4"/>
  <c r="K6534" i="4"/>
  <c r="K6522" i="4"/>
  <c r="K6510" i="4"/>
  <c r="K6498" i="4"/>
  <c r="K6486" i="4"/>
  <c r="K6474" i="4"/>
  <c r="K6462" i="4"/>
  <c r="K6450" i="4"/>
  <c r="K6438" i="4"/>
  <c r="K6426" i="4"/>
  <c r="K6414" i="4"/>
  <c r="K6402" i="4"/>
  <c r="K6390" i="4"/>
  <c r="K6378" i="4"/>
  <c r="K6366" i="4"/>
  <c r="K6354" i="4"/>
  <c r="K6342" i="4"/>
  <c r="K6330" i="4"/>
  <c r="K6318" i="4"/>
  <c r="K6306" i="4"/>
  <c r="K6294" i="4"/>
  <c r="K6282" i="4"/>
  <c r="K6270" i="4"/>
  <c r="K6246" i="4"/>
  <c r="K6198" i="4"/>
  <c r="K6150" i="4"/>
  <c r="K6138" i="4"/>
  <c r="K6126" i="4"/>
  <c r="K6090" i="4"/>
  <c r="K6042" i="4"/>
  <c r="K5994" i="4"/>
  <c r="K5982" i="4"/>
  <c r="K5946" i="4"/>
  <c r="K5898" i="4"/>
  <c r="K5850" i="4"/>
  <c r="K5838" i="4"/>
  <c r="K5790" i="4"/>
  <c r="K5742" i="4"/>
  <c r="K5706" i="4"/>
  <c r="K5694" i="4"/>
  <c r="K5682" i="4"/>
  <c r="K5634" i="4"/>
  <c r="K5586" i="4"/>
  <c r="K5562" i="4"/>
  <c r="K5550" i="4"/>
  <c r="K5538" i="4"/>
  <c r="K5490" i="4"/>
  <c r="K5442" i="4"/>
  <c r="K5418" i="4"/>
  <c r="K5406" i="4"/>
  <c r="K5382" i="4"/>
  <c r="K5346" i="4"/>
  <c r="K5334" i="4"/>
  <c r="K5322" i="4"/>
  <c r="K5250" i="4"/>
  <c r="K5202" i="4"/>
  <c r="K5166" i="4"/>
  <c r="K5154" i="4"/>
  <c r="K5130" i="4"/>
  <c r="K5094" i="4"/>
  <c r="K5046" i="4"/>
  <c r="K5034" i="4"/>
  <c r="K4998" i="4"/>
  <c r="K4950" i="4"/>
  <c r="K4902" i="4"/>
  <c r="K4866" i="4"/>
  <c r="K4842" i="4"/>
  <c r="K4830" i="4"/>
  <c r="K4806" i="4"/>
  <c r="K4794" i="4"/>
  <c r="K4770" i="4"/>
  <c r="K4746" i="4"/>
  <c r="K4734" i="4"/>
  <c r="K4698" i="4"/>
  <c r="K4638" i="4"/>
  <c r="K4602" i="4"/>
  <c r="K4590" i="4"/>
  <c r="K4566" i="4"/>
  <c r="K4542" i="4"/>
  <c r="K4530" i="4"/>
  <c r="K4506" i="4"/>
  <c r="K4470" i="4"/>
  <c r="K4434" i="4"/>
  <c r="K4386" i="4"/>
  <c r="K4374" i="4"/>
  <c r="K4338" i="4"/>
  <c r="K4302" i="4"/>
  <c r="K4290" i="4"/>
  <c r="K4266" i="4"/>
  <c r="K4242" i="4"/>
  <c r="K4206" i="4"/>
  <c r="K4182" i="4"/>
  <c r="K4170" i="4"/>
  <c r="K4146" i="4"/>
  <c r="K4134" i="4"/>
  <c r="K4110" i="4"/>
  <c r="K4086" i="4"/>
  <c r="K4074" i="4"/>
  <c r="K4038" i="4"/>
  <c r="K3978" i="4"/>
  <c r="K3942" i="4"/>
  <c r="K3930" i="4"/>
  <c r="K3906" i="4"/>
  <c r="K3882" i="4"/>
  <c r="K3870" i="4"/>
  <c r="K3858" i="4"/>
  <c r="K3846" i="4"/>
  <c r="K3822" i="4"/>
  <c r="K3810" i="4"/>
  <c r="K3798" i="4"/>
  <c r="K3786" i="4"/>
  <c r="K3762" i="4"/>
  <c r="K3738" i="4"/>
  <c r="K3726" i="4"/>
  <c r="K3714" i="4"/>
  <c r="K3702" i="4"/>
  <c r="K3678" i="4"/>
  <c r="K3666" i="4"/>
  <c r="K3654" i="4"/>
  <c r="K3618" i="4"/>
  <c r="K3606" i="4"/>
  <c r="K3594" i="4"/>
  <c r="K3570" i="4"/>
  <c r="K3534" i="4"/>
  <c r="K3522" i="4"/>
  <c r="K3510" i="4"/>
  <c r="K3474" i="4"/>
  <c r="K3450" i="4"/>
  <c r="K3426" i="4"/>
  <c r="K3414" i="4"/>
  <c r="K3378" i="4"/>
  <c r="K3366" i="4"/>
  <c r="K3342" i="4"/>
  <c r="K3330" i="4"/>
  <c r="K3282" i="4"/>
  <c r="K3258" i="4"/>
  <c r="K3234" i="4"/>
  <c r="K3222" i="4"/>
  <c r="K3198" i="4"/>
  <c r="K3186" i="4"/>
  <c r="K3174" i="4"/>
  <c r="K3150" i="4"/>
  <c r="K3138" i="4"/>
  <c r="K3114" i="4"/>
  <c r="K3090" i="4"/>
  <c r="K3042" i="4"/>
  <c r="K3030" i="4"/>
  <c r="K3006" i="4"/>
  <c r="K2994" i="4"/>
  <c r="K2958" i="4"/>
  <c r="K2946" i="4"/>
  <c r="K2922" i="4"/>
  <c r="K2898" i="4"/>
  <c r="K2874" i="4"/>
  <c r="K2862" i="4"/>
  <c r="K2850" i="4"/>
  <c r="K2826" i="4"/>
  <c r="K2814" i="4"/>
  <c r="K2802" i="4"/>
  <c r="K2790" i="4"/>
  <c r="K2778" i="4"/>
  <c r="K2766" i="4"/>
  <c r="K2754" i="4"/>
  <c r="K2742" i="4"/>
  <c r="K2730" i="4"/>
  <c r="K2718" i="4"/>
  <c r="K2706" i="4"/>
  <c r="K2694" i="4"/>
  <c r="K2682" i="4"/>
  <c r="K2670" i="4"/>
  <c r="K2658" i="4"/>
  <c r="K2646" i="4"/>
  <c r="K2634" i="4"/>
  <c r="K2622" i="4"/>
  <c r="K2610" i="4"/>
  <c r="K2598" i="4"/>
  <c r="K2586" i="4"/>
  <c r="K2574" i="4"/>
  <c r="K2562" i="4"/>
  <c r="K2550" i="4"/>
  <c r="K2538" i="4"/>
  <c r="K2526" i="4"/>
  <c r="K2514" i="4"/>
  <c r="K2502" i="4"/>
  <c r="K2490" i="4"/>
  <c r="K2478" i="4"/>
  <c r="K2466" i="4"/>
  <c r="K2454" i="4"/>
  <c r="K2442" i="4"/>
  <c r="K2430" i="4"/>
  <c r="K2418" i="4"/>
  <c r="K2406" i="4"/>
  <c r="K2394" i="4"/>
  <c r="K2382" i="4"/>
  <c r="K2370" i="4"/>
  <c r="K2358" i="4"/>
  <c r="K2346" i="4"/>
  <c r="K2334" i="4"/>
  <c r="K2322" i="4"/>
  <c r="K2310" i="4"/>
  <c r="K2298" i="4"/>
  <c r="K2286" i="4"/>
  <c r="K2274" i="4"/>
  <c r="K2262" i="4"/>
  <c r="K2250" i="4"/>
  <c r="K2238" i="4"/>
  <c r="K2226" i="4"/>
  <c r="K2214" i="4"/>
  <c r="K2202" i="4"/>
  <c r="K2190" i="4"/>
  <c r="K2178" i="4"/>
  <c r="K2166" i="4"/>
  <c r="K2154" i="4"/>
  <c r="K2142" i="4"/>
  <c r="K2130" i="4"/>
  <c r="K2118" i="4"/>
  <c r="K2106" i="4"/>
  <c r="K2094" i="4"/>
  <c r="K2082" i="4"/>
  <c r="K2070" i="4"/>
  <c r="K2058" i="4"/>
  <c r="K2046" i="4"/>
  <c r="K2034" i="4"/>
  <c r="K2022" i="4"/>
  <c r="K2010" i="4"/>
  <c r="K1998" i="4"/>
  <c r="K1986" i="4"/>
  <c r="K1974" i="4"/>
  <c r="K1962" i="4"/>
  <c r="K1950" i="4"/>
  <c r="K1938" i="4"/>
  <c r="K1926" i="4"/>
  <c r="K1914" i="4"/>
  <c r="K1902" i="4"/>
  <c r="K1890" i="4"/>
  <c r="K1878" i="4"/>
  <c r="K1866" i="4"/>
  <c r="K1854" i="4"/>
  <c r="K1842" i="4"/>
  <c r="K1830" i="4"/>
  <c r="K1818" i="4"/>
  <c r="K1806" i="4"/>
  <c r="K1794" i="4"/>
  <c r="K1782" i="4"/>
  <c r="K1770" i="4"/>
  <c r="K1758" i="4"/>
  <c r="K1746" i="4"/>
  <c r="K1734" i="4"/>
  <c r="K1722" i="4"/>
  <c r="K1710" i="4"/>
  <c r="K1698" i="4"/>
  <c r="K1686" i="4"/>
  <c r="K1674" i="4"/>
  <c r="K1662" i="4"/>
  <c r="K1650" i="4"/>
  <c r="K1638" i="4"/>
  <c r="K1626" i="4"/>
  <c r="K1614" i="4"/>
  <c r="K1602" i="4"/>
  <c r="K1590" i="4"/>
  <c r="K1578" i="4"/>
  <c r="K1566" i="4"/>
  <c r="K1554" i="4"/>
  <c r="K1542" i="4"/>
  <c r="K1530" i="4"/>
  <c r="K1506" i="4"/>
  <c r="K1494" i="4"/>
  <c r="K1470" i="4"/>
  <c r="K1458" i="4"/>
  <c r="K1446" i="4"/>
  <c r="K1434" i="4"/>
  <c r="K1422" i="4"/>
  <c r="K1410" i="4"/>
  <c r="K1386" i="4"/>
  <c r="K1362" i="4"/>
  <c r="K1338" i="4"/>
  <c r="K1326" i="4"/>
  <c r="K1314" i="4"/>
  <c r="K1302" i="4"/>
  <c r="K1242" i="4"/>
  <c r="K1230" i="4"/>
  <c r="K1218" i="4"/>
  <c r="K1206" i="4"/>
  <c r="K1194" i="4"/>
  <c r="K1182" i="4"/>
  <c r="K1170" i="4"/>
  <c r="K1158" i="4"/>
  <c r="K1146" i="4"/>
  <c r="K1134" i="4"/>
  <c r="K1098" i="4"/>
  <c r="K1086" i="4"/>
  <c r="K1062" i="4"/>
  <c r="K1050" i="4"/>
  <c r="K1038" i="4"/>
  <c r="K1026" i="4"/>
  <c r="K1014" i="4"/>
  <c r="K1002" i="4"/>
  <c r="K990" i="4"/>
  <c r="K966" i="4"/>
  <c r="K954" i="4"/>
  <c r="K930" i="4"/>
  <c r="K918" i="4"/>
  <c r="K906" i="4"/>
  <c r="K894" i="4"/>
  <c r="K882" i="4"/>
  <c r="K870" i="4"/>
  <c r="K858" i="4"/>
  <c r="E96" i="5" s="1" a="1"/>
  <c r="E96" i="5" s="1"/>
  <c r="K846" i="4"/>
  <c r="K822" i="4"/>
  <c r="K810" i="4"/>
  <c r="K798" i="4"/>
  <c r="K762" i="4"/>
  <c r="K750" i="4"/>
  <c r="K738" i="4"/>
  <c r="K726" i="4"/>
  <c r="K714" i="4"/>
  <c r="K702" i="4"/>
  <c r="K690" i="4"/>
  <c r="K678" i="4"/>
  <c r="K666" i="4"/>
  <c r="K654" i="4"/>
  <c r="K642" i="4"/>
  <c r="K630" i="4"/>
  <c r="K618" i="4"/>
  <c r="K606" i="4"/>
  <c r="K594" i="4"/>
  <c r="K582" i="4"/>
  <c r="K558" i="4"/>
  <c r="K546" i="4"/>
  <c r="K522" i="4"/>
  <c r="K510" i="4"/>
  <c r="K498" i="4"/>
  <c r="K486" i="4"/>
  <c r="K474" i="4"/>
  <c r="K462" i="4"/>
  <c r="K450" i="4"/>
  <c r="K438" i="4"/>
  <c r="K426" i="4"/>
  <c r="K414" i="4"/>
  <c r="K402" i="4"/>
  <c r="K390" i="4"/>
  <c r="K378" i="4"/>
  <c r="K366" i="4"/>
  <c r="K354" i="4"/>
  <c r="K342" i="4"/>
  <c r="K330" i="4"/>
  <c r="E146" i="5" s="1" a="1"/>
  <c r="E146" i="5" s="1"/>
  <c r="K318" i="4"/>
  <c r="E154" i="5" s="1" a="1"/>
  <c r="E154" i="5" s="1"/>
  <c r="K306" i="4"/>
  <c r="E122" i="5" s="1" a="1"/>
  <c r="E122" i="5" s="1"/>
  <c r="K294" i="4"/>
  <c r="E104" i="5" s="1" a="1"/>
  <c r="E104" i="5" s="1"/>
  <c r="K282" i="4"/>
  <c r="K270" i="4"/>
  <c r="K258" i="4"/>
  <c r="K246" i="4"/>
  <c r="K234" i="4"/>
  <c r="K222" i="4"/>
  <c r="E66" i="5" s="1" a="1"/>
  <c r="E66" i="5" s="1"/>
  <c r="K210" i="4"/>
  <c r="K198" i="4"/>
  <c r="K186" i="4"/>
  <c r="K174" i="4"/>
  <c r="E133" i="5" s="1" a="1"/>
  <c r="E133" i="5" s="1"/>
  <c r="K162" i="4"/>
  <c r="E140" i="5" s="1" a="1"/>
  <c r="E140" i="5" s="1"/>
  <c r="K150" i="4"/>
  <c r="K138" i="4"/>
  <c r="K114" i="4"/>
  <c r="K102" i="4"/>
  <c r="E39" i="5" s="1" a="1"/>
  <c r="E39" i="5" s="1"/>
  <c r="K78" i="4"/>
  <c r="E125" i="5" s="1" a="1"/>
  <c r="E125" i="5" s="1"/>
  <c r="K66" i="4"/>
  <c r="E158" i="5" s="1" a="1"/>
  <c r="E158" i="5" s="1"/>
  <c r="K54" i="4"/>
  <c r="K42" i="4"/>
  <c r="E90" i="5" s="1" a="1"/>
  <c r="E90" i="5" s="1"/>
  <c r="K30" i="4"/>
  <c r="E108" i="5" s="1" a="1"/>
  <c r="E108" i="5" s="1"/>
  <c r="K18" i="4"/>
  <c r="E126" i="5" s="1" a="1"/>
  <c r="E126" i="5" s="1"/>
  <c r="K6" i="4"/>
  <c r="E164" i="5" s="1" a="1"/>
  <c r="E164" i="5" s="1"/>
  <c r="C52" i="5"/>
  <c r="D144" i="5"/>
  <c r="C53" i="5"/>
  <c r="D134" i="5"/>
  <c r="D133" i="5"/>
  <c r="C102" i="5"/>
  <c r="C54" i="5"/>
  <c r="D132" i="5"/>
  <c r="C41" i="5"/>
  <c r="C159" i="5"/>
  <c r="C5" i="5"/>
  <c r="C160" i="5"/>
  <c r="C158" i="5"/>
  <c r="D181" i="5"/>
  <c r="C42" i="5"/>
  <c r="C157" i="5"/>
  <c r="C111" i="5"/>
  <c r="D156" i="5"/>
  <c r="C30" i="5"/>
  <c r="C110" i="5"/>
  <c r="D145" i="5"/>
  <c r="C126" i="5"/>
  <c r="C124" i="5"/>
  <c r="C125" i="5"/>
  <c r="C192" i="5"/>
  <c r="C123" i="5"/>
  <c r="C4" i="5"/>
  <c r="C122" i="5"/>
  <c r="D194" i="5"/>
  <c r="C101" i="5"/>
  <c r="C100" i="5"/>
  <c r="D193" i="5"/>
  <c r="C90" i="5"/>
  <c r="C89" i="5"/>
  <c r="D182" i="5"/>
  <c r="C172" i="5"/>
  <c r="C148" i="5"/>
  <c r="C121" i="5"/>
  <c r="C88" i="5"/>
  <c r="C29" i="5"/>
  <c r="D178" i="5"/>
  <c r="C174" i="5"/>
  <c r="C173" i="5"/>
  <c r="C171" i="5"/>
  <c r="C147" i="5"/>
  <c r="C118" i="5"/>
  <c r="C78" i="5"/>
  <c r="C28" i="5"/>
  <c r="D170" i="5"/>
  <c r="C38" i="5"/>
  <c r="C146" i="5"/>
  <c r="C114" i="5"/>
  <c r="C77" i="5"/>
  <c r="C18" i="5"/>
  <c r="D169" i="5"/>
  <c r="C196" i="5"/>
  <c r="C113" i="5"/>
  <c r="C76" i="5"/>
  <c r="C17" i="5"/>
  <c r="D168" i="5"/>
  <c r="C195" i="5"/>
  <c r="C166" i="5"/>
  <c r="C112" i="5"/>
  <c r="C64" i="5"/>
  <c r="C16" i="5"/>
  <c r="C86" i="5"/>
  <c r="C27" i="5"/>
  <c r="D167" i="5"/>
  <c r="C109" i="5"/>
  <c r="D191" i="5"/>
  <c r="D119" i="5"/>
  <c r="C62" i="5"/>
  <c r="C3" i="5"/>
  <c r="D143" i="5"/>
  <c r="C130" i="5"/>
  <c r="C87" i="5"/>
  <c r="D142" i="5"/>
  <c r="C51" i="5"/>
  <c r="C138" i="5"/>
  <c r="C155" i="5"/>
  <c r="C137" i="5"/>
  <c r="C75" i="5"/>
  <c r="D50" i="5"/>
  <c r="C184" i="5"/>
  <c r="C154" i="5"/>
  <c r="C136" i="5"/>
  <c r="C74" i="5"/>
  <c r="C15" i="5"/>
  <c r="C63" i="5"/>
  <c r="C179" i="5"/>
  <c r="C131" i="5"/>
  <c r="D98" i="5"/>
  <c r="C190" i="5"/>
  <c r="C198" i="5"/>
  <c r="C183" i="5"/>
  <c r="C150" i="5"/>
  <c r="C135" i="5"/>
  <c r="C120" i="5"/>
  <c r="C99" i="5"/>
  <c r="C66" i="5"/>
  <c r="C40" i="5"/>
  <c r="C14" i="5"/>
  <c r="D26" i="5"/>
  <c r="C186" i="5"/>
  <c r="C185" i="5"/>
  <c r="C197" i="5"/>
  <c r="C149" i="5"/>
  <c r="C65" i="5"/>
  <c r="C39" i="5"/>
  <c r="C6" i="5"/>
  <c r="D95" i="5"/>
  <c r="D71" i="5"/>
  <c r="D23" i="5"/>
  <c r="C2" i="5"/>
  <c r="C106" i="5"/>
  <c r="C94" i="5"/>
  <c r="C82" i="5"/>
  <c r="C70" i="5"/>
  <c r="C58" i="5"/>
  <c r="C46" i="5"/>
  <c r="C34" i="5"/>
  <c r="C22" i="5"/>
  <c r="C10" i="5"/>
  <c r="D97" i="5"/>
  <c r="D73" i="5"/>
  <c r="D49" i="5"/>
  <c r="D13" i="5"/>
  <c r="D108" i="5"/>
  <c r="D96" i="5"/>
  <c r="D84" i="5"/>
  <c r="D72" i="5"/>
  <c r="D60" i="5"/>
  <c r="D48" i="5"/>
  <c r="D36" i="5"/>
  <c r="D24" i="5"/>
  <c r="D12" i="5"/>
  <c r="D107" i="5"/>
  <c r="D83" i="5"/>
  <c r="D59" i="5"/>
  <c r="D11" i="5"/>
  <c r="C47" i="5"/>
  <c r="C35" i="5"/>
  <c r="D199" i="5"/>
  <c r="D187" i="5"/>
  <c r="D175" i="5"/>
  <c r="D163" i="5"/>
  <c r="D151" i="5"/>
  <c r="D139" i="5"/>
  <c r="D127" i="5"/>
  <c r="D115" i="5"/>
  <c r="D103" i="5"/>
  <c r="D91" i="5"/>
  <c r="D79" i="5"/>
  <c r="D67" i="5"/>
  <c r="D55" i="5"/>
  <c r="D43" i="5"/>
  <c r="D31" i="5"/>
  <c r="D19" i="5"/>
  <c r="D7" i="5"/>
  <c r="C201" i="5"/>
  <c r="C189" i="5"/>
  <c r="C177" i="5"/>
  <c r="C165" i="5"/>
  <c r="C153" i="5"/>
  <c r="C141" i="5"/>
  <c r="C129" i="5"/>
  <c r="C117" i="5"/>
  <c r="C105" i="5"/>
  <c r="C93" i="5"/>
  <c r="C81" i="5"/>
  <c r="C69" i="5"/>
  <c r="C57" i="5"/>
  <c r="C45" i="5"/>
  <c r="C33" i="5"/>
  <c r="C21" i="5"/>
  <c r="C9" i="5"/>
  <c r="C85" i="5"/>
  <c r="C61" i="5"/>
  <c r="C37" i="5"/>
  <c r="C25" i="5"/>
  <c r="D200" i="5"/>
  <c r="D176" i="5"/>
  <c r="D152" i="5"/>
  <c r="D128" i="5"/>
  <c r="D104" i="5"/>
  <c r="D80" i="5"/>
  <c r="D56" i="5"/>
  <c r="D32" i="5"/>
  <c r="D20" i="5"/>
  <c r="C188" i="5"/>
  <c r="C164" i="5"/>
  <c r="C140" i="5"/>
  <c r="C116" i="5"/>
  <c r="C92" i="5"/>
  <c r="C68" i="5"/>
  <c r="C44" i="5"/>
  <c r="C8" i="5"/>
  <c r="K700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74BF5A-45DA-478B-9551-81EBF7F11573}"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CE287EE7-CD2F-466A-BF39-1559EBCC9E9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50691DE0-2827-419F-BE67-CC1FADE2C075}"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B7AB1058-7EE1-4BDE-85D2-035F0BC037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5047409-F8B8-46C6-A3CA-7EA697CF0285}" name="WorksheetConnection_Book4!Customer" type="102" refreshedVersion="8" minRefreshableVersion="5">
    <extLst>
      <ext xmlns:x15="http://schemas.microsoft.com/office/spreadsheetml/2010/11/main" uri="{DE250136-89BD-433C-8126-D09CA5730AF9}">
        <x15:connection id="Customer">
          <x15:rangePr sourceName="_xlcn.WorksheetConnection_Book4Customer1"/>
        </x15:connection>
      </ext>
    </extLst>
  </connection>
  <connection id="6" xr16:uid="{97C0158C-1890-4600-9A5E-BA4FCEDD9641}" name="WorksheetConnection_Book4!Products" type="102" refreshedVersion="8" minRefreshableVersion="5">
    <extLst>
      <ext xmlns:x15="http://schemas.microsoft.com/office/spreadsheetml/2010/11/main" uri="{DE250136-89BD-433C-8126-D09CA5730AF9}">
        <x15:connection id="Products">
          <x15:rangePr sourceName="_xlcn.WorksheetConnection_Book4Products1"/>
        </x15:connection>
      </ext>
    </extLst>
  </connection>
  <connection id="7" xr16:uid="{C1F6ADD0-D444-4A61-ADB1-73611D9B0F9A}" name="WorksheetConnection_Book4!Sales" type="102" refreshedVersion="8" minRefreshableVersion="5">
    <extLst>
      <ext xmlns:x15="http://schemas.microsoft.com/office/spreadsheetml/2010/11/main" uri="{DE250136-89BD-433C-8126-D09CA5730AF9}">
        <x15:connection id="Sales">
          <x15:rangePr sourceName="_xlcn.WorksheetConnection_Book4Sale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<sst xmlns="http://schemas.openxmlformats.org/spreadsheetml/2006/main" count="41896" uniqueCount="10497">
  <si>
    <t>Customer ID</t>
  </si>
  <si>
    <t>Name</t>
  </si>
  <si>
    <t>Gender</t>
  </si>
  <si>
    <t>Age</t>
  </si>
  <si>
    <t>Country</t>
  </si>
  <si>
    <t>Continent</t>
  </si>
  <si>
    <t>City</t>
  </si>
  <si>
    <t>CUST1</t>
  </si>
  <si>
    <t>Vicki Wright</t>
  </si>
  <si>
    <t>Female</t>
  </si>
  <si>
    <t>Panama</t>
  </si>
  <si>
    <t>Europe</t>
  </si>
  <si>
    <t>Port John</t>
  </si>
  <si>
    <t>CUST2</t>
  </si>
  <si>
    <t>Stephanie Castro</t>
  </si>
  <si>
    <t>Madagascar</t>
  </si>
  <si>
    <t>North America</t>
  </si>
  <si>
    <t>Joshuafort</t>
  </si>
  <si>
    <t>CUST3</t>
  </si>
  <si>
    <t>Ronald Graham</t>
  </si>
  <si>
    <t>Male</t>
  </si>
  <si>
    <t>Cote d'Ivoire</t>
  </si>
  <si>
    <t>South America</t>
  </si>
  <si>
    <t>East Shannon</t>
  </si>
  <si>
    <t>CUST4</t>
  </si>
  <si>
    <t>David White</t>
  </si>
  <si>
    <t>United Arab Emirates</t>
  </si>
  <si>
    <t>Omarmouth</t>
  </si>
  <si>
    <t>CUST5</t>
  </si>
  <si>
    <t>Jerry Gonzalez</t>
  </si>
  <si>
    <t>British Indian Ocean Territory (Chagos Archipelago)</t>
  </si>
  <si>
    <t>New Maryside</t>
  </si>
  <si>
    <t>CUST6</t>
  </si>
  <si>
    <t>John Jordan</t>
  </si>
  <si>
    <t>Cameroon</t>
  </si>
  <si>
    <t>Africa</t>
  </si>
  <si>
    <t>South Ashley</t>
  </si>
  <si>
    <t>CUST7</t>
  </si>
  <si>
    <t>Kevin Kaiser</t>
  </si>
  <si>
    <t>Saint Barthelemy</t>
  </si>
  <si>
    <t>Asia</t>
  </si>
  <si>
    <t>Schmidthaven</t>
  </si>
  <si>
    <t>CUST8</t>
  </si>
  <si>
    <t>Stacey Jimenez</t>
  </si>
  <si>
    <t>Iraq</t>
  </si>
  <si>
    <t>Bennettview</t>
  </si>
  <si>
    <t>CUST9</t>
  </si>
  <si>
    <t>Zachary Williams</t>
  </si>
  <si>
    <t>Saint Vincent and the Grenadines</t>
  </si>
  <si>
    <t>Crawfordport</t>
  </si>
  <si>
    <t>CUST10</t>
  </si>
  <si>
    <t>Casey Clark</t>
  </si>
  <si>
    <t>Morocco</t>
  </si>
  <si>
    <t>Oceania</t>
  </si>
  <si>
    <t>Port Brandontown</t>
  </si>
  <si>
    <t>CUST11</t>
  </si>
  <si>
    <t>James Mills</t>
  </si>
  <si>
    <t>Palestinian Territory</t>
  </si>
  <si>
    <t>Lake Daltonton</t>
  </si>
  <si>
    <t>CUST12</t>
  </si>
  <si>
    <t>Jared Johnson</t>
  </si>
  <si>
    <t>Guatemala</t>
  </si>
  <si>
    <t>Oscarberg</t>
  </si>
  <si>
    <t>CUST13</t>
  </si>
  <si>
    <t>Matthew Cherry Jr.</t>
  </si>
  <si>
    <t>Honduras</t>
  </si>
  <si>
    <t>Port Jasmineport</t>
  </si>
  <si>
    <t>CUST14</t>
  </si>
  <si>
    <t>Kristy Lin</t>
  </si>
  <si>
    <t>Moldova</t>
  </si>
  <si>
    <t>Griffinville</t>
  </si>
  <si>
    <t>CUST15</t>
  </si>
  <si>
    <t>Karen Oliver</t>
  </si>
  <si>
    <t>Andreaberg</t>
  </si>
  <si>
    <t>CUST16</t>
  </si>
  <si>
    <t>Dana Campbell</t>
  </si>
  <si>
    <t>Poland</t>
  </si>
  <si>
    <t>North Ronnie</t>
  </si>
  <si>
    <t>CUST17</t>
  </si>
  <si>
    <t>Michael Garrett</t>
  </si>
  <si>
    <t>Swaziland</t>
  </si>
  <si>
    <t>Baldwinton</t>
  </si>
  <si>
    <t>CUST18</t>
  </si>
  <si>
    <t>Chase Kaufman</t>
  </si>
  <si>
    <t>United States Minor Outlying Islands</t>
  </si>
  <si>
    <t>West Brianfurt</t>
  </si>
  <si>
    <t>CUST19</t>
  </si>
  <si>
    <t>Christine Shaffer</t>
  </si>
  <si>
    <t>Libyan Arab Jamahiriya</t>
  </si>
  <si>
    <t>Kennedyburgh</t>
  </si>
  <si>
    <t>CUST20</t>
  </si>
  <si>
    <t>Felicia Castillo</t>
  </si>
  <si>
    <t>Kenya</t>
  </si>
  <si>
    <t>North Jose</t>
  </si>
  <si>
    <t>CUST21</t>
  </si>
  <si>
    <t>Mark Washington</t>
  </si>
  <si>
    <t>Samoa</t>
  </si>
  <si>
    <t>Ramirezfurt</t>
  </si>
  <si>
    <t>CUST22</t>
  </si>
  <si>
    <t>Brian Jones</t>
  </si>
  <si>
    <t>Ukraine</t>
  </si>
  <si>
    <t>Port Shane</t>
  </si>
  <si>
    <t>CUST23</t>
  </si>
  <si>
    <t>Caitlin Parker</t>
  </si>
  <si>
    <t>French Polynesia</t>
  </si>
  <si>
    <t>South Davidborough</t>
  </si>
  <si>
    <t>CUST24</t>
  </si>
  <si>
    <t>Sarah Kelley</t>
  </si>
  <si>
    <t>Denmark</t>
  </si>
  <si>
    <t>North Robert</t>
  </si>
  <si>
    <t>CUST25</t>
  </si>
  <si>
    <t>Rachael Rodriguez</t>
  </si>
  <si>
    <t>Niue</t>
  </si>
  <si>
    <t>Clintonfurt</t>
  </si>
  <si>
    <t>CUST26</t>
  </si>
  <si>
    <t>Jamie Daniel</t>
  </si>
  <si>
    <t>Martinique</t>
  </si>
  <si>
    <t>Blakeside</t>
  </si>
  <si>
    <t>CUST27</t>
  </si>
  <si>
    <t>Audrey Waller</t>
  </si>
  <si>
    <t>Vietnam</t>
  </si>
  <si>
    <t>Jeffreymouth</t>
  </si>
  <si>
    <t>CUST28</t>
  </si>
  <si>
    <t>Nicholas Rojas</t>
  </si>
  <si>
    <t>Taiwan</t>
  </si>
  <si>
    <t>Smithside</t>
  </si>
  <si>
    <t>CUST29</t>
  </si>
  <si>
    <t>Carl Armstrong</t>
  </si>
  <si>
    <t>Russian Federation</t>
  </si>
  <si>
    <t>Leonardmouth</t>
  </si>
  <si>
    <t>CUST30</t>
  </si>
  <si>
    <t>Rachel Morales</t>
  </si>
  <si>
    <t>Netherlands Antilles</t>
  </si>
  <si>
    <t>Christensenport</t>
  </si>
  <si>
    <t>CUST31</t>
  </si>
  <si>
    <t>Tamara Ball</t>
  </si>
  <si>
    <t>Uzbekistan</t>
  </si>
  <si>
    <t>Troyfort</t>
  </si>
  <si>
    <t>CUST32</t>
  </si>
  <si>
    <t>Christopher Anderson</t>
  </si>
  <si>
    <t>Switzerland</t>
  </si>
  <si>
    <t>West Joshua</t>
  </si>
  <si>
    <t>CUST33</t>
  </si>
  <si>
    <t>Jacqueline Petty</t>
  </si>
  <si>
    <t>Macao</t>
  </si>
  <si>
    <t>Stephaniemouth</t>
  </si>
  <si>
    <t>CUST34</t>
  </si>
  <si>
    <t>Mark Ross</t>
  </si>
  <si>
    <t>Norfolk Island</t>
  </si>
  <si>
    <t>Perrystad</t>
  </si>
  <si>
    <t>CUST35</t>
  </si>
  <si>
    <t>Alex Bishop</t>
  </si>
  <si>
    <t>Mexico</t>
  </si>
  <si>
    <t>Vanessaville</t>
  </si>
  <si>
    <t>CUST36</t>
  </si>
  <si>
    <t>Barbara Smith</t>
  </si>
  <si>
    <t>Faroe Islands</t>
  </si>
  <si>
    <t>West Danielletown</t>
  </si>
  <si>
    <t>CUST37</t>
  </si>
  <si>
    <t>John Chaney MD</t>
  </si>
  <si>
    <t>Venezuela</t>
  </si>
  <si>
    <t>East Anne</t>
  </si>
  <si>
    <t>CUST38</t>
  </si>
  <si>
    <t>Bradley Price</t>
  </si>
  <si>
    <t>Kristychester</t>
  </si>
  <si>
    <t>CUST39</t>
  </si>
  <si>
    <t>Megan Alexander</t>
  </si>
  <si>
    <t>South Jenniferburgh</t>
  </si>
  <si>
    <t>CUST40</t>
  </si>
  <si>
    <t>Gregory Burns</t>
  </si>
  <si>
    <t>Argentina</t>
  </si>
  <si>
    <t>Glennfort</t>
  </si>
  <si>
    <t>CUST41</t>
  </si>
  <si>
    <t>John Gould</t>
  </si>
  <si>
    <t>Myanmar</t>
  </si>
  <si>
    <t>South Micheleville</t>
  </si>
  <si>
    <t>CUST42</t>
  </si>
  <si>
    <t>Briana Hancock</t>
  </si>
  <si>
    <t>Tokelau</t>
  </si>
  <si>
    <t>New Alicia</t>
  </si>
  <si>
    <t>CUST43</t>
  </si>
  <si>
    <t>George Wells</t>
  </si>
  <si>
    <t>Angola</t>
  </si>
  <si>
    <t>Port Sarah</t>
  </si>
  <si>
    <t>CUST44</t>
  </si>
  <si>
    <t>Joseph Cochran</t>
  </si>
  <si>
    <t>Jeffreyburgh</t>
  </si>
  <si>
    <t>CUST45</t>
  </si>
  <si>
    <t>Jessica Smith</t>
  </si>
  <si>
    <t>Liechtenstein</t>
  </si>
  <si>
    <t>North Ericaberg</t>
  </si>
  <si>
    <t>CUST46</t>
  </si>
  <si>
    <t>Jamie Horne</t>
  </si>
  <si>
    <t>Czech Republic</t>
  </si>
  <si>
    <t>Richardhaven</t>
  </si>
  <si>
    <t>CUST47</t>
  </si>
  <si>
    <t>Laura Scott</t>
  </si>
  <si>
    <t>Trinidad and Tobago</t>
  </si>
  <si>
    <t>Phillipsview</t>
  </si>
  <si>
    <t>CUST48</t>
  </si>
  <si>
    <t>Jennifer Rogers</t>
  </si>
  <si>
    <t>Indonesia</t>
  </si>
  <si>
    <t>New Jean</t>
  </si>
  <si>
    <t>CUST49</t>
  </si>
  <si>
    <t>Steven Lawson</t>
  </si>
  <si>
    <t>Armenia</t>
  </si>
  <si>
    <t>Jasonberg</t>
  </si>
  <si>
    <t>CUST50</t>
  </si>
  <si>
    <t>Christopher Clark</t>
  </si>
  <si>
    <t>Tanzania</t>
  </si>
  <si>
    <t>Williamsfort</t>
  </si>
  <si>
    <t>CUST51</t>
  </si>
  <si>
    <t>Jillian Wright</t>
  </si>
  <si>
    <t>Seychelles</t>
  </si>
  <si>
    <t>Nelsonborough</t>
  </si>
  <si>
    <t>CUST52</t>
  </si>
  <si>
    <t>Christina Mcclure</t>
  </si>
  <si>
    <t>North Sharon</t>
  </si>
  <si>
    <t>CUST53</t>
  </si>
  <si>
    <t>Victoria Ewing</t>
  </si>
  <si>
    <t>Lebanon</t>
  </si>
  <si>
    <t>North Joseph</t>
  </si>
  <si>
    <t>CUST54</t>
  </si>
  <si>
    <t>Margaret Ray</t>
  </si>
  <si>
    <t>Latvia</t>
  </si>
  <si>
    <t>Bradfordborough</t>
  </si>
  <si>
    <t>CUST55</t>
  </si>
  <si>
    <t>Maria Jones</t>
  </si>
  <si>
    <t>Saint Martin</t>
  </si>
  <si>
    <t>South Angela</t>
  </si>
  <si>
    <t>CUST56</t>
  </si>
  <si>
    <t>Peter Johnson</t>
  </si>
  <si>
    <t>Israel</t>
  </si>
  <si>
    <t>Tiffanyberg</t>
  </si>
  <si>
    <t>CUST57</t>
  </si>
  <si>
    <t>Jordan Robinson</t>
  </si>
  <si>
    <t>Slovenia</t>
  </si>
  <si>
    <t>Devonborough</t>
  </si>
  <si>
    <t>CUST58</t>
  </si>
  <si>
    <t>Steven Clark</t>
  </si>
  <si>
    <t>Iran</t>
  </si>
  <si>
    <t>East Jasontown</t>
  </si>
  <si>
    <t>CUST59</t>
  </si>
  <si>
    <t>Marissa Ramirez</t>
  </si>
  <si>
    <t>Montserrat</t>
  </si>
  <si>
    <t>Chasetown</t>
  </si>
  <si>
    <t>CUST60</t>
  </si>
  <si>
    <t>Craig Clark</t>
  </si>
  <si>
    <t>Kellyview</t>
  </si>
  <si>
    <t>CUST61</t>
  </si>
  <si>
    <t>David Valdez</t>
  </si>
  <si>
    <t>Alexanderberg</t>
  </si>
  <si>
    <t>CUST62</t>
  </si>
  <si>
    <t>Jeffrey Anderson</t>
  </si>
  <si>
    <t>Puerto Rico</t>
  </si>
  <si>
    <t>East Dale</t>
  </si>
  <si>
    <t>CUST63</t>
  </si>
  <si>
    <t>Alice Fisher</t>
  </si>
  <si>
    <t>Turkmenistan</t>
  </si>
  <si>
    <t>Oneillberg</t>
  </si>
  <si>
    <t>CUST64</t>
  </si>
  <si>
    <t>Susan Reed</t>
  </si>
  <si>
    <t>Sweden</t>
  </si>
  <si>
    <t>Duanefort</t>
  </si>
  <si>
    <t>CUST65</t>
  </si>
  <si>
    <t>Lindsey Reynolds</t>
  </si>
  <si>
    <t>Fiji</t>
  </si>
  <si>
    <t>Jennifermouth</t>
  </si>
  <si>
    <t>CUST66</t>
  </si>
  <si>
    <t>Lauren Price</t>
  </si>
  <si>
    <t>Svalbard &amp; Jan Mayen Islands</t>
  </si>
  <si>
    <t>Port Deborah</t>
  </si>
  <si>
    <t>CUST67</t>
  </si>
  <si>
    <t>Nicholas Williams</t>
  </si>
  <si>
    <t>Kuwait</t>
  </si>
  <si>
    <t>Meganshire</t>
  </si>
  <si>
    <t>CUST68</t>
  </si>
  <si>
    <t>Angela Duffy</t>
  </si>
  <si>
    <t>Smithshire</t>
  </si>
  <si>
    <t>CUST69</t>
  </si>
  <si>
    <t>Brian Holloway</t>
  </si>
  <si>
    <t>India</t>
  </si>
  <si>
    <t>West Robert</t>
  </si>
  <si>
    <t>CUST70</t>
  </si>
  <si>
    <t>Robert Anderson</t>
  </si>
  <si>
    <t>Guinea</t>
  </si>
  <si>
    <t>West Christopher</t>
  </si>
  <si>
    <t>CUST71</t>
  </si>
  <si>
    <t>Tina David</t>
  </si>
  <si>
    <t>Andorra</t>
  </si>
  <si>
    <t>Lake Lindsay</t>
  </si>
  <si>
    <t>CUST72</t>
  </si>
  <si>
    <t>Charles Logan</t>
  </si>
  <si>
    <t>Comoros</t>
  </si>
  <si>
    <t>Port George</t>
  </si>
  <si>
    <t>CUST73</t>
  </si>
  <si>
    <t>Kevin Lambert</t>
  </si>
  <si>
    <t>Slovakia (Slovak Republic)</t>
  </si>
  <si>
    <t>Ryanton</t>
  </si>
  <si>
    <t>CUST74</t>
  </si>
  <si>
    <t>Matthew Macias</t>
  </si>
  <si>
    <t>Lake Lauramouth</t>
  </si>
  <si>
    <t>CUST75</t>
  </si>
  <si>
    <t>Christopher Holland</t>
  </si>
  <si>
    <t>Thailand</t>
  </si>
  <si>
    <t>North Davidhaven</t>
  </si>
  <si>
    <t>CUST76</t>
  </si>
  <si>
    <t>Kathleen Gonzales</t>
  </si>
  <si>
    <t>South William</t>
  </si>
  <si>
    <t>CUST77</t>
  </si>
  <si>
    <t>Melanie Roberts</t>
  </si>
  <si>
    <t>Guadeloupe</t>
  </si>
  <si>
    <t>East Cole</t>
  </si>
  <si>
    <t>CUST78</t>
  </si>
  <si>
    <t>James Weaver</t>
  </si>
  <si>
    <t>West Elizabethchester</t>
  </si>
  <si>
    <t>CUST79</t>
  </si>
  <si>
    <t>Sarah Yates</t>
  </si>
  <si>
    <t>Zambia</t>
  </si>
  <si>
    <t>Kimberg</t>
  </si>
  <si>
    <t>CUST80</t>
  </si>
  <si>
    <t>James Reese</t>
  </si>
  <si>
    <t>Uganda</t>
  </si>
  <si>
    <t>Lake Richard</t>
  </si>
  <si>
    <t>CUST81</t>
  </si>
  <si>
    <t>Cindy Young</t>
  </si>
  <si>
    <t>Iceland</t>
  </si>
  <si>
    <t>Clementsshire</t>
  </si>
  <si>
    <t>CUST82</t>
  </si>
  <si>
    <t>Natasha Fuller</t>
  </si>
  <si>
    <t>East Josephshire</t>
  </si>
  <si>
    <t>CUST83</t>
  </si>
  <si>
    <t>Pamela Kim</t>
  </si>
  <si>
    <t>Courtneyland</t>
  </si>
  <si>
    <t>CUST84</t>
  </si>
  <si>
    <t>Nancy Perez</t>
  </si>
  <si>
    <t>North Adamchester</t>
  </si>
  <si>
    <t>CUST85</t>
  </si>
  <si>
    <t>Maria Mack</t>
  </si>
  <si>
    <t>Sao Tome and Principe</t>
  </si>
  <si>
    <t>Bradleyberg</t>
  </si>
  <si>
    <t>CUST86</t>
  </si>
  <si>
    <t>Melissa Parker</t>
  </si>
  <si>
    <t>Bermuda</t>
  </si>
  <si>
    <t>Kristaville</t>
  </si>
  <si>
    <t>CUST87</t>
  </si>
  <si>
    <t>Kara Gomez</t>
  </si>
  <si>
    <t>Roberttown</t>
  </si>
  <si>
    <t>CUST88</t>
  </si>
  <si>
    <t>Joseph Hughes</t>
  </si>
  <si>
    <t>West Timothy</t>
  </si>
  <si>
    <t>CUST89</t>
  </si>
  <si>
    <t>Jake Navarro</t>
  </si>
  <si>
    <t>Somalia</t>
  </si>
  <si>
    <t>Rangelton</t>
  </si>
  <si>
    <t>CUST90</t>
  </si>
  <si>
    <t>Jacob Benjamin</t>
  </si>
  <si>
    <t>West Nancyton</t>
  </si>
  <si>
    <t>CUST91</t>
  </si>
  <si>
    <t>Kelly Irwin</t>
  </si>
  <si>
    <t>Contrerasfurt</t>
  </si>
  <si>
    <t>CUST92</t>
  </si>
  <si>
    <t>Glenda Crawford</t>
  </si>
  <si>
    <t>Tajikistan</t>
  </si>
  <si>
    <t>Whiteland</t>
  </si>
  <si>
    <t>CUST93</t>
  </si>
  <si>
    <t>Rodney Hoffman</t>
  </si>
  <si>
    <t>Dominica</t>
  </si>
  <si>
    <t>Anthonyfurt</t>
  </si>
  <si>
    <t>CUST94</t>
  </si>
  <si>
    <t>Kara Lyons</t>
  </si>
  <si>
    <t>New Caledonia</t>
  </si>
  <si>
    <t>Bethland</t>
  </si>
  <si>
    <t>CUST95</t>
  </si>
  <si>
    <t>Kyle Johnson</t>
  </si>
  <si>
    <t>Ecuador</t>
  </si>
  <si>
    <t>Port Lindsay</t>
  </si>
  <si>
    <t>CUST96</t>
  </si>
  <si>
    <t>Shelby Smith</t>
  </si>
  <si>
    <t>New Kelly</t>
  </si>
  <si>
    <t>CUST97</t>
  </si>
  <si>
    <t>Brad Smith</t>
  </si>
  <si>
    <t>Mongolia</t>
  </si>
  <si>
    <t>Jonesport</t>
  </si>
  <si>
    <t>CUST98</t>
  </si>
  <si>
    <t>Jason Pineda</t>
  </si>
  <si>
    <t>Pakistan</t>
  </si>
  <si>
    <t>Elizabethfurt</t>
  </si>
  <si>
    <t>CUST99</t>
  </si>
  <si>
    <t>Stephen Alvarez</t>
  </si>
  <si>
    <t>Central African Republic</t>
  </si>
  <si>
    <t>Kimberlyland</t>
  </si>
  <si>
    <t>CUST100</t>
  </si>
  <si>
    <t>Jay Turner</t>
  </si>
  <si>
    <t>San Marino</t>
  </si>
  <si>
    <t>Port Ericfurt</t>
  </si>
  <si>
    <t>CUST101</t>
  </si>
  <si>
    <t>Matthew Shaw</t>
  </si>
  <si>
    <t>Cyprus</t>
  </si>
  <si>
    <t>Curtisbury</t>
  </si>
  <si>
    <t>CUST102</t>
  </si>
  <si>
    <t>Joseph Diaz</t>
  </si>
  <si>
    <t>Tonga</t>
  </si>
  <si>
    <t>Port Kellieton</t>
  </si>
  <si>
    <t>CUST103</t>
  </si>
  <si>
    <t>Ronald Williams</t>
  </si>
  <si>
    <t>Australia</t>
  </si>
  <si>
    <t>Lake Jose</t>
  </si>
  <si>
    <t>CUST104</t>
  </si>
  <si>
    <t>Elizabeth Calhoun</t>
  </si>
  <si>
    <t>Jamaica</t>
  </si>
  <si>
    <t>North Matthew</t>
  </si>
  <si>
    <t>CUST105</t>
  </si>
  <si>
    <t>Mrs. Jamie Smith</t>
  </si>
  <si>
    <t>Gibraltar</t>
  </si>
  <si>
    <t>East Alexandra</t>
  </si>
  <si>
    <t>CUST106</t>
  </si>
  <si>
    <t>Lisa Merritt</t>
  </si>
  <si>
    <t>Mali</t>
  </si>
  <si>
    <t>New Ericshire</t>
  </si>
  <si>
    <t>CUST107</t>
  </si>
  <si>
    <t>Valerie Martinez</t>
  </si>
  <si>
    <t>Brownberg</t>
  </si>
  <si>
    <t>CUST108</t>
  </si>
  <si>
    <t>Chelsea Burns</t>
  </si>
  <si>
    <t>Donaldsonfort</t>
  </si>
  <si>
    <t>CUST109</t>
  </si>
  <si>
    <t>James Burton</t>
  </si>
  <si>
    <t>Namibia</t>
  </si>
  <si>
    <t>South Bethanystad</t>
  </si>
  <si>
    <t>CUST110</t>
  </si>
  <si>
    <t>Hannah Gates</t>
  </si>
  <si>
    <t>Rwanda</t>
  </si>
  <si>
    <t>West David</t>
  </si>
  <si>
    <t>CUST111</t>
  </si>
  <si>
    <t>Luke Miller</t>
  </si>
  <si>
    <t>Costa Rica</t>
  </si>
  <si>
    <t>East Benjaminbury</t>
  </si>
  <si>
    <t>CUST112</t>
  </si>
  <si>
    <t>Paul Jordan</t>
  </si>
  <si>
    <t>Yemen</t>
  </si>
  <si>
    <t>Amyburgh</t>
  </si>
  <si>
    <t>CUST113</t>
  </si>
  <si>
    <t>Andrew Brown</t>
  </si>
  <si>
    <t>Albania</t>
  </si>
  <si>
    <t>Joshuastad</t>
  </si>
  <si>
    <t>CUST114</t>
  </si>
  <si>
    <t>Bruce Paul</t>
  </si>
  <si>
    <t>Ramirezburgh</t>
  </si>
  <si>
    <t>CUST115</t>
  </si>
  <si>
    <t>Timothy Schmidt</t>
  </si>
  <si>
    <t>Suriname</t>
  </si>
  <si>
    <t>West Andrea</t>
  </si>
  <si>
    <t>CUST116</t>
  </si>
  <si>
    <t>David Brown Jr.</t>
  </si>
  <si>
    <t>Belarus</t>
  </si>
  <si>
    <t>East Todd</t>
  </si>
  <si>
    <t>CUST117</t>
  </si>
  <si>
    <t>Ashley Garza</t>
  </si>
  <si>
    <t>Senegal</t>
  </si>
  <si>
    <t>Jeffreyfort</t>
  </si>
  <si>
    <t>CUST118</t>
  </si>
  <si>
    <t>Kyle Stewart</t>
  </si>
  <si>
    <t>Davidtown</t>
  </si>
  <si>
    <t>CUST119</t>
  </si>
  <si>
    <t>Carolyn Jensen</t>
  </si>
  <si>
    <t>Jordan</t>
  </si>
  <si>
    <t>North Tarahaven</t>
  </si>
  <si>
    <t>CUST120</t>
  </si>
  <si>
    <t>Cheryl Dominguez</t>
  </si>
  <si>
    <t>Gambia</t>
  </si>
  <si>
    <t>Quinnbury</t>
  </si>
  <si>
    <t>CUST121</t>
  </si>
  <si>
    <t>Sheila Cooper</t>
  </si>
  <si>
    <t>South Elizabeth</t>
  </si>
  <si>
    <t>CUST122</t>
  </si>
  <si>
    <t>Craig Thomas</t>
  </si>
  <si>
    <t>Kazakhstan</t>
  </si>
  <si>
    <t>South Michael</t>
  </si>
  <si>
    <t>CUST123</t>
  </si>
  <si>
    <t>Logan Wheeler</t>
  </si>
  <si>
    <t>Lake Mollyton</t>
  </si>
  <si>
    <t>CUST124</t>
  </si>
  <si>
    <t>Steven Gonzalez</t>
  </si>
  <si>
    <t>Lao People's Democratic Republic</t>
  </si>
  <si>
    <t>Kington</t>
  </si>
  <si>
    <t>CUST125</t>
  </si>
  <si>
    <t>Michelle Woods</t>
  </si>
  <si>
    <t>Bangladesh</t>
  </si>
  <si>
    <t>Lake Stephanie</t>
  </si>
  <si>
    <t>CUST126</t>
  </si>
  <si>
    <t>Chris Young</t>
  </si>
  <si>
    <t>South Ashleyville</t>
  </si>
  <si>
    <t>CUST127</t>
  </si>
  <si>
    <t>James Nguyen</t>
  </si>
  <si>
    <t>CUST128</t>
  </si>
  <si>
    <t>Michael Smith</t>
  </si>
  <si>
    <t>Isle of Man</t>
  </si>
  <si>
    <t>New Richardhaven</t>
  </si>
  <si>
    <t>CUST129</t>
  </si>
  <si>
    <t>Jeffrey Williams</t>
  </si>
  <si>
    <t>Canada</t>
  </si>
  <si>
    <t>New Joshuafurt</t>
  </si>
  <si>
    <t>CUST130</t>
  </si>
  <si>
    <t>Christina Moore</t>
  </si>
  <si>
    <t>Sierra Leone</t>
  </si>
  <si>
    <t>West Eric</t>
  </si>
  <si>
    <t>CUST131</t>
  </si>
  <si>
    <t>Jill Velasquez</t>
  </si>
  <si>
    <t>Gibbshaven</t>
  </si>
  <si>
    <t>CUST132</t>
  </si>
  <si>
    <t>Ann Castillo</t>
  </si>
  <si>
    <t>United States of America</t>
  </si>
  <si>
    <t>Port Misty</t>
  </si>
  <si>
    <t>CUST133</t>
  </si>
  <si>
    <t>Richard Estes</t>
  </si>
  <si>
    <t>Hamiltonfort</t>
  </si>
  <si>
    <t>CUST134</t>
  </si>
  <si>
    <t>Benjamin Snyder</t>
  </si>
  <si>
    <t>New Victoria</t>
  </si>
  <si>
    <t>CUST135</t>
  </si>
  <si>
    <t>Natasha Oliver</t>
  </si>
  <si>
    <t>Crystalchester</t>
  </si>
  <si>
    <t>CUST136</t>
  </si>
  <si>
    <t>Sarah Morton</t>
  </si>
  <si>
    <t>Maldives</t>
  </si>
  <si>
    <t>Cannonstad</t>
  </si>
  <si>
    <t>CUST137</t>
  </si>
  <si>
    <t>Joseph Williams</t>
  </si>
  <si>
    <t>New Sarahmouth</t>
  </si>
  <si>
    <t>CUST138</t>
  </si>
  <si>
    <t>Jessica Oliver</t>
  </si>
  <si>
    <t>Brazil</t>
  </si>
  <si>
    <t>Lake Patricia</t>
  </si>
  <si>
    <t>CUST139</t>
  </si>
  <si>
    <t>Gregory Walker</t>
  </si>
  <si>
    <t>Chambersmouth</t>
  </si>
  <si>
    <t>CUST140</t>
  </si>
  <si>
    <t>Rebecca Rodriguez</t>
  </si>
  <si>
    <t>CUST141</t>
  </si>
  <si>
    <t>Lisa Gallegos</t>
  </si>
  <si>
    <t>Aruba</t>
  </si>
  <si>
    <t>Jerryport</t>
  </si>
  <si>
    <t>CUST142</t>
  </si>
  <si>
    <t>Tracy Garcia DDS</t>
  </si>
  <si>
    <t>Ethiopia</t>
  </si>
  <si>
    <t>Port Amymouth</t>
  </si>
  <si>
    <t>CUST143</t>
  </si>
  <si>
    <t>Christopher Wolf</t>
  </si>
  <si>
    <t>Cook Islands</t>
  </si>
  <si>
    <t>Gilmoreberg</t>
  </si>
  <si>
    <t>CUST144</t>
  </si>
  <si>
    <t>Rebecca Ryan</t>
  </si>
  <si>
    <t>Sri Lanka</t>
  </si>
  <si>
    <t>East Jackfurt</t>
  </si>
  <si>
    <t>CUST145</t>
  </si>
  <si>
    <t>Shirley Gill</t>
  </si>
  <si>
    <t>Garybury</t>
  </si>
  <si>
    <t>CUST146</t>
  </si>
  <si>
    <t>Jason Hernandez</t>
  </si>
  <si>
    <t>Anguilla</t>
  </si>
  <si>
    <t>Lake Johnny</t>
  </si>
  <si>
    <t>CUST147</t>
  </si>
  <si>
    <t>Kenneth Clark</t>
  </si>
  <si>
    <t>North Edwintown</t>
  </si>
  <si>
    <t>CUST148</t>
  </si>
  <si>
    <t>John Macias</t>
  </si>
  <si>
    <t>Ireland</t>
  </si>
  <si>
    <t>Bryceton</t>
  </si>
  <si>
    <t>CUST149</t>
  </si>
  <si>
    <t>Elizabeth Banks MD</t>
  </si>
  <si>
    <t>Alexandramouth</t>
  </si>
  <si>
    <t>CUST150</t>
  </si>
  <si>
    <t>David Williams</t>
  </si>
  <si>
    <t>French Southern Territories</t>
  </si>
  <si>
    <t>East Melissa</t>
  </si>
  <si>
    <t>CUST151</t>
  </si>
  <si>
    <t>Katherine Graves</t>
  </si>
  <si>
    <t>South Michaelburgh</t>
  </si>
  <si>
    <t>CUST152</t>
  </si>
  <si>
    <t>Jennifer Hill</t>
  </si>
  <si>
    <t>Tunisia</t>
  </si>
  <si>
    <t>New Denise</t>
  </si>
  <si>
    <t>CUST153</t>
  </si>
  <si>
    <t>Sarah Brown</t>
  </si>
  <si>
    <t>South Carolberg</t>
  </si>
  <si>
    <t>CUST154</t>
  </si>
  <si>
    <t>Andrew Williams</t>
  </si>
  <si>
    <t>Algeria</t>
  </si>
  <si>
    <t>Taylorstad</t>
  </si>
  <si>
    <t>CUST155</t>
  </si>
  <si>
    <t>Emily Garcia</t>
  </si>
  <si>
    <t>Wallis and Futuna</t>
  </si>
  <si>
    <t>New Kimberlyland</t>
  </si>
  <si>
    <t>CUST156</t>
  </si>
  <si>
    <t>Michael Gomez</t>
  </si>
  <si>
    <t>Syrian Arab Republic</t>
  </si>
  <si>
    <t>New Jenniferhaven</t>
  </si>
  <si>
    <t>CUST157</t>
  </si>
  <si>
    <t>Kimberly Moody</t>
  </si>
  <si>
    <t>Port Philliphaven</t>
  </si>
  <si>
    <t>CUST158</t>
  </si>
  <si>
    <t>Haley Castro</t>
  </si>
  <si>
    <t>Antarctica (the territory South of 60 deg S)</t>
  </si>
  <si>
    <t>Bullockmouth</t>
  </si>
  <si>
    <t>CUST159</t>
  </si>
  <si>
    <t>Courtney Adkins</t>
  </si>
  <si>
    <t>Bosnia and Herzegovina</t>
  </si>
  <si>
    <t>New Jared</t>
  </si>
  <si>
    <t>CUST160</t>
  </si>
  <si>
    <t>Wendy Rodriguez</t>
  </si>
  <si>
    <t>New Jordanmouth</t>
  </si>
  <si>
    <t>CUST161</t>
  </si>
  <si>
    <t>David Poole</t>
  </si>
  <si>
    <t>Rodneyfort</t>
  </si>
  <si>
    <t>CUST162</t>
  </si>
  <si>
    <t>Jerome Benjamin</t>
  </si>
  <si>
    <t>East Robin</t>
  </si>
  <si>
    <t>CUST163</t>
  </si>
  <si>
    <t>Anna Poole</t>
  </si>
  <si>
    <t>Solomon Islands</t>
  </si>
  <si>
    <t>Parksmouth</t>
  </si>
  <si>
    <t>CUST164</t>
  </si>
  <si>
    <t>Robert Collins</t>
  </si>
  <si>
    <t>Smithfort</t>
  </si>
  <si>
    <t>CUST165</t>
  </si>
  <si>
    <t>Marthastad</t>
  </si>
  <si>
    <t>CUST166</t>
  </si>
  <si>
    <t>Richard Murphy</t>
  </si>
  <si>
    <t>Western Sahara</t>
  </si>
  <si>
    <t>East Valerie</t>
  </si>
  <si>
    <t>CUST167</t>
  </si>
  <si>
    <t>Charles Johnson</t>
  </si>
  <si>
    <t>Mckaybury</t>
  </si>
  <si>
    <t>CUST168</t>
  </si>
  <si>
    <t>Christine Beltran</t>
  </si>
  <si>
    <t>Timor-Leste</t>
  </si>
  <si>
    <t>West Anthony</t>
  </si>
  <si>
    <t>CUST169</t>
  </si>
  <si>
    <t>Joshua Franco</t>
  </si>
  <si>
    <t>Botswana</t>
  </si>
  <si>
    <t>South Lindachester</t>
  </si>
  <si>
    <t>CUST170</t>
  </si>
  <si>
    <t>Joshua Snyder</t>
  </si>
  <si>
    <t>South Africa</t>
  </si>
  <si>
    <t>Ericberg</t>
  </si>
  <si>
    <t>CUST171</t>
  </si>
  <si>
    <t>Alison Taylor</t>
  </si>
  <si>
    <t>El Salvador</t>
  </si>
  <si>
    <t>Aliciabury</t>
  </si>
  <si>
    <t>CUST172</t>
  </si>
  <si>
    <t>Edward Garrett</t>
  </si>
  <si>
    <t>Austria</t>
  </si>
  <si>
    <t>Kelseyville</t>
  </si>
  <si>
    <t>CUST173</t>
  </si>
  <si>
    <t>Emily Hale</t>
  </si>
  <si>
    <t>Malawi</t>
  </si>
  <si>
    <t>Piercestad</t>
  </si>
  <si>
    <t>CUST174</t>
  </si>
  <si>
    <t>Wandashire</t>
  </si>
  <si>
    <t>CUST175</t>
  </si>
  <si>
    <t>Amanda Ramirez</t>
  </si>
  <si>
    <t>Dawnfort</t>
  </si>
  <si>
    <t>CUST176</t>
  </si>
  <si>
    <t>Jordan Wheeler</t>
  </si>
  <si>
    <t>Guyana</t>
  </si>
  <si>
    <t>Millerport</t>
  </si>
  <si>
    <t>CUST177</t>
  </si>
  <si>
    <t>Edward Flores</t>
  </si>
  <si>
    <t>Burkina Faso</t>
  </si>
  <si>
    <t>Hopkinston</t>
  </si>
  <si>
    <t>CUST178</t>
  </si>
  <si>
    <t>Jennifer Park</t>
  </si>
  <si>
    <t>Sudan</t>
  </si>
  <si>
    <t>West Travischester</t>
  </si>
  <si>
    <t>CUST179</t>
  </si>
  <si>
    <t>Frances Jones</t>
  </si>
  <si>
    <t>Hungary</t>
  </si>
  <si>
    <t>Lake John</t>
  </si>
  <si>
    <t>CUST180</t>
  </si>
  <si>
    <t>Brian Frederick</t>
  </si>
  <si>
    <t>Spain</t>
  </si>
  <si>
    <t>Connerfort</t>
  </si>
  <si>
    <t>CUST181</t>
  </si>
  <si>
    <t>Jacqueline Schultz</t>
  </si>
  <si>
    <t>Racheltown</t>
  </si>
  <si>
    <t>CUST182</t>
  </si>
  <si>
    <t>Meghan Hayes</t>
  </si>
  <si>
    <t>Salazarshire</t>
  </si>
  <si>
    <t>CUST183</t>
  </si>
  <si>
    <t>Holly Warren</t>
  </si>
  <si>
    <t>East Sarah</t>
  </si>
  <si>
    <t>CUST184</t>
  </si>
  <si>
    <t>Krystal Page</t>
  </si>
  <si>
    <t>North Amyville</t>
  </si>
  <si>
    <t>CUST185</t>
  </si>
  <si>
    <t>Jacob King</t>
  </si>
  <si>
    <t>Port Amberburgh</t>
  </si>
  <si>
    <t>CUST186</t>
  </si>
  <si>
    <t>Jessica Bennett</t>
  </si>
  <si>
    <t>Orrborough</t>
  </si>
  <si>
    <t>CUST187</t>
  </si>
  <si>
    <t>Jeffery Curry</t>
  </si>
  <si>
    <t>Justinfurt</t>
  </si>
  <si>
    <t>CUST188</t>
  </si>
  <si>
    <t>Samuel Thompson</t>
  </si>
  <si>
    <t>Bouvet Island (Bouvetoya)</t>
  </si>
  <si>
    <t>Copelandport</t>
  </si>
  <si>
    <t>CUST189</t>
  </si>
  <si>
    <t>Ethan Wood</t>
  </si>
  <si>
    <t>South Robertoton</t>
  </si>
  <si>
    <t>CUST190</t>
  </si>
  <si>
    <t>Timothy Castaneda</t>
  </si>
  <si>
    <t>Erikstad</t>
  </si>
  <si>
    <t>CUST191</t>
  </si>
  <si>
    <t>Casey Campbell</t>
  </si>
  <si>
    <t>Franceshaven</t>
  </si>
  <si>
    <t>CUST192</t>
  </si>
  <si>
    <t>Sean Warren</t>
  </si>
  <si>
    <t>Wadeland</t>
  </si>
  <si>
    <t>CUST193</t>
  </si>
  <si>
    <t>Wayne Cross</t>
  </si>
  <si>
    <t>New Kathleen</t>
  </si>
  <si>
    <t>CUST194</t>
  </si>
  <si>
    <t>Brian Stevenson</t>
  </si>
  <si>
    <t>Harveyview</t>
  </si>
  <si>
    <t>CUST195</t>
  </si>
  <si>
    <t>James Guerrero</t>
  </si>
  <si>
    <t>Muellerhaven</t>
  </si>
  <si>
    <t>CUST196</t>
  </si>
  <si>
    <t>Julia Serrano DDS</t>
  </si>
  <si>
    <t>Mayotte</t>
  </si>
  <si>
    <t>North Donald</t>
  </si>
  <si>
    <t>CUST197</t>
  </si>
  <si>
    <t>Mrs. Gina Rhodes</t>
  </si>
  <si>
    <t>American Samoa</t>
  </si>
  <si>
    <t>New Joseph</t>
  </si>
  <si>
    <t>CUST198</t>
  </si>
  <si>
    <t>Samuel Ellis</t>
  </si>
  <si>
    <t>Lesotho</t>
  </si>
  <si>
    <t>Hillburgh</t>
  </si>
  <si>
    <t>CUST199</t>
  </si>
  <si>
    <t>Luke Thomas</t>
  </si>
  <si>
    <t>Lindseyton</t>
  </si>
  <si>
    <t>CUST200</t>
  </si>
  <si>
    <t>Jonathan Wiggins</t>
  </si>
  <si>
    <t>Port Christophertown</t>
  </si>
  <si>
    <t>CUST201</t>
  </si>
  <si>
    <t>Erica Kemp</t>
  </si>
  <si>
    <t>West Jasonland</t>
  </si>
  <si>
    <t>CUST202</t>
  </si>
  <si>
    <t>Victor Roberts</t>
  </si>
  <si>
    <t>Singapore</t>
  </si>
  <si>
    <t>South Darlene</t>
  </si>
  <si>
    <t>CUST203</t>
  </si>
  <si>
    <t>Michael Weeks</t>
  </si>
  <si>
    <t>Mauritius</t>
  </si>
  <si>
    <t>East Timothyland</t>
  </si>
  <si>
    <t>CUST204</t>
  </si>
  <si>
    <t>Mark Harris</t>
  </si>
  <si>
    <t>South Joshua</t>
  </si>
  <si>
    <t>CUST205</t>
  </si>
  <si>
    <t>Meghan Yang</t>
  </si>
  <si>
    <t>Croatia</t>
  </si>
  <si>
    <t>Hancockton</t>
  </si>
  <si>
    <t>CUST206</t>
  </si>
  <si>
    <t>Jeffrey Holmes</t>
  </si>
  <si>
    <t>Guernsey</t>
  </si>
  <si>
    <t>Jordanhaven</t>
  </si>
  <si>
    <t>CUST207</t>
  </si>
  <si>
    <t>Jennifer Wilson</t>
  </si>
  <si>
    <t>Haiti</t>
  </si>
  <si>
    <t>East Thomasbury</t>
  </si>
  <si>
    <t>CUST208</t>
  </si>
  <si>
    <t>Brenda Alvarez</t>
  </si>
  <si>
    <t>West Andrewburgh</t>
  </si>
  <si>
    <t>CUST209</t>
  </si>
  <si>
    <t>Wyatt Acosta</t>
  </si>
  <si>
    <t>Moralesfurt</t>
  </si>
  <si>
    <t>CUST210</t>
  </si>
  <si>
    <t>Denise Fleming</t>
  </si>
  <si>
    <t>Jamesside</t>
  </si>
  <si>
    <t>CUST211</t>
  </si>
  <si>
    <t>Amy Johnson</t>
  </si>
  <si>
    <t>East Jessicaburgh</t>
  </si>
  <si>
    <t>CUST212</t>
  </si>
  <si>
    <t>Elizabeth Williams</t>
  </si>
  <si>
    <t>Cambodia</t>
  </si>
  <si>
    <t>Norrisborough</t>
  </si>
  <si>
    <t>CUST213</t>
  </si>
  <si>
    <t>Theresa Jensen</t>
  </si>
  <si>
    <t>Hobury</t>
  </si>
  <si>
    <t>CUST214</t>
  </si>
  <si>
    <t>Rebekah Hernandez</t>
  </si>
  <si>
    <t>Robertton</t>
  </si>
  <si>
    <t>CUST215</t>
  </si>
  <si>
    <t>Rachel Smith</t>
  </si>
  <si>
    <t>North Mark</t>
  </si>
  <si>
    <t>CUST216</t>
  </si>
  <si>
    <t>Paula Bruce</t>
  </si>
  <si>
    <t>Michaelfort</t>
  </si>
  <si>
    <t>CUST217</t>
  </si>
  <si>
    <t>Rhonda Anderson</t>
  </si>
  <si>
    <t>Turkey</t>
  </si>
  <si>
    <t>Vasquezton</t>
  </si>
  <si>
    <t>CUST218</t>
  </si>
  <si>
    <t>Chase Clayton</t>
  </si>
  <si>
    <t>Palau</t>
  </si>
  <si>
    <t>Markburgh</t>
  </si>
  <si>
    <t>CUST219</t>
  </si>
  <si>
    <t>Jeff Grant</t>
  </si>
  <si>
    <t>Krystalberg</t>
  </si>
  <si>
    <t>CUST220</t>
  </si>
  <si>
    <t>Stephen Robinson</t>
  </si>
  <si>
    <t>Sarahfurt</t>
  </si>
  <si>
    <t>CUST221</t>
  </si>
  <si>
    <t>Joshua Mcdonald</t>
  </si>
  <si>
    <t>Nepal</t>
  </si>
  <si>
    <t>South Tony</t>
  </si>
  <si>
    <t>CUST222</t>
  </si>
  <si>
    <t>Lisa Stevens</t>
  </si>
  <si>
    <t>Norway</t>
  </si>
  <si>
    <t>Grahamville</t>
  </si>
  <si>
    <t>CUST223</t>
  </si>
  <si>
    <t>Alexander Burns</t>
  </si>
  <si>
    <t>Oconnorland</t>
  </si>
  <si>
    <t>CUST224</t>
  </si>
  <si>
    <t>Ronnie Watson</t>
  </si>
  <si>
    <t>Paraguay</t>
  </si>
  <si>
    <t>East Daniel</t>
  </si>
  <si>
    <t>CUST225</t>
  </si>
  <si>
    <t>Robert Bradford</t>
  </si>
  <si>
    <t>North Mary</t>
  </si>
  <si>
    <t>CUST226</t>
  </si>
  <si>
    <t>Jessica Joseph</t>
  </si>
  <si>
    <t>North Kevin</t>
  </si>
  <si>
    <t>CUST227</t>
  </si>
  <si>
    <t>Regina Fowler</t>
  </si>
  <si>
    <t>Hong Kong</t>
  </si>
  <si>
    <t>Raymondton</t>
  </si>
  <si>
    <t>CUST228</t>
  </si>
  <si>
    <t>Tammy Fernandez</t>
  </si>
  <si>
    <t>Lake Jonathanbury</t>
  </si>
  <si>
    <t>CUST229</t>
  </si>
  <si>
    <t>Frances Anderson</t>
  </si>
  <si>
    <t>Millermouth</t>
  </si>
  <si>
    <t>CUST230</t>
  </si>
  <si>
    <t>Reneemouth</t>
  </si>
  <si>
    <t>CUST231</t>
  </si>
  <si>
    <t>Jason Wright</t>
  </si>
  <si>
    <t>Pattonburgh</t>
  </si>
  <si>
    <t>CUST232</t>
  </si>
  <si>
    <t>Jennifer Campbell</t>
  </si>
  <si>
    <t>Niger</t>
  </si>
  <si>
    <t>East Beth</t>
  </si>
  <si>
    <t>CUST233</t>
  </si>
  <si>
    <t>Cristian Griffin</t>
  </si>
  <si>
    <t>East Dawntown</t>
  </si>
  <si>
    <t>CUST234</t>
  </si>
  <si>
    <t>Ashley Dunn</t>
  </si>
  <si>
    <t>Gonzaleschester</t>
  </si>
  <si>
    <t>CUST235</t>
  </si>
  <si>
    <t>James Clark</t>
  </si>
  <si>
    <t>Chad</t>
  </si>
  <si>
    <t>North Sarah</t>
  </si>
  <si>
    <t>CUST236</t>
  </si>
  <si>
    <t>Leslie Gonzalez</t>
  </si>
  <si>
    <t>Belgium</t>
  </si>
  <si>
    <t>Boylemouth</t>
  </si>
  <si>
    <t>CUST237</t>
  </si>
  <si>
    <t>Christopher Williams</t>
  </si>
  <si>
    <t>Sanchezhaven</t>
  </si>
  <si>
    <t>CUST238</t>
  </si>
  <si>
    <t>Yvonne Acosta</t>
  </si>
  <si>
    <t>Guam</t>
  </si>
  <si>
    <t>CUST239</t>
  </si>
  <si>
    <t>Miss Cynthia Park</t>
  </si>
  <si>
    <t>Vasquezville</t>
  </si>
  <si>
    <t>CUST240</t>
  </si>
  <si>
    <t>Dale Padilla</t>
  </si>
  <si>
    <t>New Joyce</t>
  </si>
  <si>
    <t>CUST241</t>
  </si>
  <si>
    <t>Terry Collins</t>
  </si>
  <si>
    <t>Lake Jamesmouth</t>
  </si>
  <si>
    <t>CUST242</t>
  </si>
  <si>
    <t>John Johnson</t>
  </si>
  <si>
    <t>CUST243</t>
  </si>
  <si>
    <t>Nicholas Lynn</t>
  </si>
  <si>
    <t>East Kevinside</t>
  </si>
  <si>
    <t>CUST244</t>
  </si>
  <si>
    <t>South John</t>
  </si>
  <si>
    <t>CUST245</t>
  </si>
  <si>
    <t>Scott Lopez</t>
  </si>
  <si>
    <t>Chile</t>
  </si>
  <si>
    <t>Melissamouth</t>
  </si>
  <si>
    <t>CUST246</t>
  </si>
  <si>
    <t>Danielle Phillips</t>
  </si>
  <si>
    <t>Port Davidborough</t>
  </si>
  <si>
    <t>CUST247</t>
  </si>
  <si>
    <t>Joseph Myers</t>
  </si>
  <si>
    <t>Maryburgh</t>
  </si>
  <si>
    <t>CUST248</t>
  </si>
  <si>
    <t>David Brown</t>
  </si>
  <si>
    <t>Congo</t>
  </si>
  <si>
    <t>Jeffreyview</t>
  </si>
  <si>
    <t>CUST249</t>
  </si>
  <si>
    <t>Samuel Price</t>
  </si>
  <si>
    <t>CUST250</t>
  </si>
  <si>
    <t>Marcus Rosales MD</t>
  </si>
  <si>
    <t>Colombia</t>
  </si>
  <si>
    <t>New Jessicaberg</t>
  </si>
  <si>
    <t>CUST251</t>
  </si>
  <si>
    <t>Anthony Martinez</t>
  </si>
  <si>
    <t>Turks and Caicos Islands</t>
  </si>
  <si>
    <t>Rachelshire</t>
  </si>
  <si>
    <t>CUST252</t>
  </si>
  <si>
    <t>Maria Cole</t>
  </si>
  <si>
    <t>East Stevenfurt</t>
  </si>
  <si>
    <t>CUST253</t>
  </si>
  <si>
    <t>John Lopez</t>
  </si>
  <si>
    <t>Cookview</t>
  </si>
  <si>
    <t>CUST254</t>
  </si>
  <si>
    <t>Jason Nguyen</t>
  </si>
  <si>
    <t>Cuba</t>
  </si>
  <si>
    <t>West Victoria</t>
  </si>
  <si>
    <t>CUST255</t>
  </si>
  <si>
    <t>Courtney Adams</t>
  </si>
  <si>
    <t>Greenland</t>
  </si>
  <si>
    <t>East Rodneystad</t>
  </si>
  <si>
    <t>CUST256</t>
  </si>
  <si>
    <t>Craig Hines</t>
  </si>
  <si>
    <t>Port Desireemouth</t>
  </si>
  <si>
    <t>CUST257</t>
  </si>
  <si>
    <t>Michael Miller</t>
  </si>
  <si>
    <t>Kimberlystad</t>
  </si>
  <si>
    <t>CUST258</t>
  </si>
  <si>
    <t>Chad Reed</t>
  </si>
  <si>
    <t>Saint Pierre and Miquelon</t>
  </si>
  <si>
    <t>CUST259</t>
  </si>
  <si>
    <t>Mr. Andrew Lewis</t>
  </si>
  <si>
    <t>Santiagoport</t>
  </si>
  <si>
    <t>CUST260</t>
  </si>
  <si>
    <t>Kelly Solis</t>
  </si>
  <si>
    <t>Hillville</t>
  </si>
  <si>
    <t>CUST261</t>
  </si>
  <si>
    <t>James King</t>
  </si>
  <si>
    <t>East Erinbury</t>
  </si>
  <si>
    <t>CUST262</t>
  </si>
  <si>
    <t>April Aguilar</t>
  </si>
  <si>
    <t>Jonesborough</t>
  </si>
  <si>
    <t>CUST263</t>
  </si>
  <si>
    <t>Kimberly Hanna</t>
  </si>
  <si>
    <t>Leetown</t>
  </si>
  <si>
    <t>CUST264</t>
  </si>
  <si>
    <t>Melinda Miller</t>
  </si>
  <si>
    <t>Johntown</t>
  </si>
  <si>
    <t>CUST265</t>
  </si>
  <si>
    <t>Chelsea Newton</t>
  </si>
  <si>
    <t>Cayman Islands</t>
  </si>
  <si>
    <t>Lake Rebeccashire</t>
  </si>
  <si>
    <t>CUST266</t>
  </si>
  <si>
    <t>Ashley Walker</t>
  </si>
  <si>
    <t>West Colleenport</t>
  </si>
  <si>
    <t>CUST267</t>
  </si>
  <si>
    <t>Debra Smith</t>
  </si>
  <si>
    <t>Port Kendra</t>
  </si>
  <si>
    <t>CUST268</t>
  </si>
  <si>
    <t>Tommy Austin</t>
  </si>
  <si>
    <t>Alexandermouth</t>
  </si>
  <si>
    <t>CUST269</t>
  </si>
  <si>
    <t>Adam Morales</t>
  </si>
  <si>
    <t>Djibouti</t>
  </si>
  <si>
    <t>East Heather</t>
  </si>
  <si>
    <t>CUST270</t>
  </si>
  <si>
    <t>Justin Dillon</t>
  </si>
  <si>
    <t>Nauru</t>
  </si>
  <si>
    <t>East Victorfort</t>
  </si>
  <si>
    <t>CUST271</t>
  </si>
  <si>
    <t>Samantha Ortega</t>
  </si>
  <si>
    <t>East Dennis</t>
  </si>
  <si>
    <t>CUST272</t>
  </si>
  <si>
    <t>Rachel Love</t>
  </si>
  <si>
    <t>West Tina</t>
  </si>
  <si>
    <t>CUST273</t>
  </si>
  <si>
    <t>Samantha Rojas</t>
  </si>
  <si>
    <t>Davisstad</t>
  </si>
  <si>
    <t>CUST274</t>
  </si>
  <si>
    <t>Hayley Barker</t>
  </si>
  <si>
    <t>Cowanbury</t>
  </si>
  <si>
    <t>CUST275</t>
  </si>
  <si>
    <t>Sheryl Medina</t>
  </si>
  <si>
    <t>Brandonburgh</t>
  </si>
  <si>
    <t>CUST276</t>
  </si>
  <si>
    <t>Jeff Bryant</t>
  </si>
  <si>
    <t>Jonathanfort</t>
  </si>
  <si>
    <t>CUST277</t>
  </si>
  <si>
    <t>Daniel Fisher</t>
  </si>
  <si>
    <t>South Brandy</t>
  </si>
  <si>
    <t>CUST278</t>
  </si>
  <si>
    <t>Elizabeth Edwards</t>
  </si>
  <si>
    <t>East Gabrielleshire</t>
  </si>
  <si>
    <t>CUST279</t>
  </si>
  <si>
    <t>Tony Cox</t>
  </si>
  <si>
    <t>West Alberttown</t>
  </si>
  <si>
    <t>CUST280</t>
  </si>
  <si>
    <t>Tammy Boyd</t>
  </si>
  <si>
    <t>Samanthaburgh</t>
  </si>
  <si>
    <t>CUST281</t>
  </si>
  <si>
    <t>Ronald Hardy</t>
  </si>
  <si>
    <t>Evansborough</t>
  </si>
  <si>
    <t>CUST282</t>
  </si>
  <si>
    <t>Gabriel Evans</t>
  </si>
  <si>
    <t>Christmas Island</t>
  </si>
  <si>
    <t>Riveratown</t>
  </si>
  <si>
    <t>CUST283</t>
  </si>
  <si>
    <t>Mary Medina</t>
  </si>
  <si>
    <t>Laceytown</t>
  </si>
  <si>
    <t>CUST284</t>
  </si>
  <si>
    <t>Anthony Kennedy</t>
  </si>
  <si>
    <t>Davidville</t>
  </si>
  <si>
    <t>CUST285</t>
  </si>
  <si>
    <t>Northern Mariana Islands</t>
  </si>
  <si>
    <t>South Fredmouth</t>
  </si>
  <si>
    <t>CUST286</t>
  </si>
  <si>
    <t>Robert Foster</t>
  </si>
  <si>
    <t>Saint Helena</t>
  </si>
  <si>
    <t>West Thomasview</t>
  </si>
  <si>
    <t>CUST287</t>
  </si>
  <si>
    <t>Richard Schultz</t>
  </si>
  <si>
    <t>New Jennifer</t>
  </si>
  <si>
    <t>CUST288</t>
  </si>
  <si>
    <t>Caroline Romero</t>
  </si>
  <si>
    <t>North Crystalton</t>
  </si>
  <si>
    <t>CUST289</t>
  </si>
  <si>
    <t>Karen Morgan</t>
  </si>
  <si>
    <t>Ryanland</t>
  </si>
  <si>
    <t>CUST290</t>
  </si>
  <si>
    <t>Jordan Stewart</t>
  </si>
  <si>
    <t>Luxembourg</t>
  </si>
  <si>
    <t>Davidstad</t>
  </si>
  <si>
    <t>CUST291</t>
  </si>
  <si>
    <t>Keith Foster</t>
  </si>
  <si>
    <t>Philippines</t>
  </si>
  <si>
    <t>Amberside</t>
  </si>
  <si>
    <t>CUST292</t>
  </si>
  <si>
    <t>Matthew Mills</t>
  </si>
  <si>
    <t>Georgetown</t>
  </si>
  <si>
    <t>CUST293</t>
  </si>
  <si>
    <t>Daniel Stanley</t>
  </si>
  <si>
    <t>Cape Verde</t>
  </si>
  <si>
    <t>Tracymouth</t>
  </si>
  <si>
    <t>CUST294</t>
  </si>
  <si>
    <t>Amber Beasley</t>
  </si>
  <si>
    <t>East Kaylashire</t>
  </si>
  <si>
    <t>CUST295</t>
  </si>
  <si>
    <t>Barry Villa</t>
  </si>
  <si>
    <t>Belize</t>
  </si>
  <si>
    <t>Heatherberg</t>
  </si>
  <si>
    <t>CUST296</t>
  </si>
  <si>
    <t>Amanda Jones</t>
  </si>
  <si>
    <t>Saudi Arabia</t>
  </si>
  <si>
    <t>Wilsonport</t>
  </si>
  <si>
    <t>CUST297</t>
  </si>
  <si>
    <t>Rebecca Phillips DDS</t>
  </si>
  <si>
    <t>Brianland</t>
  </si>
  <si>
    <t>CUST298</t>
  </si>
  <si>
    <t>Kim Sanchez</t>
  </si>
  <si>
    <t>South Robertfurt</t>
  </si>
  <si>
    <t>CUST299</t>
  </si>
  <si>
    <t>Cassie Ortiz</t>
  </si>
  <si>
    <t>North Coryside</t>
  </si>
  <si>
    <t>CUST300</t>
  </si>
  <si>
    <t>Thomas Mckinney</t>
  </si>
  <si>
    <t>Lake Michelle</t>
  </si>
  <si>
    <t>CUST301</t>
  </si>
  <si>
    <t>Andrea Martin</t>
  </si>
  <si>
    <t>Hermanborough</t>
  </si>
  <si>
    <t>CUST302</t>
  </si>
  <si>
    <t>Julie Gibson</t>
  </si>
  <si>
    <t>Mozambique</t>
  </si>
  <si>
    <t>North John</t>
  </si>
  <si>
    <t>CUST303</t>
  </si>
  <si>
    <t>Jonathan Kelly</t>
  </si>
  <si>
    <t>North Danielle</t>
  </si>
  <si>
    <t>CUST304</t>
  </si>
  <si>
    <t>Matthew Jones</t>
  </si>
  <si>
    <t>Finland</t>
  </si>
  <si>
    <t>North Williamfort</t>
  </si>
  <si>
    <t>CUST305</t>
  </si>
  <si>
    <t>Jennifer Carroll</t>
  </si>
  <si>
    <t>Reunion</t>
  </si>
  <si>
    <t>Stewartburgh</t>
  </si>
  <si>
    <t>CUST306</t>
  </si>
  <si>
    <t>Michael Ramos</t>
  </si>
  <si>
    <t>North Danielshire</t>
  </si>
  <si>
    <t>CUST307</t>
  </si>
  <si>
    <t>Tommy Wells</t>
  </si>
  <si>
    <t>France</t>
  </si>
  <si>
    <t>West Christinashire</t>
  </si>
  <si>
    <t>CUST308</t>
  </si>
  <si>
    <t>Heather Terry</t>
  </si>
  <si>
    <t>Bolivia</t>
  </si>
  <si>
    <t>Jesuschester</t>
  </si>
  <si>
    <t>CUST309</t>
  </si>
  <si>
    <t>Joshua Clark</t>
  </si>
  <si>
    <t>Jersey</t>
  </si>
  <si>
    <t>New Brandi</t>
  </si>
  <si>
    <t>CUST310</t>
  </si>
  <si>
    <t>Maxwell Black</t>
  </si>
  <si>
    <t>Perryburgh</t>
  </si>
  <si>
    <t>CUST311</t>
  </si>
  <si>
    <t>Oscar Grant</t>
  </si>
  <si>
    <t>Marcland</t>
  </si>
  <si>
    <t>CUST312</t>
  </si>
  <si>
    <t>Audrey Blanchard</t>
  </si>
  <si>
    <t>Whitebury</t>
  </si>
  <si>
    <t>CUST313</t>
  </si>
  <si>
    <t>Shannon Reeves</t>
  </si>
  <si>
    <t>Davidfurt</t>
  </si>
  <si>
    <t>CUST314</t>
  </si>
  <si>
    <t>Bradley Haley</t>
  </si>
  <si>
    <t>CUST315</t>
  </si>
  <si>
    <t>Jeremy Mack</t>
  </si>
  <si>
    <t>South Georgia and the South Sandwich Islands</t>
  </si>
  <si>
    <t>South Rodney</t>
  </si>
  <si>
    <t>CUST316</t>
  </si>
  <si>
    <t>Wendy Johnson</t>
  </si>
  <si>
    <t>Rubenhaven</t>
  </si>
  <si>
    <t>CUST317</t>
  </si>
  <si>
    <t>Sharon Burns</t>
  </si>
  <si>
    <t>Howardchester</t>
  </si>
  <si>
    <t>CUST318</t>
  </si>
  <si>
    <t>Jason Davis</t>
  </si>
  <si>
    <t>Hernandezfort</t>
  </si>
  <si>
    <t>CUST319</t>
  </si>
  <si>
    <t>Jeremy Crawford</t>
  </si>
  <si>
    <t>Lisaview</t>
  </si>
  <si>
    <t>CUST320</t>
  </si>
  <si>
    <t>Travis Hernandez</t>
  </si>
  <si>
    <t>South Amberbury</t>
  </si>
  <si>
    <t>CUST321</t>
  </si>
  <si>
    <t>Shelley Allen</t>
  </si>
  <si>
    <t>East Michelle</t>
  </si>
  <si>
    <t>CUST322</t>
  </si>
  <si>
    <t>Mary Jackson</t>
  </si>
  <si>
    <t>Port Moniqueville</t>
  </si>
  <si>
    <t>CUST323</t>
  </si>
  <si>
    <t>Lisa Richardson</t>
  </si>
  <si>
    <t>East Christine</t>
  </si>
  <si>
    <t>CUST324</t>
  </si>
  <si>
    <t>Christopher Miranda</t>
  </si>
  <si>
    <t>North Markbury</t>
  </si>
  <si>
    <t>CUST325</t>
  </si>
  <si>
    <t>Brian Martinez</t>
  </si>
  <si>
    <t>South David</t>
  </si>
  <si>
    <t>CUST326</t>
  </si>
  <si>
    <t>Susan Oconnor</t>
  </si>
  <si>
    <t>Harrisfurt</t>
  </si>
  <si>
    <t>CUST327</t>
  </si>
  <si>
    <t>Bob Greene</t>
  </si>
  <si>
    <t>Nigeria</t>
  </si>
  <si>
    <t>Port Greg</t>
  </si>
  <si>
    <t>CUST328</t>
  </si>
  <si>
    <t>Tiffany Farrell</t>
  </si>
  <si>
    <t>Liberia</t>
  </si>
  <si>
    <t>East Danielleburgh</t>
  </si>
  <si>
    <t>CUST329</t>
  </si>
  <si>
    <t>Donald Kennedy</t>
  </si>
  <si>
    <t>Dominican Republic</t>
  </si>
  <si>
    <t>West Zachary</t>
  </si>
  <si>
    <t>CUST330</t>
  </si>
  <si>
    <t>William Ritter</t>
  </si>
  <si>
    <t>East Martin</t>
  </si>
  <si>
    <t>CUST331</t>
  </si>
  <si>
    <t>Bryan Perez</t>
  </si>
  <si>
    <t>Lake Paulmouth</t>
  </si>
  <si>
    <t>CUST332</t>
  </si>
  <si>
    <t>David Thomas</t>
  </si>
  <si>
    <t>North Markside</t>
  </si>
  <si>
    <t>CUST333</t>
  </si>
  <si>
    <t>Cody Lopez</t>
  </si>
  <si>
    <t>New Alexandria</t>
  </si>
  <si>
    <t>CUST334</t>
  </si>
  <si>
    <t>Joshua Thomas</t>
  </si>
  <si>
    <t>South Rachel</t>
  </si>
  <si>
    <t>CUST335</t>
  </si>
  <si>
    <t>Tanya Marshall</t>
  </si>
  <si>
    <t>East Sharon</t>
  </si>
  <si>
    <t>CUST336</t>
  </si>
  <si>
    <t>Victor Riley</t>
  </si>
  <si>
    <t>Port Megan</t>
  </si>
  <si>
    <t>CUST337</t>
  </si>
  <si>
    <t>Holly Cooper</t>
  </si>
  <si>
    <t>New Anthony</t>
  </si>
  <si>
    <t>CUST338</t>
  </si>
  <si>
    <t>Holly Miller</t>
  </si>
  <si>
    <t>Shannonbury</t>
  </si>
  <si>
    <t>CUST339</t>
  </si>
  <si>
    <t>Joseph Ritter</t>
  </si>
  <si>
    <t>China</t>
  </si>
  <si>
    <t>South Brandonberg</t>
  </si>
  <si>
    <t>CUST340</t>
  </si>
  <si>
    <t>Evelyn Bernard</t>
  </si>
  <si>
    <t>East Linda</t>
  </si>
  <si>
    <t>CUST341</t>
  </si>
  <si>
    <t>Joshua Chapman</t>
  </si>
  <si>
    <t>Jenniferstad</t>
  </si>
  <si>
    <t>CUST342</t>
  </si>
  <si>
    <t>Timothy Rodriguez</t>
  </si>
  <si>
    <t>Burundi</t>
  </si>
  <si>
    <t>Krausechester</t>
  </si>
  <si>
    <t>CUST343</t>
  </si>
  <si>
    <t>Christine Fitzgerald</t>
  </si>
  <si>
    <t>Lake Christinemouth</t>
  </si>
  <si>
    <t>CUST344</t>
  </si>
  <si>
    <t>Peter Cortez</t>
  </si>
  <si>
    <t>Lake Lindseyberg</t>
  </si>
  <si>
    <t>CUST345</t>
  </si>
  <si>
    <t>Kyle Pearson</t>
  </si>
  <si>
    <t>West Lisa</t>
  </si>
  <si>
    <t>CUST346</t>
  </si>
  <si>
    <t>Andrew Richmond</t>
  </si>
  <si>
    <t>Lake Christopher</t>
  </si>
  <si>
    <t>CUST347</t>
  </si>
  <si>
    <t>Karen Castillo</t>
  </si>
  <si>
    <t>Gatesmouth</t>
  </si>
  <si>
    <t>CUST348</t>
  </si>
  <si>
    <t>Ariel Jones</t>
  </si>
  <si>
    <t>West Matthew</t>
  </si>
  <si>
    <t>CUST349</t>
  </si>
  <si>
    <t>Dawn Crawford</t>
  </si>
  <si>
    <t>Mitchellshire</t>
  </si>
  <si>
    <t>CUST350</t>
  </si>
  <si>
    <t>Robert Serrano</t>
  </si>
  <si>
    <t>New Troymouth</t>
  </si>
  <si>
    <t>CUST351</t>
  </si>
  <si>
    <t>Brandon Hunt</t>
  </si>
  <si>
    <t>Baileyfurt</t>
  </si>
  <si>
    <t>CUST352</t>
  </si>
  <si>
    <t>Ann Rojas</t>
  </si>
  <si>
    <t>North Jessicaton</t>
  </si>
  <si>
    <t>CUST353</t>
  </si>
  <si>
    <t>Ms. Kristen Faulkner MD</t>
  </si>
  <si>
    <t>Hunterland</t>
  </si>
  <si>
    <t>CUST354</t>
  </si>
  <si>
    <t>Robert Salas</t>
  </si>
  <si>
    <t>Monaco</t>
  </si>
  <si>
    <t>West Bobby</t>
  </si>
  <si>
    <t>CUST355</t>
  </si>
  <si>
    <t>Reginald Wiley</t>
  </si>
  <si>
    <t>East Steven</t>
  </si>
  <si>
    <t>CUST356</t>
  </si>
  <si>
    <t>Melissa Velasquez</t>
  </si>
  <si>
    <t>West Alexandermouth</t>
  </si>
  <si>
    <t>CUST357</t>
  </si>
  <si>
    <t>George Owens</t>
  </si>
  <si>
    <t>Brunei Darussalam</t>
  </si>
  <si>
    <t>Lake Christopherberg</t>
  </si>
  <si>
    <t>CUST358</t>
  </si>
  <si>
    <t>Eric Moore MD</t>
  </si>
  <si>
    <t>New Robertport</t>
  </si>
  <si>
    <t>CUST359</t>
  </si>
  <si>
    <t>James Cook</t>
  </si>
  <si>
    <t>New Claytonland</t>
  </si>
  <si>
    <t>CUST360</t>
  </si>
  <si>
    <t>Jason Gutierrez</t>
  </si>
  <si>
    <t>CUST361</t>
  </si>
  <si>
    <t>Joseph Baker</t>
  </si>
  <si>
    <t>North Kiara</t>
  </si>
  <si>
    <t>CUST362</t>
  </si>
  <si>
    <t>Susan Chaney MD</t>
  </si>
  <si>
    <t>New Briannafort</t>
  </si>
  <si>
    <t>CUST363</t>
  </si>
  <si>
    <t>Michael Howard</t>
  </si>
  <si>
    <t>Marshallshire</t>
  </si>
  <si>
    <t>CUST364</t>
  </si>
  <si>
    <t>Amy Wood</t>
  </si>
  <si>
    <t>South Julia</t>
  </si>
  <si>
    <t>CUST365</t>
  </si>
  <si>
    <t>Erica Wilson</t>
  </si>
  <si>
    <t>Johnport</t>
  </si>
  <si>
    <t>CUST366</t>
  </si>
  <si>
    <t>Mark Walker</t>
  </si>
  <si>
    <t>Rebeccabury</t>
  </si>
  <si>
    <t>CUST367</t>
  </si>
  <si>
    <t>James Marquez</t>
  </si>
  <si>
    <t>West Claytonshire</t>
  </si>
  <si>
    <t>CUST368</t>
  </si>
  <si>
    <t>Laura Rocha</t>
  </si>
  <si>
    <t>Nicaragua</t>
  </si>
  <si>
    <t>South Debra</t>
  </si>
  <si>
    <t>CUST369</t>
  </si>
  <si>
    <t>Carla Anderson</t>
  </si>
  <si>
    <t>Bulgaria</t>
  </si>
  <si>
    <t>Port Jenniferhaven</t>
  </si>
  <si>
    <t>CUST370</t>
  </si>
  <si>
    <t>Adam Phillips</t>
  </si>
  <si>
    <t>Holy See (Vatican City State)</t>
  </si>
  <si>
    <t>Powellside</t>
  </si>
  <si>
    <t>CUST371</t>
  </si>
  <si>
    <t>Jeffrey Greene</t>
  </si>
  <si>
    <t>Papua New Guinea</t>
  </si>
  <si>
    <t>South Crystalbury</t>
  </si>
  <si>
    <t>CUST372</t>
  </si>
  <si>
    <t>Paul Jones</t>
  </si>
  <si>
    <t>North Caroline</t>
  </si>
  <si>
    <t>CUST373</t>
  </si>
  <si>
    <t>Michael Hernandez</t>
  </si>
  <si>
    <t>Gillborough</t>
  </si>
  <si>
    <t>CUST374</t>
  </si>
  <si>
    <t>Lori Greene</t>
  </si>
  <si>
    <t>Lake Donald</t>
  </si>
  <si>
    <t>CUST375</t>
  </si>
  <si>
    <t>Anthony Johnson</t>
  </si>
  <si>
    <t>Jenniferland</t>
  </si>
  <si>
    <t>CUST376</t>
  </si>
  <si>
    <t>Dennis Benton</t>
  </si>
  <si>
    <t>Josephchester</t>
  </si>
  <si>
    <t>CUST377</t>
  </si>
  <si>
    <t>Nathan Myers</t>
  </si>
  <si>
    <t>CUST378</t>
  </si>
  <si>
    <t>Kelly Newton</t>
  </si>
  <si>
    <t>Evansbury</t>
  </si>
  <si>
    <t>CUST379</t>
  </si>
  <si>
    <t>Natalie King</t>
  </si>
  <si>
    <t>North Thomas</t>
  </si>
  <si>
    <t>CUST380</t>
  </si>
  <si>
    <t>Shannon Bender</t>
  </si>
  <si>
    <t>Romania</t>
  </si>
  <si>
    <t>CUST381</t>
  </si>
  <si>
    <t>Oscar Wyatt</t>
  </si>
  <si>
    <t>Qatar</t>
  </si>
  <si>
    <t>CUST382</t>
  </si>
  <si>
    <t>Sarah Walter</t>
  </si>
  <si>
    <t>Malta</t>
  </si>
  <si>
    <t>West Kelliton</t>
  </si>
  <si>
    <t>CUST383</t>
  </si>
  <si>
    <t>Benjamin Nelson</t>
  </si>
  <si>
    <t>New Zealand</t>
  </si>
  <si>
    <t>Clarkbury</t>
  </si>
  <si>
    <t>CUST384</t>
  </si>
  <si>
    <t>James Holmes</t>
  </si>
  <si>
    <t>CUST385</t>
  </si>
  <si>
    <t>William Robinson</t>
  </si>
  <si>
    <t>Stevensmouth</t>
  </si>
  <si>
    <t>CUST386</t>
  </si>
  <si>
    <t>Lisa Thornton</t>
  </si>
  <si>
    <t>Port Vickimouth</t>
  </si>
  <si>
    <t>CUST387</t>
  </si>
  <si>
    <t>Kayla Hill</t>
  </si>
  <si>
    <t>West Paulaland</t>
  </si>
  <si>
    <t>CUST388</t>
  </si>
  <si>
    <t>Robin Perez</t>
  </si>
  <si>
    <t>Wrightville</t>
  </si>
  <si>
    <t>CUST389</t>
  </si>
  <si>
    <t>Luis Davies</t>
  </si>
  <si>
    <t>West Monicaside</t>
  </si>
  <si>
    <t>CUST390</t>
  </si>
  <si>
    <t>Thomas Johnson</t>
  </si>
  <si>
    <t>Saint Lucia</t>
  </si>
  <si>
    <t>Shannonborough</t>
  </si>
  <si>
    <t>CUST391</t>
  </si>
  <si>
    <t>Emma Hernandez</t>
  </si>
  <si>
    <t>Calebshire</t>
  </si>
  <si>
    <t>CUST392</t>
  </si>
  <si>
    <t>Mrs. Tina Sandoval</t>
  </si>
  <si>
    <t>East Christina</t>
  </si>
  <si>
    <t>CUST393</t>
  </si>
  <si>
    <t>Jordan Pham</t>
  </si>
  <si>
    <t>Barbados</t>
  </si>
  <si>
    <t>Oscarfurt</t>
  </si>
  <si>
    <t>CUST394</t>
  </si>
  <si>
    <t>Michele Smith</t>
  </si>
  <si>
    <t>CUST395</t>
  </si>
  <si>
    <t>Joseph Molina</t>
  </si>
  <si>
    <t>Summersborough</t>
  </si>
  <si>
    <t>CUST396</t>
  </si>
  <si>
    <t>Manuel Edwards</t>
  </si>
  <si>
    <t>Cocos (Keeling) Islands</t>
  </si>
  <si>
    <t>Kyleberg</t>
  </si>
  <si>
    <t>CUST397</t>
  </si>
  <si>
    <t>Zachary Jones</t>
  </si>
  <si>
    <t>Christophermouth</t>
  </si>
  <si>
    <t>CUST398</t>
  </si>
  <si>
    <t>Amanda Wells</t>
  </si>
  <si>
    <t>Johnland</t>
  </si>
  <si>
    <t>CUST399</t>
  </si>
  <si>
    <t>Heather Mcbride</t>
  </si>
  <si>
    <t>New Joyshire</t>
  </si>
  <si>
    <t>CUST400</t>
  </si>
  <si>
    <t>Tara Chen</t>
  </si>
  <si>
    <t>Equatorial Guinea</t>
  </si>
  <si>
    <t>Petersonport</t>
  </si>
  <si>
    <t>CUST401</t>
  </si>
  <si>
    <t>Sierra White</t>
  </si>
  <si>
    <t>South Lori</t>
  </si>
  <si>
    <t>CUST402</t>
  </si>
  <si>
    <t>Francis Jarvis</t>
  </si>
  <si>
    <t>South Michaelstad</t>
  </si>
  <si>
    <t>CUST403</t>
  </si>
  <si>
    <t>Joy Moore</t>
  </si>
  <si>
    <t>Bahrain</t>
  </si>
  <si>
    <t>Brucestad</t>
  </si>
  <si>
    <t>CUST404</t>
  </si>
  <si>
    <t>Elizabeth Wright</t>
  </si>
  <si>
    <t>Serbia</t>
  </si>
  <si>
    <t>North Dianachester</t>
  </si>
  <si>
    <t>CUST405</t>
  </si>
  <si>
    <t>Christopher Cline</t>
  </si>
  <si>
    <t>Lake Kyle</t>
  </si>
  <si>
    <t>CUST406</t>
  </si>
  <si>
    <t>Jessica Williams</t>
  </si>
  <si>
    <t>Garciaville</t>
  </si>
  <si>
    <t>CUST407</t>
  </si>
  <si>
    <t>Catherine Thomas DDS</t>
  </si>
  <si>
    <t>Kiribati</t>
  </si>
  <si>
    <t>Ruiztown</t>
  </si>
  <si>
    <t>CUST408</t>
  </si>
  <si>
    <t>Lisa Krueger</t>
  </si>
  <si>
    <t>Macdonaldmouth</t>
  </si>
  <si>
    <t>CUST409</t>
  </si>
  <si>
    <t>Rhonda Martin</t>
  </si>
  <si>
    <t>Antigua and Barbuda</t>
  </si>
  <si>
    <t>East Mark</t>
  </si>
  <si>
    <t>CUST410</t>
  </si>
  <si>
    <t>Laura Malone</t>
  </si>
  <si>
    <t>North Shane</t>
  </si>
  <si>
    <t>CUST411</t>
  </si>
  <si>
    <t>Angela Edwards</t>
  </si>
  <si>
    <t>Lake Maureen</t>
  </si>
  <si>
    <t>CUST412</t>
  </si>
  <si>
    <t>Chad Wells</t>
  </si>
  <si>
    <t>Joeview</t>
  </si>
  <si>
    <t>CUST413</t>
  </si>
  <si>
    <t>Angela Harris</t>
  </si>
  <si>
    <t>Azerbaijan</t>
  </si>
  <si>
    <t>CUST414</t>
  </si>
  <si>
    <t>John Foster</t>
  </si>
  <si>
    <t>Saraland</t>
  </si>
  <si>
    <t>CUST415</t>
  </si>
  <si>
    <t>Nancy Peters</t>
  </si>
  <si>
    <t>Lake Leonard</t>
  </si>
  <si>
    <t>CUST416</t>
  </si>
  <si>
    <t>Brian Moore</t>
  </si>
  <si>
    <t>Cruzfurt</t>
  </si>
  <si>
    <t>CUST417</t>
  </si>
  <si>
    <t>Kelly Green</t>
  </si>
  <si>
    <t>Blakeview</t>
  </si>
  <si>
    <t>CUST418</t>
  </si>
  <si>
    <t>Gerald French</t>
  </si>
  <si>
    <t>Malaysia</t>
  </si>
  <si>
    <t>East Thomas</t>
  </si>
  <si>
    <t>CUST419</t>
  </si>
  <si>
    <t>John Watts</t>
  </si>
  <si>
    <t>Benin</t>
  </si>
  <si>
    <t>Perezton</t>
  </si>
  <si>
    <t>CUST420</t>
  </si>
  <si>
    <t>Stanley Turner</t>
  </si>
  <si>
    <t>Zimbabwe</t>
  </si>
  <si>
    <t>Jamesfort</t>
  </si>
  <si>
    <t>CUST421</t>
  </si>
  <si>
    <t>Parker Holder</t>
  </si>
  <si>
    <t>Gabon</t>
  </si>
  <si>
    <t>North Luismouth</t>
  </si>
  <si>
    <t>CUST422</t>
  </si>
  <si>
    <t>Heather Bishop</t>
  </si>
  <si>
    <t>Dianafort</t>
  </si>
  <si>
    <t>CUST423</t>
  </si>
  <si>
    <t>Stacey White</t>
  </si>
  <si>
    <t>Adamsborough</t>
  </si>
  <si>
    <t>CUST424</t>
  </si>
  <si>
    <t>Mark Chang</t>
  </si>
  <si>
    <t>West Jaime</t>
  </si>
  <si>
    <t>CUST425</t>
  </si>
  <si>
    <t>Peter Reyes</t>
  </si>
  <si>
    <t>Kramerton</t>
  </si>
  <si>
    <t>CUST426</t>
  </si>
  <si>
    <t>Kristen Jackson</t>
  </si>
  <si>
    <t>Brianmouth</t>
  </si>
  <si>
    <t>CUST427</t>
  </si>
  <si>
    <t>Tonya Savage</t>
  </si>
  <si>
    <t>Briannaport</t>
  </si>
  <si>
    <t>CUST428</t>
  </si>
  <si>
    <t>Susan Guerrero</t>
  </si>
  <si>
    <t>West Rebeccaside</t>
  </si>
  <si>
    <t>CUST429</t>
  </si>
  <si>
    <t>Thomas Gonzales</t>
  </si>
  <si>
    <t>Reginaton</t>
  </si>
  <si>
    <t>CUST430</t>
  </si>
  <si>
    <t>Francisco Martin</t>
  </si>
  <si>
    <t>West Donna</t>
  </si>
  <si>
    <t>CUST431</t>
  </si>
  <si>
    <t>Patrick Sherman</t>
  </si>
  <si>
    <t>Lake Frankville</t>
  </si>
  <si>
    <t>CUST432</t>
  </si>
  <si>
    <t>Katelyn Ramos</t>
  </si>
  <si>
    <t>New Patriciamouth</t>
  </si>
  <si>
    <t>CUST433</t>
  </si>
  <si>
    <t>Sarah Robertson</t>
  </si>
  <si>
    <t>Lynnland</t>
  </si>
  <si>
    <t>CUST434</t>
  </si>
  <si>
    <t>Tara Morris</t>
  </si>
  <si>
    <t>Port Jeremyport</t>
  </si>
  <si>
    <t>CUST435</t>
  </si>
  <si>
    <t>Beth Kennedy</t>
  </si>
  <si>
    <t>Alexisland</t>
  </si>
  <si>
    <t>CUST436</t>
  </si>
  <si>
    <t>Tracie Williams</t>
  </si>
  <si>
    <t>West Derrickville</t>
  </si>
  <si>
    <t>CUST437</t>
  </si>
  <si>
    <t>Patricia Adams</t>
  </si>
  <si>
    <t>Aaronhaven</t>
  </si>
  <si>
    <t>CUST438</t>
  </si>
  <si>
    <t>Christopher Glenn</t>
  </si>
  <si>
    <t>Craighaven</t>
  </si>
  <si>
    <t>CUST439</t>
  </si>
  <si>
    <t>Adrian Jones</t>
  </si>
  <si>
    <t>South Jeremy</t>
  </si>
  <si>
    <t>CUST440</t>
  </si>
  <si>
    <t>Angela Lee MD</t>
  </si>
  <si>
    <t>New Brittany</t>
  </si>
  <si>
    <t>CUST441</t>
  </si>
  <si>
    <t>Steven Floyd</t>
  </si>
  <si>
    <t>New Suzannestad</t>
  </si>
  <si>
    <t>CUST442</t>
  </si>
  <si>
    <t>Randall Robinson</t>
  </si>
  <si>
    <t>Port Caitlynburgh</t>
  </si>
  <si>
    <t>CUST443</t>
  </si>
  <si>
    <t>Kelsey Cabrera</t>
  </si>
  <si>
    <t>Lowefurt</t>
  </si>
  <si>
    <t>CUST444</t>
  </si>
  <si>
    <t>Hayden Williams</t>
  </si>
  <si>
    <t>Greece</t>
  </si>
  <si>
    <t>Michaelville</t>
  </si>
  <si>
    <t>CUST445</t>
  </si>
  <si>
    <t>Jessica Phillips</t>
  </si>
  <si>
    <t>New Briantown</t>
  </si>
  <si>
    <t>CUST446</t>
  </si>
  <si>
    <t>Valerie Garcia</t>
  </si>
  <si>
    <t>Hernandezfurt</t>
  </si>
  <si>
    <t>CUST447</t>
  </si>
  <si>
    <t>Dawn Lyons</t>
  </si>
  <si>
    <t>Shawnborough</t>
  </si>
  <si>
    <t>CUST448</t>
  </si>
  <si>
    <t>Raven Jenkins</t>
  </si>
  <si>
    <t>South Donald</t>
  </si>
  <si>
    <t>CUST449</t>
  </si>
  <si>
    <t>Deborah Taylor</t>
  </si>
  <si>
    <t>Oman</t>
  </si>
  <si>
    <t>Wrightberg</t>
  </si>
  <si>
    <t>CUST450</t>
  </si>
  <si>
    <t>New Laurabury</t>
  </si>
  <si>
    <t>CUST451</t>
  </si>
  <si>
    <t>Robert Wells</t>
  </si>
  <si>
    <t>Macedonia</t>
  </si>
  <si>
    <t>Port Isaacborough</t>
  </si>
  <si>
    <t>CUST452</t>
  </si>
  <si>
    <t>Miss Christina Miller DVM</t>
  </si>
  <si>
    <t>British Virgin Islands</t>
  </si>
  <si>
    <t>New Jacquelineport</t>
  </si>
  <si>
    <t>CUST453</t>
  </si>
  <si>
    <t>Jesus Barton</t>
  </si>
  <si>
    <t>Port Travismouth</t>
  </si>
  <si>
    <t>CUST454</t>
  </si>
  <si>
    <t>Justin Dalton</t>
  </si>
  <si>
    <t>Lake Sarahshire</t>
  </si>
  <si>
    <t>CUST455</t>
  </si>
  <si>
    <t>Theresa Wilson</t>
  </si>
  <si>
    <t>Port Justin</t>
  </si>
  <si>
    <t>CUST456</t>
  </si>
  <si>
    <t>Connor Shaffer</t>
  </si>
  <si>
    <t>West Latoya</t>
  </si>
  <si>
    <t>CUST457</t>
  </si>
  <si>
    <t>Stephanie Freeman</t>
  </si>
  <si>
    <t>North April</t>
  </si>
  <si>
    <t>CUST458</t>
  </si>
  <si>
    <t>Michael Alexander</t>
  </si>
  <si>
    <t>Paulabury</t>
  </si>
  <si>
    <t>CUST459</t>
  </si>
  <si>
    <t>Emily Henderson</t>
  </si>
  <si>
    <t>East Matthewland</t>
  </si>
  <si>
    <t>CUST460</t>
  </si>
  <si>
    <t>Joseph Henry</t>
  </si>
  <si>
    <t>Lake Nicolas</t>
  </si>
  <si>
    <t>CUST461</t>
  </si>
  <si>
    <t>Jessica Mcclain</t>
  </si>
  <si>
    <t>Dunnland</t>
  </si>
  <si>
    <t>CUST462</t>
  </si>
  <si>
    <t>Emily Smith</t>
  </si>
  <si>
    <t>Port Dianechester</t>
  </si>
  <si>
    <t>CUST463</t>
  </si>
  <si>
    <t>Ashley Branch</t>
  </si>
  <si>
    <t>New Ann</t>
  </si>
  <si>
    <t>CUST464</t>
  </si>
  <si>
    <t>Sandra Berry</t>
  </si>
  <si>
    <t>Joelborough</t>
  </si>
  <si>
    <t>CUST465</t>
  </si>
  <si>
    <t>Candice Trujillo</t>
  </si>
  <si>
    <t>CUST466</t>
  </si>
  <si>
    <t>Lisa Cox</t>
  </si>
  <si>
    <t>Port Lauren</t>
  </si>
  <si>
    <t>CUST467</t>
  </si>
  <si>
    <t>Shane Robinson MD</t>
  </si>
  <si>
    <t>Anthonyland</t>
  </si>
  <si>
    <t>CUST468</t>
  </si>
  <si>
    <t>Jennifer Mcgee</t>
  </si>
  <si>
    <t>Petersonmouth</t>
  </si>
  <si>
    <t>CUST469</t>
  </si>
  <si>
    <t>Danielle Mathews</t>
  </si>
  <si>
    <t>Grenada</t>
  </si>
  <si>
    <t>Murraychester</t>
  </si>
  <si>
    <t>CUST470</t>
  </si>
  <si>
    <t>Deanna Holt</t>
  </si>
  <si>
    <t>South Calebside</t>
  </si>
  <si>
    <t>CUST471</t>
  </si>
  <si>
    <t>Eugenefort</t>
  </si>
  <si>
    <t>CUST472</t>
  </si>
  <si>
    <t>Jeffrey Olsen</t>
  </si>
  <si>
    <t>Smithberg</t>
  </si>
  <si>
    <t>CUST473</t>
  </si>
  <si>
    <t>Stephen Fitzgerald</t>
  </si>
  <si>
    <t>Lake Jefferyfurt</t>
  </si>
  <si>
    <t>CUST474</t>
  </si>
  <si>
    <t>Valerie Byrd</t>
  </si>
  <si>
    <t>Fergusonbury</t>
  </si>
  <si>
    <t>CUST475</t>
  </si>
  <si>
    <t>Gregory Santos</t>
  </si>
  <si>
    <t>New Amanda</t>
  </si>
  <si>
    <t>CUST476</t>
  </si>
  <si>
    <t>David Adkins</t>
  </si>
  <si>
    <t>North Toddburgh</t>
  </si>
  <si>
    <t>CUST477</t>
  </si>
  <si>
    <t>Kevin Randall</t>
  </si>
  <si>
    <t>Falkland Islands (Malvinas)</t>
  </si>
  <si>
    <t>New Ericfurt</t>
  </si>
  <si>
    <t>CUST478</t>
  </si>
  <si>
    <t>John Austin</t>
  </si>
  <si>
    <t>Lake Russellton</t>
  </si>
  <si>
    <t>CUST479</t>
  </si>
  <si>
    <t>Crystal Riddle</t>
  </si>
  <si>
    <t>New Miguel</t>
  </si>
  <si>
    <t>CUST480</t>
  </si>
  <si>
    <t>Vanessa Cox MD</t>
  </si>
  <si>
    <t>West Brianchester</t>
  </si>
  <si>
    <t>CUST481</t>
  </si>
  <si>
    <t>Cynthia Sanders</t>
  </si>
  <si>
    <t>CUST482</t>
  </si>
  <si>
    <t>Ronnie Fischer</t>
  </si>
  <si>
    <t>Randyland</t>
  </si>
  <si>
    <t>CUST483</t>
  </si>
  <si>
    <t>Sean Perez</t>
  </si>
  <si>
    <t>Ghana</t>
  </si>
  <si>
    <t>South Laurenchester</t>
  </si>
  <si>
    <t>CUST484</t>
  </si>
  <si>
    <t>Amanda Hayes</t>
  </si>
  <si>
    <t>West Philipstad</t>
  </si>
  <si>
    <t>CUST485</t>
  </si>
  <si>
    <t>Curtis Daugherty</t>
  </si>
  <si>
    <t>Estonia</t>
  </si>
  <si>
    <t>Lake Daniel</t>
  </si>
  <si>
    <t>CUST486</t>
  </si>
  <si>
    <t>Mr. George Butler</t>
  </si>
  <si>
    <t>Annaton</t>
  </si>
  <si>
    <t>CUST487</t>
  </si>
  <si>
    <t>Brittany Carlson</t>
  </si>
  <si>
    <t>Williamsport</t>
  </si>
  <si>
    <t>CUST488</t>
  </si>
  <si>
    <t>Sarah Gilmore</t>
  </si>
  <si>
    <t>South Brian</t>
  </si>
  <si>
    <t>CUST489</t>
  </si>
  <si>
    <t>Brian Hardy</t>
  </si>
  <si>
    <t>Guinea-Bissau</t>
  </si>
  <si>
    <t>Levymouth</t>
  </si>
  <si>
    <t>CUST490</t>
  </si>
  <si>
    <t>Kenneth Curry</t>
  </si>
  <si>
    <t>Mooretown</t>
  </si>
  <si>
    <t>CUST491</t>
  </si>
  <si>
    <t>Olivia Moore</t>
  </si>
  <si>
    <t>Micronesia</t>
  </si>
  <si>
    <t>North Brittneyfort</t>
  </si>
  <si>
    <t>CUST492</t>
  </si>
  <si>
    <t>Jerry Murphy</t>
  </si>
  <si>
    <t>Johnsontown</t>
  </si>
  <si>
    <t>CUST493</t>
  </si>
  <si>
    <t>Eugene Lambert</t>
  </si>
  <si>
    <t>Port Alexshire</t>
  </si>
  <si>
    <t>CUST494</t>
  </si>
  <si>
    <t>Leslie Brooks</t>
  </si>
  <si>
    <t>North Latashaland</t>
  </si>
  <si>
    <t>CUST495</t>
  </si>
  <si>
    <t>Edward Le</t>
  </si>
  <si>
    <t>North Teresa</t>
  </si>
  <si>
    <t>CUST496</t>
  </si>
  <si>
    <t>William Hall</t>
  </si>
  <si>
    <t>East Christopher</t>
  </si>
  <si>
    <t>CUST497</t>
  </si>
  <si>
    <t>Kelsey Thomas</t>
  </si>
  <si>
    <t>Lesterchester</t>
  </si>
  <si>
    <t>CUST498</t>
  </si>
  <si>
    <t>Jesse Murray</t>
  </si>
  <si>
    <t>South Shannonshire</t>
  </si>
  <si>
    <t>CUST499</t>
  </si>
  <si>
    <t>Chelsea Cole</t>
  </si>
  <si>
    <t>South Mariachester</t>
  </si>
  <si>
    <t>CUST500</t>
  </si>
  <si>
    <t>Andrea Buckley</t>
  </si>
  <si>
    <t>Coopermouth</t>
  </si>
  <si>
    <t>CUST501</t>
  </si>
  <si>
    <t>Mark Martinez</t>
  </si>
  <si>
    <t>Tuvalu</t>
  </si>
  <si>
    <t>Jamesport</t>
  </si>
  <si>
    <t>CUST502</t>
  </si>
  <si>
    <t>Kyle Howard</t>
  </si>
  <si>
    <t>Hendersonshire</t>
  </si>
  <si>
    <t>CUST503</t>
  </si>
  <si>
    <t>Mary Robinson</t>
  </si>
  <si>
    <t>Port Angelside</t>
  </si>
  <si>
    <t>CUST504</t>
  </si>
  <si>
    <t>Daniel Coleman</t>
  </si>
  <si>
    <t>Lisaburgh</t>
  </si>
  <si>
    <t>CUST505</t>
  </si>
  <si>
    <t>Richard Mckinney</t>
  </si>
  <si>
    <t>CUST506</t>
  </si>
  <si>
    <t>Brent Trujillo</t>
  </si>
  <si>
    <t>New Jessica</t>
  </si>
  <si>
    <t>CUST507</t>
  </si>
  <si>
    <t>Karen Higgins</t>
  </si>
  <si>
    <t>East David</t>
  </si>
  <si>
    <t>CUST508</t>
  </si>
  <si>
    <t>John Smith</t>
  </si>
  <si>
    <t>Justintown</t>
  </si>
  <si>
    <t>CUST509</t>
  </si>
  <si>
    <t>Hayden Byrd</t>
  </si>
  <si>
    <t>Korea</t>
  </si>
  <si>
    <t>West John</t>
  </si>
  <si>
    <t>CUST510</t>
  </si>
  <si>
    <t>Gregory Higgins</t>
  </si>
  <si>
    <t>Bellborough</t>
  </si>
  <si>
    <t>CUST511</t>
  </si>
  <si>
    <t>Mark Clark</t>
  </si>
  <si>
    <t>South Matthewchester</t>
  </si>
  <si>
    <t>CUST512</t>
  </si>
  <si>
    <t>Mrs. Julie Travis</t>
  </si>
  <si>
    <t>Lake Kimberly</t>
  </si>
  <si>
    <t>CUST513</t>
  </si>
  <si>
    <t>Janet Pittman</t>
  </si>
  <si>
    <t>North Charlottehaven</t>
  </si>
  <si>
    <t>CUST514</t>
  </si>
  <si>
    <t>Steven Frazier</t>
  </si>
  <si>
    <t>Port Justinbury</t>
  </si>
  <si>
    <t>CUST515</t>
  </si>
  <si>
    <t>Patricia Pratt</t>
  </si>
  <si>
    <t>Austintown</t>
  </si>
  <si>
    <t>CUST516</t>
  </si>
  <si>
    <t>Angela Castillo</t>
  </si>
  <si>
    <t>Rhodesfort</t>
  </si>
  <si>
    <t>CUST517</t>
  </si>
  <si>
    <t>Monica Taylor</t>
  </si>
  <si>
    <t>Kyrgyz Republic</t>
  </si>
  <si>
    <t>West Deborahmouth</t>
  </si>
  <si>
    <t>CUST518</t>
  </si>
  <si>
    <t>Denise Jensen</t>
  </si>
  <si>
    <t>Phillipsport</t>
  </si>
  <si>
    <t>CUST519</t>
  </si>
  <si>
    <t>Kelli Jefferson</t>
  </si>
  <si>
    <t>East Madison</t>
  </si>
  <si>
    <t>CUST520</t>
  </si>
  <si>
    <t>Stephanie Webster</t>
  </si>
  <si>
    <t>Lake Randytown</t>
  </si>
  <si>
    <t>CUST521</t>
  </si>
  <si>
    <t>Nicholas Green DVM</t>
  </si>
  <si>
    <t>Port Conniechester</t>
  </si>
  <si>
    <t>CUST522</t>
  </si>
  <si>
    <t>Connie Wilson</t>
  </si>
  <si>
    <t>South Samanthamouth</t>
  </si>
  <si>
    <t>CUST523</t>
  </si>
  <si>
    <t>Nicole Palmer</t>
  </si>
  <si>
    <t>Christopherview</t>
  </si>
  <si>
    <t>CUST524</t>
  </si>
  <si>
    <t>Andrew Reid</t>
  </si>
  <si>
    <t>East Nancyville</t>
  </si>
  <si>
    <t>CUST525</t>
  </si>
  <si>
    <t>Dakota Collins</t>
  </si>
  <si>
    <t>North Paulland</t>
  </si>
  <si>
    <t>CUST526</t>
  </si>
  <si>
    <t>Jesus Allen</t>
  </si>
  <si>
    <t>New Brianna</t>
  </si>
  <si>
    <t>CUST527</t>
  </si>
  <si>
    <t>Fernando Guerrero</t>
  </si>
  <si>
    <t>Port Tammyshire</t>
  </si>
  <si>
    <t>CUST528</t>
  </si>
  <si>
    <t>Victor Mason</t>
  </si>
  <si>
    <t>Lake Loriville</t>
  </si>
  <si>
    <t>CUST529</t>
  </si>
  <si>
    <t>Felicia Wallace</t>
  </si>
  <si>
    <t>Heidiburgh</t>
  </si>
  <si>
    <t>CUST530</t>
  </si>
  <si>
    <t>West Jessica</t>
  </si>
  <si>
    <t>CUST531</t>
  </si>
  <si>
    <t>Jennifer Davenport</t>
  </si>
  <si>
    <t>Beasleyborough</t>
  </si>
  <si>
    <t>CUST532</t>
  </si>
  <si>
    <t>Jeffrey Lopez</t>
  </si>
  <si>
    <t>Port Michael</t>
  </si>
  <si>
    <t>CUST533</t>
  </si>
  <si>
    <t>Melanie Bernard</t>
  </si>
  <si>
    <t>North Christopher</t>
  </si>
  <si>
    <t>CUST534</t>
  </si>
  <si>
    <t>Christopher Hunter</t>
  </si>
  <si>
    <t>South Cynthia</t>
  </si>
  <si>
    <t>CUST535</t>
  </si>
  <si>
    <t>James Thompson</t>
  </si>
  <si>
    <t>Lake Austinfurt</t>
  </si>
  <si>
    <t>CUST536</t>
  </si>
  <si>
    <t>Michael Parker</t>
  </si>
  <si>
    <t>Port Emilyberg</t>
  </si>
  <si>
    <t>CUST537</t>
  </si>
  <si>
    <t>Stacey Carroll</t>
  </si>
  <si>
    <t>Waltonton</t>
  </si>
  <si>
    <t>CUST538</t>
  </si>
  <si>
    <t>Sierra Matthews</t>
  </si>
  <si>
    <t>Bennettbury</t>
  </si>
  <si>
    <t>CUST539</t>
  </si>
  <si>
    <t>Michelle Sellers</t>
  </si>
  <si>
    <t>Netherlands</t>
  </si>
  <si>
    <t>East Rita</t>
  </si>
  <si>
    <t>CUST540</t>
  </si>
  <si>
    <t>Lisa Matthews</t>
  </si>
  <si>
    <t>Jonathanchester</t>
  </si>
  <si>
    <t>CUST541</t>
  </si>
  <si>
    <t>Brian Sanchez</t>
  </si>
  <si>
    <t>CUST542</t>
  </si>
  <si>
    <t>Brianna Pace</t>
  </si>
  <si>
    <t>West Annaberg</t>
  </si>
  <si>
    <t>CUST543</t>
  </si>
  <si>
    <t>Benjamin Bush</t>
  </si>
  <si>
    <t>Gabrielatown</t>
  </si>
  <si>
    <t>CUST544</t>
  </si>
  <si>
    <t>Kevin Rose Jr.</t>
  </si>
  <si>
    <t>West Joanna</t>
  </si>
  <si>
    <t>CUST545</t>
  </si>
  <si>
    <t>Megan Reed</t>
  </si>
  <si>
    <t>East Hollyland</t>
  </si>
  <si>
    <t>CUST546</t>
  </si>
  <si>
    <t>Hunter Baker</t>
  </si>
  <si>
    <t>Egypt</t>
  </si>
  <si>
    <t>Gonzalezport</t>
  </si>
  <si>
    <t>CUST547</t>
  </si>
  <si>
    <t>Emily Hines</t>
  </si>
  <si>
    <t>North Marcus</t>
  </si>
  <si>
    <t>CUST548</t>
  </si>
  <si>
    <t>Deborah May</t>
  </si>
  <si>
    <t>New Gina</t>
  </si>
  <si>
    <t>CUST549</t>
  </si>
  <si>
    <t>Nicole Adams</t>
  </si>
  <si>
    <t>New Stephanieberg</t>
  </si>
  <si>
    <t>CUST550</t>
  </si>
  <si>
    <t>Rodney Meza</t>
  </si>
  <si>
    <t>Hunterbury</t>
  </si>
  <si>
    <t>CUST551</t>
  </si>
  <si>
    <t>Lisa Vargas</t>
  </si>
  <si>
    <t>Georgia</t>
  </si>
  <si>
    <t>Hodgeborough</t>
  </si>
  <si>
    <t>CUST552</t>
  </si>
  <si>
    <t>Christopher Moran</t>
  </si>
  <si>
    <t>Reeseburgh</t>
  </si>
  <si>
    <t>CUST553</t>
  </si>
  <si>
    <t>Angela Peterson</t>
  </si>
  <si>
    <t>Joymouth</t>
  </si>
  <si>
    <t>CUST554</t>
  </si>
  <si>
    <t>Eric Benitez</t>
  </si>
  <si>
    <t>Montenegro</t>
  </si>
  <si>
    <t>Schneiderton</t>
  </si>
  <si>
    <t>CUST555</t>
  </si>
  <si>
    <t>William Marquez</t>
  </si>
  <si>
    <t>Saint Kitts and Nevis</t>
  </si>
  <si>
    <t>Joshuaside</t>
  </si>
  <si>
    <t>CUST556</t>
  </si>
  <si>
    <t>Eric Rivera</t>
  </si>
  <si>
    <t>Japan</t>
  </si>
  <si>
    <t>North Zacharyfurt</t>
  </si>
  <si>
    <t>CUST557</t>
  </si>
  <si>
    <t>Samantha Atkins</t>
  </si>
  <si>
    <t>South Troyhaven</t>
  </si>
  <si>
    <t>CUST558</t>
  </si>
  <si>
    <t>Kevin Horne</t>
  </si>
  <si>
    <t>West Christine</t>
  </si>
  <si>
    <t>CUST559</t>
  </si>
  <si>
    <t>Gerald Tran</t>
  </si>
  <si>
    <t>Castilloside</t>
  </si>
  <si>
    <t>CUST560</t>
  </si>
  <si>
    <t>Derek Bowman</t>
  </si>
  <si>
    <t>Frazierchester</t>
  </si>
  <si>
    <t>CUST561</t>
  </si>
  <si>
    <t>Jesse Cooper</t>
  </si>
  <si>
    <t>Henryberg</t>
  </si>
  <si>
    <t>CUST562</t>
  </si>
  <si>
    <t>Robert Park</t>
  </si>
  <si>
    <t>South Derek</t>
  </si>
  <si>
    <t>CUST563</t>
  </si>
  <si>
    <t>Manuel Reed</t>
  </si>
  <si>
    <t>Dakotaborough</t>
  </si>
  <si>
    <t>CUST564</t>
  </si>
  <si>
    <t>Adam Walsh</t>
  </si>
  <si>
    <t>Wandaburgh</t>
  </si>
  <si>
    <t>CUST565</t>
  </si>
  <si>
    <t>John Ayers</t>
  </si>
  <si>
    <t>Patrickberg</t>
  </si>
  <si>
    <t>CUST566</t>
  </si>
  <si>
    <t>Michael Jones</t>
  </si>
  <si>
    <t>North Kyleville</t>
  </si>
  <si>
    <t>CUST567</t>
  </si>
  <si>
    <t>Nancy Dickerson</t>
  </si>
  <si>
    <t>Italy</t>
  </si>
  <si>
    <t>Port Spencer</t>
  </si>
  <si>
    <t>CUST568</t>
  </si>
  <si>
    <t>Sean Smith</t>
  </si>
  <si>
    <t>Amandastad</t>
  </si>
  <si>
    <t>CUST569</t>
  </si>
  <si>
    <t>Brian Mccarthy</t>
  </si>
  <si>
    <t>Kellyville</t>
  </si>
  <si>
    <t>CUST570</t>
  </si>
  <si>
    <t>David Steele</t>
  </si>
  <si>
    <t>Port Christopherhaven</t>
  </si>
  <si>
    <t>CUST571</t>
  </si>
  <si>
    <t>Michael Williams</t>
  </si>
  <si>
    <t>Port Johnberg</t>
  </si>
  <si>
    <t>CUST572</t>
  </si>
  <si>
    <t>George Perez</t>
  </si>
  <si>
    <t>East Laura</t>
  </si>
  <si>
    <t>CUST573</t>
  </si>
  <si>
    <t>Jenna Mclaughlin</t>
  </si>
  <si>
    <t>New Patricktown</t>
  </si>
  <si>
    <t>CUST574</t>
  </si>
  <si>
    <t>Aaron Anderson</t>
  </si>
  <si>
    <t>Afghanistan</t>
  </si>
  <si>
    <t>East Daisy</t>
  </si>
  <si>
    <t>CUST575</t>
  </si>
  <si>
    <t>Andrew Booker</t>
  </si>
  <si>
    <t>CUST576</t>
  </si>
  <si>
    <t>Nathaniel Medina</t>
  </si>
  <si>
    <t>Port Saramouth</t>
  </si>
  <si>
    <t>CUST577</t>
  </si>
  <si>
    <t>Nicole Campbell</t>
  </si>
  <si>
    <t>Port Alexandraton</t>
  </si>
  <si>
    <t>CUST578</t>
  </si>
  <si>
    <t>Jordan Martinez</t>
  </si>
  <si>
    <t>Angelaberg</t>
  </si>
  <si>
    <t>CUST579</t>
  </si>
  <si>
    <t>Caleb Jones</t>
  </si>
  <si>
    <t>Suzanneborough</t>
  </si>
  <si>
    <t>CUST580</t>
  </si>
  <si>
    <t>Sean Gardner</t>
  </si>
  <si>
    <t>CUST581</t>
  </si>
  <si>
    <t>Jose Ball</t>
  </si>
  <si>
    <t>Jonshire</t>
  </si>
  <si>
    <t>CUST582</t>
  </si>
  <si>
    <t>Kelly Robertson</t>
  </si>
  <si>
    <t>North Jennifer</t>
  </si>
  <si>
    <t>CUST583</t>
  </si>
  <si>
    <t>Nicole Brown</t>
  </si>
  <si>
    <t>Ashleyton</t>
  </si>
  <si>
    <t>CUST584</t>
  </si>
  <si>
    <t>Patrick Jackson</t>
  </si>
  <si>
    <t>Yvonnefurt</t>
  </si>
  <si>
    <t>CUST585</t>
  </si>
  <si>
    <t>Travis Mitchell</t>
  </si>
  <si>
    <t>Andresborough</t>
  </si>
  <si>
    <t>CUST586</t>
  </si>
  <si>
    <t>Gary Hartman</t>
  </si>
  <si>
    <t>Lithuania</t>
  </si>
  <si>
    <t>South Craigchester</t>
  </si>
  <si>
    <t>CUST587</t>
  </si>
  <si>
    <t>Jennifer Phillips</t>
  </si>
  <si>
    <t>East Ericville</t>
  </si>
  <si>
    <t>CUST588</t>
  </si>
  <si>
    <t>Taylor Little</t>
  </si>
  <si>
    <t>North Jessicashire</t>
  </si>
  <si>
    <t>CUST589</t>
  </si>
  <si>
    <t>Lake Bradleyville</t>
  </si>
  <si>
    <t>CUST590</t>
  </si>
  <si>
    <t>Kimberly Richards</t>
  </si>
  <si>
    <t>West Josephborough</t>
  </si>
  <si>
    <t>CUST591</t>
  </si>
  <si>
    <t>Katelyn Garcia</t>
  </si>
  <si>
    <t>Thompsonmouth</t>
  </si>
  <si>
    <t>CUST592</t>
  </si>
  <si>
    <t>Mitchell Lewis</t>
  </si>
  <si>
    <t>Kelseyshire</t>
  </si>
  <si>
    <t>CUST593</t>
  </si>
  <si>
    <t>Briana Washington</t>
  </si>
  <si>
    <t>South Ryanfort</t>
  </si>
  <si>
    <t>CUST594</t>
  </si>
  <si>
    <t>Carolyn Parker MD</t>
  </si>
  <si>
    <t>Williemouth</t>
  </si>
  <si>
    <t>CUST595</t>
  </si>
  <si>
    <t>Amy Peterson</t>
  </si>
  <si>
    <t>South Laura</t>
  </si>
  <si>
    <t>CUST596</t>
  </si>
  <si>
    <t>Charles Knight</t>
  </si>
  <si>
    <t>Connorville</t>
  </si>
  <si>
    <t>CUST597</t>
  </si>
  <si>
    <t>Heather Morton</t>
  </si>
  <si>
    <t>Christineburgh</t>
  </si>
  <si>
    <t>CUST598</t>
  </si>
  <si>
    <t>Timothy Hardin</t>
  </si>
  <si>
    <t>New Joyland</t>
  </si>
  <si>
    <t>CUST599</t>
  </si>
  <si>
    <t>Douglas Hinton</t>
  </si>
  <si>
    <t>Rickfurt</t>
  </si>
  <si>
    <t>CUST600</t>
  </si>
  <si>
    <t>Melissa Perry</t>
  </si>
  <si>
    <t>New Jonathan</t>
  </si>
  <si>
    <t>CUST601</t>
  </si>
  <si>
    <t>Brittany Jackson</t>
  </si>
  <si>
    <t>United States Virgin Islands</t>
  </si>
  <si>
    <t>Williamshaven</t>
  </si>
  <si>
    <t>CUST602</t>
  </si>
  <si>
    <t>Lori Torres</t>
  </si>
  <si>
    <t>Colleenview</t>
  </si>
  <si>
    <t>CUST603</t>
  </si>
  <si>
    <t>Robin Johnson</t>
  </si>
  <si>
    <t>Chaseside</t>
  </si>
  <si>
    <t>CUST604</t>
  </si>
  <si>
    <t>New Barbaratown</t>
  </si>
  <si>
    <t>CUST605</t>
  </si>
  <si>
    <t>Wesley Keith</t>
  </si>
  <si>
    <t>Victorside</t>
  </si>
  <si>
    <t>CUST606</t>
  </si>
  <si>
    <t>Nicole Castro</t>
  </si>
  <si>
    <t>West Robertland</t>
  </si>
  <si>
    <t>CUST607</t>
  </si>
  <si>
    <t>John Fletcher</t>
  </si>
  <si>
    <t>Waterschester</t>
  </si>
  <si>
    <t>CUST608</t>
  </si>
  <si>
    <t>Victoria Mendoza</t>
  </si>
  <si>
    <t>Jacobberg</t>
  </si>
  <si>
    <t>CUST609</t>
  </si>
  <si>
    <t>Kathleen Bishop</t>
  </si>
  <si>
    <t>Levinemouth</t>
  </si>
  <si>
    <t>CUST610</t>
  </si>
  <si>
    <t>Donald Bryant</t>
  </si>
  <si>
    <t>Seanmouth</t>
  </si>
  <si>
    <t>CUST611</t>
  </si>
  <si>
    <t>Kathleen Benitez</t>
  </si>
  <si>
    <t>Andradeberg</t>
  </si>
  <si>
    <t>CUST612</t>
  </si>
  <si>
    <t>Martin Miller</t>
  </si>
  <si>
    <t>West Fernando</t>
  </si>
  <si>
    <t>CUST613</t>
  </si>
  <si>
    <t>Mary Lindsey</t>
  </si>
  <si>
    <t>Sharonton</t>
  </si>
  <si>
    <t>CUST614</t>
  </si>
  <si>
    <t>Jason James</t>
  </si>
  <si>
    <t>Wheelerhaven</t>
  </si>
  <si>
    <t>CUST615</t>
  </si>
  <si>
    <t>James Valencia</t>
  </si>
  <si>
    <t>South Catherinemouth</t>
  </si>
  <si>
    <t>CUST616</t>
  </si>
  <si>
    <t>Peter Little</t>
  </si>
  <si>
    <t>East Ryan</t>
  </si>
  <si>
    <t>CUST617</t>
  </si>
  <si>
    <t>Nathan Williams</t>
  </si>
  <si>
    <t>Fieldsmouth</t>
  </si>
  <si>
    <t>CUST618</t>
  </si>
  <si>
    <t>Edward Lopez</t>
  </si>
  <si>
    <t>Brendaville</t>
  </si>
  <si>
    <t>CUST619</t>
  </si>
  <si>
    <t>Kelly Holmes</t>
  </si>
  <si>
    <t>South Thomasfort</t>
  </si>
  <si>
    <t>CUST620</t>
  </si>
  <si>
    <t>Patrick Herrera</t>
  </si>
  <si>
    <t>South Jesse</t>
  </si>
  <si>
    <t>CUST621</t>
  </si>
  <si>
    <t>Robert Cunningham</t>
  </si>
  <si>
    <t>Suzanneview</t>
  </si>
  <si>
    <t>CUST622</t>
  </si>
  <si>
    <t>Lorraine Silva</t>
  </si>
  <si>
    <t>Heidimouth</t>
  </si>
  <si>
    <t>CUST623</t>
  </si>
  <si>
    <t>Gregory Oconnor</t>
  </si>
  <si>
    <t>Togo</t>
  </si>
  <si>
    <t>Adrianaberg</t>
  </si>
  <si>
    <t>CUST624</t>
  </si>
  <si>
    <t>Billy Cook</t>
  </si>
  <si>
    <t>Port David</t>
  </si>
  <si>
    <t>CUST625</t>
  </si>
  <si>
    <t>Erika Hopkins</t>
  </si>
  <si>
    <t>West Melody</t>
  </si>
  <si>
    <t>CUST626</t>
  </si>
  <si>
    <t>Erica Snyder</t>
  </si>
  <si>
    <t>Port Jamie</t>
  </si>
  <si>
    <t>CUST627</t>
  </si>
  <si>
    <t>Jamie Tapia</t>
  </si>
  <si>
    <t>Lake Christopherburgh</t>
  </si>
  <si>
    <t>CUST628</t>
  </si>
  <si>
    <t>Mackenzie Burton</t>
  </si>
  <si>
    <t>Riosland</t>
  </si>
  <si>
    <t>CUST629</t>
  </si>
  <si>
    <t>Dana Bradley</t>
  </si>
  <si>
    <t>Vanuatu</t>
  </si>
  <si>
    <t>Williamsview</t>
  </si>
  <si>
    <t>CUST630</t>
  </si>
  <si>
    <t>Kathleen Rivera</t>
  </si>
  <si>
    <t>New Candiceberg</t>
  </si>
  <si>
    <t>CUST631</t>
  </si>
  <si>
    <t>Roger Brown</t>
  </si>
  <si>
    <t>Atkinsmouth</t>
  </si>
  <si>
    <t>CUST632</t>
  </si>
  <si>
    <t>James Greene</t>
  </si>
  <si>
    <t>Marieville</t>
  </si>
  <si>
    <t>CUST633</t>
  </si>
  <si>
    <t>Victor Keith</t>
  </si>
  <si>
    <t>Port Justinfort</t>
  </si>
  <si>
    <t>CUST634</t>
  </si>
  <si>
    <t>Kimberly Miranda</t>
  </si>
  <si>
    <t>Lake Bryanburgh</t>
  </si>
  <si>
    <t>CUST635</t>
  </si>
  <si>
    <t>William Long</t>
  </si>
  <si>
    <t>South Tabithaton</t>
  </si>
  <si>
    <t>CUST636</t>
  </si>
  <si>
    <t>Rebecca Martin</t>
  </si>
  <si>
    <t>Port Joelmouth</t>
  </si>
  <si>
    <t>CUST637</t>
  </si>
  <si>
    <t>Erica White</t>
  </si>
  <si>
    <t>Randallborough</t>
  </si>
  <si>
    <t>CUST638</t>
  </si>
  <si>
    <t>Marie Odonnell</t>
  </si>
  <si>
    <t>Hernandezburgh</t>
  </si>
  <si>
    <t>CUST639</t>
  </si>
  <si>
    <t>Cynthia Nichols</t>
  </si>
  <si>
    <t>Port Marieton</t>
  </si>
  <si>
    <t>CUST640</t>
  </si>
  <si>
    <t>Melinda Moore</t>
  </si>
  <si>
    <t>Teresaland</t>
  </si>
  <si>
    <t>CUST641</t>
  </si>
  <si>
    <t>Michael Robinson</t>
  </si>
  <si>
    <t>South Eric</t>
  </si>
  <si>
    <t>CUST642</t>
  </si>
  <si>
    <t>Felicia Diaz</t>
  </si>
  <si>
    <t>North Amy</t>
  </si>
  <si>
    <t>CUST643</t>
  </si>
  <si>
    <t>Danielle Gomez</t>
  </si>
  <si>
    <t>Port Kim</t>
  </si>
  <si>
    <t>CUST644</t>
  </si>
  <si>
    <t>Sandy Wilson</t>
  </si>
  <si>
    <t>CUST645</t>
  </si>
  <si>
    <t>Joseph Christensen</t>
  </si>
  <si>
    <t>New Vicki</t>
  </si>
  <si>
    <t>CUST646</t>
  </si>
  <si>
    <t>Christine Martinez</t>
  </si>
  <si>
    <t>Oliverborough</t>
  </si>
  <si>
    <t>CUST647</t>
  </si>
  <si>
    <t>James Gray</t>
  </si>
  <si>
    <t>Thompsonbury</t>
  </si>
  <si>
    <t>CUST648</t>
  </si>
  <si>
    <t>Courtney Becker</t>
  </si>
  <si>
    <t>Milesmouth</t>
  </si>
  <si>
    <t>CUST649</t>
  </si>
  <si>
    <t>Tabitha Haynes</t>
  </si>
  <si>
    <t>Nelsonton</t>
  </si>
  <si>
    <t>CUST650</t>
  </si>
  <si>
    <t>Dustin Sexton</t>
  </si>
  <si>
    <t>Jenniferbury</t>
  </si>
  <si>
    <t>CUST651</t>
  </si>
  <si>
    <t>Sean Guzman</t>
  </si>
  <si>
    <t>Gregoryfort</t>
  </si>
  <si>
    <t>CUST652</t>
  </si>
  <si>
    <t>Jessica Myers</t>
  </si>
  <si>
    <t>Port Lisa</t>
  </si>
  <si>
    <t>CUST653</t>
  </si>
  <si>
    <t>Sandra Zuniga</t>
  </si>
  <si>
    <t>North Deborahberg</t>
  </si>
  <si>
    <t>CUST654</t>
  </si>
  <si>
    <t>Jim Lozano</t>
  </si>
  <si>
    <t>Joditown</t>
  </si>
  <si>
    <t>CUST655</t>
  </si>
  <si>
    <t>Maureen Pennington</t>
  </si>
  <si>
    <t>Germany</t>
  </si>
  <si>
    <t>Mullinsborough</t>
  </si>
  <si>
    <t>CUST656</t>
  </si>
  <si>
    <t>Justin Miranda</t>
  </si>
  <si>
    <t>East Grace</t>
  </si>
  <si>
    <t>CUST657</t>
  </si>
  <si>
    <t>Angela Briggs</t>
  </si>
  <si>
    <t>Port Jesseburgh</t>
  </si>
  <si>
    <t>CUST658</t>
  </si>
  <si>
    <t>Justin Burch</t>
  </si>
  <si>
    <t>Howellland</t>
  </si>
  <si>
    <t>CUST659</t>
  </si>
  <si>
    <t>Kristen Singh</t>
  </si>
  <si>
    <t>Lake Philip</t>
  </si>
  <si>
    <t>CUST660</t>
  </si>
  <si>
    <t>Christopher Potter</t>
  </si>
  <si>
    <t>Leonardville</t>
  </si>
  <si>
    <t>CUST661</t>
  </si>
  <si>
    <t>Christopher Rice</t>
  </si>
  <si>
    <t>Victoriamouth</t>
  </si>
  <si>
    <t>CUST662</t>
  </si>
  <si>
    <t>Craig Nicholson</t>
  </si>
  <si>
    <t>Port Kellyhaven</t>
  </si>
  <si>
    <t>CUST663</t>
  </si>
  <si>
    <t>Michael Johnson</t>
  </si>
  <si>
    <t>Port Jenniferview</t>
  </si>
  <si>
    <t>CUST664</t>
  </si>
  <si>
    <t>Lynn Weaver</t>
  </si>
  <si>
    <t>Cranetown</t>
  </si>
  <si>
    <t>CUST665</t>
  </si>
  <si>
    <t>Anne Ward</t>
  </si>
  <si>
    <t>West Laurenstad</t>
  </si>
  <si>
    <t>CUST666</t>
  </si>
  <si>
    <t>Bryan Washington</t>
  </si>
  <si>
    <t>Sherryton</t>
  </si>
  <si>
    <t>CUST667</t>
  </si>
  <si>
    <t>Albert Morris</t>
  </si>
  <si>
    <t>East Natasha</t>
  </si>
  <si>
    <t>CUST668</t>
  </si>
  <si>
    <t>Travis Barnes</t>
  </si>
  <si>
    <t>North Lorishire</t>
  </si>
  <si>
    <t>CUST669</t>
  </si>
  <si>
    <t>Tyler Strickland</t>
  </si>
  <si>
    <t>CUST670</t>
  </si>
  <si>
    <t>Peter Potts</t>
  </si>
  <si>
    <t>Joseport</t>
  </si>
  <si>
    <t>CUST671</t>
  </si>
  <si>
    <t>Melissa Jackson</t>
  </si>
  <si>
    <t>North Wesleychester</t>
  </si>
  <si>
    <t>CUST672</t>
  </si>
  <si>
    <t>Jennifer Rivera</t>
  </si>
  <si>
    <t>Browntown</t>
  </si>
  <si>
    <t>CUST673</t>
  </si>
  <si>
    <t>Thomas Taylor</t>
  </si>
  <si>
    <t>Beckmouth</t>
  </si>
  <si>
    <t>CUST674</t>
  </si>
  <si>
    <t>Michael Morrow</t>
  </si>
  <si>
    <t>Thomasborough</t>
  </si>
  <si>
    <t>CUST675</t>
  </si>
  <si>
    <t>Barry Velasquez</t>
  </si>
  <si>
    <t>Katherinetown</t>
  </si>
  <si>
    <t>CUST676</t>
  </si>
  <si>
    <t>David Madden</t>
  </si>
  <si>
    <t>New Jeffrey</t>
  </si>
  <si>
    <t>CUST677</t>
  </si>
  <si>
    <t>Lisa Moss</t>
  </si>
  <si>
    <t>Traceyshire</t>
  </si>
  <si>
    <t>CUST678</t>
  </si>
  <si>
    <t>Bradley Hill</t>
  </si>
  <si>
    <t>Port Nicholas</t>
  </si>
  <si>
    <t>CUST679</t>
  </si>
  <si>
    <t>Kevin Williams</t>
  </si>
  <si>
    <t>Portugal</t>
  </si>
  <si>
    <t>Gilmoreville</t>
  </si>
  <si>
    <t>CUST680</t>
  </si>
  <si>
    <t>Scott Sullivan</t>
  </si>
  <si>
    <t>Bennettmouth</t>
  </si>
  <si>
    <t>CUST681</t>
  </si>
  <si>
    <t>Lee Wilson</t>
  </si>
  <si>
    <t>Richardside</t>
  </si>
  <si>
    <t>CUST682</t>
  </si>
  <si>
    <t>Alyssa Li</t>
  </si>
  <si>
    <t>South Dianafurt</t>
  </si>
  <si>
    <t>CUST683</t>
  </si>
  <si>
    <t>Jessica Carpenter</t>
  </si>
  <si>
    <t>Johnside</t>
  </si>
  <si>
    <t>CUST684</t>
  </si>
  <si>
    <t>Dylan Moore</t>
  </si>
  <si>
    <t>North Sarahfort</t>
  </si>
  <si>
    <t>CUST685</t>
  </si>
  <si>
    <t>Rachel Schmidt</t>
  </si>
  <si>
    <t>Jonathanmouth</t>
  </si>
  <si>
    <t>CUST686</t>
  </si>
  <si>
    <t>Christina Smith</t>
  </si>
  <si>
    <t>Port Sandra</t>
  </si>
  <si>
    <t>CUST687</t>
  </si>
  <si>
    <t>Dawn Simmons</t>
  </si>
  <si>
    <t>East Pamelaburgh</t>
  </si>
  <si>
    <t>CUST688</t>
  </si>
  <si>
    <t>Casey Stewart</t>
  </si>
  <si>
    <t>Lake Melinda</t>
  </si>
  <si>
    <t>CUST689</t>
  </si>
  <si>
    <t>Richard Rodriguez</t>
  </si>
  <si>
    <t>Bahamas</t>
  </si>
  <si>
    <t>East Ronald</t>
  </si>
  <si>
    <t>CUST690</t>
  </si>
  <si>
    <t>Angela Medina</t>
  </si>
  <si>
    <t>Robertsshire</t>
  </si>
  <si>
    <t>CUST691</t>
  </si>
  <si>
    <t>Chelsea Salazar</t>
  </si>
  <si>
    <t>Josephfort</t>
  </si>
  <si>
    <t>CUST692</t>
  </si>
  <si>
    <t>Philip Wilkins</t>
  </si>
  <si>
    <t>Jonesland</t>
  </si>
  <si>
    <t>CUST693</t>
  </si>
  <si>
    <t>Scott Russell</t>
  </si>
  <si>
    <t>Martinfort</t>
  </si>
  <si>
    <t>CUST694</t>
  </si>
  <si>
    <t>Rita Bentley</t>
  </si>
  <si>
    <t>West Shelly</t>
  </si>
  <si>
    <t>CUST695</t>
  </si>
  <si>
    <t>Ian Sanchez</t>
  </si>
  <si>
    <t>Lake Jennifermouth</t>
  </si>
  <si>
    <t>CUST696</t>
  </si>
  <si>
    <t>Richard Lee</t>
  </si>
  <si>
    <t>East Saraview</t>
  </si>
  <si>
    <t>CUST697</t>
  </si>
  <si>
    <t>Andrea Taylor</t>
  </si>
  <si>
    <t>Haleymouth</t>
  </si>
  <si>
    <t>CUST698</t>
  </si>
  <si>
    <t>William Thomas</t>
  </si>
  <si>
    <t>New Melissa</t>
  </si>
  <si>
    <t>CUST699</t>
  </si>
  <si>
    <t>Pamela Johnson</t>
  </si>
  <si>
    <t>Jenniferfort</t>
  </si>
  <si>
    <t>CUST700</t>
  </si>
  <si>
    <t>Danielle Carney</t>
  </si>
  <si>
    <t>Port Chris</t>
  </si>
  <si>
    <t>CUST701</t>
  </si>
  <si>
    <t>Angela Chavez</t>
  </si>
  <si>
    <t>Kristabury</t>
  </si>
  <si>
    <t>CUST702</t>
  </si>
  <si>
    <t>Jennifer Haley</t>
  </si>
  <si>
    <t>New Debra</t>
  </si>
  <si>
    <t>CUST703</t>
  </si>
  <si>
    <t>Kimberly Bowers</t>
  </si>
  <si>
    <t>Ravenmouth</t>
  </si>
  <si>
    <t>CUST704</t>
  </si>
  <si>
    <t>Johnathan Hodge</t>
  </si>
  <si>
    <t>New Kristin</t>
  </si>
  <si>
    <t>CUST705</t>
  </si>
  <si>
    <t>Marc Golden</t>
  </si>
  <si>
    <t>North Monicachester</t>
  </si>
  <si>
    <t>CUST706</t>
  </si>
  <si>
    <t>Catherine Bates</t>
  </si>
  <si>
    <t>Simsview</t>
  </si>
  <si>
    <t>CUST707</t>
  </si>
  <si>
    <t>Kathy Thompson</t>
  </si>
  <si>
    <t>West Cynthia</t>
  </si>
  <si>
    <t>CUST708</t>
  </si>
  <si>
    <t>Richard Flynn</t>
  </si>
  <si>
    <t>West Kevinstad</t>
  </si>
  <si>
    <t>CUST709</t>
  </si>
  <si>
    <t>Ronald Baker</t>
  </si>
  <si>
    <t>Bradleyfurt</t>
  </si>
  <si>
    <t>CUST710</t>
  </si>
  <si>
    <t>Kevin Branch</t>
  </si>
  <si>
    <t>Adamsport</t>
  </si>
  <si>
    <t>CUST711</t>
  </si>
  <si>
    <t>Cody Graham</t>
  </si>
  <si>
    <t>Hicksborough</t>
  </si>
  <si>
    <t>CUST712</t>
  </si>
  <si>
    <t>Emily Villanueva</t>
  </si>
  <si>
    <t>Lake Anthonymouth</t>
  </si>
  <si>
    <t>CUST713</t>
  </si>
  <si>
    <t>Kelly Smith</t>
  </si>
  <si>
    <t>Thomastown</t>
  </si>
  <si>
    <t>CUST714</t>
  </si>
  <si>
    <t>Robert Berry</t>
  </si>
  <si>
    <t>Patrickview</t>
  </si>
  <si>
    <t>CUST715</t>
  </si>
  <si>
    <t>Michael Rogers</t>
  </si>
  <si>
    <t>Osbornchester</t>
  </si>
  <si>
    <t>CUST716</t>
  </si>
  <si>
    <t>Douglas Briggs</t>
  </si>
  <si>
    <t>Port James</t>
  </si>
  <si>
    <t>CUST717</t>
  </si>
  <si>
    <t>Jesus Brown</t>
  </si>
  <si>
    <t>Andersonside</t>
  </si>
  <si>
    <t>CUST718</t>
  </si>
  <si>
    <t>Henry Deleon</t>
  </si>
  <si>
    <t>CUST719</t>
  </si>
  <si>
    <t>Ronnie Pitts</t>
  </si>
  <si>
    <t>Port Reneebury</t>
  </si>
  <si>
    <t>CUST720</t>
  </si>
  <si>
    <t>Charles Wheeler</t>
  </si>
  <si>
    <t>Harrisonchester</t>
  </si>
  <si>
    <t>CUST721</t>
  </si>
  <si>
    <t>Angela Phillips</t>
  </si>
  <si>
    <t>East Randy</t>
  </si>
  <si>
    <t>CUST722</t>
  </si>
  <si>
    <t>Andrew Walker</t>
  </si>
  <si>
    <t>West Jennifer</t>
  </si>
  <si>
    <t>CUST723</t>
  </si>
  <si>
    <t>Rachel Brown</t>
  </si>
  <si>
    <t>Jacobsville</t>
  </si>
  <si>
    <t>CUST724</t>
  </si>
  <si>
    <t>Calvin Velasquez</t>
  </si>
  <si>
    <t>Marshall Islands</t>
  </si>
  <si>
    <t>East Tamishire</t>
  </si>
  <si>
    <t>CUST725</t>
  </si>
  <si>
    <t>Mrs. Debbie Woods</t>
  </si>
  <si>
    <t>Kathryntown</t>
  </si>
  <si>
    <t>CUST726</t>
  </si>
  <si>
    <t>Mr. John Santos</t>
  </si>
  <si>
    <t>North Sandra</t>
  </si>
  <si>
    <t>CUST727</t>
  </si>
  <si>
    <t>Hector Cole</t>
  </si>
  <si>
    <t>Luismouth</t>
  </si>
  <si>
    <t>CUST728</t>
  </si>
  <si>
    <t>Matthew Brown</t>
  </si>
  <si>
    <t>Churchtown</t>
  </si>
  <si>
    <t>CUST729</t>
  </si>
  <si>
    <t>Mariah Newman</t>
  </si>
  <si>
    <t>Gaineschester</t>
  </si>
  <si>
    <t>CUST730</t>
  </si>
  <si>
    <t>Matthew Chandler</t>
  </si>
  <si>
    <t>Lake Andreabury</t>
  </si>
  <si>
    <t>CUST731</t>
  </si>
  <si>
    <t>Anthony Downs</t>
  </si>
  <si>
    <t>Ellenport</t>
  </si>
  <si>
    <t>CUST732</t>
  </si>
  <si>
    <t>Jasmine Jones</t>
  </si>
  <si>
    <t>Lake Francisco</t>
  </si>
  <si>
    <t>CUST733</t>
  </si>
  <si>
    <t>Christina Hinton</t>
  </si>
  <si>
    <t>Courtneyborough</t>
  </si>
  <si>
    <t>CUST734</t>
  </si>
  <si>
    <t>Mrs. Amanda Salazar</t>
  </si>
  <si>
    <t>Port Kristen</t>
  </si>
  <si>
    <t>CUST735</t>
  </si>
  <si>
    <t>Benjamin Haynes</t>
  </si>
  <si>
    <t>Julianside</t>
  </si>
  <si>
    <t>CUST736</t>
  </si>
  <si>
    <t>Kristin Lucas</t>
  </si>
  <si>
    <t>Heathermouth</t>
  </si>
  <si>
    <t>CUST737</t>
  </si>
  <si>
    <t>Ashley Taylor</t>
  </si>
  <si>
    <t>New Johnshire</t>
  </si>
  <si>
    <t>CUST738</t>
  </si>
  <si>
    <t>Kari Smith</t>
  </si>
  <si>
    <t>Stephenside</t>
  </si>
  <si>
    <t>CUST739</t>
  </si>
  <si>
    <t>James Wallace</t>
  </si>
  <si>
    <t>Lake Toddchester</t>
  </si>
  <si>
    <t>CUST740</t>
  </si>
  <si>
    <t>Danielle Wilson</t>
  </si>
  <si>
    <t>Youngside</t>
  </si>
  <si>
    <t>CUST741</t>
  </si>
  <si>
    <t>Christina Morrison</t>
  </si>
  <si>
    <t>Carterburgh</t>
  </si>
  <si>
    <t>CUST742</t>
  </si>
  <si>
    <t>Jose Stuart</t>
  </si>
  <si>
    <t>Adamsside</t>
  </si>
  <si>
    <t>CUST743</t>
  </si>
  <si>
    <t>Chloe Valencia</t>
  </si>
  <si>
    <t>Lake Timothyshire</t>
  </si>
  <si>
    <t>CUST744</t>
  </si>
  <si>
    <t>Jason Sullivan</t>
  </si>
  <si>
    <t>Coxhaven</t>
  </si>
  <si>
    <t>CUST745</t>
  </si>
  <si>
    <t>Daniel Garcia</t>
  </si>
  <si>
    <t>CUST746</t>
  </si>
  <si>
    <t>Dennis Murphy</t>
  </si>
  <si>
    <t>CUST747</t>
  </si>
  <si>
    <t>Anthony Edwards</t>
  </si>
  <si>
    <t>Riosborough</t>
  </si>
  <si>
    <t>CUST748</t>
  </si>
  <si>
    <t>Barbara Thomas</t>
  </si>
  <si>
    <t>Patriciamouth</t>
  </si>
  <si>
    <t>CUST749</t>
  </si>
  <si>
    <t>Molly Lynch</t>
  </si>
  <si>
    <t>Williamburgh</t>
  </si>
  <si>
    <t>CUST750</t>
  </si>
  <si>
    <t>Mia Craig</t>
  </si>
  <si>
    <t>New Codyshire</t>
  </si>
  <si>
    <t>CUST751</t>
  </si>
  <si>
    <t>Jacob Mccoy</t>
  </si>
  <si>
    <t>New Justin</t>
  </si>
  <si>
    <t>CUST752</t>
  </si>
  <si>
    <t>Christopher Schneider</t>
  </si>
  <si>
    <t>Lake Geraldport</t>
  </si>
  <si>
    <t>CUST753</t>
  </si>
  <si>
    <t>Christopher Moreno</t>
  </si>
  <si>
    <t>South Timothy</t>
  </si>
  <si>
    <t>CUST754</t>
  </si>
  <si>
    <t>Aaron Harrison</t>
  </si>
  <si>
    <t>East Arthurtown</t>
  </si>
  <si>
    <t>CUST755</t>
  </si>
  <si>
    <t>Jordan Perez</t>
  </si>
  <si>
    <t>Lukeborough</t>
  </si>
  <si>
    <t>CUST756</t>
  </si>
  <si>
    <t>Michael Green</t>
  </si>
  <si>
    <t>Lake Austin</t>
  </si>
  <si>
    <t>CUST757</t>
  </si>
  <si>
    <t>Steven Miller DVM</t>
  </si>
  <si>
    <t>Port Melissa</t>
  </si>
  <si>
    <t>CUST758</t>
  </si>
  <si>
    <t>Jeremy Holt</t>
  </si>
  <si>
    <t>Julieville</t>
  </si>
  <si>
    <t>CUST759</t>
  </si>
  <si>
    <t>Wayne Robinson</t>
  </si>
  <si>
    <t>North Thomasland</t>
  </si>
  <si>
    <t>CUST760</t>
  </si>
  <si>
    <t>Stephanie Dawson</t>
  </si>
  <si>
    <t>Port Joann</t>
  </si>
  <si>
    <t>CUST761</t>
  </si>
  <si>
    <t>Morgan Jones</t>
  </si>
  <si>
    <t>Lake Daniellestad</t>
  </si>
  <si>
    <t>CUST762</t>
  </si>
  <si>
    <t>Diana Campbell</t>
  </si>
  <si>
    <t>West Linda</t>
  </si>
  <si>
    <t>CUST763</t>
  </si>
  <si>
    <t>Francis Hernandez</t>
  </si>
  <si>
    <t>North Leslieberg</t>
  </si>
  <si>
    <t>CUST764</t>
  </si>
  <si>
    <t>Corey Shelton</t>
  </si>
  <si>
    <t>Lake Danshire</t>
  </si>
  <si>
    <t>CUST765</t>
  </si>
  <si>
    <t>Lauren Harris</t>
  </si>
  <si>
    <t>North Anaberg</t>
  </si>
  <si>
    <t>CUST766</t>
  </si>
  <si>
    <t>Jordan Ramirez</t>
  </si>
  <si>
    <t>Rhondafurt</t>
  </si>
  <si>
    <t>CUST767</t>
  </si>
  <si>
    <t>Shelby Flores</t>
  </si>
  <si>
    <t>New Peter</t>
  </si>
  <si>
    <t>CUST768</t>
  </si>
  <si>
    <t>Dianechester</t>
  </si>
  <si>
    <t>CUST769</t>
  </si>
  <si>
    <t>Kayla Turner</t>
  </si>
  <si>
    <t>Sarahchester</t>
  </si>
  <si>
    <t>CUST770</t>
  </si>
  <si>
    <t>Bonnie Rodriguez</t>
  </si>
  <si>
    <t>West Amyville</t>
  </si>
  <si>
    <t>CUST771</t>
  </si>
  <si>
    <t>Misty Cook</t>
  </si>
  <si>
    <t>Bakertown</t>
  </si>
  <si>
    <t>CUST772</t>
  </si>
  <si>
    <t>Terry Morris</t>
  </si>
  <si>
    <t>Savagefurt</t>
  </si>
  <si>
    <t>CUST773</t>
  </si>
  <si>
    <t>Tamara Lee</t>
  </si>
  <si>
    <t>Campbellfort</t>
  </si>
  <si>
    <t>CUST774</t>
  </si>
  <si>
    <t>Victor Doyle</t>
  </si>
  <si>
    <t>North Monica</t>
  </si>
  <si>
    <t>CUST775</t>
  </si>
  <si>
    <t>Kevin Kelly</t>
  </si>
  <si>
    <t>Lake Benjamin</t>
  </si>
  <si>
    <t>CUST776</t>
  </si>
  <si>
    <t>Ryan Wang</t>
  </si>
  <si>
    <t>North Kylechester</t>
  </si>
  <si>
    <t>CUST777</t>
  </si>
  <si>
    <t>Amanda Ellis</t>
  </si>
  <si>
    <t>Emilyton</t>
  </si>
  <si>
    <t>CUST778</t>
  </si>
  <si>
    <t>Courtney Smith</t>
  </si>
  <si>
    <t>Port Karen</t>
  </si>
  <si>
    <t>CUST779</t>
  </si>
  <si>
    <t>Brittany Rodriguez</t>
  </si>
  <si>
    <t>Douglasbury</t>
  </si>
  <si>
    <t>CUST780</t>
  </si>
  <si>
    <t>Marcia Melendez</t>
  </si>
  <si>
    <t>Port Albertfurt</t>
  </si>
  <si>
    <t>CUST781</t>
  </si>
  <si>
    <t>Jill Miller</t>
  </si>
  <si>
    <t>Port Renee</t>
  </si>
  <si>
    <t>CUST782</t>
  </si>
  <si>
    <t>Ryan Griffin</t>
  </si>
  <si>
    <t>Michellebury</t>
  </si>
  <si>
    <t>CUST783</t>
  </si>
  <si>
    <t>Juan Holder</t>
  </si>
  <si>
    <t>Burchshire</t>
  </si>
  <si>
    <t>CUST784</t>
  </si>
  <si>
    <t>Charles Goodwin</t>
  </si>
  <si>
    <t>New Elizabethstad</t>
  </si>
  <si>
    <t>CUST785</t>
  </si>
  <si>
    <t>Angela Martinez</t>
  </si>
  <si>
    <t>Port Taylor</t>
  </si>
  <si>
    <t>CUST786</t>
  </si>
  <si>
    <t>Angel Wright</t>
  </si>
  <si>
    <t>West Theresa</t>
  </si>
  <si>
    <t>CUST787</t>
  </si>
  <si>
    <t>Sergio Wallace</t>
  </si>
  <si>
    <t>Alexanderville</t>
  </si>
  <si>
    <t>CUST788</t>
  </si>
  <si>
    <t>Elizabeth Fisher</t>
  </si>
  <si>
    <t>Carlachester</t>
  </si>
  <si>
    <t>CUST789</t>
  </si>
  <si>
    <t>Robin Hall</t>
  </si>
  <si>
    <t>West Deanna</t>
  </si>
  <si>
    <t>CUST790</t>
  </si>
  <si>
    <t>Sarah Phillips</t>
  </si>
  <si>
    <t>Port William</t>
  </si>
  <si>
    <t>CUST791</t>
  </si>
  <si>
    <t>Nathaniel Walker</t>
  </si>
  <si>
    <t>Port Brookechester</t>
  </si>
  <si>
    <t>CUST792</t>
  </si>
  <si>
    <t>Richard Rice</t>
  </si>
  <si>
    <t>West Daniel</t>
  </si>
  <si>
    <t>CUST793</t>
  </si>
  <si>
    <t>Jeanette Bradley</t>
  </si>
  <si>
    <t>Port Melvinborough</t>
  </si>
  <si>
    <t>CUST794</t>
  </si>
  <si>
    <t>David Francis</t>
  </si>
  <si>
    <t>Veronicaborough</t>
  </si>
  <si>
    <t>CUST795</t>
  </si>
  <si>
    <t>Andrea Smith</t>
  </si>
  <si>
    <t>North Richardberg</t>
  </si>
  <si>
    <t>CUST796</t>
  </si>
  <si>
    <t>Stacey Williams</t>
  </si>
  <si>
    <t>South Steven</t>
  </si>
  <si>
    <t>CUST797</t>
  </si>
  <si>
    <t>James Harding</t>
  </si>
  <si>
    <t>Karlaburgh</t>
  </si>
  <si>
    <t>CUST798</t>
  </si>
  <si>
    <t>Jillian Yang</t>
  </si>
  <si>
    <t>New Reginaland</t>
  </si>
  <si>
    <t>CUST799</t>
  </si>
  <si>
    <t>Roger Hunter</t>
  </si>
  <si>
    <t>Scottmouth</t>
  </si>
  <si>
    <t>CUST800</t>
  </si>
  <si>
    <t>Colton Rollins</t>
  </si>
  <si>
    <t>Pitcairn Islands</t>
  </si>
  <si>
    <t>Cynthiahaven</t>
  </si>
  <si>
    <t>CUST801</t>
  </si>
  <si>
    <t>Rachael Evans</t>
  </si>
  <si>
    <t>Smithton</t>
  </si>
  <si>
    <t>CUST802</t>
  </si>
  <si>
    <t>Kendra Hebert</t>
  </si>
  <si>
    <t>Port Nichole</t>
  </si>
  <si>
    <t>CUST803</t>
  </si>
  <si>
    <t>Dennis Knox</t>
  </si>
  <si>
    <t>Williamsmouth</t>
  </si>
  <si>
    <t>CUST804</t>
  </si>
  <si>
    <t>Edwin Hughes</t>
  </si>
  <si>
    <t>Ayalafurt</t>
  </si>
  <si>
    <t>CUST805</t>
  </si>
  <si>
    <t>Angel Blake</t>
  </si>
  <si>
    <t>West Albertport</t>
  </si>
  <si>
    <t>CUST806</t>
  </si>
  <si>
    <t>Michelle Hammond</t>
  </si>
  <si>
    <t>New Candaceville</t>
  </si>
  <si>
    <t>CUST807</t>
  </si>
  <si>
    <t>Mary Warner</t>
  </si>
  <si>
    <t>Stephanieborough</t>
  </si>
  <si>
    <t>CUST808</t>
  </si>
  <si>
    <t>Elizabeth Burton</t>
  </si>
  <si>
    <t>New Caleb</t>
  </si>
  <si>
    <t>CUST809</t>
  </si>
  <si>
    <t>William Rogers</t>
  </si>
  <si>
    <t>Mcculloughmouth</t>
  </si>
  <si>
    <t>CUST810</t>
  </si>
  <si>
    <t>Jerry Humphrey</t>
  </si>
  <si>
    <t>Lake Jamesshire</t>
  </si>
  <si>
    <t>CUST811</t>
  </si>
  <si>
    <t>Elizabeth Munoz</t>
  </si>
  <si>
    <t>Deanborough</t>
  </si>
  <si>
    <t>CUST812</t>
  </si>
  <si>
    <t>Dustin Vaughn</t>
  </si>
  <si>
    <t>New Jesse</t>
  </si>
  <si>
    <t>CUST813</t>
  </si>
  <si>
    <t>Robert Buchanan</t>
  </si>
  <si>
    <t>Laurastad</t>
  </si>
  <si>
    <t>CUST814</t>
  </si>
  <si>
    <t>Matthew Welch</t>
  </si>
  <si>
    <t>Weaverburgh</t>
  </si>
  <si>
    <t>CUST815</t>
  </si>
  <si>
    <t>Anthony Salinas</t>
  </si>
  <si>
    <t>South Tiffanymouth</t>
  </si>
  <si>
    <t>CUST816</t>
  </si>
  <si>
    <t>Tracy Freeman</t>
  </si>
  <si>
    <t>West Brett</t>
  </si>
  <si>
    <t>CUST817</t>
  </si>
  <si>
    <t>Mary Richardson</t>
  </si>
  <si>
    <t>East Sara</t>
  </si>
  <si>
    <t>CUST818</t>
  </si>
  <si>
    <t>Erik Greer</t>
  </si>
  <si>
    <t>West Calvin</t>
  </si>
  <si>
    <t>CUST819</t>
  </si>
  <si>
    <t>Tiffany Collins</t>
  </si>
  <si>
    <t>Stonemouth</t>
  </si>
  <si>
    <t>CUST820</t>
  </si>
  <si>
    <t>Elizabeth Johnson</t>
  </si>
  <si>
    <t>Uruguay</t>
  </si>
  <si>
    <t>Port Jaimemouth</t>
  </si>
  <si>
    <t>CUST821</t>
  </si>
  <si>
    <t>Jonathan Evans</t>
  </si>
  <si>
    <t>Port Miguel</t>
  </si>
  <si>
    <t>CUST822</t>
  </si>
  <si>
    <t>Carolyn Dunn</t>
  </si>
  <si>
    <t>Brownside</t>
  </si>
  <si>
    <t>CUST823</t>
  </si>
  <si>
    <t>Barbara Frey</t>
  </si>
  <si>
    <t>West Williamport</t>
  </si>
  <si>
    <t>CUST824</t>
  </si>
  <si>
    <t>Melissa King</t>
  </si>
  <si>
    <t>South Jessechester</t>
  </si>
  <si>
    <t>CUST825</t>
  </si>
  <si>
    <t>Olivia Wright</t>
  </si>
  <si>
    <t>Port Kayla</t>
  </si>
  <si>
    <t>CUST826</t>
  </si>
  <si>
    <t>Maria Brown MD</t>
  </si>
  <si>
    <t>Lake Rebeccaside</t>
  </si>
  <si>
    <t>CUST827</t>
  </si>
  <si>
    <t>Susan Henry</t>
  </si>
  <si>
    <t>Jasonfort</t>
  </si>
  <si>
    <t>CUST828</t>
  </si>
  <si>
    <t>Jeffrey Jackson</t>
  </si>
  <si>
    <t>South Barbaraton</t>
  </si>
  <si>
    <t>CUST829</t>
  </si>
  <si>
    <t>Anthony Mann</t>
  </si>
  <si>
    <t>West Danielle</t>
  </si>
  <si>
    <t>CUST830</t>
  </si>
  <si>
    <t>Sharon Reeves</t>
  </si>
  <si>
    <t>Brianville</t>
  </si>
  <si>
    <t>CUST831</t>
  </si>
  <si>
    <t>Christopher Mills</t>
  </si>
  <si>
    <t>South Karlborough</t>
  </si>
  <si>
    <t>CUST832</t>
  </si>
  <si>
    <t>John Allen</t>
  </si>
  <si>
    <t>South Sean</t>
  </si>
  <si>
    <t>CUST833</t>
  </si>
  <si>
    <t>Lynn Moore</t>
  </si>
  <si>
    <t>Michaelberg</t>
  </si>
  <si>
    <t>CUST834</t>
  </si>
  <si>
    <t>Laura Simon</t>
  </si>
  <si>
    <t>Nelsonfort</t>
  </si>
  <si>
    <t>CUST835</t>
  </si>
  <si>
    <t>Colin Watson</t>
  </si>
  <si>
    <t>Caitlinberg</t>
  </si>
  <si>
    <t>CUST836</t>
  </si>
  <si>
    <t>Paul Wilkins</t>
  </si>
  <si>
    <t>Heard Island and McDonald Islands</t>
  </si>
  <si>
    <t>Port Stephen</t>
  </si>
  <si>
    <t>CUST837</t>
  </si>
  <si>
    <t>Katrina Moreno</t>
  </si>
  <si>
    <t>Maxwellchester</t>
  </si>
  <si>
    <t>CUST838</t>
  </si>
  <si>
    <t>Natalie Warren</t>
  </si>
  <si>
    <t>Kimberlybury</t>
  </si>
  <si>
    <t>CUST839</t>
  </si>
  <si>
    <t>Joseph Gutierrez</t>
  </si>
  <si>
    <t>Reynoldsport</t>
  </si>
  <si>
    <t>CUST840</t>
  </si>
  <si>
    <t>Molly Howell</t>
  </si>
  <si>
    <t>CUST841</t>
  </si>
  <si>
    <t>Jessica Clark</t>
  </si>
  <si>
    <t>Erinville</t>
  </si>
  <si>
    <t>CUST842</t>
  </si>
  <si>
    <t>Stephen Garcia</t>
  </si>
  <si>
    <t>East Jamesstad</t>
  </si>
  <si>
    <t>CUST843</t>
  </si>
  <si>
    <t>Max Cooper</t>
  </si>
  <si>
    <t>Port Luke</t>
  </si>
  <si>
    <t>CUST844</t>
  </si>
  <si>
    <t>Richard Roberts</t>
  </si>
  <si>
    <t>Robertfort</t>
  </si>
  <si>
    <t>CUST845</t>
  </si>
  <si>
    <t>Rick David</t>
  </si>
  <si>
    <t>East Adamton</t>
  </si>
  <si>
    <t>CUST846</t>
  </si>
  <si>
    <t>Kyle Crawford</t>
  </si>
  <si>
    <t>South Markport</t>
  </si>
  <si>
    <t>CUST847</t>
  </si>
  <si>
    <t>Leslie Durham</t>
  </si>
  <si>
    <t>South Sharon</t>
  </si>
  <si>
    <t>CUST848</t>
  </si>
  <si>
    <t>Mark Li</t>
  </si>
  <si>
    <t>Brooksshire</t>
  </si>
  <si>
    <t>CUST849</t>
  </si>
  <si>
    <t>Megan Shelton</t>
  </si>
  <si>
    <t>East Stephenville</t>
  </si>
  <si>
    <t>CUST850</t>
  </si>
  <si>
    <t>Christine Young</t>
  </si>
  <si>
    <t>West Catherinefurt</t>
  </si>
  <si>
    <t>CUST851</t>
  </si>
  <si>
    <t>Alicia Acevedo</t>
  </si>
  <si>
    <t>CUST852</t>
  </si>
  <si>
    <t>Zachary Nelson</t>
  </si>
  <si>
    <t>Normanmouth</t>
  </si>
  <si>
    <t>CUST853</t>
  </si>
  <si>
    <t>Jacqueline Ballard</t>
  </si>
  <si>
    <t>French Guiana</t>
  </si>
  <si>
    <t>New Alexandramouth</t>
  </si>
  <si>
    <t>CUST854</t>
  </si>
  <si>
    <t>Crystal Gonzalez</t>
  </si>
  <si>
    <t>Wardtown</t>
  </si>
  <si>
    <t>CUST855</t>
  </si>
  <si>
    <t>Natalie Wilson</t>
  </si>
  <si>
    <t>West Stevenhaven</t>
  </si>
  <si>
    <t>CUST856</t>
  </si>
  <si>
    <t>James Watson</t>
  </si>
  <si>
    <t>West Lisaburgh</t>
  </si>
  <si>
    <t>CUST857</t>
  </si>
  <si>
    <t>Joan Mendoza</t>
  </si>
  <si>
    <t>New Kennethburgh</t>
  </si>
  <si>
    <t>CUST858</t>
  </si>
  <si>
    <t>Christina Lang</t>
  </si>
  <si>
    <t>East Gregory</t>
  </si>
  <si>
    <t>CUST859</t>
  </si>
  <si>
    <t>Paige Mccall</t>
  </si>
  <si>
    <t>Port Samuel</t>
  </si>
  <si>
    <t>CUST860</t>
  </si>
  <si>
    <t>Erica Watkins</t>
  </si>
  <si>
    <t>North Mason</t>
  </si>
  <si>
    <t>CUST861</t>
  </si>
  <si>
    <t>Tammie Cook</t>
  </si>
  <si>
    <t>East Marcusfurt</t>
  </si>
  <si>
    <t>CUST862</t>
  </si>
  <si>
    <t>Roger Turner</t>
  </si>
  <si>
    <t>Simmonsborough</t>
  </si>
  <si>
    <t>CUST863</t>
  </si>
  <si>
    <t>Todd Joseph</t>
  </si>
  <si>
    <t>East Bryan</t>
  </si>
  <si>
    <t>CUST864</t>
  </si>
  <si>
    <t>Christopher Mcclure</t>
  </si>
  <si>
    <t>Vaughnton</t>
  </si>
  <si>
    <t>CUST865</t>
  </si>
  <si>
    <t>Kimberly Edwards</t>
  </si>
  <si>
    <t>East Tyler</t>
  </si>
  <si>
    <t>CUST866</t>
  </si>
  <si>
    <t>Janet Spencer</t>
  </si>
  <si>
    <t>Shannonville</t>
  </si>
  <si>
    <t>CUST867</t>
  </si>
  <si>
    <t>Melissa Shaw</t>
  </si>
  <si>
    <t>Kathrynhaven</t>
  </si>
  <si>
    <t>CUST868</t>
  </si>
  <si>
    <t>Mr. Michael Cohen</t>
  </si>
  <si>
    <t>East Teresa</t>
  </si>
  <si>
    <t>CUST869</t>
  </si>
  <si>
    <t>Renee Miles</t>
  </si>
  <si>
    <t>Stephanieburgh</t>
  </si>
  <si>
    <t>CUST870</t>
  </si>
  <si>
    <t>Jason Beard</t>
  </si>
  <si>
    <t>Calebbury</t>
  </si>
  <si>
    <t>CUST871</t>
  </si>
  <si>
    <t>Theresa Wong</t>
  </si>
  <si>
    <t>New Nathaniel</t>
  </si>
  <si>
    <t>CUST872</t>
  </si>
  <si>
    <t>Miguel Coleman</t>
  </si>
  <si>
    <t>New Kimberlyside</t>
  </si>
  <si>
    <t>CUST873</t>
  </si>
  <si>
    <t>Elizabeth Hernandez</t>
  </si>
  <si>
    <t>Port Brendaland</t>
  </si>
  <si>
    <t>CUST874</t>
  </si>
  <si>
    <t>Hannah Parker</t>
  </si>
  <si>
    <t>Maysberg</t>
  </si>
  <si>
    <t>CUST875</t>
  </si>
  <si>
    <t>Christopher Richards</t>
  </si>
  <si>
    <t>West Michael</t>
  </si>
  <si>
    <t>CUST876</t>
  </si>
  <si>
    <t>Scott Chung</t>
  </si>
  <si>
    <t>Thomasville</t>
  </si>
  <si>
    <t>CUST877</t>
  </si>
  <si>
    <t>Mark Cook</t>
  </si>
  <si>
    <t>North Michael</t>
  </si>
  <si>
    <t>CUST878</t>
  </si>
  <si>
    <t>Christopher Adams</t>
  </si>
  <si>
    <t>Tiffanytown</t>
  </si>
  <si>
    <t>CUST879</t>
  </si>
  <si>
    <t>Todd Hernandez</t>
  </si>
  <si>
    <t>Annettebury</t>
  </si>
  <si>
    <t>CUST880</t>
  </si>
  <si>
    <t>Teresa Gould</t>
  </si>
  <si>
    <t>CUST881</t>
  </si>
  <si>
    <t>Christopher Todd</t>
  </si>
  <si>
    <t>New Sarah</t>
  </si>
  <si>
    <t>CUST882</t>
  </si>
  <si>
    <t>Juanport</t>
  </si>
  <si>
    <t>CUST883</t>
  </si>
  <si>
    <t>Matthew Hanson</t>
  </si>
  <si>
    <t>Matthewbury</t>
  </si>
  <si>
    <t>CUST884</t>
  </si>
  <si>
    <t>Jesse Marsh</t>
  </si>
  <si>
    <t>Port Alicia</t>
  </si>
  <si>
    <t>CUST885</t>
  </si>
  <si>
    <t>Teresa Sloan</t>
  </si>
  <si>
    <t>Greershire</t>
  </si>
  <si>
    <t>CUST886</t>
  </si>
  <si>
    <t>Kevin Thomas</t>
  </si>
  <si>
    <t>New James</t>
  </si>
  <si>
    <t>CUST887</t>
  </si>
  <si>
    <t>Anthony Miller</t>
  </si>
  <si>
    <t>North Tina</t>
  </si>
  <si>
    <t>CUST888</t>
  </si>
  <si>
    <t>Anthony Smith</t>
  </si>
  <si>
    <t>Benjaminview</t>
  </si>
  <si>
    <t>CUST889</t>
  </si>
  <si>
    <t>Matthew Knight</t>
  </si>
  <si>
    <t>East Natashafort</t>
  </si>
  <si>
    <t>CUST890</t>
  </si>
  <si>
    <t>Gabriel Mack</t>
  </si>
  <si>
    <t>Dawnville</t>
  </si>
  <si>
    <t>CUST891</t>
  </si>
  <si>
    <t>Mary Schultz</t>
  </si>
  <si>
    <t>Port Melanie</t>
  </si>
  <si>
    <t>CUST892</t>
  </si>
  <si>
    <t>Benjamin Gray</t>
  </si>
  <si>
    <t>Morenoborough</t>
  </si>
  <si>
    <t>CUST893</t>
  </si>
  <si>
    <t>Thomas Patton</t>
  </si>
  <si>
    <t>Bhutan</t>
  </si>
  <si>
    <t>CUST894</t>
  </si>
  <si>
    <t>James Anthony</t>
  </si>
  <si>
    <t>Ortizhaven</t>
  </si>
  <si>
    <t>CUST895</t>
  </si>
  <si>
    <t>Stephanie Wright</t>
  </si>
  <si>
    <t>Melissatown</t>
  </si>
  <si>
    <t>CUST896</t>
  </si>
  <si>
    <t>Aaron Williams</t>
  </si>
  <si>
    <t>Floresview</t>
  </si>
  <si>
    <t>CUST897</t>
  </si>
  <si>
    <t>Brandon Rivas</t>
  </si>
  <si>
    <t>West Lindsey</t>
  </si>
  <si>
    <t>CUST898</t>
  </si>
  <si>
    <t>David Johnson</t>
  </si>
  <si>
    <t>Patelberg</t>
  </si>
  <si>
    <t>CUST899</t>
  </si>
  <si>
    <t>Martin Webb</t>
  </si>
  <si>
    <t>South Christopher</t>
  </si>
  <si>
    <t>CUST900</t>
  </si>
  <si>
    <t>Nina Flores</t>
  </si>
  <si>
    <t>Gonzalezton</t>
  </si>
  <si>
    <t>CUST901</t>
  </si>
  <si>
    <t>James Daniels</t>
  </si>
  <si>
    <t>Johnsonmouth</t>
  </si>
  <si>
    <t>CUST902</t>
  </si>
  <si>
    <t>Bryan Ingram</t>
  </si>
  <si>
    <t>South Kimberly</t>
  </si>
  <si>
    <t>CUST903</t>
  </si>
  <si>
    <t>Mario Vargas</t>
  </si>
  <si>
    <t>Guerrerochester</t>
  </si>
  <si>
    <t>CUST904</t>
  </si>
  <si>
    <t>Becky Carr</t>
  </si>
  <si>
    <t>Fishermouth</t>
  </si>
  <si>
    <t>CUST905</t>
  </si>
  <si>
    <t>Nicole Singleton</t>
  </si>
  <si>
    <t>Shawtown</t>
  </si>
  <si>
    <t>CUST906</t>
  </si>
  <si>
    <t>Alicia Sanchez</t>
  </si>
  <si>
    <t>South Rebeccafort</t>
  </si>
  <si>
    <t>CUST907</t>
  </si>
  <si>
    <t>Michael Arellano</t>
  </si>
  <si>
    <t>South Deannaview</t>
  </si>
  <si>
    <t>CUST908</t>
  </si>
  <si>
    <t>Mrs. Michelle Moore</t>
  </si>
  <si>
    <t>Eritrea</t>
  </si>
  <si>
    <t>New Teresaburgh</t>
  </si>
  <si>
    <t>CUST909</t>
  </si>
  <si>
    <t>Jennifer Ware</t>
  </si>
  <si>
    <t>CUST910</t>
  </si>
  <si>
    <t>Ashley Miller</t>
  </si>
  <si>
    <t>Aaronchester</t>
  </si>
  <si>
    <t>CUST911</t>
  </si>
  <si>
    <t>Carrie Luna</t>
  </si>
  <si>
    <t>Hollandfort</t>
  </si>
  <si>
    <t>CUST912</t>
  </si>
  <si>
    <t>Omar Carpenter</t>
  </si>
  <si>
    <t>Lake Mitchellport</t>
  </si>
  <si>
    <t>CUST913</t>
  </si>
  <si>
    <t>Frank Cameron</t>
  </si>
  <si>
    <t>Port Jacquelineborough</t>
  </si>
  <si>
    <t>CUST914</t>
  </si>
  <si>
    <t>Heather Maldonado</t>
  </si>
  <si>
    <t>New Todd</t>
  </si>
  <si>
    <t>CUST915</t>
  </si>
  <si>
    <t>Lisastad</t>
  </si>
  <si>
    <t>CUST916</t>
  </si>
  <si>
    <t>Crystal Caldwell</t>
  </si>
  <si>
    <t>West Pamelaside</t>
  </si>
  <si>
    <t>CUST917</t>
  </si>
  <si>
    <t>Kelly Taylor</t>
  </si>
  <si>
    <t>Kingborough</t>
  </si>
  <si>
    <t>CUST918</t>
  </si>
  <si>
    <t>Jeffery Reyes</t>
  </si>
  <si>
    <t>Lake Alexisbury</t>
  </si>
  <si>
    <t>CUST919</t>
  </si>
  <si>
    <t>Raymond Silva</t>
  </si>
  <si>
    <t>Morganstad</t>
  </si>
  <si>
    <t>CUST920</t>
  </si>
  <si>
    <t>Rebecca Landry</t>
  </si>
  <si>
    <t>Pattersonton</t>
  </si>
  <si>
    <t>CUST921</t>
  </si>
  <si>
    <t>Kyle Macias</t>
  </si>
  <si>
    <t>Harrismouth</t>
  </si>
  <si>
    <t>CUST922</t>
  </si>
  <si>
    <t>Barbara Morrison</t>
  </si>
  <si>
    <t>Loweryfort</t>
  </si>
  <si>
    <t>CUST923</t>
  </si>
  <si>
    <t>Jeanne Hurst</t>
  </si>
  <si>
    <t>New Jilliantown</t>
  </si>
  <si>
    <t>CUST924</t>
  </si>
  <si>
    <t>Linda Parker</t>
  </si>
  <si>
    <t>Ortizburgh</t>
  </si>
  <si>
    <t>CUST925</t>
  </si>
  <si>
    <t>Dr. Joseph Ray</t>
  </si>
  <si>
    <t>South Courtneymouth</t>
  </si>
  <si>
    <t>CUST926</t>
  </si>
  <si>
    <t>Mr. Kurt Caldwell</t>
  </si>
  <si>
    <t>Juliehaven</t>
  </si>
  <si>
    <t>CUST927</t>
  </si>
  <si>
    <t>Marc Cherry</t>
  </si>
  <si>
    <t>Howellstad</t>
  </si>
  <si>
    <t>CUST928</t>
  </si>
  <si>
    <t>Tammy Douglas</t>
  </si>
  <si>
    <t>Port Raymond</t>
  </si>
  <si>
    <t>CUST929</t>
  </si>
  <si>
    <t>Daniel Terry</t>
  </si>
  <si>
    <t>Carpenterburgh</t>
  </si>
  <si>
    <t>CUST930</t>
  </si>
  <si>
    <t>Jared Silva</t>
  </si>
  <si>
    <t>Rioston</t>
  </si>
  <si>
    <t>CUST931</t>
  </si>
  <si>
    <t>Brandon Taylor</t>
  </si>
  <si>
    <t>South Billmouth</t>
  </si>
  <si>
    <t>CUST932</t>
  </si>
  <si>
    <t>Travis Montoya</t>
  </si>
  <si>
    <t>Ryantown</t>
  </si>
  <si>
    <t>CUST933</t>
  </si>
  <si>
    <t>Greg Wise</t>
  </si>
  <si>
    <t>Port Jacqueline</t>
  </si>
  <si>
    <t>CUST934</t>
  </si>
  <si>
    <t>Tom Valencia</t>
  </si>
  <si>
    <t>Port Lori</t>
  </si>
  <si>
    <t>CUST935</t>
  </si>
  <si>
    <t>Miguel Marquez</t>
  </si>
  <si>
    <t>East Tinafort</t>
  </si>
  <si>
    <t>CUST936</t>
  </si>
  <si>
    <t>David Smith</t>
  </si>
  <si>
    <t>East James</t>
  </si>
  <si>
    <t>CUST937</t>
  </si>
  <si>
    <t>Martin Ward</t>
  </si>
  <si>
    <t>Stephanieport</t>
  </si>
  <si>
    <t>CUST938</t>
  </si>
  <si>
    <t>Michael Newman</t>
  </si>
  <si>
    <t>CUST939</t>
  </si>
  <si>
    <t>Jennifer Tran</t>
  </si>
  <si>
    <t>Josephbury</t>
  </si>
  <si>
    <t>CUST940</t>
  </si>
  <si>
    <t>Jason Spencer MD</t>
  </si>
  <si>
    <t>Lake Kelly</t>
  </si>
  <si>
    <t>CUST941</t>
  </si>
  <si>
    <t>Stephanie Thompson</t>
  </si>
  <si>
    <t>South Dustin</t>
  </si>
  <si>
    <t>CUST942</t>
  </si>
  <si>
    <t>Rachel Marquez</t>
  </si>
  <si>
    <t>Port Richard</t>
  </si>
  <si>
    <t>CUST943</t>
  </si>
  <si>
    <t>Chelsea Sanders</t>
  </si>
  <si>
    <t>Port Bonnie</t>
  </si>
  <si>
    <t>CUST944</t>
  </si>
  <si>
    <t>Angelica Perez</t>
  </si>
  <si>
    <t>South Christine</t>
  </si>
  <si>
    <t>CUST945</t>
  </si>
  <si>
    <t>Linda Cooley</t>
  </si>
  <si>
    <t>Clarkside</t>
  </si>
  <si>
    <t>CUST946</t>
  </si>
  <si>
    <t>James Tyler</t>
  </si>
  <si>
    <t>CUST947</t>
  </si>
  <si>
    <t>Ann Fox</t>
  </si>
  <si>
    <t>Markshire</t>
  </si>
  <si>
    <t>CUST948</t>
  </si>
  <si>
    <t>Cameron Williams</t>
  </si>
  <si>
    <t>Charlotteland</t>
  </si>
  <si>
    <t>CUST949</t>
  </si>
  <si>
    <t>Jenna Smith</t>
  </si>
  <si>
    <t>Scottview</t>
  </si>
  <si>
    <t>CUST950</t>
  </si>
  <si>
    <t>Katelyn Hall</t>
  </si>
  <si>
    <t>South Grant</t>
  </si>
  <si>
    <t>CUST951</t>
  </si>
  <si>
    <t>Jesse Yang</t>
  </si>
  <si>
    <t>Lopezchester</t>
  </si>
  <si>
    <t>CUST952</t>
  </si>
  <si>
    <t>Christian Arellano</t>
  </si>
  <si>
    <t>South Michelle</t>
  </si>
  <si>
    <t>CUST953</t>
  </si>
  <si>
    <t>Lindsey Keller</t>
  </si>
  <si>
    <t>Davidsonbury</t>
  </si>
  <si>
    <t>CUST954</t>
  </si>
  <si>
    <t>Brian Mendoza</t>
  </si>
  <si>
    <t>Allisonmouth</t>
  </si>
  <si>
    <t>CUST955</t>
  </si>
  <si>
    <t>Brittany Miller</t>
  </si>
  <si>
    <t>Mendozashire</t>
  </si>
  <si>
    <t>CUST956</t>
  </si>
  <si>
    <t>Ann Gallegos</t>
  </si>
  <si>
    <t>Port Johnfurt</t>
  </si>
  <si>
    <t>CUST957</t>
  </si>
  <si>
    <t>Justin Miller</t>
  </si>
  <si>
    <t>Mauritania</t>
  </si>
  <si>
    <t>Lisabury</t>
  </si>
  <si>
    <t>CUST958</t>
  </si>
  <si>
    <t>Jennifer Allen</t>
  </si>
  <si>
    <t>South Michelleton</t>
  </si>
  <si>
    <t>CUST959</t>
  </si>
  <si>
    <t>Gary Hernandez</t>
  </si>
  <si>
    <t>East Ethan</t>
  </si>
  <si>
    <t>CUST960</t>
  </si>
  <si>
    <t>Matthew Garrison</t>
  </si>
  <si>
    <t>Sheriburgh</t>
  </si>
  <si>
    <t>CUST961</t>
  </si>
  <si>
    <t>Shannon Clements</t>
  </si>
  <si>
    <t>Chaseshire</t>
  </si>
  <si>
    <t>CUST962</t>
  </si>
  <si>
    <t>Lisa Lee</t>
  </si>
  <si>
    <t>Dawnmouth</t>
  </si>
  <si>
    <t>CUST963</t>
  </si>
  <si>
    <t>Kimberly Carlson</t>
  </si>
  <si>
    <t>Garciaburgh</t>
  </si>
  <si>
    <t>CUST964</t>
  </si>
  <si>
    <t>Jesse Combs</t>
  </si>
  <si>
    <t>Joshuaborough</t>
  </si>
  <si>
    <t>CUST965</t>
  </si>
  <si>
    <t>David Ward</t>
  </si>
  <si>
    <t>Littleland</t>
  </si>
  <si>
    <t>CUST966</t>
  </si>
  <si>
    <t>Jessica Rivera MD</t>
  </si>
  <si>
    <t>South Veronica</t>
  </si>
  <si>
    <t>CUST967</t>
  </si>
  <si>
    <t>Erin Rodriguez</t>
  </si>
  <si>
    <t>Bookerland</t>
  </si>
  <si>
    <t>CUST968</t>
  </si>
  <si>
    <t>Holly Barrett</t>
  </si>
  <si>
    <t>Patelstad</t>
  </si>
  <si>
    <t>CUST969</t>
  </si>
  <si>
    <t>Kimberly Green</t>
  </si>
  <si>
    <t>Stephenchester</t>
  </si>
  <si>
    <t>CUST970</t>
  </si>
  <si>
    <t>Kyle Booker</t>
  </si>
  <si>
    <t>New Karenview</t>
  </si>
  <si>
    <t>CUST971</t>
  </si>
  <si>
    <t>Gregory Olson</t>
  </si>
  <si>
    <t>Triciachester</t>
  </si>
  <si>
    <t>CUST972</t>
  </si>
  <si>
    <t>Anna Moody</t>
  </si>
  <si>
    <t>East Jennifer</t>
  </si>
  <si>
    <t>CUST973</t>
  </si>
  <si>
    <t>Anthony Romero</t>
  </si>
  <si>
    <t>Allisonfurt</t>
  </si>
  <si>
    <t>CUST974</t>
  </si>
  <si>
    <t>Dr. Erin Wagner</t>
  </si>
  <si>
    <t>Bethhaven</t>
  </si>
  <si>
    <t>CUST975</t>
  </si>
  <si>
    <t>Nathaniel Stewart</t>
  </si>
  <si>
    <t>Averybury</t>
  </si>
  <si>
    <t>CUST976</t>
  </si>
  <si>
    <t>Sherry Booth</t>
  </si>
  <si>
    <t>Gregorystad</t>
  </si>
  <si>
    <t>CUST977</t>
  </si>
  <si>
    <t>Robin Sullivan MD</t>
  </si>
  <si>
    <t>Houseside</t>
  </si>
  <si>
    <t>CUST978</t>
  </si>
  <si>
    <t>Carol Hobbs</t>
  </si>
  <si>
    <t>West Richardfurt</t>
  </si>
  <si>
    <t>CUST979</t>
  </si>
  <si>
    <t>David Adams</t>
  </si>
  <si>
    <t>United Kingdom</t>
  </si>
  <si>
    <t>East Edwardshire</t>
  </si>
  <si>
    <t>CUST980</t>
  </si>
  <si>
    <t>Melissa Johnson</t>
  </si>
  <si>
    <t>Bonnieborough</t>
  </si>
  <si>
    <t>CUST981</t>
  </si>
  <si>
    <t>Brian Sanders</t>
  </si>
  <si>
    <t>North Ronaldberg</t>
  </si>
  <si>
    <t>CUST982</t>
  </si>
  <si>
    <t>Sean Kelly</t>
  </si>
  <si>
    <t>Port Marystad</t>
  </si>
  <si>
    <t>CUST983</t>
  </si>
  <si>
    <t>Ronald Manning</t>
  </si>
  <si>
    <t>Sabrinaview</t>
  </si>
  <si>
    <t>CUST984</t>
  </si>
  <si>
    <t>Megan Stout</t>
  </si>
  <si>
    <t>South Jonathanland</t>
  </si>
  <si>
    <t>CUST985</t>
  </si>
  <si>
    <t>Suzanne Walter</t>
  </si>
  <si>
    <t>Lake Melissa</t>
  </si>
  <si>
    <t>CUST986</t>
  </si>
  <si>
    <t>Tabitha Smith</t>
  </si>
  <si>
    <t>North Jasonbury</t>
  </si>
  <si>
    <t>CUST987</t>
  </si>
  <si>
    <t>Susan Howell</t>
  </si>
  <si>
    <t>CUST988</t>
  </si>
  <si>
    <t>Jamie Fritz</t>
  </si>
  <si>
    <t>Lake Haileyborough</t>
  </si>
  <si>
    <t>CUST989</t>
  </si>
  <si>
    <t>Katherine Johnson</t>
  </si>
  <si>
    <t>West Stacy</t>
  </si>
  <si>
    <t>CUST990</t>
  </si>
  <si>
    <t>Johnathan Chapman</t>
  </si>
  <si>
    <t>Larryville</t>
  </si>
  <si>
    <t>CUST991</t>
  </si>
  <si>
    <t>Matthew Humphrey</t>
  </si>
  <si>
    <t>West Janetmouth</t>
  </si>
  <si>
    <t>CUST992</t>
  </si>
  <si>
    <t>Margaret Knight</t>
  </si>
  <si>
    <t>Benjaminside</t>
  </si>
  <si>
    <t>CUST993</t>
  </si>
  <si>
    <t>Leslie Vincent</t>
  </si>
  <si>
    <t>New Corey</t>
  </si>
  <si>
    <t>CUST994</t>
  </si>
  <si>
    <t>Jonathan Curry</t>
  </si>
  <si>
    <t>North Douglaston</t>
  </si>
  <si>
    <t>CUST995</t>
  </si>
  <si>
    <t>Alexis Waller</t>
  </si>
  <si>
    <t>East Kathleen</t>
  </si>
  <si>
    <t>CUST996</t>
  </si>
  <si>
    <t>Jonathan Gibbs</t>
  </si>
  <si>
    <t>Ramirezshire</t>
  </si>
  <si>
    <t>CUST997</t>
  </si>
  <si>
    <t>Ashley Greene</t>
  </si>
  <si>
    <t>CUST998</t>
  </si>
  <si>
    <t>Anna Pena</t>
  </si>
  <si>
    <t>Ochoatown</t>
  </si>
  <si>
    <t>CUST999</t>
  </si>
  <si>
    <t>Audrey Mitchell</t>
  </si>
  <si>
    <t>Cruzshire</t>
  </si>
  <si>
    <t>CUST1000</t>
  </si>
  <si>
    <t>Samantha Wilkinson</t>
  </si>
  <si>
    <t>East Anthonyfort</t>
  </si>
  <si>
    <t>Product ID</t>
  </si>
  <si>
    <t>Product Name</t>
  </si>
  <si>
    <t>Company</t>
  </si>
  <si>
    <t>Cost Price</t>
  </si>
  <si>
    <t>PROD1</t>
  </si>
  <si>
    <t>Canon DSLR</t>
  </si>
  <si>
    <t>Dyson</t>
  </si>
  <si>
    <t>PROD2</t>
  </si>
  <si>
    <t>Sony Headphones</t>
  </si>
  <si>
    <t>Samsung</t>
  </si>
  <si>
    <t>PROD3</t>
  </si>
  <si>
    <t>Philips Air Fryer</t>
  </si>
  <si>
    <t>KitchenAid</t>
  </si>
  <si>
    <t>PROD4</t>
  </si>
  <si>
    <t>Lego Star Wars Set</t>
  </si>
  <si>
    <t>Apple</t>
  </si>
  <si>
    <t>PROD5</t>
  </si>
  <si>
    <t>Samsung Refrigerator</t>
  </si>
  <si>
    <t>PROD6</t>
  </si>
  <si>
    <t>HP Printer</t>
  </si>
  <si>
    <t>Bose</t>
  </si>
  <si>
    <t>PROD7</t>
  </si>
  <si>
    <t>Samsung Galaxy S22</t>
  </si>
  <si>
    <t>IKEA</t>
  </si>
  <si>
    <t>PROD8</t>
  </si>
  <si>
    <t>Apple Watch</t>
  </si>
  <si>
    <t>Asus</t>
  </si>
  <si>
    <t>PROD9</t>
  </si>
  <si>
    <t>IKEA Chair</t>
  </si>
  <si>
    <t>PROD10</t>
  </si>
  <si>
    <t>HP</t>
  </si>
  <si>
    <t>PROD11</t>
  </si>
  <si>
    <t>Nike</t>
  </si>
  <si>
    <t>PROD12</t>
  </si>
  <si>
    <t>Lego</t>
  </si>
  <si>
    <t>PROD13</t>
  </si>
  <si>
    <t>PROD14</t>
  </si>
  <si>
    <t>Dyson Vacuum Cleaner</t>
  </si>
  <si>
    <t>Philips</t>
  </si>
  <si>
    <t>PROD15</t>
  </si>
  <si>
    <t>PROD16</t>
  </si>
  <si>
    <t>Fitbit Tracker</t>
  </si>
  <si>
    <t>Rolex</t>
  </si>
  <si>
    <t>PROD17</t>
  </si>
  <si>
    <t>LG</t>
  </si>
  <si>
    <t>PROD18</t>
  </si>
  <si>
    <t>Rolex Watch</t>
  </si>
  <si>
    <t>PROD19</t>
  </si>
  <si>
    <t>Adidas Sneakers</t>
  </si>
  <si>
    <t>PROD20</t>
  </si>
  <si>
    <t>Canon</t>
  </si>
  <si>
    <t>PROD21</t>
  </si>
  <si>
    <t>Dell Laptop</t>
  </si>
  <si>
    <t>PROD22</t>
  </si>
  <si>
    <t>PROD23</t>
  </si>
  <si>
    <t>Levi’s Jeans</t>
  </si>
  <si>
    <t>PROD24</t>
  </si>
  <si>
    <t>PROD25</t>
  </si>
  <si>
    <t>KitchenAid Mixer</t>
  </si>
  <si>
    <t>PROD26</t>
  </si>
  <si>
    <t>LG OLED TV</t>
  </si>
  <si>
    <t>PROD27</t>
  </si>
  <si>
    <t>iPhone 14</t>
  </si>
  <si>
    <t>PROD28</t>
  </si>
  <si>
    <t>PROD29</t>
  </si>
  <si>
    <t>PROD30</t>
  </si>
  <si>
    <t>PROD31</t>
  </si>
  <si>
    <t>PROD32</t>
  </si>
  <si>
    <t>PROD33</t>
  </si>
  <si>
    <t>Nike Running Shoes</t>
  </si>
  <si>
    <t>Panasonic</t>
  </si>
  <si>
    <t>PROD34</t>
  </si>
  <si>
    <t>PROD35</t>
  </si>
  <si>
    <t>PROD36</t>
  </si>
  <si>
    <t>PROD37</t>
  </si>
  <si>
    <t>PROD38</t>
  </si>
  <si>
    <t>Levi’s</t>
  </si>
  <si>
    <t>PROD39</t>
  </si>
  <si>
    <t>Bose Soundbar</t>
  </si>
  <si>
    <t>PROD40</t>
  </si>
  <si>
    <t>PROD41</t>
  </si>
  <si>
    <t>PROD42</t>
  </si>
  <si>
    <t>PROD43</t>
  </si>
  <si>
    <t>PROD44</t>
  </si>
  <si>
    <t>PROD45</t>
  </si>
  <si>
    <t>Adidas</t>
  </si>
  <si>
    <t>PROD46</t>
  </si>
  <si>
    <t>PROD47</t>
  </si>
  <si>
    <t>PROD48</t>
  </si>
  <si>
    <t>PROD49</t>
  </si>
  <si>
    <t>PROD50</t>
  </si>
  <si>
    <t>PROD51</t>
  </si>
  <si>
    <t>PROD52</t>
  </si>
  <si>
    <t>PROD53</t>
  </si>
  <si>
    <t>PROD54</t>
  </si>
  <si>
    <t>PROD55</t>
  </si>
  <si>
    <t>PROD56</t>
  </si>
  <si>
    <t>Dell</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</si>
  <si>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</si>
  <si>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</si>
  <si>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</si>
  <si>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</si>
  <si>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</si>
  <si>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</si>
  <si>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</si>
  <si>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</si>
  <si>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</si>
  <si>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</si>
  <si>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</si>
  <si>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</si>
  <si>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</si>
  <si>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</si>
  <si>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</si>
  <si>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</si>
  <si>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</si>
  <si>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</si>
  <si>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</si>
  <si>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</si>
  <si>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Sony</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</si>
  <si>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</si>
  <si>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</si>
  <si>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</si>
  <si>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</si>
  <si>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</si>
  <si>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</si>
  <si>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</si>
  <si>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</si>
  <si>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</si>
  <si>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</si>
  <si>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</si>
  <si>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</si>
  <si>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</si>
  <si>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</si>
  <si>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</si>
  <si>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</si>
  <si>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</si>
  <si>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</si>
  <si>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</si>
  <si>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</si>
  <si>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</si>
  <si>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</si>
  <si>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</si>
  <si>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PROD100</t>
  </si>
  <si>
    <t>PROD101</t>
  </si>
  <si>
    <t>PROD102</t>
  </si>
  <si>
    <t>PROD103</t>
  </si>
  <si>
    <t>PROD104</t>
  </si>
  <si>
    <t>PROD105</t>
  </si>
  <si>
    <t>Fitbit</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</si>
  <si>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</si>
  <si>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</si>
  <si>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</si>
  <si>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</si>
  <si>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</si>
  <si>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</si>
  <si>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</si>
  <si>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</si>
  <si>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</si>
  <si>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</si>
  <si>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</si>
  <si>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</si>
  <si>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</si>
  <si>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</si>
  <si>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</si>
  <si>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</si>
  <si>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</si>
  <si>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</si>
  <si>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</si>
  <si>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</si>
  <si>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</si>
  <si>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</si>
  <si>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</si>
  <si>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</si>
  <si>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</si>
  <si>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</si>
  <si>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</si>
  <si>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</si>
  <si>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</si>
  <si>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</si>
  <si>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</si>
  <si>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</si>
  <si>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</si>
  <si>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</si>
  <si>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</si>
  <si>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</si>
  <si>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</si>
  <si>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</si>
  <si>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</si>
  <si>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</si>
  <si>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</si>
  <si>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</si>
  <si>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</si>
  <si>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</si>
  <si>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</si>
  <si>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</si>
  <si>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</si>
  <si>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</si>
  <si>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</si>
  <si>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</si>
  <si>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</si>
  <si>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</si>
  <si>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</si>
  <si>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</si>
  <si>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</si>
  <si>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</si>
  <si>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</si>
  <si>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</si>
  <si>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</si>
  <si>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</si>
  <si>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</si>
  <si>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</si>
  <si>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</si>
  <si>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</si>
  <si>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</si>
  <si>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</si>
  <si>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</si>
  <si>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</si>
  <si>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</si>
  <si>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</si>
  <si>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</si>
  <si>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</si>
  <si>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</si>
  <si>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</si>
  <si>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</si>
  <si>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</si>
  <si>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</si>
  <si>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</si>
  <si>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</si>
  <si>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</si>
  <si>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</si>
  <si>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</si>
  <si>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</si>
  <si>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</si>
  <si>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</si>
  <si>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</si>
  <si>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</si>
  <si>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</si>
  <si>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</si>
  <si>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</si>
  <si>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</si>
  <si>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</si>
  <si>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</si>
  <si>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</si>
  <si>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</si>
  <si>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Order ID</t>
  </si>
  <si>
    <t>Date and Time</t>
  </si>
  <si>
    <t>Category</t>
  </si>
  <si>
    <t>Payment Method</t>
  </si>
  <si>
    <t>Selling Price</t>
  </si>
  <si>
    <t>Quantity</t>
  </si>
  <si>
    <t>ORD1</t>
  </si>
  <si>
    <t>Fashion</t>
  </si>
  <si>
    <t>Credit Card</t>
  </si>
  <si>
    <t>ORD2</t>
  </si>
  <si>
    <t>Electronics</t>
  </si>
  <si>
    <t>ORD3</t>
  </si>
  <si>
    <t>Home Appliances</t>
  </si>
  <si>
    <t>Bank Transfer</t>
  </si>
  <si>
    <t>ORD4</t>
  </si>
  <si>
    <t>Debit Card</t>
  </si>
  <si>
    <t>ORD5</t>
  </si>
  <si>
    <t>Toys</t>
  </si>
  <si>
    <t>PayPal</t>
  </si>
  <si>
    <t>ORD6</t>
  </si>
  <si>
    <t>ORD7</t>
  </si>
  <si>
    <t>ORD8</t>
  </si>
  <si>
    <t>Cash</t>
  </si>
  <si>
    <t>ORD9</t>
  </si>
  <si>
    <t>ORD10</t>
  </si>
  <si>
    <t>Books</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</si>
  <si>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</si>
  <si>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</si>
  <si>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</si>
  <si>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</si>
  <si>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</si>
  <si>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</si>
  <si>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</si>
  <si>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</si>
  <si>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</si>
  <si>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</si>
  <si>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</si>
  <si>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</si>
  <si>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</si>
  <si>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</si>
  <si>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</si>
  <si>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</si>
  <si>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</si>
  <si>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</si>
  <si>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</si>
  <si>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</si>
  <si>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</si>
  <si>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</si>
  <si>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</si>
  <si>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</si>
  <si>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</si>
  <si>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</si>
  <si>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</si>
  <si>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</si>
  <si>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</si>
  <si>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</si>
  <si>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</si>
  <si>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</si>
  <si>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</si>
  <si>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</si>
  <si>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</si>
  <si>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</si>
  <si>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</si>
  <si>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</si>
  <si>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</si>
  <si>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</si>
  <si>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</si>
  <si>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</si>
  <si>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</si>
  <si>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</si>
  <si>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</si>
  <si>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</si>
  <si>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</si>
  <si>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</si>
  <si>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</si>
  <si>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</si>
  <si>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</si>
  <si>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</si>
  <si>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</si>
  <si>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</si>
  <si>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</si>
  <si>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</si>
  <si>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</si>
  <si>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</si>
  <si>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</si>
  <si>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</si>
  <si>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</si>
  <si>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</si>
  <si>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</si>
  <si>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</si>
  <si>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</si>
  <si>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</si>
  <si>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</si>
  <si>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</si>
  <si>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</si>
  <si>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</si>
  <si>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</si>
  <si>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</si>
  <si>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</si>
  <si>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</si>
  <si>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</si>
  <si>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</si>
  <si>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</si>
  <si>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</si>
  <si>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</si>
  <si>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</si>
  <si>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</si>
  <si>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</si>
  <si>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</si>
  <si>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</si>
  <si>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</si>
  <si>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</si>
  <si>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</si>
  <si>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</si>
  <si>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</si>
  <si>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</si>
  <si>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</si>
  <si>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</si>
  <si>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</si>
  <si>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</si>
  <si>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</si>
  <si>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</si>
  <si>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</si>
  <si>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</si>
  <si>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</si>
  <si>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</si>
  <si>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</si>
  <si>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</si>
  <si>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</si>
  <si>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</si>
  <si>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</si>
  <si>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</si>
  <si>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</si>
  <si>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</si>
  <si>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</si>
  <si>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</si>
  <si>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</si>
  <si>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</si>
  <si>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</si>
  <si>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</si>
  <si>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</si>
  <si>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</si>
  <si>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</si>
  <si>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</si>
  <si>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</si>
  <si>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</si>
  <si>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</si>
  <si>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</si>
  <si>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</si>
  <si>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</si>
  <si>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</si>
  <si>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</si>
  <si>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</si>
  <si>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</si>
  <si>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</si>
  <si>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</si>
  <si>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</si>
  <si>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</si>
  <si>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</si>
  <si>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</si>
  <si>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</si>
  <si>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</si>
  <si>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</si>
  <si>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</si>
  <si>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</si>
  <si>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</si>
  <si>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</si>
  <si>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</si>
  <si>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</si>
  <si>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</si>
  <si>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</si>
  <si>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</si>
  <si>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</si>
  <si>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</si>
  <si>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</si>
  <si>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</si>
  <si>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</si>
  <si>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</si>
  <si>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</si>
  <si>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</si>
  <si>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</si>
  <si>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</si>
  <si>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</si>
  <si>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</si>
  <si>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</si>
  <si>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</si>
  <si>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</si>
  <si>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</si>
  <si>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</si>
  <si>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</si>
  <si>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</si>
  <si>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</si>
  <si>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</si>
  <si>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</si>
  <si>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</si>
  <si>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</si>
  <si>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</si>
  <si>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</si>
  <si>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</si>
  <si>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</si>
  <si>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</si>
  <si>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</si>
  <si>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</si>
  <si>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</si>
  <si>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</si>
  <si>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</si>
  <si>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</si>
  <si>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</si>
  <si>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</si>
  <si>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</si>
  <si>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</si>
  <si>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</si>
  <si>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</si>
  <si>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</si>
  <si>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</si>
  <si>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</si>
  <si>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</si>
  <si>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</si>
  <si>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</si>
  <si>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</si>
  <si>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</si>
  <si>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</si>
  <si>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</si>
  <si>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</si>
  <si>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</si>
  <si>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</si>
  <si>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</si>
  <si>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</si>
  <si>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</si>
  <si>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</si>
  <si>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</si>
  <si>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</si>
  <si>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</si>
  <si>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</si>
  <si>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</si>
  <si>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</si>
  <si>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</si>
  <si>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</si>
  <si>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</si>
  <si>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</si>
  <si>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</si>
  <si>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</si>
  <si>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</si>
  <si>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</si>
  <si>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</si>
  <si>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</si>
  <si>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</si>
  <si>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</si>
  <si>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</si>
  <si>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</si>
  <si>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</si>
  <si>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</si>
  <si>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</si>
  <si>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</si>
  <si>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</si>
  <si>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</si>
  <si>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</si>
  <si>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</si>
  <si>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</si>
  <si>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</si>
  <si>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</si>
  <si>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</si>
  <si>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</si>
  <si>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</si>
  <si>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</si>
  <si>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</si>
  <si>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</si>
  <si>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</si>
  <si>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</si>
  <si>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</si>
  <si>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</si>
  <si>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</si>
  <si>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</si>
  <si>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</si>
  <si>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</si>
  <si>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</si>
  <si>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</si>
  <si>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</si>
  <si>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</si>
  <si>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</si>
  <si>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</si>
  <si>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</si>
  <si>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</si>
  <si>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</si>
  <si>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</si>
  <si>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</si>
  <si>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</si>
  <si>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</si>
  <si>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</si>
  <si>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</si>
  <si>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</si>
  <si>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</si>
  <si>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</si>
  <si>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</si>
  <si>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</si>
  <si>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</si>
  <si>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</si>
  <si>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</si>
  <si>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</si>
  <si>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</si>
  <si>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</si>
  <si>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</si>
  <si>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</si>
  <si>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</si>
  <si>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</si>
  <si>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</si>
  <si>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</si>
  <si>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</si>
  <si>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</si>
  <si>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</si>
  <si>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</si>
  <si>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</si>
  <si>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</si>
  <si>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</si>
  <si>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</si>
  <si>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</si>
  <si>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</si>
  <si>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</si>
  <si>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</si>
  <si>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</si>
  <si>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</si>
  <si>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</si>
  <si>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</si>
  <si>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</si>
  <si>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</si>
  <si>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</si>
  <si>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</si>
  <si>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</si>
  <si>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</si>
  <si>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</si>
  <si>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</si>
  <si>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</si>
  <si>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</si>
  <si>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</si>
  <si>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</si>
  <si>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</si>
  <si>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</si>
  <si>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</si>
  <si>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</si>
  <si>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</si>
  <si>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</si>
  <si>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</si>
  <si>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</si>
  <si>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</si>
  <si>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</si>
  <si>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</si>
  <si>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</si>
  <si>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</si>
  <si>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</si>
  <si>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</si>
  <si>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</si>
  <si>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</si>
  <si>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</si>
  <si>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</si>
  <si>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</si>
  <si>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</si>
  <si>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</si>
  <si>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</si>
  <si>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</si>
  <si>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</si>
  <si>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</si>
  <si>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</si>
  <si>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</si>
  <si>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</si>
  <si>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</si>
  <si>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</si>
  <si>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</si>
  <si>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</si>
  <si>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</si>
  <si>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</si>
  <si>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</si>
  <si>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</si>
  <si>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</si>
  <si>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</si>
  <si>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</si>
  <si>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</si>
  <si>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</si>
  <si>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</si>
  <si>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</si>
  <si>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</si>
  <si>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</si>
  <si>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</si>
  <si>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</si>
  <si>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</si>
  <si>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</si>
  <si>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</si>
  <si>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</si>
  <si>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</si>
  <si>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</si>
  <si>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</si>
  <si>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</si>
  <si>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</si>
  <si>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</si>
  <si>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</si>
  <si>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</si>
  <si>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</si>
  <si>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</si>
  <si>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</si>
  <si>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</si>
  <si>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</si>
  <si>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</si>
  <si>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</si>
  <si>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</si>
  <si>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</si>
  <si>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</si>
  <si>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</si>
  <si>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</si>
  <si>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</si>
  <si>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</si>
  <si>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</si>
  <si>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</si>
  <si>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</si>
  <si>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</si>
  <si>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</si>
  <si>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</si>
  <si>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</si>
  <si>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</si>
  <si>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</si>
  <si>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</si>
  <si>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</si>
  <si>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</si>
  <si>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</si>
  <si>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</si>
  <si>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</si>
  <si>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</si>
  <si>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</si>
  <si>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</si>
  <si>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</si>
  <si>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</si>
  <si>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</si>
  <si>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</si>
  <si>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</si>
  <si>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</si>
  <si>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</si>
  <si>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</si>
  <si>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</si>
  <si>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</si>
  <si>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</si>
  <si>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</si>
  <si>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</si>
  <si>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</si>
  <si>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</si>
  <si>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</si>
  <si>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</si>
  <si>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</si>
  <si>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</si>
  <si>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</si>
  <si>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</si>
  <si>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</si>
  <si>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</si>
  <si>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</si>
  <si>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</si>
  <si>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</si>
  <si>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</si>
  <si>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</si>
  <si>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</si>
  <si>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</si>
  <si>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</si>
  <si>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</si>
  <si>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</si>
  <si>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</si>
  <si>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</si>
  <si>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</si>
  <si>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</si>
  <si>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</si>
  <si>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</si>
  <si>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</si>
  <si>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</si>
  <si>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</si>
  <si>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</si>
  <si>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</si>
  <si>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</si>
  <si>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</si>
  <si>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</si>
  <si>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</si>
  <si>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</si>
  <si>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</si>
  <si>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</si>
  <si>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</si>
  <si>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</si>
  <si>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</si>
  <si>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</si>
  <si>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</si>
  <si>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</si>
  <si>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</si>
  <si>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</si>
  <si>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</si>
  <si>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</si>
  <si>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</si>
  <si>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</si>
  <si>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</si>
  <si>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</si>
  <si>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</si>
  <si>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</si>
  <si>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</si>
  <si>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</si>
  <si>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</si>
  <si>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</si>
  <si>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</si>
  <si>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</si>
  <si>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</si>
  <si>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</si>
  <si>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</si>
  <si>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</si>
  <si>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</si>
  <si>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</si>
  <si>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</si>
  <si>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</si>
  <si>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</si>
  <si>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</si>
  <si>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</si>
  <si>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</si>
  <si>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</si>
  <si>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</si>
  <si>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</si>
  <si>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</si>
  <si>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</si>
  <si>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</si>
  <si>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</si>
  <si>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</si>
  <si>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</si>
  <si>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</si>
  <si>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</si>
  <si>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</si>
  <si>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</si>
  <si>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</si>
  <si>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</si>
  <si>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</si>
  <si>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</si>
  <si>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</si>
  <si>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</si>
  <si>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</si>
  <si>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</si>
  <si>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</si>
  <si>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</si>
  <si>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</si>
  <si>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</si>
  <si>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</si>
  <si>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</si>
  <si>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</si>
  <si>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</si>
  <si>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</si>
  <si>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</si>
  <si>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</si>
  <si>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</si>
  <si>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</si>
  <si>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</si>
  <si>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</si>
  <si>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</si>
  <si>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</si>
  <si>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</si>
  <si>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</si>
  <si>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</si>
  <si>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</si>
  <si>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</si>
  <si>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</si>
  <si>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</si>
  <si>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</si>
  <si>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</si>
  <si>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</si>
  <si>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</si>
  <si>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</si>
  <si>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</si>
  <si>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</si>
  <si>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</si>
  <si>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</si>
  <si>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</si>
  <si>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</si>
  <si>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</si>
  <si>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</si>
  <si>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</si>
  <si>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</si>
  <si>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</si>
  <si>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</si>
  <si>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</si>
  <si>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</si>
  <si>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</si>
  <si>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</si>
  <si>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</si>
  <si>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</si>
  <si>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</si>
  <si>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</si>
  <si>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</si>
  <si>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</si>
  <si>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</si>
  <si>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</si>
  <si>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</si>
  <si>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</si>
  <si>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</si>
  <si>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</si>
  <si>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</si>
  <si>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</si>
  <si>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</si>
  <si>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</si>
  <si>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</si>
  <si>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</si>
  <si>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</si>
  <si>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</si>
  <si>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</si>
  <si>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</si>
  <si>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</si>
  <si>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</si>
  <si>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</si>
  <si>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</si>
  <si>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</si>
  <si>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</si>
  <si>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</si>
  <si>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</si>
  <si>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</si>
  <si>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</si>
  <si>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</si>
  <si>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</si>
  <si>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</si>
  <si>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</si>
  <si>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</si>
  <si>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</si>
  <si>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</si>
  <si>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</si>
  <si>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</si>
  <si>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</si>
  <si>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</si>
  <si>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</si>
  <si>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</si>
  <si>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</si>
  <si>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</si>
  <si>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</si>
  <si>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</si>
  <si>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</si>
  <si>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</si>
  <si>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</si>
  <si>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</si>
  <si>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</si>
  <si>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</si>
  <si>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</si>
  <si>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</si>
  <si>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</si>
  <si>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</si>
  <si>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</si>
  <si>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</si>
  <si>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</si>
  <si>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</si>
  <si>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</si>
  <si>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</si>
  <si>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</si>
  <si>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</si>
  <si>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</si>
  <si>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</si>
  <si>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</si>
  <si>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</si>
  <si>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</si>
  <si>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</si>
  <si>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</si>
  <si>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</si>
  <si>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</si>
  <si>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</si>
  <si>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</si>
  <si>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</si>
  <si>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</si>
  <si>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</si>
  <si>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</si>
  <si>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</si>
  <si>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</si>
  <si>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</si>
  <si>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</si>
  <si>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</si>
  <si>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</si>
  <si>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</si>
  <si>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</si>
  <si>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</si>
  <si>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</si>
  <si>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</si>
  <si>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</si>
  <si>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</si>
  <si>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</si>
  <si>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</si>
  <si>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</si>
  <si>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</si>
  <si>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</si>
  <si>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</si>
  <si>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</si>
  <si>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</si>
  <si>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</si>
  <si>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</si>
  <si>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</si>
  <si>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</si>
  <si>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</si>
  <si>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</si>
  <si>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</si>
  <si>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</si>
  <si>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</si>
  <si>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</si>
  <si>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</si>
  <si>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</si>
  <si>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</si>
  <si>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</si>
  <si>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</si>
  <si>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</si>
  <si>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</si>
  <si>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</si>
  <si>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</si>
  <si>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</si>
  <si>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</si>
  <si>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</si>
  <si>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</si>
  <si>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</si>
  <si>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</si>
  <si>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</si>
  <si>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</si>
  <si>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</si>
  <si>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</si>
  <si>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</si>
  <si>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</si>
  <si>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</si>
  <si>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</si>
  <si>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</si>
  <si>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</si>
  <si>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</si>
  <si>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</si>
  <si>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</si>
  <si>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</si>
  <si>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</si>
  <si>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</si>
  <si>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</si>
  <si>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</si>
  <si>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</si>
  <si>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</si>
  <si>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</si>
  <si>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</si>
  <si>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</si>
  <si>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</si>
  <si>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</si>
  <si>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</si>
  <si>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</si>
  <si>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</si>
  <si>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</si>
  <si>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</si>
  <si>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</si>
  <si>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</si>
  <si>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</si>
  <si>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</si>
  <si>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</si>
  <si>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</si>
  <si>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</si>
  <si>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</si>
  <si>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</si>
  <si>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</si>
  <si>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</si>
  <si>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</si>
  <si>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</si>
  <si>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</si>
  <si>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</si>
  <si>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</si>
  <si>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</si>
  <si>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</si>
  <si>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</si>
  <si>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</si>
  <si>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</si>
  <si>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</si>
  <si>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</si>
  <si>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</si>
  <si>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</si>
  <si>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</si>
  <si>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</si>
  <si>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</si>
  <si>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</si>
  <si>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</si>
  <si>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</si>
  <si>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</si>
  <si>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</si>
  <si>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</si>
  <si>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</si>
  <si>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</si>
  <si>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</si>
  <si>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</si>
  <si>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</si>
  <si>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</si>
  <si>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</si>
  <si>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</si>
  <si>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</si>
  <si>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</si>
  <si>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</si>
  <si>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</si>
  <si>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</si>
  <si>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</si>
  <si>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</si>
  <si>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</si>
  <si>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</si>
  <si>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</si>
  <si>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</si>
  <si>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</si>
  <si>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</si>
  <si>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</si>
  <si>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</si>
  <si>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</si>
  <si>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</si>
  <si>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</si>
  <si>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</si>
  <si>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</si>
  <si>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</si>
  <si>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</si>
  <si>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</si>
  <si>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</si>
  <si>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</si>
  <si>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</si>
  <si>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</si>
  <si>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</si>
  <si>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</si>
  <si>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</si>
  <si>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</si>
  <si>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</si>
  <si>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</si>
  <si>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</si>
  <si>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</si>
  <si>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</si>
  <si>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</si>
  <si>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</si>
  <si>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</si>
  <si>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</si>
  <si>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</si>
  <si>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</si>
  <si>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</si>
  <si>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</si>
  <si>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</si>
  <si>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</si>
  <si>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</si>
  <si>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</si>
  <si>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</si>
  <si>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</si>
  <si>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</si>
  <si>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</si>
  <si>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</si>
  <si>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</si>
  <si>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</si>
  <si>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</si>
  <si>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</si>
  <si>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</si>
  <si>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</si>
  <si>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</si>
  <si>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</si>
  <si>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</si>
  <si>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</si>
  <si>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</si>
  <si>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</si>
  <si>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</si>
  <si>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</si>
  <si>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</si>
  <si>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</si>
  <si>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</si>
  <si>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</si>
  <si>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</si>
  <si>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</si>
  <si>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</si>
  <si>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</si>
  <si>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</si>
  <si>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</si>
  <si>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</si>
  <si>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</si>
  <si>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</si>
  <si>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</si>
  <si>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</si>
  <si>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</si>
  <si>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</si>
  <si>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</si>
  <si>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</si>
  <si>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</si>
  <si>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</si>
  <si>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</si>
  <si>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</si>
  <si>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</si>
  <si>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</si>
  <si>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</si>
  <si>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</si>
  <si>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</si>
  <si>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</si>
  <si>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</si>
  <si>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</si>
  <si>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</si>
  <si>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</si>
  <si>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</si>
  <si>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</si>
  <si>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</si>
  <si>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</si>
  <si>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</si>
  <si>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</si>
  <si>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</si>
  <si>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</si>
  <si>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</si>
  <si>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</si>
  <si>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</si>
  <si>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</si>
  <si>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</si>
  <si>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</si>
  <si>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</si>
  <si>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</si>
  <si>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</si>
  <si>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</si>
  <si>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</si>
  <si>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</si>
  <si>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</si>
  <si>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</si>
  <si>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</si>
  <si>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</si>
  <si>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</si>
  <si>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</si>
  <si>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</si>
  <si>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</si>
  <si>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</si>
  <si>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</si>
  <si>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</si>
  <si>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</si>
  <si>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</si>
  <si>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</si>
  <si>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</si>
  <si>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</si>
  <si>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</si>
  <si>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</si>
  <si>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</si>
  <si>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</si>
  <si>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</si>
  <si>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</si>
  <si>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</si>
  <si>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</si>
  <si>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</si>
  <si>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</si>
  <si>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</si>
  <si>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</si>
  <si>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</si>
  <si>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</si>
  <si>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</si>
  <si>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</si>
  <si>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</si>
  <si>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</si>
  <si>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</si>
  <si>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</si>
  <si>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</si>
  <si>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</si>
  <si>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</si>
  <si>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</si>
  <si>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</si>
  <si>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</si>
  <si>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</si>
  <si>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</si>
  <si>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</si>
  <si>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</si>
  <si>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</si>
  <si>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</si>
  <si>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</si>
  <si>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</si>
  <si>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</si>
  <si>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</si>
  <si>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</si>
  <si>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</si>
  <si>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</si>
  <si>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</si>
  <si>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</si>
  <si>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</si>
  <si>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</si>
  <si>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</si>
  <si>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</si>
  <si>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</si>
  <si>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</si>
  <si>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</si>
  <si>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</si>
  <si>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</si>
  <si>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</si>
  <si>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</si>
  <si>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</si>
  <si>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</si>
  <si>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</si>
  <si>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</si>
  <si>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</si>
  <si>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</si>
  <si>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</si>
  <si>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</si>
  <si>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</si>
  <si>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</si>
  <si>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</si>
  <si>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</si>
  <si>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</si>
  <si>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</si>
  <si>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</si>
  <si>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</si>
  <si>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</si>
  <si>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</si>
  <si>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</si>
  <si>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</si>
  <si>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</si>
  <si>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</si>
  <si>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</si>
  <si>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</si>
  <si>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</si>
  <si>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</si>
  <si>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</si>
  <si>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</si>
  <si>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</si>
  <si>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</si>
  <si>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</si>
  <si>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</si>
  <si>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</si>
  <si>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</si>
  <si>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</si>
  <si>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</si>
  <si>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</si>
  <si>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</si>
  <si>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</si>
  <si>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</si>
  <si>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</si>
  <si>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</si>
  <si>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</si>
  <si>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</si>
  <si>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</si>
  <si>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</si>
  <si>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</si>
  <si>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</si>
  <si>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</si>
  <si>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</si>
  <si>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</si>
  <si>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</si>
  <si>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</si>
  <si>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</si>
  <si>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</si>
  <si>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</si>
  <si>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</si>
  <si>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</si>
  <si>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</si>
  <si>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</si>
  <si>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</si>
  <si>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</si>
  <si>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</si>
  <si>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</si>
  <si>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</si>
  <si>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</si>
  <si>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</si>
  <si>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</si>
  <si>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</si>
  <si>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</si>
  <si>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</si>
  <si>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</si>
  <si>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</si>
  <si>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</si>
  <si>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</si>
  <si>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</si>
  <si>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</si>
  <si>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</si>
  <si>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</si>
  <si>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</si>
  <si>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</si>
  <si>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</si>
  <si>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</si>
  <si>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</si>
  <si>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</si>
  <si>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</si>
  <si>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</si>
  <si>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</si>
  <si>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</si>
  <si>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</si>
  <si>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</si>
  <si>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</si>
  <si>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</si>
  <si>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</si>
  <si>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</si>
  <si>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</si>
  <si>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</si>
  <si>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</si>
  <si>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</si>
  <si>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</si>
  <si>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</si>
  <si>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</si>
  <si>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</si>
  <si>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</si>
  <si>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</si>
  <si>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</si>
  <si>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</si>
  <si>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</si>
  <si>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</si>
  <si>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</si>
  <si>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</si>
  <si>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</si>
  <si>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</si>
  <si>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</si>
  <si>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</si>
  <si>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</si>
  <si>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</si>
  <si>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</si>
  <si>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</si>
  <si>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</si>
  <si>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</si>
  <si>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</si>
  <si>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</si>
  <si>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</si>
  <si>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</si>
  <si>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</si>
  <si>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</si>
  <si>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</si>
  <si>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</si>
  <si>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</si>
  <si>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</si>
  <si>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</si>
  <si>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</si>
  <si>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</si>
  <si>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</si>
  <si>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</si>
  <si>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</si>
  <si>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</si>
  <si>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</si>
  <si>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</si>
  <si>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</si>
  <si>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</si>
  <si>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</si>
  <si>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</si>
  <si>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</si>
  <si>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</si>
  <si>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</si>
  <si>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</si>
  <si>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</si>
  <si>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</si>
  <si>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</si>
  <si>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</si>
  <si>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</si>
  <si>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</si>
  <si>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</si>
  <si>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</si>
  <si>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</si>
  <si>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</si>
  <si>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</si>
  <si>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</si>
  <si>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</si>
  <si>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</si>
  <si>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</si>
  <si>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</si>
  <si>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</si>
  <si>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</si>
  <si>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</si>
  <si>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</si>
  <si>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</si>
  <si>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</si>
  <si>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</si>
  <si>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</si>
  <si>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</si>
  <si>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</si>
  <si>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</si>
  <si>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</si>
  <si>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</si>
  <si>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</si>
  <si>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</si>
  <si>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</si>
  <si>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</si>
  <si>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</si>
  <si>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</si>
  <si>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</si>
  <si>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</si>
  <si>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</si>
  <si>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</si>
  <si>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</si>
  <si>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</si>
  <si>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</si>
  <si>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</si>
  <si>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</si>
  <si>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</si>
  <si>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</si>
  <si>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</si>
  <si>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</si>
  <si>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</si>
  <si>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</si>
  <si>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</si>
  <si>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</si>
  <si>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</si>
  <si>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</si>
  <si>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</si>
  <si>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</si>
  <si>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</si>
  <si>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</si>
  <si>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</si>
  <si>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</si>
  <si>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</si>
  <si>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</si>
  <si>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</si>
  <si>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</si>
  <si>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</si>
  <si>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</si>
  <si>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</si>
  <si>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</si>
  <si>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</si>
  <si>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</si>
  <si>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</si>
  <si>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</si>
  <si>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</si>
  <si>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</si>
  <si>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</si>
  <si>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</si>
  <si>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</si>
  <si>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</si>
  <si>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</si>
  <si>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</si>
  <si>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</si>
  <si>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</si>
  <si>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</si>
  <si>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</si>
  <si>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</si>
  <si>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</si>
  <si>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</si>
  <si>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</si>
  <si>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</si>
  <si>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</si>
  <si>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</si>
  <si>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</si>
  <si>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</si>
  <si>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</si>
  <si>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</si>
  <si>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</si>
  <si>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</si>
  <si>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</si>
  <si>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</si>
  <si>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</si>
  <si>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</si>
  <si>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</si>
  <si>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</si>
  <si>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</si>
  <si>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</si>
  <si>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</si>
  <si>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</si>
  <si>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</si>
  <si>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</si>
  <si>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</si>
  <si>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</si>
  <si>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</si>
  <si>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</si>
  <si>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</si>
  <si>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</si>
  <si>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</si>
  <si>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</si>
  <si>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</si>
  <si>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</si>
  <si>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</si>
  <si>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</si>
  <si>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</si>
  <si>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</si>
  <si>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</si>
  <si>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</si>
  <si>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</si>
  <si>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</si>
  <si>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</si>
  <si>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</si>
  <si>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</si>
  <si>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</si>
  <si>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</si>
  <si>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</si>
  <si>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</si>
  <si>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</si>
  <si>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</si>
  <si>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</si>
  <si>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</si>
  <si>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</si>
  <si>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</si>
  <si>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</si>
  <si>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</si>
  <si>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</si>
  <si>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</si>
  <si>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</si>
  <si>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</si>
  <si>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</si>
  <si>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</si>
  <si>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</si>
  <si>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</si>
  <si>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</si>
  <si>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</si>
  <si>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</si>
  <si>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</si>
  <si>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</si>
  <si>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</si>
  <si>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</si>
  <si>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</si>
  <si>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</si>
  <si>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</si>
  <si>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</si>
  <si>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</si>
  <si>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</si>
  <si>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</si>
  <si>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</si>
  <si>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</si>
  <si>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</si>
  <si>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</si>
  <si>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</si>
  <si>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</si>
  <si>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</si>
  <si>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</si>
  <si>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</si>
  <si>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</si>
  <si>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</si>
  <si>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</si>
  <si>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</si>
  <si>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</si>
  <si>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</si>
  <si>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</si>
  <si>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</si>
  <si>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</si>
  <si>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</si>
  <si>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</si>
  <si>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</si>
  <si>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</si>
  <si>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</si>
  <si>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</si>
  <si>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</si>
  <si>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</si>
  <si>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</si>
  <si>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</si>
  <si>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</si>
  <si>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</si>
  <si>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</si>
  <si>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</si>
  <si>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</si>
  <si>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</si>
  <si>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</si>
  <si>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</si>
  <si>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</si>
  <si>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</si>
  <si>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</si>
  <si>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</si>
  <si>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</si>
  <si>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</si>
  <si>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</si>
  <si>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</si>
  <si>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</si>
  <si>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</si>
  <si>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</si>
  <si>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</si>
  <si>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</si>
  <si>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</si>
  <si>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</si>
  <si>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</si>
  <si>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</si>
  <si>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</si>
  <si>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</si>
  <si>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</si>
  <si>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</si>
  <si>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</si>
  <si>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</si>
  <si>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</si>
  <si>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</si>
  <si>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</si>
  <si>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</si>
  <si>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</si>
  <si>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</si>
  <si>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</si>
  <si>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</si>
  <si>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</si>
  <si>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</si>
  <si>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</si>
  <si>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</si>
  <si>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</si>
  <si>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</si>
  <si>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</si>
  <si>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</si>
  <si>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</si>
  <si>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</si>
  <si>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</si>
  <si>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</si>
  <si>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</si>
  <si>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</si>
  <si>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</si>
  <si>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</si>
  <si>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</si>
  <si>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</si>
  <si>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</si>
  <si>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</si>
  <si>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</si>
  <si>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</si>
  <si>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</si>
  <si>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</si>
  <si>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</si>
  <si>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</si>
  <si>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</si>
  <si>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</si>
  <si>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</si>
  <si>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</si>
  <si>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</si>
  <si>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</si>
  <si>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</si>
  <si>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</si>
  <si>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</si>
  <si>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</si>
  <si>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</si>
  <si>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</si>
  <si>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</si>
  <si>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</si>
  <si>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</si>
  <si>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</si>
  <si>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</si>
  <si>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</si>
  <si>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</si>
  <si>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</si>
  <si>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</si>
  <si>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</si>
  <si>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</si>
  <si>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</si>
  <si>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</si>
  <si>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</si>
  <si>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</si>
  <si>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</si>
  <si>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</si>
  <si>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</si>
  <si>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</si>
  <si>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</si>
  <si>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</si>
  <si>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</si>
  <si>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</si>
  <si>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</si>
  <si>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</si>
  <si>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</si>
  <si>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</si>
  <si>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</si>
  <si>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</si>
  <si>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</si>
  <si>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</si>
  <si>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</si>
  <si>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</si>
  <si>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</si>
  <si>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</si>
  <si>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</si>
  <si>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</si>
  <si>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</si>
  <si>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</si>
  <si>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</si>
  <si>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</si>
  <si>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</si>
  <si>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</si>
  <si>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</si>
  <si>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</si>
  <si>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</si>
  <si>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</si>
  <si>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</si>
  <si>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</si>
  <si>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</si>
  <si>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</si>
  <si>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</si>
  <si>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</si>
  <si>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</si>
  <si>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</si>
  <si>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</si>
  <si>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</si>
  <si>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</si>
  <si>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</si>
  <si>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</si>
  <si>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</si>
  <si>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</si>
  <si>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</si>
  <si>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</si>
  <si>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</si>
  <si>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</si>
  <si>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</si>
  <si>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</si>
  <si>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</si>
  <si>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</si>
  <si>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</si>
  <si>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</si>
  <si>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</si>
  <si>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</si>
  <si>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</si>
  <si>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</si>
  <si>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</si>
  <si>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</si>
  <si>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</si>
  <si>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</si>
  <si>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</si>
  <si>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</si>
  <si>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</si>
  <si>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</si>
  <si>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</si>
  <si>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</si>
  <si>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</si>
  <si>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</si>
  <si>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</si>
  <si>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</si>
  <si>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</si>
  <si>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</si>
  <si>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</si>
  <si>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</si>
  <si>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</si>
  <si>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</si>
  <si>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</si>
  <si>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</si>
  <si>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</si>
  <si>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</si>
  <si>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</si>
  <si>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</si>
  <si>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</si>
  <si>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</si>
  <si>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</si>
  <si>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</si>
  <si>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</si>
  <si>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</si>
  <si>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</si>
  <si>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</si>
  <si>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</si>
  <si>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</si>
  <si>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</si>
  <si>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</si>
  <si>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</si>
  <si>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</si>
  <si>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</si>
  <si>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</si>
  <si>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</si>
  <si>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</si>
  <si>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</si>
  <si>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</si>
  <si>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</si>
  <si>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</si>
  <si>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</si>
  <si>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</si>
  <si>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</si>
  <si>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</si>
  <si>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</si>
  <si>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</si>
  <si>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</si>
  <si>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</si>
  <si>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</si>
  <si>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</si>
  <si>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</si>
  <si>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</si>
  <si>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</si>
  <si>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</si>
  <si>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</si>
  <si>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</si>
  <si>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</si>
  <si>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</si>
  <si>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</si>
  <si>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</si>
  <si>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</si>
  <si>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</si>
  <si>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</si>
  <si>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</si>
  <si>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</si>
  <si>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</si>
  <si>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</si>
  <si>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</si>
  <si>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</si>
  <si>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</si>
  <si>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</si>
  <si>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</si>
  <si>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</si>
  <si>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</si>
  <si>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</si>
  <si>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</si>
  <si>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</si>
  <si>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</si>
  <si>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</si>
  <si>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</si>
  <si>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</si>
  <si>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</si>
  <si>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</si>
  <si>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</si>
  <si>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</si>
  <si>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</si>
  <si>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</si>
  <si>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</si>
  <si>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</si>
  <si>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</si>
  <si>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</si>
  <si>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</si>
  <si>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</si>
  <si>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</si>
  <si>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</si>
  <si>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</si>
  <si>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</si>
  <si>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</si>
  <si>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</si>
  <si>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</si>
  <si>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</si>
  <si>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</si>
  <si>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</si>
  <si>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</si>
  <si>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</si>
  <si>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</si>
  <si>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</si>
  <si>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</si>
  <si>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</si>
  <si>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</si>
  <si>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</si>
  <si>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</si>
  <si>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</si>
  <si>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</si>
  <si>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</si>
  <si>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</si>
  <si>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</si>
  <si>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</si>
  <si>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</si>
  <si>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</si>
  <si>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</si>
  <si>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</si>
  <si>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</si>
  <si>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</si>
  <si>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</si>
  <si>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</si>
  <si>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</si>
  <si>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</si>
  <si>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</si>
  <si>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</si>
  <si>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</si>
  <si>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</si>
  <si>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</si>
  <si>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</si>
  <si>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</si>
  <si>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</si>
  <si>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</si>
  <si>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</si>
  <si>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</si>
  <si>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</si>
  <si>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</si>
  <si>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</si>
  <si>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</si>
  <si>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</si>
  <si>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</si>
  <si>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</si>
  <si>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</si>
  <si>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</si>
  <si>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</si>
  <si>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</si>
  <si>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</si>
  <si>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</si>
  <si>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</si>
  <si>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</si>
  <si>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</si>
  <si>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</si>
  <si>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</si>
  <si>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</si>
  <si>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</si>
  <si>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</si>
  <si>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</si>
  <si>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</si>
  <si>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</si>
  <si>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</si>
  <si>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</si>
  <si>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</si>
  <si>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</si>
  <si>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</si>
  <si>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</si>
  <si>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</si>
  <si>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</si>
  <si>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</si>
  <si>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</si>
  <si>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</si>
  <si>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</si>
  <si>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</si>
  <si>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</si>
  <si>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</si>
  <si>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</si>
  <si>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</si>
  <si>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</si>
  <si>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</si>
  <si>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</si>
  <si>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</si>
  <si>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</si>
  <si>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</si>
  <si>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</si>
  <si>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</si>
  <si>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</si>
  <si>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</si>
  <si>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</si>
  <si>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</si>
  <si>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</si>
  <si>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</si>
  <si>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</si>
  <si>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</si>
  <si>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</si>
  <si>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</si>
  <si>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</si>
  <si>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</si>
  <si>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</si>
  <si>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</si>
  <si>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</si>
  <si>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</si>
  <si>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</si>
  <si>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</si>
  <si>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</si>
  <si>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</si>
  <si>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</si>
  <si>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</si>
  <si>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</si>
  <si>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</si>
  <si>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</si>
  <si>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</si>
  <si>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</si>
  <si>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</si>
  <si>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</si>
  <si>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</si>
  <si>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</si>
  <si>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</si>
  <si>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</si>
  <si>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</si>
  <si>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</si>
  <si>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</si>
  <si>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</si>
  <si>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</si>
  <si>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</si>
  <si>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</si>
  <si>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</si>
  <si>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</si>
  <si>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</si>
  <si>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</si>
  <si>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</si>
  <si>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</si>
  <si>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</si>
  <si>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</si>
  <si>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</si>
  <si>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</si>
  <si>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</si>
  <si>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</si>
  <si>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</si>
  <si>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</si>
  <si>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</si>
  <si>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</si>
  <si>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</si>
  <si>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</si>
  <si>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</si>
  <si>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</si>
  <si>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</si>
  <si>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</si>
  <si>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</si>
  <si>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</si>
  <si>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</si>
  <si>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</si>
  <si>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</si>
  <si>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</si>
  <si>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</si>
  <si>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</si>
  <si>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</si>
  <si>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</si>
  <si>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</si>
  <si>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</si>
  <si>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</si>
  <si>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</si>
  <si>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</si>
  <si>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</si>
  <si>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</si>
  <si>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</si>
  <si>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</si>
  <si>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</si>
  <si>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</si>
  <si>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</si>
  <si>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</si>
  <si>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</si>
  <si>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</si>
  <si>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</si>
  <si>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</si>
  <si>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</si>
  <si>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</si>
  <si>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</si>
  <si>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</si>
  <si>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</si>
  <si>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</si>
  <si>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</si>
  <si>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</si>
  <si>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</si>
  <si>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</si>
  <si>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</si>
  <si>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</si>
  <si>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</si>
  <si>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</si>
  <si>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</si>
  <si>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</si>
  <si>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</si>
  <si>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</si>
  <si>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</si>
  <si>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</si>
  <si>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</si>
  <si>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</si>
  <si>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</si>
  <si>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</si>
  <si>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</si>
  <si>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</si>
  <si>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</si>
  <si>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</si>
  <si>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</si>
  <si>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</si>
  <si>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</si>
  <si>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</si>
  <si>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</si>
  <si>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</si>
  <si>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</si>
  <si>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</si>
  <si>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</si>
  <si>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</si>
  <si>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</si>
  <si>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</si>
  <si>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</si>
  <si>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</si>
  <si>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</si>
  <si>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</si>
  <si>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</si>
  <si>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</si>
  <si>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</si>
  <si>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</si>
  <si>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</si>
  <si>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</si>
  <si>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</si>
  <si>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</si>
  <si>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</si>
  <si>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</si>
  <si>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</si>
  <si>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</si>
  <si>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</si>
  <si>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</si>
  <si>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</si>
  <si>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</si>
  <si>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</si>
  <si>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</si>
  <si>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</si>
  <si>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</si>
  <si>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</si>
  <si>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</si>
  <si>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</si>
  <si>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</si>
  <si>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</si>
  <si>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</si>
  <si>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</si>
  <si>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</si>
  <si>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</si>
  <si>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</si>
  <si>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</si>
  <si>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</si>
  <si>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</si>
  <si>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</si>
  <si>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</si>
  <si>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</si>
  <si>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</si>
  <si>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</si>
  <si>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</si>
  <si>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</si>
  <si>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</si>
  <si>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</si>
  <si>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</si>
  <si>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</si>
  <si>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</si>
  <si>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</si>
  <si>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</si>
  <si>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</si>
  <si>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</si>
  <si>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</si>
  <si>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</si>
  <si>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</si>
  <si>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</si>
  <si>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</si>
  <si>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</si>
  <si>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</si>
  <si>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</si>
  <si>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</si>
  <si>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</si>
  <si>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</si>
  <si>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</si>
  <si>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</si>
  <si>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</si>
  <si>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</si>
  <si>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</si>
  <si>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</si>
  <si>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</si>
  <si>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</si>
  <si>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</si>
  <si>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</si>
  <si>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</si>
  <si>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</si>
  <si>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</si>
  <si>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</si>
  <si>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</si>
  <si>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</si>
  <si>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</si>
  <si>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</si>
  <si>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</si>
  <si>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</si>
  <si>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</si>
  <si>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</si>
  <si>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</si>
  <si>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</si>
  <si>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</si>
  <si>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</si>
  <si>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</si>
  <si>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</si>
  <si>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</si>
  <si>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</si>
  <si>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</si>
  <si>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</si>
  <si>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</si>
  <si>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</si>
  <si>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</si>
  <si>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</si>
  <si>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</si>
  <si>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</si>
  <si>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</si>
  <si>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</si>
  <si>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</si>
  <si>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</si>
  <si>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</si>
  <si>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</si>
  <si>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</si>
  <si>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</si>
  <si>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</si>
  <si>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</si>
  <si>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</si>
  <si>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</si>
  <si>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</si>
  <si>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</si>
  <si>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</si>
  <si>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</si>
  <si>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</si>
  <si>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</si>
  <si>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</si>
  <si>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</si>
  <si>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</si>
  <si>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</si>
  <si>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</si>
  <si>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</si>
  <si>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</si>
  <si>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</si>
  <si>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</si>
  <si>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</si>
  <si>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</si>
  <si>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</si>
  <si>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</si>
  <si>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</si>
  <si>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</si>
  <si>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</si>
  <si>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</si>
  <si>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</si>
  <si>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</si>
  <si>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</si>
  <si>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</si>
  <si>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</si>
  <si>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</si>
  <si>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</si>
  <si>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</si>
  <si>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</si>
  <si>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</si>
  <si>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</si>
  <si>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</si>
  <si>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</si>
  <si>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</si>
  <si>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</si>
  <si>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</si>
  <si>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</si>
  <si>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</si>
  <si>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</si>
  <si>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</si>
  <si>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</si>
  <si>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</si>
  <si>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</si>
  <si>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</si>
  <si>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</si>
  <si>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</si>
  <si>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</si>
  <si>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</si>
  <si>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</si>
  <si>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</si>
  <si>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</si>
  <si>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</si>
  <si>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</si>
  <si>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</si>
  <si>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</si>
  <si>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</si>
  <si>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</si>
  <si>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</si>
  <si>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</si>
  <si>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</si>
  <si>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</si>
  <si>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</si>
  <si>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</si>
  <si>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</si>
  <si>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</si>
  <si>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</si>
  <si>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</si>
  <si>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</si>
  <si>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</si>
  <si>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</si>
  <si>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</si>
  <si>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</si>
  <si>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</si>
  <si>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</si>
  <si>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</si>
  <si>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</si>
  <si>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</si>
  <si>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</si>
  <si>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</si>
  <si>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</si>
  <si>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</si>
  <si>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</si>
  <si>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</si>
  <si>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</si>
  <si>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</si>
  <si>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</si>
  <si>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</si>
  <si>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</si>
  <si>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</si>
  <si>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</si>
  <si>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</si>
  <si>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</si>
  <si>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</si>
  <si>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</si>
  <si>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</si>
  <si>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</si>
  <si>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</si>
  <si>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</si>
  <si>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</si>
  <si>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</si>
  <si>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</si>
  <si>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</si>
  <si>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</si>
  <si>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</si>
  <si>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</si>
  <si>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</si>
  <si>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</si>
  <si>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</si>
  <si>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</si>
  <si>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</si>
  <si>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</si>
  <si>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</si>
  <si>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</si>
  <si>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</si>
  <si>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</si>
  <si>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</si>
  <si>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</si>
  <si>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</si>
  <si>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</si>
  <si>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</si>
  <si>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</si>
  <si>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</si>
  <si>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</si>
  <si>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</si>
  <si>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</si>
  <si>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</si>
  <si>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</si>
  <si>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</si>
  <si>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</si>
  <si>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</si>
  <si>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</si>
  <si>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</si>
  <si>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</si>
  <si>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</si>
  <si>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</si>
  <si>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</si>
  <si>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</si>
  <si>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</si>
  <si>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</si>
  <si>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</si>
  <si>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</si>
  <si>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</si>
  <si>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</si>
  <si>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</si>
  <si>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</si>
  <si>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</si>
  <si>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</si>
  <si>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</si>
  <si>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</si>
  <si>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</si>
  <si>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</si>
  <si>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</si>
  <si>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</si>
  <si>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</si>
  <si>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</si>
  <si>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</si>
  <si>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</si>
  <si>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</si>
  <si>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</si>
  <si>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</si>
  <si>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</si>
  <si>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</si>
  <si>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</si>
  <si>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</si>
  <si>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</si>
  <si>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</si>
  <si>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</si>
  <si>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</si>
  <si>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</si>
  <si>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</si>
  <si>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</si>
  <si>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</si>
  <si>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</si>
  <si>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</si>
  <si>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</si>
  <si>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</si>
  <si>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</si>
  <si>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</si>
  <si>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</si>
  <si>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</si>
  <si>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</si>
  <si>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</si>
  <si>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</si>
  <si>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</si>
  <si>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</si>
  <si>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</si>
  <si>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</si>
  <si>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</si>
  <si>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</si>
  <si>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</si>
  <si>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</si>
  <si>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</si>
  <si>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</si>
  <si>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</si>
  <si>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</si>
  <si>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</si>
  <si>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</si>
  <si>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</si>
  <si>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</si>
  <si>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</si>
  <si>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</si>
  <si>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</si>
  <si>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</si>
  <si>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</si>
  <si>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</si>
  <si>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</si>
  <si>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</si>
  <si>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</si>
  <si>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</si>
  <si>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</si>
  <si>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</si>
  <si>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</si>
  <si>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</si>
  <si>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</si>
  <si>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</si>
  <si>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</si>
  <si>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</si>
  <si>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</si>
  <si>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</si>
  <si>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</si>
  <si>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</si>
  <si>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</si>
  <si>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</si>
  <si>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</si>
  <si>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</si>
  <si>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</si>
  <si>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</si>
  <si>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</si>
  <si>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</si>
  <si>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</si>
  <si>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</si>
  <si>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</si>
  <si>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</si>
  <si>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</si>
  <si>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</si>
  <si>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</si>
  <si>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</si>
  <si>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</si>
  <si>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</si>
  <si>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</si>
  <si>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</si>
  <si>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</si>
  <si>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</si>
  <si>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</si>
  <si>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</si>
  <si>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</si>
  <si>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</si>
  <si>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</si>
  <si>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</si>
  <si>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</si>
  <si>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</si>
  <si>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</si>
  <si>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</si>
  <si>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</si>
  <si>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</si>
  <si>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</si>
  <si>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</si>
  <si>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</si>
  <si>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</si>
  <si>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</si>
  <si>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</si>
  <si>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</si>
  <si>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</si>
  <si>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</si>
  <si>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</si>
  <si>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</si>
  <si>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</si>
  <si>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</si>
  <si>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</si>
  <si>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</si>
  <si>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</si>
  <si>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</si>
  <si>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</si>
  <si>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</si>
  <si>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</si>
  <si>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</si>
  <si>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</si>
  <si>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</si>
  <si>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</si>
  <si>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</si>
  <si>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</si>
  <si>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</si>
  <si>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</si>
  <si>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</si>
  <si>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</si>
  <si>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</si>
  <si>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</si>
  <si>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</si>
  <si>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</si>
  <si>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</si>
  <si>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</si>
  <si>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</si>
  <si>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</si>
  <si>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</si>
  <si>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</si>
  <si>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</si>
  <si>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</si>
  <si>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</si>
  <si>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</si>
  <si>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</si>
  <si>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</si>
  <si>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</si>
  <si>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</si>
  <si>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</si>
  <si>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</si>
  <si>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</si>
  <si>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</si>
  <si>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</si>
  <si>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</si>
  <si>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</si>
  <si>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</si>
  <si>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</si>
  <si>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</si>
  <si>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</si>
  <si>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</si>
  <si>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</si>
  <si>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</si>
  <si>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</si>
  <si>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</si>
  <si>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</si>
  <si>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</si>
  <si>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</si>
  <si>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</si>
  <si>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</si>
  <si>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</si>
  <si>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</si>
  <si>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</si>
  <si>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</si>
  <si>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</si>
  <si>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</si>
  <si>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</si>
  <si>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</si>
  <si>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</si>
  <si>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</si>
  <si>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</si>
  <si>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</si>
  <si>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</si>
  <si>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</si>
  <si>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</si>
  <si>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</si>
  <si>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</si>
  <si>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</si>
  <si>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</si>
  <si>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</si>
  <si>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</si>
  <si>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</si>
  <si>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</si>
  <si>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</si>
  <si>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</si>
  <si>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</si>
  <si>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</si>
  <si>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</si>
  <si>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</si>
  <si>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</si>
  <si>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</si>
  <si>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</si>
  <si>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</si>
  <si>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</si>
  <si>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</si>
  <si>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</si>
  <si>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</si>
  <si>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</si>
  <si>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</si>
  <si>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</si>
  <si>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</si>
  <si>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</si>
  <si>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</si>
  <si>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</si>
  <si>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</si>
  <si>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</si>
  <si>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</si>
  <si>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</si>
  <si>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</si>
  <si>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</si>
  <si>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</si>
  <si>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</si>
  <si>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</si>
  <si>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</si>
  <si>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</si>
  <si>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</si>
  <si>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</si>
  <si>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</si>
  <si>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</si>
  <si>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</si>
  <si>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</si>
  <si>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</si>
  <si>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</si>
  <si>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</si>
  <si>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</si>
  <si>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</si>
  <si>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</si>
  <si>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</si>
  <si>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</si>
  <si>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</si>
  <si>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</si>
  <si>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</si>
  <si>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</si>
  <si>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</si>
  <si>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</si>
  <si>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</si>
  <si>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</si>
  <si>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</si>
  <si>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</si>
  <si>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</si>
  <si>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</si>
  <si>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</si>
  <si>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</si>
  <si>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</si>
  <si>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</si>
  <si>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</si>
  <si>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</si>
  <si>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</si>
  <si>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</si>
  <si>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</si>
  <si>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</si>
  <si>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</si>
  <si>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</si>
  <si>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</si>
  <si>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</si>
  <si>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</si>
  <si>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</si>
  <si>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</si>
  <si>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</si>
  <si>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</si>
  <si>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</si>
  <si>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</si>
  <si>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</si>
  <si>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</si>
  <si>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</si>
  <si>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</si>
  <si>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</si>
  <si>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</si>
  <si>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</si>
  <si>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</si>
  <si>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</si>
  <si>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</si>
  <si>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</si>
  <si>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</si>
  <si>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</si>
  <si>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</si>
  <si>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</si>
  <si>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</si>
  <si>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</si>
  <si>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</si>
  <si>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</si>
  <si>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</si>
  <si>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</si>
  <si>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</si>
  <si>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</si>
  <si>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</si>
  <si>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</si>
  <si>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</si>
  <si>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</si>
  <si>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</si>
  <si>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</si>
  <si>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</si>
  <si>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</si>
  <si>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</si>
  <si>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</si>
  <si>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</si>
  <si>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</si>
  <si>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</si>
  <si>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</si>
  <si>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</si>
  <si>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</si>
  <si>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</si>
  <si>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</si>
  <si>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</si>
  <si>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</si>
  <si>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</si>
  <si>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</si>
  <si>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</si>
  <si>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</si>
  <si>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</si>
  <si>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</si>
  <si>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</si>
  <si>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</si>
  <si>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</si>
  <si>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</si>
  <si>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</si>
  <si>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</si>
  <si>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</si>
  <si>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</si>
  <si>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</si>
  <si>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</si>
  <si>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</si>
  <si>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</si>
  <si>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</si>
  <si>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</si>
  <si>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</si>
  <si>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</si>
  <si>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</si>
  <si>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</si>
  <si>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</si>
  <si>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</si>
  <si>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</si>
  <si>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</si>
  <si>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</si>
  <si>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</si>
  <si>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</si>
  <si>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</si>
  <si>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</si>
  <si>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</si>
  <si>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</si>
  <si>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</si>
  <si>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</si>
  <si>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</si>
  <si>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</si>
  <si>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</si>
  <si>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</si>
  <si>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</si>
  <si>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</si>
  <si>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</si>
  <si>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</si>
  <si>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</si>
  <si>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</si>
  <si>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</si>
  <si>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</si>
  <si>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</si>
  <si>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</si>
  <si>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</si>
  <si>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</si>
  <si>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</si>
  <si>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</si>
  <si>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</si>
  <si>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</si>
  <si>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</si>
  <si>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</si>
  <si>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</si>
  <si>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</si>
  <si>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</si>
  <si>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</si>
  <si>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</si>
  <si>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</si>
  <si>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</si>
  <si>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</si>
  <si>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</si>
  <si>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</si>
  <si>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</si>
  <si>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</si>
  <si>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</si>
  <si>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</si>
  <si>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</si>
  <si>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</si>
  <si>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</si>
  <si>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</si>
  <si>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</si>
  <si>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</si>
  <si>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</si>
  <si>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</si>
  <si>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</si>
  <si>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</si>
  <si>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</si>
  <si>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</si>
  <si>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</si>
  <si>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</si>
  <si>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</si>
  <si>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</si>
  <si>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</si>
  <si>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</si>
  <si>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</si>
  <si>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</si>
  <si>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</si>
  <si>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</si>
  <si>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</si>
  <si>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</si>
  <si>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</si>
  <si>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</si>
  <si>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</si>
  <si>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</si>
  <si>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</si>
  <si>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</si>
  <si>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</si>
  <si>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</si>
  <si>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</si>
  <si>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</si>
  <si>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</si>
  <si>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</si>
  <si>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</si>
  <si>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</si>
  <si>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</si>
  <si>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</si>
  <si>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</si>
  <si>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</si>
  <si>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</si>
  <si>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</si>
  <si>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</si>
  <si>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</si>
  <si>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</si>
  <si>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</si>
  <si>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</si>
  <si>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</si>
  <si>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</si>
  <si>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</si>
  <si>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</si>
  <si>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</si>
  <si>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</si>
  <si>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</si>
  <si>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</si>
  <si>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</si>
  <si>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</si>
  <si>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</si>
  <si>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</si>
  <si>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</si>
  <si>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</si>
  <si>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</si>
  <si>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</si>
  <si>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</si>
  <si>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</si>
  <si>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</si>
  <si>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</si>
  <si>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</si>
  <si>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</si>
  <si>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</si>
  <si>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</si>
  <si>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</si>
  <si>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</si>
  <si>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</si>
  <si>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</si>
  <si>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</si>
  <si>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</si>
  <si>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</si>
  <si>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</si>
  <si>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</si>
  <si>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</si>
  <si>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</si>
  <si>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</si>
  <si>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</si>
  <si>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</si>
  <si>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</si>
  <si>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</si>
  <si>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</si>
  <si>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</si>
  <si>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</si>
  <si>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</si>
  <si>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</si>
  <si>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</si>
  <si>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</si>
  <si>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</si>
  <si>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</si>
  <si>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</si>
  <si>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</si>
  <si>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</si>
  <si>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</si>
  <si>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</si>
  <si>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</si>
  <si>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</si>
  <si>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</si>
  <si>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</si>
  <si>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</si>
  <si>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</si>
  <si>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</si>
  <si>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</si>
  <si>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</si>
  <si>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</si>
  <si>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</si>
  <si>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</si>
  <si>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</si>
  <si>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</si>
  <si>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</si>
  <si>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</si>
  <si>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</si>
  <si>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</si>
  <si>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</si>
  <si>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</si>
  <si>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</si>
  <si>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</si>
  <si>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</si>
  <si>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</si>
  <si>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</si>
  <si>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</si>
  <si>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</si>
  <si>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</si>
  <si>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</si>
  <si>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</si>
  <si>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</si>
  <si>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</si>
  <si>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</si>
  <si>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</si>
  <si>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</si>
  <si>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</si>
  <si>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</si>
  <si>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</si>
  <si>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</si>
  <si>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</si>
  <si>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</si>
  <si>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</si>
  <si>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</si>
  <si>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</si>
  <si>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</si>
  <si>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</si>
  <si>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</si>
  <si>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</si>
  <si>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</si>
  <si>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</si>
  <si>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</si>
  <si>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</si>
  <si>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</si>
  <si>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</si>
  <si>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</si>
  <si>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</si>
  <si>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</si>
  <si>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</si>
  <si>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</si>
  <si>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</si>
  <si>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</si>
  <si>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</si>
  <si>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</si>
  <si>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</si>
  <si>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</si>
  <si>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</si>
  <si>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</si>
  <si>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</si>
  <si>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</si>
  <si>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</si>
  <si>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</si>
  <si>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</si>
  <si>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</si>
  <si>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</si>
  <si>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</si>
  <si>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</si>
  <si>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</si>
  <si>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</si>
  <si>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</si>
  <si>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</si>
  <si>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</si>
  <si>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</si>
  <si>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</si>
  <si>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</si>
  <si>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</si>
  <si>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</si>
  <si>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</si>
  <si>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</si>
  <si>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</si>
  <si>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</si>
  <si>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</si>
  <si>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</si>
  <si>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</si>
  <si>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</si>
  <si>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</si>
  <si>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</si>
  <si>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</si>
  <si>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</si>
  <si>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</si>
  <si>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</si>
  <si>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</si>
  <si>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</si>
  <si>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</si>
  <si>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</si>
  <si>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</si>
  <si>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</si>
  <si>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</si>
  <si>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</si>
  <si>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</si>
  <si>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</si>
  <si>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</si>
  <si>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</si>
  <si>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</si>
  <si>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</si>
  <si>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</si>
  <si>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</si>
  <si>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</si>
  <si>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</si>
  <si>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</si>
  <si>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</si>
  <si>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</si>
  <si>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</si>
  <si>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</si>
  <si>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</si>
  <si>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</si>
  <si>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</si>
  <si>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</si>
  <si>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</si>
  <si>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</si>
  <si>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</si>
  <si>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</si>
  <si>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</si>
  <si>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</si>
  <si>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</si>
  <si>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</si>
  <si>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</si>
  <si>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</si>
  <si>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</si>
  <si>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</si>
  <si>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</si>
  <si>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</si>
  <si>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</si>
  <si>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</si>
  <si>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</si>
  <si>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</si>
  <si>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</si>
  <si>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</si>
  <si>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</si>
  <si>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</si>
  <si>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</si>
  <si>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</si>
  <si>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</si>
  <si>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</si>
  <si>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</si>
  <si>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</si>
  <si>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</si>
  <si>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</si>
  <si>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</si>
  <si>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</si>
  <si>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</si>
  <si>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</si>
  <si>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</si>
  <si>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</si>
  <si>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</si>
  <si>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</si>
  <si>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</si>
  <si>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</si>
  <si>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</si>
  <si>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</si>
  <si>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</si>
  <si>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</si>
  <si>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</si>
  <si>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</si>
  <si>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</si>
  <si>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</si>
  <si>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</si>
  <si>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</si>
  <si>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</si>
  <si>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</si>
  <si>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</si>
  <si>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</si>
  <si>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</si>
  <si>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</si>
  <si>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</si>
  <si>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</si>
  <si>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</si>
  <si>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</si>
  <si>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</si>
  <si>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</si>
  <si>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</si>
  <si>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</si>
  <si>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</si>
  <si>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</si>
  <si>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</si>
  <si>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</si>
  <si>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</si>
  <si>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</si>
  <si>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</si>
  <si>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</si>
  <si>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</si>
  <si>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</si>
  <si>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</si>
  <si>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</si>
  <si>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</si>
  <si>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</si>
  <si>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</si>
  <si>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</si>
  <si>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</si>
  <si>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</si>
  <si>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</si>
  <si>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</si>
  <si>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</si>
  <si>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</si>
  <si>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</si>
  <si>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</si>
  <si>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</si>
  <si>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</si>
  <si>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</si>
  <si>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</si>
  <si>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</si>
  <si>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</si>
  <si>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</si>
  <si>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</si>
  <si>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</si>
  <si>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</si>
  <si>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</si>
  <si>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</si>
  <si>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</si>
  <si>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</si>
  <si>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</si>
  <si>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</si>
  <si>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</si>
  <si>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</si>
  <si>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</si>
  <si>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</si>
  <si>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</si>
  <si>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</si>
  <si>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</si>
  <si>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</si>
  <si>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</si>
  <si>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</si>
  <si>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</si>
  <si>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</si>
  <si>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</si>
  <si>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</si>
  <si>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</si>
  <si>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</si>
  <si>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</si>
  <si>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</si>
  <si>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</si>
  <si>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</si>
  <si>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</si>
  <si>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</si>
  <si>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</si>
  <si>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</si>
  <si>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</si>
  <si>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</si>
  <si>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</si>
  <si>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</si>
  <si>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</si>
  <si>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</si>
  <si>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</si>
  <si>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</si>
  <si>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</si>
  <si>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</si>
  <si>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</si>
  <si>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</si>
  <si>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</si>
  <si>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</si>
  <si>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</si>
  <si>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</si>
  <si>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</si>
  <si>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</si>
  <si>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</si>
  <si>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</si>
  <si>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</si>
  <si>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</si>
  <si>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</si>
  <si>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</si>
  <si>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</si>
  <si>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</si>
  <si>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</si>
  <si>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</si>
  <si>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</si>
  <si>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</si>
  <si>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</si>
  <si>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</si>
  <si>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</si>
  <si>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</si>
  <si>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</si>
  <si>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</si>
  <si>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</si>
  <si>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</si>
  <si>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</si>
  <si>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</si>
  <si>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</si>
  <si>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</si>
  <si>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</si>
  <si>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</si>
  <si>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</si>
  <si>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</si>
  <si>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</si>
  <si>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</si>
  <si>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</si>
  <si>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</si>
  <si>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</si>
  <si>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</si>
  <si>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</si>
  <si>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</si>
  <si>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</si>
  <si>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</si>
  <si>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</si>
  <si>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</si>
  <si>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</si>
  <si>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</si>
  <si>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</si>
  <si>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</si>
  <si>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</si>
  <si>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</si>
  <si>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</si>
  <si>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</si>
  <si>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</si>
  <si>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</si>
  <si>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</si>
  <si>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</si>
  <si>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</si>
  <si>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</si>
  <si>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</si>
  <si>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</si>
  <si>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</si>
  <si>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</si>
  <si>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</si>
  <si>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</si>
  <si>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</si>
  <si>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</si>
  <si>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</si>
  <si>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</si>
  <si>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</si>
  <si>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</si>
  <si>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</si>
  <si>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</si>
  <si>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</si>
  <si>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</si>
  <si>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</si>
  <si>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</si>
  <si>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</si>
  <si>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</si>
  <si>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</si>
  <si>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</si>
  <si>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</si>
  <si>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</si>
  <si>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</si>
  <si>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</si>
  <si>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</si>
  <si>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</si>
  <si>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</si>
  <si>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</si>
  <si>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</si>
  <si>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</si>
  <si>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</si>
  <si>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</si>
  <si>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</si>
  <si>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</si>
  <si>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</si>
  <si>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</si>
  <si>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</si>
  <si>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</si>
  <si>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</si>
  <si>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</si>
  <si>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</si>
  <si>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</si>
  <si>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</si>
  <si>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</si>
  <si>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</si>
  <si>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</si>
  <si>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</si>
  <si>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</si>
  <si>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</si>
  <si>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</si>
  <si>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</si>
  <si>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</si>
  <si>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</si>
  <si>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</si>
  <si>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</si>
  <si>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</si>
  <si>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</si>
  <si>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</si>
  <si>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</si>
  <si>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</si>
  <si>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</si>
  <si>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</si>
  <si>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</si>
  <si>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</si>
  <si>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</si>
  <si>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</si>
  <si>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</si>
  <si>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</si>
  <si>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</si>
  <si>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</si>
  <si>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</si>
  <si>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</si>
  <si>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</si>
  <si>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</si>
  <si>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</si>
  <si>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</si>
  <si>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</si>
  <si>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</si>
  <si>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</si>
  <si>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</si>
  <si>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</si>
  <si>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</si>
  <si>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</si>
  <si>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</si>
  <si>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</si>
  <si>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</si>
  <si>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</si>
  <si>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</si>
  <si>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</si>
  <si>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</si>
  <si>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</si>
  <si>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</si>
  <si>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</si>
  <si>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</si>
  <si>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</si>
  <si>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</si>
  <si>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</si>
  <si>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</si>
  <si>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</si>
  <si>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</si>
  <si>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</si>
  <si>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</si>
  <si>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</si>
  <si>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</si>
  <si>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</si>
  <si>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</si>
  <si>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</si>
  <si>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</si>
  <si>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</si>
  <si>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</si>
  <si>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</si>
  <si>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</si>
  <si>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</si>
  <si>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</si>
  <si>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</si>
  <si>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</si>
  <si>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</si>
  <si>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</si>
  <si>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</si>
  <si>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</si>
  <si>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</si>
  <si>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</si>
  <si>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</si>
  <si>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</si>
  <si>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</si>
  <si>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</si>
  <si>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</si>
  <si>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</si>
  <si>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</si>
  <si>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</si>
  <si>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</si>
  <si>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</si>
  <si>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</si>
  <si>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</si>
  <si>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</si>
  <si>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</si>
  <si>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</si>
  <si>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</si>
  <si>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</si>
  <si>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</si>
  <si>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</si>
  <si>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</si>
  <si>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</si>
  <si>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</si>
  <si>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</si>
  <si>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</si>
  <si>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</si>
  <si>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</si>
  <si>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</si>
  <si>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</si>
  <si>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</si>
  <si>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</si>
  <si>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</si>
  <si>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</si>
  <si>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</si>
  <si>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</si>
  <si>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</si>
  <si>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</si>
  <si>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</si>
  <si>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</si>
  <si>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</si>
  <si>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</si>
  <si>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</si>
  <si>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</si>
  <si>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</si>
  <si>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</si>
  <si>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</si>
  <si>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</si>
  <si>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</si>
  <si>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</si>
  <si>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</si>
  <si>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</si>
  <si>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</si>
  <si>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</si>
  <si>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</si>
  <si>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</si>
  <si>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</si>
  <si>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</si>
  <si>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</si>
  <si>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</si>
  <si>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</si>
  <si>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</si>
  <si>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</si>
  <si>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</si>
  <si>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</si>
  <si>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</si>
  <si>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</si>
  <si>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</si>
  <si>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</si>
  <si>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</si>
  <si>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</si>
  <si>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</si>
  <si>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</si>
  <si>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</si>
  <si>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</si>
  <si>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</si>
  <si>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</si>
  <si>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</si>
  <si>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</si>
  <si>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</si>
  <si>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</si>
  <si>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</si>
  <si>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</si>
  <si>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</si>
  <si>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</si>
  <si>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</si>
  <si>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</si>
  <si>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</si>
  <si>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</si>
  <si>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</si>
  <si>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</si>
  <si>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</si>
  <si>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</si>
  <si>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</si>
  <si>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</si>
  <si>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</si>
  <si>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</si>
  <si>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</si>
  <si>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</si>
  <si>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</si>
  <si>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</si>
  <si>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</si>
  <si>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</si>
  <si>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</si>
  <si>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</si>
  <si>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</si>
  <si>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</si>
  <si>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</si>
  <si>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</si>
  <si>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</si>
  <si>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</si>
  <si>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</si>
  <si>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</si>
  <si>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</si>
  <si>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</si>
  <si>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</si>
  <si>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</si>
  <si>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</si>
  <si>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</si>
  <si>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</si>
  <si>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</si>
  <si>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</si>
  <si>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</si>
  <si>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</si>
  <si>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</si>
  <si>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</si>
  <si>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</si>
  <si>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</si>
  <si>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</si>
  <si>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</si>
  <si>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</si>
  <si>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</si>
  <si>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</si>
  <si>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</si>
  <si>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</si>
  <si>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</si>
  <si>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</si>
  <si>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</si>
  <si>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</si>
  <si>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</si>
  <si>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</si>
  <si>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</si>
  <si>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</si>
  <si>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</si>
  <si>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</si>
  <si>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</si>
  <si>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</si>
  <si>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</si>
  <si>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</si>
  <si>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</si>
  <si>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</si>
  <si>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</si>
  <si>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</si>
  <si>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</si>
  <si>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</si>
  <si>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</si>
  <si>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</si>
  <si>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</si>
  <si>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</si>
  <si>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</si>
  <si>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</si>
  <si>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</si>
  <si>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</si>
  <si>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</si>
  <si>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</si>
  <si>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</si>
  <si>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</si>
  <si>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</si>
  <si>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</si>
  <si>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</si>
  <si>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</si>
  <si>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</si>
  <si>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</si>
  <si>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</si>
  <si>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</si>
  <si>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</si>
  <si>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</si>
  <si>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</si>
  <si>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</si>
  <si>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</si>
  <si>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</si>
  <si>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</si>
  <si>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</si>
  <si>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</si>
  <si>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</si>
  <si>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</si>
  <si>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</si>
  <si>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</si>
  <si>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</si>
  <si>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</si>
  <si>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</si>
  <si>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</si>
  <si>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</si>
  <si>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</si>
  <si>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</si>
  <si>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</si>
  <si>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</si>
  <si>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</si>
  <si>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</si>
  <si>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</si>
  <si>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</si>
  <si>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</si>
  <si>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</si>
  <si>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</si>
  <si>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</si>
  <si>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</si>
  <si>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</si>
  <si>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</si>
  <si>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</si>
  <si>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</si>
  <si>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</si>
  <si>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</si>
  <si>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</si>
  <si>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</si>
  <si>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</si>
  <si>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</si>
  <si>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</si>
  <si>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</si>
  <si>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</si>
  <si>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</si>
  <si>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</si>
  <si>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</si>
  <si>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</si>
  <si>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</si>
  <si>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</si>
  <si>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</si>
  <si>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</si>
  <si>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</si>
  <si>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</si>
  <si>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</si>
  <si>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</si>
  <si>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</si>
  <si>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</si>
  <si>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</si>
  <si>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</si>
  <si>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</si>
  <si>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</si>
  <si>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</si>
  <si>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</si>
  <si>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</si>
  <si>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</si>
  <si>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</si>
  <si>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</si>
  <si>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</si>
  <si>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</si>
  <si>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</si>
  <si>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</si>
  <si>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</si>
  <si>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</si>
  <si>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</si>
  <si>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</si>
  <si>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</si>
  <si>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</si>
  <si>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</si>
  <si>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</si>
  <si>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</si>
  <si>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</si>
  <si>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</si>
  <si>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</si>
  <si>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</si>
  <si>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</si>
  <si>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</si>
  <si>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</si>
  <si>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</si>
  <si>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</si>
  <si>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</si>
  <si>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</si>
  <si>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</si>
  <si>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</si>
  <si>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</si>
  <si>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</si>
  <si>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</si>
  <si>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</si>
  <si>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</si>
  <si>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</si>
  <si>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</si>
  <si>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</si>
  <si>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</si>
  <si>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</si>
  <si>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</si>
  <si>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</si>
  <si>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</si>
  <si>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</si>
  <si>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</si>
  <si>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</si>
  <si>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</si>
  <si>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</si>
  <si>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</si>
  <si>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</si>
  <si>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</si>
  <si>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</si>
  <si>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</si>
  <si>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</si>
  <si>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</si>
  <si>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</si>
  <si>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</si>
  <si>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</si>
  <si>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</si>
  <si>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</si>
  <si>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</si>
  <si>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</si>
  <si>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</si>
  <si>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</si>
  <si>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</si>
  <si>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</si>
  <si>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</si>
  <si>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</si>
  <si>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</si>
  <si>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</si>
  <si>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</si>
  <si>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</si>
  <si>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</si>
  <si>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</si>
  <si>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</si>
  <si>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</si>
  <si>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</si>
  <si>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</si>
  <si>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</si>
  <si>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</si>
  <si>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</si>
  <si>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</si>
  <si>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</si>
  <si>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</si>
  <si>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</si>
  <si>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</si>
  <si>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</si>
  <si>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</si>
  <si>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</si>
  <si>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</si>
  <si>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</si>
  <si>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</si>
  <si>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</si>
  <si>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</si>
  <si>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</si>
  <si>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</si>
  <si>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</si>
  <si>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</si>
  <si>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</si>
  <si>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</si>
  <si>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</si>
  <si>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</si>
  <si>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</si>
  <si>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</si>
  <si>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</si>
  <si>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</si>
  <si>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</si>
  <si>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</si>
  <si>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</si>
  <si>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</si>
  <si>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</si>
  <si>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</si>
  <si>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</si>
  <si>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</si>
  <si>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</si>
  <si>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</si>
  <si>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</si>
  <si>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</si>
  <si>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</si>
  <si>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</si>
  <si>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</si>
  <si>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</si>
  <si>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</si>
  <si>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</si>
  <si>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</si>
  <si>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</si>
  <si>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</si>
  <si>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</si>
  <si>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</si>
  <si>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</si>
  <si>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</si>
  <si>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</si>
  <si>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</si>
  <si>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</si>
  <si>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</si>
  <si>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</si>
  <si>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</si>
  <si>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</si>
  <si>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</si>
  <si>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</si>
  <si>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</si>
  <si>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</si>
  <si>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</si>
  <si>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</si>
  <si>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</si>
  <si>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</si>
  <si>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</si>
  <si>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</si>
  <si>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</si>
  <si>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</si>
  <si>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</si>
  <si>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</si>
  <si>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</si>
  <si>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</si>
  <si>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</si>
  <si>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</si>
  <si>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</si>
  <si>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</si>
  <si>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</si>
  <si>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</si>
  <si>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</si>
  <si>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</si>
  <si>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</si>
  <si>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</si>
  <si>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</si>
  <si>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</si>
  <si>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</si>
  <si>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</si>
  <si>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</si>
  <si>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</si>
  <si>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</si>
  <si>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</si>
  <si>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</si>
  <si>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</si>
  <si>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</si>
  <si>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</si>
  <si>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</si>
  <si>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</si>
  <si>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</si>
  <si>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</si>
  <si>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</si>
  <si>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</si>
  <si>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</si>
  <si>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</si>
  <si>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</si>
  <si>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</si>
  <si>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</si>
  <si>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</si>
  <si>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</si>
  <si>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</si>
  <si>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</si>
  <si>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</si>
  <si>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</si>
  <si>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</si>
  <si>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</si>
  <si>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</si>
  <si>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</si>
  <si>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</si>
  <si>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</si>
  <si>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</si>
  <si>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</si>
  <si>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</si>
  <si>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</si>
  <si>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</si>
  <si>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</si>
  <si>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</si>
  <si>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</si>
  <si>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</si>
  <si>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</si>
  <si>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</si>
  <si>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</si>
  <si>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</si>
  <si>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</si>
  <si>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</si>
  <si>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</si>
  <si>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</si>
  <si>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</si>
  <si>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</si>
  <si>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</si>
  <si>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</si>
  <si>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</si>
  <si>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</si>
  <si>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</si>
  <si>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</si>
  <si>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</si>
  <si>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</si>
  <si>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</si>
  <si>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</si>
  <si>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</si>
  <si>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</si>
  <si>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</si>
  <si>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</si>
  <si>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</si>
  <si>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</si>
  <si>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</si>
  <si>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</si>
  <si>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</si>
  <si>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</si>
  <si>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</si>
  <si>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</si>
  <si>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</si>
  <si>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</si>
  <si>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</si>
  <si>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</si>
  <si>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</si>
  <si>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</si>
  <si>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</si>
  <si>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</si>
  <si>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</si>
  <si>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</si>
  <si>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</si>
  <si>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</si>
  <si>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</si>
  <si>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</si>
  <si>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</si>
  <si>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</si>
  <si>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</si>
  <si>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</si>
  <si>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</si>
  <si>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</si>
  <si>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</si>
  <si>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</si>
  <si>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</si>
  <si>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</si>
  <si>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</si>
  <si>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</si>
  <si>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</si>
  <si>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</si>
  <si>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</si>
  <si>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</si>
  <si>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</si>
  <si>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</si>
  <si>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</si>
  <si>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</si>
  <si>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</si>
  <si>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</si>
  <si>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</si>
  <si>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</si>
  <si>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</si>
  <si>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</si>
  <si>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</si>
  <si>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</si>
  <si>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</si>
  <si>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</si>
  <si>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</si>
  <si>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</si>
  <si>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</si>
  <si>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</si>
  <si>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</si>
  <si>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</si>
  <si>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</si>
  <si>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</si>
  <si>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</si>
  <si>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</si>
  <si>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</si>
  <si>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</si>
  <si>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</si>
  <si>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</si>
  <si>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</si>
  <si>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</si>
  <si>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</si>
  <si>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</si>
  <si>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</si>
  <si>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</si>
  <si>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</si>
  <si>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</si>
  <si>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</si>
  <si>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</si>
  <si>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</si>
  <si>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</si>
  <si>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</si>
  <si>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</si>
  <si>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</si>
  <si>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</si>
  <si>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</si>
  <si>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</si>
  <si>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</si>
  <si>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</si>
  <si>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</si>
  <si>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</si>
  <si>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</si>
  <si>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</si>
  <si>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</si>
  <si>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</si>
  <si>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</si>
  <si>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</si>
  <si>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</si>
  <si>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</si>
  <si>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</si>
  <si>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</si>
  <si>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</si>
  <si>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</si>
  <si>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</si>
  <si>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</si>
  <si>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</si>
  <si>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</si>
  <si>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</si>
  <si>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</si>
  <si>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</si>
  <si>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</si>
  <si>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</si>
  <si>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</si>
  <si>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</si>
  <si>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</si>
  <si>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</si>
  <si>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</si>
  <si>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</si>
  <si>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</si>
  <si>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</si>
  <si>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</si>
  <si>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</si>
  <si>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</si>
  <si>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</si>
  <si>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</si>
  <si>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</si>
  <si>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</si>
  <si>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</si>
  <si>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</si>
  <si>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</si>
  <si>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</si>
  <si>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</si>
  <si>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</si>
  <si>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</si>
  <si>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</si>
  <si>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</si>
  <si>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</si>
  <si>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</si>
  <si>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</si>
  <si>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</si>
  <si>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</si>
  <si>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</si>
  <si>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</si>
  <si>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</si>
  <si>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</si>
  <si>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</si>
  <si>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</si>
  <si>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</si>
  <si>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</si>
  <si>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</si>
  <si>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</si>
  <si>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</si>
  <si>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</si>
  <si>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</si>
  <si>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</si>
  <si>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</si>
  <si>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</si>
  <si>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</si>
  <si>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</si>
  <si>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</si>
  <si>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</si>
  <si>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</si>
  <si>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</si>
  <si>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</si>
  <si>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</si>
  <si>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</si>
  <si>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</si>
  <si>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</si>
  <si>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</si>
  <si>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</si>
  <si>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</si>
  <si>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</si>
  <si>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</si>
  <si>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</si>
  <si>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</si>
  <si>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</si>
  <si>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</si>
  <si>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</si>
  <si>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</si>
  <si>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</si>
  <si>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</si>
  <si>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</si>
  <si>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</si>
  <si>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</si>
  <si>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</si>
  <si>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</si>
  <si>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</si>
  <si>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</si>
  <si>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</si>
  <si>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</si>
  <si>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</si>
  <si>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</si>
  <si>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</si>
  <si>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</si>
  <si>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</si>
  <si>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</si>
  <si>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</si>
  <si>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</si>
  <si>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</si>
  <si>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</si>
  <si>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</si>
  <si>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</si>
  <si>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</si>
  <si>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</si>
  <si>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</si>
  <si>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</si>
  <si>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</si>
  <si>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</si>
  <si>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</si>
  <si>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</si>
  <si>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</si>
  <si>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</si>
  <si>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</si>
  <si>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</si>
  <si>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</si>
  <si>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</si>
  <si>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</si>
  <si>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</si>
  <si>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</si>
  <si>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</si>
  <si>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</si>
  <si>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</si>
  <si>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</si>
  <si>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</si>
  <si>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</si>
  <si>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</si>
  <si>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</si>
  <si>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</si>
  <si>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</si>
  <si>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</si>
  <si>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</si>
  <si>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</si>
  <si>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</si>
  <si>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</si>
  <si>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</si>
  <si>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</si>
  <si>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</si>
  <si>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</si>
  <si>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</si>
  <si>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</si>
  <si>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</si>
  <si>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</si>
  <si>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</si>
  <si>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</si>
  <si>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</si>
  <si>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</si>
  <si>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</si>
  <si>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</si>
  <si>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</si>
  <si>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</si>
  <si>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</si>
  <si>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</si>
  <si>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</si>
  <si>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</si>
  <si>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</si>
  <si>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</si>
  <si>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</si>
  <si>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</si>
  <si>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</si>
  <si>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</si>
  <si>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</si>
  <si>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</si>
  <si>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</si>
  <si>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</si>
  <si>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</si>
  <si>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</si>
  <si>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</si>
  <si>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</si>
  <si>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</si>
  <si>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</si>
  <si>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</si>
  <si>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</si>
  <si>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</si>
  <si>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</si>
  <si>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</si>
  <si>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</si>
  <si>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</si>
  <si>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</si>
  <si>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</si>
  <si>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</si>
  <si>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</si>
  <si>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</si>
  <si>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</si>
  <si>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</si>
  <si>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</si>
  <si>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</si>
  <si>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</si>
  <si>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</si>
  <si>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</si>
  <si>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</si>
  <si>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</si>
  <si>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</si>
  <si>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</si>
  <si>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</si>
  <si>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</si>
  <si>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</si>
  <si>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</si>
  <si>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</si>
  <si>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</si>
  <si>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</si>
  <si>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</si>
  <si>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</si>
  <si>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</si>
  <si>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</si>
  <si>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</si>
  <si>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</si>
  <si>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</si>
  <si>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</si>
  <si>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</si>
  <si>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</si>
  <si>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</si>
  <si>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</si>
  <si>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</si>
  <si>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</si>
  <si>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</si>
  <si>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</si>
  <si>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</si>
  <si>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</si>
  <si>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</si>
  <si>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</si>
  <si>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</si>
  <si>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</si>
  <si>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</si>
  <si>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</si>
  <si>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</si>
  <si>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</si>
  <si>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</si>
  <si>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</si>
  <si>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</si>
  <si>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</si>
  <si>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</si>
  <si>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</si>
  <si>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</si>
  <si>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</si>
  <si>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</si>
  <si>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</si>
  <si>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</si>
  <si>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</si>
  <si>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</si>
  <si>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</si>
  <si>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</si>
  <si>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</si>
  <si>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</si>
  <si>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</si>
  <si>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</si>
  <si>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</si>
  <si>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</si>
  <si>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</si>
  <si>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</si>
  <si>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</si>
  <si>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</si>
  <si>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</si>
  <si>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</si>
  <si>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</si>
  <si>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</si>
  <si>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</si>
  <si>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</si>
  <si>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</si>
  <si>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</si>
  <si>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</si>
  <si>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</si>
  <si>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</si>
  <si>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</si>
  <si>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</si>
  <si>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</si>
  <si>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</si>
  <si>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</si>
  <si>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</si>
  <si>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</si>
  <si>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</si>
  <si>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</si>
  <si>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</si>
  <si>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</si>
  <si>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</si>
  <si>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</si>
  <si>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</si>
  <si>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</si>
  <si>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</si>
  <si>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</si>
  <si>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</si>
  <si>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</si>
  <si>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</si>
  <si>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</si>
  <si>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</si>
  <si>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</si>
  <si>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</si>
  <si>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</si>
  <si>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</si>
  <si>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</si>
  <si>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</si>
  <si>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</si>
  <si>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</si>
  <si>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</si>
  <si>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</si>
  <si>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</si>
  <si>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</si>
  <si>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</si>
  <si>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</si>
  <si>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</si>
  <si>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</si>
  <si>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</si>
  <si>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</si>
  <si>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</si>
  <si>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</si>
  <si>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</si>
  <si>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</si>
  <si>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</si>
  <si>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</si>
  <si>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</si>
  <si>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</si>
  <si>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</si>
  <si>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</si>
  <si>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</si>
  <si>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</si>
  <si>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</si>
  <si>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</si>
  <si>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</si>
  <si>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</si>
  <si>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</si>
  <si>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</si>
  <si>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</si>
  <si>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</si>
  <si>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</si>
  <si>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</si>
  <si>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</si>
  <si>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</si>
  <si>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</si>
  <si>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</si>
  <si>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</si>
  <si>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</si>
  <si>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</si>
  <si>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</si>
  <si>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</si>
  <si>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</si>
  <si>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</si>
  <si>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</si>
  <si>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</si>
  <si>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</si>
  <si>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</si>
  <si>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</si>
  <si>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</si>
  <si>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</si>
  <si>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</si>
  <si>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</si>
  <si>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</si>
  <si>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</si>
  <si>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</si>
  <si>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</si>
  <si>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</si>
  <si>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</si>
  <si>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</si>
  <si>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</si>
  <si>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</si>
  <si>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</si>
  <si>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</si>
  <si>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</si>
  <si>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</si>
  <si>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</si>
  <si>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</si>
  <si>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</si>
  <si>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</si>
  <si>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</si>
  <si>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</si>
  <si>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</si>
  <si>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</si>
  <si>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</si>
  <si>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</si>
  <si>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</si>
  <si>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</si>
  <si>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</si>
  <si>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</si>
  <si>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</si>
  <si>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</si>
  <si>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</si>
  <si>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</si>
  <si>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</si>
  <si>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</si>
  <si>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</si>
  <si>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</si>
  <si>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</si>
  <si>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</si>
  <si>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</si>
  <si>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</si>
  <si>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</si>
  <si>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</si>
  <si>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</si>
  <si>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</si>
  <si>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</si>
  <si>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</si>
  <si>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</si>
  <si>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</si>
  <si>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</si>
  <si>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</si>
  <si>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</si>
  <si>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</si>
  <si>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</si>
  <si>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</si>
  <si>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</si>
  <si>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</si>
  <si>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</si>
  <si>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</si>
  <si>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</si>
  <si>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</si>
  <si>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</si>
  <si>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</si>
  <si>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</si>
  <si>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</si>
  <si>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</si>
  <si>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</si>
  <si>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</si>
  <si>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</si>
  <si>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</si>
  <si>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</si>
  <si>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</si>
  <si>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</si>
  <si>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</si>
  <si>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</si>
  <si>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</si>
  <si>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</si>
  <si>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</si>
  <si>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</si>
  <si>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</si>
  <si>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</si>
  <si>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</si>
  <si>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</si>
  <si>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</si>
  <si>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</si>
  <si>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</si>
  <si>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</si>
  <si>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</si>
  <si>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</si>
  <si>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</si>
  <si>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</si>
  <si>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</si>
  <si>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</si>
  <si>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</si>
  <si>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</si>
  <si>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</si>
  <si>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</si>
  <si>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</si>
  <si>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</si>
  <si>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</si>
  <si>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</si>
  <si>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</si>
  <si>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</si>
  <si>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</si>
  <si>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</si>
  <si>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</si>
  <si>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</si>
  <si>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</si>
  <si>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</si>
  <si>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</si>
  <si>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</si>
  <si>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</si>
  <si>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</si>
  <si>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</si>
  <si>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</si>
  <si>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</si>
  <si>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</si>
  <si>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</si>
  <si>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</si>
  <si>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</si>
  <si>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</si>
  <si>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</si>
  <si>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</si>
  <si>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</si>
  <si>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</si>
  <si>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</si>
  <si>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</si>
  <si>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</si>
  <si>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</si>
  <si>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</si>
  <si>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</si>
  <si>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</si>
  <si>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</si>
  <si>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</si>
  <si>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</si>
  <si>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</si>
  <si>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</si>
  <si>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</si>
  <si>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</si>
  <si>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</si>
  <si>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</si>
  <si>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</si>
  <si>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</si>
  <si>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</si>
  <si>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</si>
  <si>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</si>
  <si>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</si>
  <si>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</si>
  <si>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</si>
  <si>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</si>
  <si>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</si>
  <si>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</si>
  <si>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</si>
  <si>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</si>
  <si>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</si>
  <si>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</si>
  <si>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</si>
  <si>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</si>
  <si>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</si>
  <si>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</si>
  <si>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</si>
  <si>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</si>
  <si>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</si>
  <si>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</si>
  <si>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</si>
  <si>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</si>
  <si>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</si>
  <si>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</si>
  <si>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</si>
  <si>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</si>
  <si>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</si>
  <si>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</si>
  <si>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</si>
  <si>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</si>
  <si>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</si>
  <si>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</si>
  <si>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</si>
  <si>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</si>
  <si>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</si>
  <si>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</si>
  <si>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</si>
  <si>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</si>
  <si>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</si>
  <si>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</si>
  <si>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</si>
  <si>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</si>
  <si>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</si>
  <si>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</si>
  <si>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</si>
  <si>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</si>
  <si>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</si>
  <si>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</si>
  <si>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</si>
  <si>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</si>
  <si>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</si>
  <si>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</si>
  <si>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</si>
  <si>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</si>
  <si>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</si>
  <si>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</si>
  <si>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</si>
  <si>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</si>
  <si>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</si>
  <si>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</si>
  <si>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</si>
  <si>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</si>
  <si>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</si>
  <si>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</si>
  <si>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</si>
  <si>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</si>
  <si>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</si>
  <si>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</si>
  <si>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</si>
  <si>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</si>
  <si>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</si>
  <si>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</si>
  <si>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</si>
  <si>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</si>
  <si>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</si>
  <si>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</si>
  <si>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</si>
  <si>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</si>
  <si>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</si>
  <si>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</si>
  <si>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</si>
  <si>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</si>
  <si>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</si>
  <si>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</si>
  <si>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</si>
  <si>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</si>
  <si>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</si>
  <si>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</si>
  <si>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</si>
  <si>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</si>
  <si>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</si>
  <si>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</si>
  <si>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</si>
  <si>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</si>
  <si>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</si>
  <si>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</si>
  <si>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</si>
  <si>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</si>
  <si>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</si>
  <si>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</si>
  <si>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</si>
  <si>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</si>
  <si>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</si>
  <si>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</si>
  <si>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</si>
  <si>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</si>
  <si>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</si>
  <si>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</si>
  <si>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</si>
  <si>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</si>
  <si>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</si>
  <si>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</si>
  <si>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</si>
  <si>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</si>
  <si>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</si>
  <si>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</si>
  <si>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</si>
  <si>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</si>
  <si>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</si>
  <si>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</si>
  <si>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</si>
  <si>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</si>
  <si>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</si>
  <si>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</si>
  <si>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</si>
  <si>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</si>
  <si>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</si>
  <si>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</si>
  <si>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</si>
  <si>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</si>
  <si>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</si>
  <si>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</si>
  <si>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</si>
  <si>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</si>
  <si>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</si>
  <si>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</si>
  <si>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</si>
  <si>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</si>
  <si>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</si>
  <si>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</si>
  <si>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</si>
  <si>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</si>
  <si>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</si>
  <si>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</si>
  <si>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</si>
  <si>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</si>
  <si>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</si>
  <si>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</si>
  <si>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</si>
  <si>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</si>
  <si>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</si>
  <si>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</si>
  <si>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</si>
  <si>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</si>
  <si>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</si>
  <si>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</si>
  <si>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</si>
  <si>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</si>
  <si>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</si>
  <si>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</si>
  <si>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</si>
  <si>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</si>
  <si>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</si>
  <si>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</si>
  <si>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</si>
  <si>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</si>
  <si>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</si>
  <si>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</si>
  <si>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</si>
  <si>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</si>
  <si>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</si>
  <si>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</si>
  <si>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</si>
  <si>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</si>
  <si>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</si>
  <si>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</si>
  <si>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</si>
  <si>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</si>
  <si>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</si>
  <si>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</si>
  <si>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</si>
  <si>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</si>
  <si>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</si>
  <si>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</si>
  <si>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</si>
  <si>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</si>
  <si>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</si>
  <si>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</si>
  <si>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</si>
  <si>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</si>
  <si>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</si>
  <si>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</si>
  <si>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</si>
  <si>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</si>
  <si>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</si>
  <si>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</si>
  <si>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</si>
  <si>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</si>
  <si>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</si>
  <si>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</si>
  <si>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</si>
  <si>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</si>
  <si>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</si>
  <si>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</si>
  <si>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</si>
  <si>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</si>
  <si>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</si>
  <si>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</si>
  <si>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</si>
  <si>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</si>
  <si>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</si>
  <si>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</si>
  <si>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</si>
  <si>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</si>
  <si>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</si>
  <si>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</si>
  <si>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</si>
  <si>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</si>
  <si>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</si>
  <si>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</si>
  <si>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</si>
  <si>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</si>
  <si>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</si>
  <si>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</si>
  <si>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</si>
  <si>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</si>
  <si>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</si>
  <si>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</si>
  <si>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</si>
  <si>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</si>
  <si>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</si>
  <si>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</si>
  <si>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</si>
  <si>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</si>
  <si>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</si>
  <si>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</si>
  <si>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</si>
  <si>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</si>
  <si>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</si>
  <si>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</si>
  <si>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</si>
  <si>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</si>
  <si>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</si>
  <si>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</si>
  <si>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</si>
  <si>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</si>
  <si>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</si>
  <si>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</si>
  <si>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</si>
  <si>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</si>
  <si>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</si>
  <si>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</si>
  <si>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</si>
  <si>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</si>
  <si>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</si>
  <si>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</si>
  <si>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</si>
  <si>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</si>
  <si>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</si>
  <si>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</si>
  <si>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</si>
  <si>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</si>
  <si>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</si>
  <si>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</si>
  <si>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</si>
  <si>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</si>
  <si>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</si>
  <si>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</si>
  <si>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</si>
  <si>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</si>
  <si>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</si>
  <si>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</si>
  <si>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</si>
  <si>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</si>
  <si>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</si>
  <si>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</si>
  <si>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</si>
  <si>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</si>
  <si>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</si>
  <si>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</si>
  <si>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</si>
  <si>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</si>
  <si>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</si>
  <si>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</si>
  <si>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</si>
  <si>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</si>
  <si>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</si>
  <si>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</si>
  <si>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</si>
  <si>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</si>
  <si>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</si>
  <si>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</si>
  <si>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</si>
  <si>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</si>
  <si>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</si>
  <si>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</si>
  <si>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</si>
  <si>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</si>
  <si>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</si>
  <si>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</si>
  <si>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</si>
  <si>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</si>
  <si>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</si>
  <si>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</si>
  <si>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</si>
  <si>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</si>
  <si>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</si>
  <si>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</si>
  <si>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</si>
  <si>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</si>
  <si>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</si>
  <si>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</si>
  <si>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</si>
  <si>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</si>
  <si>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</si>
  <si>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</si>
  <si>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</si>
  <si>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</si>
  <si>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</si>
  <si>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</si>
  <si>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</si>
  <si>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</si>
  <si>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</si>
  <si>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</si>
  <si>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</si>
  <si>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</si>
  <si>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</si>
  <si>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</si>
  <si>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</si>
  <si>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</si>
  <si>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</si>
  <si>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</si>
  <si>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</si>
  <si>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</si>
  <si>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</si>
  <si>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</si>
  <si>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</si>
  <si>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</si>
  <si>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</si>
  <si>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</si>
  <si>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</si>
  <si>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</si>
  <si>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</si>
  <si>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</si>
  <si>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</si>
  <si>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</si>
  <si>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</si>
  <si>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</si>
  <si>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</si>
  <si>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</si>
  <si>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</si>
  <si>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</si>
  <si>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</si>
  <si>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</si>
  <si>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</si>
  <si>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</si>
  <si>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</si>
  <si>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</si>
  <si>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</si>
  <si>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</si>
  <si>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</si>
  <si>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</si>
  <si>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</si>
  <si>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</si>
  <si>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</si>
  <si>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</si>
  <si>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</si>
  <si>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</si>
  <si>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</si>
  <si>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</si>
  <si>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</si>
  <si>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</si>
  <si>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</si>
  <si>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</si>
  <si>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</si>
  <si>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</si>
  <si>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</si>
  <si>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</si>
  <si>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</si>
  <si>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</si>
  <si>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</si>
  <si>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</si>
  <si>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</si>
  <si>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</si>
  <si>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</si>
  <si>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</si>
  <si>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</si>
  <si>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</si>
  <si>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</si>
  <si>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</si>
  <si>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</si>
  <si>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</si>
  <si>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</si>
  <si>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</si>
  <si>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</si>
  <si>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</si>
  <si>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</si>
  <si>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</si>
  <si>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</si>
  <si>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</si>
  <si>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</si>
  <si>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</si>
  <si>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</si>
  <si>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</si>
  <si>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</si>
  <si>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</si>
  <si>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</si>
  <si>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</si>
  <si>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</si>
  <si>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</si>
  <si>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</si>
  <si>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</si>
  <si>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</si>
  <si>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</si>
  <si>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</si>
  <si>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</si>
  <si>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</si>
  <si>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</si>
  <si>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</si>
  <si>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</si>
  <si>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</si>
  <si>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</si>
  <si>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</si>
  <si>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</si>
  <si>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</si>
  <si>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</si>
  <si>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</si>
  <si>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</si>
  <si>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</si>
  <si>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</si>
  <si>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</si>
  <si>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</si>
  <si>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</si>
  <si>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</si>
  <si>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</si>
  <si>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</si>
  <si>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</si>
  <si>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</si>
  <si>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</si>
  <si>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</si>
  <si>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</si>
  <si>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</si>
  <si>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</si>
  <si>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</si>
  <si>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</si>
  <si>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</si>
  <si>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</si>
  <si>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</si>
  <si>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</si>
  <si>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</si>
  <si>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</si>
  <si>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</si>
  <si>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</si>
  <si>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</si>
  <si>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</si>
  <si>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</si>
  <si>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</si>
  <si>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</si>
  <si>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</si>
  <si>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</si>
  <si>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</si>
  <si>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</si>
  <si>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</si>
  <si>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</si>
  <si>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</si>
  <si>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</si>
  <si>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</si>
  <si>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</si>
  <si>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</si>
  <si>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</si>
  <si>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</si>
  <si>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</si>
  <si>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</si>
  <si>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</si>
  <si>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</si>
  <si>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</si>
  <si>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</si>
  <si>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</si>
  <si>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</si>
  <si>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</si>
  <si>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</si>
  <si>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</si>
  <si>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</si>
  <si>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</si>
  <si>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</si>
  <si>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</si>
  <si>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</si>
  <si>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</si>
  <si>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</si>
  <si>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</si>
  <si>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</si>
  <si>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</si>
  <si>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</si>
  <si>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</si>
  <si>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</si>
  <si>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</si>
  <si>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</si>
  <si>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</si>
  <si>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</si>
  <si>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</si>
  <si>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</si>
  <si>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</si>
  <si>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</si>
  <si>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</si>
  <si>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</si>
  <si>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</si>
  <si>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</si>
  <si>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</si>
  <si>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</si>
  <si>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</si>
  <si>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</si>
  <si>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</si>
  <si>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</si>
  <si>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</si>
  <si>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</si>
  <si>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</si>
  <si>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</si>
  <si>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</si>
  <si>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</si>
  <si>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</si>
  <si>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</si>
  <si>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</si>
  <si>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</si>
  <si>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</si>
  <si>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</si>
  <si>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</si>
  <si>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</si>
  <si>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</si>
  <si>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</si>
  <si>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</si>
  <si>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</si>
  <si>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</si>
  <si>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</si>
  <si>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</si>
  <si>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</si>
  <si>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</si>
  <si>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</si>
  <si>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</si>
  <si>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</si>
  <si>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</si>
  <si>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</si>
  <si>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</si>
  <si>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</si>
  <si>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</si>
  <si>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</si>
  <si>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</si>
  <si>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</si>
  <si>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</si>
  <si>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</si>
  <si>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</si>
  <si>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</si>
  <si>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</si>
  <si>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</si>
  <si>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</si>
  <si>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</si>
  <si>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</si>
  <si>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</si>
  <si>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</si>
  <si>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</si>
  <si>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</si>
  <si>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</si>
  <si>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</si>
  <si>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</si>
  <si>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</si>
  <si>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</si>
  <si>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</si>
  <si>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</si>
  <si>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</si>
  <si>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</si>
  <si>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</si>
  <si>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</si>
  <si>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</si>
  <si>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</si>
  <si>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</si>
  <si>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</si>
  <si>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</si>
  <si>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</si>
  <si>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</si>
  <si>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</si>
  <si>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</si>
  <si>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</si>
  <si>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</si>
  <si>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</si>
  <si>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</si>
  <si>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</si>
  <si>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</si>
  <si>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</si>
  <si>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</si>
  <si>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</si>
  <si>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</si>
  <si>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</si>
  <si>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</si>
  <si>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</si>
  <si>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</si>
  <si>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</si>
  <si>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</si>
  <si>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</si>
  <si>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</si>
  <si>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</si>
  <si>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</si>
  <si>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</si>
  <si>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</si>
  <si>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</si>
  <si>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</si>
  <si>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</si>
  <si>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</si>
  <si>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</si>
  <si>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</si>
  <si>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</si>
  <si>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</si>
  <si>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</si>
  <si>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</si>
  <si>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</si>
  <si>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</si>
  <si>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</si>
  <si>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</si>
  <si>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</si>
  <si>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</si>
  <si>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</si>
  <si>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</si>
  <si>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</si>
  <si>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</si>
  <si>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</si>
  <si>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</si>
  <si>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</si>
  <si>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</si>
  <si>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</si>
  <si>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</si>
  <si>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</si>
  <si>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</si>
  <si>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</si>
  <si>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</si>
  <si>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</si>
  <si>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</si>
  <si>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</si>
  <si>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</si>
  <si>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</si>
  <si>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</si>
  <si>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</si>
  <si>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</si>
  <si>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</si>
  <si>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</si>
  <si>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</si>
  <si>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</si>
  <si>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</si>
  <si>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</si>
  <si>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</si>
  <si>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</si>
  <si>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</si>
  <si>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</si>
  <si>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</si>
  <si>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</si>
  <si>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</si>
  <si>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</si>
  <si>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</si>
  <si>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</si>
  <si>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</si>
  <si>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</si>
  <si>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</si>
  <si>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</si>
  <si>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</si>
  <si>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</si>
  <si>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</si>
  <si>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</si>
  <si>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</si>
  <si>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</si>
  <si>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</si>
  <si>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</si>
  <si>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</si>
  <si>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</si>
  <si>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</si>
  <si>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</si>
  <si>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</si>
  <si>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</si>
  <si>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</si>
  <si>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</si>
  <si>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</si>
  <si>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</si>
  <si>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</si>
  <si>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</si>
  <si>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</si>
  <si>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</si>
  <si>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</si>
  <si>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</si>
  <si>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</si>
  <si>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</si>
  <si>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</si>
  <si>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</si>
  <si>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</si>
  <si>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</si>
  <si>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</si>
  <si>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</si>
  <si>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</si>
  <si>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</si>
  <si>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</si>
  <si>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</si>
  <si>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</si>
  <si>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</si>
  <si>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</si>
  <si>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</si>
  <si>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</si>
  <si>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</si>
  <si>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</si>
  <si>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</si>
  <si>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</si>
  <si>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</si>
  <si>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</si>
  <si>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</si>
  <si>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</si>
  <si>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</si>
  <si>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</si>
  <si>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</si>
  <si>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</si>
  <si>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</si>
  <si>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</si>
  <si>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</si>
  <si>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</si>
  <si>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</si>
  <si>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</si>
  <si>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</si>
  <si>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</si>
  <si>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</si>
  <si>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</si>
  <si>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</si>
  <si>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</si>
  <si>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</si>
  <si>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</si>
  <si>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</si>
  <si>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</si>
  <si>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</si>
  <si>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</si>
  <si>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</si>
  <si>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</si>
  <si>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</si>
  <si>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</si>
  <si>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</si>
  <si>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</si>
  <si>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</si>
  <si>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</si>
  <si>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</si>
  <si>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</si>
  <si>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</si>
  <si>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</si>
  <si>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</si>
  <si>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</si>
  <si>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</si>
  <si>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</si>
  <si>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</si>
  <si>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</si>
  <si>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</si>
  <si>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</si>
  <si>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</si>
  <si>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</si>
  <si>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</si>
  <si>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</si>
  <si>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</si>
  <si>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</si>
  <si>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</si>
  <si>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</si>
  <si>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</si>
  <si>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</si>
  <si>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</si>
  <si>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</si>
  <si>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</si>
  <si>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</si>
  <si>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</si>
  <si>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</si>
  <si>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</si>
  <si>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</si>
  <si>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</si>
  <si>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</si>
  <si>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</si>
  <si>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</si>
  <si>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</si>
  <si>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</si>
  <si>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</si>
  <si>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</si>
  <si>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</si>
  <si>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</si>
  <si>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</si>
  <si>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</si>
  <si>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</si>
  <si>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</si>
  <si>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</si>
  <si>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</si>
  <si>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</si>
  <si>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</si>
  <si>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</si>
  <si>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</si>
  <si>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</si>
  <si>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</si>
  <si>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</si>
  <si>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</si>
  <si>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</si>
  <si>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</si>
  <si>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</si>
  <si>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</si>
  <si>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</si>
  <si>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</si>
  <si>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</si>
  <si>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</si>
  <si>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</si>
  <si>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</si>
  <si>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</si>
  <si>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</si>
  <si>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</si>
  <si>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</si>
  <si>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</si>
  <si>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</si>
  <si>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</si>
  <si>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</si>
  <si>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</si>
  <si>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</si>
  <si>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</si>
  <si>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</si>
  <si>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</si>
  <si>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</si>
  <si>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</si>
  <si>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</si>
  <si>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</si>
  <si>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</si>
  <si>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</si>
  <si>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</si>
  <si>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</si>
  <si>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</si>
  <si>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</si>
  <si>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</si>
  <si>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</si>
  <si>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</si>
  <si>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</si>
  <si>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</si>
  <si>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</si>
  <si>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</si>
  <si>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</si>
  <si>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</si>
  <si>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</si>
  <si>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</si>
  <si>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</si>
  <si>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</si>
  <si>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</si>
  <si>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</si>
  <si>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</si>
  <si>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</si>
  <si>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</si>
  <si>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</si>
  <si>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</si>
  <si>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</si>
  <si>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</si>
  <si>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</si>
  <si>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</si>
  <si>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</si>
  <si>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</si>
  <si>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</si>
  <si>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</si>
  <si>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</si>
  <si>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</si>
  <si>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</si>
  <si>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</si>
  <si>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</si>
  <si>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</si>
  <si>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</si>
  <si>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</si>
  <si>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</si>
  <si>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</si>
  <si>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</si>
  <si>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</si>
  <si>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</si>
  <si>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</si>
  <si>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</si>
  <si>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</si>
  <si>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</si>
  <si>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</si>
  <si>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</si>
  <si>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</si>
  <si>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</si>
  <si>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</si>
  <si>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</si>
  <si>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</si>
  <si>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</si>
  <si>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</si>
  <si>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</si>
  <si>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</si>
  <si>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</si>
  <si>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</si>
  <si>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</si>
  <si>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</si>
  <si>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</si>
  <si>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</si>
  <si>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</si>
  <si>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</si>
  <si>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</si>
  <si>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</si>
  <si>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</si>
  <si>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</si>
  <si>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</si>
  <si>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</si>
  <si>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</si>
  <si>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</si>
  <si>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</si>
  <si>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</si>
  <si>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</si>
  <si>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</si>
  <si>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</si>
  <si>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</si>
  <si>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</si>
  <si>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</si>
  <si>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</si>
  <si>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</si>
  <si>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</si>
  <si>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</si>
  <si>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</si>
  <si>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</si>
  <si>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</si>
  <si>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</si>
  <si>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</si>
  <si>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</si>
  <si>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</si>
  <si>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</si>
  <si>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</si>
  <si>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</si>
  <si>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</si>
  <si>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</si>
  <si>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</si>
  <si>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</si>
  <si>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</si>
  <si>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</si>
  <si>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</si>
  <si>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</si>
  <si>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</si>
  <si>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</si>
  <si>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</si>
  <si>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</si>
  <si>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</si>
  <si>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</si>
  <si>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</si>
  <si>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</si>
  <si>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</si>
  <si>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</si>
  <si>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</si>
  <si>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</si>
  <si>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</si>
  <si>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</si>
  <si>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</si>
  <si>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</si>
  <si>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</si>
  <si>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</si>
  <si>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</si>
  <si>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</si>
  <si>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</si>
  <si>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</si>
  <si>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</si>
  <si>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</si>
  <si>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</si>
  <si>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</si>
  <si>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</si>
  <si>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</si>
  <si>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</si>
  <si>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</si>
  <si>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</si>
  <si>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</si>
  <si>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</si>
  <si>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</si>
  <si>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</si>
  <si>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</si>
  <si>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</si>
  <si>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</si>
  <si>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</si>
  <si>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</si>
  <si>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</si>
  <si>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</si>
  <si>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</si>
  <si>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</si>
  <si>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</si>
  <si>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</si>
  <si>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</si>
  <si>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</si>
  <si>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</si>
  <si>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</si>
  <si>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</si>
  <si>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</si>
  <si>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</si>
  <si>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</si>
  <si>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</si>
  <si>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</si>
  <si>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</si>
  <si>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</si>
  <si>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</si>
  <si>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</si>
  <si>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</si>
  <si>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</si>
  <si>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</si>
  <si>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</si>
  <si>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</si>
  <si>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</si>
  <si>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</si>
  <si>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</si>
  <si>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</si>
  <si>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</si>
  <si>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</si>
  <si>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</si>
  <si>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</si>
  <si>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</si>
  <si>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</si>
  <si>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</si>
  <si>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</si>
  <si>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</si>
  <si>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</si>
  <si>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</si>
  <si>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</si>
  <si>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</si>
  <si>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</si>
  <si>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</si>
  <si>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</si>
  <si>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</si>
  <si>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</si>
  <si>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</si>
  <si>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</si>
  <si>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</si>
  <si>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</si>
  <si>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</si>
  <si>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</si>
  <si>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</si>
  <si>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</si>
  <si>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</si>
  <si>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</si>
  <si>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</si>
  <si>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</si>
  <si>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</si>
  <si>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</si>
  <si>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</si>
  <si>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</si>
  <si>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</si>
  <si>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</si>
  <si>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</si>
  <si>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</si>
  <si>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</si>
  <si>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</si>
  <si>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</si>
  <si>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</si>
  <si>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</si>
  <si>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</si>
  <si>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</si>
  <si>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</si>
  <si>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</si>
  <si>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</si>
  <si>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</si>
  <si>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</si>
  <si>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</si>
  <si>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</si>
  <si>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</si>
  <si>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</si>
  <si>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</si>
  <si>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</si>
  <si>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</si>
  <si>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</si>
  <si>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</si>
  <si>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</si>
  <si>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</si>
  <si>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</si>
  <si>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</si>
  <si>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</si>
  <si>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</si>
  <si>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</si>
  <si>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</si>
  <si>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</si>
  <si>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</si>
  <si>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</si>
  <si>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</si>
  <si>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</si>
  <si>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</si>
  <si>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</si>
  <si>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</si>
  <si>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</si>
  <si>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</si>
  <si>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</si>
  <si>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</si>
  <si>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</si>
  <si>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</si>
  <si>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</si>
  <si>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</si>
  <si>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</si>
  <si>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</si>
  <si>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</si>
  <si>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</si>
  <si>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</si>
  <si>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</si>
  <si>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</si>
  <si>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</si>
  <si>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</si>
  <si>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</si>
  <si>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</si>
  <si>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</si>
  <si>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</si>
  <si>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</si>
  <si>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</si>
  <si>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</si>
  <si>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</si>
  <si>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</si>
  <si>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</si>
  <si>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</si>
  <si>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</si>
  <si>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</si>
  <si>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</si>
  <si>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</si>
  <si>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</si>
  <si>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</si>
  <si>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</si>
  <si>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</si>
  <si>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</si>
  <si>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</si>
  <si>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</si>
  <si>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</si>
  <si>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</si>
  <si>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</si>
  <si>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</si>
  <si>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</si>
  <si>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</si>
  <si>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</si>
  <si>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</si>
  <si>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</si>
  <si>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</si>
  <si>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</si>
  <si>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</si>
  <si>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</si>
  <si>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</si>
  <si>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</si>
  <si>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</si>
  <si>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</si>
  <si>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</si>
  <si>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</si>
  <si>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</si>
  <si>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</si>
  <si>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</si>
  <si>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</si>
  <si>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</si>
  <si>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</si>
  <si>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</si>
  <si>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</si>
  <si>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</si>
  <si>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</si>
  <si>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</si>
  <si>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</si>
  <si>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</si>
  <si>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</si>
  <si>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</si>
  <si>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</si>
  <si>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</si>
  <si>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</si>
  <si>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</si>
  <si>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</si>
  <si>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</si>
  <si>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</si>
  <si>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</si>
  <si>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</si>
  <si>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</si>
  <si>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</si>
  <si>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</si>
  <si>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</si>
  <si>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</si>
  <si>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</si>
  <si>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</si>
  <si>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</si>
  <si>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</si>
  <si>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</si>
  <si>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</si>
  <si>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</si>
  <si>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</si>
  <si>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</si>
  <si>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</si>
  <si>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</si>
  <si>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</si>
  <si>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</si>
  <si>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</si>
  <si>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</si>
  <si>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</si>
  <si>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</si>
  <si>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</si>
  <si>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</si>
  <si>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</si>
  <si>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</si>
  <si>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</si>
  <si>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</si>
  <si>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</si>
  <si>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</si>
  <si>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</si>
  <si>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</si>
  <si>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</si>
  <si>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</si>
  <si>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</si>
  <si>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</si>
  <si>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</si>
  <si>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</si>
  <si>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</si>
  <si>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</si>
  <si>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</si>
  <si>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</si>
  <si>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</si>
  <si>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</si>
  <si>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</si>
  <si>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</si>
  <si>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</si>
  <si>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</si>
  <si>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</si>
  <si>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</si>
  <si>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</si>
  <si>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</si>
  <si>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</si>
  <si>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</si>
  <si>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</si>
  <si>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</si>
  <si>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</si>
  <si>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</si>
  <si>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</si>
  <si>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</si>
  <si>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</si>
  <si>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</si>
  <si>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</si>
  <si>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</si>
  <si>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</si>
  <si>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</si>
  <si>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</si>
  <si>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</si>
  <si>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</si>
  <si>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</si>
  <si>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</si>
  <si>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</si>
  <si>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</si>
  <si>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</si>
  <si>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</si>
  <si>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</si>
  <si>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</si>
  <si>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</si>
  <si>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</si>
  <si>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</si>
  <si>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</si>
  <si>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</si>
  <si>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</si>
  <si>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</si>
  <si>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</si>
  <si>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</si>
  <si>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</si>
  <si>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</si>
  <si>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</si>
  <si>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</si>
  <si>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</si>
  <si>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</si>
  <si>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</si>
  <si>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</si>
  <si>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</si>
  <si>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</si>
  <si>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</si>
  <si>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</si>
  <si>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</si>
  <si>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</si>
  <si>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</si>
  <si>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</si>
  <si>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</si>
  <si>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</si>
  <si>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</si>
  <si>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</si>
  <si>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</si>
  <si>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</si>
  <si>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</si>
  <si>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</si>
  <si>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</si>
  <si>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</si>
  <si>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</si>
  <si>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</si>
  <si>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</si>
  <si>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</si>
  <si>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</si>
  <si>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</si>
  <si>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</si>
  <si>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</si>
  <si>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</si>
  <si>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</si>
  <si>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</si>
  <si>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</si>
  <si>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</si>
  <si>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</si>
  <si>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</si>
  <si>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</si>
  <si>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</si>
  <si>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</si>
  <si>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</si>
  <si>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</si>
  <si>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</si>
  <si>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</si>
  <si>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</si>
  <si>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</si>
  <si>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</si>
  <si>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</si>
  <si>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</si>
  <si>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</si>
  <si>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</si>
  <si>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</si>
  <si>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</si>
  <si>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</si>
  <si>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</si>
  <si>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</si>
  <si>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</si>
  <si>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</si>
  <si>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</si>
  <si>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</si>
  <si>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</si>
  <si>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</si>
  <si>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</si>
  <si>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</si>
  <si>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</si>
  <si>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</si>
  <si>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</si>
  <si>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</si>
  <si>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</si>
  <si>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</si>
  <si>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</si>
  <si>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</si>
  <si>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</si>
  <si>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</si>
  <si>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</si>
  <si>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</si>
  <si>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</si>
  <si>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</si>
  <si>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</si>
  <si>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</si>
  <si>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</si>
  <si>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</si>
  <si>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</si>
  <si>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</si>
  <si>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</si>
  <si>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</si>
  <si>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</si>
  <si>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</si>
  <si>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</si>
  <si>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</si>
  <si>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</si>
  <si>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</si>
  <si>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</si>
  <si>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</si>
  <si>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</si>
  <si>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</si>
  <si>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</si>
  <si>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</si>
  <si>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</si>
  <si>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</si>
  <si>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</si>
  <si>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</si>
  <si>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</si>
  <si>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</si>
  <si>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</si>
  <si>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</si>
  <si>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</si>
  <si>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</si>
  <si>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</si>
  <si>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</si>
  <si>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</si>
  <si>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</si>
  <si>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</si>
  <si>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</si>
  <si>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</si>
  <si>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</si>
  <si>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</si>
  <si>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</si>
  <si>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</si>
  <si>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</si>
  <si>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</si>
  <si>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</si>
  <si>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</si>
  <si>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</si>
  <si>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</si>
  <si>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</si>
  <si>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</si>
  <si>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</si>
  <si>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</si>
  <si>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</si>
  <si>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</si>
  <si>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</si>
  <si>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</si>
  <si>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</si>
  <si>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</si>
  <si>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</si>
  <si>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</si>
  <si>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</si>
  <si>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</si>
  <si>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</si>
  <si>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</si>
  <si>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</si>
  <si>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</si>
  <si>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</si>
  <si>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</si>
  <si>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</si>
  <si>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</si>
  <si>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</si>
  <si>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</si>
  <si>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</si>
  <si>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</si>
  <si>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</si>
  <si>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</si>
  <si>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</si>
  <si>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</si>
  <si>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</si>
  <si>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</si>
  <si>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</si>
  <si>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</si>
  <si>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</si>
  <si>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</si>
  <si>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</si>
  <si>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</si>
  <si>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</si>
  <si>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</si>
  <si>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</si>
  <si>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</si>
  <si>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</si>
  <si>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</si>
  <si>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</si>
  <si>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</si>
  <si>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</si>
  <si>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</si>
  <si>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</si>
  <si>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</si>
  <si>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</si>
  <si>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</si>
  <si>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</si>
  <si>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</si>
  <si>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</si>
  <si>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</si>
  <si>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</si>
  <si>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</si>
  <si>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</si>
  <si>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</si>
  <si>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</si>
  <si>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</si>
  <si>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</si>
  <si>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</si>
  <si>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</si>
  <si>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</si>
  <si>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</si>
  <si>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</si>
  <si>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</si>
  <si>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</si>
  <si>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</si>
  <si>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</si>
  <si>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</si>
  <si>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</si>
  <si>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</si>
  <si>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</si>
  <si>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</si>
  <si>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</si>
  <si>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</si>
  <si>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</si>
  <si>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</si>
  <si>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</si>
  <si>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</si>
  <si>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</si>
  <si>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</si>
  <si>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</si>
  <si>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</si>
  <si>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</si>
  <si>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</si>
  <si>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</si>
  <si>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</si>
  <si>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</si>
  <si>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</si>
  <si>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</si>
  <si>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</si>
  <si>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</si>
  <si>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</si>
  <si>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</si>
  <si>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</si>
  <si>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</si>
  <si>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</si>
  <si>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</si>
  <si>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</si>
  <si>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</si>
  <si>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</si>
  <si>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</si>
  <si>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</si>
  <si>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</si>
  <si>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</si>
  <si>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</si>
  <si>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</si>
  <si>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</si>
  <si>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</si>
  <si>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</si>
  <si>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</si>
  <si>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</si>
  <si>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</si>
  <si>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</si>
  <si>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</si>
  <si>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</si>
  <si>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</si>
  <si>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</si>
  <si>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</si>
  <si>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</si>
  <si>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</si>
  <si>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</si>
  <si>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</si>
  <si>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</si>
  <si>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</si>
  <si>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</si>
  <si>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</si>
  <si>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</si>
  <si>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</si>
  <si>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</si>
  <si>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</si>
  <si>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</si>
  <si>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</si>
  <si>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</si>
  <si>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</si>
  <si>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</si>
  <si>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</si>
  <si>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</si>
  <si>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</si>
  <si>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</si>
  <si>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</si>
  <si>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</si>
  <si>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</si>
  <si>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</si>
  <si>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</si>
  <si>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</si>
  <si>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</si>
  <si>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</si>
  <si>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</si>
  <si>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</si>
  <si>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</si>
  <si>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</si>
  <si>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</si>
  <si>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</si>
  <si>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</si>
  <si>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</si>
  <si>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</si>
  <si>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</si>
  <si>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</si>
  <si>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</si>
  <si>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</si>
  <si>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</si>
  <si>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</si>
  <si>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</si>
  <si>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</si>
  <si>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</si>
  <si>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</si>
  <si>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</si>
  <si>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</si>
  <si>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</si>
  <si>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</si>
  <si>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</si>
  <si>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</si>
  <si>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</si>
  <si>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</si>
  <si>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</si>
  <si>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</si>
  <si>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</si>
  <si>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</si>
  <si>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</si>
  <si>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</si>
  <si>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</si>
  <si>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</si>
  <si>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</si>
  <si>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</si>
  <si>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</si>
  <si>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</si>
  <si>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</si>
  <si>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</si>
  <si>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</si>
  <si>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</si>
  <si>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</si>
  <si>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</si>
  <si>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</si>
  <si>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</si>
  <si>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</si>
  <si>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</si>
  <si>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</si>
  <si>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</si>
  <si>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</si>
  <si>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</si>
  <si>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</si>
  <si>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</si>
  <si>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</si>
  <si>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</si>
  <si>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</si>
  <si>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</si>
  <si>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</si>
  <si>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</si>
  <si>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</si>
  <si>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</si>
  <si>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</si>
  <si>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</si>
  <si>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</si>
  <si>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</si>
  <si>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</si>
  <si>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</si>
  <si>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</si>
  <si>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</si>
  <si>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</si>
  <si>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</si>
  <si>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</si>
  <si>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</si>
  <si>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</si>
  <si>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</si>
  <si>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</si>
  <si>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</si>
  <si>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</si>
  <si>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</si>
  <si>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</si>
  <si>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</si>
  <si>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</si>
  <si>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</si>
  <si>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</si>
  <si>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</si>
  <si>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</si>
  <si>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</si>
  <si>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</si>
  <si>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</si>
  <si>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</si>
  <si>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</si>
  <si>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</si>
  <si>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</si>
  <si>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</si>
  <si>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</si>
  <si>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</si>
  <si>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</si>
  <si>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</si>
  <si>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</si>
  <si>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</si>
  <si>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</si>
  <si>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</si>
  <si>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</si>
  <si>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</si>
  <si>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</si>
  <si>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</si>
  <si>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</si>
  <si>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</si>
  <si>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</si>
  <si>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</si>
  <si>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</si>
  <si>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</si>
  <si>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</si>
  <si>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</si>
  <si>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</si>
  <si>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</si>
  <si>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</si>
  <si>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</si>
  <si>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</si>
  <si>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</si>
  <si>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</si>
  <si>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</si>
  <si>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</si>
  <si>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</si>
  <si>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</si>
  <si>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</si>
  <si>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</si>
  <si>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</si>
  <si>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</si>
  <si>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</si>
  <si>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</si>
  <si>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</si>
  <si>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</si>
  <si>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</si>
  <si>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</si>
  <si>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</si>
  <si>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</si>
  <si>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</si>
  <si>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</si>
  <si>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</si>
  <si>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</si>
  <si>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</si>
  <si>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</si>
  <si>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</si>
  <si>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</si>
  <si>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</si>
  <si>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</si>
  <si>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</si>
  <si>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</si>
  <si>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</si>
  <si>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</si>
  <si>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</si>
  <si>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</si>
  <si>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</si>
  <si>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</si>
  <si>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</si>
  <si>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</si>
  <si>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</si>
  <si>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</si>
  <si>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</si>
  <si>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</si>
  <si>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</si>
  <si>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</si>
  <si>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</si>
  <si>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</si>
  <si>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</si>
  <si>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</si>
  <si>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</si>
  <si>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</si>
  <si>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</si>
  <si>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</si>
  <si>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</si>
  <si>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</si>
  <si>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</si>
  <si>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</si>
  <si>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</si>
  <si>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</si>
  <si>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</si>
  <si>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</si>
  <si>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</si>
  <si>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</si>
  <si>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</si>
  <si>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</si>
  <si>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</si>
  <si>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</si>
  <si>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</si>
  <si>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</si>
  <si>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</si>
  <si>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</si>
  <si>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</si>
  <si>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</si>
  <si>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</si>
  <si>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</si>
  <si>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</si>
  <si>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</si>
  <si>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</si>
  <si>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</si>
  <si>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</si>
  <si>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</si>
  <si>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</si>
  <si>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</si>
  <si>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</si>
  <si>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</si>
  <si>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</si>
  <si>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</si>
  <si>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</si>
  <si>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</si>
  <si>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</si>
  <si>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</si>
  <si>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</si>
  <si>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</si>
  <si>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</si>
  <si>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</si>
  <si>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</si>
  <si>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</si>
  <si>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</si>
  <si>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</si>
  <si>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</si>
  <si>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</si>
  <si>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</si>
  <si>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</si>
  <si>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</si>
  <si>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</si>
  <si>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</si>
  <si>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</si>
  <si>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</si>
  <si>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</si>
  <si>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</si>
  <si>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</si>
  <si>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</si>
  <si>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</si>
  <si>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</si>
  <si>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</si>
  <si>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</si>
  <si>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</si>
  <si>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</si>
  <si>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</si>
  <si>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</si>
  <si>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</si>
  <si>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</si>
  <si>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</si>
  <si>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</si>
  <si>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</si>
  <si>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</si>
  <si>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</si>
  <si>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</si>
  <si>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</si>
  <si>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</si>
  <si>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</si>
  <si>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</si>
  <si>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</si>
  <si>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</si>
  <si>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</si>
  <si>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</si>
  <si>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</si>
  <si>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</si>
  <si>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</si>
  <si>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</si>
  <si>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</si>
  <si>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</si>
  <si>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</si>
  <si>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</si>
  <si>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</si>
  <si>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</si>
  <si>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</si>
  <si>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</si>
  <si>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</si>
  <si>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</si>
  <si>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</si>
  <si>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</si>
  <si>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</si>
  <si>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</si>
  <si>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</si>
  <si>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</si>
  <si>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</si>
  <si>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</si>
  <si>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</si>
  <si>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</si>
  <si>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</si>
  <si>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</si>
  <si>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</si>
  <si>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</si>
  <si>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</si>
  <si>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</si>
  <si>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</si>
  <si>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</si>
  <si>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</si>
  <si>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</si>
  <si>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</si>
  <si>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</si>
  <si>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</si>
  <si>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</si>
  <si>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</si>
  <si>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</si>
  <si>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</si>
  <si>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</si>
  <si>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</si>
  <si>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</si>
  <si>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</si>
  <si>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</si>
  <si>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</si>
  <si>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</si>
  <si>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</si>
  <si>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</si>
  <si>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</si>
  <si>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</si>
  <si>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</si>
  <si>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</si>
  <si>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</si>
  <si>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</si>
  <si>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</si>
  <si>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</si>
  <si>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</si>
  <si>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</si>
  <si>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</si>
  <si>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</si>
  <si>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</si>
  <si>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</si>
  <si>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</si>
  <si>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</si>
  <si>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</si>
  <si>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</si>
  <si>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</si>
  <si>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</si>
  <si>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</si>
  <si>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</si>
  <si>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</si>
  <si>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</si>
  <si>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</si>
  <si>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</si>
  <si>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</si>
  <si>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</si>
  <si>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</si>
  <si>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</si>
  <si>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</si>
  <si>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</si>
  <si>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</si>
  <si>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</si>
  <si>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</si>
  <si>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</si>
  <si>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</si>
  <si>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</si>
  <si>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</si>
  <si>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</si>
  <si>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</si>
  <si>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</si>
  <si>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</si>
  <si>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</si>
  <si>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</si>
  <si>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</si>
  <si>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</si>
  <si>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</si>
  <si>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</si>
  <si>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</si>
  <si>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</si>
  <si>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</si>
  <si>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</si>
  <si>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</si>
  <si>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</si>
  <si>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</si>
  <si>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</si>
  <si>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</si>
  <si>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</si>
  <si>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</si>
  <si>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</si>
  <si>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</si>
  <si>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</si>
  <si>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</si>
  <si>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</si>
  <si>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</si>
  <si>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</si>
  <si>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</si>
  <si>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</si>
  <si>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</si>
  <si>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</si>
  <si>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</si>
  <si>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</si>
  <si>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</si>
  <si>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</si>
  <si>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</si>
  <si>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</si>
  <si>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</si>
  <si>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</si>
  <si>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</si>
  <si>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</si>
  <si>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</si>
  <si>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</si>
  <si>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</si>
  <si>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</si>
  <si>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</si>
  <si>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</si>
  <si>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</si>
  <si>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</si>
  <si>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</si>
  <si>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</si>
  <si>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</si>
  <si>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</si>
  <si>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</si>
  <si>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</si>
  <si>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</si>
  <si>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</si>
  <si>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</si>
  <si>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</si>
  <si>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</si>
  <si>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</si>
  <si>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</si>
  <si>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</si>
  <si>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</si>
  <si>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</si>
  <si>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</si>
  <si>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</si>
  <si>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</si>
  <si>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</si>
  <si>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</si>
  <si>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</si>
  <si>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</si>
  <si>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</si>
  <si>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</si>
  <si>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</si>
  <si>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</si>
  <si>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</si>
  <si>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</si>
  <si>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</si>
  <si>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</si>
  <si>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</si>
  <si>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</si>
  <si>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</si>
  <si>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</si>
  <si>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</si>
  <si>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</si>
  <si>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</si>
  <si>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</si>
  <si>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</si>
  <si>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</si>
  <si>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</si>
  <si>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</si>
  <si>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</si>
  <si>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</si>
  <si>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</si>
  <si>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</si>
  <si>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</si>
  <si>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</si>
  <si>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</si>
  <si>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</si>
  <si>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</si>
  <si>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</si>
  <si>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</si>
  <si>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</si>
  <si>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</si>
  <si>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</si>
  <si>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</si>
  <si>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</si>
  <si>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</si>
  <si>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</si>
  <si>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</si>
  <si>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</si>
  <si>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</si>
  <si>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</si>
  <si>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</si>
  <si>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</si>
  <si>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</si>
  <si>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</si>
  <si>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</si>
  <si>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</si>
  <si>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</si>
  <si>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</si>
  <si>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</si>
  <si>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</si>
  <si>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</si>
  <si>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</si>
  <si>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</si>
  <si>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</si>
  <si>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</si>
  <si>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</si>
  <si>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</si>
  <si>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</si>
  <si>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</si>
  <si>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</si>
  <si>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</si>
  <si>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</si>
  <si>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</si>
  <si>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</si>
  <si>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</si>
  <si>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</si>
  <si>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</si>
  <si>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</si>
  <si>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</si>
  <si>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</si>
  <si>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</si>
  <si>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</si>
  <si>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</si>
  <si>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</si>
  <si>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</si>
  <si>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</si>
  <si>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</si>
  <si>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</si>
  <si>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</si>
  <si>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</si>
  <si>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</si>
  <si>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</si>
  <si>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</si>
  <si>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</si>
  <si>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</si>
  <si>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</si>
  <si>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</si>
  <si>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</si>
  <si>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</si>
  <si>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</si>
  <si>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</si>
  <si>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</si>
  <si>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</si>
  <si>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</si>
  <si>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</si>
  <si>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</si>
  <si>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</si>
  <si>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</si>
  <si>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</si>
  <si>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</si>
  <si>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</si>
  <si>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</si>
  <si>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</si>
  <si>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</si>
  <si>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</si>
  <si>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</si>
  <si>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</si>
  <si>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</si>
  <si>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</si>
  <si>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</si>
  <si>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</si>
  <si>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</si>
  <si>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</si>
  <si>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</si>
  <si>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</si>
  <si>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</si>
  <si>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</si>
  <si>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</si>
  <si>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</si>
  <si>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</si>
  <si>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</si>
  <si>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</si>
  <si>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</si>
  <si>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</si>
  <si>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</si>
  <si>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</si>
  <si>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</si>
  <si>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</si>
  <si>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</si>
  <si>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</si>
  <si>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</si>
  <si>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</si>
  <si>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</si>
  <si>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</si>
  <si>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</si>
  <si>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</si>
  <si>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</si>
  <si>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</si>
  <si>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</si>
  <si>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</si>
  <si>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</si>
  <si>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</si>
  <si>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</si>
  <si>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</si>
  <si>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</si>
  <si>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</si>
  <si>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</si>
  <si>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</si>
  <si>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</si>
  <si>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</si>
  <si>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</si>
  <si>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</si>
  <si>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</si>
  <si>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</si>
  <si>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</si>
  <si>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</si>
  <si>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</si>
  <si>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</si>
  <si>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</si>
  <si>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</si>
  <si>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</si>
  <si>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</si>
  <si>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</si>
  <si>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</si>
  <si>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</si>
  <si>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</si>
  <si>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</si>
  <si>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</si>
  <si>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</si>
  <si>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</si>
  <si>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</si>
  <si>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</si>
  <si>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</si>
  <si>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</si>
  <si>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</si>
  <si>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</si>
  <si>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</si>
  <si>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</si>
  <si>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</si>
  <si>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</si>
  <si>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</si>
  <si>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</si>
  <si>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</si>
  <si>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</si>
  <si>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</si>
  <si>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</si>
  <si>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</si>
  <si>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</si>
  <si>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</si>
  <si>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</si>
  <si>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</si>
  <si>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</si>
  <si>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</si>
  <si>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</si>
  <si>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</si>
  <si>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</si>
  <si>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</si>
  <si>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</si>
  <si>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</si>
  <si>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</si>
  <si>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</si>
  <si>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</si>
  <si>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</si>
  <si>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</si>
  <si>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</si>
  <si>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</si>
  <si>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</si>
  <si>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</si>
  <si>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</si>
  <si>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</si>
  <si>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</si>
  <si>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</si>
  <si>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</si>
  <si>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</si>
  <si>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</si>
  <si>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</si>
  <si>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</si>
  <si>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</si>
  <si>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</si>
  <si>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</si>
  <si>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</si>
  <si>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</si>
  <si>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</si>
  <si>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</si>
  <si>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</si>
  <si>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</si>
  <si>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</si>
  <si>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</si>
  <si>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</si>
  <si>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</si>
  <si>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</si>
  <si>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</si>
  <si>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</si>
  <si>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</si>
  <si>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</si>
  <si>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</si>
  <si>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</si>
  <si>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</si>
  <si>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</si>
  <si>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</si>
  <si>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</si>
  <si>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</si>
  <si>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</si>
  <si>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</si>
  <si>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</si>
  <si>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</si>
  <si>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</si>
  <si>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</si>
  <si>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</si>
  <si>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</si>
  <si>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</si>
  <si>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</si>
  <si>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</si>
  <si>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</si>
  <si>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</si>
  <si>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</si>
  <si>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</si>
  <si>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</si>
  <si>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</si>
  <si>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</si>
  <si>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</si>
  <si>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</si>
  <si>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</si>
  <si>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</si>
  <si>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</si>
  <si>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</si>
  <si>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</si>
  <si>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</si>
  <si>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</si>
  <si>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</si>
  <si>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</si>
  <si>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</si>
  <si>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</si>
  <si>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</si>
  <si>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</si>
  <si>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</si>
  <si>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</si>
  <si>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</si>
  <si>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</si>
  <si>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</si>
  <si>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</si>
  <si>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</si>
  <si>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</si>
  <si>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</si>
  <si>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</si>
  <si>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</si>
  <si>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</si>
  <si>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</si>
  <si>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</si>
  <si>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</si>
  <si>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</si>
  <si>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</si>
  <si>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</si>
  <si>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</si>
  <si>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</si>
  <si>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</si>
  <si>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</si>
  <si>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</si>
  <si>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</si>
  <si>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</si>
  <si>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</si>
  <si>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</si>
  <si>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</si>
  <si>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</si>
  <si>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</si>
  <si>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</si>
  <si>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</si>
  <si>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</si>
  <si>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</si>
  <si>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</si>
  <si>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</si>
  <si>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</si>
  <si>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</si>
  <si>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</si>
  <si>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</si>
  <si>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</si>
  <si>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</si>
  <si>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</si>
  <si>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</si>
  <si>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</si>
  <si>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</si>
  <si>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</si>
  <si>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</si>
  <si>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</si>
  <si>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</si>
  <si>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</si>
  <si>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</si>
  <si>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</si>
  <si>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</si>
  <si>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</si>
  <si>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</si>
  <si>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</si>
  <si>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</si>
  <si>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</si>
  <si>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</si>
  <si>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</si>
  <si>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</si>
  <si>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</si>
  <si>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</si>
  <si>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</si>
  <si>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</si>
  <si>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</si>
  <si>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</si>
  <si>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</si>
  <si>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</si>
  <si>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</si>
  <si>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</si>
  <si>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</si>
  <si>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</si>
  <si>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</si>
  <si>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</si>
  <si>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</si>
  <si>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</si>
  <si>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</si>
  <si>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</si>
  <si>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</si>
  <si>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</si>
  <si>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</si>
  <si>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</si>
  <si>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</si>
  <si>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</si>
  <si>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</si>
  <si>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</si>
  <si>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</si>
  <si>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</si>
  <si>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</si>
  <si>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</si>
  <si>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</si>
  <si>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</si>
  <si>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</si>
  <si>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</si>
  <si>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</si>
  <si>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</si>
  <si>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</si>
  <si>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</si>
  <si>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</si>
  <si>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</si>
  <si>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</si>
  <si>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</si>
  <si>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</si>
  <si>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</si>
  <si>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</si>
  <si>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</si>
  <si>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</si>
  <si>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</si>
  <si>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</si>
  <si>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</si>
  <si>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</si>
  <si>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</si>
  <si>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</si>
  <si>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</si>
  <si>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</si>
  <si>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</si>
  <si>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</si>
  <si>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</si>
  <si>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</si>
  <si>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</si>
  <si>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</si>
  <si>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</si>
  <si>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</si>
  <si>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</si>
  <si>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</si>
  <si>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</si>
  <si>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</si>
  <si>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</si>
  <si>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</si>
  <si>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</si>
  <si>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</si>
  <si>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</si>
  <si>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</si>
  <si>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</si>
  <si>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</si>
  <si>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</si>
  <si>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</si>
  <si>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</si>
  <si>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</si>
  <si>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</si>
  <si>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</si>
  <si>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</si>
  <si>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</si>
  <si>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</si>
  <si>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</si>
  <si>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</si>
  <si>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</si>
  <si>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</si>
  <si>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</si>
  <si>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</si>
  <si>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</si>
  <si>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</si>
  <si>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</si>
  <si>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</si>
  <si>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</si>
  <si>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</si>
  <si>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</si>
  <si>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</si>
  <si>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</si>
  <si>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</si>
  <si>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</si>
  <si>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</si>
  <si>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</si>
  <si>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</si>
  <si>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</si>
  <si>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</si>
  <si>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</si>
  <si>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</si>
  <si>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</si>
  <si>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</si>
  <si>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</si>
  <si>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</si>
  <si>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</si>
  <si>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</si>
  <si>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</si>
  <si>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</si>
  <si>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</si>
  <si>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</si>
  <si>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</si>
  <si>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</si>
  <si>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</si>
  <si>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</si>
  <si>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</si>
  <si>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</si>
  <si>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</si>
  <si>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</si>
  <si>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</si>
  <si>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</si>
  <si>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</si>
  <si>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</si>
  <si>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</si>
  <si>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</si>
  <si>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</si>
  <si>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</si>
  <si>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</si>
  <si>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</si>
  <si>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</si>
  <si>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</si>
  <si>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</si>
  <si>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</si>
  <si>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</si>
  <si>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</si>
  <si>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</si>
  <si>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</si>
  <si>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</si>
  <si>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</si>
  <si>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</si>
  <si>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</si>
  <si>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</si>
  <si>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</si>
  <si>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</si>
  <si>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</si>
  <si>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</si>
  <si>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</si>
  <si>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</si>
  <si>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</si>
  <si>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</si>
  <si>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</si>
  <si>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</si>
  <si>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</si>
  <si>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</si>
  <si>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</si>
  <si>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</si>
  <si>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</si>
  <si>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</si>
  <si>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</si>
  <si>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</si>
  <si>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</si>
  <si>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</si>
  <si>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</si>
  <si>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</si>
  <si>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</si>
  <si>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</si>
  <si>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</si>
  <si>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</si>
  <si>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</si>
  <si>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</si>
  <si>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</si>
  <si>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</si>
  <si>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</si>
  <si>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</si>
  <si>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</si>
  <si>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</si>
  <si>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</si>
  <si>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</si>
  <si>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</si>
  <si>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</si>
  <si>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</si>
  <si>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</si>
  <si>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</si>
  <si>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</si>
  <si>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</si>
  <si>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</si>
  <si>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</si>
  <si>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</si>
  <si>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</si>
  <si>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</si>
  <si>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</si>
  <si>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</si>
  <si>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</si>
  <si>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</si>
  <si>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</si>
  <si>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</si>
  <si>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</si>
  <si>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</si>
  <si>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</si>
  <si>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</si>
  <si>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</si>
  <si>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</si>
  <si>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</si>
  <si>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</si>
  <si>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</si>
  <si>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</si>
  <si>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</si>
  <si>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</si>
  <si>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</si>
  <si>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</si>
  <si>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</si>
  <si>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</si>
  <si>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</si>
  <si>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</si>
  <si>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</si>
  <si>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</si>
  <si>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</si>
  <si>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</si>
  <si>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</si>
  <si>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</si>
  <si>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</si>
  <si>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</si>
  <si>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</si>
  <si>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</si>
  <si>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</si>
  <si>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</si>
  <si>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</si>
  <si>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</si>
  <si>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</si>
  <si>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</si>
  <si>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</si>
  <si>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</si>
  <si>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</si>
  <si>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</si>
  <si>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</si>
  <si>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</si>
  <si>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</si>
  <si>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</si>
  <si>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</si>
  <si>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</si>
  <si>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</si>
  <si>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</si>
  <si>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</si>
  <si>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</si>
  <si>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</si>
  <si>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</si>
  <si>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</si>
  <si>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</si>
  <si>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</si>
  <si>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</si>
  <si>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</si>
  <si>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</si>
  <si>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</si>
  <si>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</si>
  <si>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</si>
  <si>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</si>
  <si>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</si>
  <si>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</si>
  <si>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</si>
  <si>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</si>
  <si>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</si>
  <si>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</si>
  <si>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</si>
  <si>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</si>
  <si>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</si>
  <si>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</si>
  <si>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</si>
  <si>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</si>
  <si>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</si>
  <si>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</si>
  <si>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</si>
  <si>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</si>
  <si>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</si>
  <si>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</si>
  <si>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</si>
  <si>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</si>
  <si>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</si>
  <si>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</si>
  <si>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</si>
  <si>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</si>
  <si>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</si>
  <si>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</si>
  <si>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</si>
  <si>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</si>
  <si>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</si>
  <si>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</si>
  <si>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</si>
  <si>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</si>
  <si>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</si>
  <si>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</si>
  <si>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</si>
  <si>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</si>
  <si>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</si>
  <si>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</si>
  <si>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</si>
  <si>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</si>
  <si>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</si>
  <si>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</si>
  <si>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</si>
  <si>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</si>
  <si>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</si>
  <si>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</si>
  <si>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</si>
  <si>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</si>
  <si>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</si>
  <si>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</si>
  <si>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</si>
  <si>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</si>
  <si>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</si>
  <si>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</si>
  <si>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</si>
  <si>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</si>
  <si>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</si>
  <si>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</si>
  <si>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</si>
  <si>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</si>
  <si>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</si>
  <si>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</si>
  <si>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</si>
  <si>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</si>
  <si>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</si>
  <si>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</si>
  <si>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</si>
  <si>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</si>
  <si>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</si>
  <si>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</si>
  <si>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</si>
  <si>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</si>
  <si>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</si>
  <si>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</si>
  <si>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</si>
  <si>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</si>
  <si>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</si>
  <si>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</si>
  <si>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</si>
  <si>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</si>
  <si>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</si>
  <si>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</si>
  <si>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</si>
  <si>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</si>
  <si>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</si>
  <si>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</si>
  <si>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</si>
  <si>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</si>
  <si>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</si>
  <si>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</si>
  <si>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</si>
  <si>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</si>
  <si>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</si>
  <si>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</si>
  <si>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</si>
  <si>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</si>
  <si>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</si>
  <si>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</si>
  <si>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</si>
  <si>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</si>
  <si>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</si>
  <si>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</si>
  <si>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</si>
  <si>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</si>
  <si>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</si>
  <si>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</si>
  <si>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</si>
  <si>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</si>
  <si>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</si>
  <si>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</si>
  <si>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</si>
  <si>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</si>
  <si>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</si>
  <si>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</si>
  <si>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</si>
  <si>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</si>
  <si>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</si>
  <si>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</si>
  <si>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</si>
  <si>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</si>
  <si>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</si>
  <si>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</si>
  <si>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</si>
  <si>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</si>
  <si>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</si>
  <si>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</si>
  <si>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</si>
  <si>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</si>
  <si>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</si>
  <si>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</si>
  <si>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</si>
  <si>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</si>
  <si>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</si>
  <si>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</si>
  <si>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</si>
  <si>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</si>
  <si>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</si>
  <si>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</si>
  <si>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</si>
  <si>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</si>
  <si>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</si>
  <si>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</si>
  <si>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</si>
  <si>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</si>
  <si>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</si>
  <si>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</si>
  <si>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</si>
  <si>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</si>
  <si>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</si>
  <si>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</si>
  <si>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</si>
  <si>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</si>
  <si>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</si>
  <si>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</si>
  <si>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</si>
  <si>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</si>
  <si>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</si>
  <si>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</si>
  <si>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</si>
  <si>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</si>
  <si>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</si>
  <si>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</si>
  <si>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</si>
  <si>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</si>
  <si>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</si>
  <si>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</si>
  <si>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</si>
  <si>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</si>
  <si>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</si>
  <si>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</si>
  <si>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</si>
  <si>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</si>
  <si>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</si>
  <si>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</si>
  <si>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</si>
  <si>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</si>
  <si>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</si>
  <si>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</si>
  <si>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</si>
  <si>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</si>
  <si>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</si>
  <si>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</si>
  <si>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</si>
  <si>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</si>
  <si>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</si>
  <si>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</si>
  <si>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</si>
  <si>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</si>
  <si>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</si>
  <si>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</si>
  <si>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</si>
  <si>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</si>
  <si>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</si>
  <si>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</si>
  <si>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</si>
  <si>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</si>
  <si>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</si>
  <si>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</si>
  <si>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</si>
  <si>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</si>
  <si>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</si>
  <si>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</si>
  <si>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</si>
  <si>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</si>
  <si>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</si>
  <si>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</si>
  <si>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</si>
  <si>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</si>
  <si>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</si>
  <si>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</si>
  <si>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</si>
  <si>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</si>
  <si>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</si>
  <si>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</si>
  <si>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</si>
  <si>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</si>
  <si>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</si>
  <si>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</si>
  <si>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</si>
  <si>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</si>
  <si>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</si>
  <si>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</si>
  <si>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</si>
  <si>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</si>
  <si>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</si>
  <si>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</si>
  <si>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</si>
  <si>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</si>
  <si>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</si>
  <si>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</si>
  <si>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</si>
  <si>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</si>
  <si>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</si>
  <si>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</si>
  <si>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</si>
  <si>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</si>
  <si>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</si>
  <si>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</si>
  <si>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</si>
  <si>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</si>
  <si>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</si>
  <si>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</si>
  <si>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</si>
  <si>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</si>
  <si>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</si>
  <si>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</si>
  <si>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</si>
  <si>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</si>
  <si>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</si>
  <si>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</si>
  <si>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</si>
  <si>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</si>
  <si>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</si>
  <si>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</si>
  <si>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</si>
  <si>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</si>
  <si>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</si>
  <si>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</si>
  <si>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</si>
  <si>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</si>
  <si>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</si>
  <si>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</si>
  <si>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</si>
  <si>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</si>
  <si>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</si>
  <si>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</si>
  <si>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</si>
  <si>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</si>
  <si>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</si>
  <si>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</si>
  <si>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</si>
  <si>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</si>
  <si>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</si>
  <si>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</si>
  <si>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</si>
  <si>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</si>
  <si>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</si>
  <si>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</si>
  <si>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</si>
  <si>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</si>
  <si>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</si>
  <si>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</si>
  <si>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</si>
  <si>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</si>
  <si>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</si>
  <si>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</si>
  <si>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</si>
  <si>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</si>
  <si>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</si>
  <si>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</si>
  <si>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</si>
  <si>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</si>
  <si>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</si>
  <si>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</si>
  <si>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</si>
  <si>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</si>
  <si>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</si>
  <si>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</si>
  <si>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</si>
  <si>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</si>
  <si>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</si>
  <si>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</si>
  <si>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</si>
  <si>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</si>
  <si>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</si>
  <si>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</si>
  <si>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</si>
  <si>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</si>
  <si>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</si>
  <si>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</si>
  <si>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</si>
  <si>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</si>
  <si>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</si>
  <si>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</si>
  <si>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</si>
  <si>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</si>
  <si>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</si>
  <si>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</si>
  <si>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</si>
  <si>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</si>
  <si>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</si>
  <si>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</si>
  <si>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</si>
  <si>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</si>
  <si>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</si>
  <si>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</si>
  <si>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</si>
  <si>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</si>
  <si>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</si>
  <si>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</si>
  <si>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</si>
  <si>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</si>
  <si>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</si>
  <si>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</si>
  <si>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</si>
  <si>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</si>
  <si>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</si>
  <si>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</si>
  <si>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</si>
  <si>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</si>
  <si>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</si>
  <si>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</si>
  <si>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</si>
  <si>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</si>
  <si>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</si>
  <si>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</si>
  <si>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</si>
  <si>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</si>
  <si>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</si>
  <si>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</si>
  <si>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</si>
  <si>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</si>
  <si>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</si>
  <si>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</si>
  <si>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</si>
  <si>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</si>
  <si>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</si>
  <si>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</si>
  <si>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</si>
  <si>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</si>
  <si>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</si>
  <si>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</si>
  <si>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</si>
  <si>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</si>
  <si>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</si>
  <si>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</si>
  <si>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</si>
  <si>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</si>
  <si>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</si>
  <si>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</si>
  <si>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</si>
  <si>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</si>
  <si>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</si>
  <si>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</si>
  <si>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</si>
  <si>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</si>
  <si>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</si>
  <si>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</si>
  <si>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</si>
  <si>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</si>
  <si>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</si>
  <si>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</si>
  <si>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</si>
  <si>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</si>
  <si>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</si>
  <si>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</si>
  <si>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</si>
  <si>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</si>
  <si>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</si>
  <si>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</si>
  <si>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</si>
  <si>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</si>
  <si>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</si>
  <si>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</si>
  <si>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</si>
  <si>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</si>
  <si>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</si>
  <si>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</si>
  <si>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</si>
  <si>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</si>
  <si>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</si>
  <si>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</si>
  <si>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</si>
  <si>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</si>
  <si>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</si>
  <si>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</si>
  <si>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</si>
  <si>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</si>
  <si>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</si>
  <si>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</si>
  <si>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</si>
  <si>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</si>
  <si>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</si>
  <si>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</si>
  <si>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</si>
  <si>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</si>
  <si>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</si>
  <si>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</si>
  <si>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</si>
  <si>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</si>
  <si>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</si>
  <si>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</si>
  <si>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</si>
  <si>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</si>
  <si>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</si>
  <si>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</si>
  <si>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profit</t>
  </si>
  <si>
    <t>days</t>
  </si>
  <si>
    <t>Row Labels</t>
  </si>
  <si>
    <t>Grand Total</t>
  </si>
  <si>
    <t>Column Labels</t>
  </si>
  <si>
    <t>Total Sales</t>
  </si>
  <si>
    <t>Cost price</t>
  </si>
  <si>
    <t>MONTH</t>
  </si>
  <si>
    <t>Sales</t>
  </si>
  <si>
    <t>Profit</t>
  </si>
  <si>
    <t>month</t>
  </si>
  <si>
    <t>Sum of Sales</t>
  </si>
  <si>
    <t>Sum of Profit</t>
  </si>
  <si>
    <t>Month Name</t>
  </si>
  <si>
    <t>company</t>
  </si>
  <si>
    <t>Sum of month</t>
  </si>
  <si>
    <t>Count of Product ID</t>
  </si>
  <si>
    <t>month name</t>
  </si>
  <si>
    <t>Sunday</t>
  </si>
  <si>
    <t>Thursday</t>
  </si>
  <si>
    <t>Saturday</t>
  </si>
  <si>
    <t>Tuesday</t>
  </si>
  <si>
    <t>Friday</t>
  </si>
  <si>
    <t>Monday</t>
  </si>
  <si>
    <t>Wednesday</t>
  </si>
  <si>
    <t>Count of Order ID</t>
  </si>
  <si>
    <t>E-Commerce Data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</si>
</sst>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9"/>
        <bgColor theme="9"/>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22" fontId="0" fillId="0" borderId="0" xfId="0" applyNumberFormat="1" applyAlignment="1">
      <alignment horizontal="center" vertical="center"/>
    </xf>
    <xf numFmtId="0" fontId="0" fillId="0" borderId="0" xfId="0" applyAlignment="1">
      <alignment horizontal="center"/>
    </xf>
    <xf numFmtId="0" fontId="1"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center"/>
    </xf>
    <xf numFmtId="0" fontId="0" fillId="0" borderId="0" xfId="0" applyNumberFormat="1"/>
    <xf numFmtId="0" fontId="0" fillId="0" borderId="0" xfId="0" applyNumberFormat="1" applyAlignment="1">
      <alignment horizontal="center" vertical="center"/>
    </xf>
  </cellXfs>
  <cellStyles count="1">
    <cellStyle name="Normal" xfId="0" builtinId="0"/>
  </cellStyles>
  <dxfs count="51">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 commerce Data.xlsx]Sheet2!PivotTable1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Profit</c:v>
                </c:pt>
              </c:strCache>
            </c:strRef>
          </c:tx>
          <c:spPr>
            <a:solidFill>
              <a:schemeClr val="accent5">
                <a:tint val="77000"/>
              </a:schemeClr>
            </a:solidFill>
            <a:ln>
              <a:noFill/>
            </a:ln>
            <a:effectLst/>
          </c:spPr>
          <c:invertIfNegative val="0"/>
          <c:cat>
            <c:strRef>
              <c:f>Sheet2!$A$4:$A$15</c:f>
              <c:strCache>
                <c:ptCount val="11"/>
                <c:pt idx="0">
                  <c:v>1</c:v>
                </c:pt>
                <c:pt idx="1">
                  <c:v>2</c:v>
                </c:pt>
                <c:pt idx="2">
                  <c:v>3</c:v>
                </c:pt>
                <c:pt idx="3">
                  <c:v>4</c:v>
                </c:pt>
                <c:pt idx="4">
                  <c:v>5</c:v>
                </c:pt>
                <c:pt idx="5">
                  <c:v>6</c:v>
                </c:pt>
                <c:pt idx="6">
                  <c:v>7</c:v>
                </c:pt>
                <c:pt idx="7">
                  <c:v>8</c:v>
                </c:pt>
                <c:pt idx="8">
                  <c:v>9</c:v>
                </c:pt>
                <c:pt idx="9">
                  <c:v>10</c:v>
                </c:pt>
                <c:pt idx="10">
                  <c:v>11</c:v>
                </c:pt>
              </c:strCache>
            </c:strRef>
          </c:cat>
          <c:val>
            <c:numRef>
              <c:f>Sheet2!$B$4:$B$15</c:f>
              <c:numCache>
                <c:formatCode>General</c:formatCode>
                <c:ptCount val="11"/>
                <c:pt idx="0">
                  <c:v>159534.87999999995</c:v>
                </c:pt>
                <c:pt idx="1">
                  <c:v>134116.49000000002</c:v>
                </c:pt>
                <c:pt idx="2">
                  <c:v>71662.97</c:v>
                </c:pt>
                <c:pt idx="3">
                  <c:v>71614.23</c:v>
                </c:pt>
                <c:pt idx="4">
                  <c:v>89008.950000000012</c:v>
                </c:pt>
                <c:pt idx="5">
                  <c:v>105161.85</c:v>
                </c:pt>
                <c:pt idx="6">
                  <c:v>160727.87000000002</c:v>
                </c:pt>
                <c:pt idx="7">
                  <c:v>104153.97</c:v>
                </c:pt>
                <c:pt idx="8">
                  <c:v>79566.92</c:v>
                </c:pt>
                <c:pt idx="9">
                  <c:v>102087.03</c:v>
                </c:pt>
                <c:pt idx="10">
                  <c:v>39588.640000000007</c:v>
                </c:pt>
              </c:numCache>
            </c:numRef>
          </c:val>
          <c:extLst>
            <c:ext xmlns:c16="http://schemas.microsoft.com/office/drawing/2014/chart" uri="{C3380CC4-5D6E-409C-BE32-E72D297353CC}">
              <c16:uniqueId val="{00000003-E333-45AE-ACEF-3D06DB9CCC75}"/>
            </c:ext>
          </c:extLst>
        </c:ser>
        <c:ser>
          <c:idx val="1"/>
          <c:order val="1"/>
          <c:tx>
            <c:strRef>
              <c:f>Sheet2!$C$3</c:f>
              <c:strCache>
                <c:ptCount val="1"/>
                <c:pt idx="0">
                  <c:v>Sum of Sales</c:v>
                </c:pt>
              </c:strCache>
            </c:strRef>
          </c:tx>
          <c:spPr>
            <a:solidFill>
              <a:schemeClr val="accent5">
                <a:shade val="76000"/>
              </a:schemeClr>
            </a:solidFill>
            <a:ln>
              <a:noFill/>
            </a:ln>
            <a:effectLst/>
          </c:spPr>
          <c:invertIfNegative val="0"/>
          <c:cat>
            <c:strRef>
              <c:f>Sheet2!$A$4:$A$15</c:f>
              <c:strCache>
                <c:ptCount val="11"/>
                <c:pt idx="0">
                  <c:v>1</c:v>
                </c:pt>
                <c:pt idx="1">
                  <c:v>2</c:v>
                </c:pt>
                <c:pt idx="2">
                  <c:v>3</c:v>
                </c:pt>
                <c:pt idx="3">
                  <c:v>4</c:v>
                </c:pt>
                <c:pt idx="4">
                  <c:v>5</c:v>
                </c:pt>
                <c:pt idx="5">
                  <c:v>6</c:v>
                </c:pt>
                <c:pt idx="6">
                  <c:v>7</c:v>
                </c:pt>
                <c:pt idx="7">
                  <c:v>8</c:v>
                </c:pt>
                <c:pt idx="8">
                  <c:v>9</c:v>
                </c:pt>
                <c:pt idx="9">
                  <c:v>10</c:v>
                </c:pt>
                <c:pt idx="10">
                  <c:v>11</c:v>
                </c:pt>
              </c:strCache>
            </c:strRef>
          </c:cat>
          <c:val>
            <c:numRef>
              <c:f>Sheet2!$C$4:$C$15</c:f>
              <c:numCache>
                <c:formatCode>General</c:formatCode>
                <c:ptCount val="11"/>
                <c:pt idx="0">
                  <c:v>171802.34</c:v>
                </c:pt>
                <c:pt idx="1">
                  <c:v>146844.07</c:v>
                </c:pt>
                <c:pt idx="2">
                  <c:v>80094.330000000016</c:v>
                </c:pt>
                <c:pt idx="3">
                  <c:v>76409.62</c:v>
                </c:pt>
                <c:pt idx="4">
                  <c:v>98022.599999999991</c:v>
                </c:pt>
                <c:pt idx="5">
                  <c:v>114929.12999999999</c:v>
                </c:pt>
                <c:pt idx="6">
                  <c:v>171729.34000000003</c:v>
                </c:pt>
                <c:pt idx="7">
                  <c:v>113370.87</c:v>
                </c:pt>
                <c:pt idx="8">
                  <c:v>88703.55</c:v>
                </c:pt>
                <c:pt idx="9">
                  <c:v>111696.43999999999</c:v>
                </c:pt>
                <c:pt idx="10">
                  <c:v>42981.599999999999</c:v>
                </c:pt>
              </c:numCache>
            </c:numRef>
          </c:val>
          <c:extLst>
            <c:ext xmlns:c16="http://schemas.microsoft.com/office/drawing/2014/chart" uri="{C3380CC4-5D6E-409C-BE32-E72D297353CC}">
              <c16:uniqueId val="{00000004-E333-45AE-ACEF-3D06DB9CCC75}"/>
            </c:ext>
          </c:extLst>
        </c:ser>
        <c:dLbls>
          <c:showLegendKey val="0"/>
          <c:showVal val="0"/>
          <c:showCatName val="0"/>
          <c:showSerName val="0"/>
          <c:showPercent val="0"/>
          <c:showBubbleSize val="0"/>
        </c:dLbls>
        <c:gapWidth val="219"/>
        <c:overlap val="-27"/>
        <c:axId val="1744473456"/>
        <c:axId val="1744491216"/>
      </c:barChart>
      <c:catAx>
        <c:axId val="174447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91216"/>
        <c:crosses val="autoZero"/>
        <c:auto val="1"/>
        <c:lblAlgn val="ctr"/>
        <c:lblOffset val="100"/>
        <c:noMultiLvlLbl val="0"/>
      </c:catAx>
      <c:valAx>
        <c:axId val="1744491216"/>
        <c:scaling>
          <c:orientation val="minMax"/>
        </c:scaling>
        <c:delete val="1"/>
        <c:axPos val="l"/>
        <c:numFmt formatCode="General" sourceLinked="1"/>
        <c:majorTickMark val="none"/>
        <c:minorTickMark val="none"/>
        <c:tickLblPos val="nextTo"/>
        <c:crossAx val="174447345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 commerce Data.xlsx]Sheet2!PivotTable2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as per Categoryand Gender</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Sheet2!$B$18:$B$19</c:f>
              <c:strCache>
                <c:ptCount val="1"/>
                <c:pt idx="0">
                  <c:v>Female</c:v>
                </c:pt>
              </c:strCache>
            </c:strRef>
          </c:tx>
          <c:spPr>
            <a:solidFill>
              <a:schemeClr val="accent5">
                <a:tint val="77000"/>
              </a:schemeClr>
            </a:solidFill>
            <a:ln>
              <a:noFill/>
            </a:ln>
            <a:effectLst/>
          </c:spPr>
          <c:invertIfNegative val="0"/>
          <c:cat>
            <c:strRef>
              <c:f>Sheet2!$A$20:$A$25</c:f>
              <c:strCache>
                <c:ptCount val="5"/>
                <c:pt idx="0">
                  <c:v>Books</c:v>
                </c:pt>
                <c:pt idx="1">
                  <c:v>Electronics</c:v>
                </c:pt>
                <c:pt idx="2">
                  <c:v>Fashion</c:v>
                </c:pt>
                <c:pt idx="3">
                  <c:v>Home Appliances</c:v>
                </c:pt>
                <c:pt idx="4">
                  <c:v>Toys</c:v>
                </c:pt>
              </c:strCache>
            </c:strRef>
          </c:cat>
          <c:val>
            <c:numRef>
              <c:f>Sheet2!$B$20:$B$25</c:f>
              <c:numCache>
                <c:formatCode>General</c:formatCode>
                <c:ptCount val="5"/>
                <c:pt idx="0">
                  <c:v>93981.12999999999</c:v>
                </c:pt>
                <c:pt idx="1">
                  <c:v>101079.32999999999</c:v>
                </c:pt>
                <c:pt idx="2">
                  <c:v>146387.87</c:v>
                </c:pt>
                <c:pt idx="3">
                  <c:v>150554.38999999998</c:v>
                </c:pt>
                <c:pt idx="4">
                  <c:v>116888.09999999999</c:v>
                </c:pt>
              </c:numCache>
            </c:numRef>
          </c:val>
          <c:extLst>
            <c:ext xmlns:c16="http://schemas.microsoft.com/office/drawing/2014/chart" uri="{C3380CC4-5D6E-409C-BE32-E72D297353CC}">
              <c16:uniqueId val="{00000000-FAEC-4BF8-A702-AD098F18A74B}"/>
            </c:ext>
          </c:extLst>
        </c:ser>
        <c:ser>
          <c:idx val="1"/>
          <c:order val="1"/>
          <c:tx>
            <c:strRef>
              <c:f>Sheet2!$C$18:$C$19</c:f>
              <c:strCache>
                <c:ptCount val="1"/>
                <c:pt idx="0">
                  <c:v>Male</c:v>
                </c:pt>
              </c:strCache>
            </c:strRef>
          </c:tx>
          <c:spPr>
            <a:solidFill>
              <a:schemeClr val="accent5">
                <a:shade val="76000"/>
              </a:schemeClr>
            </a:solidFill>
            <a:ln>
              <a:noFill/>
            </a:ln>
            <a:effectLst/>
          </c:spPr>
          <c:invertIfNegative val="0"/>
          <c:cat>
            <c:strRef>
              <c:f>Sheet2!$A$20:$A$25</c:f>
              <c:strCache>
                <c:ptCount val="5"/>
                <c:pt idx="0">
                  <c:v>Books</c:v>
                </c:pt>
                <c:pt idx="1">
                  <c:v>Electronics</c:v>
                </c:pt>
                <c:pt idx="2">
                  <c:v>Fashion</c:v>
                </c:pt>
                <c:pt idx="3">
                  <c:v>Home Appliances</c:v>
                </c:pt>
                <c:pt idx="4">
                  <c:v>Toys</c:v>
                </c:pt>
              </c:strCache>
            </c:strRef>
          </c:cat>
          <c:val>
            <c:numRef>
              <c:f>Sheet2!$C$20:$C$25</c:f>
              <c:numCache>
                <c:formatCode>General</c:formatCode>
                <c:ptCount val="5"/>
                <c:pt idx="0">
                  <c:v>74909.52</c:v>
                </c:pt>
                <c:pt idx="1">
                  <c:v>107232.15</c:v>
                </c:pt>
                <c:pt idx="2">
                  <c:v>141048.81000000003</c:v>
                </c:pt>
                <c:pt idx="3">
                  <c:v>167095.02000000002</c:v>
                </c:pt>
                <c:pt idx="4">
                  <c:v>117407.57</c:v>
                </c:pt>
              </c:numCache>
            </c:numRef>
          </c:val>
          <c:extLst>
            <c:ext xmlns:c16="http://schemas.microsoft.com/office/drawing/2014/chart" uri="{C3380CC4-5D6E-409C-BE32-E72D297353CC}">
              <c16:uniqueId val="{00000001-99A6-48BF-9345-51245DAD5FD4}"/>
            </c:ext>
          </c:extLst>
        </c:ser>
        <c:dLbls>
          <c:showLegendKey val="0"/>
          <c:showVal val="0"/>
          <c:showCatName val="0"/>
          <c:showSerName val="0"/>
          <c:showPercent val="0"/>
          <c:showBubbleSize val="0"/>
        </c:dLbls>
        <c:gapWidth val="219"/>
        <c:overlap val="-27"/>
        <c:axId val="1719425520"/>
        <c:axId val="1719422160"/>
      </c:barChart>
      <c:catAx>
        <c:axId val="1719425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22160"/>
        <c:crosses val="autoZero"/>
        <c:auto val="1"/>
        <c:lblAlgn val="ctr"/>
        <c:lblOffset val="100"/>
        <c:noMultiLvlLbl val="0"/>
      </c:catAx>
      <c:valAx>
        <c:axId val="1719422160"/>
        <c:scaling>
          <c:orientation val="minMax"/>
        </c:scaling>
        <c:delete val="1"/>
        <c:axPos val="l"/>
        <c:numFmt formatCode="General" sourceLinked="1"/>
        <c:majorTickMark val="none"/>
        <c:minorTickMark val="none"/>
        <c:tickLblPos val="nextTo"/>
        <c:crossAx val="171942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 commerce Data.xlsx]Sheet2!PivotTable3</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Contribution</a:t>
            </a:r>
            <a:r>
              <a:rPr lang="en-US" sz="1400" b="1" baseline="0"/>
              <a:t> of each Category to Total Profit</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Sheet2!$B$28</c:f>
              <c:strCache>
                <c:ptCount val="1"/>
                <c:pt idx="0">
                  <c:v>Total</c:v>
                </c:pt>
              </c:strCache>
            </c:strRef>
          </c:tx>
          <c:spPr>
            <a:solidFill>
              <a:schemeClr val="accent5"/>
            </a:solidFill>
            <a:ln>
              <a:noFill/>
            </a:ln>
            <a:effectLst/>
          </c:spPr>
          <c:invertIfNegative val="0"/>
          <c:cat>
            <c:strRef>
              <c:f>Sheet2!$A$29:$A$34</c:f>
              <c:strCache>
                <c:ptCount val="5"/>
                <c:pt idx="0">
                  <c:v>Books</c:v>
                </c:pt>
                <c:pt idx="1">
                  <c:v>Electronics</c:v>
                </c:pt>
                <c:pt idx="2">
                  <c:v>Fashion</c:v>
                </c:pt>
                <c:pt idx="3">
                  <c:v>Home Appliances</c:v>
                </c:pt>
                <c:pt idx="4">
                  <c:v>Toys</c:v>
                </c:pt>
              </c:strCache>
            </c:strRef>
          </c:cat>
          <c:val>
            <c:numRef>
              <c:f>Sheet2!$B$29:$B$34</c:f>
              <c:numCache>
                <c:formatCode>General</c:formatCode>
                <c:ptCount val="5"/>
                <c:pt idx="0">
                  <c:v>152259.01</c:v>
                </c:pt>
                <c:pt idx="1">
                  <c:v>188126.2</c:v>
                </c:pt>
                <c:pt idx="2">
                  <c:v>266608.22000000003</c:v>
                </c:pt>
                <c:pt idx="3">
                  <c:v>295158.74999999994</c:v>
                </c:pt>
                <c:pt idx="4">
                  <c:v>215071.62</c:v>
                </c:pt>
              </c:numCache>
            </c:numRef>
          </c:val>
          <c:extLst>
            <c:ext xmlns:c16="http://schemas.microsoft.com/office/drawing/2014/chart" uri="{C3380CC4-5D6E-409C-BE32-E72D297353CC}">
              <c16:uniqueId val="{00000000-8A02-4D88-BC7E-2CD0F2CEE898}"/>
            </c:ext>
          </c:extLst>
        </c:ser>
        <c:dLbls>
          <c:showLegendKey val="0"/>
          <c:showVal val="0"/>
          <c:showCatName val="0"/>
          <c:showSerName val="0"/>
          <c:showPercent val="0"/>
          <c:showBubbleSize val="0"/>
        </c:dLbls>
        <c:gapWidth val="219"/>
        <c:overlap val="-27"/>
        <c:axId val="1744473456"/>
        <c:axId val="1744491216"/>
      </c:barChart>
      <c:catAx>
        <c:axId val="174447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91216"/>
        <c:crosses val="autoZero"/>
        <c:auto val="1"/>
        <c:lblAlgn val="ctr"/>
        <c:lblOffset val="100"/>
        <c:noMultiLvlLbl val="0"/>
      </c:catAx>
      <c:valAx>
        <c:axId val="1744491216"/>
        <c:scaling>
          <c:orientation val="minMax"/>
        </c:scaling>
        <c:delete val="1"/>
        <c:axPos val="l"/>
        <c:numFmt formatCode="General" sourceLinked="1"/>
        <c:majorTickMark val="none"/>
        <c:minorTickMark val="none"/>
        <c:tickLblPos val="nextTo"/>
        <c:crossAx val="174447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Company</a:t>
            </a:r>
            <a:r>
              <a:rPr lang="en-US" sz="1400" b="1" baseline="0">
                <a:solidFill>
                  <a:schemeClr val="tx1"/>
                </a:solidFill>
              </a:rPr>
              <a:t> Contribution to Overall Product Line</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Lit>
          </c:cat>
          <c:val>
            <c:numLit>
              <c:formatCode>General</c:formatCode>
              <c:ptCount val="20"/>
              <c:pt idx="0">
                <c:v>11</c:v>
              </c:pt>
              <c:pt idx="1">
                <c:v>16</c:v>
              </c:pt>
              <c:pt idx="2">
                <c:v>19</c:v>
              </c:pt>
              <c:pt idx="3">
                <c:v>11</c:v>
              </c:pt>
              <c:pt idx="4">
                <c:v>9</c:v>
              </c:pt>
              <c:pt idx="5">
                <c:v>6</c:v>
              </c:pt>
              <c:pt idx="6">
                <c:v>9</c:v>
              </c:pt>
              <c:pt idx="7">
                <c:v>3</c:v>
              </c:pt>
              <c:pt idx="8">
                <c:v>18</c:v>
              </c:pt>
              <c:pt idx="9">
                <c:v>12</c:v>
              </c:pt>
              <c:pt idx="10">
                <c:v>13</c:v>
              </c:pt>
              <c:pt idx="11">
                <c:v>12</c:v>
              </c:pt>
              <c:pt idx="12">
                <c:v>7</c:v>
              </c:pt>
              <c:pt idx="13">
                <c:v>11</c:v>
              </c:pt>
              <c:pt idx="14">
                <c:v>6</c:v>
              </c:pt>
              <c:pt idx="15">
                <c:v>10</c:v>
              </c:pt>
              <c:pt idx="16">
                <c:v>8</c:v>
              </c:pt>
              <c:pt idx="17">
                <c:v>7</c:v>
              </c:pt>
              <c:pt idx="18">
                <c:v>9</c:v>
              </c:pt>
              <c:pt idx="19">
                <c:v>3</c:v>
              </c:pt>
            </c:numLit>
          </c:val>
          <c:extLst>
            <c:ext xmlns:c16="http://schemas.microsoft.com/office/drawing/2014/chart" uri="{C3380CC4-5D6E-409C-BE32-E72D297353CC}">
              <c16:uniqueId val="{00000000-BE1D-4873-A459-B65817C2CEDF}"/>
            </c:ext>
          </c:extLst>
        </c:ser>
        <c:dLbls>
          <c:dLblPos val="outEnd"/>
          <c:showLegendKey val="0"/>
          <c:showVal val="1"/>
          <c:showCatName val="0"/>
          <c:showSerName val="0"/>
          <c:showPercent val="0"/>
          <c:showBubbleSize val="0"/>
        </c:dLbls>
        <c:gapWidth val="219"/>
        <c:overlap val="-27"/>
        <c:axId val="1015532912"/>
        <c:axId val="1015533872"/>
      </c:barChart>
      <c:catAx>
        <c:axId val="101553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33872"/>
        <c:crosses val="autoZero"/>
        <c:auto val="1"/>
        <c:lblAlgn val="ctr"/>
        <c:lblOffset val="100"/>
        <c:noMultiLvlLbl val="0"/>
      </c:catAx>
      <c:valAx>
        <c:axId val="1015533872"/>
        <c:scaling>
          <c:orientation val="minMax"/>
        </c:scaling>
        <c:delete val="1"/>
        <c:axPos val="l"/>
        <c:numFmt formatCode="General" sourceLinked="1"/>
        <c:majorTickMark val="none"/>
        <c:minorTickMark val="none"/>
        <c:tickLblPos val="nextTo"/>
        <c:crossAx val="101553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Order</a:t>
            </a:r>
            <a:r>
              <a:rPr lang="en-US" b="1" baseline="0">
                <a:solidFill>
                  <a:schemeClr val="tx1"/>
                </a:solidFill>
              </a:rPr>
              <a:t> processed as per days of week</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996</c:v>
              </c:pt>
              <c:pt idx="1">
                <c:v>978</c:v>
              </c:pt>
              <c:pt idx="2">
                <c:v>918</c:v>
              </c:pt>
              <c:pt idx="3">
                <c:v>1012</c:v>
              </c:pt>
              <c:pt idx="4">
                <c:v>1003</c:v>
              </c:pt>
              <c:pt idx="5">
                <c:v>1041</c:v>
              </c:pt>
              <c:pt idx="6">
                <c:v>1052</c:v>
              </c:pt>
            </c:numLit>
          </c:val>
          <c:extLst>
            <c:ext xmlns:c16="http://schemas.microsoft.com/office/drawing/2014/chart" uri="{C3380CC4-5D6E-409C-BE32-E72D297353CC}">
              <c16:uniqueId val="{00000000-E064-4A95-9F74-E6287EA26C7D}"/>
            </c:ext>
          </c:extLst>
        </c:ser>
        <c:dLbls>
          <c:dLblPos val="outEnd"/>
          <c:showLegendKey val="0"/>
          <c:showVal val="1"/>
          <c:showCatName val="0"/>
          <c:showSerName val="0"/>
          <c:showPercent val="0"/>
          <c:showBubbleSize val="0"/>
        </c:dLbls>
        <c:gapWidth val="219"/>
        <c:overlap val="-27"/>
        <c:axId val="1126297536"/>
        <c:axId val="1126296096"/>
      </c:barChart>
      <c:catAx>
        <c:axId val="112629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296096"/>
        <c:crosses val="autoZero"/>
        <c:auto val="1"/>
        <c:lblAlgn val="ctr"/>
        <c:lblOffset val="100"/>
        <c:noMultiLvlLbl val="0"/>
      </c:catAx>
      <c:valAx>
        <c:axId val="1126296096"/>
        <c:scaling>
          <c:orientation val="minMax"/>
        </c:scaling>
        <c:delete val="1"/>
        <c:axPos val="l"/>
        <c:numFmt formatCode="General" sourceLinked="1"/>
        <c:majorTickMark val="none"/>
        <c:minorTickMark val="none"/>
        <c:tickLblPos val="nextTo"/>
        <c:crossAx val="112629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4</xdr:row>
      <xdr:rowOff>83820</xdr:rowOff>
    </xdr:from>
    <xdr:to>
      <xdr:col>3</xdr:col>
      <xdr:colOff>472440</xdr:colOff>
      <xdr:row>8</xdr:row>
      <xdr:rowOff>83820</xdr:rowOff>
    </xdr:to>
    <xdr:sp macro="" textlink="Sales!K7002">
      <xdr:nvSpPr>
        <xdr:cNvPr id="4" name="Rectangle: Rounded Corners 3">
          <a:extLst>
            <a:ext uri="{FF2B5EF4-FFF2-40B4-BE49-F238E27FC236}">
              <a16:creationId xmlns:a16="http://schemas.microsoft.com/office/drawing/2014/main" id="{87534DF1-3F89-350B-C83F-6580C0543421}"/>
            </a:ext>
          </a:extLst>
        </xdr:cNvPr>
        <xdr:cNvSpPr/>
      </xdr:nvSpPr>
      <xdr:spPr>
        <a:xfrm>
          <a:off x="60960" y="815340"/>
          <a:ext cx="2240280" cy="731520"/>
        </a:xfrm>
        <a:prstGeom prst="roundRect">
          <a:avLst>
            <a:gd name="adj" fmla="val 23193"/>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marL="0" indent="0" algn="ctr"/>
          <a:r>
            <a:rPr lang="en-US" sz="1400" b="1" i="0" u="none" strike="noStrike">
              <a:solidFill>
                <a:srgbClr val="000000"/>
              </a:solidFill>
              <a:latin typeface="Calibri"/>
              <a:ea typeface="+mn-ea"/>
              <a:cs typeface="Calibri"/>
            </a:rPr>
            <a:t>Total Profit = </a:t>
          </a:r>
          <a:fld id="{5F8394A7-0E85-435F-BF59-94CBCBEDB592}" type="TxLink">
            <a:rPr lang="en-US" sz="1400" b="1" i="0" u="none" strike="noStrike">
              <a:solidFill>
                <a:srgbClr val="000000"/>
              </a:solidFill>
              <a:latin typeface="Calibri"/>
              <a:ea typeface="+mn-ea"/>
              <a:cs typeface="Calibri"/>
            </a:rPr>
            <a:pPr marL="0" indent="0" algn="ctr"/>
            <a:t>35151030.59</a:t>
          </a:fld>
          <a:endParaRPr lang="en-IN" sz="1400" b="1" i="0" u="none" strike="noStrike">
            <a:solidFill>
              <a:srgbClr val="000000"/>
            </a:solidFill>
            <a:latin typeface="Calibri"/>
            <a:ea typeface="+mn-ea"/>
            <a:cs typeface="Calibri"/>
          </a:endParaRPr>
        </a:p>
      </xdr:txBody>
    </xdr:sp>
    <xdr:clientData/>
  </xdr:twoCellAnchor>
  <xdr:twoCellAnchor>
    <xdr:from>
      <xdr:col>0</xdr:col>
      <xdr:colOff>68580</xdr:colOff>
      <xdr:row>22</xdr:row>
      <xdr:rowOff>30480</xdr:rowOff>
    </xdr:from>
    <xdr:to>
      <xdr:col>3</xdr:col>
      <xdr:colOff>419100</xdr:colOff>
      <xdr:row>26</xdr:row>
      <xdr:rowOff>0</xdr:rowOff>
    </xdr:to>
    <xdr:sp macro="" textlink="'Customer'!E1002">
      <xdr:nvSpPr>
        <xdr:cNvPr id="5" name="Rectangle: Rounded Corners 4">
          <a:extLst>
            <a:ext uri="{FF2B5EF4-FFF2-40B4-BE49-F238E27FC236}">
              <a16:creationId xmlns:a16="http://schemas.microsoft.com/office/drawing/2014/main" id="{7D1BE874-F6A0-4E9F-9B72-701CA9C97A1E}"/>
            </a:ext>
          </a:extLst>
        </xdr:cNvPr>
        <xdr:cNvSpPr/>
      </xdr:nvSpPr>
      <xdr:spPr>
        <a:xfrm>
          <a:off x="68580" y="4053840"/>
          <a:ext cx="2179320" cy="701040"/>
        </a:xfrm>
        <a:prstGeom prst="roundRect">
          <a:avLst>
            <a:gd name="adj" fmla="val 23684"/>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marL="0" indent="0" algn="ctr"/>
          <a:r>
            <a:rPr lang="en-US" sz="1400" b="1" i="0" u="none" strike="noStrike">
              <a:solidFill>
                <a:srgbClr val="000000"/>
              </a:solidFill>
              <a:latin typeface="Calibri"/>
              <a:ea typeface="+mn-ea"/>
              <a:cs typeface="Calibri"/>
            </a:rPr>
            <a:t>Total country = </a:t>
          </a:r>
          <a:fld id="{836EEE7C-B613-4D43-947F-9705079A624A}" type="TxLink">
            <a:rPr lang="en-US" sz="1400" b="1" i="0" u="none" strike="noStrike">
              <a:solidFill>
                <a:srgbClr val="000000"/>
              </a:solidFill>
              <a:latin typeface="Calibri"/>
              <a:ea typeface="+mn-ea"/>
              <a:cs typeface="Calibri"/>
            </a:rPr>
            <a:pPr marL="0" indent="0" algn="ctr"/>
            <a:t>1000</a:t>
          </a:fld>
          <a:endParaRPr lang="en-IN" sz="1400" b="1" i="0" u="none" strike="noStrike">
            <a:solidFill>
              <a:srgbClr val="000000"/>
            </a:solidFill>
            <a:latin typeface="Calibri"/>
            <a:ea typeface="+mn-ea"/>
            <a:cs typeface="Calibri"/>
          </a:endParaRPr>
        </a:p>
      </xdr:txBody>
    </xdr:sp>
    <xdr:clientData/>
  </xdr:twoCellAnchor>
  <xdr:twoCellAnchor>
    <xdr:from>
      <xdr:col>0</xdr:col>
      <xdr:colOff>53340</xdr:colOff>
      <xdr:row>17</xdr:row>
      <xdr:rowOff>76200</xdr:rowOff>
    </xdr:from>
    <xdr:to>
      <xdr:col>3</xdr:col>
      <xdr:colOff>426720</xdr:colOff>
      <xdr:row>21</xdr:row>
      <xdr:rowOff>99060</xdr:rowOff>
    </xdr:to>
    <xdr:sp macro="" textlink="Sales!E7002">
      <xdr:nvSpPr>
        <xdr:cNvPr id="6" name="Rectangle: Rounded Corners 5">
          <a:extLst>
            <a:ext uri="{FF2B5EF4-FFF2-40B4-BE49-F238E27FC236}">
              <a16:creationId xmlns:a16="http://schemas.microsoft.com/office/drawing/2014/main" id="{6340AD76-FB57-447C-A41A-F98E10C3BDE3}"/>
            </a:ext>
          </a:extLst>
        </xdr:cNvPr>
        <xdr:cNvSpPr/>
      </xdr:nvSpPr>
      <xdr:spPr>
        <a:xfrm>
          <a:off x="53340" y="3185160"/>
          <a:ext cx="2202180" cy="754380"/>
        </a:xfrm>
        <a:prstGeom prst="roundRect">
          <a:avLst>
            <a:gd name="adj" fmla="val 22480"/>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marL="0" indent="0" algn="ctr"/>
          <a:r>
            <a:rPr lang="en-US" sz="1400" b="1" i="0" u="none" strike="noStrike">
              <a:solidFill>
                <a:srgbClr val="000000"/>
              </a:solidFill>
              <a:latin typeface="Calibri"/>
              <a:ea typeface="+mn-ea"/>
              <a:cs typeface="Calibri"/>
            </a:rPr>
            <a:t>Total category =</a:t>
          </a:r>
          <a:fld id="{7DCE2EDD-2444-44E4-BF98-54A2E94750AE}" type="TxLink">
            <a:rPr lang="en-US" sz="1400" b="1" i="0" u="none" strike="noStrike">
              <a:solidFill>
                <a:srgbClr val="000000"/>
              </a:solidFill>
              <a:latin typeface="Calibri"/>
              <a:ea typeface="+mn-ea"/>
              <a:cs typeface="Calibri"/>
            </a:rPr>
            <a:pPr marL="0" indent="0" algn="ctr"/>
            <a:t>7000</a:t>
          </a:fld>
          <a:endParaRPr lang="en-IN" sz="1400" b="1" i="0" u="none" strike="noStrike">
            <a:solidFill>
              <a:srgbClr val="000000"/>
            </a:solidFill>
            <a:latin typeface="Calibri"/>
            <a:ea typeface="+mn-ea"/>
            <a:cs typeface="Calibri"/>
          </a:endParaRPr>
        </a:p>
      </xdr:txBody>
    </xdr:sp>
    <xdr:clientData/>
  </xdr:twoCellAnchor>
  <xdr:twoCellAnchor>
    <xdr:from>
      <xdr:col>0</xdr:col>
      <xdr:colOff>53340</xdr:colOff>
      <xdr:row>13</xdr:row>
      <xdr:rowOff>22860</xdr:rowOff>
    </xdr:from>
    <xdr:to>
      <xdr:col>3</xdr:col>
      <xdr:colOff>426720</xdr:colOff>
      <xdr:row>16</xdr:row>
      <xdr:rowOff>167640</xdr:rowOff>
    </xdr:to>
    <xdr:sp macro="" textlink="'Customer'!E1002">
      <xdr:nvSpPr>
        <xdr:cNvPr id="7" name="Rectangle: Rounded Corners 6">
          <a:extLst>
            <a:ext uri="{FF2B5EF4-FFF2-40B4-BE49-F238E27FC236}">
              <a16:creationId xmlns:a16="http://schemas.microsoft.com/office/drawing/2014/main" id="{702CF479-9492-4641-8B51-A4B45171E191}"/>
            </a:ext>
          </a:extLst>
        </xdr:cNvPr>
        <xdr:cNvSpPr/>
      </xdr:nvSpPr>
      <xdr:spPr>
        <a:xfrm>
          <a:off x="53340" y="2400300"/>
          <a:ext cx="2202180" cy="693420"/>
        </a:xfrm>
        <a:prstGeom prst="roundRect">
          <a:avLst>
            <a:gd name="adj" fmla="val 27143"/>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marL="0" indent="0" algn="ctr"/>
          <a:r>
            <a:rPr lang="en-US" sz="1400" b="1" i="0" u="none" strike="noStrike">
              <a:solidFill>
                <a:srgbClr val="000000"/>
              </a:solidFill>
              <a:latin typeface="Calibri"/>
              <a:ea typeface="+mn-ea"/>
              <a:cs typeface="Calibri"/>
            </a:rPr>
            <a:t>Total Customer=</a:t>
          </a:r>
          <a:fld id="{F144CF65-C1B9-46CE-83A1-4AD6C65A02FE}" type="TxLink">
            <a:rPr lang="en-US" sz="1400" b="1" i="0" u="none" strike="noStrike">
              <a:solidFill>
                <a:srgbClr val="000000"/>
              </a:solidFill>
              <a:latin typeface="Calibri"/>
              <a:ea typeface="+mn-ea"/>
              <a:cs typeface="Calibri"/>
            </a:rPr>
            <a:pPr marL="0" indent="0" algn="ctr"/>
            <a:t>1000</a:t>
          </a:fld>
          <a:endParaRPr lang="en-IN" sz="1400" b="1" i="0" u="none" strike="noStrike">
            <a:solidFill>
              <a:srgbClr val="000000"/>
            </a:solidFill>
            <a:latin typeface="Calibri"/>
            <a:ea typeface="+mn-ea"/>
            <a:cs typeface="Calibri"/>
          </a:endParaRPr>
        </a:p>
      </xdr:txBody>
    </xdr:sp>
    <xdr:clientData/>
  </xdr:twoCellAnchor>
  <xdr:twoCellAnchor>
    <xdr:from>
      <xdr:col>0</xdr:col>
      <xdr:colOff>68580</xdr:colOff>
      <xdr:row>8</xdr:row>
      <xdr:rowOff>152400</xdr:rowOff>
    </xdr:from>
    <xdr:to>
      <xdr:col>3</xdr:col>
      <xdr:colOff>426720</xdr:colOff>
      <xdr:row>12</xdr:row>
      <xdr:rowOff>121920</xdr:rowOff>
    </xdr:to>
    <xdr:sp macro="" textlink="Sales!I7002">
      <xdr:nvSpPr>
        <xdr:cNvPr id="8" name="Rectangle: Rounded Corners 7">
          <a:extLst>
            <a:ext uri="{FF2B5EF4-FFF2-40B4-BE49-F238E27FC236}">
              <a16:creationId xmlns:a16="http://schemas.microsoft.com/office/drawing/2014/main" id="{325134C9-21B7-4ACC-AB9E-268648A0C0E1}"/>
            </a:ext>
          </a:extLst>
        </xdr:cNvPr>
        <xdr:cNvSpPr/>
      </xdr:nvSpPr>
      <xdr:spPr>
        <a:xfrm>
          <a:off x="68580" y="1615440"/>
          <a:ext cx="2186940" cy="701040"/>
        </a:xfrm>
        <a:prstGeom prst="roundRect">
          <a:avLst>
            <a:gd name="adj" fmla="val 27143"/>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marL="0" indent="0" algn="ctr"/>
          <a:r>
            <a:rPr lang="en-US" sz="1400" b="1" i="0" u="none" strike="noStrike">
              <a:solidFill>
                <a:srgbClr val="000000"/>
              </a:solidFill>
              <a:latin typeface="Calibri"/>
              <a:ea typeface="+mn-ea"/>
              <a:cs typeface="Calibri"/>
            </a:rPr>
            <a:t>Total Sales =</a:t>
          </a:r>
          <a:fld id="{CF8C83B5-52F5-4DB4-8319-1413DE7B9E38}" type="TxLink">
            <a:rPr lang="en-US" sz="1400" b="1" i="0" u="none" strike="noStrike">
              <a:solidFill>
                <a:srgbClr val="000000"/>
              </a:solidFill>
              <a:latin typeface="Calibri"/>
              <a:ea typeface="+mn-ea"/>
              <a:cs typeface="Calibri"/>
            </a:rPr>
            <a:pPr marL="0" indent="0" algn="ctr"/>
            <a:t>38625341.96</a:t>
          </a:fld>
          <a:endParaRPr lang="en-IN" sz="1400" b="1" i="0" u="none" strike="noStrike">
            <a:solidFill>
              <a:srgbClr val="000000"/>
            </a:solidFill>
            <a:latin typeface="Calibri"/>
            <a:ea typeface="+mn-ea"/>
            <a:cs typeface="Calibri"/>
          </a:endParaRPr>
        </a:p>
      </xdr:txBody>
    </xdr:sp>
    <xdr:clientData/>
  </xdr:twoCellAnchor>
  <xdr:twoCellAnchor>
    <xdr:from>
      <xdr:col>3</xdr:col>
      <xdr:colOff>533400</xdr:colOff>
      <xdr:row>3</xdr:row>
      <xdr:rowOff>167640</xdr:rowOff>
    </xdr:from>
    <xdr:to>
      <xdr:col>19</xdr:col>
      <xdr:colOff>144780</xdr:colOff>
      <xdr:row>26</xdr:row>
      <xdr:rowOff>114300</xdr:rowOff>
    </xdr:to>
    <xdr:grpSp>
      <xdr:nvGrpSpPr>
        <xdr:cNvPr id="11" name="Group 10">
          <a:extLst>
            <a:ext uri="{FF2B5EF4-FFF2-40B4-BE49-F238E27FC236}">
              <a16:creationId xmlns:a16="http://schemas.microsoft.com/office/drawing/2014/main" id="{3A5AED61-C3D9-9EDA-CFD4-6EAF02350086}"/>
            </a:ext>
          </a:extLst>
        </xdr:cNvPr>
        <xdr:cNvGrpSpPr/>
      </xdr:nvGrpSpPr>
      <xdr:grpSpPr>
        <a:xfrm>
          <a:off x="2362200" y="716280"/>
          <a:ext cx="9364980" cy="4152900"/>
          <a:chOff x="2362200" y="716280"/>
          <a:chExt cx="9364980" cy="4152900"/>
        </a:xfrm>
      </xdr:grpSpPr>
      <xdr:graphicFrame macro="">
        <xdr:nvGraphicFramePr>
          <xdr:cNvPr id="12" name="Chart 11">
            <a:extLst>
              <a:ext uri="{FF2B5EF4-FFF2-40B4-BE49-F238E27FC236}">
                <a16:creationId xmlns:a16="http://schemas.microsoft.com/office/drawing/2014/main" id="{C93C33C8-8740-4849-BA55-6511298F4DC2}"/>
              </a:ext>
            </a:extLst>
          </xdr:cNvPr>
          <xdr:cNvGraphicFramePr>
            <a:graphicFrameLocks/>
          </xdr:cNvGraphicFramePr>
        </xdr:nvGraphicFramePr>
        <xdr:xfrm>
          <a:off x="2362200" y="2910840"/>
          <a:ext cx="3200400" cy="192786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3" name="Chart 12">
            <a:extLst>
              <a:ext uri="{FF2B5EF4-FFF2-40B4-BE49-F238E27FC236}">
                <a16:creationId xmlns:a16="http://schemas.microsoft.com/office/drawing/2014/main" id="{0FA20021-956D-4E38-A5AB-939E2958486B}"/>
              </a:ext>
            </a:extLst>
          </xdr:cNvPr>
          <xdr:cNvGraphicFramePr>
            <a:graphicFrameLocks/>
          </xdr:cNvGraphicFramePr>
        </xdr:nvGraphicFramePr>
        <xdr:xfrm>
          <a:off x="5608320" y="2910840"/>
          <a:ext cx="3200400" cy="19583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 name="Chart 1">
            <a:extLst>
              <a:ext uri="{FF2B5EF4-FFF2-40B4-BE49-F238E27FC236}">
                <a16:creationId xmlns:a16="http://schemas.microsoft.com/office/drawing/2014/main" id="{30A12135-F0D6-4782-8BAA-F057F6E68920}"/>
              </a:ext>
            </a:extLst>
          </xdr:cNvPr>
          <xdr:cNvGraphicFramePr>
            <a:graphicFrameLocks/>
          </xdr:cNvGraphicFramePr>
        </xdr:nvGraphicFramePr>
        <xdr:xfrm>
          <a:off x="2369820" y="731520"/>
          <a:ext cx="3192780" cy="21336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 name="Chart 2">
            <a:extLst>
              <a:ext uri="{FF2B5EF4-FFF2-40B4-BE49-F238E27FC236}">
                <a16:creationId xmlns:a16="http://schemas.microsoft.com/office/drawing/2014/main" id="{D74ACF33-042D-4BE3-8DE1-88801AF33648}"/>
              </a:ext>
            </a:extLst>
          </xdr:cNvPr>
          <xdr:cNvGraphicFramePr>
            <a:graphicFrameLocks/>
          </xdr:cNvGraphicFramePr>
        </xdr:nvGraphicFramePr>
        <xdr:xfrm>
          <a:off x="5615940" y="716280"/>
          <a:ext cx="3192780" cy="21259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54DEF9B0-2E8D-4F51-9CE0-9FC5573D2897}"/>
              </a:ext>
            </a:extLst>
          </xdr:cNvPr>
          <xdr:cNvGraphicFramePr>
            <a:graphicFrameLocks/>
          </xdr:cNvGraphicFramePr>
        </xdr:nvGraphicFramePr>
        <xdr:xfrm>
          <a:off x="8862060" y="723900"/>
          <a:ext cx="2865120" cy="211836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190500</xdr:colOff>
      <xdr:row>0</xdr:row>
      <xdr:rowOff>53340</xdr:rowOff>
    </xdr:from>
    <xdr:to>
      <xdr:col>21</xdr:col>
      <xdr:colOff>106680</xdr:colOff>
      <xdr:row>3</xdr:row>
      <xdr:rowOff>76200</xdr:rowOff>
    </xdr:to>
    <xdr:sp macro="" textlink="Sheet2!F18">
      <xdr:nvSpPr>
        <xdr:cNvPr id="10" name="Rectangle 9">
          <a:extLst>
            <a:ext uri="{FF2B5EF4-FFF2-40B4-BE49-F238E27FC236}">
              <a16:creationId xmlns:a16="http://schemas.microsoft.com/office/drawing/2014/main" id="{75B88E27-68E1-FB2E-7165-8F7C54743C2A}"/>
            </a:ext>
          </a:extLst>
        </xdr:cNvPr>
        <xdr:cNvSpPr/>
      </xdr:nvSpPr>
      <xdr:spPr>
        <a:xfrm>
          <a:off x="190500" y="53340"/>
          <a:ext cx="12717780" cy="57150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fld id="{57BA62F3-0684-44A2-8391-F357B0E6837D}" type="TxLink">
            <a:rPr lang="en-US" sz="4400" b="0" i="0" u="none" strike="noStrike">
              <a:solidFill>
                <a:srgbClr val="000000"/>
              </a:solidFill>
              <a:latin typeface="Berlin Sans FB Demi" panose="020E0802020502020306" pitchFamily="34" charset="0"/>
              <a:cs typeface="Calibri"/>
            </a:rPr>
            <a:pPr algn="ctr"/>
            <a:t>E-Commerce Data Analytics</a:t>
          </a:fld>
          <a:endParaRPr lang="en-IN" sz="4400">
            <a:latin typeface="Berlin Sans FB Demi" panose="020E0802020502020306" pitchFamily="34" charset="0"/>
          </a:endParaRPr>
        </a:p>
      </xdr:txBody>
    </xdr:sp>
    <xdr:clientData/>
  </xdr:twoCellAnchor>
  <xdr:twoCellAnchor editAs="oneCell">
    <xdr:from>
      <xdr:col>19</xdr:col>
      <xdr:colOff>205740</xdr:colOff>
      <xdr:row>9</xdr:row>
      <xdr:rowOff>53341</xdr:rowOff>
    </xdr:from>
    <xdr:to>
      <xdr:col>21</xdr:col>
      <xdr:colOff>281940</xdr:colOff>
      <xdr:row>18</xdr:row>
      <xdr:rowOff>68581</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7CDC1F5E-BCA6-DFB6-6528-8C1A5C09513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788140" y="1699261"/>
              <a:ext cx="12954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220980</xdr:colOff>
      <xdr:row>4</xdr:row>
      <xdr:rowOff>22861</xdr:rowOff>
    </xdr:from>
    <xdr:to>
      <xdr:col>21</xdr:col>
      <xdr:colOff>243840</xdr:colOff>
      <xdr:row>8</xdr:row>
      <xdr:rowOff>167640</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70D60B17-9D99-DAE9-FAEE-C012EA264FF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803380" y="754381"/>
              <a:ext cx="124206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281940</xdr:colOff>
      <xdr:row>1</xdr:row>
      <xdr:rowOff>60960</xdr:rowOff>
    </xdr:from>
    <xdr:to>
      <xdr:col>23</xdr:col>
      <xdr:colOff>106680</xdr:colOff>
      <xdr:row>19</xdr:row>
      <xdr:rowOff>99060</xdr:rowOff>
    </xdr:to>
    <mc:AlternateContent xmlns:mc="http://schemas.openxmlformats.org/markup-compatibility/2006">
      <mc:Choice xmlns:a14="http://schemas.microsoft.com/office/drawing/2010/main" Requires="a14">
        <xdr:graphicFrame macro="">
          <xdr:nvGraphicFramePr>
            <xdr:cNvPr id="23" name="month">
              <a:extLst>
                <a:ext uri="{FF2B5EF4-FFF2-40B4-BE49-F238E27FC236}">
                  <a16:creationId xmlns:a16="http://schemas.microsoft.com/office/drawing/2014/main" id="{600492B7-245F-5FE2-F412-328B5640CDF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083540" y="243840"/>
              <a:ext cx="1043940" cy="3329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ohit" refreshedDate="46086.843390393522" createdVersion="8" refreshedVersion="8" minRefreshableVersion="3" recordCount="200" xr:uid="{7DF451A5-CA97-40AE-84D7-28CBCCAF6A8F}">
  <cacheSource type="worksheet">
    <worksheetSource ref="A1:G201" sheet="Sheet1"/>
  </cacheSource>
  <cacheFields count="7">
    <cacheField name="Product ID" numFmtId="0">
      <sharedItems count="200">
        <s v="PROD1"/>
        <s v="PROD10"/>
        <s v="PROD100"/>
        <s v="PROD101"/>
        <s v="PROD102"/>
        <s v="PROD103"/>
        <s v="PROD104"/>
        <s v="PROD105"/>
        <s v="PROD106"/>
        <s v="PROD107"/>
        <s v="PROD108"/>
        <s v="PROD109"/>
        <s v="PROD11"/>
        <s v="PROD110"/>
        <s v="PROD111"/>
        <s v="PROD112"/>
        <s v="PROD113"/>
        <s v="PROD114"/>
        <s v="PROD115"/>
        <s v="PROD116"/>
        <s v="PROD117"/>
        <s v="PROD118"/>
        <s v="PROD119"/>
        <s v="PROD12"/>
        <s v="PROD120"/>
        <s v="PROD121"/>
        <s v="PROD122"/>
        <s v="PROD123"/>
        <s v="PROD124"/>
        <s v="PROD125"/>
        <s v="PROD126"/>
        <s v="PROD127"/>
        <s v="PROD128"/>
        <s v="PROD129"/>
        <s v="PROD13"/>
        <s v="PROD130"/>
        <s v="PROD131"/>
        <s v="PROD132"/>
        <s v="PROD133"/>
        <s v="PROD134"/>
        <s v="PROD135"/>
        <s v="PROD136"/>
        <s v="PROD137"/>
        <s v="PROD138"/>
        <s v="PROD139"/>
        <s v="PROD14"/>
        <s v="PROD140"/>
        <s v="PROD141"/>
        <s v="PROD142"/>
        <s v="PROD143"/>
        <s v="PROD144"/>
        <s v="PROD145"/>
        <s v="PROD146"/>
        <s v="PROD147"/>
        <s v="PROD148"/>
        <s v="PROD149"/>
        <s v="PROD15"/>
        <s v="PROD150"/>
        <s v="PROD151"/>
        <s v="PROD152"/>
        <s v="PROD153"/>
        <s v="PROD154"/>
        <s v="PROD155"/>
        <s v="PROD156"/>
        <s v="PROD157"/>
        <s v="PROD158"/>
        <s v="PROD159"/>
        <s v="PROD16"/>
        <s v="PROD160"/>
        <s v="PROD161"/>
        <s v="PROD162"/>
        <s v="PROD163"/>
        <s v="PROD164"/>
        <s v="PROD165"/>
        <s v="PROD166"/>
        <s v="PROD167"/>
        <s v="PROD168"/>
        <s v="PROD169"/>
        <s v="PROD17"/>
        <s v="PROD170"/>
        <s v="PROD171"/>
        <s v="PROD172"/>
        <s v="PROD173"/>
        <s v="PROD174"/>
        <s v="PROD175"/>
        <s v="PROD176"/>
        <s v="PROD177"/>
        <s v="PROD178"/>
        <s v="PROD179"/>
        <s v="PROD18"/>
        <s v="PROD180"/>
        <s v="PROD181"/>
        <s v="PROD182"/>
        <s v="PROD183"/>
        <s v="PROD184"/>
        <s v="PROD185"/>
        <s v="PROD186"/>
        <s v="PROD187"/>
        <s v="PROD188"/>
        <s v="PROD189"/>
        <s v="PROD19"/>
        <s v="PROD190"/>
        <s v="PROD191"/>
        <s v="PROD192"/>
        <s v="PROD193"/>
        <s v="PROD194"/>
        <s v="PROD195"/>
        <s v="PROD196"/>
        <s v="PROD197"/>
        <s v="PROD198"/>
        <s v="PROD199"/>
        <s v="PROD2"/>
        <s v="PROD20"/>
        <s v="PROD200"/>
        <s v="PROD21"/>
        <s v="PROD22"/>
        <s v="PROD23"/>
        <s v="PROD24"/>
        <s v="PROD25"/>
        <s v="PROD26"/>
        <s v="PROD27"/>
        <s v="PROD28"/>
        <s v="PROD29"/>
        <s v="PROD3"/>
        <s v="PROD30"/>
        <s v="PROD31"/>
        <s v="PROD32"/>
        <s v="PROD33"/>
        <s v="PROD34"/>
        <s v="PROD35"/>
        <s v="PROD36"/>
        <s v="PROD37"/>
        <s v="PROD38"/>
        <s v="PROD39"/>
        <s v="PROD4"/>
        <s v="PROD40"/>
        <s v="PROD41"/>
        <s v="PROD42"/>
        <s v="PROD43"/>
        <s v="PROD44"/>
        <s v="PROD45"/>
        <s v="PROD46"/>
        <s v="PROD47"/>
        <s v="PROD48"/>
        <s v="PROD49"/>
        <s v="PROD5"/>
        <s v="PROD50"/>
        <s v="PROD51"/>
        <s v="PROD52"/>
        <s v="PROD53"/>
        <s v="PROD54"/>
        <s v="PROD55"/>
        <s v="PROD56"/>
        <s v="PROD57"/>
        <s v="PROD58"/>
        <s v="PROD59"/>
        <s v="PROD6"/>
        <s v="PROD60"/>
        <s v="PROD61"/>
        <s v="PROD62"/>
        <s v="PROD63"/>
        <s v="PROD64"/>
        <s v="PROD65"/>
        <s v="PROD66"/>
        <s v="PROD67"/>
        <s v="PROD68"/>
        <s v="PROD69"/>
        <s v="PROD7"/>
        <s v="PROD70"/>
        <s v="PROD71"/>
        <s v="PROD72"/>
        <s v="PROD73"/>
        <s v="PROD74"/>
        <s v="PROD75"/>
        <s v="PROD76"/>
        <s v="PROD77"/>
        <s v="PROD78"/>
        <s v="PROD79"/>
        <s v="PROD8"/>
        <s v="PROD80"/>
        <s v="PROD81"/>
        <s v="PROD82"/>
        <s v="PROD83"/>
        <s v="PROD84"/>
        <s v="PROD85"/>
        <s v="PROD86"/>
        <s v="PROD87"/>
        <s v="PROD88"/>
        <s v="PROD89"/>
        <s v="PROD9"/>
        <s v="PROD90"/>
        <s v="PROD91"/>
        <s v="PROD92"/>
        <s v="PROD93"/>
        <s v="PROD94"/>
        <s v="PROD95"/>
        <s v="PROD96"/>
        <s v="PROD97"/>
        <s v="PROD98"/>
        <s v="PROD99"/>
      </sharedItems>
    </cacheField>
    <cacheField name="Customer ID" numFmtId="0">
      <sharedItems/>
    </cacheField>
    <cacheField name="Category" numFmtId="0">
      <sharedItems count="5">
        <s v="Electronics"/>
        <s v="Fashion"/>
        <s v="Toys"/>
        <s v="Home Appliances"/>
        <s v="Books"/>
      </sharedItems>
    </cacheField>
    <cacheField name="Gender" numFmtId="0">
      <sharedItems count="2">
        <s v="Male"/>
        <s v="Female"/>
      </sharedItems>
    </cacheField>
    <cacheField name="Sales" numFmtId="0">
      <sharedItems containsSemiMixedTypes="0" containsString="0" containsNumber="1" minValue="43.63" maxValue="19790.899999999998" count="200">
        <n v="9917.5499999999993"/>
        <n v="5444.04"/>
        <n v="8145.4"/>
        <n v="278.95"/>
        <n v="11118.18"/>
        <n v="7947.42"/>
        <n v="3743.3999999999996"/>
        <n v="14827.949999999999"/>
        <n v="13593.3"/>
        <n v="11849.9"/>
        <n v="3036.64"/>
        <n v="1206"/>
        <n v="659.34"/>
        <n v="1065.07"/>
        <n v="9836.6"/>
        <n v="6600.2"/>
        <n v="3742.3500000000004"/>
        <n v="7900.2"/>
        <n v="2707.45"/>
        <n v="10565.44"/>
        <n v="12821.94"/>
        <n v="2148.8999999999996"/>
        <n v="941.04"/>
        <n v="1753.8999999999999"/>
        <n v="1531.1399999999999"/>
        <n v="8530.15"/>
        <n v="2371.41"/>
        <n v="4582.05"/>
        <n v="3516.04"/>
        <n v="1249.6099999999999"/>
        <n v="4427.5199999999995"/>
        <n v="5090.84"/>
        <n v="6318.9000000000005"/>
        <n v="496.37"/>
        <n v="872.62"/>
        <n v="11712.18"/>
        <n v="550.5"/>
        <n v="490.32"/>
        <n v="3011.3"/>
        <n v="5400.9900000000007"/>
        <n v="13291.74"/>
        <n v="1687.08"/>
        <n v="125.1"/>
        <n v="19122.599999999999"/>
        <n v="169.2"/>
        <n v="10432.08"/>
        <n v="3046.92"/>
        <n v="17356.8"/>
        <n v="8784.3000000000011"/>
        <n v="14568.93"/>
        <n v="9399"/>
        <n v="2589.4"/>
        <n v="4188.3"/>
        <n v="13819.33"/>
        <n v="14201.19"/>
        <n v="14492.88"/>
        <n v="4130.6499999999996"/>
        <n v="333.36"/>
        <n v="3133.34"/>
        <n v="7282.2"/>
        <n v="817.94"/>
        <n v="15595.02"/>
        <n v="43.63"/>
        <n v="1280.96"/>
        <n v="3700.5"/>
        <n v="937.16"/>
        <n v="1741.92"/>
        <n v="2862.57"/>
        <n v="4071.42"/>
        <n v="6726.1"/>
        <n v="13561.56"/>
        <n v="6611.92"/>
        <n v="2110.34"/>
        <n v="202.97"/>
        <n v="1359.05"/>
        <n v="8968.9599999999991"/>
        <n v="465.98"/>
        <n v="3334.96"/>
        <n v="7920.2"/>
        <n v="15240.78"/>
        <n v="3344.16"/>
        <n v="101"/>
        <n v="5177.16"/>
        <n v="122.12"/>
        <n v="402.72"/>
        <n v="1076.58"/>
        <n v="13313.65"/>
        <n v="4593.28"/>
        <n v="5301.45"/>
        <n v="580.9"/>
        <n v="7745.36"/>
        <n v="287.22000000000003"/>
        <n v="6624.12"/>
        <n v="3910"/>
        <n v="1095.01"/>
        <n v="4483.8999999999996"/>
        <n v="118.73"/>
        <n v="16102.26"/>
        <n v="10259.400000000001"/>
        <n v="19575.8"/>
        <n v="4772.53"/>
        <n v="14424.32"/>
        <n v="8773.26"/>
        <n v="5802.84"/>
        <n v="465.13"/>
        <n v="6407.52"/>
        <n v="3414.6000000000004"/>
        <n v="16912.440000000002"/>
        <n v="9693.7199999999993"/>
        <n v="4768.8999999999996"/>
        <n v="8283.84"/>
        <n v="12920.699999999999"/>
        <n v="6773.32"/>
        <n v="125.84"/>
        <n v="14588.460000000001"/>
        <n v="15081.099999999999"/>
        <n v="10363.43"/>
        <n v="3216.2"/>
        <n v="3530.88"/>
        <n v="1774.88"/>
        <n v="2060.2799999999997"/>
        <n v="454.09"/>
        <n v="6597.92"/>
        <n v="17082.809999999998"/>
        <n v="674.73"/>
        <n v="9996.24"/>
        <n v="17488.079999999998"/>
        <n v="13367.36"/>
        <n v="9574.380000000001"/>
        <n v="3901.59"/>
        <n v="6205.2999999999993"/>
        <n v="12356.75"/>
        <n v="4001.07"/>
        <n v="13394.57"/>
        <n v="9731.52"/>
        <n v="16189.2"/>
        <n v="5482.38"/>
        <n v="5115.55"/>
        <n v="2980.96"/>
        <n v="6301.6"/>
        <n v="390.54"/>
        <n v="2044.8500000000001"/>
        <n v="646.26"/>
        <n v="4141.2"/>
        <n v="1117.55"/>
        <n v="1143.42"/>
        <n v="1738.2"/>
        <n v="5405.92"/>
        <n v="9387.5399999999991"/>
        <n v="1961.48"/>
        <n v="4384.4400000000005"/>
        <n v="11429.74"/>
        <n v="241.4"/>
        <n v="13120.64"/>
        <n v="3923.3"/>
        <n v="509.43"/>
        <n v="3836.9700000000003"/>
        <n v="1649.25"/>
        <n v="1586.95"/>
        <n v="9880.1999999999989"/>
        <n v="1731.3000000000002"/>
        <n v="1592"/>
        <n v="8745.85"/>
        <n v="10082.959999999999"/>
        <n v="6468.56"/>
        <n v="8812.2999999999993"/>
        <n v="3782.01"/>
        <n v="9639.35"/>
        <n v="1270.58"/>
        <n v="809.82"/>
        <n v="7359.24"/>
        <n v="10348.449999999999"/>
        <n v="17681.300000000003"/>
        <n v="603.36"/>
        <n v="3507.56"/>
        <n v="1747.8"/>
        <n v="1607.2"/>
        <n v="7443.5899999999992"/>
        <n v="10490.4"/>
        <n v="3770.6400000000003"/>
        <n v="3277.34"/>
        <n v="4592.76"/>
        <n v="5281.5499999999993"/>
        <n v="6147.81"/>
        <n v="2038.0500000000002"/>
        <n v="4668.6400000000003"/>
        <n v="1896.1499999999999"/>
        <n v="8669.25"/>
        <n v="7704.8"/>
        <n v="853.12"/>
        <n v="9440.5999999999985"/>
        <n v="609.96"/>
        <n v="2493.56"/>
        <n v="12389.230000000001"/>
        <n v="15138.63"/>
        <n v="3969.24"/>
        <n v="12189.449999999999"/>
        <n v="5812.53"/>
        <n v="2610.2199999999998"/>
        <n v="19790.899999999998"/>
      </sharedItems>
    </cacheField>
    <cacheField name="Profit" numFmtId="0">
      <sharedItems containsSemiMixedTypes="0" containsString="0" containsNumber="1" minValue="-827.11" maxValue="19147.609999999997" count="200">
        <n v="9482.2599999999984"/>
        <n v="5005.54"/>
        <n v="7740.83"/>
        <n v="-699.77"/>
        <n v="10823.35"/>
        <n v="7058.34"/>
        <n v="3433.1899999999996"/>
        <n v="14522.46"/>
        <n v="12843.109999999999"/>
        <n v="11415.02"/>
        <n v="2848.56"/>
        <n v="923.31999999999994"/>
        <n v="63.830000000000041"/>
        <n v="386.14"/>
        <n v="9064.7200000000012"/>
        <n v="6495.5"/>
        <n v="3073.0400000000004"/>
        <n v="7519.3899999999994"/>
        <n v="2509.87"/>
        <n v="10147.950000000001"/>
        <n v="12200.48"/>
        <n v="1778.3799999999997"/>
        <n v="525.66"/>
        <n v="1621.5099999999998"/>
        <n v="709.27999999999986"/>
        <n v="7735.0099999999993"/>
        <n v="1797.27"/>
        <n v="4209.55"/>
        <n v="3106.65"/>
        <n v="891.3599999999999"/>
        <n v="3822.2199999999993"/>
        <n v="4288.49"/>
        <n v="5813.8600000000006"/>
        <n v="428.4"/>
        <n v="684.22"/>
        <n v="11019.550000000001"/>
        <n v="-144.03999999999996"/>
        <n v="462.21999999999997"/>
        <n v="2260.0300000000002"/>
        <n v="5238.2500000000009"/>
        <n v="13226.08"/>
        <n v="1460.56"/>
        <n v="-487.31999999999994"/>
        <n v="18747.68"/>
        <n v="-530.44000000000005"/>
        <n v="9808.69"/>
        <n v="2678.51"/>
        <n v="17281.88"/>
        <n v="8681.5800000000017"/>
        <n v="13998.33"/>
        <n v="9029.27"/>
        <n v="1799.8200000000002"/>
        <n v="3501.08"/>
        <n v="13561.4"/>
        <n v="14107.980000000001"/>
        <n v="13911.24"/>
        <n v="3263.7799999999997"/>
        <n v="-571.30999999999995"/>
        <n v="3085.8700000000003"/>
        <n v="7138.82"/>
        <n v="232.7700000000001"/>
        <n v="15557.49"/>
        <n v="14.790000000000003"/>
        <n v="620.80000000000007"/>
        <n v="3547.82"/>
        <n v="248.27999999999997"/>
        <n v="1521.47"/>
        <n v="2748.1000000000004"/>
        <n v="3759.86"/>
        <n v="5867.09"/>
        <n v="13452.08"/>
        <n v="5858.42"/>
        <n v="1461.8400000000001"/>
        <n v="-360.6"/>
        <n v="433.71999999999991"/>
        <n v="8276.49"/>
        <n v="58.800000000000011"/>
        <n v="2562.5100000000002"/>
        <n v="7885.8899999999994"/>
        <n v="14852.480000000001"/>
        <n v="2858.3999999999996"/>
        <n v="5.730000000000004"/>
        <n v="5158.46"/>
        <n v="-226.14"/>
        <n v="-339.6"/>
        <n v="422.69999999999993"/>
        <n v="13210.92"/>
        <n v="3842.7299999999996"/>
        <n v="5080.3899999999994"/>
        <n v="-392.58000000000004"/>
        <n v="7293.16"/>
        <n v="258.16000000000003"/>
        <n v="6307.85"/>
        <n v="3070.1"/>
        <n v="108.33000000000004"/>
        <n v="3732.3199999999997"/>
        <n v="-827.11"/>
        <n v="15984.76"/>
        <n v="9933.9200000000019"/>
        <n v="19043.63"/>
        <n v="4484.0199999999995"/>
        <n v="13637.01"/>
        <n v="8624.630000000001"/>
        <n v="5648.08"/>
        <n v="-344.85"/>
        <n v="5885.5400000000009"/>
        <n v="2459.09"/>
        <n v="16424.600000000002"/>
        <n v="8939.619999999999"/>
        <n v="4202.91"/>
        <n v="7376.77"/>
        <n v="12667.089999999998"/>
        <n v="6561.61"/>
        <n v="-480.23"/>
        <n v="13637.650000000001"/>
        <n v="14662.999999999998"/>
        <n v="10114.31"/>
        <n v="3173.79"/>
        <n v="3065.29"/>
        <n v="1147.2200000000003"/>
        <n v="1567.1099999999997"/>
        <n v="-509.49000000000007"/>
        <n v="5646.28"/>
        <n v="17055.179999999997"/>
        <n v="310.82"/>
        <n v="9259.83"/>
        <n v="17048.929999999997"/>
        <n v="13036.85"/>
        <n v="9437.3900000000012"/>
        <n v="3194.33"/>
        <n v="5743.1599999999989"/>
        <n v="11712.17"/>
        <n v="3901.88"/>
        <n v="12492.89"/>
        <n v="9277.44"/>
        <n v="16004.91"/>
        <n v="4695.93"/>
        <n v="4762.72"/>
        <n v="2659.77"/>
        <n v="6126.6100000000006"/>
        <n v="-219.16000000000003"/>
        <n v="1457.6100000000001"/>
        <n v="-175.51999999999998"/>
        <n v="3176.06"/>
        <n v="715.56999999999994"/>
        <n v="333.95000000000005"/>
        <n v="976.15000000000009"/>
        <n v="4903.63"/>
        <n v="9316.07"/>
        <n v="1209.1399999999999"/>
        <n v="4366.55"/>
        <n v="11052.78"/>
        <n v="-672.89"/>
        <n v="12122.07"/>
        <n v="3024.46"/>
        <n v="211.73000000000002"/>
        <n v="3740.84"/>
        <n v="687.37"/>
        <n v="1393.3200000000002"/>
        <n v="9101.7199999999993"/>
        <n v="805.77000000000021"/>
        <n v="1501.02"/>
        <n v="7771.63"/>
        <n v="9755.07"/>
        <n v="6399.5300000000007"/>
        <n v="8107.3899999999994"/>
        <n v="2903.2700000000004"/>
        <n v="9481.98"/>
        <n v="1212.9399999999998"/>
        <n v="774.6"/>
        <n v="6416.9"/>
        <n v="9920.5999999999985"/>
        <n v="17010.960000000003"/>
        <n v="-100.30999999999995"/>
        <n v="2522.85"/>
        <n v="1150.8800000000001"/>
        <n v="1238.97"/>
        <n v="6644.5299999999988"/>
        <n v="9638.84"/>
        <n v="3422.1000000000004"/>
        <n v="2494.3200000000002"/>
        <n v="4384.6400000000003"/>
        <n v="4977.9499999999989"/>
        <n v="5176.8500000000004"/>
        <n v="1138.48"/>
        <n v="4652.9500000000007"/>
        <n v="1249.56"/>
        <n v="7834.85"/>
        <n v="7627.1900000000005"/>
        <n v="372.12"/>
        <n v="8479.2999999999993"/>
        <n v="504.05000000000007"/>
        <n v="1678.7199999999998"/>
        <n v="11626.760000000002"/>
        <n v="14967.47"/>
        <n v="3758.1"/>
        <n v="11881.849999999999"/>
        <n v="5066.49"/>
        <n v="1666.9799999999998"/>
        <n v="19147.609999999997"/>
      </sharedItems>
    </cacheField>
    <cacheField name="month" numFmtId="0">
      <sharedItems containsSemiMixedTypes="0" containsString="0" containsNumber="1" containsInteger="1" minValue="1" maxValue="11" count="11">
        <n v="7"/>
        <n v="5"/>
        <n v="2"/>
        <n v="1"/>
        <n v="6"/>
        <n v="11"/>
        <n v="9"/>
        <n v="10"/>
        <n v="8"/>
        <n v="3"/>
        <n v="4"/>
      </sharedItems>
    </cacheField>
  </cacheFields>
  <extLst>
    <ext xmlns:x14="http://schemas.microsoft.com/office/spreadsheetml/2009/9/main" uri="{725AE2AE-9491-48be-B2B4-4EB974FC3084}">
      <x14:pivotCacheDefinition pivotCacheId="15376444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ohit" refreshedDate="46086.978070717596" createdVersion="8" refreshedVersion="8" minRefreshableVersion="3" recordCount="200" xr:uid="{0D328AAB-D272-4302-A05D-F6769E5846B7}">
  <cacheSource type="worksheet">
    <worksheetSource ref="A1:I201" sheet="Sheet1"/>
  </cacheSource>
  <cacheFields count="9">
    <cacheField name="Product ID" numFmtId="0">
      <sharedItems count="200">
        <s v="PROD1"/>
        <s v="PROD10"/>
        <s v="PROD100"/>
        <s v="PROD101"/>
        <s v="PROD102"/>
        <s v="PROD103"/>
        <s v="PROD104"/>
        <s v="PROD105"/>
        <s v="PROD106"/>
        <s v="PROD107"/>
        <s v="PROD108"/>
        <s v="PROD109"/>
        <s v="PROD11"/>
        <s v="PROD110"/>
        <s v="PROD111"/>
        <s v="PROD112"/>
        <s v="PROD113"/>
        <s v="PROD114"/>
        <s v="PROD115"/>
        <s v="PROD116"/>
        <s v="PROD117"/>
        <s v="PROD118"/>
        <s v="PROD119"/>
        <s v="PROD12"/>
        <s v="PROD120"/>
        <s v="PROD121"/>
        <s v="PROD122"/>
        <s v="PROD123"/>
        <s v="PROD124"/>
        <s v="PROD125"/>
        <s v="PROD126"/>
        <s v="PROD127"/>
        <s v="PROD128"/>
        <s v="PROD129"/>
        <s v="PROD13"/>
        <s v="PROD130"/>
        <s v="PROD131"/>
        <s v="PROD132"/>
        <s v="PROD133"/>
        <s v="PROD134"/>
        <s v="PROD135"/>
        <s v="PROD136"/>
        <s v="PROD137"/>
        <s v="PROD138"/>
        <s v="PROD139"/>
        <s v="PROD14"/>
        <s v="PROD140"/>
        <s v="PROD141"/>
        <s v="PROD142"/>
        <s v="PROD143"/>
        <s v="PROD144"/>
        <s v="PROD145"/>
        <s v="PROD146"/>
        <s v="PROD147"/>
        <s v="PROD148"/>
        <s v="PROD149"/>
        <s v="PROD15"/>
        <s v="PROD150"/>
        <s v="PROD151"/>
        <s v="PROD152"/>
        <s v="PROD153"/>
        <s v="PROD154"/>
        <s v="PROD155"/>
        <s v="PROD156"/>
        <s v="PROD157"/>
        <s v="PROD158"/>
        <s v="PROD159"/>
        <s v="PROD16"/>
        <s v="PROD160"/>
        <s v="PROD161"/>
        <s v="PROD162"/>
        <s v="PROD163"/>
        <s v="PROD164"/>
        <s v="PROD165"/>
        <s v="PROD166"/>
        <s v="PROD167"/>
        <s v="PROD168"/>
        <s v="PROD169"/>
        <s v="PROD17"/>
        <s v="PROD170"/>
        <s v="PROD171"/>
        <s v="PROD172"/>
        <s v="PROD173"/>
        <s v="PROD174"/>
        <s v="PROD175"/>
        <s v="PROD176"/>
        <s v="PROD177"/>
        <s v="PROD178"/>
        <s v="PROD179"/>
        <s v="PROD18"/>
        <s v="PROD180"/>
        <s v="PROD181"/>
        <s v="PROD182"/>
        <s v="PROD183"/>
        <s v="PROD184"/>
        <s v="PROD185"/>
        <s v="PROD186"/>
        <s v="PROD187"/>
        <s v="PROD188"/>
        <s v="PROD189"/>
        <s v="PROD19"/>
        <s v="PROD190"/>
        <s v="PROD191"/>
        <s v="PROD192"/>
        <s v="PROD193"/>
        <s v="PROD194"/>
        <s v="PROD195"/>
        <s v="PROD196"/>
        <s v="PROD197"/>
        <s v="PROD198"/>
        <s v="PROD199"/>
        <s v="PROD2"/>
        <s v="PROD20"/>
        <s v="PROD200"/>
        <s v="PROD21"/>
        <s v="PROD22"/>
        <s v="PROD23"/>
        <s v="PROD24"/>
        <s v="PROD25"/>
        <s v="PROD26"/>
        <s v="PROD27"/>
        <s v="PROD28"/>
        <s v="PROD29"/>
        <s v="PROD3"/>
        <s v="PROD30"/>
        <s v="PROD31"/>
        <s v="PROD32"/>
        <s v="PROD33"/>
        <s v="PROD34"/>
        <s v="PROD35"/>
        <s v="PROD36"/>
        <s v="PROD37"/>
        <s v="PROD38"/>
        <s v="PROD39"/>
        <s v="PROD4"/>
        <s v="PROD40"/>
        <s v="PROD41"/>
        <s v="PROD42"/>
        <s v="PROD43"/>
        <s v="PROD44"/>
        <s v="PROD45"/>
        <s v="PROD46"/>
        <s v="PROD47"/>
        <s v="PROD48"/>
        <s v="PROD49"/>
        <s v="PROD5"/>
        <s v="PROD50"/>
        <s v="PROD51"/>
        <s v="PROD52"/>
        <s v="PROD53"/>
        <s v="PROD54"/>
        <s v="PROD55"/>
        <s v="PROD56"/>
        <s v="PROD57"/>
        <s v="PROD58"/>
        <s v="PROD59"/>
        <s v="PROD6"/>
        <s v="PROD60"/>
        <s v="PROD61"/>
        <s v="PROD62"/>
        <s v="PROD63"/>
        <s v="PROD64"/>
        <s v="PROD65"/>
        <s v="PROD66"/>
        <s v="PROD67"/>
        <s v="PROD68"/>
        <s v="PROD69"/>
        <s v="PROD7"/>
        <s v="PROD70"/>
        <s v="PROD71"/>
        <s v="PROD72"/>
        <s v="PROD73"/>
        <s v="PROD74"/>
        <s v="PROD75"/>
        <s v="PROD76"/>
        <s v="PROD77"/>
        <s v="PROD78"/>
        <s v="PROD79"/>
        <s v="PROD8"/>
        <s v="PROD80"/>
        <s v="PROD81"/>
        <s v="PROD82"/>
        <s v="PROD83"/>
        <s v="PROD84"/>
        <s v="PROD85"/>
        <s v="PROD86"/>
        <s v="PROD87"/>
        <s v="PROD88"/>
        <s v="PROD89"/>
        <s v="PROD9"/>
        <s v="PROD90"/>
        <s v="PROD91"/>
        <s v="PROD92"/>
        <s v="PROD93"/>
        <s v="PROD94"/>
        <s v="PROD95"/>
        <s v="PROD96"/>
        <s v="PROD97"/>
        <s v="PROD98"/>
        <s v="PROD99"/>
      </sharedItems>
    </cacheField>
    <cacheField name="Customer ID" numFmtId="0">
      <sharedItems count="181">
        <s v="CUST125"/>
        <s v="CUST138"/>
        <s v="CUST419"/>
        <s v="CUST889"/>
        <s v="CUST602"/>
        <s v="CUST572"/>
        <s v="CUST110"/>
        <s v="CUST695"/>
        <s v="CUST337"/>
        <s v="CUST948"/>
        <s v="CUST82"/>
        <s v="CUST415"/>
        <s v="CUST451"/>
        <s v="CUST262"/>
        <s v="CUST952"/>
        <s v="CUST845"/>
        <s v="CUST411"/>
        <s v="CUST257"/>
        <s v="CUST140"/>
        <s v="CUST63"/>
        <s v="CUST256"/>
        <s v="CUST728"/>
        <s v="CUST83"/>
        <s v="CUST738"/>
        <s v="CUST905"/>
        <s v="CUST552"/>
        <s v="CUST991"/>
        <s v="CUST848"/>
        <s v="CUST951"/>
        <s v="CUST171"/>
        <s v="CUST430"/>
        <s v="CUST189"/>
        <s v="CUST495"/>
        <s v="CUST647"/>
        <s v="CUST111"/>
        <s v="CUST155"/>
        <s v="CUST812"/>
        <s v="CUST432"/>
        <s v="CUST6"/>
        <s v="CUST28"/>
        <s v="CUST920"/>
        <s v="CUST600"/>
        <s v="CUST750"/>
        <s v="CUST969"/>
        <s v="CUST53"/>
        <s v="CUST427"/>
        <s v="CUST673"/>
        <s v="CUST349"/>
        <s v="CUST296"/>
        <s v="CUST650"/>
        <s v="CUST194"/>
        <s v="CUST782"/>
        <s v="CUST734"/>
        <s v="CUST989"/>
        <s v="CUST558"/>
        <s v="CUST351"/>
        <s v="CUST162"/>
        <s v="CUST879"/>
        <s v="CUST901"/>
        <s v="CUST719"/>
        <s v="CUST696"/>
        <s v="CUST548"/>
        <s v="CUST873"/>
        <s v="CUST932"/>
        <s v="CUST190"/>
        <s v="CUST770"/>
        <s v="CUST18"/>
        <s v="CUST561"/>
        <s v="CUST192"/>
        <s v="CUST909"/>
        <s v="CUST860"/>
        <s v="CUST170"/>
        <s v="CUST885"/>
        <s v="CUST35"/>
        <s v="CUST20"/>
        <s v="CUST621"/>
        <s v="CUST744"/>
        <s v="CUST489"/>
        <s v="CUST122"/>
        <s v="CUST115"/>
        <s v="CUST852"/>
        <s v="CUST732"/>
        <s v="CUST143"/>
        <s v="CUST14"/>
        <s v="CUST515"/>
        <s v="CUST208"/>
        <s v="CUST52"/>
        <s v="CUST366"/>
        <s v="CUST709"/>
        <s v="CUST338"/>
        <s v="CUST222"/>
        <s v="CUST493"/>
        <s v="CUST786"/>
        <s v="CUST39"/>
        <s v="CUST250"/>
        <s v="CUST198"/>
        <s v="CUST697"/>
        <s v="CUST131"/>
        <s v="CUST281"/>
        <s v="CUST79"/>
        <s v="CUST717"/>
        <s v="CUST480"/>
        <s v="CUST677"/>
        <s v="CUST396"/>
        <s v="CUST226"/>
        <s v="CUST739"/>
        <s v="CUST217"/>
        <s v="CUST474"/>
        <s v="CUST491"/>
        <s v="CUST160"/>
        <s v="CUST75"/>
        <s v="CUST1"/>
        <s v="CUST791"/>
        <s v="CUST201"/>
        <s v="CUST58"/>
        <s v="CUST622"/>
        <s v="CUST186"/>
        <s v="CUST779"/>
        <s v="CUST288"/>
        <s v="CUST930"/>
        <s v="CUST424"/>
        <s v="CUST722"/>
        <s v="CUST611"/>
        <s v="CUST335"/>
        <s v="CUST506"/>
        <s v="CUST953"/>
        <s v="CUST188"/>
        <s v="CUST69"/>
        <s v="CUST153"/>
        <s v="CUST577"/>
        <s v="CUST129"/>
        <s v="CUST238"/>
        <s v="CUST998"/>
        <s v="CUST814"/>
        <s v="CUST142"/>
        <s v="CUST23"/>
        <s v="CUST586"/>
        <s v="CUST309"/>
        <s v="CUST637"/>
        <s v="CUST978"/>
        <s v="CUST74"/>
        <s v="CUST175"/>
        <s v="CUST409"/>
        <s v="CUST575"/>
        <s v="CUST178"/>
        <s v="CUST434"/>
        <s v="CUST897"/>
        <s v="CUST321"/>
        <s v="CUST659"/>
        <s v="CUST90"/>
        <s v="CUST445"/>
        <s v="CUST255"/>
        <s v="CUST678"/>
        <s v="CUST503"/>
        <s v="CUST817"/>
        <s v="CUST626"/>
        <s v="CUST592"/>
        <s v="CUST473"/>
        <s v="CUST563"/>
        <s v="CUST108"/>
        <s v="CUST331"/>
        <s v="CUST966"/>
        <s v="CUST258"/>
        <s v="CUST984"/>
        <s v="CUST918"/>
        <s v="CUST507"/>
        <s v="CUST164"/>
        <s v="CUST388"/>
        <s v="CUST395"/>
        <s v="CUST619"/>
        <s v="CUST949"/>
        <s v="CUST417"/>
        <s v="CUST346"/>
        <s v="CUST856"/>
        <s v="CUST844"/>
        <s v="CUST482"/>
        <s v="CUST236"/>
        <s v="CUST264"/>
        <s v="CUST829"/>
        <s v="CUST898"/>
        <s v="CUST302"/>
      </sharedItems>
    </cacheField>
    <cacheField name="Category" numFmtId="0">
      <sharedItems count="5">
        <s v="Electronics"/>
        <s v="Fashion"/>
        <s v="Toys"/>
        <s v="Home Appliances"/>
        <s v="Books"/>
      </sharedItems>
    </cacheField>
    <cacheField name="Gender" numFmtId="0">
      <sharedItems/>
    </cacheField>
    <cacheField name="Sales" numFmtId="0">
      <sharedItems containsSemiMixedTypes="0" containsString="0" containsNumber="1" minValue="43.63" maxValue="19790.899999999998"/>
    </cacheField>
    <cacheField name="Profit" numFmtId="0">
      <sharedItems containsSemiMixedTypes="0" containsString="0" containsNumber="1" minValue="-827.11" maxValue="19147.609999999997"/>
    </cacheField>
    <cacheField name="month" numFmtId="0">
      <sharedItems containsSemiMixedTypes="0" containsString="0" containsNumber="1" containsInteger="1" minValue="1" maxValue="11"/>
    </cacheField>
    <cacheField name="Month Name" numFmtId="0">
      <sharedItems containsNonDate="0" containsString="0" containsBlank="1"/>
    </cacheField>
    <cacheField name="company" numFmtId="0">
      <sharedItems count="20">
        <s v="Dyson"/>
        <s v="HP"/>
        <s v="Bose"/>
        <s v="Philips"/>
        <s v="IKEA"/>
        <s v="Asus"/>
        <s v="KitchenAid"/>
        <s v="Fitbit"/>
        <s v="Adidas"/>
        <s v="Dell"/>
        <s v="Nike"/>
        <s v="Panasonic"/>
        <s v="Apple"/>
        <s v="Lego"/>
        <s v="Canon"/>
        <s v="Samsung"/>
        <s v="Rolex"/>
        <s v="Sony"/>
        <s v="LG"/>
        <s v="Levi’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ohit" refreshedDate="46086.985117824071" createdVersion="8" refreshedVersion="8" minRefreshableVersion="3" recordCount="7000" xr:uid="{51955BA7-F102-44B7-A959-93E00AA73DEB}">
  <cacheSource type="worksheet">
    <worksheetSource name="Sales"/>
  </cacheSource>
  <cacheFields count="14">
    <cacheField name="Order ID" numFmtId="0">
      <sharedItems count="7000">
        <s v="ORD1"/>
        <s v="ORD2"/>
        <s v="ORD3"/>
        <s v="ORD4"/>
        <s v="ORD5"/>
        <s v="ORD6"/>
        <s v="ORD7"/>
        <s v="ORD8"/>
        <s v="ORD9"/>
        <s v="ORD10"/>
        <s v="ORD11"/>
        <s v="ORD12"/>
        <s v="ORD13"/>
        <s v="ORD14"/>
        <s v="ORD15"/>
        <s v="ORD16"/>
        <s v="ORD17"/>
        <s v="ORD18"/>
        <s v="ORD19"/>
        <s v="ORD20"/>
        <s v="ORD21"/>
        <s v="ORD22"/>
        <s v="ORD23"/>
        <s v="ORD24"/>
        <s v="ORD25"/>
        <s v="ORD26"/>
        <s v="ORD27"/>
        <s v="ORD28"/>
        <s v="ORD29"/>
        <s v="ORD30"/>
        <s v="ORD31"/>
        <s v="ORD32"/>
        <s v="ORD33"/>
        <s v="ORD34"/>
        <s v="ORD35"/>
        <s v="ORD36"/>
        <s v="ORD37"/>
        <s v="ORD38"/>
        <s v="ORD39"/>
        <s v="ORD40"/>
        <s v="ORD41"/>
        <s v="ORD42"/>
        <s v="ORD43"/>
        <s v="ORD44"/>
        <s v="ORD45"/>
        <s v="ORD46"/>
        <s v="ORD47"/>
        <s v="ORD48"/>
        <s v="ORD49"/>
        <s v="ORD50"/>
        <s v="ORD51"/>
        <s v="ORD52"/>
        <s v="ORD53"/>
        <s v="ORD54"/>
        <s v="ORD55"/>
        <s v="ORD56"/>
        <s v="ORD57"/>
        <s v="ORD58"/>
        <s v="ORD59"/>
        <s v="ORD60"/>
        <s v="ORD61"/>
        <s v="ORD62"/>
        <s v="ORD63"/>
        <s v="ORD64"/>
        <s v="ORD65"/>
        <s v="ORD66"/>
        <s v="ORD67"/>
        <s v="ORD68"/>
        <s v="ORD69"/>
        <s v="ORD70"/>
        <s v="ORD71"/>
        <s v="ORD72"/>
        <s v="ORD73"/>
        <s v="ORD74"/>
        <s v="ORD75"/>
        <s v="ORD76"/>
        <s v="ORD77"/>
        <s v="ORD78"/>
        <s v="ORD79"/>
        <s v="ORD80"/>
        <s v="ORD81"/>
        <s v="ORD82"/>
        <s v="ORD83"/>
        <s v="ORD84"/>
        <s v="ORD85"/>
        <s v="ORD86"/>
        <s v="ORD87"/>
        <s v="ORD88"/>
        <s v="ORD89"/>
        <s v="ORD90"/>
        <s v="ORD91"/>
        <s v="ORD92"/>
        <s v="ORD93"/>
        <s v="ORD94"/>
        <s v="ORD95"/>
        <s v="ORD96"/>
        <s v="ORD97"/>
        <s v="ORD98"/>
        <s v="ORD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 v="ORD201"/>
        <s v="ORD202"/>
        <s v="ORD203"/>
        <s v="ORD204"/>
        <s v="ORD205"/>
        <s v="ORD206"/>
        <s v="ORD207"/>
        <s v="ORD208"/>
        <s v="ORD209"/>
        <s v="ORD210"/>
        <s v="ORD211"/>
        <s v="ORD212"/>
        <s v="ORD213"/>
        <s v="ORD214"/>
        <s v="ORD215"/>
        <s v="ORD216"/>
        <s v="ORD217"/>
        <s v="ORD218"/>
        <s v="ORD219"/>
        <s v="ORD220"/>
        <s v="ORD221"/>
        <s v="ORD222"/>
        <s v="ORD223"/>
        <s v="ORD224"/>
        <s v="ORD225"/>
        <s v="ORD226"/>
        <s v="ORD227"/>
        <s v="ORD228"/>
        <s v="ORD229"/>
        <s v="ORD230"/>
        <s v="ORD231"/>
        <s v="ORD232"/>
        <s v="ORD233"/>
        <s v="ORD234"/>
        <s v="ORD235"/>
        <s v="ORD236"/>
        <s v="ORD237"/>
        <s v="ORD238"/>
        <s v="ORD239"/>
        <s v="ORD240"/>
        <s v="ORD241"/>
        <s v="ORD242"/>
        <s v="ORD243"/>
        <s v="ORD244"/>
        <s v="ORD245"/>
        <s v="ORD246"/>
        <s v="ORD247"/>
        <s v="ORD248"/>
        <s v="ORD249"/>
        <s v="ORD250"/>
        <s v="ORD251"/>
        <s v="ORD252"/>
        <s v="ORD253"/>
        <s v="ORD254"/>
        <s v="ORD255"/>
        <s v="ORD256"/>
        <s v="ORD257"/>
        <s v="ORD258"/>
        <s v="ORD259"/>
        <s v="ORD260"/>
        <s v="ORD261"/>
        <s v="ORD262"/>
        <s v="ORD263"/>
        <s v="ORD264"/>
        <s v="ORD265"/>
        <s v="ORD266"/>
        <s v="ORD267"/>
        <s v="ORD268"/>
        <s v="ORD269"/>
        <s v="ORD270"/>
        <s v="ORD271"/>
        <s v="ORD272"/>
        <s v="ORD273"/>
        <s v="ORD274"/>
        <s v="ORD275"/>
        <s v="ORD276"/>
        <s v="ORD277"/>
        <s v="ORD278"/>
        <s v="ORD279"/>
        <s v="ORD280"/>
        <s v="ORD281"/>
        <s v="ORD282"/>
        <s v="ORD283"/>
        <s v="ORD284"/>
        <s v="ORD285"/>
        <s v="ORD286"/>
        <s v="ORD287"/>
        <s v="ORD288"/>
        <s v="ORD289"/>
        <s v="ORD290"/>
        <s v="ORD291"/>
        <s v="ORD292"/>
        <s v="ORD293"/>
        <s v="ORD294"/>
        <s v="ORD295"/>
        <s v="ORD296"/>
        <s v="ORD297"/>
        <s v="ORD298"/>
        <s v="ORD299"/>
        <s v="ORD300"/>
        <s v="ORD301"/>
        <s v="ORD302"/>
        <s v="ORD303"/>
        <s v="ORD304"/>
        <s v="ORD305"/>
        <s v="ORD306"/>
        <s v="ORD307"/>
        <s v="ORD308"/>
        <s v="ORD309"/>
        <s v="ORD310"/>
        <s v="ORD311"/>
        <s v="ORD312"/>
        <s v="ORD313"/>
        <s v="ORD314"/>
        <s v="ORD315"/>
        <s v="ORD316"/>
        <s v="ORD317"/>
        <s v="ORD318"/>
        <s v="ORD319"/>
        <s v="ORD320"/>
        <s v="ORD321"/>
        <s v="ORD322"/>
        <s v="ORD323"/>
        <s v="ORD324"/>
        <s v="ORD325"/>
        <s v="ORD326"/>
        <s v="ORD327"/>
        <s v="ORD328"/>
        <s v="ORD329"/>
        <s v="ORD330"/>
        <s v="ORD331"/>
        <s v="ORD332"/>
        <s v="ORD333"/>
        <s v="ORD334"/>
        <s v="ORD335"/>
        <s v="ORD336"/>
        <s v="ORD337"/>
        <s v="ORD338"/>
        <s v="ORD339"/>
        <s v="ORD340"/>
        <s v="ORD341"/>
        <s v="ORD342"/>
        <s v="ORD343"/>
        <s v="ORD344"/>
        <s v="ORD345"/>
        <s v="ORD346"/>
        <s v="ORD347"/>
        <s v="ORD348"/>
        <s v="ORD349"/>
        <s v="ORD350"/>
        <s v="ORD351"/>
        <s v="ORD352"/>
        <s v="ORD353"/>
        <s v="ORD354"/>
        <s v="ORD355"/>
        <s v="ORD356"/>
        <s v="ORD357"/>
        <s v="ORD358"/>
        <s v="ORD359"/>
        <s v="ORD360"/>
        <s v="ORD361"/>
        <s v="ORD362"/>
        <s v="ORD363"/>
        <s v="ORD364"/>
        <s v="ORD365"/>
        <s v="ORD366"/>
        <s v="ORD367"/>
        <s v="ORD368"/>
        <s v="ORD369"/>
        <s v="ORD370"/>
        <s v="ORD371"/>
        <s v="ORD372"/>
        <s v="ORD373"/>
        <s v="ORD374"/>
        <s v="ORD375"/>
        <s v="ORD376"/>
        <s v="ORD377"/>
        <s v="ORD378"/>
        <s v="ORD379"/>
        <s v="ORD380"/>
        <s v="ORD381"/>
        <s v="ORD382"/>
        <s v="ORD383"/>
        <s v="ORD384"/>
        <s v="ORD385"/>
        <s v="ORD386"/>
        <s v="ORD387"/>
        <s v="ORD388"/>
        <s v="ORD389"/>
        <s v="ORD390"/>
        <s v="ORD391"/>
        <s v="ORD392"/>
        <s v="ORD393"/>
        <s v="ORD394"/>
        <s v="ORD395"/>
        <s v="ORD396"/>
        <s v="ORD397"/>
        <s v="ORD398"/>
        <s v="ORD399"/>
        <s v="ORD400"/>
        <s v="ORD401"/>
        <s v="ORD402"/>
        <s v="ORD403"/>
        <s v="ORD404"/>
        <s v="ORD405"/>
        <s v="ORD406"/>
        <s v="ORD407"/>
        <s v="ORD408"/>
        <s v="ORD409"/>
        <s v="ORD410"/>
        <s v="ORD411"/>
        <s v="ORD412"/>
        <s v="ORD413"/>
        <s v="ORD414"/>
        <s v="ORD415"/>
        <s v="ORD416"/>
        <s v="ORD417"/>
        <s v="ORD418"/>
        <s v="ORD419"/>
        <s v="ORD420"/>
        <s v="ORD421"/>
        <s v="ORD422"/>
        <s v="ORD423"/>
        <s v="ORD424"/>
        <s v="ORD425"/>
        <s v="ORD426"/>
        <s v="ORD427"/>
        <s v="ORD428"/>
        <s v="ORD429"/>
        <s v="ORD430"/>
        <s v="ORD431"/>
        <s v="ORD432"/>
        <s v="ORD433"/>
        <s v="ORD434"/>
        <s v="ORD435"/>
        <s v="ORD436"/>
        <s v="ORD437"/>
        <s v="ORD438"/>
        <s v="ORD439"/>
        <s v="ORD440"/>
        <s v="ORD441"/>
        <s v="ORD442"/>
        <s v="ORD443"/>
        <s v="ORD444"/>
        <s v="ORD445"/>
        <s v="ORD446"/>
        <s v="ORD447"/>
        <s v="ORD448"/>
        <s v="ORD449"/>
        <s v="ORD450"/>
        <s v="ORD451"/>
        <s v="ORD452"/>
        <s v="ORD453"/>
        <s v="ORD454"/>
        <s v="ORD455"/>
        <s v="ORD456"/>
        <s v="ORD457"/>
        <s v="ORD458"/>
        <s v="ORD459"/>
        <s v="ORD460"/>
        <s v="ORD461"/>
        <s v="ORD462"/>
        <s v="ORD463"/>
        <s v="ORD464"/>
        <s v="ORD465"/>
        <s v="ORD466"/>
        <s v="ORD467"/>
        <s v="ORD468"/>
        <s v="ORD469"/>
        <s v="ORD470"/>
        <s v="ORD471"/>
        <s v="ORD472"/>
        <s v="ORD473"/>
        <s v="ORD474"/>
        <s v="ORD475"/>
        <s v="ORD476"/>
        <s v="ORD477"/>
        <s v="ORD478"/>
        <s v="ORD479"/>
        <s v="ORD480"/>
        <s v="ORD481"/>
        <s v="ORD482"/>
        <s v="ORD483"/>
        <s v="ORD484"/>
        <s v="ORD485"/>
        <s v="ORD486"/>
        <s v="ORD487"/>
        <s v="ORD488"/>
        <s v="ORD489"/>
        <s v="ORD490"/>
        <s v="ORD491"/>
        <s v="ORD492"/>
        <s v="ORD493"/>
        <s v="ORD494"/>
        <s v="ORD495"/>
        <s v="ORD496"/>
        <s v="ORD497"/>
        <s v="ORD498"/>
        <s v="ORD499"/>
        <s v="ORD500"/>
        <s v="ORD501"/>
        <s v="ORD502"/>
        <s v="ORD503"/>
        <s v="ORD504"/>
        <s v="ORD505"/>
        <s v="ORD506"/>
        <s v="ORD507"/>
        <s v="ORD508"/>
        <s v="ORD509"/>
        <s v="ORD510"/>
        <s v="ORD511"/>
        <s v="ORD512"/>
        <s v="ORD513"/>
        <s v="ORD514"/>
        <s v="ORD515"/>
        <s v="ORD516"/>
        <s v="ORD517"/>
        <s v="ORD518"/>
        <s v="ORD519"/>
        <s v="ORD520"/>
        <s v="ORD521"/>
        <s v="ORD522"/>
        <s v="ORD523"/>
        <s v="ORD524"/>
        <s v="ORD525"/>
        <s v="ORD526"/>
        <s v="ORD527"/>
        <s v="ORD528"/>
        <s v="ORD529"/>
        <s v="ORD530"/>
        <s v="ORD531"/>
        <s v="ORD532"/>
        <s v="ORD533"/>
        <s v="ORD534"/>
        <s v="ORD535"/>
        <s v="ORD536"/>
        <s v="ORD537"/>
        <s v="ORD538"/>
        <s v="ORD539"/>
        <s v="ORD540"/>
        <s v="ORD541"/>
        <s v="ORD542"/>
        <s v="ORD543"/>
        <s v="ORD544"/>
        <s v="ORD545"/>
        <s v="ORD546"/>
        <s v="ORD547"/>
        <s v="ORD548"/>
        <s v="ORD549"/>
        <s v="ORD550"/>
        <s v="ORD551"/>
        <s v="ORD552"/>
        <s v="ORD553"/>
        <s v="ORD554"/>
        <s v="ORD555"/>
        <s v="ORD556"/>
        <s v="ORD557"/>
        <s v="ORD558"/>
        <s v="ORD559"/>
        <s v="ORD560"/>
        <s v="ORD561"/>
        <s v="ORD562"/>
        <s v="ORD563"/>
        <s v="ORD564"/>
        <s v="ORD565"/>
        <s v="ORD566"/>
        <s v="ORD567"/>
        <s v="ORD568"/>
        <s v="ORD569"/>
        <s v="ORD570"/>
        <s v="ORD571"/>
        <s v="ORD572"/>
        <s v="ORD573"/>
        <s v="ORD574"/>
        <s v="ORD575"/>
        <s v="ORD576"/>
        <s v="ORD577"/>
        <s v="ORD578"/>
        <s v="ORD579"/>
        <s v="ORD580"/>
        <s v="ORD581"/>
        <s v="ORD582"/>
        <s v="ORD583"/>
        <s v="ORD584"/>
        <s v="ORD585"/>
        <s v="ORD586"/>
        <s v="ORD587"/>
        <s v="ORD588"/>
        <s v="ORD589"/>
        <s v="ORD590"/>
        <s v="ORD591"/>
        <s v="ORD592"/>
        <s v="ORD593"/>
        <s v="ORD594"/>
        <s v="ORD595"/>
        <s v="ORD596"/>
        <s v="ORD597"/>
        <s v="ORD598"/>
        <s v="ORD599"/>
        <s v="ORD600"/>
        <s v="ORD601"/>
        <s v="ORD602"/>
        <s v="ORD603"/>
        <s v="ORD604"/>
        <s v="ORD605"/>
        <s v="ORD606"/>
        <s v="ORD607"/>
        <s v="ORD608"/>
        <s v="ORD609"/>
        <s v="ORD610"/>
        <s v="ORD611"/>
        <s v="ORD612"/>
        <s v="ORD613"/>
        <s v="ORD614"/>
        <s v="ORD615"/>
        <s v="ORD616"/>
        <s v="ORD617"/>
        <s v="ORD618"/>
        <s v="ORD619"/>
        <s v="ORD620"/>
        <s v="ORD621"/>
        <s v="ORD622"/>
        <s v="ORD623"/>
        <s v="ORD624"/>
        <s v="ORD625"/>
        <s v="ORD626"/>
        <s v="ORD627"/>
        <s v="ORD628"/>
        <s v="ORD629"/>
        <s v="ORD630"/>
        <s v="ORD631"/>
        <s v="ORD632"/>
        <s v="ORD633"/>
        <s v="ORD634"/>
        <s v="ORD635"/>
        <s v="ORD636"/>
        <s v="ORD637"/>
        <s v="ORD638"/>
        <s v="ORD639"/>
        <s v="ORD640"/>
        <s v="ORD641"/>
        <s v="ORD642"/>
        <s v="ORD643"/>
        <s v="ORD644"/>
        <s v="ORD645"/>
        <s v="ORD646"/>
        <s v="ORD647"/>
        <s v="ORD648"/>
        <s v="ORD649"/>
        <s v="ORD650"/>
        <s v="ORD651"/>
        <s v="ORD652"/>
        <s v="ORD653"/>
        <s v="ORD654"/>
        <s v="ORD655"/>
        <s v="ORD656"/>
        <s v="ORD657"/>
        <s v="ORD658"/>
        <s v="ORD659"/>
        <s v="ORD660"/>
        <s v="ORD661"/>
        <s v="ORD662"/>
        <s v="ORD663"/>
        <s v="ORD664"/>
        <s v="ORD665"/>
        <s v="ORD666"/>
        <s v="ORD667"/>
        <s v="ORD668"/>
        <s v="ORD669"/>
        <s v="ORD670"/>
        <s v="ORD671"/>
        <s v="ORD672"/>
        <s v="ORD673"/>
        <s v="ORD674"/>
        <s v="ORD675"/>
        <s v="ORD676"/>
        <s v="ORD677"/>
        <s v="ORD678"/>
        <s v="ORD679"/>
        <s v="ORD680"/>
        <s v="ORD681"/>
        <s v="ORD682"/>
        <s v="ORD683"/>
        <s v="ORD684"/>
        <s v="ORD685"/>
        <s v="ORD686"/>
        <s v="ORD687"/>
        <s v="ORD688"/>
        <s v="ORD689"/>
        <s v="ORD690"/>
        <s v="ORD691"/>
        <s v="ORD692"/>
        <s v="ORD693"/>
        <s v="ORD694"/>
        <s v="ORD695"/>
        <s v="ORD696"/>
        <s v="ORD697"/>
        <s v="ORD698"/>
        <s v="ORD699"/>
        <s v="ORD700"/>
        <s v="ORD701"/>
        <s v="ORD702"/>
        <s v="ORD703"/>
        <s v="ORD704"/>
        <s v="ORD705"/>
        <s v="ORD706"/>
        <s v="ORD707"/>
        <s v="ORD708"/>
        <s v="ORD709"/>
        <s v="ORD710"/>
        <s v="ORD711"/>
        <s v="ORD712"/>
        <s v="ORD713"/>
        <s v="ORD714"/>
        <s v="ORD715"/>
        <s v="ORD716"/>
        <s v="ORD717"/>
        <s v="ORD718"/>
        <s v="ORD719"/>
        <s v="ORD720"/>
        <s v="ORD721"/>
        <s v="ORD722"/>
        <s v="ORD723"/>
        <s v="ORD724"/>
        <s v="ORD725"/>
        <s v="ORD726"/>
        <s v="ORD727"/>
        <s v="ORD728"/>
        <s v="ORD729"/>
        <s v="ORD730"/>
        <s v="ORD731"/>
        <s v="ORD732"/>
        <s v="ORD733"/>
        <s v="ORD734"/>
        <s v="ORD735"/>
        <s v="ORD736"/>
        <s v="ORD737"/>
        <s v="ORD738"/>
        <s v="ORD739"/>
        <s v="ORD740"/>
        <s v="ORD741"/>
        <s v="ORD742"/>
        <s v="ORD743"/>
        <s v="ORD744"/>
        <s v="ORD745"/>
        <s v="ORD746"/>
        <s v="ORD747"/>
        <s v="ORD748"/>
        <s v="ORD749"/>
        <s v="ORD750"/>
        <s v="ORD751"/>
        <s v="ORD752"/>
        <s v="ORD753"/>
        <s v="ORD754"/>
        <s v="ORD755"/>
        <s v="ORD756"/>
        <s v="ORD757"/>
        <s v="ORD758"/>
        <s v="ORD759"/>
        <s v="ORD760"/>
        <s v="ORD761"/>
        <s v="ORD762"/>
        <s v="ORD763"/>
        <s v="ORD764"/>
        <s v="ORD765"/>
        <s v="ORD766"/>
        <s v="ORD767"/>
        <s v="ORD768"/>
        <s v="ORD769"/>
        <s v="ORD770"/>
        <s v="ORD771"/>
        <s v="ORD772"/>
        <s v="ORD773"/>
        <s v="ORD774"/>
        <s v="ORD775"/>
        <s v="ORD776"/>
        <s v="ORD777"/>
        <s v="ORD778"/>
        <s v="ORD779"/>
        <s v="ORD780"/>
        <s v="ORD781"/>
        <s v="ORD782"/>
        <s v="ORD783"/>
        <s v="ORD784"/>
        <s v="ORD785"/>
        <s v="ORD786"/>
        <s v="ORD787"/>
        <s v="ORD788"/>
        <s v="ORD789"/>
        <s v="ORD790"/>
        <s v="ORD791"/>
        <s v="ORD792"/>
        <s v="ORD793"/>
        <s v="ORD794"/>
        <s v="ORD795"/>
        <s v="ORD796"/>
        <s v="ORD797"/>
        <s v="ORD798"/>
        <s v="ORD799"/>
        <s v="ORD800"/>
        <s v="ORD801"/>
        <s v="ORD802"/>
        <s v="ORD803"/>
        <s v="ORD804"/>
        <s v="ORD805"/>
        <s v="ORD806"/>
        <s v="ORD807"/>
        <s v="ORD808"/>
        <s v="ORD809"/>
        <s v="ORD810"/>
        <s v="ORD811"/>
        <s v="ORD812"/>
        <s v="ORD813"/>
        <s v="ORD814"/>
        <s v="ORD815"/>
        <s v="ORD816"/>
        <s v="ORD817"/>
        <s v="ORD818"/>
        <s v="ORD819"/>
        <s v="ORD820"/>
        <s v="ORD821"/>
        <s v="ORD822"/>
        <s v="ORD823"/>
        <s v="ORD824"/>
        <s v="ORD825"/>
        <s v="ORD826"/>
        <s v="ORD827"/>
        <s v="ORD828"/>
        <s v="ORD829"/>
        <s v="ORD830"/>
        <s v="ORD831"/>
        <s v="ORD832"/>
        <s v="ORD833"/>
        <s v="ORD834"/>
        <s v="ORD835"/>
        <s v="ORD836"/>
        <s v="ORD837"/>
        <s v="ORD838"/>
        <s v="ORD839"/>
        <s v="ORD840"/>
        <s v="ORD841"/>
        <s v="ORD842"/>
        <s v="ORD843"/>
        <s v="ORD844"/>
        <s v="ORD845"/>
        <s v="ORD846"/>
        <s v="ORD847"/>
        <s v="ORD848"/>
        <s v="ORD849"/>
        <s v="ORD850"/>
        <s v="ORD851"/>
        <s v="ORD852"/>
        <s v="ORD853"/>
        <s v="ORD854"/>
        <s v="ORD855"/>
        <s v="ORD856"/>
        <s v="ORD857"/>
        <s v="ORD858"/>
        <s v="ORD859"/>
        <s v="ORD860"/>
        <s v="ORD861"/>
        <s v="ORD862"/>
        <s v="ORD863"/>
        <s v="ORD864"/>
        <s v="ORD865"/>
        <s v="ORD866"/>
        <s v="ORD867"/>
        <s v="ORD868"/>
        <s v="ORD869"/>
        <s v="ORD870"/>
        <s v="ORD871"/>
        <s v="ORD872"/>
        <s v="ORD873"/>
        <s v="ORD874"/>
        <s v="ORD875"/>
        <s v="ORD876"/>
        <s v="ORD877"/>
        <s v="ORD878"/>
        <s v="ORD879"/>
        <s v="ORD880"/>
        <s v="ORD881"/>
        <s v="ORD882"/>
        <s v="ORD883"/>
        <s v="ORD884"/>
        <s v="ORD885"/>
        <s v="ORD886"/>
        <s v="ORD887"/>
        <s v="ORD888"/>
        <s v="ORD889"/>
        <s v="ORD890"/>
        <s v="ORD891"/>
        <s v="ORD892"/>
        <s v="ORD893"/>
        <s v="ORD894"/>
        <s v="ORD895"/>
        <s v="ORD896"/>
        <s v="ORD897"/>
        <s v="ORD898"/>
        <s v="ORD899"/>
        <s v="ORD900"/>
        <s v="ORD901"/>
        <s v="ORD902"/>
        <s v="ORD903"/>
        <s v="ORD904"/>
        <s v="ORD905"/>
        <s v="ORD906"/>
        <s v="ORD907"/>
        <s v="ORD908"/>
        <s v="ORD909"/>
        <s v="ORD910"/>
        <s v="ORD911"/>
        <s v="ORD912"/>
        <s v="ORD913"/>
        <s v="ORD914"/>
        <s v="ORD915"/>
        <s v="ORD916"/>
        <s v="ORD917"/>
        <s v="ORD918"/>
        <s v="ORD919"/>
        <s v="ORD920"/>
        <s v="ORD921"/>
        <s v="ORD922"/>
        <s v="ORD923"/>
        <s v="ORD924"/>
        <s v="ORD925"/>
        <s v="ORD926"/>
        <s v="ORD927"/>
        <s v="ORD928"/>
        <s v="ORD929"/>
        <s v="ORD930"/>
        <s v="ORD931"/>
        <s v="ORD932"/>
        <s v="ORD933"/>
        <s v="ORD934"/>
        <s v="ORD935"/>
        <s v="ORD936"/>
        <s v="ORD937"/>
        <s v="ORD938"/>
        <s v="ORD939"/>
        <s v="ORD940"/>
        <s v="ORD941"/>
        <s v="ORD942"/>
        <s v="ORD943"/>
        <s v="ORD944"/>
        <s v="ORD945"/>
        <s v="ORD946"/>
        <s v="ORD947"/>
        <s v="ORD948"/>
        <s v="ORD949"/>
        <s v="ORD950"/>
        <s v="ORD951"/>
        <s v="ORD952"/>
        <s v="ORD953"/>
        <s v="ORD954"/>
        <s v="ORD955"/>
        <s v="ORD956"/>
        <s v="ORD957"/>
        <s v="ORD958"/>
        <s v="ORD959"/>
        <s v="ORD960"/>
        <s v="ORD961"/>
        <s v="ORD962"/>
        <s v="ORD963"/>
        <s v="ORD964"/>
        <s v="ORD965"/>
        <s v="ORD966"/>
        <s v="ORD967"/>
        <s v="ORD968"/>
        <s v="ORD969"/>
        <s v="ORD970"/>
        <s v="ORD971"/>
        <s v="ORD972"/>
        <s v="ORD973"/>
        <s v="ORD974"/>
        <s v="ORD975"/>
        <s v="ORD976"/>
        <s v="ORD977"/>
        <s v="ORD978"/>
        <s v="ORD979"/>
        <s v="ORD980"/>
        <s v="ORD981"/>
        <s v="ORD982"/>
        <s v="ORD983"/>
        <s v="ORD984"/>
        <s v="ORD985"/>
        <s v="ORD986"/>
        <s v="ORD987"/>
        <s v="ORD988"/>
        <s v="ORD989"/>
        <s v="ORD990"/>
        <s v="ORD991"/>
        <s v="ORD992"/>
        <s v="ORD993"/>
        <s v="ORD994"/>
        <s v="ORD995"/>
        <s v="ORD996"/>
        <s v="ORD997"/>
        <s v="ORD998"/>
        <s v="ORD999"/>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 v="ORD3001"/>
        <s v="ORD3002"/>
        <s v="ORD3003"/>
        <s v="ORD3004"/>
        <s v="ORD3005"/>
        <s v="ORD3006"/>
        <s v="ORD3007"/>
        <s v="ORD3008"/>
        <s v="ORD3009"/>
        <s v="ORD3010"/>
        <s v="ORD3011"/>
        <s v="ORD3012"/>
        <s v="ORD3013"/>
        <s v="ORD3014"/>
        <s v="ORD3015"/>
        <s v="ORD3016"/>
        <s v="ORD3017"/>
        <s v="ORD3018"/>
        <s v="ORD3019"/>
        <s v="ORD3020"/>
        <s v="ORD3021"/>
        <s v="ORD3022"/>
        <s v="ORD3023"/>
        <s v="ORD3024"/>
        <s v="ORD3025"/>
        <s v="ORD3026"/>
        <s v="ORD3027"/>
        <s v="ORD3028"/>
        <s v="ORD3029"/>
        <s v="ORD3030"/>
        <s v="ORD3031"/>
        <s v="ORD3032"/>
        <s v="ORD3033"/>
        <s v="ORD3034"/>
        <s v="ORD3035"/>
        <s v="ORD3036"/>
        <s v="ORD3037"/>
        <s v="ORD3038"/>
        <s v="ORD3039"/>
        <s v="ORD3040"/>
        <s v="ORD3041"/>
        <s v="ORD3042"/>
        <s v="ORD3043"/>
        <s v="ORD3044"/>
        <s v="ORD3045"/>
        <s v="ORD3046"/>
        <s v="ORD3047"/>
        <s v="ORD3048"/>
        <s v="ORD3049"/>
        <s v="ORD3050"/>
        <s v="ORD3051"/>
        <s v="ORD3052"/>
        <s v="ORD3053"/>
        <s v="ORD3054"/>
        <s v="ORD3055"/>
        <s v="ORD3056"/>
        <s v="ORD3057"/>
        <s v="ORD3058"/>
        <s v="ORD3059"/>
        <s v="ORD3060"/>
        <s v="ORD3061"/>
        <s v="ORD3062"/>
        <s v="ORD3063"/>
        <s v="ORD3064"/>
        <s v="ORD3065"/>
        <s v="ORD3066"/>
        <s v="ORD3067"/>
        <s v="ORD3068"/>
        <s v="ORD3069"/>
        <s v="ORD3070"/>
        <s v="ORD3071"/>
        <s v="ORD3072"/>
        <s v="ORD3073"/>
        <s v="ORD3074"/>
        <s v="ORD3075"/>
        <s v="ORD3076"/>
        <s v="ORD3077"/>
        <s v="ORD3078"/>
        <s v="ORD3079"/>
        <s v="ORD3080"/>
        <s v="ORD3081"/>
        <s v="ORD3082"/>
        <s v="ORD3083"/>
        <s v="ORD3084"/>
        <s v="ORD3085"/>
        <s v="ORD3086"/>
        <s v="ORD3087"/>
        <s v="ORD3088"/>
        <s v="ORD3089"/>
        <s v="ORD3090"/>
        <s v="ORD3091"/>
        <s v="ORD3092"/>
        <s v="ORD3093"/>
        <s v="ORD3094"/>
        <s v="ORD3095"/>
        <s v="ORD3096"/>
        <s v="ORD3097"/>
        <s v="ORD3098"/>
        <s v="ORD3099"/>
        <s v="ORD3100"/>
        <s v="ORD3101"/>
        <s v="ORD3102"/>
        <s v="ORD3103"/>
        <s v="ORD3104"/>
        <s v="ORD3105"/>
        <s v="ORD3106"/>
        <s v="ORD3107"/>
        <s v="ORD3108"/>
        <s v="ORD3109"/>
        <s v="ORD3110"/>
        <s v="ORD3111"/>
        <s v="ORD3112"/>
        <s v="ORD3113"/>
        <s v="ORD3114"/>
        <s v="ORD3115"/>
        <s v="ORD3116"/>
        <s v="ORD3117"/>
        <s v="ORD3118"/>
        <s v="ORD3119"/>
        <s v="ORD3120"/>
        <s v="ORD3121"/>
        <s v="ORD3122"/>
        <s v="ORD3123"/>
        <s v="ORD3124"/>
        <s v="ORD3125"/>
        <s v="ORD3126"/>
        <s v="ORD3127"/>
        <s v="ORD3128"/>
        <s v="ORD3129"/>
        <s v="ORD3130"/>
        <s v="ORD3131"/>
        <s v="ORD3132"/>
        <s v="ORD3133"/>
        <s v="ORD3134"/>
        <s v="ORD3135"/>
        <s v="ORD3136"/>
        <s v="ORD3137"/>
        <s v="ORD3138"/>
        <s v="ORD3139"/>
        <s v="ORD3140"/>
        <s v="ORD3141"/>
        <s v="ORD3142"/>
        <s v="ORD3143"/>
        <s v="ORD3144"/>
        <s v="ORD3145"/>
        <s v="ORD3146"/>
        <s v="ORD3147"/>
        <s v="ORD3148"/>
        <s v="ORD3149"/>
        <s v="ORD3150"/>
        <s v="ORD3151"/>
        <s v="ORD3152"/>
        <s v="ORD3153"/>
        <s v="ORD3154"/>
        <s v="ORD3155"/>
        <s v="ORD3156"/>
        <s v="ORD3157"/>
        <s v="ORD3158"/>
        <s v="ORD3159"/>
        <s v="ORD3160"/>
        <s v="ORD3161"/>
        <s v="ORD3162"/>
        <s v="ORD3163"/>
        <s v="ORD3164"/>
        <s v="ORD3165"/>
        <s v="ORD3166"/>
        <s v="ORD3167"/>
        <s v="ORD3168"/>
        <s v="ORD3169"/>
        <s v="ORD3170"/>
        <s v="ORD3171"/>
        <s v="ORD3172"/>
        <s v="ORD3173"/>
        <s v="ORD3174"/>
        <s v="ORD3175"/>
        <s v="ORD3176"/>
        <s v="ORD3177"/>
        <s v="ORD3178"/>
        <s v="ORD3179"/>
        <s v="ORD3180"/>
        <s v="ORD3181"/>
        <s v="ORD3182"/>
        <s v="ORD3183"/>
        <s v="ORD3184"/>
        <s v="ORD3185"/>
        <s v="ORD3186"/>
        <s v="ORD3187"/>
        <s v="ORD3188"/>
        <s v="ORD3189"/>
        <s v="ORD3190"/>
        <s v="ORD3191"/>
        <s v="ORD3192"/>
        <s v="ORD3193"/>
        <s v="ORD3194"/>
        <s v="ORD3195"/>
        <s v="ORD3196"/>
        <s v="ORD3197"/>
        <s v="ORD3198"/>
        <s v="ORD3199"/>
        <s v="ORD3200"/>
        <s v="ORD3201"/>
        <s v="ORD3202"/>
        <s v="ORD3203"/>
        <s v="ORD3204"/>
        <s v="ORD3205"/>
        <s v="ORD3206"/>
        <s v="ORD3207"/>
        <s v="ORD3208"/>
        <s v="ORD3209"/>
        <s v="ORD3210"/>
        <s v="ORD3211"/>
        <s v="ORD3212"/>
        <s v="ORD3213"/>
        <s v="ORD3214"/>
        <s v="ORD3215"/>
        <s v="ORD3216"/>
        <s v="ORD3217"/>
        <s v="ORD3218"/>
        <s v="ORD3219"/>
        <s v="ORD3220"/>
        <s v="ORD3221"/>
        <s v="ORD3222"/>
        <s v="ORD3223"/>
        <s v="ORD3224"/>
        <s v="ORD3225"/>
        <s v="ORD3226"/>
        <s v="ORD3227"/>
        <s v="ORD3228"/>
        <s v="ORD3229"/>
        <s v="ORD3230"/>
        <s v="ORD3231"/>
        <s v="ORD3232"/>
        <s v="ORD3233"/>
        <s v="ORD3234"/>
        <s v="ORD3235"/>
        <s v="ORD3236"/>
        <s v="ORD3237"/>
        <s v="ORD3238"/>
        <s v="ORD3239"/>
        <s v="ORD3240"/>
        <s v="ORD3241"/>
        <s v="ORD3242"/>
        <s v="ORD3243"/>
        <s v="ORD3244"/>
        <s v="ORD3245"/>
        <s v="ORD3246"/>
        <s v="ORD3247"/>
        <s v="ORD3248"/>
        <s v="ORD3249"/>
        <s v="ORD3250"/>
        <s v="ORD3251"/>
        <s v="ORD3252"/>
        <s v="ORD3253"/>
        <s v="ORD3254"/>
        <s v="ORD3255"/>
        <s v="ORD3256"/>
        <s v="ORD3257"/>
        <s v="ORD3258"/>
        <s v="ORD3259"/>
        <s v="ORD3260"/>
        <s v="ORD3261"/>
        <s v="ORD3262"/>
        <s v="ORD3263"/>
        <s v="ORD3264"/>
        <s v="ORD3265"/>
        <s v="ORD3266"/>
        <s v="ORD3267"/>
        <s v="ORD3268"/>
        <s v="ORD3269"/>
        <s v="ORD3270"/>
        <s v="ORD3271"/>
        <s v="ORD3272"/>
        <s v="ORD3273"/>
        <s v="ORD3274"/>
        <s v="ORD3275"/>
        <s v="ORD3276"/>
        <s v="ORD3277"/>
        <s v="ORD3278"/>
        <s v="ORD3279"/>
        <s v="ORD3280"/>
        <s v="ORD3281"/>
        <s v="ORD3282"/>
        <s v="ORD3283"/>
        <s v="ORD3284"/>
        <s v="ORD3285"/>
        <s v="ORD3286"/>
        <s v="ORD3287"/>
        <s v="ORD3288"/>
        <s v="ORD3289"/>
        <s v="ORD3290"/>
        <s v="ORD3291"/>
        <s v="ORD3292"/>
        <s v="ORD3293"/>
        <s v="ORD3294"/>
        <s v="ORD3295"/>
        <s v="ORD3296"/>
        <s v="ORD3297"/>
        <s v="ORD3298"/>
        <s v="ORD3299"/>
        <s v="ORD3300"/>
        <s v="ORD3301"/>
        <s v="ORD3302"/>
        <s v="ORD3303"/>
        <s v="ORD3304"/>
        <s v="ORD3305"/>
        <s v="ORD3306"/>
        <s v="ORD3307"/>
        <s v="ORD3308"/>
        <s v="ORD3309"/>
        <s v="ORD3310"/>
        <s v="ORD3311"/>
        <s v="ORD3312"/>
        <s v="ORD3313"/>
        <s v="ORD3314"/>
        <s v="ORD3315"/>
        <s v="ORD3316"/>
        <s v="ORD3317"/>
        <s v="ORD3318"/>
        <s v="ORD3319"/>
        <s v="ORD3320"/>
        <s v="ORD3321"/>
        <s v="ORD3322"/>
        <s v="ORD3323"/>
        <s v="ORD3324"/>
        <s v="ORD3325"/>
        <s v="ORD3326"/>
        <s v="ORD3327"/>
        <s v="ORD3328"/>
        <s v="ORD3329"/>
        <s v="ORD3330"/>
        <s v="ORD3331"/>
        <s v="ORD3332"/>
        <s v="ORD3333"/>
        <s v="ORD3334"/>
        <s v="ORD3335"/>
        <s v="ORD3336"/>
        <s v="ORD3337"/>
        <s v="ORD3338"/>
        <s v="ORD3339"/>
        <s v="ORD3340"/>
        <s v="ORD3341"/>
        <s v="ORD3342"/>
        <s v="ORD3343"/>
        <s v="ORD3344"/>
        <s v="ORD3345"/>
        <s v="ORD3346"/>
        <s v="ORD3347"/>
        <s v="ORD3348"/>
        <s v="ORD3349"/>
        <s v="ORD3350"/>
        <s v="ORD3351"/>
        <s v="ORD3352"/>
        <s v="ORD3353"/>
        <s v="ORD3354"/>
        <s v="ORD3355"/>
        <s v="ORD3356"/>
        <s v="ORD3357"/>
        <s v="ORD3358"/>
        <s v="ORD3359"/>
        <s v="ORD3360"/>
        <s v="ORD3361"/>
        <s v="ORD3362"/>
        <s v="ORD3363"/>
        <s v="ORD3364"/>
        <s v="ORD3365"/>
        <s v="ORD3366"/>
        <s v="ORD3367"/>
        <s v="ORD3368"/>
        <s v="ORD3369"/>
        <s v="ORD3370"/>
        <s v="ORD3371"/>
        <s v="ORD3372"/>
        <s v="ORD3373"/>
        <s v="ORD3374"/>
        <s v="ORD3375"/>
        <s v="ORD3376"/>
        <s v="ORD3377"/>
        <s v="ORD3378"/>
        <s v="ORD3379"/>
        <s v="ORD3380"/>
        <s v="ORD3381"/>
        <s v="ORD3382"/>
        <s v="ORD3383"/>
        <s v="ORD3384"/>
        <s v="ORD3385"/>
        <s v="ORD3386"/>
        <s v="ORD3387"/>
        <s v="ORD3388"/>
        <s v="ORD3389"/>
        <s v="ORD3390"/>
        <s v="ORD3391"/>
        <s v="ORD3392"/>
        <s v="ORD3393"/>
        <s v="ORD3394"/>
        <s v="ORD3395"/>
        <s v="ORD3396"/>
        <s v="ORD3397"/>
        <s v="ORD3398"/>
        <s v="ORD3399"/>
        <s v="ORD3400"/>
        <s v="ORD3401"/>
        <s v="ORD3402"/>
        <s v="ORD3403"/>
        <s v="ORD3404"/>
        <s v="ORD3405"/>
        <s v="ORD3406"/>
        <s v="ORD3407"/>
        <s v="ORD3408"/>
        <s v="ORD3409"/>
        <s v="ORD3410"/>
        <s v="ORD3411"/>
        <s v="ORD3412"/>
        <s v="ORD3413"/>
        <s v="ORD3414"/>
        <s v="ORD3415"/>
        <s v="ORD3416"/>
        <s v="ORD3417"/>
        <s v="ORD3418"/>
        <s v="ORD3419"/>
        <s v="ORD3420"/>
        <s v="ORD3421"/>
        <s v="ORD3422"/>
        <s v="ORD3423"/>
        <s v="ORD3424"/>
        <s v="ORD3425"/>
        <s v="ORD3426"/>
        <s v="ORD3427"/>
        <s v="ORD3428"/>
        <s v="ORD3429"/>
        <s v="ORD3430"/>
        <s v="ORD3431"/>
        <s v="ORD3432"/>
        <s v="ORD3433"/>
        <s v="ORD3434"/>
        <s v="ORD3435"/>
        <s v="ORD3436"/>
        <s v="ORD3437"/>
        <s v="ORD3438"/>
        <s v="ORD3439"/>
        <s v="ORD3440"/>
        <s v="ORD3441"/>
        <s v="ORD3442"/>
        <s v="ORD3443"/>
        <s v="ORD3444"/>
        <s v="ORD3445"/>
        <s v="ORD3446"/>
        <s v="ORD3447"/>
        <s v="ORD3448"/>
        <s v="ORD3449"/>
        <s v="ORD3450"/>
        <s v="ORD3451"/>
        <s v="ORD3452"/>
        <s v="ORD3453"/>
        <s v="ORD3454"/>
        <s v="ORD3455"/>
        <s v="ORD3456"/>
        <s v="ORD3457"/>
        <s v="ORD3458"/>
        <s v="ORD3459"/>
        <s v="ORD3460"/>
        <s v="ORD3461"/>
        <s v="ORD3462"/>
        <s v="ORD3463"/>
        <s v="ORD3464"/>
        <s v="ORD3465"/>
        <s v="ORD3466"/>
        <s v="ORD3467"/>
        <s v="ORD3468"/>
        <s v="ORD3469"/>
        <s v="ORD3470"/>
        <s v="ORD3471"/>
        <s v="ORD3472"/>
        <s v="ORD3473"/>
        <s v="ORD3474"/>
        <s v="ORD3475"/>
        <s v="ORD3476"/>
        <s v="ORD3477"/>
        <s v="ORD3478"/>
        <s v="ORD3479"/>
        <s v="ORD3480"/>
        <s v="ORD3481"/>
        <s v="ORD3482"/>
        <s v="ORD3483"/>
        <s v="ORD3484"/>
        <s v="ORD3485"/>
        <s v="ORD3486"/>
        <s v="ORD3487"/>
        <s v="ORD3488"/>
        <s v="ORD3489"/>
        <s v="ORD3490"/>
        <s v="ORD3491"/>
        <s v="ORD3492"/>
        <s v="ORD3493"/>
        <s v="ORD3494"/>
        <s v="ORD3495"/>
        <s v="ORD3496"/>
        <s v="ORD3497"/>
        <s v="ORD3498"/>
        <s v="ORD3499"/>
        <s v="ORD3500"/>
        <s v="ORD3501"/>
        <s v="ORD3502"/>
        <s v="ORD3503"/>
        <s v="ORD3504"/>
        <s v="ORD3505"/>
        <s v="ORD3506"/>
        <s v="ORD3507"/>
        <s v="ORD3508"/>
        <s v="ORD3509"/>
        <s v="ORD3510"/>
        <s v="ORD3511"/>
        <s v="ORD3512"/>
        <s v="ORD3513"/>
        <s v="ORD3514"/>
        <s v="ORD3515"/>
        <s v="ORD3516"/>
        <s v="ORD3517"/>
        <s v="ORD3518"/>
        <s v="ORD3519"/>
        <s v="ORD3520"/>
        <s v="ORD3521"/>
        <s v="ORD3522"/>
        <s v="ORD3523"/>
        <s v="ORD3524"/>
        <s v="ORD3525"/>
        <s v="ORD3526"/>
        <s v="ORD3527"/>
        <s v="ORD3528"/>
        <s v="ORD3529"/>
        <s v="ORD3530"/>
        <s v="ORD3531"/>
        <s v="ORD3532"/>
        <s v="ORD3533"/>
        <s v="ORD3534"/>
        <s v="ORD3535"/>
        <s v="ORD3536"/>
        <s v="ORD3537"/>
        <s v="ORD3538"/>
        <s v="ORD3539"/>
        <s v="ORD3540"/>
        <s v="ORD3541"/>
        <s v="ORD3542"/>
        <s v="ORD3543"/>
        <s v="ORD3544"/>
        <s v="ORD3545"/>
        <s v="ORD3546"/>
        <s v="ORD3547"/>
        <s v="ORD3548"/>
        <s v="ORD3549"/>
        <s v="ORD3550"/>
        <s v="ORD3551"/>
        <s v="ORD3552"/>
        <s v="ORD3553"/>
        <s v="ORD3554"/>
        <s v="ORD3555"/>
        <s v="ORD3556"/>
        <s v="ORD3557"/>
        <s v="ORD3558"/>
        <s v="ORD3559"/>
        <s v="ORD3560"/>
        <s v="ORD3561"/>
        <s v="ORD3562"/>
        <s v="ORD3563"/>
        <s v="ORD3564"/>
        <s v="ORD3565"/>
        <s v="ORD3566"/>
        <s v="ORD3567"/>
        <s v="ORD3568"/>
        <s v="ORD3569"/>
        <s v="ORD3570"/>
        <s v="ORD3571"/>
        <s v="ORD3572"/>
        <s v="ORD3573"/>
        <s v="ORD3574"/>
        <s v="ORD3575"/>
        <s v="ORD3576"/>
        <s v="ORD3577"/>
        <s v="ORD3578"/>
        <s v="ORD3579"/>
        <s v="ORD3580"/>
        <s v="ORD3581"/>
        <s v="ORD3582"/>
        <s v="ORD3583"/>
        <s v="ORD3584"/>
        <s v="ORD3585"/>
        <s v="ORD3586"/>
        <s v="ORD3587"/>
        <s v="ORD3588"/>
        <s v="ORD3589"/>
        <s v="ORD3590"/>
        <s v="ORD3591"/>
        <s v="ORD3592"/>
        <s v="ORD3593"/>
        <s v="ORD3594"/>
        <s v="ORD3595"/>
        <s v="ORD3596"/>
        <s v="ORD3597"/>
        <s v="ORD3598"/>
        <s v="ORD3599"/>
        <s v="ORD3600"/>
        <s v="ORD3601"/>
        <s v="ORD3602"/>
        <s v="ORD3603"/>
        <s v="ORD3604"/>
        <s v="ORD3605"/>
        <s v="ORD3606"/>
        <s v="ORD3607"/>
        <s v="ORD3608"/>
        <s v="ORD3609"/>
        <s v="ORD3610"/>
        <s v="ORD3611"/>
        <s v="ORD3612"/>
        <s v="ORD3613"/>
        <s v="ORD3614"/>
        <s v="ORD3615"/>
        <s v="ORD3616"/>
        <s v="ORD3617"/>
        <s v="ORD3618"/>
        <s v="ORD3619"/>
        <s v="ORD3620"/>
        <s v="ORD3621"/>
        <s v="ORD3622"/>
        <s v="ORD3623"/>
        <s v="ORD3624"/>
        <s v="ORD3625"/>
        <s v="ORD3626"/>
        <s v="ORD3627"/>
        <s v="ORD3628"/>
        <s v="ORD3629"/>
        <s v="ORD3630"/>
        <s v="ORD3631"/>
        <s v="ORD3632"/>
        <s v="ORD3633"/>
        <s v="ORD3634"/>
        <s v="ORD3635"/>
        <s v="ORD3636"/>
        <s v="ORD3637"/>
        <s v="ORD3638"/>
        <s v="ORD3639"/>
        <s v="ORD3640"/>
        <s v="ORD3641"/>
        <s v="ORD3642"/>
        <s v="ORD3643"/>
        <s v="ORD3644"/>
        <s v="ORD3645"/>
        <s v="ORD3646"/>
        <s v="ORD3647"/>
        <s v="ORD3648"/>
        <s v="ORD3649"/>
        <s v="ORD3650"/>
        <s v="ORD3651"/>
        <s v="ORD3652"/>
        <s v="ORD3653"/>
        <s v="ORD3654"/>
        <s v="ORD3655"/>
        <s v="ORD3656"/>
        <s v="ORD3657"/>
        <s v="ORD3658"/>
        <s v="ORD3659"/>
        <s v="ORD3660"/>
        <s v="ORD3661"/>
        <s v="ORD3662"/>
        <s v="ORD3663"/>
        <s v="ORD3664"/>
        <s v="ORD3665"/>
        <s v="ORD3666"/>
        <s v="ORD3667"/>
        <s v="ORD3668"/>
        <s v="ORD3669"/>
        <s v="ORD3670"/>
        <s v="ORD3671"/>
        <s v="ORD3672"/>
        <s v="ORD3673"/>
        <s v="ORD3674"/>
        <s v="ORD3675"/>
        <s v="ORD3676"/>
        <s v="ORD3677"/>
        <s v="ORD3678"/>
        <s v="ORD3679"/>
        <s v="ORD3680"/>
        <s v="ORD3681"/>
        <s v="ORD3682"/>
        <s v="ORD3683"/>
        <s v="ORD3684"/>
        <s v="ORD3685"/>
        <s v="ORD3686"/>
        <s v="ORD3687"/>
        <s v="ORD3688"/>
        <s v="ORD3689"/>
        <s v="ORD3690"/>
        <s v="ORD3691"/>
        <s v="ORD3692"/>
        <s v="ORD3693"/>
        <s v="ORD3694"/>
        <s v="ORD3695"/>
        <s v="ORD3696"/>
        <s v="ORD3697"/>
        <s v="ORD3698"/>
        <s v="ORD3699"/>
        <s v="ORD3700"/>
        <s v="ORD3701"/>
        <s v="ORD3702"/>
        <s v="ORD3703"/>
        <s v="ORD3704"/>
        <s v="ORD3705"/>
        <s v="ORD3706"/>
        <s v="ORD3707"/>
        <s v="ORD3708"/>
        <s v="ORD3709"/>
        <s v="ORD3710"/>
        <s v="ORD3711"/>
        <s v="ORD3712"/>
        <s v="ORD3713"/>
        <s v="ORD3714"/>
        <s v="ORD3715"/>
        <s v="ORD3716"/>
        <s v="ORD3717"/>
        <s v="ORD3718"/>
        <s v="ORD3719"/>
        <s v="ORD3720"/>
        <s v="ORD3721"/>
        <s v="ORD3722"/>
        <s v="ORD3723"/>
        <s v="ORD3724"/>
        <s v="ORD3725"/>
        <s v="ORD3726"/>
        <s v="ORD3727"/>
        <s v="ORD3728"/>
        <s v="ORD3729"/>
        <s v="ORD3730"/>
        <s v="ORD3731"/>
        <s v="ORD3732"/>
        <s v="ORD3733"/>
        <s v="ORD3734"/>
        <s v="ORD3735"/>
        <s v="ORD3736"/>
        <s v="ORD3737"/>
        <s v="ORD3738"/>
        <s v="ORD3739"/>
        <s v="ORD3740"/>
        <s v="ORD3741"/>
        <s v="ORD3742"/>
        <s v="ORD3743"/>
        <s v="ORD3744"/>
        <s v="ORD3745"/>
        <s v="ORD3746"/>
        <s v="ORD3747"/>
        <s v="ORD3748"/>
        <s v="ORD3749"/>
        <s v="ORD3750"/>
        <s v="ORD3751"/>
        <s v="ORD3752"/>
        <s v="ORD3753"/>
        <s v="ORD3754"/>
        <s v="ORD3755"/>
        <s v="ORD3756"/>
        <s v="ORD3757"/>
        <s v="ORD3758"/>
        <s v="ORD3759"/>
        <s v="ORD3760"/>
        <s v="ORD3761"/>
        <s v="ORD3762"/>
        <s v="ORD3763"/>
        <s v="ORD3764"/>
        <s v="ORD3765"/>
        <s v="ORD3766"/>
        <s v="ORD3767"/>
        <s v="ORD3768"/>
        <s v="ORD3769"/>
        <s v="ORD3770"/>
        <s v="ORD3771"/>
        <s v="ORD3772"/>
        <s v="ORD3773"/>
        <s v="ORD3774"/>
        <s v="ORD3775"/>
        <s v="ORD3776"/>
        <s v="ORD3777"/>
        <s v="ORD3778"/>
        <s v="ORD3779"/>
        <s v="ORD3780"/>
        <s v="ORD3781"/>
        <s v="ORD3782"/>
        <s v="ORD3783"/>
        <s v="ORD3784"/>
        <s v="ORD3785"/>
        <s v="ORD3786"/>
        <s v="ORD3787"/>
        <s v="ORD3788"/>
        <s v="ORD3789"/>
        <s v="ORD3790"/>
        <s v="ORD3791"/>
        <s v="ORD3792"/>
        <s v="ORD3793"/>
        <s v="ORD3794"/>
        <s v="ORD3795"/>
        <s v="ORD3796"/>
        <s v="ORD3797"/>
        <s v="ORD3798"/>
        <s v="ORD3799"/>
        <s v="ORD3800"/>
        <s v="ORD3801"/>
        <s v="ORD3802"/>
        <s v="ORD3803"/>
        <s v="ORD3804"/>
        <s v="ORD3805"/>
        <s v="ORD3806"/>
        <s v="ORD3807"/>
        <s v="ORD3808"/>
        <s v="ORD3809"/>
        <s v="ORD3810"/>
        <s v="ORD3811"/>
        <s v="ORD3812"/>
        <s v="ORD3813"/>
        <s v="ORD3814"/>
        <s v="ORD3815"/>
        <s v="ORD3816"/>
        <s v="ORD3817"/>
        <s v="ORD3818"/>
        <s v="ORD3819"/>
        <s v="ORD3820"/>
        <s v="ORD3821"/>
        <s v="ORD3822"/>
        <s v="ORD3823"/>
        <s v="ORD3824"/>
        <s v="ORD3825"/>
        <s v="ORD3826"/>
        <s v="ORD3827"/>
        <s v="ORD3828"/>
        <s v="ORD3829"/>
        <s v="ORD3830"/>
        <s v="ORD3831"/>
        <s v="ORD3832"/>
        <s v="ORD3833"/>
        <s v="ORD3834"/>
        <s v="ORD3835"/>
        <s v="ORD3836"/>
        <s v="ORD3837"/>
        <s v="ORD3838"/>
        <s v="ORD3839"/>
        <s v="ORD3840"/>
        <s v="ORD3841"/>
        <s v="ORD3842"/>
        <s v="ORD3843"/>
        <s v="ORD3844"/>
        <s v="ORD3845"/>
        <s v="ORD3846"/>
        <s v="ORD3847"/>
        <s v="ORD3848"/>
        <s v="ORD3849"/>
        <s v="ORD3850"/>
        <s v="ORD3851"/>
        <s v="ORD3852"/>
        <s v="ORD3853"/>
        <s v="ORD3854"/>
        <s v="ORD3855"/>
        <s v="ORD3856"/>
        <s v="ORD3857"/>
        <s v="ORD3858"/>
        <s v="ORD3859"/>
        <s v="ORD3860"/>
        <s v="ORD3861"/>
        <s v="ORD3862"/>
        <s v="ORD3863"/>
        <s v="ORD3864"/>
        <s v="ORD3865"/>
        <s v="ORD3866"/>
        <s v="ORD3867"/>
        <s v="ORD3868"/>
        <s v="ORD3869"/>
        <s v="ORD3870"/>
        <s v="ORD3871"/>
        <s v="ORD3872"/>
        <s v="ORD3873"/>
        <s v="ORD3874"/>
        <s v="ORD3875"/>
        <s v="ORD3876"/>
        <s v="ORD3877"/>
        <s v="ORD3878"/>
        <s v="ORD3879"/>
        <s v="ORD3880"/>
        <s v="ORD3881"/>
        <s v="ORD3882"/>
        <s v="ORD3883"/>
        <s v="ORD3884"/>
        <s v="ORD3885"/>
        <s v="ORD3886"/>
        <s v="ORD3887"/>
        <s v="ORD3888"/>
        <s v="ORD3889"/>
        <s v="ORD3890"/>
        <s v="ORD3891"/>
        <s v="ORD3892"/>
        <s v="ORD3893"/>
        <s v="ORD3894"/>
        <s v="ORD3895"/>
        <s v="ORD3896"/>
        <s v="ORD3897"/>
        <s v="ORD3898"/>
        <s v="ORD3899"/>
        <s v="ORD3900"/>
        <s v="ORD3901"/>
        <s v="ORD3902"/>
        <s v="ORD3903"/>
        <s v="ORD3904"/>
        <s v="ORD3905"/>
        <s v="ORD3906"/>
        <s v="ORD3907"/>
        <s v="ORD3908"/>
        <s v="ORD3909"/>
        <s v="ORD3910"/>
        <s v="ORD3911"/>
        <s v="ORD3912"/>
        <s v="ORD3913"/>
        <s v="ORD3914"/>
        <s v="ORD3915"/>
        <s v="ORD3916"/>
        <s v="ORD3917"/>
        <s v="ORD3918"/>
        <s v="ORD3919"/>
        <s v="ORD3920"/>
        <s v="ORD3921"/>
        <s v="ORD3922"/>
        <s v="ORD3923"/>
        <s v="ORD3924"/>
        <s v="ORD3925"/>
        <s v="ORD3926"/>
        <s v="ORD3927"/>
        <s v="ORD3928"/>
        <s v="ORD3929"/>
        <s v="ORD3930"/>
        <s v="ORD3931"/>
        <s v="ORD3932"/>
        <s v="ORD3933"/>
        <s v="ORD3934"/>
        <s v="ORD3935"/>
        <s v="ORD3936"/>
        <s v="ORD3937"/>
        <s v="ORD3938"/>
        <s v="ORD3939"/>
        <s v="ORD3940"/>
        <s v="ORD3941"/>
        <s v="ORD3942"/>
        <s v="ORD3943"/>
        <s v="ORD3944"/>
        <s v="ORD3945"/>
        <s v="ORD3946"/>
        <s v="ORD3947"/>
        <s v="ORD3948"/>
        <s v="ORD3949"/>
        <s v="ORD3950"/>
        <s v="ORD3951"/>
        <s v="ORD3952"/>
        <s v="ORD3953"/>
        <s v="ORD3954"/>
        <s v="ORD3955"/>
        <s v="ORD3956"/>
        <s v="ORD3957"/>
        <s v="ORD3958"/>
        <s v="ORD3959"/>
        <s v="ORD3960"/>
        <s v="ORD3961"/>
        <s v="ORD3962"/>
        <s v="ORD3963"/>
        <s v="ORD3964"/>
        <s v="ORD3965"/>
        <s v="ORD3966"/>
        <s v="ORD3967"/>
        <s v="ORD3968"/>
        <s v="ORD3969"/>
        <s v="ORD3970"/>
        <s v="ORD3971"/>
        <s v="ORD3972"/>
        <s v="ORD3973"/>
        <s v="ORD3974"/>
        <s v="ORD3975"/>
        <s v="ORD3976"/>
        <s v="ORD3977"/>
        <s v="ORD3978"/>
        <s v="ORD3979"/>
        <s v="ORD3980"/>
        <s v="ORD3981"/>
        <s v="ORD3982"/>
        <s v="ORD3983"/>
        <s v="ORD3984"/>
        <s v="ORD3985"/>
        <s v="ORD3986"/>
        <s v="ORD3987"/>
        <s v="ORD3988"/>
        <s v="ORD3989"/>
        <s v="ORD3990"/>
        <s v="ORD3991"/>
        <s v="ORD3992"/>
        <s v="ORD3993"/>
        <s v="ORD3994"/>
        <s v="ORD3995"/>
        <s v="ORD3996"/>
        <s v="ORD3997"/>
        <s v="ORD3998"/>
        <s v="ORD3999"/>
        <s v="ORD4000"/>
        <s v="ORD4001"/>
        <s v="ORD4002"/>
        <s v="ORD4003"/>
        <s v="ORD4004"/>
        <s v="ORD4005"/>
        <s v="ORD4006"/>
        <s v="ORD4007"/>
        <s v="ORD4008"/>
        <s v="ORD4009"/>
        <s v="ORD4010"/>
        <s v="ORD4011"/>
        <s v="ORD4012"/>
        <s v="ORD4013"/>
        <s v="ORD4014"/>
        <s v="ORD4015"/>
        <s v="ORD4016"/>
        <s v="ORD4017"/>
        <s v="ORD4018"/>
        <s v="ORD4019"/>
        <s v="ORD4020"/>
        <s v="ORD4021"/>
        <s v="ORD4022"/>
        <s v="ORD4023"/>
        <s v="ORD4024"/>
        <s v="ORD4025"/>
        <s v="ORD4026"/>
        <s v="ORD4027"/>
        <s v="ORD4028"/>
        <s v="ORD4029"/>
        <s v="ORD4030"/>
        <s v="ORD4031"/>
        <s v="ORD4032"/>
        <s v="ORD4033"/>
        <s v="ORD4034"/>
        <s v="ORD4035"/>
        <s v="ORD4036"/>
        <s v="ORD4037"/>
        <s v="ORD4038"/>
        <s v="ORD4039"/>
        <s v="ORD4040"/>
        <s v="ORD4041"/>
        <s v="ORD4042"/>
        <s v="ORD4043"/>
        <s v="ORD4044"/>
        <s v="ORD4045"/>
        <s v="ORD4046"/>
        <s v="ORD4047"/>
        <s v="ORD4048"/>
        <s v="ORD4049"/>
        <s v="ORD4050"/>
        <s v="ORD4051"/>
        <s v="ORD4052"/>
        <s v="ORD4053"/>
        <s v="ORD4054"/>
        <s v="ORD4055"/>
        <s v="ORD4056"/>
        <s v="ORD4057"/>
        <s v="ORD4058"/>
        <s v="ORD4059"/>
        <s v="ORD4060"/>
        <s v="ORD4061"/>
        <s v="ORD4062"/>
        <s v="ORD4063"/>
        <s v="ORD4064"/>
        <s v="ORD4065"/>
        <s v="ORD4066"/>
        <s v="ORD4067"/>
        <s v="ORD4068"/>
        <s v="ORD4069"/>
        <s v="ORD4070"/>
        <s v="ORD4071"/>
        <s v="ORD4072"/>
        <s v="ORD4073"/>
        <s v="ORD4074"/>
        <s v="ORD4075"/>
        <s v="ORD4076"/>
        <s v="ORD4077"/>
        <s v="ORD4078"/>
        <s v="ORD4079"/>
        <s v="ORD4080"/>
        <s v="ORD4081"/>
        <s v="ORD4082"/>
        <s v="ORD4083"/>
        <s v="ORD4084"/>
        <s v="ORD4085"/>
        <s v="ORD4086"/>
        <s v="ORD4087"/>
        <s v="ORD4088"/>
        <s v="ORD4089"/>
        <s v="ORD4090"/>
        <s v="ORD4091"/>
        <s v="ORD4092"/>
        <s v="ORD4093"/>
        <s v="ORD4094"/>
        <s v="ORD4095"/>
        <s v="ORD4096"/>
        <s v="ORD4097"/>
        <s v="ORD4098"/>
        <s v="ORD4099"/>
        <s v="ORD4100"/>
        <s v="ORD4101"/>
        <s v="ORD4102"/>
        <s v="ORD4103"/>
        <s v="ORD4104"/>
        <s v="ORD4105"/>
        <s v="ORD4106"/>
        <s v="ORD4107"/>
        <s v="ORD4108"/>
        <s v="ORD4109"/>
        <s v="ORD4110"/>
        <s v="ORD4111"/>
        <s v="ORD4112"/>
        <s v="ORD4113"/>
        <s v="ORD4114"/>
        <s v="ORD4115"/>
        <s v="ORD4116"/>
        <s v="ORD4117"/>
        <s v="ORD4118"/>
        <s v="ORD4119"/>
        <s v="ORD4120"/>
        <s v="ORD4121"/>
        <s v="ORD4122"/>
        <s v="ORD4123"/>
        <s v="ORD4124"/>
        <s v="ORD4125"/>
        <s v="ORD4126"/>
        <s v="ORD4127"/>
        <s v="ORD4128"/>
        <s v="ORD4129"/>
        <s v="ORD4130"/>
        <s v="ORD4131"/>
        <s v="ORD4132"/>
        <s v="ORD4133"/>
        <s v="ORD4134"/>
        <s v="ORD4135"/>
        <s v="ORD4136"/>
        <s v="ORD4137"/>
        <s v="ORD4138"/>
        <s v="ORD4139"/>
        <s v="ORD4140"/>
        <s v="ORD4141"/>
        <s v="ORD4142"/>
        <s v="ORD4143"/>
        <s v="ORD4144"/>
        <s v="ORD4145"/>
        <s v="ORD4146"/>
        <s v="ORD4147"/>
        <s v="ORD4148"/>
        <s v="ORD4149"/>
        <s v="ORD4150"/>
        <s v="ORD4151"/>
        <s v="ORD4152"/>
        <s v="ORD4153"/>
        <s v="ORD4154"/>
        <s v="ORD4155"/>
        <s v="ORD4156"/>
        <s v="ORD4157"/>
        <s v="ORD4158"/>
        <s v="ORD4159"/>
        <s v="ORD4160"/>
        <s v="ORD4161"/>
        <s v="ORD4162"/>
        <s v="ORD4163"/>
        <s v="ORD4164"/>
        <s v="ORD4165"/>
        <s v="ORD4166"/>
        <s v="ORD4167"/>
        <s v="ORD4168"/>
        <s v="ORD4169"/>
        <s v="ORD4170"/>
        <s v="ORD4171"/>
        <s v="ORD4172"/>
        <s v="ORD4173"/>
        <s v="ORD4174"/>
        <s v="ORD4175"/>
        <s v="ORD4176"/>
        <s v="ORD4177"/>
        <s v="ORD4178"/>
        <s v="ORD4179"/>
        <s v="ORD4180"/>
        <s v="ORD4181"/>
        <s v="ORD4182"/>
        <s v="ORD4183"/>
        <s v="ORD4184"/>
        <s v="ORD4185"/>
        <s v="ORD4186"/>
        <s v="ORD4187"/>
        <s v="ORD4188"/>
        <s v="ORD4189"/>
        <s v="ORD4190"/>
        <s v="ORD4191"/>
        <s v="ORD4192"/>
        <s v="ORD4193"/>
        <s v="ORD4194"/>
        <s v="ORD4195"/>
        <s v="ORD4196"/>
        <s v="ORD4197"/>
        <s v="ORD4198"/>
        <s v="ORD4199"/>
        <s v="ORD4200"/>
        <s v="ORD4201"/>
        <s v="ORD4202"/>
        <s v="ORD4203"/>
        <s v="ORD4204"/>
        <s v="ORD4205"/>
        <s v="ORD4206"/>
        <s v="ORD4207"/>
        <s v="ORD4208"/>
        <s v="ORD4209"/>
        <s v="ORD4210"/>
        <s v="ORD4211"/>
        <s v="ORD4212"/>
        <s v="ORD4213"/>
        <s v="ORD4214"/>
        <s v="ORD4215"/>
        <s v="ORD4216"/>
        <s v="ORD4217"/>
        <s v="ORD4218"/>
        <s v="ORD4219"/>
        <s v="ORD4220"/>
        <s v="ORD4221"/>
        <s v="ORD4222"/>
        <s v="ORD4223"/>
        <s v="ORD4224"/>
        <s v="ORD4225"/>
        <s v="ORD4226"/>
        <s v="ORD4227"/>
        <s v="ORD4228"/>
        <s v="ORD4229"/>
        <s v="ORD4230"/>
        <s v="ORD4231"/>
        <s v="ORD4232"/>
        <s v="ORD4233"/>
        <s v="ORD4234"/>
        <s v="ORD4235"/>
        <s v="ORD4236"/>
        <s v="ORD4237"/>
        <s v="ORD4238"/>
        <s v="ORD4239"/>
        <s v="ORD4240"/>
        <s v="ORD4241"/>
        <s v="ORD4242"/>
        <s v="ORD4243"/>
        <s v="ORD4244"/>
        <s v="ORD4245"/>
        <s v="ORD4246"/>
        <s v="ORD4247"/>
        <s v="ORD4248"/>
        <s v="ORD4249"/>
        <s v="ORD4250"/>
        <s v="ORD4251"/>
        <s v="ORD4252"/>
        <s v="ORD4253"/>
        <s v="ORD4254"/>
        <s v="ORD4255"/>
        <s v="ORD4256"/>
        <s v="ORD4257"/>
        <s v="ORD4258"/>
        <s v="ORD4259"/>
        <s v="ORD4260"/>
        <s v="ORD4261"/>
        <s v="ORD4262"/>
        <s v="ORD4263"/>
        <s v="ORD4264"/>
        <s v="ORD4265"/>
        <s v="ORD4266"/>
        <s v="ORD4267"/>
        <s v="ORD4268"/>
        <s v="ORD4269"/>
        <s v="ORD4270"/>
        <s v="ORD4271"/>
        <s v="ORD4272"/>
        <s v="ORD4273"/>
        <s v="ORD4274"/>
        <s v="ORD4275"/>
        <s v="ORD4276"/>
        <s v="ORD4277"/>
        <s v="ORD4278"/>
        <s v="ORD4279"/>
        <s v="ORD4280"/>
        <s v="ORD4281"/>
        <s v="ORD4282"/>
        <s v="ORD4283"/>
        <s v="ORD4284"/>
        <s v="ORD4285"/>
        <s v="ORD4286"/>
        <s v="ORD4287"/>
        <s v="ORD4288"/>
        <s v="ORD4289"/>
        <s v="ORD4290"/>
        <s v="ORD4291"/>
        <s v="ORD4292"/>
        <s v="ORD4293"/>
        <s v="ORD4294"/>
        <s v="ORD4295"/>
        <s v="ORD4296"/>
        <s v="ORD4297"/>
        <s v="ORD4298"/>
        <s v="ORD4299"/>
        <s v="ORD4300"/>
        <s v="ORD4301"/>
        <s v="ORD4302"/>
        <s v="ORD4303"/>
        <s v="ORD4304"/>
        <s v="ORD4305"/>
        <s v="ORD4306"/>
        <s v="ORD4307"/>
        <s v="ORD4308"/>
        <s v="ORD4309"/>
        <s v="ORD4310"/>
        <s v="ORD4311"/>
        <s v="ORD4312"/>
        <s v="ORD4313"/>
        <s v="ORD4314"/>
        <s v="ORD4315"/>
        <s v="ORD4316"/>
        <s v="ORD4317"/>
        <s v="ORD4318"/>
        <s v="ORD4319"/>
        <s v="ORD4320"/>
        <s v="ORD4321"/>
        <s v="ORD4322"/>
        <s v="ORD4323"/>
        <s v="ORD4324"/>
        <s v="ORD4325"/>
        <s v="ORD4326"/>
        <s v="ORD4327"/>
        <s v="ORD4328"/>
        <s v="ORD4329"/>
        <s v="ORD4330"/>
        <s v="ORD4331"/>
        <s v="ORD4332"/>
        <s v="ORD4333"/>
        <s v="ORD4334"/>
        <s v="ORD4335"/>
        <s v="ORD4336"/>
        <s v="ORD4337"/>
        <s v="ORD4338"/>
        <s v="ORD4339"/>
        <s v="ORD4340"/>
        <s v="ORD4341"/>
        <s v="ORD4342"/>
        <s v="ORD4343"/>
        <s v="ORD4344"/>
        <s v="ORD4345"/>
        <s v="ORD4346"/>
        <s v="ORD4347"/>
        <s v="ORD4348"/>
        <s v="ORD4349"/>
        <s v="ORD4350"/>
        <s v="ORD4351"/>
        <s v="ORD4352"/>
        <s v="ORD4353"/>
        <s v="ORD4354"/>
        <s v="ORD4355"/>
        <s v="ORD4356"/>
        <s v="ORD4357"/>
        <s v="ORD4358"/>
        <s v="ORD4359"/>
        <s v="ORD4360"/>
        <s v="ORD4361"/>
        <s v="ORD4362"/>
        <s v="ORD4363"/>
        <s v="ORD4364"/>
        <s v="ORD4365"/>
        <s v="ORD4366"/>
        <s v="ORD4367"/>
        <s v="ORD4368"/>
        <s v="ORD4369"/>
        <s v="ORD4370"/>
        <s v="ORD4371"/>
        <s v="ORD4372"/>
        <s v="ORD4373"/>
        <s v="ORD4374"/>
        <s v="ORD4375"/>
        <s v="ORD4376"/>
        <s v="ORD4377"/>
        <s v="ORD4378"/>
        <s v="ORD4379"/>
        <s v="ORD4380"/>
        <s v="ORD4381"/>
        <s v="ORD4382"/>
        <s v="ORD4383"/>
        <s v="ORD4384"/>
        <s v="ORD4385"/>
        <s v="ORD4386"/>
        <s v="ORD4387"/>
        <s v="ORD4388"/>
        <s v="ORD4389"/>
        <s v="ORD4390"/>
        <s v="ORD4391"/>
        <s v="ORD4392"/>
        <s v="ORD4393"/>
        <s v="ORD4394"/>
        <s v="ORD4395"/>
        <s v="ORD4396"/>
        <s v="ORD4397"/>
        <s v="ORD4398"/>
        <s v="ORD4399"/>
        <s v="ORD4400"/>
        <s v="ORD4401"/>
        <s v="ORD4402"/>
        <s v="ORD4403"/>
        <s v="ORD4404"/>
        <s v="ORD4405"/>
        <s v="ORD4406"/>
        <s v="ORD4407"/>
        <s v="ORD4408"/>
        <s v="ORD4409"/>
        <s v="ORD4410"/>
        <s v="ORD4411"/>
        <s v="ORD4412"/>
        <s v="ORD4413"/>
        <s v="ORD4414"/>
        <s v="ORD4415"/>
        <s v="ORD4416"/>
        <s v="ORD4417"/>
        <s v="ORD4418"/>
        <s v="ORD4419"/>
        <s v="ORD4420"/>
        <s v="ORD4421"/>
        <s v="ORD4422"/>
        <s v="ORD4423"/>
        <s v="ORD4424"/>
        <s v="ORD4425"/>
        <s v="ORD4426"/>
        <s v="ORD4427"/>
        <s v="ORD4428"/>
        <s v="ORD4429"/>
        <s v="ORD4430"/>
        <s v="ORD4431"/>
        <s v="ORD4432"/>
        <s v="ORD4433"/>
        <s v="ORD4434"/>
        <s v="ORD4435"/>
        <s v="ORD4436"/>
        <s v="ORD4437"/>
        <s v="ORD4438"/>
        <s v="ORD4439"/>
        <s v="ORD4440"/>
        <s v="ORD4441"/>
        <s v="ORD4442"/>
        <s v="ORD4443"/>
        <s v="ORD4444"/>
        <s v="ORD4445"/>
        <s v="ORD4446"/>
        <s v="ORD4447"/>
        <s v="ORD4448"/>
        <s v="ORD4449"/>
        <s v="ORD4450"/>
        <s v="ORD4451"/>
        <s v="ORD4452"/>
        <s v="ORD4453"/>
        <s v="ORD4454"/>
        <s v="ORD4455"/>
        <s v="ORD4456"/>
        <s v="ORD4457"/>
        <s v="ORD4458"/>
        <s v="ORD4459"/>
        <s v="ORD4460"/>
        <s v="ORD4461"/>
        <s v="ORD4462"/>
        <s v="ORD4463"/>
        <s v="ORD4464"/>
        <s v="ORD4465"/>
        <s v="ORD4466"/>
        <s v="ORD4467"/>
        <s v="ORD4468"/>
        <s v="ORD4469"/>
        <s v="ORD4470"/>
        <s v="ORD4471"/>
        <s v="ORD4472"/>
        <s v="ORD4473"/>
        <s v="ORD4474"/>
        <s v="ORD4475"/>
        <s v="ORD4476"/>
        <s v="ORD4477"/>
        <s v="ORD4478"/>
        <s v="ORD4479"/>
        <s v="ORD4480"/>
        <s v="ORD4481"/>
        <s v="ORD4482"/>
        <s v="ORD4483"/>
        <s v="ORD4484"/>
        <s v="ORD4485"/>
        <s v="ORD4486"/>
        <s v="ORD4487"/>
        <s v="ORD4488"/>
        <s v="ORD4489"/>
        <s v="ORD4490"/>
        <s v="ORD4491"/>
        <s v="ORD4492"/>
        <s v="ORD4493"/>
        <s v="ORD4494"/>
        <s v="ORD4495"/>
        <s v="ORD4496"/>
        <s v="ORD4497"/>
        <s v="ORD4498"/>
        <s v="ORD4499"/>
        <s v="ORD4500"/>
        <s v="ORD4501"/>
        <s v="ORD4502"/>
        <s v="ORD4503"/>
        <s v="ORD4504"/>
        <s v="ORD4505"/>
        <s v="ORD4506"/>
        <s v="ORD4507"/>
        <s v="ORD4508"/>
        <s v="ORD4509"/>
        <s v="ORD4510"/>
        <s v="ORD4511"/>
        <s v="ORD4512"/>
        <s v="ORD4513"/>
        <s v="ORD4514"/>
        <s v="ORD4515"/>
        <s v="ORD4516"/>
        <s v="ORD4517"/>
        <s v="ORD4518"/>
        <s v="ORD4519"/>
        <s v="ORD4520"/>
        <s v="ORD4521"/>
        <s v="ORD4522"/>
        <s v="ORD4523"/>
        <s v="ORD4524"/>
        <s v="ORD4525"/>
        <s v="ORD4526"/>
        <s v="ORD4527"/>
        <s v="ORD4528"/>
        <s v="ORD4529"/>
        <s v="ORD4530"/>
        <s v="ORD4531"/>
        <s v="ORD4532"/>
        <s v="ORD4533"/>
        <s v="ORD4534"/>
        <s v="ORD4535"/>
        <s v="ORD4536"/>
        <s v="ORD4537"/>
        <s v="ORD4538"/>
        <s v="ORD4539"/>
        <s v="ORD4540"/>
        <s v="ORD4541"/>
        <s v="ORD4542"/>
        <s v="ORD4543"/>
        <s v="ORD4544"/>
        <s v="ORD4545"/>
        <s v="ORD4546"/>
        <s v="ORD4547"/>
        <s v="ORD4548"/>
        <s v="ORD4549"/>
        <s v="ORD4550"/>
        <s v="ORD4551"/>
        <s v="ORD4552"/>
        <s v="ORD4553"/>
        <s v="ORD4554"/>
        <s v="ORD4555"/>
        <s v="ORD4556"/>
        <s v="ORD4557"/>
        <s v="ORD4558"/>
        <s v="ORD4559"/>
        <s v="ORD4560"/>
        <s v="ORD4561"/>
        <s v="ORD4562"/>
        <s v="ORD4563"/>
        <s v="ORD4564"/>
        <s v="ORD4565"/>
        <s v="ORD4566"/>
        <s v="ORD4567"/>
        <s v="ORD4568"/>
        <s v="ORD4569"/>
        <s v="ORD4570"/>
        <s v="ORD4571"/>
        <s v="ORD4572"/>
        <s v="ORD4573"/>
        <s v="ORD4574"/>
        <s v="ORD4575"/>
        <s v="ORD4576"/>
        <s v="ORD4577"/>
        <s v="ORD4578"/>
        <s v="ORD4579"/>
        <s v="ORD4580"/>
        <s v="ORD4581"/>
        <s v="ORD4582"/>
        <s v="ORD4583"/>
        <s v="ORD4584"/>
        <s v="ORD4585"/>
        <s v="ORD4586"/>
        <s v="ORD4587"/>
        <s v="ORD4588"/>
        <s v="ORD4589"/>
        <s v="ORD4590"/>
        <s v="ORD4591"/>
        <s v="ORD4592"/>
        <s v="ORD4593"/>
        <s v="ORD4594"/>
        <s v="ORD4595"/>
        <s v="ORD4596"/>
        <s v="ORD4597"/>
        <s v="ORD4598"/>
        <s v="ORD4599"/>
        <s v="ORD4600"/>
        <s v="ORD4601"/>
        <s v="ORD4602"/>
        <s v="ORD4603"/>
        <s v="ORD4604"/>
        <s v="ORD4605"/>
        <s v="ORD4606"/>
        <s v="ORD4607"/>
        <s v="ORD4608"/>
        <s v="ORD4609"/>
        <s v="ORD4610"/>
        <s v="ORD4611"/>
        <s v="ORD4612"/>
        <s v="ORD4613"/>
        <s v="ORD4614"/>
        <s v="ORD4615"/>
        <s v="ORD4616"/>
        <s v="ORD4617"/>
        <s v="ORD4618"/>
        <s v="ORD4619"/>
        <s v="ORD4620"/>
        <s v="ORD4621"/>
        <s v="ORD4622"/>
        <s v="ORD4623"/>
        <s v="ORD4624"/>
        <s v="ORD4625"/>
        <s v="ORD4626"/>
        <s v="ORD4627"/>
        <s v="ORD4628"/>
        <s v="ORD4629"/>
        <s v="ORD4630"/>
        <s v="ORD4631"/>
        <s v="ORD4632"/>
        <s v="ORD4633"/>
        <s v="ORD4634"/>
        <s v="ORD4635"/>
        <s v="ORD4636"/>
        <s v="ORD4637"/>
        <s v="ORD4638"/>
        <s v="ORD4639"/>
        <s v="ORD4640"/>
        <s v="ORD4641"/>
        <s v="ORD4642"/>
        <s v="ORD4643"/>
        <s v="ORD4644"/>
        <s v="ORD4645"/>
        <s v="ORD4646"/>
        <s v="ORD4647"/>
        <s v="ORD4648"/>
        <s v="ORD4649"/>
        <s v="ORD4650"/>
        <s v="ORD4651"/>
        <s v="ORD4652"/>
        <s v="ORD4653"/>
        <s v="ORD4654"/>
        <s v="ORD4655"/>
        <s v="ORD4656"/>
        <s v="ORD4657"/>
        <s v="ORD4658"/>
        <s v="ORD4659"/>
        <s v="ORD4660"/>
        <s v="ORD4661"/>
        <s v="ORD4662"/>
        <s v="ORD4663"/>
        <s v="ORD4664"/>
        <s v="ORD4665"/>
        <s v="ORD4666"/>
        <s v="ORD4667"/>
        <s v="ORD4668"/>
        <s v="ORD4669"/>
        <s v="ORD4670"/>
        <s v="ORD4671"/>
        <s v="ORD4672"/>
        <s v="ORD4673"/>
        <s v="ORD4674"/>
        <s v="ORD4675"/>
        <s v="ORD4676"/>
        <s v="ORD4677"/>
        <s v="ORD4678"/>
        <s v="ORD4679"/>
        <s v="ORD4680"/>
        <s v="ORD4681"/>
        <s v="ORD4682"/>
        <s v="ORD4683"/>
        <s v="ORD4684"/>
        <s v="ORD4685"/>
        <s v="ORD4686"/>
        <s v="ORD4687"/>
        <s v="ORD4688"/>
        <s v="ORD4689"/>
        <s v="ORD4690"/>
        <s v="ORD4691"/>
        <s v="ORD4692"/>
        <s v="ORD4693"/>
        <s v="ORD4694"/>
        <s v="ORD4695"/>
        <s v="ORD4696"/>
        <s v="ORD4697"/>
        <s v="ORD4698"/>
        <s v="ORD4699"/>
        <s v="ORD4700"/>
        <s v="ORD4701"/>
        <s v="ORD4702"/>
        <s v="ORD4703"/>
        <s v="ORD4704"/>
        <s v="ORD4705"/>
        <s v="ORD4706"/>
        <s v="ORD4707"/>
        <s v="ORD4708"/>
        <s v="ORD4709"/>
        <s v="ORD4710"/>
        <s v="ORD4711"/>
        <s v="ORD4712"/>
        <s v="ORD4713"/>
        <s v="ORD4714"/>
        <s v="ORD4715"/>
        <s v="ORD4716"/>
        <s v="ORD4717"/>
        <s v="ORD4718"/>
        <s v="ORD4719"/>
        <s v="ORD4720"/>
        <s v="ORD4721"/>
        <s v="ORD4722"/>
        <s v="ORD4723"/>
        <s v="ORD4724"/>
        <s v="ORD4725"/>
        <s v="ORD4726"/>
        <s v="ORD4727"/>
        <s v="ORD4728"/>
        <s v="ORD4729"/>
        <s v="ORD4730"/>
        <s v="ORD4731"/>
        <s v="ORD4732"/>
        <s v="ORD4733"/>
        <s v="ORD4734"/>
        <s v="ORD4735"/>
        <s v="ORD4736"/>
        <s v="ORD4737"/>
        <s v="ORD4738"/>
        <s v="ORD4739"/>
        <s v="ORD4740"/>
        <s v="ORD4741"/>
        <s v="ORD4742"/>
        <s v="ORD4743"/>
        <s v="ORD4744"/>
        <s v="ORD4745"/>
        <s v="ORD4746"/>
        <s v="ORD4747"/>
        <s v="ORD4748"/>
        <s v="ORD4749"/>
        <s v="ORD4750"/>
        <s v="ORD4751"/>
        <s v="ORD4752"/>
        <s v="ORD4753"/>
        <s v="ORD4754"/>
        <s v="ORD4755"/>
        <s v="ORD4756"/>
        <s v="ORD4757"/>
        <s v="ORD4758"/>
        <s v="ORD4759"/>
        <s v="ORD4760"/>
        <s v="ORD4761"/>
        <s v="ORD4762"/>
        <s v="ORD4763"/>
        <s v="ORD4764"/>
        <s v="ORD4765"/>
        <s v="ORD4766"/>
        <s v="ORD4767"/>
        <s v="ORD4768"/>
        <s v="ORD4769"/>
        <s v="ORD4770"/>
        <s v="ORD4771"/>
        <s v="ORD4772"/>
        <s v="ORD4773"/>
        <s v="ORD4774"/>
        <s v="ORD4775"/>
        <s v="ORD4776"/>
        <s v="ORD4777"/>
        <s v="ORD4778"/>
        <s v="ORD4779"/>
        <s v="ORD4780"/>
        <s v="ORD4781"/>
        <s v="ORD4782"/>
        <s v="ORD4783"/>
        <s v="ORD4784"/>
        <s v="ORD4785"/>
        <s v="ORD4786"/>
        <s v="ORD4787"/>
        <s v="ORD4788"/>
        <s v="ORD4789"/>
        <s v="ORD4790"/>
        <s v="ORD4791"/>
        <s v="ORD4792"/>
        <s v="ORD4793"/>
        <s v="ORD4794"/>
        <s v="ORD4795"/>
        <s v="ORD4796"/>
        <s v="ORD4797"/>
        <s v="ORD4798"/>
        <s v="ORD4799"/>
        <s v="ORD4800"/>
        <s v="ORD4801"/>
        <s v="ORD4802"/>
        <s v="ORD4803"/>
        <s v="ORD4804"/>
        <s v="ORD4805"/>
        <s v="ORD4806"/>
        <s v="ORD4807"/>
        <s v="ORD4808"/>
        <s v="ORD4809"/>
        <s v="ORD4810"/>
        <s v="ORD4811"/>
        <s v="ORD4812"/>
        <s v="ORD4813"/>
        <s v="ORD4814"/>
        <s v="ORD4815"/>
        <s v="ORD4816"/>
        <s v="ORD4817"/>
        <s v="ORD4818"/>
        <s v="ORD4819"/>
        <s v="ORD4820"/>
        <s v="ORD4821"/>
        <s v="ORD4822"/>
        <s v="ORD4823"/>
        <s v="ORD4824"/>
        <s v="ORD4825"/>
        <s v="ORD4826"/>
        <s v="ORD4827"/>
        <s v="ORD4828"/>
        <s v="ORD4829"/>
        <s v="ORD4830"/>
        <s v="ORD4831"/>
        <s v="ORD4832"/>
        <s v="ORD4833"/>
        <s v="ORD4834"/>
        <s v="ORD4835"/>
        <s v="ORD4836"/>
        <s v="ORD4837"/>
        <s v="ORD4838"/>
        <s v="ORD4839"/>
        <s v="ORD4840"/>
        <s v="ORD4841"/>
        <s v="ORD4842"/>
        <s v="ORD4843"/>
        <s v="ORD4844"/>
        <s v="ORD4845"/>
        <s v="ORD4846"/>
        <s v="ORD4847"/>
        <s v="ORD4848"/>
        <s v="ORD4849"/>
        <s v="ORD4850"/>
        <s v="ORD4851"/>
        <s v="ORD4852"/>
        <s v="ORD4853"/>
        <s v="ORD4854"/>
        <s v="ORD4855"/>
        <s v="ORD4856"/>
        <s v="ORD4857"/>
        <s v="ORD4858"/>
        <s v="ORD4859"/>
        <s v="ORD4860"/>
        <s v="ORD4861"/>
        <s v="ORD4862"/>
        <s v="ORD4863"/>
        <s v="ORD4864"/>
        <s v="ORD4865"/>
        <s v="ORD4866"/>
        <s v="ORD4867"/>
        <s v="ORD4868"/>
        <s v="ORD4869"/>
        <s v="ORD4870"/>
        <s v="ORD4871"/>
        <s v="ORD4872"/>
        <s v="ORD4873"/>
        <s v="ORD4874"/>
        <s v="ORD4875"/>
        <s v="ORD4876"/>
        <s v="ORD4877"/>
        <s v="ORD4878"/>
        <s v="ORD4879"/>
        <s v="ORD4880"/>
        <s v="ORD4881"/>
        <s v="ORD4882"/>
        <s v="ORD4883"/>
        <s v="ORD4884"/>
        <s v="ORD4885"/>
        <s v="ORD4886"/>
        <s v="ORD4887"/>
        <s v="ORD4888"/>
        <s v="ORD4889"/>
        <s v="ORD4890"/>
        <s v="ORD4891"/>
        <s v="ORD4892"/>
        <s v="ORD4893"/>
        <s v="ORD4894"/>
        <s v="ORD4895"/>
        <s v="ORD4896"/>
        <s v="ORD4897"/>
        <s v="ORD4898"/>
        <s v="ORD4899"/>
        <s v="ORD4900"/>
        <s v="ORD4901"/>
        <s v="ORD4902"/>
        <s v="ORD4903"/>
        <s v="ORD4904"/>
        <s v="ORD4905"/>
        <s v="ORD4906"/>
        <s v="ORD4907"/>
        <s v="ORD4908"/>
        <s v="ORD4909"/>
        <s v="ORD4910"/>
        <s v="ORD4911"/>
        <s v="ORD4912"/>
        <s v="ORD4913"/>
        <s v="ORD4914"/>
        <s v="ORD4915"/>
        <s v="ORD4916"/>
        <s v="ORD4917"/>
        <s v="ORD4918"/>
        <s v="ORD4919"/>
        <s v="ORD4920"/>
        <s v="ORD4921"/>
        <s v="ORD4922"/>
        <s v="ORD4923"/>
        <s v="ORD4924"/>
        <s v="ORD4925"/>
        <s v="ORD4926"/>
        <s v="ORD4927"/>
        <s v="ORD4928"/>
        <s v="ORD4929"/>
        <s v="ORD4930"/>
        <s v="ORD4931"/>
        <s v="ORD4932"/>
        <s v="ORD4933"/>
        <s v="ORD4934"/>
        <s v="ORD4935"/>
        <s v="ORD4936"/>
        <s v="ORD4937"/>
        <s v="ORD4938"/>
        <s v="ORD4939"/>
        <s v="ORD4940"/>
        <s v="ORD4941"/>
        <s v="ORD4942"/>
        <s v="ORD4943"/>
        <s v="ORD4944"/>
        <s v="ORD4945"/>
        <s v="ORD4946"/>
        <s v="ORD4947"/>
        <s v="ORD4948"/>
        <s v="ORD4949"/>
        <s v="ORD4950"/>
        <s v="ORD4951"/>
        <s v="ORD4952"/>
        <s v="ORD4953"/>
        <s v="ORD4954"/>
        <s v="ORD4955"/>
        <s v="ORD4956"/>
        <s v="ORD4957"/>
        <s v="ORD4958"/>
        <s v="ORD4959"/>
        <s v="ORD4960"/>
        <s v="ORD4961"/>
        <s v="ORD4962"/>
        <s v="ORD4963"/>
        <s v="ORD4964"/>
        <s v="ORD4965"/>
        <s v="ORD4966"/>
        <s v="ORD4967"/>
        <s v="ORD4968"/>
        <s v="ORD4969"/>
        <s v="ORD4970"/>
        <s v="ORD4971"/>
        <s v="ORD4972"/>
        <s v="ORD4973"/>
        <s v="ORD4974"/>
        <s v="ORD4975"/>
        <s v="ORD4976"/>
        <s v="ORD4977"/>
        <s v="ORD4978"/>
        <s v="ORD4979"/>
        <s v="ORD4980"/>
        <s v="ORD4981"/>
        <s v="ORD4982"/>
        <s v="ORD4983"/>
        <s v="ORD4984"/>
        <s v="ORD4985"/>
        <s v="ORD4986"/>
        <s v="ORD4987"/>
        <s v="ORD4988"/>
        <s v="ORD4989"/>
        <s v="ORD4990"/>
        <s v="ORD4991"/>
        <s v="ORD4992"/>
        <s v="ORD4993"/>
        <s v="ORD4994"/>
        <s v="ORD4995"/>
        <s v="ORD4996"/>
        <s v="ORD4997"/>
        <s v="ORD4998"/>
        <s v="ORD4999"/>
        <s v="ORD5000"/>
        <s v="ORD5001"/>
        <s v="ORD5002"/>
        <s v="ORD5003"/>
        <s v="ORD5004"/>
        <s v="ORD5005"/>
        <s v="ORD5006"/>
        <s v="ORD5007"/>
        <s v="ORD5008"/>
        <s v="ORD5009"/>
        <s v="ORD5010"/>
        <s v="ORD5011"/>
        <s v="ORD5012"/>
        <s v="ORD5013"/>
        <s v="ORD5014"/>
        <s v="ORD5015"/>
        <s v="ORD5016"/>
        <s v="ORD5017"/>
        <s v="ORD5018"/>
        <s v="ORD5019"/>
        <s v="ORD5020"/>
        <s v="ORD5021"/>
        <s v="ORD5022"/>
        <s v="ORD5023"/>
        <s v="ORD5024"/>
        <s v="ORD5025"/>
        <s v="ORD5026"/>
        <s v="ORD5027"/>
        <s v="ORD5028"/>
        <s v="ORD5029"/>
        <s v="ORD5030"/>
        <s v="ORD5031"/>
        <s v="ORD5032"/>
        <s v="ORD5033"/>
        <s v="ORD5034"/>
        <s v="ORD5035"/>
        <s v="ORD5036"/>
        <s v="ORD5037"/>
        <s v="ORD5038"/>
        <s v="ORD5039"/>
        <s v="ORD5040"/>
        <s v="ORD5041"/>
        <s v="ORD5042"/>
        <s v="ORD5043"/>
        <s v="ORD5044"/>
        <s v="ORD5045"/>
        <s v="ORD5046"/>
        <s v="ORD5047"/>
        <s v="ORD5048"/>
        <s v="ORD5049"/>
        <s v="ORD5050"/>
        <s v="ORD5051"/>
        <s v="ORD5052"/>
        <s v="ORD5053"/>
        <s v="ORD5054"/>
        <s v="ORD5055"/>
        <s v="ORD5056"/>
        <s v="ORD5057"/>
        <s v="ORD5058"/>
        <s v="ORD5059"/>
        <s v="ORD5060"/>
        <s v="ORD5061"/>
        <s v="ORD5062"/>
        <s v="ORD5063"/>
        <s v="ORD5064"/>
        <s v="ORD5065"/>
        <s v="ORD5066"/>
        <s v="ORD5067"/>
        <s v="ORD5068"/>
        <s v="ORD5069"/>
        <s v="ORD5070"/>
        <s v="ORD5071"/>
        <s v="ORD5072"/>
        <s v="ORD5073"/>
        <s v="ORD5074"/>
        <s v="ORD5075"/>
        <s v="ORD5076"/>
        <s v="ORD5077"/>
        <s v="ORD5078"/>
        <s v="ORD5079"/>
        <s v="ORD5080"/>
        <s v="ORD5081"/>
        <s v="ORD5082"/>
        <s v="ORD5083"/>
        <s v="ORD5084"/>
        <s v="ORD5085"/>
        <s v="ORD5086"/>
        <s v="ORD5087"/>
        <s v="ORD5088"/>
        <s v="ORD5089"/>
        <s v="ORD5090"/>
        <s v="ORD5091"/>
        <s v="ORD5092"/>
        <s v="ORD5093"/>
        <s v="ORD5094"/>
        <s v="ORD5095"/>
        <s v="ORD5096"/>
        <s v="ORD5097"/>
        <s v="ORD5098"/>
        <s v="ORD5099"/>
        <s v="ORD5100"/>
        <s v="ORD5101"/>
        <s v="ORD5102"/>
        <s v="ORD5103"/>
        <s v="ORD5104"/>
        <s v="ORD5105"/>
        <s v="ORD5106"/>
        <s v="ORD5107"/>
        <s v="ORD5108"/>
        <s v="ORD5109"/>
        <s v="ORD5110"/>
        <s v="ORD5111"/>
        <s v="ORD5112"/>
        <s v="ORD5113"/>
        <s v="ORD5114"/>
        <s v="ORD5115"/>
        <s v="ORD5116"/>
        <s v="ORD5117"/>
        <s v="ORD5118"/>
        <s v="ORD5119"/>
        <s v="ORD5120"/>
        <s v="ORD5121"/>
        <s v="ORD5122"/>
        <s v="ORD5123"/>
        <s v="ORD5124"/>
        <s v="ORD5125"/>
        <s v="ORD5126"/>
        <s v="ORD5127"/>
        <s v="ORD5128"/>
        <s v="ORD5129"/>
        <s v="ORD5130"/>
        <s v="ORD5131"/>
        <s v="ORD5132"/>
        <s v="ORD5133"/>
        <s v="ORD5134"/>
        <s v="ORD5135"/>
        <s v="ORD5136"/>
        <s v="ORD5137"/>
        <s v="ORD5138"/>
        <s v="ORD5139"/>
        <s v="ORD5140"/>
        <s v="ORD5141"/>
        <s v="ORD5142"/>
        <s v="ORD5143"/>
        <s v="ORD5144"/>
        <s v="ORD5145"/>
        <s v="ORD5146"/>
        <s v="ORD5147"/>
        <s v="ORD5148"/>
        <s v="ORD5149"/>
        <s v="ORD5150"/>
        <s v="ORD5151"/>
        <s v="ORD5152"/>
        <s v="ORD5153"/>
        <s v="ORD5154"/>
        <s v="ORD5155"/>
        <s v="ORD5156"/>
        <s v="ORD5157"/>
        <s v="ORD5158"/>
        <s v="ORD5159"/>
        <s v="ORD5160"/>
        <s v="ORD5161"/>
        <s v="ORD5162"/>
        <s v="ORD5163"/>
        <s v="ORD5164"/>
        <s v="ORD5165"/>
        <s v="ORD5166"/>
        <s v="ORD5167"/>
        <s v="ORD5168"/>
        <s v="ORD5169"/>
        <s v="ORD5170"/>
        <s v="ORD5171"/>
        <s v="ORD5172"/>
        <s v="ORD5173"/>
        <s v="ORD5174"/>
        <s v="ORD5175"/>
        <s v="ORD5176"/>
        <s v="ORD5177"/>
        <s v="ORD5178"/>
        <s v="ORD5179"/>
        <s v="ORD5180"/>
        <s v="ORD5181"/>
        <s v="ORD5182"/>
        <s v="ORD5183"/>
        <s v="ORD5184"/>
        <s v="ORD5185"/>
        <s v="ORD5186"/>
        <s v="ORD5187"/>
        <s v="ORD5188"/>
        <s v="ORD5189"/>
        <s v="ORD5190"/>
        <s v="ORD5191"/>
        <s v="ORD5192"/>
        <s v="ORD5193"/>
        <s v="ORD5194"/>
        <s v="ORD5195"/>
        <s v="ORD5196"/>
        <s v="ORD5197"/>
        <s v="ORD5198"/>
        <s v="ORD5199"/>
        <s v="ORD5200"/>
        <s v="ORD5201"/>
        <s v="ORD5202"/>
        <s v="ORD5203"/>
        <s v="ORD5204"/>
        <s v="ORD5205"/>
        <s v="ORD5206"/>
        <s v="ORD5207"/>
        <s v="ORD5208"/>
        <s v="ORD5209"/>
        <s v="ORD5210"/>
        <s v="ORD5211"/>
        <s v="ORD5212"/>
        <s v="ORD5213"/>
        <s v="ORD5214"/>
        <s v="ORD5215"/>
        <s v="ORD5216"/>
        <s v="ORD5217"/>
        <s v="ORD5218"/>
        <s v="ORD5219"/>
        <s v="ORD5220"/>
        <s v="ORD5221"/>
        <s v="ORD5222"/>
        <s v="ORD5223"/>
        <s v="ORD5224"/>
        <s v="ORD5225"/>
        <s v="ORD5226"/>
        <s v="ORD5227"/>
        <s v="ORD5228"/>
        <s v="ORD5229"/>
        <s v="ORD5230"/>
        <s v="ORD5231"/>
        <s v="ORD5232"/>
        <s v="ORD5233"/>
        <s v="ORD5234"/>
        <s v="ORD5235"/>
        <s v="ORD5236"/>
        <s v="ORD5237"/>
        <s v="ORD5238"/>
        <s v="ORD5239"/>
        <s v="ORD5240"/>
        <s v="ORD5241"/>
        <s v="ORD5242"/>
        <s v="ORD5243"/>
        <s v="ORD5244"/>
        <s v="ORD5245"/>
        <s v="ORD5246"/>
        <s v="ORD5247"/>
        <s v="ORD5248"/>
        <s v="ORD5249"/>
        <s v="ORD5250"/>
        <s v="ORD5251"/>
        <s v="ORD5252"/>
        <s v="ORD5253"/>
        <s v="ORD5254"/>
        <s v="ORD5255"/>
        <s v="ORD5256"/>
        <s v="ORD5257"/>
        <s v="ORD5258"/>
        <s v="ORD5259"/>
        <s v="ORD5260"/>
        <s v="ORD5261"/>
        <s v="ORD5262"/>
        <s v="ORD5263"/>
        <s v="ORD5264"/>
        <s v="ORD5265"/>
        <s v="ORD5266"/>
        <s v="ORD5267"/>
        <s v="ORD5268"/>
        <s v="ORD5269"/>
        <s v="ORD5270"/>
        <s v="ORD5271"/>
        <s v="ORD5272"/>
        <s v="ORD5273"/>
        <s v="ORD5274"/>
        <s v="ORD5275"/>
        <s v="ORD5276"/>
        <s v="ORD5277"/>
        <s v="ORD5278"/>
        <s v="ORD5279"/>
        <s v="ORD5280"/>
        <s v="ORD5281"/>
        <s v="ORD5282"/>
        <s v="ORD5283"/>
        <s v="ORD5284"/>
        <s v="ORD5285"/>
        <s v="ORD5286"/>
        <s v="ORD5287"/>
        <s v="ORD5288"/>
        <s v="ORD5289"/>
        <s v="ORD5290"/>
        <s v="ORD5291"/>
        <s v="ORD5292"/>
        <s v="ORD5293"/>
        <s v="ORD5294"/>
        <s v="ORD5295"/>
        <s v="ORD5296"/>
        <s v="ORD5297"/>
        <s v="ORD5298"/>
        <s v="ORD5299"/>
        <s v="ORD5300"/>
        <s v="ORD5301"/>
        <s v="ORD5302"/>
        <s v="ORD5303"/>
        <s v="ORD5304"/>
        <s v="ORD5305"/>
        <s v="ORD5306"/>
        <s v="ORD5307"/>
        <s v="ORD5308"/>
        <s v="ORD5309"/>
        <s v="ORD5310"/>
        <s v="ORD5311"/>
        <s v="ORD5312"/>
        <s v="ORD5313"/>
        <s v="ORD5314"/>
        <s v="ORD5315"/>
        <s v="ORD5316"/>
        <s v="ORD5317"/>
        <s v="ORD5318"/>
        <s v="ORD5319"/>
        <s v="ORD5320"/>
        <s v="ORD5321"/>
        <s v="ORD5322"/>
        <s v="ORD5323"/>
        <s v="ORD5324"/>
        <s v="ORD5325"/>
        <s v="ORD5326"/>
        <s v="ORD5327"/>
        <s v="ORD5328"/>
        <s v="ORD5329"/>
        <s v="ORD5330"/>
        <s v="ORD5331"/>
        <s v="ORD5332"/>
        <s v="ORD5333"/>
        <s v="ORD5334"/>
        <s v="ORD5335"/>
        <s v="ORD5336"/>
        <s v="ORD5337"/>
        <s v="ORD5338"/>
        <s v="ORD5339"/>
        <s v="ORD5340"/>
        <s v="ORD5341"/>
        <s v="ORD5342"/>
        <s v="ORD5343"/>
        <s v="ORD5344"/>
        <s v="ORD5345"/>
        <s v="ORD5346"/>
        <s v="ORD5347"/>
        <s v="ORD5348"/>
        <s v="ORD5349"/>
        <s v="ORD5350"/>
        <s v="ORD5351"/>
        <s v="ORD5352"/>
        <s v="ORD5353"/>
        <s v="ORD5354"/>
        <s v="ORD5355"/>
        <s v="ORD5356"/>
        <s v="ORD5357"/>
        <s v="ORD5358"/>
        <s v="ORD5359"/>
        <s v="ORD5360"/>
        <s v="ORD5361"/>
        <s v="ORD5362"/>
        <s v="ORD5363"/>
        <s v="ORD5364"/>
        <s v="ORD5365"/>
        <s v="ORD5366"/>
        <s v="ORD5367"/>
        <s v="ORD5368"/>
        <s v="ORD5369"/>
        <s v="ORD5370"/>
        <s v="ORD5371"/>
        <s v="ORD5372"/>
        <s v="ORD5373"/>
        <s v="ORD5374"/>
        <s v="ORD5375"/>
        <s v="ORD5376"/>
        <s v="ORD5377"/>
        <s v="ORD5378"/>
        <s v="ORD5379"/>
        <s v="ORD5380"/>
        <s v="ORD5381"/>
        <s v="ORD5382"/>
        <s v="ORD5383"/>
        <s v="ORD5384"/>
        <s v="ORD5385"/>
        <s v="ORD5386"/>
        <s v="ORD5387"/>
        <s v="ORD5388"/>
        <s v="ORD5389"/>
        <s v="ORD5390"/>
        <s v="ORD5391"/>
        <s v="ORD5392"/>
        <s v="ORD5393"/>
        <s v="ORD5394"/>
        <s v="ORD5395"/>
        <s v="ORD5396"/>
        <s v="ORD5397"/>
        <s v="ORD5398"/>
        <s v="ORD5399"/>
        <s v="ORD5400"/>
        <s v="ORD5401"/>
        <s v="ORD5402"/>
        <s v="ORD5403"/>
        <s v="ORD5404"/>
        <s v="ORD5405"/>
        <s v="ORD5406"/>
        <s v="ORD5407"/>
        <s v="ORD5408"/>
        <s v="ORD5409"/>
        <s v="ORD5410"/>
        <s v="ORD5411"/>
        <s v="ORD5412"/>
        <s v="ORD5413"/>
        <s v="ORD5414"/>
        <s v="ORD5415"/>
        <s v="ORD5416"/>
        <s v="ORD5417"/>
        <s v="ORD5418"/>
        <s v="ORD5419"/>
        <s v="ORD5420"/>
        <s v="ORD5421"/>
        <s v="ORD5422"/>
        <s v="ORD5423"/>
        <s v="ORD5424"/>
        <s v="ORD5425"/>
        <s v="ORD5426"/>
        <s v="ORD5427"/>
        <s v="ORD5428"/>
        <s v="ORD5429"/>
        <s v="ORD5430"/>
        <s v="ORD5431"/>
        <s v="ORD5432"/>
        <s v="ORD5433"/>
        <s v="ORD5434"/>
        <s v="ORD5435"/>
        <s v="ORD5436"/>
        <s v="ORD5437"/>
        <s v="ORD5438"/>
        <s v="ORD5439"/>
        <s v="ORD5440"/>
        <s v="ORD5441"/>
        <s v="ORD5442"/>
        <s v="ORD5443"/>
        <s v="ORD5444"/>
        <s v="ORD5445"/>
        <s v="ORD5446"/>
        <s v="ORD5447"/>
        <s v="ORD5448"/>
        <s v="ORD5449"/>
        <s v="ORD5450"/>
        <s v="ORD5451"/>
        <s v="ORD5452"/>
        <s v="ORD5453"/>
        <s v="ORD5454"/>
        <s v="ORD5455"/>
        <s v="ORD5456"/>
        <s v="ORD5457"/>
        <s v="ORD5458"/>
        <s v="ORD5459"/>
        <s v="ORD5460"/>
        <s v="ORD5461"/>
        <s v="ORD5462"/>
        <s v="ORD5463"/>
        <s v="ORD5464"/>
        <s v="ORD5465"/>
        <s v="ORD5466"/>
        <s v="ORD5467"/>
        <s v="ORD5468"/>
        <s v="ORD5469"/>
        <s v="ORD5470"/>
        <s v="ORD5471"/>
        <s v="ORD5472"/>
        <s v="ORD5473"/>
        <s v="ORD5474"/>
        <s v="ORD5475"/>
        <s v="ORD5476"/>
        <s v="ORD5477"/>
        <s v="ORD5478"/>
        <s v="ORD5479"/>
        <s v="ORD5480"/>
        <s v="ORD5481"/>
        <s v="ORD5482"/>
        <s v="ORD5483"/>
        <s v="ORD5484"/>
        <s v="ORD5485"/>
        <s v="ORD5486"/>
        <s v="ORD5487"/>
        <s v="ORD5488"/>
        <s v="ORD5489"/>
        <s v="ORD5490"/>
        <s v="ORD5491"/>
        <s v="ORD5492"/>
        <s v="ORD5493"/>
        <s v="ORD5494"/>
        <s v="ORD5495"/>
        <s v="ORD5496"/>
        <s v="ORD5497"/>
        <s v="ORD5498"/>
        <s v="ORD5499"/>
        <s v="ORD5500"/>
        <s v="ORD5501"/>
        <s v="ORD5502"/>
        <s v="ORD5503"/>
        <s v="ORD5504"/>
        <s v="ORD5505"/>
        <s v="ORD5506"/>
        <s v="ORD5507"/>
        <s v="ORD5508"/>
        <s v="ORD5509"/>
        <s v="ORD5510"/>
        <s v="ORD5511"/>
        <s v="ORD5512"/>
        <s v="ORD5513"/>
        <s v="ORD5514"/>
        <s v="ORD5515"/>
        <s v="ORD5516"/>
        <s v="ORD5517"/>
        <s v="ORD5518"/>
        <s v="ORD5519"/>
        <s v="ORD5520"/>
        <s v="ORD5521"/>
        <s v="ORD5522"/>
        <s v="ORD5523"/>
        <s v="ORD5524"/>
        <s v="ORD5525"/>
        <s v="ORD5526"/>
        <s v="ORD5527"/>
        <s v="ORD5528"/>
        <s v="ORD5529"/>
        <s v="ORD5530"/>
        <s v="ORD5531"/>
        <s v="ORD5532"/>
        <s v="ORD5533"/>
        <s v="ORD5534"/>
        <s v="ORD5535"/>
        <s v="ORD5536"/>
        <s v="ORD5537"/>
        <s v="ORD5538"/>
        <s v="ORD5539"/>
        <s v="ORD5540"/>
        <s v="ORD5541"/>
        <s v="ORD5542"/>
        <s v="ORD5543"/>
        <s v="ORD5544"/>
        <s v="ORD5545"/>
        <s v="ORD5546"/>
        <s v="ORD5547"/>
        <s v="ORD5548"/>
        <s v="ORD5549"/>
        <s v="ORD5550"/>
        <s v="ORD5551"/>
        <s v="ORD5552"/>
        <s v="ORD5553"/>
        <s v="ORD5554"/>
        <s v="ORD5555"/>
        <s v="ORD5556"/>
        <s v="ORD5557"/>
        <s v="ORD5558"/>
        <s v="ORD5559"/>
        <s v="ORD5560"/>
        <s v="ORD5561"/>
        <s v="ORD5562"/>
        <s v="ORD5563"/>
        <s v="ORD5564"/>
        <s v="ORD5565"/>
        <s v="ORD5566"/>
        <s v="ORD5567"/>
        <s v="ORD5568"/>
        <s v="ORD5569"/>
        <s v="ORD5570"/>
        <s v="ORD5571"/>
        <s v="ORD5572"/>
        <s v="ORD5573"/>
        <s v="ORD5574"/>
        <s v="ORD5575"/>
        <s v="ORD5576"/>
        <s v="ORD5577"/>
        <s v="ORD5578"/>
        <s v="ORD5579"/>
        <s v="ORD5580"/>
        <s v="ORD5581"/>
        <s v="ORD5582"/>
        <s v="ORD5583"/>
        <s v="ORD5584"/>
        <s v="ORD5585"/>
        <s v="ORD5586"/>
        <s v="ORD5587"/>
        <s v="ORD5588"/>
        <s v="ORD5589"/>
        <s v="ORD5590"/>
        <s v="ORD5591"/>
        <s v="ORD5592"/>
        <s v="ORD5593"/>
        <s v="ORD5594"/>
        <s v="ORD5595"/>
        <s v="ORD5596"/>
        <s v="ORD5597"/>
        <s v="ORD5598"/>
        <s v="ORD5599"/>
        <s v="ORD5600"/>
        <s v="ORD5601"/>
        <s v="ORD5602"/>
        <s v="ORD5603"/>
        <s v="ORD5604"/>
        <s v="ORD5605"/>
        <s v="ORD5606"/>
        <s v="ORD5607"/>
        <s v="ORD5608"/>
        <s v="ORD5609"/>
        <s v="ORD5610"/>
        <s v="ORD5611"/>
        <s v="ORD5612"/>
        <s v="ORD5613"/>
        <s v="ORD5614"/>
        <s v="ORD5615"/>
        <s v="ORD5616"/>
        <s v="ORD5617"/>
        <s v="ORD5618"/>
        <s v="ORD5619"/>
        <s v="ORD5620"/>
        <s v="ORD5621"/>
        <s v="ORD5622"/>
        <s v="ORD5623"/>
        <s v="ORD5624"/>
        <s v="ORD5625"/>
        <s v="ORD5626"/>
        <s v="ORD5627"/>
        <s v="ORD5628"/>
        <s v="ORD5629"/>
        <s v="ORD5630"/>
        <s v="ORD5631"/>
        <s v="ORD5632"/>
        <s v="ORD5633"/>
        <s v="ORD5634"/>
        <s v="ORD5635"/>
        <s v="ORD5636"/>
        <s v="ORD5637"/>
        <s v="ORD5638"/>
        <s v="ORD5639"/>
        <s v="ORD5640"/>
        <s v="ORD5641"/>
        <s v="ORD5642"/>
        <s v="ORD5643"/>
        <s v="ORD5644"/>
        <s v="ORD5645"/>
        <s v="ORD5646"/>
        <s v="ORD5647"/>
        <s v="ORD5648"/>
        <s v="ORD5649"/>
        <s v="ORD5650"/>
        <s v="ORD5651"/>
        <s v="ORD5652"/>
        <s v="ORD5653"/>
        <s v="ORD5654"/>
        <s v="ORD5655"/>
        <s v="ORD5656"/>
        <s v="ORD5657"/>
        <s v="ORD5658"/>
        <s v="ORD5659"/>
        <s v="ORD5660"/>
        <s v="ORD5661"/>
        <s v="ORD5662"/>
        <s v="ORD5663"/>
        <s v="ORD5664"/>
        <s v="ORD5665"/>
        <s v="ORD5666"/>
        <s v="ORD5667"/>
        <s v="ORD5668"/>
        <s v="ORD5669"/>
        <s v="ORD5670"/>
        <s v="ORD5671"/>
        <s v="ORD5672"/>
        <s v="ORD5673"/>
        <s v="ORD5674"/>
        <s v="ORD5675"/>
        <s v="ORD5676"/>
        <s v="ORD5677"/>
        <s v="ORD5678"/>
        <s v="ORD5679"/>
        <s v="ORD5680"/>
        <s v="ORD5681"/>
        <s v="ORD5682"/>
        <s v="ORD5683"/>
        <s v="ORD5684"/>
        <s v="ORD5685"/>
        <s v="ORD5686"/>
        <s v="ORD5687"/>
        <s v="ORD5688"/>
        <s v="ORD5689"/>
        <s v="ORD5690"/>
        <s v="ORD5691"/>
        <s v="ORD5692"/>
        <s v="ORD5693"/>
        <s v="ORD5694"/>
        <s v="ORD5695"/>
        <s v="ORD5696"/>
        <s v="ORD5697"/>
        <s v="ORD5698"/>
        <s v="ORD5699"/>
        <s v="ORD5700"/>
        <s v="ORD5701"/>
        <s v="ORD5702"/>
        <s v="ORD5703"/>
        <s v="ORD5704"/>
        <s v="ORD5705"/>
        <s v="ORD5706"/>
        <s v="ORD5707"/>
        <s v="ORD5708"/>
        <s v="ORD5709"/>
        <s v="ORD5710"/>
        <s v="ORD5711"/>
        <s v="ORD5712"/>
        <s v="ORD5713"/>
        <s v="ORD5714"/>
        <s v="ORD5715"/>
        <s v="ORD5716"/>
        <s v="ORD5717"/>
        <s v="ORD5718"/>
        <s v="ORD5719"/>
        <s v="ORD5720"/>
        <s v="ORD5721"/>
        <s v="ORD5722"/>
        <s v="ORD5723"/>
        <s v="ORD5724"/>
        <s v="ORD5725"/>
        <s v="ORD5726"/>
        <s v="ORD5727"/>
        <s v="ORD5728"/>
        <s v="ORD5729"/>
        <s v="ORD5730"/>
        <s v="ORD5731"/>
        <s v="ORD5732"/>
        <s v="ORD5733"/>
        <s v="ORD5734"/>
        <s v="ORD5735"/>
        <s v="ORD5736"/>
        <s v="ORD5737"/>
        <s v="ORD5738"/>
        <s v="ORD5739"/>
        <s v="ORD5740"/>
        <s v="ORD5741"/>
        <s v="ORD5742"/>
        <s v="ORD5743"/>
        <s v="ORD5744"/>
        <s v="ORD5745"/>
        <s v="ORD5746"/>
        <s v="ORD5747"/>
        <s v="ORD5748"/>
        <s v="ORD5749"/>
        <s v="ORD5750"/>
        <s v="ORD5751"/>
        <s v="ORD5752"/>
        <s v="ORD5753"/>
        <s v="ORD5754"/>
        <s v="ORD5755"/>
        <s v="ORD5756"/>
        <s v="ORD5757"/>
        <s v="ORD5758"/>
        <s v="ORD5759"/>
        <s v="ORD5760"/>
        <s v="ORD5761"/>
        <s v="ORD5762"/>
        <s v="ORD5763"/>
        <s v="ORD5764"/>
        <s v="ORD5765"/>
        <s v="ORD5766"/>
        <s v="ORD5767"/>
        <s v="ORD5768"/>
        <s v="ORD5769"/>
        <s v="ORD5770"/>
        <s v="ORD5771"/>
        <s v="ORD5772"/>
        <s v="ORD5773"/>
        <s v="ORD5774"/>
        <s v="ORD5775"/>
        <s v="ORD5776"/>
        <s v="ORD5777"/>
        <s v="ORD5778"/>
        <s v="ORD5779"/>
        <s v="ORD5780"/>
        <s v="ORD5781"/>
        <s v="ORD5782"/>
        <s v="ORD5783"/>
        <s v="ORD5784"/>
        <s v="ORD5785"/>
        <s v="ORD5786"/>
        <s v="ORD5787"/>
        <s v="ORD5788"/>
        <s v="ORD5789"/>
        <s v="ORD5790"/>
        <s v="ORD5791"/>
        <s v="ORD5792"/>
        <s v="ORD5793"/>
        <s v="ORD5794"/>
        <s v="ORD5795"/>
        <s v="ORD5796"/>
        <s v="ORD5797"/>
        <s v="ORD5798"/>
        <s v="ORD5799"/>
        <s v="ORD5800"/>
        <s v="ORD5801"/>
        <s v="ORD5802"/>
        <s v="ORD5803"/>
        <s v="ORD5804"/>
        <s v="ORD5805"/>
        <s v="ORD5806"/>
        <s v="ORD5807"/>
        <s v="ORD5808"/>
        <s v="ORD5809"/>
        <s v="ORD5810"/>
        <s v="ORD5811"/>
        <s v="ORD5812"/>
        <s v="ORD5813"/>
        <s v="ORD5814"/>
        <s v="ORD5815"/>
        <s v="ORD5816"/>
        <s v="ORD5817"/>
        <s v="ORD5818"/>
        <s v="ORD5819"/>
        <s v="ORD5820"/>
        <s v="ORD5821"/>
        <s v="ORD5822"/>
        <s v="ORD5823"/>
        <s v="ORD5824"/>
        <s v="ORD5825"/>
        <s v="ORD5826"/>
        <s v="ORD5827"/>
        <s v="ORD5828"/>
        <s v="ORD5829"/>
        <s v="ORD5830"/>
        <s v="ORD5831"/>
        <s v="ORD5832"/>
        <s v="ORD5833"/>
        <s v="ORD5834"/>
        <s v="ORD5835"/>
        <s v="ORD5836"/>
        <s v="ORD5837"/>
        <s v="ORD5838"/>
        <s v="ORD5839"/>
        <s v="ORD5840"/>
        <s v="ORD5841"/>
        <s v="ORD5842"/>
        <s v="ORD5843"/>
        <s v="ORD5844"/>
        <s v="ORD5845"/>
        <s v="ORD5846"/>
        <s v="ORD5847"/>
        <s v="ORD5848"/>
        <s v="ORD5849"/>
        <s v="ORD5850"/>
        <s v="ORD5851"/>
        <s v="ORD5852"/>
        <s v="ORD5853"/>
        <s v="ORD5854"/>
        <s v="ORD5855"/>
        <s v="ORD5856"/>
        <s v="ORD5857"/>
        <s v="ORD5858"/>
        <s v="ORD5859"/>
        <s v="ORD5860"/>
        <s v="ORD5861"/>
        <s v="ORD5862"/>
        <s v="ORD5863"/>
        <s v="ORD5864"/>
        <s v="ORD5865"/>
        <s v="ORD5866"/>
        <s v="ORD5867"/>
        <s v="ORD5868"/>
        <s v="ORD5869"/>
        <s v="ORD5870"/>
        <s v="ORD5871"/>
        <s v="ORD5872"/>
        <s v="ORD5873"/>
        <s v="ORD5874"/>
        <s v="ORD5875"/>
        <s v="ORD5876"/>
        <s v="ORD5877"/>
        <s v="ORD5878"/>
        <s v="ORD5879"/>
        <s v="ORD5880"/>
        <s v="ORD5881"/>
        <s v="ORD5882"/>
        <s v="ORD5883"/>
        <s v="ORD5884"/>
        <s v="ORD5885"/>
        <s v="ORD5886"/>
        <s v="ORD5887"/>
        <s v="ORD5888"/>
        <s v="ORD5889"/>
        <s v="ORD5890"/>
        <s v="ORD5891"/>
        <s v="ORD5892"/>
        <s v="ORD5893"/>
        <s v="ORD5894"/>
        <s v="ORD5895"/>
        <s v="ORD5896"/>
        <s v="ORD5897"/>
        <s v="ORD5898"/>
        <s v="ORD5899"/>
        <s v="ORD5900"/>
        <s v="ORD5901"/>
        <s v="ORD5902"/>
        <s v="ORD5903"/>
        <s v="ORD5904"/>
        <s v="ORD5905"/>
        <s v="ORD5906"/>
        <s v="ORD5907"/>
        <s v="ORD5908"/>
        <s v="ORD5909"/>
        <s v="ORD5910"/>
        <s v="ORD5911"/>
        <s v="ORD5912"/>
        <s v="ORD5913"/>
        <s v="ORD5914"/>
        <s v="ORD5915"/>
        <s v="ORD5916"/>
        <s v="ORD5917"/>
        <s v="ORD5918"/>
        <s v="ORD5919"/>
        <s v="ORD5920"/>
        <s v="ORD5921"/>
        <s v="ORD5922"/>
        <s v="ORD5923"/>
        <s v="ORD5924"/>
        <s v="ORD5925"/>
        <s v="ORD5926"/>
        <s v="ORD5927"/>
        <s v="ORD5928"/>
        <s v="ORD5929"/>
        <s v="ORD5930"/>
        <s v="ORD5931"/>
        <s v="ORD5932"/>
        <s v="ORD5933"/>
        <s v="ORD5934"/>
        <s v="ORD5935"/>
        <s v="ORD5936"/>
        <s v="ORD5937"/>
        <s v="ORD5938"/>
        <s v="ORD5939"/>
        <s v="ORD5940"/>
        <s v="ORD5941"/>
        <s v="ORD5942"/>
        <s v="ORD5943"/>
        <s v="ORD5944"/>
        <s v="ORD5945"/>
        <s v="ORD5946"/>
        <s v="ORD5947"/>
        <s v="ORD5948"/>
        <s v="ORD5949"/>
        <s v="ORD5950"/>
        <s v="ORD5951"/>
        <s v="ORD5952"/>
        <s v="ORD5953"/>
        <s v="ORD5954"/>
        <s v="ORD5955"/>
        <s v="ORD5956"/>
        <s v="ORD5957"/>
        <s v="ORD5958"/>
        <s v="ORD5959"/>
        <s v="ORD5960"/>
        <s v="ORD5961"/>
        <s v="ORD5962"/>
        <s v="ORD5963"/>
        <s v="ORD5964"/>
        <s v="ORD5965"/>
        <s v="ORD5966"/>
        <s v="ORD5967"/>
        <s v="ORD5968"/>
        <s v="ORD5969"/>
        <s v="ORD5970"/>
        <s v="ORD5971"/>
        <s v="ORD5972"/>
        <s v="ORD5973"/>
        <s v="ORD5974"/>
        <s v="ORD5975"/>
        <s v="ORD5976"/>
        <s v="ORD5977"/>
        <s v="ORD5978"/>
        <s v="ORD5979"/>
        <s v="ORD5980"/>
        <s v="ORD5981"/>
        <s v="ORD5982"/>
        <s v="ORD5983"/>
        <s v="ORD5984"/>
        <s v="ORD5985"/>
        <s v="ORD5986"/>
        <s v="ORD5987"/>
        <s v="ORD5988"/>
        <s v="ORD5989"/>
        <s v="ORD5990"/>
        <s v="ORD5991"/>
        <s v="ORD5992"/>
        <s v="ORD5993"/>
        <s v="ORD5994"/>
        <s v="ORD5995"/>
        <s v="ORD5996"/>
        <s v="ORD5997"/>
        <s v="ORD5998"/>
        <s v="ORD5999"/>
        <s v="ORD6000"/>
        <s v="ORD6001"/>
        <s v="ORD6002"/>
        <s v="ORD6003"/>
        <s v="ORD6004"/>
        <s v="ORD6005"/>
        <s v="ORD6006"/>
        <s v="ORD6007"/>
        <s v="ORD6008"/>
        <s v="ORD6009"/>
        <s v="ORD6010"/>
        <s v="ORD6011"/>
        <s v="ORD6012"/>
        <s v="ORD6013"/>
        <s v="ORD6014"/>
        <s v="ORD6015"/>
        <s v="ORD6016"/>
        <s v="ORD6017"/>
        <s v="ORD6018"/>
        <s v="ORD6019"/>
        <s v="ORD6020"/>
        <s v="ORD6021"/>
        <s v="ORD6022"/>
        <s v="ORD6023"/>
        <s v="ORD6024"/>
        <s v="ORD6025"/>
        <s v="ORD6026"/>
        <s v="ORD6027"/>
        <s v="ORD6028"/>
        <s v="ORD6029"/>
        <s v="ORD6030"/>
        <s v="ORD6031"/>
        <s v="ORD6032"/>
        <s v="ORD6033"/>
        <s v="ORD6034"/>
        <s v="ORD6035"/>
        <s v="ORD6036"/>
        <s v="ORD6037"/>
        <s v="ORD6038"/>
        <s v="ORD6039"/>
        <s v="ORD6040"/>
        <s v="ORD6041"/>
        <s v="ORD6042"/>
        <s v="ORD6043"/>
        <s v="ORD6044"/>
        <s v="ORD6045"/>
        <s v="ORD6046"/>
        <s v="ORD6047"/>
        <s v="ORD6048"/>
        <s v="ORD6049"/>
        <s v="ORD6050"/>
        <s v="ORD6051"/>
        <s v="ORD6052"/>
        <s v="ORD6053"/>
        <s v="ORD6054"/>
        <s v="ORD6055"/>
        <s v="ORD6056"/>
        <s v="ORD6057"/>
        <s v="ORD6058"/>
        <s v="ORD6059"/>
        <s v="ORD6060"/>
        <s v="ORD6061"/>
        <s v="ORD6062"/>
        <s v="ORD6063"/>
        <s v="ORD6064"/>
        <s v="ORD6065"/>
        <s v="ORD6066"/>
        <s v="ORD6067"/>
        <s v="ORD6068"/>
        <s v="ORD6069"/>
        <s v="ORD6070"/>
        <s v="ORD6071"/>
        <s v="ORD6072"/>
        <s v="ORD6073"/>
        <s v="ORD6074"/>
        <s v="ORD6075"/>
        <s v="ORD6076"/>
        <s v="ORD6077"/>
        <s v="ORD6078"/>
        <s v="ORD6079"/>
        <s v="ORD6080"/>
        <s v="ORD6081"/>
        <s v="ORD6082"/>
        <s v="ORD6083"/>
        <s v="ORD6084"/>
        <s v="ORD6085"/>
        <s v="ORD6086"/>
        <s v="ORD6087"/>
        <s v="ORD6088"/>
        <s v="ORD6089"/>
        <s v="ORD6090"/>
        <s v="ORD6091"/>
        <s v="ORD6092"/>
        <s v="ORD6093"/>
        <s v="ORD6094"/>
        <s v="ORD6095"/>
        <s v="ORD6096"/>
        <s v="ORD6097"/>
        <s v="ORD6098"/>
        <s v="ORD6099"/>
        <s v="ORD6100"/>
        <s v="ORD6101"/>
        <s v="ORD6102"/>
        <s v="ORD6103"/>
        <s v="ORD6104"/>
        <s v="ORD6105"/>
        <s v="ORD6106"/>
        <s v="ORD6107"/>
        <s v="ORD6108"/>
        <s v="ORD6109"/>
        <s v="ORD6110"/>
        <s v="ORD6111"/>
        <s v="ORD6112"/>
        <s v="ORD6113"/>
        <s v="ORD6114"/>
        <s v="ORD6115"/>
        <s v="ORD6116"/>
        <s v="ORD6117"/>
        <s v="ORD6118"/>
        <s v="ORD6119"/>
        <s v="ORD6120"/>
        <s v="ORD6121"/>
        <s v="ORD6122"/>
        <s v="ORD6123"/>
        <s v="ORD6124"/>
        <s v="ORD6125"/>
        <s v="ORD6126"/>
        <s v="ORD6127"/>
        <s v="ORD6128"/>
        <s v="ORD6129"/>
        <s v="ORD6130"/>
        <s v="ORD6131"/>
        <s v="ORD6132"/>
        <s v="ORD6133"/>
        <s v="ORD6134"/>
        <s v="ORD6135"/>
        <s v="ORD6136"/>
        <s v="ORD6137"/>
        <s v="ORD6138"/>
        <s v="ORD6139"/>
        <s v="ORD6140"/>
        <s v="ORD6141"/>
        <s v="ORD6142"/>
        <s v="ORD6143"/>
        <s v="ORD6144"/>
        <s v="ORD6145"/>
        <s v="ORD6146"/>
        <s v="ORD6147"/>
        <s v="ORD6148"/>
        <s v="ORD6149"/>
        <s v="ORD6150"/>
        <s v="ORD6151"/>
        <s v="ORD6152"/>
        <s v="ORD6153"/>
        <s v="ORD6154"/>
        <s v="ORD6155"/>
        <s v="ORD6156"/>
        <s v="ORD6157"/>
        <s v="ORD6158"/>
        <s v="ORD6159"/>
        <s v="ORD6160"/>
        <s v="ORD6161"/>
        <s v="ORD6162"/>
        <s v="ORD6163"/>
        <s v="ORD6164"/>
        <s v="ORD6165"/>
        <s v="ORD6166"/>
        <s v="ORD6167"/>
        <s v="ORD6168"/>
        <s v="ORD6169"/>
        <s v="ORD6170"/>
        <s v="ORD6171"/>
        <s v="ORD6172"/>
        <s v="ORD6173"/>
        <s v="ORD6174"/>
        <s v="ORD6175"/>
        <s v="ORD6176"/>
        <s v="ORD6177"/>
        <s v="ORD6178"/>
        <s v="ORD6179"/>
        <s v="ORD6180"/>
        <s v="ORD6181"/>
        <s v="ORD6182"/>
        <s v="ORD6183"/>
        <s v="ORD6184"/>
        <s v="ORD6185"/>
        <s v="ORD6186"/>
        <s v="ORD6187"/>
        <s v="ORD6188"/>
        <s v="ORD6189"/>
        <s v="ORD6190"/>
        <s v="ORD6191"/>
        <s v="ORD6192"/>
        <s v="ORD6193"/>
        <s v="ORD6194"/>
        <s v="ORD6195"/>
        <s v="ORD6196"/>
        <s v="ORD6197"/>
        <s v="ORD6198"/>
        <s v="ORD6199"/>
        <s v="ORD6200"/>
        <s v="ORD6201"/>
        <s v="ORD6202"/>
        <s v="ORD6203"/>
        <s v="ORD6204"/>
        <s v="ORD6205"/>
        <s v="ORD6206"/>
        <s v="ORD6207"/>
        <s v="ORD6208"/>
        <s v="ORD6209"/>
        <s v="ORD6210"/>
        <s v="ORD6211"/>
        <s v="ORD6212"/>
        <s v="ORD6213"/>
        <s v="ORD6214"/>
        <s v="ORD6215"/>
        <s v="ORD6216"/>
        <s v="ORD6217"/>
        <s v="ORD6218"/>
        <s v="ORD6219"/>
        <s v="ORD6220"/>
        <s v="ORD6221"/>
        <s v="ORD6222"/>
        <s v="ORD6223"/>
        <s v="ORD6224"/>
        <s v="ORD6225"/>
        <s v="ORD6226"/>
        <s v="ORD6227"/>
        <s v="ORD6228"/>
        <s v="ORD6229"/>
        <s v="ORD6230"/>
        <s v="ORD6231"/>
        <s v="ORD6232"/>
        <s v="ORD6233"/>
        <s v="ORD6234"/>
        <s v="ORD6235"/>
        <s v="ORD6236"/>
        <s v="ORD6237"/>
        <s v="ORD6238"/>
        <s v="ORD6239"/>
        <s v="ORD6240"/>
        <s v="ORD6241"/>
        <s v="ORD6242"/>
        <s v="ORD6243"/>
        <s v="ORD6244"/>
        <s v="ORD6245"/>
        <s v="ORD6246"/>
        <s v="ORD6247"/>
        <s v="ORD6248"/>
        <s v="ORD6249"/>
        <s v="ORD6250"/>
        <s v="ORD6251"/>
        <s v="ORD6252"/>
        <s v="ORD6253"/>
        <s v="ORD6254"/>
        <s v="ORD6255"/>
        <s v="ORD6256"/>
        <s v="ORD6257"/>
        <s v="ORD6258"/>
        <s v="ORD6259"/>
        <s v="ORD6260"/>
        <s v="ORD6261"/>
        <s v="ORD6262"/>
        <s v="ORD6263"/>
        <s v="ORD6264"/>
        <s v="ORD6265"/>
        <s v="ORD6266"/>
        <s v="ORD6267"/>
        <s v="ORD6268"/>
        <s v="ORD6269"/>
        <s v="ORD6270"/>
        <s v="ORD6271"/>
        <s v="ORD6272"/>
        <s v="ORD6273"/>
        <s v="ORD6274"/>
        <s v="ORD6275"/>
        <s v="ORD6276"/>
        <s v="ORD6277"/>
        <s v="ORD6278"/>
        <s v="ORD6279"/>
        <s v="ORD6280"/>
        <s v="ORD6281"/>
        <s v="ORD6282"/>
        <s v="ORD6283"/>
        <s v="ORD6284"/>
        <s v="ORD6285"/>
        <s v="ORD6286"/>
        <s v="ORD6287"/>
        <s v="ORD6288"/>
        <s v="ORD6289"/>
        <s v="ORD6290"/>
        <s v="ORD6291"/>
        <s v="ORD6292"/>
        <s v="ORD6293"/>
        <s v="ORD6294"/>
        <s v="ORD6295"/>
        <s v="ORD6296"/>
        <s v="ORD6297"/>
        <s v="ORD6298"/>
        <s v="ORD6299"/>
        <s v="ORD6300"/>
        <s v="ORD6301"/>
        <s v="ORD6302"/>
        <s v="ORD6303"/>
        <s v="ORD6304"/>
        <s v="ORD6305"/>
        <s v="ORD6306"/>
        <s v="ORD6307"/>
        <s v="ORD6308"/>
        <s v="ORD6309"/>
        <s v="ORD6310"/>
        <s v="ORD6311"/>
        <s v="ORD6312"/>
        <s v="ORD6313"/>
        <s v="ORD6314"/>
        <s v="ORD6315"/>
        <s v="ORD6316"/>
        <s v="ORD6317"/>
        <s v="ORD6318"/>
        <s v="ORD6319"/>
        <s v="ORD6320"/>
        <s v="ORD6321"/>
        <s v="ORD6322"/>
        <s v="ORD6323"/>
        <s v="ORD6324"/>
        <s v="ORD6325"/>
        <s v="ORD6326"/>
        <s v="ORD6327"/>
        <s v="ORD6328"/>
        <s v="ORD6329"/>
        <s v="ORD6330"/>
        <s v="ORD6331"/>
        <s v="ORD6332"/>
        <s v="ORD6333"/>
        <s v="ORD6334"/>
        <s v="ORD6335"/>
        <s v="ORD6336"/>
        <s v="ORD6337"/>
        <s v="ORD6338"/>
        <s v="ORD6339"/>
        <s v="ORD6340"/>
        <s v="ORD6341"/>
        <s v="ORD6342"/>
        <s v="ORD6343"/>
        <s v="ORD6344"/>
        <s v="ORD6345"/>
        <s v="ORD6346"/>
        <s v="ORD6347"/>
        <s v="ORD6348"/>
        <s v="ORD6349"/>
        <s v="ORD6350"/>
        <s v="ORD6351"/>
        <s v="ORD6352"/>
        <s v="ORD6353"/>
        <s v="ORD6354"/>
        <s v="ORD6355"/>
        <s v="ORD6356"/>
        <s v="ORD6357"/>
        <s v="ORD6358"/>
        <s v="ORD6359"/>
        <s v="ORD6360"/>
        <s v="ORD6361"/>
        <s v="ORD6362"/>
        <s v="ORD6363"/>
        <s v="ORD6364"/>
        <s v="ORD6365"/>
        <s v="ORD6366"/>
        <s v="ORD6367"/>
        <s v="ORD6368"/>
        <s v="ORD6369"/>
        <s v="ORD6370"/>
        <s v="ORD6371"/>
        <s v="ORD6372"/>
        <s v="ORD6373"/>
        <s v="ORD6374"/>
        <s v="ORD6375"/>
        <s v="ORD6376"/>
        <s v="ORD6377"/>
        <s v="ORD6378"/>
        <s v="ORD6379"/>
        <s v="ORD6380"/>
        <s v="ORD6381"/>
        <s v="ORD6382"/>
        <s v="ORD6383"/>
        <s v="ORD6384"/>
        <s v="ORD6385"/>
        <s v="ORD6386"/>
        <s v="ORD6387"/>
        <s v="ORD6388"/>
        <s v="ORD6389"/>
        <s v="ORD6390"/>
        <s v="ORD6391"/>
        <s v="ORD6392"/>
        <s v="ORD6393"/>
        <s v="ORD6394"/>
        <s v="ORD6395"/>
        <s v="ORD6396"/>
        <s v="ORD6397"/>
        <s v="ORD6398"/>
        <s v="ORD6399"/>
        <s v="ORD6400"/>
        <s v="ORD6401"/>
        <s v="ORD6402"/>
        <s v="ORD6403"/>
        <s v="ORD6404"/>
        <s v="ORD6405"/>
        <s v="ORD6406"/>
        <s v="ORD6407"/>
        <s v="ORD6408"/>
        <s v="ORD6409"/>
        <s v="ORD6410"/>
        <s v="ORD6411"/>
        <s v="ORD6412"/>
        <s v="ORD6413"/>
        <s v="ORD6414"/>
        <s v="ORD6415"/>
        <s v="ORD6416"/>
        <s v="ORD6417"/>
        <s v="ORD6418"/>
        <s v="ORD6419"/>
        <s v="ORD6420"/>
        <s v="ORD6421"/>
        <s v="ORD6422"/>
        <s v="ORD6423"/>
        <s v="ORD6424"/>
        <s v="ORD6425"/>
        <s v="ORD6426"/>
        <s v="ORD6427"/>
        <s v="ORD6428"/>
        <s v="ORD6429"/>
        <s v="ORD6430"/>
        <s v="ORD6431"/>
        <s v="ORD6432"/>
        <s v="ORD6433"/>
        <s v="ORD6434"/>
        <s v="ORD6435"/>
        <s v="ORD6436"/>
        <s v="ORD6437"/>
        <s v="ORD6438"/>
        <s v="ORD6439"/>
        <s v="ORD6440"/>
        <s v="ORD6441"/>
        <s v="ORD6442"/>
        <s v="ORD6443"/>
        <s v="ORD6444"/>
        <s v="ORD6445"/>
        <s v="ORD6446"/>
        <s v="ORD6447"/>
        <s v="ORD6448"/>
        <s v="ORD6449"/>
        <s v="ORD6450"/>
        <s v="ORD6451"/>
        <s v="ORD6452"/>
        <s v="ORD6453"/>
        <s v="ORD6454"/>
        <s v="ORD6455"/>
        <s v="ORD6456"/>
        <s v="ORD6457"/>
        <s v="ORD6458"/>
        <s v="ORD6459"/>
        <s v="ORD6460"/>
        <s v="ORD6461"/>
        <s v="ORD6462"/>
        <s v="ORD6463"/>
        <s v="ORD6464"/>
        <s v="ORD6465"/>
        <s v="ORD6466"/>
        <s v="ORD6467"/>
        <s v="ORD6468"/>
        <s v="ORD6469"/>
        <s v="ORD6470"/>
        <s v="ORD6471"/>
        <s v="ORD6472"/>
        <s v="ORD6473"/>
        <s v="ORD6474"/>
        <s v="ORD6475"/>
        <s v="ORD6476"/>
        <s v="ORD6477"/>
        <s v="ORD6478"/>
        <s v="ORD6479"/>
        <s v="ORD6480"/>
        <s v="ORD6481"/>
        <s v="ORD6482"/>
        <s v="ORD6483"/>
        <s v="ORD6484"/>
        <s v="ORD6485"/>
        <s v="ORD6486"/>
        <s v="ORD6487"/>
        <s v="ORD6488"/>
        <s v="ORD6489"/>
        <s v="ORD6490"/>
        <s v="ORD6491"/>
        <s v="ORD6492"/>
        <s v="ORD6493"/>
        <s v="ORD6494"/>
        <s v="ORD6495"/>
        <s v="ORD6496"/>
        <s v="ORD6497"/>
        <s v="ORD6498"/>
        <s v="ORD6499"/>
        <s v="ORD6500"/>
        <s v="ORD6501"/>
        <s v="ORD6502"/>
        <s v="ORD6503"/>
        <s v="ORD6504"/>
        <s v="ORD6505"/>
        <s v="ORD6506"/>
        <s v="ORD6507"/>
        <s v="ORD6508"/>
        <s v="ORD6509"/>
        <s v="ORD6510"/>
        <s v="ORD6511"/>
        <s v="ORD6512"/>
        <s v="ORD6513"/>
        <s v="ORD6514"/>
        <s v="ORD6515"/>
        <s v="ORD6516"/>
        <s v="ORD6517"/>
        <s v="ORD6518"/>
        <s v="ORD6519"/>
        <s v="ORD6520"/>
        <s v="ORD6521"/>
        <s v="ORD6522"/>
        <s v="ORD6523"/>
        <s v="ORD6524"/>
        <s v="ORD6525"/>
        <s v="ORD6526"/>
        <s v="ORD6527"/>
        <s v="ORD6528"/>
        <s v="ORD6529"/>
        <s v="ORD6530"/>
        <s v="ORD6531"/>
        <s v="ORD6532"/>
        <s v="ORD6533"/>
        <s v="ORD6534"/>
        <s v="ORD6535"/>
        <s v="ORD6536"/>
        <s v="ORD6537"/>
        <s v="ORD6538"/>
        <s v="ORD6539"/>
        <s v="ORD6540"/>
        <s v="ORD6541"/>
        <s v="ORD6542"/>
        <s v="ORD6543"/>
        <s v="ORD6544"/>
        <s v="ORD6545"/>
        <s v="ORD6546"/>
        <s v="ORD6547"/>
        <s v="ORD6548"/>
        <s v="ORD6549"/>
        <s v="ORD6550"/>
        <s v="ORD6551"/>
        <s v="ORD6552"/>
        <s v="ORD6553"/>
        <s v="ORD6554"/>
        <s v="ORD6555"/>
        <s v="ORD6556"/>
        <s v="ORD6557"/>
        <s v="ORD6558"/>
        <s v="ORD6559"/>
        <s v="ORD6560"/>
        <s v="ORD6561"/>
        <s v="ORD6562"/>
        <s v="ORD6563"/>
        <s v="ORD6564"/>
        <s v="ORD6565"/>
        <s v="ORD6566"/>
        <s v="ORD6567"/>
        <s v="ORD6568"/>
        <s v="ORD6569"/>
        <s v="ORD6570"/>
        <s v="ORD6571"/>
        <s v="ORD6572"/>
        <s v="ORD6573"/>
        <s v="ORD6574"/>
        <s v="ORD6575"/>
        <s v="ORD6576"/>
        <s v="ORD6577"/>
        <s v="ORD6578"/>
        <s v="ORD6579"/>
        <s v="ORD6580"/>
        <s v="ORD6581"/>
        <s v="ORD6582"/>
        <s v="ORD6583"/>
        <s v="ORD6584"/>
        <s v="ORD6585"/>
        <s v="ORD6586"/>
        <s v="ORD6587"/>
        <s v="ORD6588"/>
        <s v="ORD6589"/>
        <s v="ORD6590"/>
        <s v="ORD6591"/>
        <s v="ORD6592"/>
        <s v="ORD6593"/>
        <s v="ORD6594"/>
        <s v="ORD6595"/>
        <s v="ORD6596"/>
        <s v="ORD6597"/>
        <s v="ORD6598"/>
        <s v="ORD6599"/>
        <s v="ORD6600"/>
        <s v="ORD6601"/>
        <s v="ORD6602"/>
        <s v="ORD6603"/>
        <s v="ORD6604"/>
        <s v="ORD6605"/>
        <s v="ORD6606"/>
        <s v="ORD6607"/>
        <s v="ORD6608"/>
        <s v="ORD6609"/>
        <s v="ORD6610"/>
        <s v="ORD6611"/>
        <s v="ORD6612"/>
        <s v="ORD6613"/>
        <s v="ORD6614"/>
        <s v="ORD6615"/>
        <s v="ORD6616"/>
        <s v="ORD6617"/>
        <s v="ORD6618"/>
        <s v="ORD6619"/>
        <s v="ORD6620"/>
        <s v="ORD6621"/>
        <s v="ORD6622"/>
        <s v="ORD6623"/>
        <s v="ORD6624"/>
        <s v="ORD6625"/>
        <s v="ORD6626"/>
        <s v="ORD6627"/>
        <s v="ORD6628"/>
        <s v="ORD6629"/>
        <s v="ORD6630"/>
        <s v="ORD6631"/>
        <s v="ORD6632"/>
        <s v="ORD6633"/>
        <s v="ORD6634"/>
        <s v="ORD6635"/>
        <s v="ORD6636"/>
        <s v="ORD6637"/>
        <s v="ORD6638"/>
        <s v="ORD6639"/>
        <s v="ORD6640"/>
        <s v="ORD6641"/>
        <s v="ORD6642"/>
        <s v="ORD6643"/>
        <s v="ORD6644"/>
        <s v="ORD6645"/>
        <s v="ORD6646"/>
        <s v="ORD6647"/>
        <s v="ORD6648"/>
        <s v="ORD6649"/>
        <s v="ORD6650"/>
        <s v="ORD6651"/>
        <s v="ORD6652"/>
        <s v="ORD6653"/>
        <s v="ORD6654"/>
        <s v="ORD6655"/>
        <s v="ORD6656"/>
        <s v="ORD6657"/>
        <s v="ORD6658"/>
        <s v="ORD6659"/>
        <s v="ORD6660"/>
        <s v="ORD6661"/>
        <s v="ORD6662"/>
        <s v="ORD6663"/>
        <s v="ORD6664"/>
        <s v="ORD6665"/>
        <s v="ORD6666"/>
        <s v="ORD6667"/>
        <s v="ORD6668"/>
        <s v="ORD6669"/>
        <s v="ORD6670"/>
        <s v="ORD6671"/>
        <s v="ORD6672"/>
        <s v="ORD6673"/>
        <s v="ORD6674"/>
        <s v="ORD6675"/>
        <s v="ORD6676"/>
        <s v="ORD6677"/>
        <s v="ORD6678"/>
        <s v="ORD6679"/>
        <s v="ORD6680"/>
        <s v="ORD6681"/>
        <s v="ORD6682"/>
        <s v="ORD6683"/>
        <s v="ORD6684"/>
        <s v="ORD6685"/>
        <s v="ORD6686"/>
        <s v="ORD6687"/>
        <s v="ORD6688"/>
        <s v="ORD6689"/>
        <s v="ORD6690"/>
        <s v="ORD6691"/>
        <s v="ORD6692"/>
        <s v="ORD6693"/>
        <s v="ORD6694"/>
        <s v="ORD6695"/>
        <s v="ORD6696"/>
        <s v="ORD6697"/>
        <s v="ORD6698"/>
        <s v="ORD6699"/>
        <s v="ORD6700"/>
        <s v="ORD6701"/>
        <s v="ORD6702"/>
        <s v="ORD6703"/>
        <s v="ORD6704"/>
        <s v="ORD6705"/>
        <s v="ORD6706"/>
        <s v="ORD6707"/>
        <s v="ORD6708"/>
        <s v="ORD6709"/>
        <s v="ORD6710"/>
        <s v="ORD6711"/>
        <s v="ORD6712"/>
        <s v="ORD6713"/>
        <s v="ORD6714"/>
        <s v="ORD6715"/>
        <s v="ORD6716"/>
        <s v="ORD6717"/>
        <s v="ORD6718"/>
        <s v="ORD6719"/>
        <s v="ORD6720"/>
        <s v="ORD6721"/>
        <s v="ORD6722"/>
        <s v="ORD6723"/>
        <s v="ORD6724"/>
        <s v="ORD6725"/>
        <s v="ORD6726"/>
        <s v="ORD6727"/>
        <s v="ORD6728"/>
        <s v="ORD6729"/>
        <s v="ORD6730"/>
        <s v="ORD6731"/>
        <s v="ORD6732"/>
        <s v="ORD6733"/>
        <s v="ORD6734"/>
        <s v="ORD6735"/>
        <s v="ORD6736"/>
        <s v="ORD6737"/>
        <s v="ORD6738"/>
        <s v="ORD6739"/>
        <s v="ORD6740"/>
        <s v="ORD6741"/>
        <s v="ORD6742"/>
        <s v="ORD6743"/>
        <s v="ORD6744"/>
        <s v="ORD6745"/>
        <s v="ORD6746"/>
        <s v="ORD6747"/>
        <s v="ORD6748"/>
        <s v="ORD6749"/>
        <s v="ORD6750"/>
        <s v="ORD6751"/>
        <s v="ORD6752"/>
        <s v="ORD6753"/>
        <s v="ORD6754"/>
        <s v="ORD6755"/>
        <s v="ORD6756"/>
        <s v="ORD6757"/>
        <s v="ORD6758"/>
        <s v="ORD6759"/>
        <s v="ORD6760"/>
        <s v="ORD6761"/>
        <s v="ORD6762"/>
        <s v="ORD6763"/>
        <s v="ORD6764"/>
        <s v="ORD6765"/>
        <s v="ORD6766"/>
        <s v="ORD6767"/>
        <s v="ORD6768"/>
        <s v="ORD6769"/>
        <s v="ORD6770"/>
        <s v="ORD6771"/>
        <s v="ORD6772"/>
        <s v="ORD6773"/>
        <s v="ORD6774"/>
        <s v="ORD6775"/>
        <s v="ORD6776"/>
        <s v="ORD6777"/>
        <s v="ORD6778"/>
        <s v="ORD6779"/>
        <s v="ORD6780"/>
        <s v="ORD6781"/>
        <s v="ORD6782"/>
        <s v="ORD6783"/>
        <s v="ORD6784"/>
        <s v="ORD6785"/>
        <s v="ORD6786"/>
        <s v="ORD6787"/>
        <s v="ORD6788"/>
        <s v="ORD6789"/>
        <s v="ORD6790"/>
        <s v="ORD6791"/>
        <s v="ORD6792"/>
        <s v="ORD6793"/>
        <s v="ORD6794"/>
        <s v="ORD6795"/>
        <s v="ORD6796"/>
        <s v="ORD6797"/>
        <s v="ORD6798"/>
        <s v="ORD6799"/>
        <s v="ORD6800"/>
        <s v="ORD6801"/>
        <s v="ORD6802"/>
        <s v="ORD6803"/>
        <s v="ORD6804"/>
        <s v="ORD6805"/>
        <s v="ORD6806"/>
        <s v="ORD6807"/>
        <s v="ORD6808"/>
        <s v="ORD6809"/>
        <s v="ORD6810"/>
        <s v="ORD6811"/>
        <s v="ORD6812"/>
        <s v="ORD6813"/>
        <s v="ORD6814"/>
        <s v="ORD6815"/>
        <s v="ORD6816"/>
        <s v="ORD6817"/>
        <s v="ORD6818"/>
        <s v="ORD6819"/>
        <s v="ORD6820"/>
        <s v="ORD6821"/>
        <s v="ORD6822"/>
        <s v="ORD6823"/>
        <s v="ORD6824"/>
        <s v="ORD6825"/>
        <s v="ORD6826"/>
        <s v="ORD6827"/>
        <s v="ORD6828"/>
        <s v="ORD6829"/>
        <s v="ORD6830"/>
        <s v="ORD6831"/>
        <s v="ORD6832"/>
        <s v="ORD6833"/>
        <s v="ORD6834"/>
        <s v="ORD6835"/>
        <s v="ORD6836"/>
        <s v="ORD6837"/>
        <s v="ORD6838"/>
        <s v="ORD6839"/>
        <s v="ORD6840"/>
        <s v="ORD6841"/>
        <s v="ORD6842"/>
        <s v="ORD6843"/>
        <s v="ORD6844"/>
        <s v="ORD6845"/>
        <s v="ORD6846"/>
        <s v="ORD6847"/>
        <s v="ORD6848"/>
        <s v="ORD6849"/>
        <s v="ORD6850"/>
        <s v="ORD6851"/>
        <s v="ORD6852"/>
        <s v="ORD6853"/>
        <s v="ORD6854"/>
        <s v="ORD6855"/>
        <s v="ORD6856"/>
        <s v="ORD6857"/>
        <s v="ORD6858"/>
        <s v="ORD6859"/>
        <s v="ORD6860"/>
        <s v="ORD6861"/>
        <s v="ORD6862"/>
        <s v="ORD6863"/>
        <s v="ORD6864"/>
        <s v="ORD6865"/>
        <s v="ORD6866"/>
        <s v="ORD6867"/>
        <s v="ORD6868"/>
        <s v="ORD6869"/>
        <s v="ORD6870"/>
        <s v="ORD6871"/>
        <s v="ORD6872"/>
        <s v="ORD6873"/>
        <s v="ORD6874"/>
        <s v="ORD6875"/>
        <s v="ORD6876"/>
        <s v="ORD6877"/>
        <s v="ORD6878"/>
        <s v="ORD6879"/>
        <s v="ORD6880"/>
        <s v="ORD6881"/>
        <s v="ORD6882"/>
        <s v="ORD6883"/>
        <s v="ORD6884"/>
        <s v="ORD6885"/>
        <s v="ORD6886"/>
        <s v="ORD6887"/>
        <s v="ORD6888"/>
        <s v="ORD6889"/>
        <s v="ORD6890"/>
        <s v="ORD6891"/>
        <s v="ORD6892"/>
        <s v="ORD6893"/>
        <s v="ORD6894"/>
        <s v="ORD6895"/>
        <s v="ORD6896"/>
        <s v="ORD6897"/>
        <s v="ORD6898"/>
        <s v="ORD6899"/>
        <s v="ORD6900"/>
        <s v="ORD6901"/>
        <s v="ORD6902"/>
        <s v="ORD6903"/>
        <s v="ORD6904"/>
        <s v="ORD6905"/>
        <s v="ORD6906"/>
        <s v="ORD6907"/>
        <s v="ORD6908"/>
        <s v="ORD6909"/>
        <s v="ORD6910"/>
        <s v="ORD6911"/>
        <s v="ORD6912"/>
        <s v="ORD6913"/>
        <s v="ORD6914"/>
        <s v="ORD6915"/>
        <s v="ORD6916"/>
        <s v="ORD6917"/>
        <s v="ORD6918"/>
        <s v="ORD6919"/>
        <s v="ORD6920"/>
        <s v="ORD6921"/>
        <s v="ORD6922"/>
        <s v="ORD6923"/>
        <s v="ORD6924"/>
        <s v="ORD6925"/>
        <s v="ORD6926"/>
        <s v="ORD6927"/>
        <s v="ORD6928"/>
        <s v="ORD6929"/>
        <s v="ORD6930"/>
        <s v="ORD6931"/>
        <s v="ORD6932"/>
        <s v="ORD6933"/>
        <s v="ORD6934"/>
        <s v="ORD6935"/>
        <s v="ORD6936"/>
        <s v="ORD6937"/>
        <s v="ORD6938"/>
        <s v="ORD6939"/>
        <s v="ORD6940"/>
        <s v="ORD6941"/>
        <s v="ORD6942"/>
        <s v="ORD6943"/>
        <s v="ORD6944"/>
        <s v="ORD6945"/>
        <s v="ORD6946"/>
        <s v="ORD6947"/>
        <s v="ORD6948"/>
        <s v="ORD6949"/>
        <s v="ORD6950"/>
        <s v="ORD6951"/>
        <s v="ORD6952"/>
        <s v="ORD6953"/>
        <s v="ORD6954"/>
        <s v="ORD6955"/>
        <s v="ORD6956"/>
        <s v="ORD6957"/>
        <s v="ORD6958"/>
        <s v="ORD6959"/>
        <s v="ORD6960"/>
        <s v="ORD6961"/>
        <s v="ORD6962"/>
        <s v="ORD6963"/>
        <s v="ORD6964"/>
        <s v="ORD6965"/>
        <s v="ORD6966"/>
        <s v="ORD6967"/>
        <s v="ORD6968"/>
        <s v="ORD6969"/>
        <s v="ORD6970"/>
        <s v="ORD6971"/>
        <s v="ORD6972"/>
        <s v="ORD6973"/>
        <s v="ORD6974"/>
        <s v="ORD6975"/>
        <s v="ORD6976"/>
        <s v="ORD6977"/>
        <s v="ORD6978"/>
        <s v="ORD6979"/>
        <s v="ORD6980"/>
        <s v="ORD6981"/>
        <s v="ORD6982"/>
        <s v="ORD6983"/>
        <s v="ORD6984"/>
        <s v="ORD6985"/>
        <s v="ORD6986"/>
        <s v="ORD6987"/>
        <s v="ORD6988"/>
        <s v="ORD6989"/>
        <s v="ORD6990"/>
        <s v="ORD6991"/>
        <s v="ORD6992"/>
        <s v="ORD6993"/>
        <s v="ORD6994"/>
        <s v="ORD6995"/>
        <s v="ORD6996"/>
        <s v="ORD6997"/>
        <s v="ORD6998"/>
        <s v="ORD6999"/>
        <s v="ORD7000"/>
      </sharedItems>
    </cacheField>
    <cacheField name="Date and Time" numFmtId="22">
      <sharedItems containsSemiMixedTypes="0" containsNonDate="0" containsDate="1" containsString="0" minDate="2024-01-01T00:24:50" maxDate="2024-11-17T11:10:30"/>
    </cacheField>
    <cacheField name="Product ID" numFmtId="0">
      <sharedItems/>
    </cacheField>
    <cacheField name="Customer ID" numFmtId="0">
      <sharedItems/>
    </cacheField>
    <cacheField name="Category" numFmtId="0">
      <sharedItems/>
    </cacheField>
    <cacheField name="Payment Method" numFmtId="0">
      <sharedItems/>
    </cacheField>
    <cacheField name="Selling Price" numFmtId="0">
      <sharedItems containsSemiMixedTypes="0" containsString="0" containsNumber="1" minValue="20.02" maxValue="1999.47"/>
    </cacheField>
    <cacheField name="Quantity" numFmtId="0">
      <sharedItems containsSemiMixedTypes="0" containsString="0" containsNumber="1" containsInteger="1" minValue="1" maxValue="10"/>
    </cacheField>
    <cacheField name="Total Sales" numFmtId="0">
      <sharedItems containsSemiMixedTypes="0" containsString="0" containsNumber="1" minValue="21.05" maxValue="19978.099999999999"/>
    </cacheField>
    <cacheField name="Cost price" numFmtId="0">
      <sharedItems containsSemiMixedTypes="0" containsString="0" containsNumber="1" minValue="15.69" maxValue="998.57"/>
    </cacheField>
    <cacheField name="profit" numFmtId="0">
      <sharedItems containsSemiMixedTypes="0" containsString="0" containsNumber="1" minValue="-914.88" maxValue="19848.179999999997"/>
    </cacheField>
    <cacheField name="days" numFmtId="0">
      <sharedItems count="7">
        <s v="Sunday"/>
        <s v="Friday"/>
        <s v="Thursday"/>
        <s v="Saturday"/>
        <s v="Wednesday"/>
        <s v="Tuesday"/>
        <s v="Monday"/>
      </sharedItems>
    </cacheField>
    <cacheField name="MONTH" numFmtId="0">
      <sharedItems/>
    </cacheField>
    <cacheField name="month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CUST125"/>
    <x v="0"/>
    <x v="0"/>
    <x v="0"/>
    <x v="0"/>
    <x v="0"/>
  </r>
  <r>
    <x v="1"/>
    <s v="CUST138"/>
    <x v="1"/>
    <x v="1"/>
    <x v="1"/>
    <x v="1"/>
    <x v="0"/>
  </r>
  <r>
    <x v="2"/>
    <s v="CUST419"/>
    <x v="1"/>
    <x v="1"/>
    <x v="2"/>
    <x v="2"/>
    <x v="1"/>
  </r>
  <r>
    <x v="3"/>
    <s v="CUST889"/>
    <x v="2"/>
    <x v="0"/>
    <x v="3"/>
    <x v="3"/>
    <x v="2"/>
  </r>
  <r>
    <x v="4"/>
    <s v="CUST602"/>
    <x v="3"/>
    <x v="0"/>
    <x v="4"/>
    <x v="4"/>
    <x v="3"/>
  </r>
  <r>
    <x v="5"/>
    <s v="CUST572"/>
    <x v="3"/>
    <x v="1"/>
    <x v="5"/>
    <x v="5"/>
    <x v="4"/>
  </r>
  <r>
    <x v="6"/>
    <s v="CUST110"/>
    <x v="4"/>
    <x v="0"/>
    <x v="6"/>
    <x v="6"/>
    <x v="2"/>
  </r>
  <r>
    <x v="7"/>
    <s v="CUST695"/>
    <x v="3"/>
    <x v="0"/>
    <x v="7"/>
    <x v="7"/>
    <x v="3"/>
  </r>
  <r>
    <x v="8"/>
    <s v="CUST337"/>
    <x v="0"/>
    <x v="1"/>
    <x v="8"/>
    <x v="8"/>
    <x v="5"/>
  </r>
  <r>
    <x v="9"/>
    <s v="CUST948"/>
    <x v="1"/>
    <x v="0"/>
    <x v="9"/>
    <x v="9"/>
    <x v="6"/>
  </r>
  <r>
    <x v="10"/>
    <s v="CUST82"/>
    <x v="0"/>
    <x v="0"/>
    <x v="10"/>
    <x v="10"/>
    <x v="6"/>
  </r>
  <r>
    <x v="11"/>
    <s v="CUST415"/>
    <x v="3"/>
    <x v="1"/>
    <x v="11"/>
    <x v="11"/>
    <x v="0"/>
  </r>
  <r>
    <x v="12"/>
    <s v="CUST451"/>
    <x v="1"/>
    <x v="0"/>
    <x v="12"/>
    <x v="12"/>
    <x v="7"/>
  </r>
  <r>
    <x v="13"/>
    <s v="CUST262"/>
    <x v="1"/>
    <x v="0"/>
    <x v="13"/>
    <x v="13"/>
    <x v="2"/>
  </r>
  <r>
    <x v="14"/>
    <s v="CUST952"/>
    <x v="3"/>
    <x v="0"/>
    <x v="14"/>
    <x v="14"/>
    <x v="0"/>
  </r>
  <r>
    <x v="15"/>
    <s v="CUST845"/>
    <x v="2"/>
    <x v="0"/>
    <x v="15"/>
    <x v="15"/>
    <x v="6"/>
  </r>
  <r>
    <x v="16"/>
    <s v="CUST411"/>
    <x v="0"/>
    <x v="1"/>
    <x v="16"/>
    <x v="16"/>
    <x v="6"/>
  </r>
  <r>
    <x v="17"/>
    <s v="CUST257"/>
    <x v="4"/>
    <x v="0"/>
    <x v="17"/>
    <x v="17"/>
    <x v="5"/>
  </r>
  <r>
    <x v="18"/>
    <s v="CUST140"/>
    <x v="4"/>
    <x v="1"/>
    <x v="18"/>
    <x v="18"/>
    <x v="0"/>
  </r>
  <r>
    <x v="19"/>
    <s v="CUST63"/>
    <x v="1"/>
    <x v="0"/>
    <x v="19"/>
    <x v="19"/>
    <x v="3"/>
  </r>
  <r>
    <x v="20"/>
    <s v="CUST256"/>
    <x v="2"/>
    <x v="1"/>
    <x v="20"/>
    <x v="20"/>
    <x v="8"/>
  </r>
  <r>
    <x v="21"/>
    <s v="CUST728"/>
    <x v="3"/>
    <x v="0"/>
    <x v="21"/>
    <x v="21"/>
    <x v="9"/>
  </r>
  <r>
    <x v="22"/>
    <s v="CUST83"/>
    <x v="2"/>
    <x v="0"/>
    <x v="22"/>
    <x v="22"/>
    <x v="7"/>
  </r>
  <r>
    <x v="23"/>
    <s v="CUST738"/>
    <x v="1"/>
    <x v="1"/>
    <x v="23"/>
    <x v="23"/>
    <x v="4"/>
  </r>
  <r>
    <x v="24"/>
    <s v="CUST905"/>
    <x v="4"/>
    <x v="1"/>
    <x v="24"/>
    <x v="24"/>
    <x v="7"/>
  </r>
  <r>
    <x v="25"/>
    <s v="CUST552"/>
    <x v="1"/>
    <x v="0"/>
    <x v="25"/>
    <x v="25"/>
    <x v="7"/>
  </r>
  <r>
    <x v="26"/>
    <s v="CUST140"/>
    <x v="4"/>
    <x v="1"/>
    <x v="26"/>
    <x v="26"/>
    <x v="0"/>
  </r>
  <r>
    <x v="27"/>
    <s v="CUST991"/>
    <x v="3"/>
    <x v="0"/>
    <x v="27"/>
    <x v="27"/>
    <x v="7"/>
  </r>
  <r>
    <x v="28"/>
    <s v="CUST848"/>
    <x v="0"/>
    <x v="1"/>
    <x v="28"/>
    <x v="28"/>
    <x v="3"/>
  </r>
  <r>
    <x v="29"/>
    <s v="CUST951"/>
    <x v="2"/>
    <x v="1"/>
    <x v="29"/>
    <x v="29"/>
    <x v="3"/>
  </r>
  <r>
    <x v="30"/>
    <s v="CUST171"/>
    <x v="0"/>
    <x v="1"/>
    <x v="30"/>
    <x v="30"/>
    <x v="1"/>
  </r>
  <r>
    <x v="31"/>
    <s v="CUST430"/>
    <x v="1"/>
    <x v="1"/>
    <x v="31"/>
    <x v="31"/>
    <x v="0"/>
  </r>
  <r>
    <x v="32"/>
    <s v="CUST189"/>
    <x v="3"/>
    <x v="0"/>
    <x v="32"/>
    <x v="32"/>
    <x v="8"/>
  </r>
  <r>
    <x v="33"/>
    <s v="CUST495"/>
    <x v="2"/>
    <x v="1"/>
    <x v="33"/>
    <x v="33"/>
    <x v="5"/>
  </r>
  <r>
    <x v="34"/>
    <s v="CUST647"/>
    <x v="0"/>
    <x v="1"/>
    <x v="34"/>
    <x v="34"/>
    <x v="5"/>
  </r>
  <r>
    <x v="35"/>
    <s v="CUST111"/>
    <x v="1"/>
    <x v="0"/>
    <x v="35"/>
    <x v="35"/>
    <x v="8"/>
  </r>
  <r>
    <x v="36"/>
    <s v="CUST155"/>
    <x v="1"/>
    <x v="1"/>
    <x v="36"/>
    <x v="36"/>
    <x v="9"/>
  </r>
  <r>
    <x v="37"/>
    <s v="CUST812"/>
    <x v="1"/>
    <x v="0"/>
    <x v="37"/>
    <x v="37"/>
    <x v="1"/>
  </r>
  <r>
    <x v="38"/>
    <s v="CUST111"/>
    <x v="1"/>
    <x v="0"/>
    <x v="38"/>
    <x v="38"/>
    <x v="9"/>
  </r>
  <r>
    <x v="39"/>
    <s v="CUST432"/>
    <x v="2"/>
    <x v="1"/>
    <x v="39"/>
    <x v="39"/>
    <x v="6"/>
  </r>
  <r>
    <x v="40"/>
    <s v="CUST6"/>
    <x v="1"/>
    <x v="0"/>
    <x v="40"/>
    <x v="40"/>
    <x v="10"/>
  </r>
  <r>
    <x v="41"/>
    <s v="CUST28"/>
    <x v="4"/>
    <x v="0"/>
    <x v="41"/>
    <x v="41"/>
    <x v="2"/>
  </r>
  <r>
    <x v="42"/>
    <s v="CUST920"/>
    <x v="3"/>
    <x v="1"/>
    <x v="42"/>
    <x v="42"/>
    <x v="7"/>
  </r>
  <r>
    <x v="43"/>
    <s v="CUST600"/>
    <x v="2"/>
    <x v="0"/>
    <x v="43"/>
    <x v="43"/>
    <x v="8"/>
  </r>
  <r>
    <x v="44"/>
    <s v="CUST750"/>
    <x v="1"/>
    <x v="1"/>
    <x v="44"/>
    <x v="44"/>
    <x v="3"/>
  </r>
  <r>
    <x v="45"/>
    <s v="CUST969"/>
    <x v="2"/>
    <x v="0"/>
    <x v="45"/>
    <x v="45"/>
    <x v="0"/>
  </r>
  <r>
    <x v="46"/>
    <s v="CUST920"/>
    <x v="3"/>
    <x v="1"/>
    <x v="46"/>
    <x v="46"/>
    <x v="1"/>
  </r>
  <r>
    <x v="47"/>
    <s v="CUST53"/>
    <x v="1"/>
    <x v="1"/>
    <x v="47"/>
    <x v="47"/>
    <x v="3"/>
  </r>
  <r>
    <x v="48"/>
    <s v="CUST427"/>
    <x v="3"/>
    <x v="0"/>
    <x v="48"/>
    <x v="48"/>
    <x v="1"/>
  </r>
  <r>
    <x v="49"/>
    <s v="CUST673"/>
    <x v="3"/>
    <x v="1"/>
    <x v="49"/>
    <x v="49"/>
    <x v="4"/>
  </r>
  <r>
    <x v="50"/>
    <s v="CUST349"/>
    <x v="0"/>
    <x v="0"/>
    <x v="50"/>
    <x v="50"/>
    <x v="10"/>
  </r>
  <r>
    <x v="51"/>
    <s v="CUST296"/>
    <x v="4"/>
    <x v="0"/>
    <x v="51"/>
    <x v="51"/>
    <x v="6"/>
  </r>
  <r>
    <x v="52"/>
    <s v="CUST650"/>
    <x v="0"/>
    <x v="1"/>
    <x v="52"/>
    <x v="52"/>
    <x v="3"/>
  </r>
  <r>
    <x v="53"/>
    <s v="CUST194"/>
    <x v="0"/>
    <x v="0"/>
    <x v="53"/>
    <x v="53"/>
    <x v="2"/>
  </r>
  <r>
    <x v="54"/>
    <s v="CUST782"/>
    <x v="1"/>
    <x v="1"/>
    <x v="54"/>
    <x v="54"/>
    <x v="0"/>
  </r>
  <r>
    <x v="55"/>
    <s v="CUST734"/>
    <x v="1"/>
    <x v="0"/>
    <x v="55"/>
    <x v="55"/>
    <x v="6"/>
  </r>
  <r>
    <x v="56"/>
    <s v="CUST989"/>
    <x v="3"/>
    <x v="0"/>
    <x v="56"/>
    <x v="56"/>
    <x v="6"/>
  </r>
  <r>
    <x v="57"/>
    <s v="CUST558"/>
    <x v="3"/>
    <x v="1"/>
    <x v="57"/>
    <x v="57"/>
    <x v="4"/>
  </r>
  <r>
    <x v="58"/>
    <s v="CUST351"/>
    <x v="0"/>
    <x v="1"/>
    <x v="58"/>
    <x v="58"/>
    <x v="8"/>
  </r>
  <r>
    <x v="59"/>
    <s v="CUST162"/>
    <x v="4"/>
    <x v="1"/>
    <x v="59"/>
    <x v="59"/>
    <x v="8"/>
  </r>
  <r>
    <x v="60"/>
    <s v="CUST879"/>
    <x v="2"/>
    <x v="0"/>
    <x v="60"/>
    <x v="60"/>
    <x v="9"/>
  </r>
  <r>
    <x v="61"/>
    <s v="CUST901"/>
    <x v="3"/>
    <x v="1"/>
    <x v="61"/>
    <x v="61"/>
    <x v="7"/>
  </r>
  <r>
    <x v="62"/>
    <s v="CUST719"/>
    <x v="3"/>
    <x v="0"/>
    <x v="62"/>
    <x v="62"/>
    <x v="10"/>
  </r>
  <r>
    <x v="63"/>
    <s v="CUST256"/>
    <x v="2"/>
    <x v="1"/>
    <x v="63"/>
    <x v="63"/>
    <x v="10"/>
  </r>
  <r>
    <x v="64"/>
    <s v="CUST696"/>
    <x v="3"/>
    <x v="1"/>
    <x v="64"/>
    <x v="64"/>
    <x v="2"/>
  </r>
  <r>
    <x v="65"/>
    <s v="CUST548"/>
    <x v="0"/>
    <x v="1"/>
    <x v="65"/>
    <x v="65"/>
    <x v="6"/>
  </r>
  <r>
    <x v="66"/>
    <s v="CUST873"/>
    <x v="2"/>
    <x v="1"/>
    <x v="66"/>
    <x v="66"/>
    <x v="7"/>
  </r>
  <r>
    <x v="67"/>
    <s v="CUST932"/>
    <x v="2"/>
    <x v="0"/>
    <x v="67"/>
    <x v="67"/>
    <x v="2"/>
  </r>
  <r>
    <x v="68"/>
    <s v="CUST190"/>
    <x v="2"/>
    <x v="0"/>
    <x v="68"/>
    <x v="68"/>
    <x v="3"/>
  </r>
  <r>
    <x v="69"/>
    <s v="CUST770"/>
    <x v="3"/>
    <x v="1"/>
    <x v="69"/>
    <x v="69"/>
    <x v="7"/>
  </r>
  <r>
    <x v="70"/>
    <s v="CUST18"/>
    <x v="3"/>
    <x v="1"/>
    <x v="70"/>
    <x v="70"/>
    <x v="2"/>
  </r>
  <r>
    <x v="71"/>
    <s v="CUST561"/>
    <x v="4"/>
    <x v="0"/>
    <x v="71"/>
    <x v="71"/>
    <x v="0"/>
  </r>
  <r>
    <x v="72"/>
    <s v="CUST192"/>
    <x v="0"/>
    <x v="1"/>
    <x v="72"/>
    <x v="72"/>
    <x v="3"/>
  </r>
  <r>
    <x v="73"/>
    <s v="CUST909"/>
    <x v="4"/>
    <x v="1"/>
    <x v="73"/>
    <x v="73"/>
    <x v="7"/>
  </r>
  <r>
    <x v="74"/>
    <s v="CUST860"/>
    <x v="0"/>
    <x v="0"/>
    <x v="74"/>
    <x v="74"/>
    <x v="9"/>
  </r>
  <r>
    <x v="75"/>
    <s v="CUST170"/>
    <x v="1"/>
    <x v="1"/>
    <x v="75"/>
    <x v="75"/>
    <x v="2"/>
  </r>
  <r>
    <x v="76"/>
    <s v="CUST885"/>
    <x v="4"/>
    <x v="1"/>
    <x v="76"/>
    <x v="76"/>
    <x v="0"/>
  </r>
  <r>
    <x v="77"/>
    <s v="CUST35"/>
    <x v="3"/>
    <x v="1"/>
    <x v="77"/>
    <x v="77"/>
    <x v="5"/>
  </r>
  <r>
    <x v="78"/>
    <s v="CUST20"/>
    <x v="1"/>
    <x v="1"/>
    <x v="78"/>
    <x v="78"/>
    <x v="9"/>
  </r>
  <r>
    <x v="79"/>
    <s v="CUST621"/>
    <x v="2"/>
    <x v="1"/>
    <x v="79"/>
    <x v="79"/>
    <x v="7"/>
  </r>
  <r>
    <x v="80"/>
    <s v="CUST744"/>
    <x v="2"/>
    <x v="1"/>
    <x v="80"/>
    <x v="80"/>
    <x v="0"/>
  </r>
  <r>
    <x v="81"/>
    <s v="CUST489"/>
    <x v="2"/>
    <x v="1"/>
    <x v="81"/>
    <x v="81"/>
    <x v="9"/>
  </r>
  <r>
    <x v="82"/>
    <s v="CUST122"/>
    <x v="3"/>
    <x v="0"/>
    <x v="82"/>
    <x v="82"/>
    <x v="2"/>
  </r>
  <r>
    <x v="83"/>
    <s v="CUST115"/>
    <x v="0"/>
    <x v="0"/>
    <x v="83"/>
    <x v="83"/>
    <x v="2"/>
  </r>
  <r>
    <x v="84"/>
    <s v="CUST18"/>
    <x v="3"/>
    <x v="1"/>
    <x v="84"/>
    <x v="84"/>
    <x v="1"/>
  </r>
  <r>
    <x v="85"/>
    <s v="CUST852"/>
    <x v="2"/>
    <x v="0"/>
    <x v="85"/>
    <x v="85"/>
    <x v="8"/>
  </r>
  <r>
    <x v="86"/>
    <s v="CUST732"/>
    <x v="2"/>
    <x v="0"/>
    <x v="86"/>
    <x v="86"/>
    <x v="0"/>
  </r>
  <r>
    <x v="87"/>
    <s v="CUST143"/>
    <x v="3"/>
    <x v="1"/>
    <x v="87"/>
    <x v="87"/>
    <x v="9"/>
  </r>
  <r>
    <x v="88"/>
    <s v="CUST14"/>
    <x v="1"/>
    <x v="1"/>
    <x v="88"/>
    <x v="88"/>
    <x v="0"/>
  </r>
  <r>
    <x v="89"/>
    <s v="CUST515"/>
    <x v="2"/>
    <x v="0"/>
    <x v="89"/>
    <x v="89"/>
    <x v="9"/>
  </r>
  <r>
    <x v="90"/>
    <s v="CUST208"/>
    <x v="4"/>
    <x v="0"/>
    <x v="90"/>
    <x v="90"/>
    <x v="3"/>
  </r>
  <r>
    <x v="91"/>
    <s v="CUST52"/>
    <x v="1"/>
    <x v="0"/>
    <x v="91"/>
    <x v="91"/>
    <x v="4"/>
  </r>
  <r>
    <x v="92"/>
    <s v="CUST366"/>
    <x v="3"/>
    <x v="0"/>
    <x v="92"/>
    <x v="92"/>
    <x v="4"/>
  </r>
  <r>
    <x v="93"/>
    <s v="CUST709"/>
    <x v="2"/>
    <x v="0"/>
    <x v="93"/>
    <x v="93"/>
    <x v="2"/>
  </r>
  <r>
    <x v="94"/>
    <s v="CUST338"/>
    <x v="2"/>
    <x v="1"/>
    <x v="94"/>
    <x v="94"/>
    <x v="5"/>
  </r>
  <r>
    <x v="95"/>
    <s v="CUST222"/>
    <x v="3"/>
    <x v="1"/>
    <x v="95"/>
    <x v="95"/>
    <x v="8"/>
  </r>
  <r>
    <x v="96"/>
    <s v="CUST951"/>
    <x v="2"/>
    <x v="1"/>
    <x v="96"/>
    <x v="96"/>
    <x v="10"/>
  </r>
  <r>
    <x v="97"/>
    <s v="CUST493"/>
    <x v="3"/>
    <x v="0"/>
    <x v="97"/>
    <x v="97"/>
    <x v="9"/>
  </r>
  <r>
    <x v="98"/>
    <s v="CUST786"/>
    <x v="0"/>
    <x v="1"/>
    <x v="98"/>
    <x v="98"/>
    <x v="10"/>
  </r>
  <r>
    <x v="99"/>
    <s v="CUST39"/>
    <x v="1"/>
    <x v="1"/>
    <x v="99"/>
    <x v="99"/>
    <x v="2"/>
  </r>
  <r>
    <x v="100"/>
    <s v="CUST250"/>
    <x v="3"/>
    <x v="1"/>
    <x v="100"/>
    <x v="100"/>
    <x v="9"/>
  </r>
  <r>
    <x v="101"/>
    <s v="CUST198"/>
    <x v="3"/>
    <x v="1"/>
    <x v="101"/>
    <x v="101"/>
    <x v="10"/>
  </r>
  <r>
    <x v="102"/>
    <s v="CUST697"/>
    <x v="0"/>
    <x v="0"/>
    <x v="102"/>
    <x v="102"/>
    <x v="3"/>
  </r>
  <r>
    <x v="103"/>
    <s v="CUST131"/>
    <x v="3"/>
    <x v="1"/>
    <x v="103"/>
    <x v="103"/>
    <x v="2"/>
  </r>
  <r>
    <x v="104"/>
    <s v="CUST281"/>
    <x v="1"/>
    <x v="1"/>
    <x v="104"/>
    <x v="104"/>
    <x v="2"/>
  </r>
  <r>
    <x v="105"/>
    <s v="CUST79"/>
    <x v="0"/>
    <x v="1"/>
    <x v="105"/>
    <x v="105"/>
    <x v="9"/>
  </r>
  <r>
    <x v="106"/>
    <s v="CUST717"/>
    <x v="0"/>
    <x v="1"/>
    <x v="106"/>
    <x v="106"/>
    <x v="7"/>
  </r>
  <r>
    <x v="107"/>
    <s v="CUST480"/>
    <x v="1"/>
    <x v="0"/>
    <x v="107"/>
    <x v="107"/>
    <x v="1"/>
  </r>
  <r>
    <x v="108"/>
    <s v="CUST677"/>
    <x v="4"/>
    <x v="1"/>
    <x v="108"/>
    <x v="108"/>
    <x v="3"/>
  </r>
  <r>
    <x v="109"/>
    <s v="CUST396"/>
    <x v="0"/>
    <x v="0"/>
    <x v="109"/>
    <x v="109"/>
    <x v="1"/>
  </r>
  <r>
    <x v="110"/>
    <s v="CUST226"/>
    <x v="4"/>
    <x v="1"/>
    <x v="110"/>
    <x v="110"/>
    <x v="2"/>
  </r>
  <r>
    <x v="111"/>
    <s v="CUST739"/>
    <x v="2"/>
    <x v="0"/>
    <x v="111"/>
    <x v="111"/>
    <x v="4"/>
  </r>
  <r>
    <x v="112"/>
    <s v="CUST217"/>
    <x v="3"/>
    <x v="1"/>
    <x v="112"/>
    <x v="112"/>
    <x v="2"/>
  </r>
  <r>
    <x v="113"/>
    <s v="CUST474"/>
    <x v="2"/>
    <x v="0"/>
    <x v="113"/>
    <x v="113"/>
    <x v="2"/>
  </r>
  <r>
    <x v="114"/>
    <s v="CUST491"/>
    <x v="1"/>
    <x v="1"/>
    <x v="114"/>
    <x v="114"/>
    <x v="0"/>
  </r>
  <r>
    <x v="115"/>
    <s v="CUST160"/>
    <x v="2"/>
    <x v="0"/>
    <x v="115"/>
    <x v="115"/>
    <x v="8"/>
  </r>
  <r>
    <x v="116"/>
    <s v="CUST75"/>
    <x v="3"/>
    <x v="0"/>
    <x v="116"/>
    <x v="116"/>
    <x v="10"/>
  </r>
  <r>
    <x v="117"/>
    <s v="CUST1"/>
    <x v="1"/>
    <x v="1"/>
    <x v="117"/>
    <x v="117"/>
    <x v="4"/>
  </r>
  <r>
    <x v="118"/>
    <s v="CUST791"/>
    <x v="3"/>
    <x v="0"/>
    <x v="118"/>
    <x v="118"/>
    <x v="8"/>
  </r>
  <r>
    <x v="119"/>
    <s v="CUST201"/>
    <x v="2"/>
    <x v="1"/>
    <x v="119"/>
    <x v="119"/>
    <x v="2"/>
  </r>
  <r>
    <x v="120"/>
    <s v="CUST58"/>
    <x v="3"/>
    <x v="0"/>
    <x v="120"/>
    <x v="120"/>
    <x v="3"/>
  </r>
  <r>
    <x v="121"/>
    <s v="CUST622"/>
    <x v="1"/>
    <x v="1"/>
    <x v="121"/>
    <x v="121"/>
    <x v="4"/>
  </r>
  <r>
    <x v="122"/>
    <s v="CUST186"/>
    <x v="1"/>
    <x v="0"/>
    <x v="122"/>
    <x v="122"/>
    <x v="3"/>
  </r>
  <r>
    <x v="123"/>
    <s v="CUST779"/>
    <x v="2"/>
    <x v="1"/>
    <x v="123"/>
    <x v="123"/>
    <x v="7"/>
  </r>
  <r>
    <x v="124"/>
    <s v="CUST288"/>
    <x v="4"/>
    <x v="1"/>
    <x v="124"/>
    <x v="124"/>
    <x v="8"/>
  </r>
  <r>
    <x v="125"/>
    <s v="CUST930"/>
    <x v="0"/>
    <x v="1"/>
    <x v="125"/>
    <x v="125"/>
    <x v="1"/>
  </r>
  <r>
    <x v="126"/>
    <s v="CUST845"/>
    <x v="2"/>
    <x v="0"/>
    <x v="126"/>
    <x v="126"/>
    <x v="3"/>
  </r>
  <r>
    <x v="127"/>
    <s v="CUST424"/>
    <x v="4"/>
    <x v="0"/>
    <x v="127"/>
    <x v="127"/>
    <x v="2"/>
  </r>
  <r>
    <x v="128"/>
    <s v="CUST722"/>
    <x v="2"/>
    <x v="1"/>
    <x v="128"/>
    <x v="128"/>
    <x v="4"/>
  </r>
  <r>
    <x v="129"/>
    <s v="CUST611"/>
    <x v="4"/>
    <x v="0"/>
    <x v="129"/>
    <x v="129"/>
    <x v="7"/>
  </r>
  <r>
    <x v="130"/>
    <s v="CUST335"/>
    <x v="3"/>
    <x v="1"/>
    <x v="130"/>
    <x v="130"/>
    <x v="6"/>
  </r>
  <r>
    <x v="131"/>
    <s v="CUST506"/>
    <x v="0"/>
    <x v="0"/>
    <x v="131"/>
    <x v="131"/>
    <x v="0"/>
  </r>
  <r>
    <x v="132"/>
    <s v="CUST953"/>
    <x v="4"/>
    <x v="1"/>
    <x v="132"/>
    <x v="132"/>
    <x v="2"/>
  </r>
  <r>
    <x v="133"/>
    <s v="CUST188"/>
    <x v="3"/>
    <x v="0"/>
    <x v="133"/>
    <x v="133"/>
    <x v="3"/>
  </r>
  <r>
    <x v="134"/>
    <s v="CUST69"/>
    <x v="3"/>
    <x v="1"/>
    <x v="134"/>
    <x v="134"/>
    <x v="8"/>
  </r>
  <r>
    <x v="135"/>
    <s v="CUST153"/>
    <x v="3"/>
    <x v="0"/>
    <x v="135"/>
    <x v="135"/>
    <x v="4"/>
  </r>
  <r>
    <x v="136"/>
    <s v="CUST786"/>
    <x v="0"/>
    <x v="1"/>
    <x v="136"/>
    <x v="136"/>
    <x v="2"/>
  </r>
  <r>
    <x v="137"/>
    <s v="CUST577"/>
    <x v="1"/>
    <x v="1"/>
    <x v="137"/>
    <x v="137"/>
    <x v="0"/>
  </r>
  <r>
    <x v="138"/>
    <s v="CUST129"/>
    <x v="3"/>
    <x v="1"/>
    <x v="138"/>
    <x v="138"/>
    <x v="7"/>
  </r>
  <r>
    <x v="139"/>
    <s v="CUST238"/>
    <x v="4"/>
    <x v="1"/>
    <x v="139"/>
    <x v="139"/>
    <x v="5"/>
  </r>
  <r>
    <x v="140"/>
    <s v="CUST998"/>
    <x v="0"/>
    <x v="0"/>
    <x v="140"/>
    <x v="140"/>
    <x v="6"/>
  </r>
  <r>
    <x v="141"/>
    <s v="CUST138"/>
    <x v="1"/>
    <x v="1"/>
    <x v="141"/>
    <x v="141"/>
    <x v="8"/>
  </r>
  <r>
    <x v="142"/>
    <s v="CUST814"/>
    <x v="1"/>
    <x v="1"/>
    <x v="142"/>
    <x v="142"/>
    <x v="1"/>
  </r>
  <r>
    <x v="143"/>
    <s v="CUST142"/>
    <x v="3"/>
    <x v="1"/>
    <x v="143"/>
    <x v="143"/>
    <x v="1"/>
  </r>
  <r>
    <x v="144"/>
    <s v="CUST23"/>
    <x v="1"/>
    <x v="1"/>
    <x v="144"/>
    <x v="144"/>
    <x v="6"/>
  </r>
  <r>
    <x v="145"/>
    <s v="CUST586"/>
    <x v="0"/>
    <x v="1"/>
    <x v="145"/>
    <x v="145"/>
    <x v="2"/>
  </r>
  <r>
    <x v="146"/>
    <s v="CUST309"/>
    <x v="2"/>
    <x v="1"/>
    <x v="146"/>
    <x v="146"/>
    <x v="3"/>
  </r>
  <r>
    <x v="147"/>
    <s v="CUST637"/>
    <x v="1"/>
    <x v="1"/>
    <x v="147"/>
    <x v="147"/>
    <x v="4"/>
  </r>
  <r>
    <x v="148"/>
    <s v="CUST978"/>
    <x v="0"/>
    <x v="1"/>
    <x v="148"/>
    <x v="148"/>
    <x v="5"/>
  </r>
  <r>
    <x v="149"/>
    <s v="CUST74"/>
    <x v="4"/>
    <x v="0"/>
    <x v="149"/>
    <x v="149"/>
    <x v="2"/>
  </r>
  <r>
    <x v="150"/>
    <s v="CUST175"/>
    <x v="0"/>
    <x v="0"/>
    <x v="150"/>
    <x v="150"/>
    <x v="3"/>
  </r>
  <r>
    <x v="151"/>
    <s v="CUST409"/>
    <x v="1"/>
    <x v="0"/>
    <x v="151"/>
    <x v="151"/>
    <x v="2"/>
  </r>
  <r>
    <x v="152"/>
    <s v="CUST575"/>
    <x v="3"/>
    <x v="0"/>
    <x v="152"/>
    <x v="152"/>
    <x v="3"/>
  </r>
  <r>
    <x v="153"/>
    <s v="CUST178"/>
    <x v="4"/>
    <x v="0"/>
    <x v="153"/>
    <x v="153"/>
    <x v="4"/>
  </r>
  <r>
    <x v="154"/>
    <s v="CUST140"/>
    <x v="4"/>
    <x v="1"/>
    <x v="154"/>
    <x v="154"/>
    <x v="2"/>
  </r>
  <r>
    <x v="155"/>
    <s v="CUST434"/>
    <x v="0"/>
    <x v="0"/>
    <x v="155"/>
    <x v="155"/>
    <x v="10"/>
  </r>
  <r>
    <x v="156"/>
    <s v="CUST897"/>
    <x v="4"/>
    <x v="1"/>
    <x v="156"/>
    <x v="156"/>
    <x v="2"/>
  </r>
  <r>
    <x v="157"/>
    <s v="CUST321"/>
    <x v="2"/>
    <x v="0"/>
    <x v="157"/>
    <x v="157"/>
    <x v="9"/>
  </r>
  <r>
    <x v="158"/>
    <s v="CUST575"/>
    <x v="3"/>
    <x v="0"/>
    <x v="158"/>
    <x v="158"/>
    <x v="8"/>
  </r>
  <r>
    <x v="159"/>
    <s v="CUST659"/>
    <x v="1"/>
    <x v="1"/>
    <x v="159"/>
    <x v="159"/>
    <x v="9"/>
  </r>
  <r>
    <x v="160"/>
    <s v="CUST90"/>
    <x v="1"/>
    <x v="0"/>
    <x v="160"/>
    <x v="160"/>
    <x v="0"/>
  </r>
  <r>
    <x v="161"/>
    <s v="CUST445"/>
    <x v="0"/>
    <x v="0"/>
    <x v="161"/>
    <x v="161"/>
    <x v="7"/>
  </r>
  <r>
    <x v="162"/>
    <s v="CUST255"/>
    <x v="2"/>
    <x v="1"/>
    <x v="162"/>
    <x v="162"/>
    <x v="0"/>
  </r>
  <r>
    <x v="163"/>
    <s v="CUST678"/>
    <x v="3"/>
    <x v="1"/>
    <x v="163"/>
    <x v="163"/>
    <x v="6"/>
  </r>
  <r>
    <x v="164"/>
    <s v="CUST503"/>
    <x v="4"/>
    <x v="0"/>
    <x v="164"/>
    <x v="164"/>
    <x v="10"/>
  </r>
  <r>
    <x v="165"/>
    <s v="CUST817"/>
    <x v="4"/>
    <x v="1"/>
    <x v="165"/>
    <x v="165"/>
    <x v="8"/>
  </r>
  <r>
    <x v="166"/>
    <s v="CUST626"/>
    <x v="2"/>
    <x v="1"/>
    <x v="166"/>
    <x v="166"/>
    <x v="1"/>
  </r>
  <r>
    <x v="167"/>
    <s v="CUST592"/>
    <x v="3"/>
    <x v="0"/>
    <x v="167"/>
    <x v="167"/>
    <x v="9"/>
  </r>
  <r>
    <x v="168"/>
    <s v="CUST473"/>
    <x v="1"/>
    <x v="1"/>
    <x v="168"/>
    <x v="168"/>
    <x v="0"/>
  </r>
  <r>
    <x v="169"/>
    <s v="CUST563"/>
    <x v="4"/>
    <x v="1"/>
    <x v="169"/>
    <x v="169"/>
    <x v="10"/>
  </r>
  <r>
    <x v="170"/>
    <s v="CUST108"/>
    <x v="4"/>
    <x v="1"/>
    <x v="170"/>
    <x v="170"/>
    <x v="4"/>
  </r>
  <r>
    <x v="171"/>
    <s v="CUST331"/>
    <x v="4"/>
    <x v="1"/>
    <x v="171"/>
    <x v="171"/>
    <x v="0"/>
  </r>
  <r>
    <x v="172"/>
    <s v="CUST966"/>
    <x v="1"/>
    <x v="0"/>
    <x v="172"/>
    <x v="172"/>
    <x v="1"/>
  </r>
  <r>
    <x v="173"/>
    <s v="CUST258"/>
    <x v="3"/>
    <x v="0"/>
    <x v="173"/>
    <x v="173"/>
    <x v="1"/>
  </r>
  <r>
    <x v="174"/>
    <s v="CUST984"/>
    <x v="3"/>
    <x v="1"/>
    <x v="174"/>
    <x v="174"/>
    <x v="4"/>
  </r>
  <r>
    <x v="175"/>
    <s v="CUST650"/>
    <x v="0"/>
    <x v="1"/>
    <x v="175"/>
    <x v="175"/>
    <x v="4"/>
  </r>
  <r>
    <x v="176"/>
    <s v="CUST226"/>
    <x v="4"/>
    <x v="1"/>
    <x v="176"/>
    <x v="176"/>
    <x v="6"/>
  </r>
  <r>
    <x v="177"/>
    <s v="CUST194"/>
    <x v="0"/>
    <x v="0"/>
    <x v="177"/>
    <x v="177"/>
    <x v="3"/>
  </r>
  <r>
    <x v="178"/>
    <s v="CUST918"/>
    <x v="4"/>
    <x v="1"/>
    <x v="178"/>
    <x v="178"/>
    <x v="7"/>
  </r>
  <r>
    <x v="179"/>
    <s v="CUST507"/>
    <x v="2"/>
    <x v="1"/>
    <x v="179"/>
    <x v="179"/>
    <x v="4"/>
  </r>
  <r>
    <x v="180"/>
    <s v="CUST164"/>
    <x v="4"/>
    <x v="1"/>
    <x v="180"/>
    <x v="180"/>
    <x v="3"/>
  </r>
  <r>
    <x v="181"/>
    <s v="CUST388"/>
    <x v="1"/>
    <x v="0"/>
    <x v="181"/>
    <x v="181"/>
    <x v="1"/>
  </r>
  <r>
    <x v="182"/>
    <s v="CUST395"/>
    <x v="2"/>
    <x v="0"/>
    <x v="182"/>
    <x v="182"/>
    <x v="9"/>
  </r>
  <r>
    <x v="183"/>
    <s v="CUST619"/>
    <x v="1"/>
    <x v="0"/>
    <x v="183"/>
    <x v="183"/>
    <x v="4"/>
  </r>
  <r>
    <x v="184"/>
    <s v="CUST434"/>
    <x v="0"/>
    <x v="0"/>
    <x v="184"/>
    <x v="184"/>
    <x v="6"/>
  </r>
  <r>
    <x v="185"/>
    <s v="CUST949"/>
    <x v="0"/>
    <x v="1"/>
    <x v="185"/>
    <x v="185"/>
    <x v="9"/>
  </r>
  <r>
    <x v="186"/>
    <s v="CUST143"/>
    <x v="3"/>
    <x v="1"/>
    <x v="186"/>
    <x v="186"/>
    <x v="1"/>
  </r>
  <r>
    <x v="187"/>
    <s v="CUST417"/>
    <x v="0"/>
    <x v="0"/>
    <x v="187"/>
    <x v="187"/>
    <x v="6"/>
  </r>
  <r>
    <x v="188"/>
    <s v="CUST491"/>
    <x v="1"/>
    <x v="1"/>
    <x v="188"/>
    <x v="188"/>
    <x v="1"/>
  </r>
  <r>
    <x v="189"/>
    <s v="CUST346"/>
    <x v="2"/>
    <x v="0"/>
    <x v="189"/>
    <x v="189"/>
    <x v="8"/>
  </r>
  <r>
    <x v="190"/>
    <s v="CUST856"/>
    <x v="0"/>
    <x v="1"/>
    <x v="190"/>
    <x v="190"/>
    <x v="10"/>
  </r>
  <r>
    <x v="191"/>
    <s v="CUST844"/>
    <x v="3"/>
    <x v="1"/>
    <x v="191"/>
    <x v="191"/>
    <x v="9"/>
  </r>
  <r>
    <x v="192"/>
    <s v="CUST175"/>
    <x v="0"/>
    <x v="0"/>
    <x v="192"/>
    <x v="192"/>
    <x v="8"/>
  </r>
  <r>
    <x v="193"/>
    <s v="CUST482"/>
    <x v="2"/>
    <x v="1"/>
    <x v="193"/>
    <x v="193"/>
    <x v="7"/>
  </r>
  <r>
    <x v="194"/>
    <s v="CUST236"/>
    <x v="2"/>
    <x v="1"/>
    <x v="194"/>
    <x v="194"/>
    <x v="0"/>
  </r>
  <r>
    <x v="195"/>
    <s v="CUST82"/>
    <x v="0"/>
    <x v="0"/>
    <x v="195"/>
    <x v="195"/>
    <x v="7"/>
  </r>
  <r>
    <x v="196"/>
    <s v="CUST264"/>
    <x v="0"/>
    <x v="0"/>
    <x v="196"/>
    <x v="196"/>
    <x v="0"/>
  </r>
  <r>
    <x v="197"/>
    <s v="CUST829"/>
    <x v="4"/>
    <x v="0"/>
    <x v="197"/>
    <x v="197"/>
    <x v="6"/>
  </r>
  <r>
    <x v="198"/>
    <s v="CUST898"/>
    <x v="0"/>
    <x v="1"/>
    <x v="198"/>
    <x v="198"/>
    <x v="8"/>
  </r>
  <r>
    <x v="199"/>
    <s v="CUST302"/>
    <x v="3"/>
    <x v="0"/>
    <x v="199"/>
    <x v="199"/>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s v="Male"/>
    <n v="9917.5499999999993"/>
    <n v="9482.2599999999984"/>
    <n v="7"/>
    <m/>
    <x v="0"/>
  </r>
  <r>
    <x v="1"/>
    <x v="1"/>
    <x v="1"/>
    <s v="Female"/>
    <n v="5444.04"/>
    <n v="5005.54"/>
    <n v="7"/>
    <m/>
    <x v="1"/>
  </r>
  <r>
    <x v="2"/>
    <x v="2"/>
    <x v="1"/>
    <s v="Female"/>
    <n v="8145.4"/>
    <n v="7740.83"/>
    <n v="5"/>
    <m/>
    <x v="2"/>
  </r>
  <r>
    <x v="3"/>
    <x v="3"/>
    <x v="2"/>
    <s v="Male"/>
    <n v="278.95"/>
    <n v="-699.77"/>
    <n v="2"/>
    <m/>
    <x v="3"/>
  </r>
  <r>
    <x v="4"/>
    <x v="4"/>
    <x v="3"/>
    <s v="Male"/>
    <n v="11118.18"/>
    <n v="10823.35"/>
    <n v="1"/>
    <m/>
    <x v="4"/>
  </r>
  <r>
    <x v="5"/>
    <x v="5"/>
    <x v="3"/>
    <s v="Female"/>
    <n v="7947.42"/>
    <n v="7058.34"/>
    <n v="6"/>
    <m/>
    <x v="5"/>
  </r>
  <r>
    <x v="6"/>
    <x v="6"/>
    <x v="4"/>
    <s v="Male"/>
    <n v="3743.3999999999996"/>
    <n v="3433.1899999999996"/>
    <n v="2"/>
    <m/>
    <x v="6"/>
  </r>
  <r>
    <x v="7"/>
    <x v="7"/>
    <x v="3"/>
    <s v="Male"/>
    <n v="14827.949999999999"/>
    <n v="14522.46"/>
    <n v="1"/>
    <m/>
    <x v="7"/>
  </r>
  <r>
    <x v="8"/>
    <x v="8"/>
    <x v="0"/>
    <s v="Female"/>
    <n v="13593.3"/>
    <n v="12843.109999999999"/>
    <n v="11"/>
    <m/>
    <x v="2"/>
  </r>
  <r>
    <x v="9"/>
    <x v="9"/>
    <x v="1"/>
    <s v="Male"/>
    <n v="11849.9"/>
    <n v="11415.02"/>
    <n v="9"/>
    <m/>
    <x v="8"/>
  </r>
  <r>
    <x v="10"/>
    <x v="10"/>
    <x v="0"/>
    <s v="Male"/>
    <n v="3036.64"/>
    <n v="2848.56"/>
    <n v="9"/>
    <m/>
    <x v="2"/>
  </r>
  <r>
    <x v="11"/>
    <x v="11"/>
    <x v="3"/>
    <s v="Female"/>
    <n v="1206"/>
    <n v="923.31999999999994"/>
    <n v="7"/>
    <m/>
    <x v="9"/>
  </r>
  <r>
    <x v="12"/>
    <x v="12"/>
    <x v="1"/>
    <s v="Male"/>
    <n v="659.34"/>
    <n v="63.830000000000041"/>
    <n v="10"/>
    <m/>
    <x v="10"/>
  </r>
  <r>
    <x v="13"/>
    <x v="13"/>
    <x v="1"/>
    <s v="Male"/>
    <n v="1065.07"/>
    <n v="386.14"/>
    <n v="2"/>
    <m/>
    <x v="6"/>
  </r>
  <r>
    <x v="14"/>
    <x v="14"/>
    <x v="3"/>
    <s v="Male"/>
    <n v="9836.6"/>
    <n v="9064.7200000000012"/>
    <n v="7"/>
    <m/>
    <x v="4"/>
  </r>
  <r>
    <x v="15"/>
    <x v="15"/>
    <x v="2"/>
    <s v="Male"/>
    <n v="6600.2"/>
    <n v="6495.5"/>
    <n v="9"/>
    <m/>
    <x v="1"/>
  </r>
  <r>
    <x v="16"/>
    <x v="16"/>
    <x v="0"/>
    <s v="Female"/>
    <n v="3742.3500000000004"/>
    <n v="3073.0400000000004"/>
    <n v="9"/>
    <m/>
    <x v="11"/>
  </r>
  <r>
    <x v="17"/>
    <x v="17"/>
    <x v="4"/>
    <s v="Male"/>
    <n v="7900.2"/>
    <n v="7519.3899999999994"/>
    <n v="11"/>
    <m/>
    <x v="12"/>
  </r>
  <r>
    <x v="18"/>
    <x v="18"/>
    <x v="4"/>
    <s v="Female"/>
    <n v="2707.45"/>
    <n v="2509.87"/>
    <n v="7"/>
    <m/>
    <x v="12"/>
  </r>
  <r>
    <x v="19"/>
    <x v="19"/>
    <x v="1"/>
    <s v="Male"/>
    <n v="10565.44"/>
    <n v="10147.950000000001"/>
    <n v="1"/>
    <m/>
    <x v="13"/>
  </r>
  <r>
    <x v="20"/>
    <x v="20"/>
    <x v="2"/>
    <s v="Female"/>
    <n v="12821.94"/>
    <n v="12200.48"/>
    <n v="8"/>
    <m/>
    <x v="12"/>
  </r>
  <r>
    <x v="21"/>
    <x v="21"/>
    <x v="3"/>
    <s v="Male"/>
    <n v="2148.8999999999996"/>
    <n v="1778.3799999999997"/>
    <n v="3"/>
    <m/>
    <x v="1"/>
  </r>
  <r>
    <x v="22"/>
    <x v="22"/>
    <x v="2"/>
    <s v="Male"/>
    <n v="941.04"/>
    <n v="525.66"/>
    <n v="10"/>
    <m/>
    <x v="12"/>
  </r>
  <r>
    <x v="23"/>
    <x v="23"/>
    <x v="1"/>
    <s v="Female"/>
    <n v="1753.8999999999999"/>
    <n v="1621.5099999999998"/>
    <n v="6"/>
    <m/>
    <x v="13"/>
  </r>
  <r>
    <x v="24"/>
    <x v="24"/>
    <x v="4"/>
    <s v="Female"/>
    <n v="1531.1399999999999"/>
    <n v="709.27999999999986"/>
    <n v="10"/>
    <m/>
    <x v="2"/>
  </r>
  <r>
    <x v="25"/>
    <x v="25"/>
    <x v="1"/>
    <s v="Male"/>
    <n v="8530.15"/>
    <n v="7735.0099999999993"/>
    <n v="10"/>
    <m/>
    <x v="5"/>
  </r>
  <r>
    <x v="26"/>
    <x v="18"/>
    <x v="4"/>
    <s v="Female"/>
    <n v="2371.41"/>
    <n v="1797.27"/>
    <n v="7"/>
    <m/>
    <x v="8"/>
  </r>
  <r>
    <x v="27"/>
    <x v="26"/>
    <x v="3"/>
    <s v="Male"/>
    <n v="4582.05"/>
    <n v="4209.55"/>
    <n v="10"/>
    <m/>
    <x v="12"/>
  </r>
  <r>
    <x v="28"/>
    <x v="27"/>
    <x v="0"/>
    <s v="Female"/>
    <n v="3516.04"/>
    <n v="3106.65"/>
    <n v="1"/>
    <m/>
    <x v="13"/>
  </r>
  <r>
    <x v="29"/>
    <x v="28"/>
    <x v="2"/>
    <s v="Female"/>
    <n v="1249.6099999999999"/>
    <n v="891.3599999999999"/>
    <n v="1"/>
    <m/>
    <x v="5"/>
  </r>
  <r>
    <x v="30"/>
    <x v="29"/>
    <x v="0"/>
    <s v="Female"/>
    <n v="4427.5199999999995"/>
    <n v="3822.2199999999993"/>
    <n v="5"/>
    <m/>
    <x v="12"/>
  </r>
  <r>
    <x v="31"/>
    <x v="30"/>
    <x v="1"/>
    <s v="Female"/>
    <n v="5090.84"/>
    <n v="4288.49"/>
    <n v="7"/>
    <m/>
    <x v="8"/>
  </r>
  <r>
    <x v="32"/>
    <x v="31"/>
    <x v="3"/>
    <s v="Male"/>
    <n v="6318.9000000000005"/>
    <n v="5813.8600000000006"/>
    <n v="8"/>
    <m/>
    <x v="12"/>
  </r>
  <r>
    <x v="33"/>
    <x v="32"/>
    <x v="2"/>
    <s v="Female"/>
    <n v="496.37"/>
    <n v="428.4"/>
    <n v="11"/>
    <m/>
    <x v="1"/>
  </r>
  <r>
    <x v="34"/>
    <x v="33"/>
    <x v="0"/>
    <s v="Female"/>
    <n v="872.62"/>
    <n v="684.22"/>
    <n v="11"/>
    <m/>
    <x v="6"/>
  </r>
  <r>
    <x v="35"/>
    <x v="34"/>
    <x v="1"/>
    <s v="Male"/>
    <n v="11712.18"/>
    <n v="11019.550000000001"/>
    <n v="8"/>
    <m/>
    <x v="4"/>
  </r>
  <r>
    <x v="36"/>
    <x v="35"/>
    <x v="1"/>
    <s v="Female"/>
    <n v="550.5"/>
    <n v="-144.03999999999996"/>
    <n v="3"/>
    <m/>
    <x v="14"/>
  </r>
  <r>
    <x v="37"/>
    <x v="36"/>
    <x v="1"/>
    <s v="Male"/>
    <n v="490.32"/>
    <n v="462.21999999999997"/>
    <n v="5"/>
    <m/>
    <x v="12"/>
  </r>
  <r>
    <x v="38"/>
    <x v="34"/>
    <x v="1"/>
    <s v="Male"/>
    <n v="3011.3"/>
    <n v="2260.0300000000002"/>
    <n v="3"/>
    <m/>
    <x v="10"/>
  </r>
  <r>
    <x v="39"/>
    <x v="37"/>
    <x v="2"/>
    <s v="Female"/>
    <n v="5400.9900000000007"/>
    <n v="5238.2500000000009"/>
    <n v="9"/>
    <m/>
    <x v="12"/>
  </r>
  <r>
    <x v="40"/>
    <x v="38"/>
    <x v="1"/>
    <s v="Male"/>
    <n v="13291.74"/>
    <n v="13226.08"/>
    <n v="4"/>
    <m/>
    <x v="5"/>
  </r>
  <r>
    <x v="41"/>
    <x v="39"/>
    <x v="4"/>
    <s v="Male"/>
    <n v="1687.08"/>
    <n v="1460.56"/>
    <n v="2"/>
    <m/>
    <x v="5"/>
  </r>
  <r>
    <x v="42"/>
    <x v="40"/>
    <x v="3"/>
    <s v="Female"/>
    <n v="125.1"/>
    <n v="-487.31999999999994"/>
    <n v="10"/>
    <m/>
    <x v="8"/>
  </r>
  <r>
    <x v="43"/>
    <x v="41"/>
    <x v="2"/>
    <s v="Male"/>
    <n v="19122.599999999999"/>
    <n v="18747.68"/>
    <n v="8"/>
    <m/>
    <x v="5"/>
  </r>
  <r>
    <x v="44"/>
    <x v="42"/>
    <x v="1"/>
    <s v="Female"/>
    <n v="169.2"/>
    <n v="-530.44000000000005"/>
    <n v="1"/>
    <m/>
    <x v="12"/>
  </r>
  <r>
    <x v="45"/>
    <x v="43"/>
    <x v="2"/>
    <s v="Male"/>
    <n v="10432.08"/>
    <n v="9808.69"/>
    <n v="7"/>
    <m/>
    <x v="3"/>
  </r>
  <r>
    <x v="46"/>
    <x v="40"/>
    <x v="3"/>
    <s v="Female"/>
    <n v="3046.92"/>
    <n v="2678.51"/>
    <n v="5"/>
    <m/>
    <x v="14"/>
  </r>
  <r>
    <x v="47"/>
    <x v="44"/>
    <x v="1"/>
    <s v="Female"/>
    <n v="17356.8"/>
    <n v="17281.88"/>
    <n v="1"/>
    <m/>
    <x v="15"/>
  </r>
  <r>
    <x v="48"/>
    <x v="45"/>
    <x v="3"/>
    <s v="Male"/>
    <n v="8784.3000000000011"/>
    <n v="8681.5800000000017"/>
    <n v="5"/>
    <m/>
    <x v="5"/>
  </r>
  <r>
    <x v="49"/>
    <x v="46"/>
    <x v="3"/>
    <s v="Female"/>
    <n v="14568.93"/>
    <n v="13998.33"/>
    <n v="6"/>
    <m/>
    <x v="13"/>
  </r>
  <r>
    <x v="50"/>
    <x v="47"/>
    <x v="0"/>
    <s v="Male"/>
    <n v="9399"/>
    <n v="9029.27"/>
    <n v="4"/>
    <m/>
    <x v="7"/>
  </r>
  <r>
    <x v="51"/>
    <x v="48"/>
    <x v="4"/>
    <s v="Male"/>
    <n v="2589.4"/>
    <n v="1799.8200000000002"/>
    <n v="9"/>
    <m/>
    <x v="10"/>
  </r>
  <r>
    <x v="52"/>
    <x v="49"/>
    <x v="0"/>
    <s v="Female"/>
    <n v="4188.3"/>
    <n v="3501.08"/>
    <n v="1"/>
    <m/>
    <x v="8"/>
  </r>
  <r>
    <x v="53"/>
    <x v="50"/>
    <x v="0"/>
    <s v="Male"/>
    <n v="13819.33"/>
    <n v="13561.4"/>
    <n v="2"/>
    <m/>
    <x v="15"/>
  </r>
  <r>
    <x v="54"/>
    <x v="51"/>
    <x v="1"/>
    <s v="Female"/>
    <n v="14201.19"/>
    <n v="14107.980000000001"/>
    <n v="7"/>
    <m/>
    <x v="9"/>
  </r>
  <r>
    <x v="55"/>
    <x v="52"/>
    <x v="1"/>
    <s v="Male"/>
    <n v="14492.88"/>
    <n v="13911.24"/>
    <n v="9"/>
    <m/>
    <x v="16"/>
  </r>
  <r>
    <x v="56"/>
    <x v="53"/>
    <x v="3"/>
    <s v="Male"/>
    <n v="4130.6499999999996"/>
    <n v="3263.7799999999997"/>
    <n v="9"/>
    <m/>
    <x v="2"/>
  </r>
  <r>
    <x v="57"/>
    <x v="54"/>
    <x v="3"/>
    <s v="Female"/>
    <n v="333.36"/>
    <n v="-571.30999999999995"/>
    <n v="6"/>
    <m/>
    <x v="9"/>
  </r>
  <r>
    <x v="58"/>
    <x v="55"/>
    <x v="0"/>
    <s v="Female"/>
    <n v="3133.34"/>
    <n v="3085.8700000000003"/>
    <n v="8"/>
    <m/>
    <x v="17"/>
  </r>
  <r>
    <x v="59"/>
    <x v="56"/>
    <x v="4"/>
    <s v="Female"/>
    <n v="7282.2"/>
    <n v="7138.82"/>
    <n v="8"/>
    <m/>
    <x v="13"/>
  </r>
  <r>
    <x v="60"/>
    <x v="57"/>
    <x v="2"/>
    <s v="Male"/>
    <n v="817.94"/>
    <n v="232.7700000000001"/>
    <n v="3"/>
    <m/>
    <x v="1"/>
  </r>
  <r>
    <x v="61"/>
    <x v="58"/>
    <x v="3"/>
    <s v="Female"/>
    <n v="15595.02"/>
    <n v="15557.49"/>
    <n v="10"/>
    <m/>
    <x v="11"/>
  </r>
  <r>
    <x v="62"/>
    <x v="59"/>
    <x v="3"/>
    <s v="Male"/>
    <n v="43.63"/>
    <n v="14.790000000000003"/>
    <n v="4"/>
    <m/>
    <x v="5"/>
  </r>
  <r>
    <x v="63"/>
    <x v="20"/>
    <x v="2"/>
    <s v="Female"/>
    <n v="1280.96"/>
    <n v="620.80000000000007"/>
    <n v="4"/>
    <m/>
    <x v="1"/>
  </r>
  <r>
    <x v="64"/>
    <x v="60"/>
    <x v="3"/>
    <s v="Female"/>
    <n v="3700.5"/>
    <n v="3547.82"/>
    <n v="2"/>
    <m/>
    <x v="6"/>
  </r>
  <r>
    <x v="65"/>
    <x v="61"/>
    <x v="0"/>
    <s v="Female"/>
    <n v="937.16"/>
    <n v="248.27999999999997"/>
    <n v="9"/>
    <m/>
    <x v="12"/>
  </r>
  <r>
    <x v="66"/>
    <x v="62"/>
    <x v="2"/>
    <s v="Female"/>
    <n v="1741.92"/>
    <n v="1521.47"/>
    <n v="10"/>
    <m/>
    <x v="16"/>
  </r>
  <r>
    <x v="67"/>
    <x v="63"/>
    <x v="2"/>
    <s v="Male"/>
    <n v="2862.57"/>
    <n v="2748.1000000000004"/>
    <n v="2"/>
    <m/>
    <x v="16"/>
  </r>
  <r>
    <x v="68"/>
    <x v="64"/>
    <x v="2"/>
    <s v="Male"/>
    <n v="4071.42"/>
    <n v="3759.86"/>
    <n v="1"/>
    <m/>
    <x v="18"/>
  </r>
  <r>
    <x v="69"/>
    <x v="65"/>
    <x v="3"/>
    <s v="Female"/>
    <n v="6726.1"/>
    <n v="5867.09"/>
    <n v="10"/>
    <m/>
    <x v="16"/>
  </r>
  <r>
    <x v="70"/>
    <x v="66"/>
    <x v="3"/>
    <s v="Female"/>
    <n v="13561.56"/>
    <n v="13452.08"/>
    <n v="2"/>
    <m/>
    <x v="3"/>
  </r>
  <r>
    <x v="71"/>
    <x v="67"/>
    <x v="4"/>
    <s v="Male"/>
    <n v="6611.92"/>
    <n v="5858.42"/>
    <n v="7"/>
    <m/>
    <x v="14"/>
  </r>
  <r>
    <x v="72"/>
    <x v="68"/>
    <x v="0"/>
    <s v="Female"/>
    <n v="2110.34"/>
    <n v="1461.8400000000001"/>
    <n v="1"/>
    <m/>
    <x v="5"/>
  </r>
  <r>
    <x v="73"/>
    <x v="69"/>
    <x v="4"/>
    <s v="Female"/>
    <n v="202.97"/>
    <n v="-360.6"/>
    <n v="10"/>
    <m/>
    <x v="7"/>
  </r>
  <r>
    <x v="74"/>
    <x v="70"/>
    <x v="0"/>
    <s v="Male"/>
    <n v="1359.05"/>
    <n v="433.71999999999991"/>
    <n v="3"/>
    <m/>
    <x v="18"/>
  </r>
  <r>
    <x v="75"/>
    <x v="71"/>
    <x v="1"/>
    <s v="Female"/>
    <n v="8968.9599999999991"/>
    <n v="8276.49"/>
    <n v="2"/>
    <m/>
    <x v="1"/>
  </r>
  <r>
    <x v="76"/>
    <x v="72"/>
    <x v="4"/>
    <s v="Female"/>
    <n v="465.98"/>
    <n v="58.800000000000011"/>
    <n v="7"/>
    <m/>
    <x v="11"/>
  </r>
  <r>
    <x v="77"/>
    <x v="73"/>
    <x v="3"/>
    <s v="Female"/>
    <n v="3334.96"/>
    <n v="2562.5100000000002"/>
    <n v="11"/>
    <m/>
    <x v="13"/>
  </r>
  <r>
    <x v="78"/>
    <x v="74"/>
    <x v="1"/>
    <s v="Female"/>
    <n v="7920.2"/>
    <n v="7885.8899999999994"/>
    <n v="3"/>
    <m/>
    <x v="18"/>
  </r>
  <r>
    <x v="79"/>
    <x v="75"/>
    <x v="2"/>
    <s v="Female"/>
    <n v="15240.78"/>
    <n v="14852.480000000001"/>
    <n v="10"/>
    <m/>
    <x v="1"/>
  </r>
  <r>
    <x v="80"/>
    <x v="76"/>
    <x v="2"/>
    <s v="Female"/>
    <n v="3344.16"/>
    <n v="2858.3999999999996"/>
    <n v="7"/>
    <m/>
    <x v="19"/>
  </r>
  <r>
    <x v="81"/>
    <x v="77"/>
    <x v="2"/>
    <s v="Female"/>
    <n v="101"/>
    <n v="5.730000000000004"/>
    <n v="3"/>
    <m/>
    <x v="6"/>
  </r>
  <r>
    <x v="82"/>
    <x v="78"/>
    <x v="3"/>
    <s v="Male"/>
    <n v="5177.16"/>
    <n v="5158.46"/>
    <n v="2"/>
    <m/>
    <x v="1"/>
  </r>
  <r>
    <x v="83"/>
    <x v="79"/>
    <x v="0"/>
    <s v="Male"/>
    <n v="122.12"/>
    <n v="-226.14"/>
    <n v="2"/>
    <m/>
    <x v="0"/>
  </r>
  <r>
    <x v="84"/>
    <x v="66"/>
    <x v="3"/>
    <s v="Female"/>
    <n v="402.72"/>
    <n v="-339.6"/>
    <n v="5"/>
    <m/>
    <x v="4"/>
  </r>
  <r>
    <x v="85"/>
    <x v="80"/>
    <x v="2"/>
    <s v="Male"/>
    <n v="1076.58"/>
    <n v="422.69999999999993"/>
    <n v="8"/>
    <m/>
    <x v="8"/>
  </r>
  <r>
    <x v="86"/>
    <x v="81"/>
    <x v="2"/>
    <s v="Male"/>
    <n v="13313.65"/>
    <n v="13210.92"/>
    <n v="7"/>
    <m/>
    <x v="4"/>
  </r>
  <r>
    <x v="87"/>
    <x v="82"/>
    <x v="3"/>
    <s v="Female"/>
    <n v="4593.28"/>
    <n v="3842.7299999999996"/>
    <n v="3"/>
    <m/>
    <x v="1"/>
  </r>
  <r>
    <x v="88"/>
    <x v="83"/>
    <x v="1"/>
    <s v="Female"/>
    <n v="5301.45"/>
    <n v="5080.3899999999994"/>
    <n v="7"/>
    <m/>
    <x v="8"/>
  </r>
  <r>
    <x v="89"/>
    <x v="84"/>
    <x v="2"/>
    <s v="Male"/>
    <n v="580.9"/>
    <n v="-392.58000000000004"/>
    <n v="3"/>
    <m/>
    <x v="10"/>
  </r>
  <r>
    <x v="90"/>
    <x v="85"/>
    <x v="4"/>
    <s v="Male"/>
    <n v="7745.36"/>
    <n v="7293.16"/>
    <n v="1"/>
    <m/>
    <x v="6"/>
  </r>
  <r>
    <x v="91"/>
    <x v="86"/>
    <x v="1"/>
    <s v="Male"/>
    <n v="287.22000000000003"/>
    <n v="258.16000000000003"/>
    <n v="6"/>
    <m/>
    <x v="14"/>
  </r>
  <r>
    <x v="92"/>
    <x v="87"/>
    <x v="3"/>
    <s v="Male"/>
    <n v="6624.12"/>
    <n v="6307.85"/>
    <n v="6"/>
    <m/>
    <x v="1"/>
  </r>
  <r>
    <x v="93"/>
    <x v="88"/>
    <x v="2"/>
    <s v="Male"/>
    <n v="3910"/>
    <n v="3070.1"/>
    <n v="2"/>
    <m/>
    <x v="16"/>
  </r>
  <r>
    <x v="94"/>
    <x v="89"/>
    <x v="2"/>
    <s v="Female"/>
    <n v="1095.01"/>
    <n v="108.33000000000004"/>
    <n v="11"/>
    <m/>
    <x v="17"/>
  </r>
  <r>
    <x v="95"/>
    <x v="90"/>
    <x v="3"/>
    <s v="Female"/>
    <n v="4483.8999999999996"/>
    <n v="3732.3199999999997"/>
    <n v="8"/>
    <m/>
    <x v="3"/>
  </r>
  <r>
    <x v="96"/>
    <x v="28"/>
    <x v="2"/>
    <s v="Female"/>
    <n v="118.73"/>
    <n v="-827.11"/>
    <n v="4"/>
    <m/>
    <x v="2"/>
  </r>
  <r>
    <x v="97"/>
    <x v="91"/>
    <x v="3"/>
    <s v="Male"/>
    <n v="16102.26"/>
    <n v="15984.76"/>
    <n v="3"/>
    <m/>
    <x v="3"/>
  </r>
  <r>
    <x v="98"/>
    <x v="92"/>
    <x v="0"/>
    <s v="Female"/>
    <n v="10259.400000000001"/>
    <n v="9933.9200000000019"/>
    <n v="4"/>
    <m/>
    <x v="11"/>
  </r>
  <r>
    <x v="99"/>
    <x v="93"/>
    <x v="1"/>
    <s v="Female"/>
    <n v="19575.8"/>
    <n v="19043.63"/>
    <n v="2"/>
    <m/>
    <x v="19"/>
  </r>
  <r>
    <x v="100"/>
    <x v="94"/>
    <x v="3"/>
    <s v="Female"/>
    <n v="4772.53"/>
    <n v="4484.0199999999995"/>
    <n v="3"/>
    <m/>
    <x v="0"/>
  </r>
  <r>
    <x v="101"/>
    <x v="95"/>
    <x v="3"/>
    <s v="Female"/>
    <n v="14424.32"/>
    <n v="13637.01"/>
    <n v="4"/>
    <m/>
    <x v="0"/>
  </r>
  <r>
    <x v="102"/>
    <x v="96"/>
    <x v="0"/>
    <s v="Male"/>
    <n v="8773.26"/>
    <n v="8624.630000000001"/>
    <n v="1"/>
    <m/>
    <x v="13"/>
  </r>
  <r>
    <x v="103"/>
    <x v="97"/>
    <x v="3"/>
    <s v="Female"/>
    <n v="5802.84"/>
    <n v="5648.08"/>
    <n v="2"/>
    <m/>
    <x v="0"/>
  </r>
  <r>
    <x v="104"/>
    <x v="98"/>
    <x v="1"/>
    <s v="Female"/>
    <n v="465.13"/>
    <n v="-344.85"/>
    <n v="2"/>
    <m/>
    <x v="9"/>
  </r>
  <r>
    <x v="105"/>
    <x v="99"/>
    <x v="0"/>
    <s v="Female"/>
    <n v="6407.52"/>
    <n v="5885.5400000000009"/>
    <n v="3"/>
    <m/>
    <x v="11"/>
  </r>
  <r>
    <x v="106"/>
    <x v="100"/>
    <x v="0"/>
    <s v="Female"/>
    <n v="3414.6000000000004"/>
    <n v="2459.09"/>
    <n v="10"/>
    <m/>
    <x v="10"/>
  </r>
  <r>
    <x v="107"/>
    <x v="101"/>
    <x v="1"/>
    <s v="Male"/>
    <n v="16912.440000000002"/>
    <n v="16424.600000000002"/>
    <n v="5"/>
    <m/>
    <x v="14"/>
  </r>
  <r>
    <x v="108"/>
    <x v="102"/>
    <x v="4"/>
    <s v="Female"/>
    <n v="9693.7199999999993"/>
    <n v="8939.619999999999"/>
    <n v="1"/>
    <m/>
    <x v="9"/>
  </r>
  <r>
    <x v="109"/>
    <x v="103"/>
    <x v="0"/>
    <s v="Male"/>
    <n v="4768.8999999999996"/>
    <n v="4202.91"/>
    <n v="5"/>
    <m/>
    <x v="18"/>
  </r>
  <r>
    <x v="110"/>
    <x v="104"/>
    <x v="4"/>
    <s v="Female"/>
    <n v="8283.84"/>
    <n v="7376.77"/>
    <n v="2"/>
    <m/>
    <x v="13"/>
  </r>
  <r>
    <x v="111"/>
    <x v="105"/>
    <x v="2"/>
    <s v="Male"/>
    <n v="12920.699999999999"/>
    <n v="12667.089999999998"/>
    <n v="6"/>
    <m/>
    <x v="15"/>
  </r>
  <r>
    <x v="112"/>
    <x v="106"/>
    <x v="3"/>
    <s v="Female"/>
    <n v="6773.32"/>
    <n v="6561.61"/>
    <n v="2"/>
    <m/>
    <x v="14"/>
  </r>
  <r>
    <x v="113"/>
    <x v="107"/>
    <x v="2"/>
    <s v="Male"/>
    <n v="125.84"/>
    <n v="-480.23"/>
    <n v="2"/>
    <m/>
    <x v="19"/>
  </r>
  <r>
    <x v="114"/>
    <x v="108"/>
    <x v="1"/>
    <s v="Female"/>
    <n v="14588.460000000001"/>
    <n v="13637.650000000001"/>
    <n v="7"/>
    <m/>
    <x v="5"/>
  </r>
  <r>
    <x v="115"/>
    <x v="109"/>
    <x v="2"/>
    <s v="Male"/>
    <n v="15081.099999999999"/>
    <n v="14662.999999999998"/>
    <n v="8"/>
    <m/>
    <x v="18"/>
  </r>
  <r>
    <x v="116"/>
    <x v="110"/>
    <x v="3"/>
    <s v="Male"/>
    <n v="10363.43"/>
    <n v="10114.31"/>
    <n v="4"/>
    <m/>
    <x v="6"/>
  </r>
  <r>
    <x v="117"/>
    <x v="111"/>
    <x v="1"/>
    <s v="Female"/>
    <n v="3216.2"/>
    <n v="3173.79"/>
    <n v="6"/>
    <m/>
    <x v="2"/>
  </r>
  <r>
    <x v="118"/>
    <x v="112"/>
    <x v="3"/>
    <s v="Male"/>
    <n v="3530.88"/>
    <n v="3065.29"/>
    <n v="8"/>
    <m/>
    <x v="1"/>
  </r>
  <r>
    <x v="119"/>
    <x v="113"/>
    <x v="2"/>
    <s v="Female"/>
    <n v="1774.88"/>
    <n v="1147.2200000000003"/>
    <n v="2"/>
    <m/>
    <x v="15"/>
  </r>
  <r>
    <x v="120"/>
    <x v="114"/>
    <x v="3"/>
    <s v="Male"/>
    <n v="2060.2799999999997"/>
    <n v="1567.1099999999997"/>
    <n v="1"/>
    <m/>
    <x v="15"/>
  </r>
  <r>
    <x v="121"/>
    <x v="115"/>
    <x v="1"/>
    <s v="Female"/>
    <n v="454.09"/>
    <n v="-509.49000000000007"/>
    <n v="6"/>
    <m/>
    <x v="12"/>
  </r>
  <r>
    <x v="122"/>
    <x v="116"/>
    <x v="1"/>
    <s v="Male"/>
    <n v="6597.92"/>
    <n v="5646.28"/>
    <n v="1"/>
    <m/>
    <x v="0"/>
  </r>
  <r>
    <x v="123"/>
    <x v="117"/>
    <x v="2"/>
    <s v="Female"/>
    <n v="17082.809999999998"/>
    <n v="17055.179999999997"/>
    <n v="10"/>
    <m/>
    <x v="6"/>
  </r>
  <r>
    <x v="124"/>
    <x v="118"/>
    <x v="4"/>
    <s v="Female"/>
    <n v="674.73"/>
    <n v="310.82"/>
    <n v="8"/>
    <m/>
    <x v="1"/>
  </r>
  <r>
    <x v="125"/>
    <x v="119"/>
    <x v="0"/>
    <s v="Female"/>
    <n v="9996.24"/>
    <n v="9259.83"/>
    <n v="5"/>
    <m/>
    <x v="1"/>
  </r>
  <r>
    <x v="126"/>
    <x v="15"/>
    <x v="2"/>
    <s v="Male"/>
    <n v="17488.079999999998"/>
    <n v="17048.929999999997"/>
    <n v="1"/>
    <m/>
    <x v="6"/>
  </r>
  <r>
    <x v="127"/>
    <x v="120"/>
    <x v="4"/>
    <s v="Male"/>
    <n v="13367.36"/>
    <n v="13036.85"/>
    <n v="2"/>
    <m/>
    <x v="11"/>
  </r>
  <r>
    <x v="128"/>
    <x v="121"/>
    <x v="2"/>
    <s v="Female"/>
    <n v="9574.380000000001"/>
    <n v="9437.3900000000012"/>
    <n v="6"/>
    <m/>
    <x v="12"/>
  </r>
  <r>
    <x v="129"/>
    <x v="122"/>
    <x v="4"/>
    <s v="Male"/>
    <n v="3901.59"/>
    <n v="3194.33"/>
    <n v="10"/>
    <m/>
    <x v="3"/>
  </r>
  <r>
    <x v="130"/>
    <x v="123"/>
    <x v="3"/>
    <s v="Female"/>
    <n v="6205.2999999999993"/>
    <n v="5743.1599999999989"/>
    <n v="9"/>
    <m/>
    <x v="4"/>
  </r>
  <r>
    <x v="131"/>
    <x v="124"/>
    <x v="0"/>
    <s v="Male"/>
    <n v="12356.75"/>
    <n v="11712.17"/>
    <n v="7"/>
    <m/>
    <x v="5"/>
  </r>
  <r>
    <x v="132"/>
    <x v="125"/>
    <x v="4"/>
    <s v="Female"/>
    <n v="4001.07"/>
    <n v="3901.88"/>
    <n v="2"/>
    <m/>
    <x v="19"/>
  </r>
  <r>
    <x v="133"/>
    <x v="126"/>
    <x v="3"/>
    <s v="Male"/>
    <n v="13394.57"/>
    <n v="12492.89"/>
    <n v="1"/>
    <m/>
    <x v="14"/>
  </r>
  <r>
    <x v="134"/>
    <x v="127"/>
    <x v="3"/>
    <s v="Female"/>
    <n v="9731.52"/>
    <n v="9277.44"/>
    <n v="8"/>
    <m/>
    <x v="12"/>
  </r>
  <r>
    <x v="135"/>
    <x v="128"/>
    <x v="3"/>
    <s v="Male"/>
    <n v="16189.2"/>
    <n v="16004.91"/>
    <n v="6"/>
    <m/>
    <x v="12"/>
  </r>
  <r>
    <x v="136"/>
    <x v="92"/>
    <x v="0"/>
    <s v="Female"/>
    <n v="5482.38"/>
    <n v="4695.93"/>
    <n v="2"/>
    <m/>
    <x v="6"/>
  </r>
  <r>
    <x v="137"/>
    <x v="129"/>
    <x v="1"/>
    <s v="Female"/>
    <n v="5115.55"/>
    <n v="4762.72"/>
    <n v="7"/>
    <m/>
    <x v="4"/>
  </r>
  <r>
    <x v="138"/>
    <x v="130"/>
    <x v="3"/>
    <s v="Female"/>
    <n v="2980.96"/>
    <n v="2659.77"/>
    <n v="10"/>
    <m/>
    <x v="5"/>
  </r>
  <r>
    <x v="139"/>
    <x v="131"/>
    <x v="4"/>
    <s v="Female"/>
    <n v="6301.6"/>
    <n v="6126.6100000000006"/>
    <n v="11"/>
    <m/>
    <x v="14"/>
  </r>
  <r>
    <x v="140"/>
    <x v="132"/>
    <x v="0"/>
    <s v="Male"/>
    <n v="390.54"/>
    <n v="-219.16000000000003"/>
    <n v="9"/>
    <m/>
    <x v="8"/>
  </r>
  <r>
    <x v="141"/>
    <x v="1"/>
    <x v="1"/>
    <s v="Female"/>
    <n v="2044.8500000000001"/>
    <n v="1457.6100000000001"/>
    <n v="8"/>
    <m/>
    <x v="15"/>
  </r>
  <r>
    <x v="142"/>
    <x v="133"/>
    <x v="1"/>
    <s v="Female"/>
    <n v="646.26"/>
    <n v="-175.51999999999998"/>
    <n v="5"/>
    <m/>
    <x v="5"/>
  </r>
  <r>
    <x v="143"/>
    <x v="134"/>
    <x v="3"/>
    <s v="Female"/>
    <n v="4141.2"/>
    <n v="3176.06"/>
    <n v="5"/>
    <m/>
    <x v="19"/>
  </r>
  <r>
    <x v="144"/>
    <x v="135"/>
    <x v="1"/>
    <s v="Female"/>
    <n v="1117.55"/>
    <n v="715.56999999999994"/>
    <n v="9"/>
    <m/>
    <x v="3"/>
  </r>
  <r>
    <x v="145"/>
    <x v="136"/>
    <x v="0"/>
    <s v="Female"/>
    <n v="1143.42"/>
    <n v="333.95000000000005"/>
    <n v="2"/>
    <m/>
    <x v="0"/>
  </r>
  <r>
    <x v="146"/>
    <x v="137"/>
    <x v="2"/>
    <s v="Female"/>
    <n v="1738.2"/>
    <n v="976.15000000000009"/>
    <n v="1"/>
    <m/>
    <x v="5"/>
  </r>
  <r>
    <x v="147"/>
    <x v="138"/>
    <x v="1"/>
    <s v="Female"/>
    <n v="5405.92"/>
    <n v="4903.63"/>
    <n v="6"/>
    <m/>
    <x v="6"/>
  </r>
  <r>
    <x v="148"/>
    <x v="139"/>
    <x v="0"/>
    <s v="Female"/>
    <n v="9387.5399999999991"/>
    <n v="9316.07"/>
    <n v="11"/>
    <m/>
    <x v="8"/>
  </r>
  <r>
    <x v="149"/>
    <x v="140"/>
    <x v="4"/>
    <s v="Male"/>
    <n v="1961.48"/>
    <n v="1209.1399999999999"/>
    <n v="2"/>
    <m/>
    <x v="6"/>
  </r>
  <r>
    <x v="150"/>
    <x v="141"/>
    <x v="0"/>
    <s v="Male"/>
    <n v="4384.4400000000005"/>
    <n v="4366.55"/>
    <n v="1"/>
    <m/>
    <x v="13"/>
  </r>
  <r>
    <x v="151"/>
    <x v="142"/>
    <x v="1"/>
    <s v="Male"/>
    <n v="11429.74"/>
    <n v="11052.78"/>
    <n v="2"/>
    <m/>
    <x v="11"/>
  </r>
  <r>
    <x v="152"/>
    <x v="143"/>
    <x v="3"/>
    <s v="Male"/>
    <n v="241.4"/>
    <n v="-672.89"/>
    <n v="1"/>
    <m/>
    <x v="9"/>
  </r>
  <r>
    <x v="153"/>
    <x v="144"/>
    <x v="4"/>
    <s v="Male"/>
    <n v="13120.64"/>
    <n v="12122.07"/>
    <n v="6"/>
    <m/>
    <x v="11"/>
  </r>
  <r>
    <x v="154"/>
    <x v="18"/>
    <x v="4"/>
    <s v="Female"/>
    <n v="3923.3"/>
    <n v="3024.46"/>
    <n v="2"/>
    <m/>
    <x v="19"/>
  </r>
  <r>
    <x v="155"/>
    <x v="145"/>
    <x v="0"/>
    <s v="Male"/>
    <n v="509.43"/>
    <n v="211.73000000000002"/>
    <n v="4"/>
    <m/>
    <x v="8"/>
  </r>
  <r>
    <x v="156"/>
    <x v="146"/>
    <x v="4"/>
    <s v="Female"/>
    <n v="3836.9700000000003"/>
    <n v="3740.84"/>
    <n v="2"/>
    <m/>
    <x v="2"/>
  </r>
  <r>
    <x v="157"/>
    <x v="147"/>
    <x v="2"/>
    <s v="Male"/>
    <n v="1649.25"/>
    <n v="687.37"/>
    <n v="3"/>
    <m/>
    <x v="4"/>
  </r>
  <r>
    <x v="158"/>
    <x v="143"/>
    <x v="3"/>
    <s v="Male"/>
    <n v="1586.95"/>
    <n v="1393.3200000000002"/>
    <n v="8"/>
    <m/>
    <x v="8"/>
  </r>
  <r>
    <x v="159"/>
    <x v="148"/>
    <x v="1"/>
    <s v="Female"/>
    <n v="9880.1999999999989"/>
    <n v="9101.7199999999993"/>
    <n v="3"/>
    <m/>
    <x v="5"/>
  </r>
  <r>
    <x v="160"/>
    <x v="149"/>
    <x v="1"/>
    <s v="Male"/>
    <n v="1731.3000000000002"/>
    <n v="805.77000000000021"/>
    <n v="7"/>
    <m/>
    <x v="0"/>
  </r>
  <r>
    <x v="161"/>
    <x v="150"/>
    <x v="0"/>
    <s v="Male"/>
    <n v="1592"/>
    <n v="1501.02"/>
    <n v="10"/>
    <m/>
    <x v="16"/>
  </r>
  <r>
    <x v="162"/>
    <x v="151"/>
    <x v="2"/>
    <s v="Female"/>
    <n v="8745.85"/>
    <n v="7771.63"/>
    <n v="7"/>
    <m/>
    <x v="3"/>
  </r>
  <r>
    <x v="163"/>
    <x v="152"/>
    <x v="3"/>
    <s v="Female"/>
    <n v="10082.959999999999"/>
    <n v="9755.07"/>
    <n v="9"/>
    <m/>
    <x v="1"/>
  </r>
  <r>
    <x v="164"/>
    <x v="153"/>
    <x v="4"/>
    <s v="Male"/>
    <n v="6468.56"/>
    <n v="6399.5300000000007"/>
    <n v="4"/>
    <m/>
    <x v="1"/>
  </r>
  <r>
    <x v="165"/>
    <x v="154"/>
    <x v="4"/>
    <s v="Female"/>
    <n v="8812.2999999999993"/>
    <n v="8107.3899999999994"/>
    <n v="8"/>
    <m/>
    <x v="18"/>
  </r>
  <r>
    <x v="166"/>
    <x v="155"/>
    <x v="2"/>
    <s v="Female"/>
    <n v="3782.01"/>
    <n v="2903.2700000000004"/>
    <n v="5"/>
    <m/>
    <x v="11"/>
  </r>
  <r>
    <x v="167"/>
    <x v="156"/>
    <x v="3"/>
    <s v="Male"/>
    <n v="9639.35"/>
    <n v="9481.98"/>
    <n v="3"/>
    <m/>
    <x v="4"/>
  </r>
  <r>
    <x v="168"/>
    <x v="157"/>
    <x v="1"/>
    <s v="Female"/>
    <n v="1270.58"/>
    <n v="1212.9399999999998"/>
    <n v="7"/>
    <m/>
    <x v="14"/>
  </r>
  <r>
    <x v="169"/>
    <x v="158"/>
    <x v="4"/>
    <s v="Female"/>
    <n v="809.82"/>
    <n v="774.6"/>
    <n v="4"/>
    <m/>
    <x v="1"/>
  </r>
  <r>
    <x v="170"/>
    <x v="159"/>
    <x v="4"/>
    <s v="Female"/>
    <n v="7359.24"/>
    <n v="6416.9"/>
    <n v="6"/>
    <m/>
    <x v="5"/>
  </r>
  <r>
    <x v="171"/>
    <x v="160"/>
    <x v="4"/>
    <s v="Female"/>
    <n v="10348.449999999999"/>
    <n v="9920.5999999999985"/>
    <n v="7"/>
    <m/>
    <x v="2"/>
  </r>
  <r>
    <x v="172"/>
    <x v="161"/>
    <x v="1"/>
    <s v="Male"/>
    <n v="17681.300000000003"/>
    <n v="17010.960000000003"/>
    <n v="5"/>
    <m/>
    <x v="11"/>
  </r>
  <r>
    <x v="173"/>
    <x v="162"/>
    <x v="3"/>
    <s v="Male"/>
    <n v="603.36"/>
    <n v="-100.30999999999995"/>
    <n v="5"/>
    <m/>
    <x v="15"/>
  </r>
  <r>
    <x v="174"/>
    <x v="163"/>
    <x v="3"/>
    <s v="Female"/>
    <n v="3507.56"/>
    <n v="2522.85"/>
    <n v="6"/>
    <m/>
    <x v="17"/>
  </r>
  <r>
    <x v="175"/>
    <x v="49"/>
    <x v="0"/>
    <s v="Female"/>
    <n v="1747.8"/>
    <n v="1150.8800000000001"/>
    <n v="6"/>
    <m/>
    <x v="13"/>
  </r>
  <r>
    <x v="176"/>
    <x v="104"/>
    <x v="4"/>
    <s v="Female"/>
    <n v="1607.2"/>
    <n v="1238.97"/>
    <n v="9"/>
    <m/>
    <x v="4"/>
  </r>
  <r>
    <x v="177"/>
    <x v="50"/>
    <x v="0"/>
    <s v="Male"/>
    <n v="7443.5899999999992"/>
    <n v="6644.5299999999988"/>
    <n v="1"/>
    <m/>
    <x v="2"/>
  </r>
  <r>
    <x v="178"/>
    <x v="164"/>
    <x v="4"/>
    <s v="Female"/>
    <n v="10490.4"/>
    <n v="9638.84"/>
    <n v="10"/>
    <m/>
    <x v="5"/>
  </r>
  <r>
    <x v="179"/>
    <x v="165"/>
    <x v="2"/>
    <s v="Female"/>
    <n v="3770.6400000000003"/>
    <n v="3422.1000000000004"/>
    <n v="6"/>
    <m/>
    <x v="16"/>
  </r>
  <r>
    <x v="180"/>
    <x v="166"/>
    <x v="4"/>
    <s v="Female"/>
    <n v="3277.34"/>
    <n v="2494.3200000000002"/>
    <n v="1"/>
    <m/>
    <x v="19"/>
  </r>
  <r>
    <x v="181"/>
    <x v="167"/>
    <x v="1"/>
    <s v="Male"/>
    <n v="4592.76"/>
    <n v="4384.6400000000003"/>
    <n v="5"/>
    <m/>
    <x v="0"/>
  </r>
  <r>
    <x v="182"/>
    <x v="168"/>
    <x v="2"/>
    <s v="Male"/>
    <n v="5281.5499999999993"/>
    <n v="4977.9499999999989"/>
    <n v="3"/>
    <m/>
    <x v="5"/>
  </r>
  <r>
    <x v="183"/>
    <x v="169"/>
    <x v="1"/>
    <s v="Male"/>
    <n v="6147.81"/>
    <n v="5176.8500000000004"/>
    <n v="6"/>
    <m/>
    <x v="18"/>
  </r>
  <r>
    <x v="184"/>
    <x v="145"/>
    <x v="0"/>
    <s v="Male"/>
    <n v="2038.0500000000002"/>
    <n v="1138.48"/>
    <n v="9"/>
    <m/>
    <x v="18"/>
  </r>
  <r>
    <x v="185"/>
    <x v="170"/>
    <x v="0"/>
    <s v="Female"/>
    <n v="4668.6400000000003"/>
    <n v="4652.9500000000007"/>
    <n v="3"/>
    <m/>
    <x v="4"/>
  </r>
  <r>
    <x v="186"/>
    <x v="82"/>
    <x v="3"/>
    <s v="Female"/>
    <n v="1896.1499999999999"/>
    <n v="1249.56"/>
    <n v="5"/>
    <m/>
    <x v="1"/>
  </r>
  <r>
    <x v="187"/>
    <x v="171"/>
    <x v="0"/>
    <s v="Male"/>
    <n v="8669.25"/>
    <n v="7834.85"/>
    <n v="9"/>
    <m/>
    <x v="6"/>
  </r>
  <r>
    <x v="188"/>
    <x v="108"/>
    <x v="1"/>
    <s v="Female"/>
    <n v="7704.8"/>
    <n v="7627.1900000000005"/>
    <n v="5"/>
    <m/>
    <x v="10"/>
  </r>
  <r>
    <x v="189"/>
    <x v="172"/>
    <x v="2"/>
    <s v="Male"/>
    <n v="853.12"/>
    <n v="372.12"/>
    <n v="8"/>
    <m/>
    <x v="12"/>
  </r>
  <r>
    <x v="190"/>
    <x v="173"/>
    <x v="0"/>
    <s v="Female"/>
    <n v="9440.5999999999985"/>
    <n v="8479.2999999999993"/>
    <n v="4"/>
    <m/>
    <x v="18"/>
  </r>
  <r>
    <x v="191"/>
    <x v="174"/>
    <x v="3"/>
    <s v="Female"/>
    <n v="609.96"/>
    <n v="504.05000000000007"/>
    <n v="3"/>
    <m/>
    <x v="13"/>
  </r>
  <r>
    <x v="192"/>
    <x v="141"/>
    <x v="0"/>
    <s v="Male"/>
    <n v="2493.56"/>
    <n v="1678.7199999999998"/>
    <n v="8"/>
    <m/>
    <x v="4"/>
  </r>
  <r>
    <x v="193"/>
    <x v="175"/>
    <x v="2"/>
    <s v="Female"/>
    <n v="12389.230000000001"/>
    <n v="11626.760000000002"/>
    <n v="10"/>
    <m/>
    <x v="15"/>
  </r>
  <r>
    <x v="194"/>
    <x v="176"/>
    <x v="2"/>
    <s v="Female"/>
    <n v="15138.63"/>
    <n v="14967.47"/>
    <n v="7"/>
    <m/>
    <x v="13"/>
  </r>
  <r>
    <x v="195"/>
    <x v="10"/>
    <x v="0"/>
    <s v="Male"/>
    <n v="3969.24"/>
    <n v="3758.1"/>
    <n v="10"/>
    <m/>
    <x v="18"/>
  </r>
  <r>
    <x v="196"/>
    <x v="177"/>
    <x v="0"/>
    <s v="Male"/>
    <n v="12189.449999999999"/>
    <n v="11881.849999999999"/>
    <n v="7"/>
    <m/>
    <x v="15"/>
  </r>
  <r>
    <x v="197"/>
    <x v="178"/>
    <x v="4"/>
    <s v="Male"/>
    <n v="5812.53"/>
    <n v="5066.49"/>
    <n v="9"/>
    <m/>
    <x v="5"/>
  </r>
  <r>
    <x v="198"/>
    <x v="179"/>
    <x v="0"/>
    <s v="Female"/>
    <n v="2610.2199999999998"/>
    <n v="1666.9799999999998"/>
    <n v="8"/>
    <m/>
    <x v="18"/>
  </r>
  <r>
    <x v="199"/>
    <x v="180"/>
    <x v="3"/>
    <s v="Male"/>
    <n v="19790.899999999998"/>
    <n v="19147.609999999997"/>
    <n v="1"/>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x v="0"/>
    <d v="2024-05-19T07:13:07"/>
    <s v="PROD196"/>
    <s v="CUST480"/>
    <s v="Fashion"/>
    <s v="Credit Card"/>
    <n v="1879.16"/>
    <n v="9"/>
    <n v="16912.440000000002"/>
    <n v="487.84"/>
    <n v="16424.600000000002"/>
    <x v="0"/>
    <s v="05"/>
    <s v="May"/>
  </r>
  <r>
    <x v="1"/>
    <d v="2024-11-08T20:07:14"/>
    <s v="PROD52"/>
    <s v="CUST978"/>
    <s v="Electronics"/>
    <s v="Credit Card"/>
    <n v="1564.59"/>
    <n v="6"/>
    <n v="9387.5399999999991"/>
    <n v="71.47"/>
    <n v="9316.07"/>
    <x v="1"/>
    <s v="11"/>
    <s v="November"/>
  </r>
  <r>
    <x v="2"/>
    <d v="2024-08-11T19:56:01"/>
    <s v="PROD128"/>
    <s v="CUST189"/>
    <s v="Home Appliances"/>
    <s v="Bank Transfer"/>
    <n v="702.1"/>
    <n v="9"/>
    <n v="6318.9000000000005"/>
    <n v="505.04"/>
    <n v="5813.8600000000006"/>
    <x v="0"/>
    <s v="08"/>
    <s v="August"/>
  </r>
  <r>
    <x v="3"/>
    <d v="2024-05-30T12:48:07"/>
    <s v="PROD126"/>
    <s v="CUST171"/>
    <s v="Electronics"/>
    <s v="Debit Card"/>
    <n v="737.92"/>
    <n v="6"/>
    <n v="4427.5199999999995"/>
    <n v="605.29999999999995"/>
    <n v="3822.2199999999993"/>
    <x v="2"/>
    <s v="05"/>
    <s v="May"/>
  </r>
  <r>
    <x v="4"/>
    <d v="2024-07-13T17:27:07"/>
    <s v="PROD65"/>
    <s v="CUST255"/>
    <s v="Toys"/>
    <s v="PayPal"/>
    <n v="1749.17"/>
    <n v="5"/>
    <n v="8745.85"/>
    <n v="974.22"/>
    <n v="7771.63"/>
    <x v="3"/>
    <s v="07"/>
    <s v="July"/>
  </r>
  <r>
    <x v="5"/>
    <d v="2024-10-17T17:22:51"/>
    <s v="PROD121"/>
    <s v="CUST552"/>
    <s v="Fashion"/>
    <s v="PayPal"/>
    <n v="1706.03"/>
    <n v="5"/>
    <n v="8530.15"/>
    <n v="795.14"/>
    <n v="7735.0099999999993"/>
    <x v="2"/>
    <s v="10"/>
    <s v="October"/>
  </r>
  <r>
    <x v="6"/>
    <d v="2024-05-08T05:42:05"/>
    <s v="PROD47"/>
    <s v="CUST814"/>
    <s v="Fashion"/>
    <s v="Credit Card"/>
    <n v="646.26"/>
    <n v="1"/>
    <n v="646.26"/>
    <n v="821.78"/>
    <n v="-175.51999999999998"/>
    <x v="4"/>
    <s v="05"/>
    <s v="May"/>
  </r>
  <r>
    <x v="7"/>
    <d v="2024-06-25T12:38:18"/>
    <s v="PROD2"/>
    <s v="CUST739"/>
    <s v="Toys"/>
    <s v="Cash"/>
    <n v="1292.07"/>
    <n v="10"/>
    <n v="12920.699999999999"/>
    <n v="253.61"/>
    <n v="12667.089999999998"/>
    <x v="5"/>
    <s v="06"/>
    <s v="June"/>
  </r>
  <r>
    <x v="8"/>
    <d v="2024-10-28T16:13:34"/>
    <s v="PROD137"/>
    <s v="CUST920"/>
    <s v="Home Appliances"/>
    <s v="Bank Transfer"/>
    <n v="125.1"/>
    <n v="1"/>
    <n v="125.1"/>
    <n v="612.41999999999996"/>
    <n v="-487.31999999999994"/>
    <x v="6"/>
    <s v="10"/>
    <s v="October"/>
  </r>
  <r>
    <x v="9"/>
    <d v="2024-02-01T15:38:26"/>
    <s v="PROD136"/>
    <s v="CUST28"/>
    <s v="Books"/>
    <s v="Debit Card"/>
    <n v="281.18"/>
    <n v="6"/>
    <n v="1687.08"/>
    <n v="226.52"/>
    <n v="1460.56"/>
    <x v="2"/>
    <s v="02"/>
    <s v="February"/>
  </r>
  <r>
    <x v="10"/>
    <d v="2024-02-26T15:55:53"/>
    <s v="PROD104"/>
    <s v="CUST110"/>
    <s v="Books"/>
    <s v="Bank Transfer"/>
    <n v="1247.8"/>
    <n v="3"/>
    <n v="3743.3999999999996"/>
    <n v="310.20999999999998"/>
    <n v="3433.1899999999996"/>
    <x v="6"/>
    <s v="02"/>
    <s v="February"/>
  </r>
  <r>
    <x v="11"/>
    <d v="2024-10-06T20:52:18"/>
    <s v="PROD165"/>
    <s v="CUST909"/>
    <s v="Books"/>
    <s v="Credit Card"/>
    <n v="202.97"/>
    <n v="1"/>
    <n v="202.97"/>
    <n v="563.57000000000005"/>
    <n v="-360.6"/>
    <x v="0"/>
    <s v="10"/>
    <s v="October"/>
  </r>
  <r>
    <x v="12"/>
    <d v="2024-02-04T06:36:47"/>
    <s v="PROD20"/>
    <s v="CUST217"/>
    <s v="Home Appliances"/>
    <s v="PayPal"/>
    <n v="1693.33"/>
    <n v="4"/>
    <n v="6773.32"/>
    <n v="211.71"/>
    <n v="6561.61"/>
    <x v="0"/>
    <s v="02"/>
    <s v="February"/>
  </r>
  <r>
    <x v="13"/>
    <d v="2024-02-29T00:43:53"/>
    <s v="PROD53"/>
    <s v="CUST74"/>
    <s v="Books"/>
    <s v="Cash"/>
    <n v="490.37"/>
    <n v="4"/>
    <n v="1961.48"/>
    <n v="752.34"/>
    <n v="1209.1399999999999"/>
    <x v="2"/>
    <s v="02"/>
    <s v="February"/>
  </r>
  <r>
    <x v="14"/>
    <d v="2024-02-05T12:06:18"/>
    <s v="PROD147"/>
    <s v="CUST194"/>
    <s v="Electronics"/>
    <s v="PayPal"/>
    <n v="1974.19"/>
    <n v="7"/>
    <n v="13819.33"/>
    <n v="257.93"/>
    <n v="13561.4"/>
    <x v="6"/>
    <s v="02"/>
    <s v="February"/>
  </r>
  <r>
    <x v="15"/>
    <d v="2024-03-16T14:21:47"/>
    <s v="PROD194"/>
    <s v="CUST79"/>
    <s v="Electronics"/>
    <s v="PayPal"/>
    <n v="800.94"/>
    <n v="8"/>
    <n v="6407.52"/>
    <n v="521.98"/>
    <n v="5885.5400000000009"/>
    <x v="3"/>
    <s v="03"/>
    <s v="March"/>
  </r>
  <r>
    <x v="16"/>
    <d v="2024-08-07T20:31:43"/>
    <s v="PROD30"/>
    <s v="CUST288"/>
    <s v="Books"/>
    <s v="Bank Transfer"/>
    <n v="224.91"/>
    <n v="3"/>
    <n v="674.73"/>
    <n v="363.91"/>
    <n v="310.82"/>
    <x v="4"/>
    <s v="08"/>
    <s v="August"/>
  </r>
  <r>
    <x v="17"/>
    <d v="2024-08-01T01:15:11"/>
    <s v="PROD9"/>
    <s v="CUST346"/>
    <s v="Toys"/>
    <s v="PayPal"/>
    <n v="106.64"/>
    <n v="8"/>
    <n v="853.12"/>
    <n v="481"/>
    <n v="372.12"/>
    <x v="2"/>
    <s v="08"/>
    <s v="August"/>
  </r>
  <r>
    <x v="18"/>
    <d v="2024-04-24T23:06:13"/>
    <s v="PROD190"/>
    <s v="CUST198"/>
    <s v="Home Appliances"/>
    <s v="Cash"/>
    <n v="1803.04"/>
    <n v="8"/>
    <n v="14424.32"/>
    <n v="787.31"/>
    <n v="13637.01"/>
    <x v="4"/>
    <s v="04"/>
    <s v="April"/>
  </r>
  <r>
    <x v="19"/>
    <d v="2024-01-25T07:19:42"/>
    <s v="PROD125"/>
    <s v="CUST951"/>
    <s v="Toys"/>
    <s v="Cash"/>
    <n v="1249.6099999999999"/>
    <n v="1"/>
    <n v="1249.6099999999999"/>
    <n v="358.25"/>
    <n v="891.3599999999999"/>
    <x v="2"/>
    <s v="01"/>
    <s v="January"/>
  </r>
  <r>
    <x v="20"/>
    <d v="2024-08-10T20:00:27"/>
    <s v="PROD61"/>
    <s v="CUST575"/>
    <s v="Home Appliances"/>
    <s v="PayPal"/>
    <n v="1586.95"/>
    <n v="1"/>
    <n v="1586.95"/>
    <n v="193.63"/>
    <n v="1393.3200000000002"/>
    <x v="3"/>
    <s v="08"/>
    <s v="August"/>
  </r>
  <r>
    <x v="21"/>
    <d v="2024-02-22T17:27:21"/>
    <s v="PROD193"/>
    <s v="CUST281"/>
    <s v="Fashion"/>
    <s v="Bank Transfer"/>
    <n v="465.13"/>
    <n v="1"/>
    <n v="465.13"/>
    <n v="809.98"/>
    <n v="-344.85"/>
    <x v="2"/>
    <s v="02"/>
    <s v="February"/>
  </r>
  <r>
    <x v="22"/>
    <d v="2024-06-11T08:51:16"/>
    <s v="PROD24"/>
    <s v="CUST1"/>
    <s v="Fashion"/>
    <s v="Credit Card"/>
    <n v="321.62"/>
    <n v="10"/>
    <n v="3216.2"/>
    <n v="42.41"/>
    <n v="3173.79"/>
    <x v="5"/>
    <s v="06"/>
    <s v="June"/>
  </r>
  <r>
    <x v="23"/>
    <d v="2024-01-31T06:03:31"/>
    <s v="PROD29"/>
    <s v="CUST186"/>
    <s v="Fashion"/>
    <s v="Debit Card"/>
    <n v="824.74"/>
    <n v="8"/>
    <n v="6597.92"/>
    <n v="951.64"/>
    <n v="5646.28"/>
    <x v="4"/>
    <s v="01"/>
    <s v="January"/>
  </r>
  <r>
    <x v="24"/>
    <d v="2024-07-18T18:25:55"/>
    <s v="PROD42"/>
    <s v="CUST577"/>
    <s v="Fashion"/>
    <s v="Bank Transfer"/>
    <n v="1023.11"/>
    <n v="5"/>
    <n v="5115.55"/>
    <n v="352.83"/>
    <n v="4762.72"/>
    <x v="2"/>
    <s v="07"/>
    <s v="July"/>
  </r>
  <r>
    <x v="25"/>
    <d v="2024-10-08T04:04:30"/>
    <s v="PROD8"/>
    <s v="CUST918"/>
    <s v="Books"/>
    <s v="Bank Transfer"/>
    <n v="1049.04"/>
    <n v="10"/>
    <n v="10490.4"/>
    <n v="851.56"/>
    <n v="9638.84"/>
    <x v="5"/>
    <s v="10"/>
    <s v="October"/>
  </r>
  <r>
    <x v="26"/>
    <d v="2024-05-08T14:52:37"/>
    <s v="PROD48"/>
    <s v="CUST142"/>
    <s v="Home Appliances"/>
    <s v="Bank Transfer"/>
    <n v="517.65"/>
    <n v="8"/>
    <n v="4141.2"/>
    <n v="965.14"/>
    <n v="3176.06"/>
    <x v="4"/>
    <s v="05"/>
    <s v="May"/>
  </r>
  <r>
    <x v="27"/>
    <d v="2024-10-31T22:59:24"/>
    <s v="PROD136"/>
    <s v="CUST7"/>
    <s v="Home Appliances"/>
    <s v="Debit Card"/>
    <n v="141.62"/>
    <n v="1"/>
    <n v="141.62"/>
    <n v="226.52"/>
    <n v="-84.9"/>
    <x v="2"/>
    <s v="10"/>
    <s v="October"/>
  </r>
  <r>
    <x v="28"/>
    <d v="2024-10-25T03:11:04"/>
    <s v="PROD195"/>
    <s v="CUST717"/>
    <s v="Electronics"/>
    <s v="Debit Card"/>
    <n v="1138.2"/>
    <n v="3"/>
    <n v="3414.6000000000004"/>
    <n v="955.51"/>
    <n v="2459.09"/>
    <x v="1"/>
    <s v="10"/>
    <s v="October"/>
  </r>
  <r>
    <x v="29"/>
    <d v="2024-08-21T15:57:21"/>
    <s v="PROD193"/>
    <s v="CUST426"/>
    <s v="Fashion"/>
    <s v="Credit Card"/>
    <n v="541.49"/>
    <n v="9"/>
    <n v="4873.41"/>
    <n v="809.98"/>
    <n v="4063.43"/>
    <x v="4"/>
    <s v="08"/>
    <s v="August"/>
  </r>
  <r>
    <x v="30"/>
    <d v="2024-07-18T14:56:09"/>
    <s v="PROD10"/>
    <s v="CUST138"/>
    <s v="Fashion"/>
    <s v="Credit Card"/>
    <n v="1814.68"/>
    <n v="3"/>
    <n v="5444.04"/>
    <n v="438.5"/>
    <n v="5005.54"/>
    <x v="2"/>
    <s v="07"/>
    <s v="July"/>
  </r>
  <r>
    <x v="31"/>
    <d v="2024-04-27T03:22:24"/>
    <s v="PROD144"/>
    <s v="CUST349"/>
    <s v="Electronics"/>
    <s v="Debit Card"/>
    <n v="939.9"/>
    <n v="10"/>
    <n v="9399"/>
    <n v="369.73"/>
    <n v="9029.27"/>
    <x v="3"/>
    <s v="04"/>
    <s v="April"/>
  </r>
  <r>
    <x v="32"/>
    <d v="2024-05-18T20:56:28"/>
    <s v="PROD9"/>
    <s v="CUST414"/>
    <s v="Home Appliances"/>
    <s v="Cash"/>
    <n v="127.34"/>
    <n v="5"/>
    <n v="636.70000000000005"/>
    <n v="481"/>
    <n v="155.70000000000005"/>
    <x v="3"/>
    <s v="05"/>
    <s v="May"/>
  </r>
  <r>
    <x v="33"/>
    <d v="2024-06-01T21:59:27"/>
    <s v="PROD104"/>
    <s v="CUST806"/>
    <s v="Home Appliances"/>
    <s v="Cash"/>
    <n v="592.54999999999995"/>
    <n v="1"/>
    <n v="592.54999999999995"/>
    <n v="310.20999999999998"/>
    <n v="282.33999999999997"/>
    <x v="3"/>
    <s v="06"/>
    <s v="June"/>
  </r>
  <r>
    <x v="34"/>
    <d v="2024-03-05T18:15:30"/>
    <s v="PROD18"/>
    <s v="CUST515"/>
    <s v="Toys"/>
    <s v="PayPal"/>
    <n v="580.9"/>
    <n v="1"/>
    <n v="580.9"/>
    <n v="973.48"/>
    <n v="-392.58000000000004"/>
    <x v="5"/>
    <s v="03"/>
    <s v="March"/>
  </r>
  <r>
    <x v="35"/>
    <d v="2024-06-07T14:23:29"/>
    <s v="PROD77"/>
    <s v="CUST650"/>
    <s v="Electronics"/>
    <s v="Cash"/>
    <n v="174.78"/>
    <n v="10"/>
    <n v="1747.8"/>
    <n v="596.91999999999996"/>
    <n v="1150.8800000000001"/>
    <x v="1"/>
    <s v="06"/>
    <s v="June"/>
  </r>
  <r>
    <x v="36"/>
    <d v="2024-01-10T12:06:47"/>
    <s v="PROD139"/>
    <s v="CUST750"/>
    <s v="Fashion"/>
    <s v="Bank Transfer"/>
    <n v="21.15"/>
    <n v="8"/>
    <n v="169.2"/>
    <n v="699.64"/>
    <n v="-530.44000000000005"/>
    <x v="4"/>
    <s v="01"/>
    <s v="January"/>
  </r>
  <r>
    <x v="37"/>
    <d v="2024-06-29T06:46:47"/>
    <s v="PROD40"/>
    <s v="CUST153"/>
    <s v="Home Appliances"/>
    <s v="Debit Card"/>
    <n v="1618.92"/>
    <n v="10"/>
    <n v="16189.2"/>
    <n v="184.29"/>
    <n v="16004.91"/>
    <x v="3"/>
    <s v="06"/>
    <s v="June"/>
  </r>
  <r>
    <x v="38"/>
    <d v="2024-09-05T23:14:40"/>
    <s v="PROD104"/>
    <s v="CUST706"/>
    <s v="Home Appliances"/>
    <s v="Debit Card"/>
    <n v="1530"/>
    <n v="3"/>
    <n v="4590"/>
    <n v="310.20999999999998"/>
    <n v="4279.79"/>
    <x v="2"/>
    <s v="09"/>
    <s v="September"/>
  </r>
  <r>
    <x v="39"/>
    <d v="2024-03-17T01:37:13"/>
    <s v="PROD7"/>
    <s v="CUST592"/>
    <s v="Home Appliances"/>
    <s v="Bank Transfer"/>
    <n v="1377.05"/>
    <n v="7"/>
    <n v="9639.35"/>
    <n v="157.37"/>
    <n v="9481.98"/>
    <x v="0"/>
    <s v="03"/>
    <s v="March"/>
  </r>
  <r>
    <x v="40"/>
    <d v="2024-07-30T02:47:41"/>
    <s v="PROD179"/>
    <s v="CUST14"/>
    <s v="Fashion"/>
    <s v="Cash"/>
    <n v="1060.29"/>
    <n v="5"/>
    <n v="5301.45"/>
    <n v="221.06"/>
    <n v="5080.3899999999994"/>
    <x v="5"/>
    <s v="07"/>
    <s v="July"/>
  </r>
  <r>
    <x v="41"/>
    <d v="2024-01-09T23:13:34"/>
    <s v="PROD146"/>
    <s v="CUST650"/>
    <s v="Electronics"/>
    <s v="Credit Card"/>
    <n v="837.66"/>
    <n v="5"/>
    <n v="4188.3"/>
    <n v="687.22"/>
    <n v="3501.08"/>
    <x v="5"/>
    <s v="01"/>
    <s v="January"/>
  </r>
  <r>
    <x v="42"/>
    <d v="2024-08-22T03:30:11"/>
    <s v="PROD117"/>
    <s v="CUST256"/>
    <s v="Toys"/>
    <s v="Credit Card"/>
    <n v="1424.66"/>
    <n v="9"/>
    <n v="12821.94"/>
    <n v="621.46"/>
    <n v="12200.48"/>
    <x v="2"/>
    <s v="08"/>
    <s v="August"/>
  </r>
  <r>
    <x v="43"/>
    <d v="2024-07-24T00:06:33"/>
    <s v="PROD163"/>
    <s v="CUST561"/>
    <s v="Books"/>
    <s v="Bank Transfer"/>
    <n v="944.56"/>
    <n v="7"/>
    <n v="6611.92"/>
    <n v="753.5"/>
    <n v="5858.42"/>
    <x v="4"/>
    <s v="07"/>
    <s v="July"/>
  </r>
  <r>
    <x v="44"/>
    <d v="2024-06-08T11:40:27"/>
    <s v="PROD128"/>
    <s v="CUST989"/>
    <s v="Home Appliances"/>
    <s v="Cash"/>
    <n v="490.22"/>
    <n v="3"/>
    <n v="1470.66"/>
    <n v="505.04"/>
    <n v="965.62000000000012"/>
    <x v="3"/>
    <s v="06"/>
    <s v="June"/>
  </r>
  <r>
    <x v="45"/>
    <d v="2024-04-22T18:47:57"/>
    <s v="PROD186"/>
    <s v="CUST951"/>
    <s v="Home Appliances"/>
    <s v="Bank Transfer"/>
    <n v="118.73"/>
    <n v="1"/>
    <n v="118.73"/>
    <n v="945.84"/>
    <n v="-827.11"/>
    <x v="6"/>
    <s v="04"/>
    <s v="April"/>
  </r>
  <r>
    <x v="46"/>
    <d v="2024-03-16T23:10:11"/>
    <s v="PROD8"/>
    <s v="CUST16"/>
    <s v="Electronics"/>
    <s v="Debit Card"/>
    <n v="113.14"/>
    <n v="5"/>
    <n v="565.70000000000005"/>
    <n v="851.56"/>
    <n v="-285.8599999999999"/>
    <x v="3"/>
    <s v="03"/>
    <s v="March"/>
  </r>
  <r>
    <x v="47"/>
    <d v="2024-02-04T00:44:05"/>
    <s v="PROD167"/>
    <s v="CUST170"/>
    <s v="Fashion"/>
    <s v="Bank Transfer"/>
    <n v="1281.28"/>
    <n v="7"/>
    <n v="8968.9599999999991"/>
    <n v="692.47"/>
    <n v="8276.49"/>
    <x v="0"/>
    <s v="02"/>
    <s v="February"/>
  </r>
  <r>
    <x v="48"/>
    <d v="2024-06-02T01:34:33"/>
    <s v="PROD144"/>
    <s v="CUST50"/>
    <s v="Fashion"/>
    <s v="Debit Card"/>
    <n v="1636.71"/>
    <n v="9"/>
    <n v="14730.39"/>
    <n v="369.73"/>
    <n v="14360.66"/>
    <x v="0"/>
    <s v="06"/>
    <s v="June"/>
  </r>
  <r>
    <x v="49"/>
    <d v="2024-07-30T21:17:18"/>
    <s v="PROD168"/>
    <s v="CUST885"/>
    <s v="Books"/>
    <s v="Cash"/>
    <n v="232.99"/>
    <n v="2"/>
    <n v="465.98"/>
    <n v="407.18"/>
    <n v="58.800000000000011"/>
    <x v="5"/>
    <s v="07"/>
    <s v="July"/>
  </r>
  <r>
    <x v="50"/>
    <d v="2024-07-07T21:07:32"/>
    <s v="PROD63"/>
    <s v="CUST90"/>
    <s v="Fashion"/>
    <s v="PayPal"/>
    <n v="288.55"/>
    <n v="6"/>
    <n v="1731.3000000000002"/>
    <n v="925.53"/>
    <n v="805.77000000000021"/>
    <x v="0"/>
    <s v="07"/>
    <s v="July"/>
  </r>
  <r>
    <x v="51"/>
    <d v="2024-02-08T14:10:25"/>
    <s v="PROD16"/>
    <s v="CUST932"/>
    <s v="Toys"/>
    <s v="Credit Card"/>
    <n v="954.19"/>
    <n v="3"/>
    <n v="2862.57"/>
    <n v="114.47"/>
    <n v="2748.1000000000004"/>
    <x v="2"/>
    <s v="02"/>
    <s v="February"/>
  </r>
  <r>
    <x v="52"/>
    <d v="2024-06-19T12:24:53"/>
    <s v="PROD84"/>
    <s v="CUST619"/>
    <s v="Fashion"/>
    <s v="Cash"/>
    <n v="683.09"/>
    <n v="9"/>
    <n v="6147.81"/>
    <n v="970.96"/>
    <n v="5176.8500000000004"/>
    <x v="4"/>
    <s v="06"/>
    <s v="June"/>
  </r>
  <r>
    <x v="53"/>
    <d v="2024-07-15T09:23:20"/>
    <s v="PROD115"/>
    <s v="CUST140"/>
    <s v="Books"/>
    <s v="Cash"/>
    <n v="541.49"/>
    <n v="5"/>
    <n v="2707.45"/>
    <n v="197.58"/>
    <n v="2509.87"/>
    <x v="6"/>
    <s v="07"/>
    <s v="July"/>
  </r>
  <r>
    <x v="54"/>
    <d v="2024-04-11T23:36:59"/>
    <s v="PROD48"/>
    <s v="CUST872"/>
    <s v="Fashion"/>
    <s v="PayPal"/>
    <n v="576.45000000000005"/>
    <n v="2"/>
    <n v="1152.9000000000001"/>
    <n v="965.14"/>
    <n v="187.7600000000001"/>
    <x v="2"/>
    <s v="04"/>
    <s v="April"/>
  </r>
  <r>
    <x v="55"/>
    <d v="2024-02-08T00:12:28"/>
    <s v="PROD173"/>
    <s v="CUST122"/>
    <s v="Home Appliances"/>
    <s v="Cash"/>
    <n v="1294.29"/>
    <n v="4"/>
    <n v="5177.16"/>
    <n v="18.7"/>
    <n v="5158.46"/>
    <x v="2"/>
    <s v="02"/>
    <s v="February"/>
  </r>
  <r>
    <x v="56"/>
    <d v="2024-04-15T09:57:31"/>
    <s v="PROD144"/>
    <s v="CUST588"/>
    <s v="Fashion"/>
    <s v="Credit Card"/>
    <n v="324.85000000000002"/>
    <n v="7"/>
    <n v="2273.9500000000003"/>
    <n v="369.73"/>
    <n v="1904.2200000000003"/>
    <x v="6"/>
    <s v="04"/>
    <s v="April"/>
  </r>
  <r>
    <x v="57"/>
    <d v="2024-10-14T14:21:17"/>
    <s v="PROD123"/>
    <s v="CUST991"/>
    <s v="Home Appliances"/>
    <s v="Bank Transfer"/>
    <n v="916.41"/>
    <n v="5"/>
    <n v="4582.05"/>
    <n v="372.5"/>
    <n v="4209.55"/>
    <x v="6"/>
    <s v="10"/>
    <s v="October"/>
  </r>
  <r>
    <x v="58"/>
    <d v="2024-07-04T04:35:11"/>
    <s v="PROD21"/>
    <s v="CUST491"/>
    <s v="Fashion"/>
    <s v="Credit Card"/>
    <n v="1620.94"/>
    <n v="9"/>
    <n v="14588.460000000001"/>
    <n v="950.81"/>
    <n v="13637.650000000001"/>
    <x v="2"/>
    <s v="07"/>
    <s v="July"/>
  </r>
  <r>
    <x v="59"/>
    <d v="2024-09-15T23:01:03"/>
    <s v="PROD78"/>
    <s v="CUST226"/>
    <s v="Books"/>
    <s v="Cash"/>
    <n v="160.72"/>
    <n v="10"/>
    <n v="1607.2"/>
    <n v="368.23"/>
    <n v="1238.97"/>
    <x v="0"/>
    <s v="09"/>
    <s v="September"/>
  </r>
  <r>
    <x v="60"/>
    <d v="2024-04-10T15:31:43"/>
    <s v="PROD188"/>
    <s v="CUST786"/>
    <s v="Electronics"/>
    <s v="Credit Card"/>
    <n v="1025.94"/>
    <n v="10"/>
    <n v="10259.400000000001"/>
    <n v="325.48"/>
    <n v="9933.9200000000019"/>
    <x v="4"/>
    <s v="04"/>
    <s v="April"/>
  </r>
  <r>
    <x v="61"/>
    <d v="2024-06-03T02:04:31"/>
    <s v="PROD143"/>
    <s v="CUST673"/>
    <s v="Home Appliances"/>
    <s v="PayPal"/>
    <n v="1618.77"/>
    <n v="9"/>
    <n v="14568.93"/>
    <n v="570.6"/>
    <n v="13998.33"/>
    <x v="6"/>
    <s v="06"/>
    <s v="June"/>
  </r>
  <r>
    <x v="62"/>
    <d v="2024-02-01T21:28:41"/>
    <s v="PROD41"/>
    <s v="CUST786"/>
    <s v="Fashion"/>
    <s v="Debit Card"/>
    <n v="913.73"/>
    <n v="6"/>
    <n v="5482.38"/>
    <n v="786.45"/>
    <n v="4695.93"/>
    <x v="2"/>
    <s v="02"/>
    <s v="February"/>
  </r>
  <r>
    <x v="63"/>
    <d v="2024-02-12T19:51:59"/>
    <s v="PROD26"/>
    <s v="CUST201"/>
    <s v="Toys"/>
    <s v="Debit Card"/>
    <n v="887.44"/>
    <n v="2"/>
    <n v="1774.88"/>
    <n v="627.66"/>
    <n v="1147.2200000000003"/>
    <x v="6"/>
    <s v="02"/>
    <s v="February"/>
  </r>
  <r>
    <x v="64"/>
    <d v="2024-02-02T06:08:30"/>
    <s v="PROD6"/>
    <s v="CUST897"/>
    <s v="Books"/>
    <s v="Debit Card"/>
    <n v="1278.99"/>
    <n v="3"/>
    <n v="3836.9700000000003"/>
    <n v="96.13"/>
    <n v="3740.84"/>
    <x v="1"/>
    <s v="02"/>
    <s v="February"/>
  </r>
  <r>
    <x v="65"/>
    <d v="2024-06-29T16:24:00"/>
    <s v="PROD72"/>
    <s v="CUST108"/>
    <s v="Books"/>
    <s v="Debit Card"/>
    <n v="1051.32"/>
    <n v="7"/>
    <n v="7359.24"/>
    <n v="942.34"/>
    <n v="6416.9"/>
    <x v="3"/>
    <s v="06"/>
    <s v="June"/>
  </r>
  <r>
    <x v="66"/>
    <d v="2024-07-05T12:48:29"/>
    <s v="PROD173"/>
    <s v="CUST740"/>
    <s v="Toys"/>
    <s v="Credit Card"/>
    <n v="597.80999999999995"/>
    <n v="8"/>
    <n v="4782.4799999999996"/>
    <n v="18.7"/>
    <n v="4763.78"/>
    <x v="1"/>
    <s v="07"/>
    <s v="July"/>
  </r>
  <r>
    <x v="67"/>
    <d v="2024-03-15T08:54:40"/>
    <s v="PROD30"/>
    <s v="CUST400"/>
    <s v="Books"/>
    <s v="Bank Transfer"/>
    <n v="134.94"/>
    <n v="1"/>
    <n v="134.94"/>
    <n v="363.91"/>
    <n v="-228.97000000000003"/>
    <x v="1"/>
    <s v="03"/>
    <s v="March"/>
  </r>
  <r>
    <x v="68"/>
    <d v="2024-01-29T05:32:27"/>
    <s v="PROD32"/>
    <s v="CUST845"/>
    <s v="Toys"/>
    <s v="Credit Card"/>
    <n v="1943.12"/>
    <n v="9"/>
    <n v="17488.079999999998"/>
    <n v="439.15"/>
    <n v="17048.929999999997"/>
    <x v="6"/>
    <s v="01"/>
    <s v="January"/>
  </r>
  <r>
    <x v="69"/>
    <d v="2024-11-13T06:00:08"/>
    <s v="PROD114"/>
    <s v="CUST257"/>
    <s v="Books"/>
    <s v="Debit Card"/>
    <n v="877.8"/>
    <n v="9"/>
    <n v="7900.2"/>
    <n v="380.81"/>
    <n v="7519.3899999999994"/>
    <x v="4"/>
    <s v="11"/>
    <s v="November"/>
  </r>
  <r>
    <x v="70"/>
    <d v="2024-07-08T04:04:12"/>
    <s v="PROD171"/>
    <s v="CUST744"/>
    <s v="Toys"/>
    <s v="Cash"/>
    <n v="836.04"/>
    <n v="4"/>
    <n v="3344.16"/>
    <n v="485.76"/>
    <n v="2858.3999999999996"/>
    <x v="6"/>
    <s v="07"/>
    <s v="July"/>
  </r>
  <r>
    <x v="71"/>
    <d v="2024-05-21T09:11:51"/>
    <s v="PROD69"/>
    <s v="CUST626"/>
    <s v="Toys"/>
    <s v="Cash"/>
    <n v="1260.67"/>
    <n v="3"/>
    <n v="3782.01"/>
    <n v="878.74"/>
    <n v="2903.2700000000004"/>
    <x v="5"/>
    <s v="05"/>
    <s v="May"/>
  </r>
  <r>
    <x v="72"/>
    <d v="2024-09-18T06:20:17"/>
    <s v="PROD113"/>
    <s v="CUST411"/>
    <s v="Electronics"/>
    <s v="Bank Transfer"/>
    <n v="1247.45"/>
    <n v="3"/>
    <n v="3742.3500000000004"/>
    <n v="669.31"/>
    <n v="3073.0400000000004"/>
    <x v="4"/>
    <s v="09"/>
    <s v="September"/>
  </r>
  <r>
    <x v="73"/>
    <d v="2024-10-09T23:37:00"/>
    <s v="PROD35"/>
    <s v="CUST611"/>
    <s v="Books"/>
    <s v="PayPal"/>
    <n v="1300.53"/>
    <n v="3"/>
    <n v="3901.59"/>
    <n v="707.26"/>
    <n v="3194.33"/>
    <x v="4"/>
    <s v="10"/>
    <s v="October"/>
  </r>
  <r>
    <x v="74"/>
    <d v="2024-03-27T00:26:23"/>
    <s v="PROD104"/>
    <s v="CUST207"/>
    <s v="Books"/>
    <s v="PayPal"/>
    <n v="1621.04"/>
    <n v="2"/>
    <n v="3242.08"/>
    <n v="310.20999999999998"/>
    <n v="2931.87"/>
    <x v="4"/>
    <s v="03"/>
    <s v="March"/>
  </r>
  <r>
    <x v="75"/>
    <d v="2024-09-28T13:05:14"/>
    <s v="PROD108"/>
    <s v="CUST82"/>
    <s v="Electronics"/>
    <s v="Credit Card"/>
    <n v="759.16"/>
    <n v="4"/>
    <n v="3036.64"/>
    <n v="188.08"/>
    <n v="2848.56"/>
    <x v="3"/>
    <s v="09"/>
    <s v="September"/>
  </r>
  <r>
    <x v="76"/>
    <d v="2024-10-17T07:22:54"/>
    <s v="PROD3"/>
    <s v="CUST779"/>
    <s v="Toys"/>
    <s v="Debit Card"/>
    <n v="1898.09"/>
    <n v="9"/>
    <n v="17082.809999999998"/>
    <n v="27.63"/>
    <n v="17055.179999999997"/>
    <x v="2"/>
    <s v="10"/>
    <s v="October"/>
  </r>
  <r>
    <x v="77"/>
    <d v="2024-04-15T05:29:28"/>
    <s v="PROD71"/>
    <s v="CUST563"/>
    <s v="Books"/>
    <s v="Bank Transfer"/>
    <n v="809.82"/>
    <n v="1"/>
    <n v="809.82"/>
    <n v="35.22"/>
    <n v="774.6"/>
    <x v="6"/>
    <s v="04"/>
    <s v="April"/>
  </r>
  <r>
    <x v="78"/>
    <d v="2024-11-15T17:52:14"/>
    <s v="PROD77"/>
    <s v="CUST468"/>
    <s v="Electronics"/>
    <s v="Cash"/>
    <n v="706.3"/>
    <n v="5"/>
    <n v="3531.5"/>
    <n v="596.91999999999996"/>
    <n v="2934.58"/>
    <x v="1"/>
    <s v="11"/>
    <s v="November"/>
  </r>
  <r>
    <x v="79"/>
    <d v="2024-01-07T21:27:27"/>
    <s v="PROD186"/>
    <s v="CUST552"/>
    <s v="Fashion"/>
    <s v="Debit Card"/>
    <n v="1923.24"/>
    <n v="4"/>
    <n v="7692.96"/>
    <n v="945.84"/>
    <n v="6747.12"/>
    <x v="0"/>
    <s v="01"/>
    <s v="January"/>
  </r>
  <r>
    <x v="80"/>
    <d v="2024-02-07T12:08:17"/>
    <s v="PROD192"/>
    <s v="CUST131"/>
    <s v="Home Appliances"/>
    <s v="PayPal"/>
    <n v="1450.71"/>
    <n v="4"/>
    <n v="5802.84"/>
    <n v="154.76"/>
    <n v="5648.08"/>
    <x v="4"/>
    <s v="02"/>
    <s v="February"/>
  </r>
  <r>
    <x v="81"/>
    <d v="2024-07-03T09:28:10"/>
    <s v="PROD192"/>
    <s v="CUST601"/>
    <s v="Home Appliances"/>
    <s v="Credit Card"/>
    <n v="881.52"/>
    <n v="4"/>
    <n v="3526.08"/>
    <n v="154.76"/>
    <n v="3371.3199999999997"/>
    <x v="4"/>
    <s v="07"/>
    <s v="July"/>
  </r>
  <r>
    <x v="82"/>
    <d v="2024-01-04T00:18:20"/>
    <s v="PROD164"/>
    <s v="CUST192"/>
    <s v="Electronics"/>
    <s v="Cash"/>
    <n v="1055.17"/>
    <n v="2"/>
    <n v="2110.34"/>
    <n v="648.5"/>
    <n v="1461.8400000000001"/>
    <x v="2"/>
    <s v="01"/>
    <s v="January"/>
  </r>
  <r>
    <x v="83"/>
    <d v="2024-05-04T02:28:43"/>
    <s v="PROD198"/>
    <s v="CUST396"/>
    <s v="Electronics"/>
    <s v="Credit Card"/>
    <n v="953.78"/>
    <n v="5"/>
    <n v="4768.8999999999996"/>
    <n v="565.99"/>
    <n v="4202.91"/>
    <x v="3"/>
    <s v="05"/>
    <s v="May"/>
  </r>
  <r>
    <x v="84"/>
    <d v="2024-01-03T02:41:43"/>
    <s v="PROD40"/>
    <s v="CUST992"/>
    <s v="Toys"/>
    <s v="Debit Card"/>
    <n v="1164.5899999999999"/>
    <n v="2"/>
    <n v="2329.1799999999998"/>
    <n v="184.29"/>
    <n v="2144.89"/>
    <x v="4"/>
    <s v="01"/>
    <s v="January"/>
  </r>
  <r>
    <x v="85"/>
    <d v="2024-10-11T21:08:11"/>
    <s v="PROD120"/>
    <s v="CUST905"/>
    <s v="Books"/>
    <s v="Bank Transfer"/>
    <n v="255.19"/>
    <n v="6"/>
    <n v="1531.1399999999999"/>
    <n v="821.86"/>
    <n v="709.27999999999986"/>
    <x v="1"/>
    <s v="10"/>
    <s v="October"/>
  </r>
  <r>
    <x v="86"/>
    <d v="2024-02-11T17:55:21"/>
    <s v="PROD55"/>
    <s v="CUST409"/>
    <s v="Fashion"/>
    <s v="Bank Transfer"/>
    <n v="1632.82"/>
    <n v="7"/>
    <n v="11429.74"/>
    <n v="376.96"/>
    <n v="11052.78"/>
    <x v="0"/>
    <s v="02"/>
    <s v="February"/>
  </r>
  <r>
    <x v="87"/>
    <d v="2024-04-02T01:01:21"/>
    <s v="PROD90"/>
    <s v="CUST856"/>
    <s v="Electronics"/>
    <s v="Bank Transfer"/>
    <n v="944.06"/>
    <n v="10"/>
    <n v="9440.5999999999985"/>
    <n v="961.3"/>
    <n v="8479.2999999999993"/>
    <x v="5"/>
    <s v="04"/>
    <s v="April"/>
  </r>
  <r>
    <x v="88"/>
    <d v="2024-03-30T11:50:48"/>
    <s v="PROD193"/>
    <s v="CUST95"/>
    <s v="Electronics"/>
    <s v="Debit Card"/>
    <n v="1886.52"/>
    <n v="9"/>
    <n v="16978.68"/>
    <n v="809.98"/>
    <n v="16168.7"/>
    <x v="3"/>
    <s v="03"/>
    <s v="March"/>
  </r>
  <r>
    <x v="89"/>
    <d v="2024-06-26T11:02:05"/>
    <s v="PROD34"/>
    <s v="CUST722"/>
    <s v="Toys"/>
    <s v="PayPal"/>
    <n v="1595.73"/>
    <n v="6"/>
    <n v="9574.380000000001"/>
    <n v="136.99"/>
    <n v="9437.3900000000012"/>
    <x v="4"/>
    <s v="06"/>
    <s v="June"/>
  </r>
  <r>
    <x v="90"/>
    <d v="2024-05-08T11:11:49"/>
    <s v="PROD175"/>
    <s v="CUST18"/>
    <s v="Home Appliances"/>
    <s v="Credit Card"/>
    <n v="134.24"/>
    <n v="3"/>
    <n v="402.72"/>
    <n v="742.32"/>
    <n v="-339.6"/>
    <x v="4"/>
    <s v="05"/>
    <s v="May"/>
  </r>
  <r>
    <x v="91"/>
    <d v="2024-02-14T16:55:14"/>
    <s v="PROD183"/>
    <s v="CUST709"/>
    <s v="Toys"/>
    <s v="Debit Card"/>
    <n v="391"/>
    <n v="10"/>
    <n v="3910"/>
    <n v="839.9"/>
    <n v="3070.1"/>
    <x v="4"/>
    <s v="02"/>
    <s v="February"/>
  </r>
  <r>
    <x v="92"/>
    <d v="2024-07-04T23:09:48"/>
    <s v="PROD96"/>
    <s v="CUST264"/>
    <s v="Electronics"/>
    <s v="Cash"/>
    <n v="1741.35"/>
    <n v="7"/>
    <n v="12189.449999999999"/>
    <n v="307.60000000000002"/>
    <n v="11881.849999999999"/>
    <x v="2"/>
    <s v="07"/>
    <s v="July"/>
  </r>
  <r>
    <x v="93"/>
    <d v="2024-03-23T09:34:04"/>
    <s v="PROD60"/>
    <s v="CUST321"/>
    <s v="Toys"/>
    <s v="Credit Card"/>
    <n v="329.85"/>
    <n v="5"/>
    <n v="1649.25"/>
    <n v="961.88"/>
    <n v="687.37"/>
    <x v="3"/>
    <s v="03"/>
    <s v="March"/>
  </r>
  <r>
    <x v="94"/>
    <d v="2024-05-16T22:32:28"/>
    <s v="PROD75"/>
    <s v="CUST258"/>
    <s v="Home Appliances"/>
    <s v="Bank Transfer"/>
    <n v="603.36"/>
    <n v="1"/>
    <n v="603.36"/>
    <n v="703.67"/>
    <n v="-100.30999999999995"/>
    <x v="2"/>
    <s v="05"/>
    <s v="May"/>
  </r>
  <r>
    <x v="95"/>
    <d v="2024-07-24T10:46:03"/>
    <s v="PROD18"/>
    <s v="CUST882"/>
    <s v="Fashion"/>
    <s v="Debit Card"/>
    <n v="1535.46"/>
    <n v="4"/>
    <n v="6141.84"/>
    <n v="973.48"/>
    <n v="5168.3600000000006"/>
    <x v="4"/>
    <s v="07"/>
    <s v="July"/>
  </r>
  <r>
    <x v="96"/>
    <d v="2024-10-30T14:06:40"/>
    <s v="PROD21"/>
    <s v="CUST536"/>
    <s v="Fashion"/>
    <s v="Cash"/>
    <n v="482.64"/>
    <n v="4"/>
    <n v="1930.56"/>
    <n v="950.81"/>
    <n v="979.75"/>
    <x v="4"/>
    <s v="10"/>
    <s v="October"/>
  </r>
  <r>
    <x v="97"/>
    <d v="2024-03-20T18:20:04"/>
    <s v="PROD83"/>
    <s v="CUST395"/>
    <s v="Toys"/>
    <s v="PayPal"/>
    <n v="1056.31"/>
    <n v="5"/>
    <n v="5281.5499999999993"/>
    <n v="303.60000000000002"/>
    <n v="4977.9499999999989"/>
    <x v="4"/>
    <s v="03"/>
    <s v="March"/>
  </r>
  <r>
    <x v="98"/>
    <d v="2024-10-27T03:05:46"/>
    <s v="PROD168"/>
    <s v="CUST562"/>
    <s v="Electronics"/>
    <s v="Bank Transfer"/>
    <n v="1664.34"/>
    <n v="10"/>
    <n v="16643.399999999998"/>
    <n v="407.18"/>
    <n v="16236.219999999998"/>
    <x v="0"/>
    <s v="10"/>
    <s v="October"/>
  </r>
  <r>
    <x v="99"/>
    <d v="2024-10-19T09:03:55"/>
    <s v="PROD95"/>
    <s v="CUST82"/>
    <s v="Fashion"/>
    <s v="Cash"/>
    <n v="992.31"/>
    <n v="4"/>
    <n v="3969.24"/>
    <n v="211.14"/>
    <n v="3758.1"/>
    <x v="3"/>
    <s v="10"/>
    <s v="October"/>
  </r>
  <r>
    <x v="100"/>
    <d v="2024-05-09T17:31:12"/>
    <s v="PROD132"/>
    <s v="CUST812"/>
    <s v="Fashion"/>
    <s v="PayPal"/>
    <n v="81.72"/>
    <n v="6"/>
    <n v="490.32"/>
    <n v="28.1"/>
    <n v="462.21999999999997"/>
    <x v="2"/>
    <s v="05"/>
    <s v="May"/>
  </r>
  <r>
    <x v="101"/>
    <d v="2024-05-26T08:50:04"/>
    <s v="PROD100"/>
    <s v="CUST419"/>
    <s v="Fashion"/>
    <s v="Bank Transfer"/>
    <n v="1629.08"/>
    <n v="5"/>
    <n v="8145.4"/>
    <n v="404.57"/>
    <n v="7740.83"/>
    <x v="0"/>
    <s v="05"/>
    <s v="May"/>
  </r>
  <r>
    <x v="102"/>
    <d v="2024-08-03T04:47:13"/>
    <s v="PROD143"/>
    <s v="CUST687"/>
    <s v="Home Appliances"/>
    <s v="Bank Transfer"/>
    <n v="1277.8900000000001"/>
    <n v="8"/>
    <n v="10223.120000000001"/>
    <n v="570.6"/>
    <n v="9652.52"/>
    <x v="3"/>
    <s v="08"/>
    <s v="August"/>
  </r>
  <r>
    <x v="103"/>
    <d v="2024-04-15T17:02:17"/>
    <s v="PROD135"/>
    <s v="CUST6"/>
    <s v="Fashion"/>
    <s v="Bank Transfer"/>
    <n v="1476.86"/>
    <n v="9"/>
    <n v="13291.74"/>
    <n v="65.66"/>
    <n v="13226.08"/>
    <x v="6"/>
    <s v="04"/>
    <s v="April"/>
  </r>
  <r>
    <x v="104"/>
    <d v="2024-05-28T06:22:45"/>
    <s v="PROD190"/>
    <s v="CUST46"/>
    <s v="Books"/>
    <s v="PayPal"/>
    <n v="1377.37"/>
    <n v="9"/>
    <n v="12396.329999999998"/>
    <n v="787.31"/>
    <n v="11609.019999999999"/>
    <x v="5"/>
    <s v="05"/>
    <s v="May"/>
  </r>
  <r>
    <x v="105"/>
    <d v="2024-05-14T11:57:07"/>
    <s v="PROD71"/>
    <s v="CUST224"/>
    <s v="Books"/>
    <s v="Credit Card"/>
    <n v="503.98"/>
    <n v="5"/>
    <n v="2519.9"/>
    <n v="35.22"/>
    <n v="2484.6800000000003"/>
    <x v="5"/>
    <s v="05"/>
    <s v="May"/>
  </r>
  <r>
    <x v="106"/>
    <d v="2024-11-06T11:31:19"/>
    <s v="PROD34"/>
    <s v="CUST436"/>
    <s v="Toys"/>
    <s v="Debit Card"/>
    <n v="1990.47"/>
    <n v="4"/>
    <n v="7961.88"/>
    <n v="136.99"/>
    <n v="7824.89"/>
    <x v="4"/>
    <s v="11"/>
    <s v="November"/>
  </r>
  <r>
    <x v="107"/>
    <d v="2024-05-22T05:09:29"/>
    <s v="PROD196"/>
    <s v="CUST241"/>
    <s v="Books"/>
    <s v="Debit Card"/>
    <n v="903.22"/>
    <n v="5"/>
    <n v="4516.1000000000004"/>
    <n v="487.84"/>
    <n v="4028.26"/>
    <x v="4"/>
    <s v="05"/>
    <s v="May"/>
  </r>
  <r>
    <x v="108"/>
    <d v="2024-06-04T07:25:12"/>
    <s v="PROD52"/>
    <s v="CUST859"/>
    <s v="Fashion"/>
    <s v="Credit Card"/>
    <n v="241.65"/>
    <n v="10"/>
    <n v="2416.5"/>
    <n v="71.47"/>
    <n v="2345.0300000000002"/>
    <x v="5"/>
    <s v="06"/>
    <s v="June"/>
  </r>
  <r>
    <x v="109"/>
    <d v="2024-05-30T23:59:14"/>
    <s v="PROD65"/>
    <s v="CUST997"/>
    <s v="Home Appliances"/>
    <s v="PayPal"/>
    <n v="183.84"/>
    <n v="6"/>
    <n v="1103.04"/>
    <n v="974.22"/>
    <n v="128.81999999999994"/>
    <x v="2"/>
    <s v="05"/>
    <s v="May"/>
  </r>
  <r>
    <x v="110"/>
    <d v="2024-04-22T11:34:49"/>
    <s v="PROD155"/>
    <s v="CUST719"/>
    <s v="Home Appliances"/>
    <s v="Bank Transfer"/>
    <n v="43.63"/>
    <n v="1"/>
    <n v="43.63"/>
    <n v="28.84"/>
    <n v="14.790000000000003"/>
    <x v="6"/>
    <s v="04"/>
    <s v="April"/>
  </r>
  <r>
    <x v="111"/>
    <d v="2024-09-23T02:13:01"/>
    <s v="PROD15"/>
    <s v="CUST989"/>
    <s v="Home Appliances"/>
    <s v="Cash"/>
    <n v="826.13"/>
    <n v="5"/>
    <n v="4130.6499999999996"/>
    <n v="866.87"/>
    <n v="3263.7799999999997"/>
    <x v="6"/>
    <s v="09"/>
    <s v="September"/>
  </r>
  <r>
    <x v="112"/>
    <d v="2024-10-11T13:41:05"/>
    <s v="PROD47"/>
    <s v="CUST243"/>
    <s v="Home Appliances"/>
    <s v="Cash"/>
    <n v="277.83999999999997"/>
    <n v="3"/>
    <n v="833.52"/>
    <n v="821.78"/>
    <n v="11.740000000000009"/>
    <x v="1"/>
    <s v="10"/>
    <s v="October"/>
  </r>
  <r>
    <x v="113"/>
    <d v="2024-09-25T09:54:57"/>
    <s v="PROD107"/>
    <s v="CUST948"/>
    <s v="Fashion"/>
    <s v="Credit Card"/>
    <n v="1184.99"/>
    <n v="10"/>
    <n v="11849.9"/>
    <n v="434.88"/>
    <n v="11415.02"/>
    <x v="4"/>
    <s v="09"/>
    <s v="September"/>
  </r>
  <r>
    <x v="114"/>
    <d v="2024-07-03T02:55:07"/>
    <s v="PROD120"/>
    <s v="CUST967"/>
    <s v="Toys"/>
    <s v="PayPal"/>
    <n v="972.57"/>
    <n v="6"/>
    <n v="5835.42"/>
    <n v="821.86"/>
    <n v="5013.5600000000004"/>
    <x v="4"/>
    <s v="07"/>
    <s v="July"/>
  </r>
  <r>
    <x v="115"/>
    <d v="2024-03-13T13:01:49"/>
    <s v="PROD172"/>
    <s v="CUST489"/>
    <s v="Toys"/>
    <s v="Debit Card"/>
    <n v="25.25"/>
    <n v="4"/>
    <n v="101"/>
    <n v="95.27"/>
    <n v="5.730000000000004"/>
    <x v="4"/>
    <s v="03"/>
    <s v="March"/>
  </r>
  <r>
    <x v="116"/>
    <d v="2024-01-07T17:45:08"/>
    <s v="PROD96"/>
    <s v="CUST591"/>
    <s v="Fashion"/>
    <s v="PayPal"/>
    <n v="565.67999999999995"/>
    <n v="7"/>
    <n v="3959.7599999999998"/>
    <n v="307.60000000000002"/>
    <n v="3652.16"/>
    <x v="0"/>
    <s v="01"/>
    <s v="January"/>
  </r>
  <r>
    <x v="117"/>
    <d v="2024-08-17T15:28:10"/>
    <s v="PROD152"/>
    <s v="CUST162"/>
    <s v="Books"/>
    <s v="Cash"/>
    <n v="1820.55"/>
    <n v="4"/>
    <n v="7282.2"/>
    <n v="143.38"/>
    <n v="7138.82"/>
    <x v="3"/>
    <s v="08"/>
    <s v="August"/>
  </r>
  <r>
    <x v="118"/>
    <d v="2024-03-04T14:39:50"/>
    <s v="PROD166"/>
    <s v="CUST860"/>
    <s v="Electronics"/>
    <s v="Debit Card"/>
    <n v="271.81"/>
    <n v="5"/>
    <n v="1359.05"/>
    <n v="925.33"/>
    <n v="433.71999999999991"/>
    <x v="6"/>
    <s v="03"/>
    <s v="March"/>
  </r>
  <r>
    <x v="119"/>
    <d v="2024-01-20T10:55:10"/>
    <s v="PROD77"/>
    <s v="CUST747"/>
    <s v="Toys"/>
    <s v="Debit Card"/>
    <n v="849.42"/>
    <n v="3"/>
    <n v="2548.2599999999998"/>
    <n v="596.91999999999996"/>
    <n v="1951.3399999999997"/>
    <x v="3"/>
    <s v="01"/>
    <s v="January"/>
  </r>
  <r>
    <x v="120"/>
    <d v="2024-01-31T07:02:41"/>
    <s v="PROD193"/>
    <s v="CUST320"/>
    <s v="Fashion"/>
    <s v="Credit Card"/>
    <n v="1927.18"/>
    <n v="3"/>
    <n v="5781.54"/>
    <n v="809.98"/>
    <n v="4971.5599999999995"/>
    <x v="4"/>
    <s v="01"/>
    <s v="January"/>
  </r>
  <r>
    <x v="121"/>
    <d v="2024-01-28T02:13:54"/>
    <s v="PROD55"/>
    <s v="CUST111"/>
    <s v="Fashion"/>
    <s v="Credit Card"/>
    <n v="675.91"/>
    <n v="10"/>
    <n v="6759.0999999999995"/>
    <n v="376.96"/>
    <n v="6382.1399999999994"/>
    <x v="0"/>
    <s v="01"/>
    <s v="January"/>
  </r>
  <r>
    <x v="122"/>
    <d v="2024-10-05T00:25:34"/>
    <s v="PROD64"/>
    <s v="CUST445"/>
    <s v="Electronics"/>
    <s v="Credit Card"/>
    <n v="796"/>
    <n v="2"/>
    <n v="1592"/>
    <n v="90.98"/>
    <n v="1501.02"/>
    <x v="3"/>
    <s v="10"/>
    <s v="October"/>
  </r>
  <r>
    <x v="123"/>
    <d v="2024-07-12T06:42:50"/>
    <s v="PROD1"/>
    <s v="CUST125"/>
    <s v="Electronics"/>
    <s v="Cash"/>
    <n v="1983.51"/>
    <n v="5"/>
    <n v="9917.5499999999993"/>
    <n v="435.29"/>
    <n v="9482.2599999999984"/>
    <x v="1"/>
    <s v="07"/>
    <s v="July"/>
  </r>
  <r>
    <x v="124"/>
    <d v="2024-08-12T17:02:46"/>
    <s v="PROD98"/>
    <s v="CUST898"/>
    <s v="Electronics"/>
    <s v="PayPal"/>
    <n v="1305.1099999999999"/>
    <n v="2"/>
    <n v="2610.2199999999998"/>
    <n v="943.24"/>
    <n v="1666.9799999999998"/>
    <x v="6"/>
    <s v="08"/>
    <s v="August"/>
  </r>
  <r>
    <x v="125"/>
    <d v="2024-02-10T14:27:59"/>
    <s v="PROD8"/>
    <s v="CUST258"/>
    <s v="Fashion"/>
    <s v="Debit Card"/>
    <n v="553.61"/>
    <n v="4"/>
    <n v="2214.44"/>
    <n v="851.56"/>
    <n v="1362.88"/>
    <x v="3"/>
    <s v="02"/>
    <s v="February"/>
  </r>
  <r>
    <x v="126"/>
    <d v="2024-04-15T11:59:33"/>
    <s v="PROD1"/>
    <s v="CUST681"/>
    <s v="Books"/>
    <s v="Credit Card"/>
    <n v="601.86"/>
    <n v="4"/>
    <n v="2407.44"/>
    <n v="435.29"/>
    <n v="1972.15"/>
    <x v="6"/>
    <s v="04"/>
    <s v="April"/>
  </r>
  <r>
    <x v="127"/>
    <d v="2024-08-02T00:22:42"/>
    <s v="PROD30"/>
    <s v="CUST661"/>
    <s v="Home Appliances"/>
    <s v="Debit Card"/>
    <n v="733.93"/>
    <n v="3"/>
    <n v="2201.79"/>
    <n v="363.91"/>
    <n v="1837.8799999999999"/>
    <x v="1"/>
    <s v="08"/>
    <s v="August"/>
  </r>
  <r>
    <x v="128"/>
    <d v="2024-09-08T19:52:47"/>
    <s v="PROD36"/>
    <s v="CUST335"/>
    <s v="Home Appliances"/>
    <s v="PayPal"/>
    <n v="1241.06"/>
    <n v="5"/>
    <n v="6205.2999999999993"/>
    <n v="462.14"/>
    <n v="5743.1599999999989"/>
    <x v="0"/>
    <s v="09"/>
    <s v="September"/>
  </r>
  <r>
    <x v="129"/>
    <d v="2024-10-10T01:58:44"/>
    <s v="PROD196"/>
    <s v="CUST229"/>
    <s v="Electronics"/>
    <s v="Cash"/>
    <n v="1933.11"/>
    <n v="3"/>
    <n v="5799.33"/>
    <n v="487.84"/>
    <n v="5311.49"/>
    <x v="2"/>
    <s v="10"/>
    <s v="October"/>
  </r>
  <r>
    <x v="130"/>
    <d v="2024-10-05T07:03:11"/>
    <s v="PROD123"/>
    <s v="CUST883"/>
    <s v="Electronics"/>
    <s v="PayPal"/>
    <n v="1894.27"/>
    <n v="5"/>
    <n v="9471.35"/>
    <n v="372.5"/>
    <n v="9098.85"/>
    <x v="3"/>
    <s v="10"/>
    <s v="October"/>
  </r>
  <r>
    <x v="131"/>
    <d v="2024-02-26T23:57:41"/>
    <s v="PROD174"/>
    <s v="CUST115"/>
    <s v="Electronics"/>
    <s v="Credit Card"/>
    <n v="122.12"/>
    <n v="1"/>
    <n v="122.12"/>
    <n v="348.26"/>
    <n v="-226.14"/>
    <x v="6"/>
    <s v="02"/>
    <s v="February"/>
  </r>
  <r>
    <x v="132"/>
    <d v="2024-11-14T06:56:43"/>
    <s v="PROD120"/>
    <s v="CUST579"/>
    <s v="Fashion"/>
    <s v="PayPal"/>
    <n v="1845.77"/>
    <n v="5"/>
    <n v="9228.85"/>
    <n v="821.86"/>
    <n v="8406.99"/>
    <x v="2"/>
    <s v="11"/>
    <s v="November"/>
  </r>
  <r>
    <x v="133"/>
    <d v="2024-07-20T22:31:07"/>
    <s v="PROD190"/>
    <s v="CUST135"/>
    <s v="Books"/>
    <s v="PayPal"/>
    <n v="678.51"/>
    <n v="10"/>
    <n v="6785.1"/>
    <n v="787.31"/>
    <n v="5997.7900000000009"/>
    <x v="3"/>
    <s v="07"/>
    <s v="July"/>
  </r>
  <r>
    <x v="134"/>
    <d v="2024-10-01T09:43:55"/>
    <s v="PROD154"/>
    <s v="CUST901"/>
    <s v="Home Appliances"/>
    <s v="Debit Card"/>
    <n v="1732.78"/>
    <n v="9"/>
    <n v="15595.02"/>
    <n v="37.53"/>
    <n v="15557.49"/>
    <x v="5"/>
    <s v="10"/>
    <s v="October"/>
  </r>
  <r>
    <x v="135"/>
    <d v="2024-07-07T12:38:11"/>
    <s v="PROD70"/>
    <s v="CUST473"/>
    <s v="Fashion"/>
    <s v="PayPal"/>
    <n v="635.29"/>
    <n v="2"/>
    <n v="1270.58"/>
    <n v="57.64"/>
    <n v="1212.9399999999998"/>
    <x v="0"/>
    <s v="07"/>
    <s v="July"/>
  </r>
  <r>
    <x v="136"/>
    <d v="2024-01-25T04:27:09"/>
    <s v="PROD95"/>
    <s v="CUST563"/>
    <s v="Books"/>
    <s v="Credit Card"/>
    <n v="117.17"/>
    <n v="5"/>
    <n v="585.85"/>
    <n v="211.14"/>
    <n v="374.71000000000004"/>
    <x v="2"/>
    <s v="01"/>
    <s v="January"/>
  </r>
  <r>
    <x v="137"/>
    <d v="2024-02-15T01:20:45"/>
    <s v="PROD5"/>
    <s v="CUST586"/>
    <s v="Electronics"/>
    <s v="Credit Card"/>
    <n v="1143.42"/>
    <n v="1"/>
    <n v="1143.42"/>
    <n v="809.47"/>
    <n v="333.95000000000005"/>
    <x v="2"/>
    <s v="02"/>
    <s v="February"/>
  </r>
  <r>
    <x v="138"/>
    <d v="2024-08-05T18:31:24"/>
    <s v="PROD36"/>
    <s v="CUST345"/>
    <s v="Home Appliances"/>
    <s v="Debit Card"/>
    <n v="1053.99"/>
    <n v="1"/>
    <n v="1053.99"/>
    <n v="462.14"/>
    <n v="591.85"/>
    <x v="6"/>
    <s v="08"/>
    <s v="August"/>
  </r>
  <r>
    <x v="139"/>
    <d v="2024-07-30T06:44:55"/>
    <s v="PROD14"/>
    <s v="CUST969"/>
    <s v="Toys"/>
    <s v="Cash"/>
    <n v="1738.68"/>
    <n v="6"/>
    <n v="10432.08"/>
    <n v="623.39"/>
    <n v="9808.69"/>
    <x v="5"/>
    <s v="07"/>
    <s v="July"/>
  </r>
  <r>
    <x v="140"/>
    <d v="2024-05-29T10:10:08"/>
    <s v="PROD82"/>
    <s v="CUST388"/>
    <s v="Fashion"/>
    <s v="Cash"/>
    <n v="1530.92"/>
    <n v="3"/>
    <n v="4592.76"/>
    <n v="208.12"/>
    <n v="4384.6400000000003"/>
    <x v="4"/>
    <s v="05"/>
    <s v="May"/>
  </r>
  <r>
    <x v="141"/>
    <d v="2024-07-09T08:17:16"/>
    <s v="PROD163"/>
    <s v="CUST731"/>
    <s v="Toys"/>
    <s v="Cash"/>
    <n v="1364.7"/>
    <n v="7"/>
    <n v="9552.9"/>
    <n v="753.5"/>
    <n v="8799.4"/>
    <x v="5"/>
    <s v="07"/>
    <s v="July"/>
  </r>
  <r>
    <x v="142"/>
    <d v="2024-02-10T19:22:19"/>
    <s v="PROD162"/>
    <s v="CUST18"/>
    <s v="Home Appliances"/>
    <s v="PayPal"/>
    <n v="1506.84"/>
    <n v="9"/>
    <n v="13561.56"/>
    <n v="109.48"/>
    <n v="13452.08"/>
    <x v="3"/>
    <s v="02"/>
    <s v="February"/>
  </r>
  <r>
    <x v="143"/>
    <d v="2024-09-13T23:22:50"/>
    <s v="PROD149"/>
    <s v="CUST734"/>
    <s v="Fashion"/>
    <s v="Cash"/>
    <n v="1811.61"/>
    <n v="8"/>
    <n v="14492.88"/>
    <n v="581.64"/>
    <n v="13911.24"/>
    <x v="1"/>
    <s v="09"/>
    <s v="September"/>
  </r>
  <r>
    <x v="144"/>
    <d v="2024-07-20T11:53:21"/>
    <s v="PROD9"/>
    <s v="CUST755"/>
    <s v="Fashion"/>
    <s v="Bank Transfer"/>
    <n v="1142.1500000000001"/>
    <n v="9"/>
    <n v="10279.35"/>
    <n v="481"/>
    <n v="9798.35"/>
    <x v="3"/>
    <s v="07"/>
    <s v="July"/>
  </r>
  <r>
    <x v="145"/>
    <d v="2024-02-29T13:35:06"/>
    <s v="PROD186"/>
    <s v="CUST483"/>
    <s v="Electronics"/>
    <s v="Bank Transfer"/>
    <n v="405.03"/>
    <n v="1"/>
    <n v="405.03"/>
    <n v="945.84"/>
    <n v="-540.81000000000006"/>
    <x v="2"/>
    <s v="02"/>
    <s v="February"/>
  </r>
  <r>
    <x v="146"/>
    <d v="2024-07-07T07:57:38"/>
    <s v="PROD73"/>
    <s v="CUST331"/>
    <s v="Books"/>
    <s v="PayPal"/>
    <n v="1478.35"/>
    <n v="7"/>
    <n v="10348.449999999999"/>
    <n v="427.85"/>
    <n v="9920.5999999999985"/>
    <x v="0"/>
    <s v="07"/>
    <s v="July"/>
  </r>
  <r>
    <x v="147"/>
    <d v="2024-10-05T01:34:59"/>
    <s v="PROD20"/>
    <s v="CUST901"/>
    <s v="Electronics"/>
    <s v="Cash"/>
    <n v="686.05"/>
    <n v="2"/>
    <n v="1372.1"/>
    <n v="211.71"/>
    <n v="1160.3899999999999"/>
    <x v="3"/>
    <s v="10"/>
    <s v="October"/>
  </r>
  <r>
    <x v="148"/>
    <d v="2024-08-15T00:32:10"/>
    <s v="PROD115"/>
    <s v="CUST37"/>
    <s v="Home Appliances"/>
    <s v="Debit Card"/>
    <n v="821.43"/>
    <n v="1"/>
    <n v="821.43"/>
    <n v="197.58"/>
    <n v="623.84999999999991"/>
    <x v="2"/>
    <s v="08"/>
    <s v="August"/>
  </r>
  <r>
    <x v="149"/>
    <d v="2024-07-29T10:53:30"/>
    <s v="PROD69"/>
    <s v="CUST589"/>
    <s v="Fashion"/>
    <s v="Bank Transfer"/>
    <n v="864.33"/>
    <n v="8"/>
    <n v="6914.64"/>
    <n v="878.74"/>
    <n v="6035.9000000000005"/>
    <x v="6"/>
    <s v="07"/>
    <s v="July"/>
  </r>
  <r>
    <x v="150"/>
    <d v="2024-07-28T05:04:50"/>
    <s v="PROD132"/>
    <s v="CUST584"/>
    <s v="Electronics"/>
    <s v="Bank Transfer"/>
    <n v="47.18"/>
    <n v="4"/>
    <n v="188.72"/>
    <n v="28.1"/>
    <n v="160.62"/>
    <x v="0"/>
    <s v="07"/>
    <s v="July"/>
  </r>
  <r>
    <x v="151"/>
    <d v="2024-03-13T08:18:11"/>
    <s v="PROD75"/>
    <s v="CUST377"/>
    <s v="Fashion"/>
    <s v="Credit Card"/>
    <n v="1780.66"/>
    <n v="10"/>
    <n v="17806.600000000002"/>
    <n v="703.67"/>
    <n v="17102.930000000004"/>
    <x v="4"/>
    <s v="03"/>
    <s v="March"/>
  </r>
  <r>
    <x v="152"/>
    <d v="2024-02-06T01:56:59"/>
    <s v="PROD33"/>
    <s v="CUST424"/>
    <s v="Books"/>
    <s v="PayPal"/>
    <n v="1670.92"/>
    <n v="8"/>
    <n v="13367.36"/>
    <n v="330.51"/>
    <n v="13036.85"/>
    <x v="5"/>
    <s v="02"/>
    <s v="February"/>
  </r>
  <r>
    <x v="153"/>
    <d v="2024-01-11T04:30:19"/>
    <s v="PROD166"/>
    <s v="CUST354"/>
    <s v="Books"/>
    <s v="Debit Card"/>
    <n v="1378.79"/>
    <n v="9"/>
    <n v="12409.11"/>
    <n v="925.33"/>
    <n v="11483.78"/>
    <x v="2"/>
    <s v="01"/>
    <s v="January"/>
  </r>
  <r>
    <x v="154"/>
    <d v="2024-08-14T02:05:54"/>
    <s v="PROD104"/>
    <s v="CUST987"/>
    <s v="Fashion"/>
    <s v="Credit Card"/>
    <n v="225.07"/>
    <n v="7"/>
    <n v="1575.49"/>
    <n v="310.20999999999998"/>
    <n v="1265.28"/>
    <x v="4"/>
    <s v="08"/>
    <s v="August"/>
  </r>
  <r>
    <x v="155"/>
    <d v="2024-08-14T07:59:07"/>
    <s v="PROD68"/>
    <s v="CUST817"/>
    <s v="Books"/>
    <s v="PayPal"/>
    <n v="1762.46"/>
    <n v="5"/>
    <n v="8812.2999999999993"/>
    <n v="704.91"/>
    <n v="8107.3899999999994"/>
    <x v="4"/>
    <s v="08"/>
    <s v="August"/>
  </r>
  <r>
    <x v="156"/>
    <d v="2024-11-15T13:50:18"/>
    <s v="PROD33"/>
    <s v="CUST833"/>
    <s v="Toys"/>
    <s v="Debit Card"/>
    <n v="1372.08"/>
    <n v="3"/>
    <n v="4116.24"/>
    <n v="330.51"/>
    <n v="3785.7299999999996"/>
    <x v="1"/>
    <s v="11"/>
    <s v="November"/>
  </r>
  <r>
    <x v="157"/>
    <d v="2024-06-29T15:49:42"/>
    <s v="PROD51"/>
    <s v="CUST637"/>
    <s v="Fashion"/>
    <s v="Debit Card"/>
    <n v="1351.48"/>
    <n v="4"/>
    <n v="5405.92"/>
    <n v="502.29"/>
    <n v="4903.63"/>
    <x v="3"/>
    <s v="06"/>
    <s v="June"/>
  </r>
  <r>
    <x v="158"/>
    <d v="2024-05-31T05:19:50"/>
    <s v="PROD87"/>
    <s v="CUST143"/>
    <s v="Home Appliances"/>
    <s v="Bank Transfer"/>
    <n v="632.04999999999995"/>
    <n v="3"/>
    <n v="1896.1499999999999"/>
    <n v="646.59"/>
    <n v="1249.56"/>
    <x v="1"/>
    <s v="05"/>
    <s v="May"/>
  </r>
  <r>
    <x v="159"/>
    <d v="2024-05-12T12:33:14"/>
    <s v="PROD87"/>
    <s v="CUST713"/>
    <s v="Toys"/>
    <s v="Cash"/>
    <n v="51.94"/>
    <n v="7"/>
    <n v="363.58"/>
    <n v="646.59"/>
    <n v="-283.01000000000005"/>
    <x v="0"/>
    <s v="05"/>
    <s v="May"/>
  </r>
  <r>
    <x v="160"/>
    <d v="2024-10-02T17:35:29"/>
    <s v="PROD43"/>
    <s v="CUST129"/>
    <s v="Home Appliances"/>
    <s v="PayPal"/>
    <n v="1490.48"/>
    <n v="2"/>
    <n v="2980.96"/>
    <n v="321.19"/>
    <n v="2659.77"/>
    <x v="4"/>
    <s v="10"/>
    <s v="October"/>
  </r>
  <r>
    <x v="161"/>
    <d v="2024-01-24T16:16:39"/>
    <s v="PROD146"/>
    <s v="CUST646"/>
    <s v="Toys"/>
    <s v="Bank Transfer"/>
    <n v="1097.97"/>
    <n v="1"/>
    <n v="1097.97"/>
    <n v="687.22"/>
    <n v="410.75"/>
    <x v="4"/>
    <s v="01"/>
    <s v="January"/>
  </r>
  <r>
    <x v="162"/>
    <d v="2024-11-05T23:45:22"/>
    <s v="PROD129"/>
    <s v="CUST495"/>
    <s v="Toys"/>
    <s v="PayPal"/>
    <n v="496.37"/>
    <n v="1"/>
    <n v="496.37"/>
    <n v="67.97"/>
    <n v="428.4"/>
    <x v="5"/>
    <s v="11"/>
    <s v="November"/>
  </r>
  <r>
    <x v="163"/>
    <d v="2024-09-28T08:13:45"/>
    <s v="PROD143"/>
    <s v="CUST743"/>
    <s v="Books"/>
    <s v="Credit Card"/>
    <n v="892.94"/>
    <n v="3"/>
    <n v="2678.82"/>
    <n v="570.6"/>
    <n v="2108.2200000000003"/>
    <x v="3"/>
    <s v="09"/>
    <s v="September"/>
  </r>
  <r>
    <x v="164"/>
    <d v="2024-08-22T14:38:20"/>
    <s v="PROD138"/>
    <s v="CUST600"/>
    <s v="Toys"/>
    <s v="Debit Card"/>
    <n v="1912.26"/>
    <n v="10"/>
    <n v="19122.599999999999"/>
    <n v="374.92"/>
    <n v="18747.68"/>
    <x v="2"/>
    <s v="08"/>
    <s v="August"/>
  </r>
  <r>
    <x v="165"/>
    <d v="2024-05-10T08:23:36"/>
    <s v="PROD31"/>
    <s v="CUST930"/>
    <s v="Electronics"/>
    <s v="Debit Card"/>
    <n v="1249.53"/>
    <n v="8"/>
    <n v="9996.24"/>
    <n v="736.41"/>
    <n v="9259.83"/>
    <x v="1"/>
    <s v="05"/>
    <s v="May"/>
  </r>
  <r>
    <x v="166"/>
    <d v="2024-05-14T05:23:50"/>
    <s v="PROD140"/>
    <s v="CUST920"/>
    <s v="Books"/>
    <s v="Credit Card"/>
    <n v="507.82"/>
    <n v="6"/>
    <n v="3046.92"/>
    <n v="368.41"/>
    <n v="2678.51"/>
    <x v="5"/>
    <s v="05"/>
    <s v="May"/>
  </r>
  <r>
    <x v="167"/>
    <d v="2024-04-26T12:12:19"/>
    <s v="PROD23"/>
    <s v="CUST75"/>
    <s v="Home Appliances"/>
    <s v="Bank Transfer"/>
    <n v="1480.49"/>
    <n v="7"/>
    <n v="10363.43"/>
    <n v="249.12"/>
    <n v="10114.31"/>
    <x v="1"/>
    <s v="04"/>
    <s v="April"/>
  </r>
  <r>
    <x v="168"/>
    <d v="2024-05-31T02:13:57"/>
    <s v="PROD2"/>
    <s v="CUST287"/>
    <s v="Home Appliances"/>
    <s v="Bank Transfer"/>
    <n v="458.77"/>
    <n v="9"/>
    <n v="4128.93"/>
    <n v="253.61"/>
    <n v="3875.32"/>
    <x v="1"/>
    <s v="05"/>
    <s v="May"/>
  </r>
  <r>
    <x v="169"/>
    <d v="2024-03-10T19:20:46"/>
    <s v="PROD115"/>
    <s v="CUST195"/>
    <s v="Books"/>
    <s v="Credit Card"/>
    <n v="1790.4"/>
    <n v="6"/>
    <n v="10742.400000000001"/>
    <n v="197.58"/>
    <n v="10544.820000000002"/>
    <x v="0"/>
    <s v="03"/>
    <s v="March"/>
  </r>
  <r>
    <x v="170"/>
    <d v="2024-02-02T00:40:07"/>
    <s v="PROD126"/>
    <s v="CUST383"/>
    <s v="Home Appliances"/>
    <s v="PayPal"/>
    <n v="941.45"/>
    <n v="7"/>
    <n v="6590.1500000000005"/>
    <n v="605.29999999999995"/>
    <n v="5984.85"/>
    <x v="1"/>
    <s v="02"/>
    <s v="February"/>
  </r>
  <r>
    <x v="171"/>
    <d v="2024-04-11T18:33:01"/>
    <s v="PROD166"/>
    <s v="CUST124"/>
    <s v="Fashion"/>
    <s v="PayPal"/>
    <n v="1757.7"/>
    <n v="5"/>
    <n v="8788.5"/>
    <n v="925.33"/>
    <n v="7863.17"/>
    <x v="2"/>
    <s v="04"/>
    <s v="April"/>
  </r>
  <r>
    <x v="172"/>
    <d v="2024-07-18T15:04:03"/>
    <s v="PROD37"/>
    <s v="CUST506"/>
    <s v="Electronics"/>
    <s v="PayPal"/>
    <n v="1765.25"/>
    <n v="7"/>
    <n v="12356.75"/>
    <n v="644.58000000000004"/>
    <n v="11712.17"/>
    <x v="2"/>
    <s v="07"/>
    <s v="July"/>
  </r>
  <r>
    <x v="173"/>
    <d v="2024-03-28T00:46:33"/>
    <s v="PROD168"/>
    <s v="CUST662"/>
    <s v="Books"/>
    <s v="Bank Transfer"/>
    <n v="1466.9"/>
    <n v="1"/>
    <n v="1466.9"/>
    <n v="407.18"/>
    <n v="1059.72"/>
    <x v="2"/>
    <s v="03"/>
    <s v="March"/>
  </r>
  <r>
    <x v="174"/>
    <d v="2024-06-11T23:43:35"/>
    <s v="PROD80"/>
    <s v="CUST507"/>
    <s v="Toys"/>
    <s v="Bank Transfer"/>
    <n v="628.44000000000005"/>
    <n v="6"/>
    <n v="3770.6400000000003"/>
    <n v="348.54"/>
    <n v="3422.1000000000004"/>
    <x v="5"/>
    <s v="06"/>
    <s v="June"/>
  </r>
  <r>
    <x v="175"/>
    <d v="2024-02-26T19:04:53"/>
    <s v="PROD69"/>
    <s v="CUST611"/>
    <s v="Electronics"/>
    <s v="PayPal"/>
    <n v="525.04"/>
    <n v="5"/>
    <n v="2625.2"/>
    <n v="878.74"/>
    <n v="1746.4599999999998"/>
    <x v="6"/>
    <s v="02"/>
    <s v="February"/>
  </r>
  <r>
    <x v="176"/>
    <d v="2024-01-02T17:46:02"/>
    <s v="PROD124"/>
    <s v="CUST848"/>
    <s v="Electronics"/>
    <s v="Bank Transfer"/>
    <n v="879.01"/>
    <n v="4"/>
    <n v="3516.04"/>
    <n v="409.39"/>
    <n v="3106.65"/>
    <x v="5"/>
    <s v="01"/>
    <s v="January"/>
  </r>
  <r>
    <x v="177"/>
    <d v="2024-01-10T19:43:45"/>
    <s v="PROD160"/>
    <s v="CUST190"/>
    <s v="Toys"/>
    <s v="PayPal"/>
    <n v="452.38"/>
    <n v="9"/>
    <n v="4071.42"/>
    <n v="311.56"/>
    <n v="3759.86"/>
    <x v="4"/>
    <s v="01"/>
    <s v="January"/>
  </r>
  <r>
    <x v="178"/>
    <d v="2024-03-25T12:57:18"/>
    <s v="PROD17"/>
    <s v="CUST20"/>
    <s v="Fashion"/>
    <s v="PayPal"/>
    <n v="1980.05"/>
    <n v="4"/>
    <n v="7920.2"/>
    <n v="34.31"/>
    <n v="7885.8899999999994"/>
    <x v="6"/>
    <s v="03"/>
    <s v="March"/>
  </r>
  <r>
    <x v="179"/>
    <d v="2024-09-06T03:01:46"/>
    <s v="PROD112"/>
    <s v="CUST845"/>
    <s v="Toys"/>
    <s v="Bank Transfer"/>
    <n v="1650.05"/>
    <n v="4"/>
    <n v="6600.2"/>
    <n v="104.7"/>
    <n v="6495.5"/>
    <x v="1"/>
    <s v="09"/>
    <s v="September"/>
  </r>
  <r>
    <x v="180"/>
    <d v="2024-04-25T21:43:40"/>
    <s v="PROD29"/>
    <s v="CUST386"/>
    <s v="Toys"/>
    <s v="Debit Card"/>
    <n v="1520.15"/>
    <n v="4"/>
    <n v="6080.6"/>
    <n v="951.64"/>
    <n v="5128.96"/>
    <x v="2"/>
    <s v="04"/>
    <s v="April"/>
  </r>
  <r>
    <x v="181"/>
    <d v="2024-11-05T06:51:38"/>
    <s v="PROD166"/>
    <s v="CUST694"/>
    <s v="Toys"/>
    <s v="PayPal"/>
    <n v="1073.96"/>
    <n v="9"/>
    <n v="9665.64"/>
    <n v="925.33"/>
    <n v="8740.31"/>
    <x v="5"/>
    <s v="11"/>
    <s v="November"/>
  </r>
  <r>
    <x v="182"/>
    <d v="2024-03-26T15:52:15"/>
    <s v="PROD65"/>
    <s v="CUST992"/>
    <s v="Electronics"/>
    <s v="Debit Card"/>
    <n v="890.4"/>
    <n v="5"/>
    <n v="4452"/>
    <n v="974.22"/>
    <n v="3477.7799999999997"/>
    <x v="5"/>
    <s v="03"/>
    <s v="March"/>
  </r>
  <r>
    <x v="183"/>
    <d v="2024-06-21T05:33:22"/>
    <s v="PROD136"/>
    <s v="CUST574"/>
    <s v="Books"/>
    <s v="Cash"/>
    <n v="199.51"/>
    <n v="9"/>
    <n v="1795.59"/>
    <n v="226.52"/>
    <n v="1569.07"/>
    <x v="1"/>
    <s v="06"/>
    <s v="June"/>
  </r>
  <r>
    <x v="184"/>
    <d v="2024-02-18T17:43:19"/>
    <s v="PROD21"/>
    <s v="CUST330"/>
    <s v="Toys"/>
    <s v="Debit Card"/>
    <n v="1251.06"/>
    <n v="9"/>
    <n v="11259.539999999999"/>
    <n v="950.81"/>
    <n v="10308.73"/>
    <x v="0"/>
    <s v="02"/>
    <s v="February"/>
  </r>
  <r>
    <x v="185"/>
    <d v="2024-11-03T15:16:14"/>
    <s v="PROD190"/>
    <s v="CUST914"/>
    <s v="Fashion"/>
    <s v="Credit Card"/>
    <n v="305.73"/>
    <n v="8"/>
    <n v="2445.84"/>
    <n v="787.31"/>
    <n v="1658.5300000000002"/>
    <x v="0"/>
    <s v="11"/>
    <s v="November"/>
  </r>
  <r>
    <x v="186"/>
    <d v="2024-04-30T12:00:43"/>
    <s v="PROD59"/>
    <s v="CUST434"/>
    <s v="Electronics"/>
    <s v="Bank Transfer"/>
    <n v="509.43"/>
    <n v="1"/>
    <n v="509.43"/>
    <n v="297.7"/>
    <n v="211.73000000000002"/>
    <x v="5"/>
    <s v="04"/>
    <s v="April"/>
  </r>
  <r>
    <x v="187"/>
    <d v="2024-09-19T07:59:01"/>
    <s v="PROD174"/>
    <s v="CUST980"/>
    <s v="Electronics"/>
    <s v="Cash"/>
    <n v="1392.01"/>
    <n v="1"/>
    <n v="1392.01"/>
    <n v="348.26"/>
    <n v="1043.75"/>
    <x v="2"/>
    <s v="09"/>
    <s v="September"/>
  </r>
  <r>
    <x v="188"/>
    <d v="2024-05-05T20:16:55"/>
    <s v="PROD152"/>
    <s v="CUST502"/>
    <s v="Toys"/>
    <s v="Credit Card"/>
    <n v="756.71"/>
    <n v="10"/>
    <n v="7567.1"/>
    <n v="143.38"/>
    <n v="7423.72"/>
    <x v="0"/>
    <s v="05"/>
    <s v="May"/>
  </r>
  <r>
    <x v="189"/>
    <d v="2024-01-18T05:05:18"/>
    <s v="PROD95"/>
    <s v="CUST793"/>
    <s v="Home Appliances"/>
    <s v="PayPal"/>
    <n v="201.98"/>
    <n v="2"/>
    <n v="403.96"/>
    <n v="211.14"/>
    <n v="192.82"/>
    <x v="2"/>
    <s v="01"/>
    <s v="January"/>
  </r>
  <r>
    <x v="190"/>
    <d v="2024-05-02T19:03:39"/>
    <s v="PROD5"/>
    <s v="CUST526"/>
    <s v="Home Appliances"/>
    <s v="Bank Transfer"/>
    <n v="952.6"/>
    <n v="2"/>
    <n v="1905.2"/>
    <n v="809.47"/>
    <n v="1095.73"/>
    <x v="2"/>
    <s v="05"/>
    <s v="May"/>
  </r>
  <r>
    <x v="191"/>
    <d v="2024-01-11T05:10:09"/>
    <s v="PROD105"/>
    <s v="CUST695"/>
    <s v="Home Appliances"/>
    <s v="Debit Card"/>
    <n v="1647.55"/>
    <n v="9"/>
    <n v="14827.949999999999"/>
    <n v="305.49"/>
    <n v="14522.46"/>
    <x v="2"/>
    <s v="01"/>
    <s v="January"/>
  </r>
  <r>
    <x v="192"/>
    <d v="2024-07-30T23:10:55"/>
    <s v="PROD148"/>
    <s v="CUST782"/>
    <s v="Fashion"/>
    <s v="Credit Card"/>
    <n v="1577.91"/>
    <n v="9"/>
    <n v="14201.19"/>
    <n v="93.21"/>
    <n v="14107.980000000001"/>
    <x v="5"/>
    <s v="07"/>
    <s v="July"/>
  </r>
  <r>
    <x v="193"/>
    <d v="2024-07-07T23:11:19"/>
    <s v="PROD127"/>
    <s v="CUST430"/>
    <s v="Fashion"/>
    <s v="Debit Card"/>
    <n v="1272.71"/>
    <n v="4"/>
    <n v="5090.84"/>
    <n v="802.35"/>
    <n v="4288.49"/>
    <x v="0"/>
    <s v="07"/>
    <s v="July"/>
  </r>
  <r>
    <x v="194"/>
    <d v="2024-08-12T08:34:47"/>
    <s v="PROD185"/>
    <s v="CUST222"/>
    <s v="Home Appliances"/>
    <s v="Debit Card"/>
    <n v="448.39"/>
    <n v="10"/>
    <n v="4483.8999999999996"/>
    <n v="751.58"/>
    <n v="3732.3199999999997"/>
    <x v="6"/>
    <s v="08"/>
    <s v="August"/>
  </r>
  <r>
    <x v="195"/>
    <d v="2024-04-09T17:10:02"/>
    <s v="PROD154"/>
    <s v="CUST23"/>
    <s v="Fashion"/>
    <s v="PayPal"/>
    <n v="1312.54"/>
    <n v="10"/>
    <n v="13125.4"/>
    <n v="37.53"/>
    <n v="13087.869999999999"/>
    <x v="5"/>
    <s v="04"/>
    <s v="April"/>
  </r>
  <r>
    <x v="196"/>
    <d v="2024-06-25T14:45:59"/>
    <s v="PROD18"/>
    <s v="CUST65"/>
    <s v="Fashion"/>
    <s v="Cash"/>
    <n v="1361.57"/>
    <n v="5"/>
    <n v="6807.8499999999995"/>
    <n v="973.48"/>
    <n v="5834.369999999999"/>
    <x v="5"/>
    <s v="06"/>
    <s v="June"/>
  </r>
  <r>
    <x v="197"/>
    <d v="2024-07-08T04:10:40"/>
    <s v="PROD94"/>
    <s v="CUST236"/>
    <s v="Toys"/>
    <s v="PayPal"/>
    <n v="1682.07"/>
    <n v="9"/>
    <n v="15138.63"/>
    <n v="171.16"/>
    <n v="14967.47"/>
    <x v="6"/>
    <s v="07"/>
    <s v="July"/>
  </r>
  <r>
    <x v="198"/>
    <d v="2024-02-13T06:59:10"/>
    <s v="PROD101"/>
    <s v="CUST889"/>
    <s v="Toys"/>
    <s v="Bank Transfer"/>
    <n v="39.85"/>
    <n v="7"/>
    <n v="278.95"/>
    <n v="978.72"/>
    <n v="-699.77"/>
    <x v="5"/>
    <s v="02"/>
    <s v="February"/>
  </r>
  <r>
    <x v="199"/>
    <d v="2024-05-30T18:33:47"/>
    <s v="PROD171"/>
    <s v="CUST460"/>
    <s v="Fashion"/>
    <s v="PayPal"/>
    <n v="380.36"/>
    <n v="7"/>
    <n v="2662.52"/>
    <n v="485.76"/>
    <n v="2176.7600000000002"/>
    <x v="2"/>
    <s v="05"/>
    <s v="May"/>
  </r>
  <r>
    <x v="200"/>
    <d v="2024-10-02T00:32:31"/>
    <s v="PROD15"/>
    <s v="CUST706"/>
    <s v="Home Appliances"/>
    <s v="Debit Card"/>
    <n v="1290.6500000000001"/>
    <n v="5"/>
    <n v="6453.25"/>
    <n v="866.87"/>
    <n v="5586.38"/>
    <x v="4"/>
    <s v="10"/>
    <s v="October"/>
  </r>
  <r>
    <x v="201"/>
    <d v="2024-08-10T03:42:29"/>
    <s v="PROD15"/>
    <s v="CUST988"/>
    <s v="Toys"/>
    <s v="Cash"/>
    <n v="937.14"/>
    <n v="7"/>
    <n v="6559.98"/>
    <n v="866.87"/>
    <n v="5693.11"/>
    <x v="3"/>
    <s v="08"/>
    <s v="August"/>
  </r>
  <r>
    <x v="202"/>
    <d v="2024-05-07T17:45:09"/>
    <s v="PROD94"/>
    <s v="CUST291"/>
    <s v="Electronics"/>
    <s v="Cash"/>
    <n v="1805.79"/>
    <n v="5"/>
    <n v="9028.9500000000007"/>
    <n v="171.16"/>
    <n v="8857.7900000000009"/>
    <x v="5"/>
    <s v="05"/>
    <s v="May"/>
  </r>
  <r>
    <x v="203"/>
    <d v="2024-06-07T03:17:11"/>
    <s v="PROD8"/>
    <s v="CUST170"/>
    <s v="Electronics"/>
    <s v="Cash"/>
    <n v="1163.06"/>
    <n v="1"/>
    <n v="1163.06"/>
    <n v="851.56"/>
    <n v="311.5"/>
    <x v="1"/>
    <s v="06"/>
    <s v="June"/>
  </r>
  <r>
    <x v="204"/>
    <d v="2024-06-01T16:34:20"/>
    <s v="PROD115"/>
    <s v="CUST9"/>
    <s v="Electronics"/>
    <s v="Cash"/>
    <n v="1479.15"/>
    <n v="9"/>
    <n v="13312.35"/>
    <n v="197.58"/>
    <n v="13114.77"/>
    <x v="3"/>
    <s v="06"/>
    <s v="June"/>
  </r>
  <r>
    <x v="205"/>
    <d v="2024-08-08T22:38:22"/>
    <s v="PROD4"/>
    <s v="CUST69"/>
    <s v="Home Appliances"/>
    <s v="PayPal"/>
    <n v="1081.28"/>
    <n v="9"/>
    <n v="9731.52"/>
    <n v="454.08"/>
    <n v="9277.44"/>
    <x v="2"/>
    <s v="08"/>
    <s v="August"/>
  </r>
  <r>
    <x v="206"/>
    <d v="2024-04-18T16:27:36"/>
    <s v="PROD166"/>
    <s v="CUST904"/>
    <s v="Books"/>
    <s v="PayPal"/>
    <n v="638.74"/>
    <n v="1"/>
    <n v="638.74"/>
    <n v="925.33"/>
    <n v="-286.59000000000003"/>
    <x v="2"/>
    <s v="04"/>
    <s v="April"/>
  </r>
  <r>
    <x v="207"/>
    <d v="2024-11-03T18:01:05"/>
    <s v="PROD95"/>
    <s v="CUST535"/>
    <s v="Toys"/>
    <s v="Cash"/>
    <n v="681.3"/>
    <n v="7"/>
    <n v="4769.0999999999995"/>
    <n v="211.14"/>
    <n v="4557.9599999999991"/>
    <x v="0"/>
    <s v="11"/>
    <s v="November"/>
  </r>
  <r>
    <x v="208"/>
    <d v="2024-07-18T23:13:21"/>
    <s v="PROD51"/>
    <s v="CUST992"/>
    <s v="Books"/>
    <s v="Cash"/>
    <n v="1331.3"/>
    <n v="4"/>
    <n v="5325.2"/>
    <n v="502.29"/>
    <n v="4822.91"/>
    <x v="2"/>
    <s v="07"/>
    <s v="July"/>
  </r>
  <r>
    <x v="209"/>
    <d v="2024-07-22T23:55:52"/>
    <s v="PROD109"/>
    <s v="CUST415"/>
    <s v="Home Appliances"/>
    <s v="Debit Card"/>
    <n v="134"/>
    <n v="9"/>
    <n v="1206"/>
    <n v="282.68"/>
    <n v="923.31999999999994"/>
    <x v="6"/>
    <s v="07"/>
    <s v="July"/>
  </r>
  <r>
    <x v="210"/>
    <d v="2024-10-25T01:19:02"/>
    <s v="PROD159"/>
    <s v="CUST873"/>
    <s v="Toys"/>
    <s v="Debit Card"/>
    <n v="580.64"/>
    <n v="3"/>
    <n v="1741.92"/>
    <n v="220.45"/>
    <n v="1521.47"/>
    <x v="1"/>
    <s v="10"/>
    <s v="October"/>
  </r>
  <r>
    <x v="211"/>
    <d v="2024-03-22T14:07:24"/>
    <s v="PROD118"/>
    <s v="CUST728"/>
    <s v="Home Appliances"/>
    <s v="Bank Transfer"/>
    <n v="214.89"/>
    <n v="10"/>
    <n v="2148.8999999999996"/>
    <n v="370.52"/>
    <n v="1778.3799999999997"/>
    <x v="1"/>
    <s v="03"/>
    <s v="March"/>
  </r>
  <r>
    <x v="212"/>
    <d v="2024-09-18T13:01:31"/>
    <s v="PROD144"/>
    <s v="CUST80"/>
    <s v="Electronics"/>
    <s v="Debit Card"/>
    <n v="811.03"/>
    <n v="10"/>
    <n v="8110.2999999999993"/>
    <n v="369.73"/>
    <n v="7740.57"/>
    <x v="4"/>
    <s v="09"/>
    <s v="September"/>
  </r>
  <r>
    <x v="213"/>
    <d v="2024-01-15T00:56:18"/>
    <s v="PROD99"/>
    <s v="CUST302"/>
    <s v="Home Appliances"/>
    <s v="Debit Card"/>
    <n v="1979.09"/>
    <n v="10"/>
    <n v="19790.899999999998"/>
    <n v="643.29"/>
    <n v="19147.609999999997"/>
    <x v="6"/>
    <s v="01"/>
    <s v="January"/>
  </r>
  <r>
    <x v="214"/>
    <d v="2024-05-13T12:53:15"/>
    <s v="PROD188"/>
    <s v="CUST73"/>
    <s v="Electronics"/>
    <s v="Cash"/>
    <n v="39.17"/>
    <n v="8"/>
    <n v="313.36"/>
    <n v="325.48"/>
    <n v="-12.120000000000005"/>
    <x v="6"/>
    <s v="05"/>
    <s v="May"/>
  </r>
  <r>
    <x v="215"/>
    <d v="2024-09-14T05:12:40"/>
    <s v="PROD155"/>
    <s v="CUST603"/>
    <s v="Home Appliances"/>
    <s v="PayPal"/>
    <n v="471.54"/>
    <n v="2"/>
    <n v="943.08"/>
    <n v="28.84"/>
    <n v="914.24"/>
    <x v="3"/>
    <s v="09"/>
    <s v="September"/>
  </r>
  <r>
    <x v="216"/>
    <d v="2024-11-09T06:07:38"/>
    <s v="PROD152"/>
    <s v="CUST90"/>
    <s v="Books"/>
    <s v="Cash"/>
    <n v="1977.84"/>
    <n v="6"/>
    <n v="11867.039999999999"/>
    <n v="143.38"/>
    <n v="11723.66"/>
    <x v="3"/>
    <s v="11"/>
    <s v="November"/>
  </r>
  <r>
    <x v="217"/>
    <d v="2024-11-01T19:28:00"/>
    <s v="PROD63"/>
    <s v="CUST776"/>
    <s v="Books"/>
    <s v="Cash"/>
    <n v="1081.68"/>
    <n v="6"/>
    <n v="6490.08"/>
    <n v="925.53"/>
    <n v="5564.55"/>
    <x v="1"/>
    <s v="11"/>
    <s v="November"/>
  </r>
  <r>
    <x v="218"/>
    <d v="2024-03-15T06:48:48"/>
    <s v="PROD136"/>
    <s v="CUST893"/>
    <s v="Electronics"/>
    <s v="Debit Card"/>
    <n v="1654.26"/>
    <n v="9"/>
    <n v="14888.34"/>
    <n v="226.52"/>
    <n v="14661.82"/>
    <x v="1"/>
    <s v="03"/>
    <s v="March"/>
  </r>
  <r>
    <x v="219"/>
    <d v="2024-04-25T00:21:58"/>
    <s v="PROD152"/>
    <s v="CUST657"/>
    <s v="Books"/>
    <s v="PayPal"/>
    <n v="277.88"/>
    <n v="4"/>
    <n v="1111.52"/>
    <n v="143.38"/>
    <n v="968.14"/>
    <x v="2"/>
    <s v="04"/>
    <s v="April"/>
  </r>
  <r>
    <x v="220"/>
    <d v="2024-02-06T22:16:55"/>
    <s v="PROD157"/>
    <s v="CUST696"/>
    <s v="Home Appliances"/>
    <s v="Cash"/>
    <n v="370.05"/>
    <n v="10"/>
    <n v="3700.5"/>
    <n v="152.68"/>
    <n v="3547.82"/>
    <x v="5"/>
    <s v="02"/>
    <s v="February"/>
  </r>
  <r>
    <x v="221"/>
    <d v="2024-03-30T13:54:07"/>
    <s v="PROD159"/>
    <s v="CUST651"/>
    <s v="Electronics"/>
    <s v="Credit Card"/>
    <n v="754.66"/>
    <n v="4"/>
    <n v="3018.64"/>
    <n v="220.45"/>
    <n v="2798.19"/>
    <x v="3"/>
    <s v="03"/>
    <s v="March"/>
  </r>
  <r>
    <x v="222"/>
    <d v="2024-05-12T21:10:36"/>
    <s v="PROD123"/>
    <s v="CUST319"/>
    <s v="Electronics"/>
    <s v="Credit Card"/>
    <n v="1683.65"/>
    <n v="7"/>
    <n v="11785.550000000001"/>
    <n v="372.5"/>
    <n v="11413.050000000001"/>
    <x v="0"/>
    <s v="05"/>
    <s v="May"/>
  </r>
  <r>
    <x v="223"/>
    <d v="2024-02-22T07:02:02"/>
    <s v="PROD139"/>
    <s v="CUST974"/>
    <s v="Toys"/>
    <s v="Debit Card"/>
    <n v="1713.12"/>
    <n v="5"/>
    <n v="8565.5999999999985"/>
    <n v="699.64"/>
    <n v="7865.9599999999982"/>
    <x v="2"/>
    <s v="02"/>
    <s v="February"/>
  </r>
  <r>
    <x v="224"/>
    <d v="2024-06-28T02:38:24"/>
    <s v="PROD155"/>
    <s v="CUST474"/>
    <s v="Toys"/>
    <s v="PayPal"/>
    <n v="1855.85"/>
    <n v="9"/>
    <n v="16702.649999999998"/>
    <n v="28.84"/>
    <n v="16673.809999999998"/>
    <x v="1"/>
    <s v="06"/>
    <s v="June"/>
  </r>
  <r>
    <x v="225"/>
    <d v="2024-07-13T05:51:38"/>
    <s v="PROD64"/>
    <s v="CUST82"/>
    <s v="Fashion"/>
    <s v="Debit Card"/>
    <n v="1543.88"/>
    <n v="10"/>
    <n v="15438.800000000001"/>
    <n v="90.98"/>
    <n v="15347.820000000002"/>
    <x v="3"/>
    <s v="07"/>
    <s v="July"/>
  </r>
  <r>
    <x v="226"/>
    <d v="2024-07-12T09:47:00"/>
    <s v="PROD30"/>
    <s v="CUST872"/>
    <s v="Toys"/>
    <s v="Credit Card"/>
    <n v="1334.17"/>
    <n v="1"/>
    <n v="1334.17"/>
    <n v="363.91"/>
    <n v="970.26"/>
    <x v="1"/>
    <s v="07"/>
    <s v="July"/>
  </r>
  <r>
    <x v="227"/>
    <d v="2024-10-29T21:20:44"/>
    <s v="PROD63"/>
    <s v="CUST379"/>
    <s v="Fashion"/>
    <s v="Credit Card"/>
    <n v="1398.98"/>
    <n v="1"/>
    <n v="1398.98"/>
    <n v="925.53"/>
    <n v="473.45000000000005"/>
    <x v="5"/>
    <s v="10"/>
    <s v="October"/>
  </r>
  <r>
    <x v="228"/>
    <d v="2024-02-25T11:55:15"/>
    <s v="PROD58"/>
    <s v="CUST140"/>
    <s v="Toys"/>
    <s v="Bank Transfer"/>
    <n v="1961.65"/>
    <n v="2"/>
    <n v="3923.3"/>
    <n v="898.84"/>
    <n v="3024.46"/>
    <x v="0"/>
    <s v="02"/>
    <s v="February"/>
  </r>
  <r>
    <x v="229"/>
    <d v="2024-03-10T11:32:40"/>
    <s v="PROD6"/>
    <s v="CUST905"/>
    <s v="Fashion"/>
    <s v="Credit Card"/>
    <n v="1050.55"/>
    <n v="8"/>
    <n v="8404.4"/>
    <n v="96.13"/>
    <n v="8308.27"/>
    <x v="0"/>
    <s v="03"/>
    <s v="March"/>
  </r>
  <r>
    <x v="230"/>
    <d v="2024-06-15T03:41:38"/>
    <s v="PROD181"/>
    <s v="CUST52"/>
    <s v="Fashion"/>
    <s v="Debit Card"/>
    <n v="143.61000000000001"/>
    <n v="2"/>
    <n v="287.22000000000003"/>
    <n v="29.06"/>
    <n v="258.16000000000003"/>
    <x v="3"/>
    <s v="06"/>
    <s v="June"/>
  </r>
  <r>
    <x v="231"/>
    <d v="2024-01-31T22:30:30"/>
    <s v="PROD196"/>
    <s v="CUST338"/>
    <s v="Toys"/>
    <s v="Credit Card"/>
    <n v="220.26"/>
    <n v="5"/>
    <n v="1101.3"/>
    <n v="487.84"/>
    <n v="613.46"/>
    <x v="4"/>
    <s v="01"/>
    <s v="January"/>
  </r>
  <r>
    <x v="232"/>
    <d v="2024-07-11T20:35:34"/>
    <s v="PROD105"/>
    <s v="CUST461"/>
    <s v="Home Appliances"/>
    <s v="Cash"/>
    <n v="1318.93"/>
    <n v="3"/>
    <n v="3956.79"/>
    <n v="305.49"/>
    <n v="3651.3"/>
    <x v="2"/>
    <s v="07"/>
    <s v="July"/>
  </r>
  <r>
    <x v="233"/>
    <d v="2024-09-24T11:51:58"/>
    <s v="PROD36"/>
    <s v="CUST675"/>
    <s v="Toys"/>
    <s v="Bank Transfer"/>
    <n v="947.76"/>
    <n v="5"/>
    <n v="4738.8"/>
    <n v="462.14"/>
    <n v="4276.66"/>
    <x v="5"/>
    <s v="09"/>
    <s v="September"/>
  </r>
  <r>
    <x v="234"/>
    <d v="2024-02-06T16:00:01"/>
    <s v="PROD18"/>
    <s v="CUST621"/>
    <s v="Toys"/>
    <s v="PayPal"/>
    <n v="1955.99"/>
    <n v="6"/>
    <n v="11735.94"/>
    <n v="973.48"/>
    <n v="10762.460000000001"/>
    <x v="5"/>
    <s v="02"/>
    <s v="February"/>
  </r>
  <r>
    <x v="235"/>
    <d v="2024-08-20T17:01:08"/>
    <s v="PROD64"/>
    <s v="CUST988"/>
    <s v="Electronics"/>
    <s v="Debit Card"/>
    <n v="306.68"/>
    <n v="7"/>
    <n v="2146.7600000000002"/>
    <n v="90.98"/>
    <n v="2055.7800000000002"/>
    <x v="5"/>
    <s v="08"/>
    <s v="August"/>
  </r>
  <r>
    <x v="236"/>
    <d v="2024-02-09T00:07:08"/>
    <s v="PROD189"/>
    <s v="CUST39"/>
    <s v="Fashion"/>
    <s v="Cash"/>
    <n v="1957.58"/>
    <n v="10"/>
    <n v="19575.8"/>
    <n v="532.16999999999996"/>
    <n v="19043.63"/>
    <x v="1"/>
    <s v="02"/>
    <s v="February"/>
  </r>
  <r>
    <x v="237"/>
    <d v="2024-10-11T19:54:34"/>
    <s v="PROD96"/>
    <s v="CUST691"/>
    <s v="Electronics"/>
    <s v="Debit Card"/>
    <n v="1461.16"/>
    <n v="6"/>
    <n v="8766.9600000000009"/>
    <n v="307.60000000000002"/>
    <n v="8459.36"/>
    <x v="1"/>
    <s v="10"/>
    <s v="October"/>
  </r>
  <r>
    <x v="238"/>
    <d v="2024-03-28T17:17:11"/>
    <s v="PROD51"/>
    <s v="CUST847"/>
    <s v="Books"/>
    <s v="PayPal"/>
    <n v="1878.16"/>
    <n v="10"/>
    <n v="18781.600000000002"/>
    <n v="502.29"/>
    <n v="18279.310000000001"/>
    <x v="2"/>
    <s v="03"/>
    <s v="March"/>
  </r>
  <r>
    <x v="239"/>
    <d v="2024-02-13T00:10:33"/>
    <s v="PROD154"/>
    <s v="CUST910"/>
    <s v="Home Appliances"/>
    <s v="Debit Card"/>
    <n v="788.45"/>
    <n v="7"/>
    <n v="5519.1500000000005"/>
    <n v="37.53"/>
    <n v="5481.6200000000008"/>
    <x v="5"/>
    <s v="02"/>
    <s v="February"/>
  </r>
  <r>
    <x v="240"/>
    <d v="2024-01-05T18:03:51"/>
    <s v="PROD39"/>
    <s v="CUST188"/>
    <s v="Home Appliances"/>
    <s v="Cash"/>
    <n v="1913.51"/>
    <n v="7"/>
    <n v="13394.57"/>
    <n v="901.68"/>
    <n v="12492.89"/>
    <x v="1"/>
    <s v="01"/>
    <s v="January"/>
  </r>
  <r>
    <x v="241"/>
    <d v="2024-10-11T10:16:47"/>
    <s v="PROD161"/>
    <s v="CUST770"/>
    <s v="Home Appliances"/>
    <s v="Debit Card"/>
    <n v="1345.22"/>
    <n v="5"/>
    <n v="6726.1"/>
    <n v="859.01"/>
    <n v="5867.09"/>
    <x v="1"/>
    <s v="10"/>
    <s v="October"/>
  </r>
  <r>
    <x v="242"/>
    <d v="2024-05-24T15:45:06"/>
    <s v="PROD190"/>
    <s v="CUST319"/>
    <s v="Toys"/>
    <s v="Cash"/>
    <n v="625.87"/>
    <n v="4"/>
    <n v="2503.48"/>
    <n v="787.31"/>
    <n v="1716.17"/>
    <x v="1"/>
    <s v="05"/>
    <s v="May"/>
  </r>
  <r>
    <x v="243"/>
    <d v="2024-07-20T21:54:26"/>
    <s v="PROD43"/>
    <s v="CUST735"/>
    <s v="Electronics"/>
    <s v="Bank Transfer"/>
    <n v="127.27"/>
    <n v="5"/>
    <n v="636.35"/>
    <n v="321.19"/>
    <n v="315.16000000000003"/>
    <x v="3"/>
    <s v="07"/>
    <s v="July"/>
  </r>
  <r>
    <x v="244"/>
    <d v="2024-06-28T21:15:43"/>
    <s v="PROD87"/>
    <s v="CUST91"/>
    <s v="Toys"/>
    <s v="Debit Card"/>
    <n v="137.05000000000001"/>
    <n v="9"/>
    <n v="1233.45"/>
    <n v="646.59"/>
    <n v="586.86"/>
    <x v="1"/>
    <s v="06"/>
    <s v="June"/>
  </r>
  <r>
    <x v="245"/>
    <d v="2024-04-22T22:02:22"/>
    <s v="PROD67"/>
    <s v="CUST503"/>
    <s v="Books"/>
    <s v="Debit Card"/>
    <n v="924.08"/>
    <n v="7"/>
    <n v="6468.56"/>
    <n v="69.03"/>
    <n v="6399.5300000000007"/>
    <x v="6"/>
    <s v="04"/>
    <s v="April"/>
  </r>
  <r>
    <x v="246"/>
    <d v="2024-08-14T05:44:56"/>
    <s v="PROD10"/>
    <s v="CUST841"/>
    <s v="Home Appliances"/>
    <s v="Cash"/>
    <n v="1114.8900000000001"/>
    <n v="7"/>
    <n v="7804.2300000000005"/>
    <n v="438.5"/>
    <n v="7365.7300000000005"/>
    <x v="4"/>
    <s v="08"/>
    <s v="August"/>
  </r>
  <r>
    <x v="247"/>
    <d v="2024-07-13T18:04:04"/>
    <s v="PROD166"/>
    <s v="CUST105"/>
    <s v="Fashion"/>
    <s v="PayPal"/>
    <n v="1500.14"/>
    <n v="10"/>
    <n v="15001.400000000001"/>
    <n v="925.33"/>
    <n v="14076.070000000002"/>
    <x v="3"/>
    <s v="07"/>
    <s v="July"/>
  </r>
  <r>
    <x v="248"/>
    <d v="2024-04-17T07:02:12"/>
    <s v="PROD171"/>
    <s v="CUST756"/>
    <s v="Electronics"/>
    <s v="Debit Card"/>
    <n v="952.28"/>
    <n v="8"/>
    <n v="7618.24"/>
    <n v="485.76"/>
    <n v="7132.48"/>
    <x v="4"/>
    <s v="04"/>
    <s v="April"/>
  </r>
  <r>
    <x v="249"/>
    <d v="2024-03-02T16:19:41"/>
    <s v="PROD86"/>
    <s v="CUST949"/>
    <s v="Electronics"/>
    <s v="Cash"/>
    <n v="1167.1600000000001"/>
    <n v="4"/>
    <n v="4668.6400000000003"/>
    <n v="15.69"/>
    <n v="4652.9500000000007"/>
    <x v="3"/>
    <s v="03"/>
    <s v="March"/>
  </r>
  <r>
    <x v="250"/>
    <d v="2024-10-24T00:15:38"/>
    <s v="PROD93"/>
    <s v="CUST482"/>
    <s v="Toys"/>
    <s v="PayPal"/>
    <n v="1769.89"/>
    <n v="7"/>
    <n v="12389.230000000001"/>
    <n v="762.47"/>
    <n v="11626.760000000002"/>
    <x v="2"/>
    <s v="10"/>
    <s v="October"/>
  </r>
  <r>
    <x v="251"/>
    <d v="2024-10-01T20:45:08"/>
    <s v="PROD11"/>
    <s v="CUST451"/>
    <s v="Fashion"/>
    <s v="Debit Card"/>
    <n v="659.34"/>
    <n v="1"/>
    <n v="659.34"/>
    <n v="595.51"/>
    <n v="63.830000000000041"/>
    <x v="5"/>
    <s v="10"/>
    <s v="October"/>
  </r>
  <r>
    <x v="252"/>
    <d v="2024-02-24T01:27:30"/>
    <s v="PROD124"/>
    <s v="CUST346"/>
    <s v="Electronics"/>
    <s v="Credit Card"/>
    <n v="38.53"/>
    <n v="10"/>
    <n v="385.3"/>
    <n v="409.39"/>
    <n v="-24.089999999999975"/>
    <x v="3"/>
    <s v="02"/>
    <s v="February"/>
  </r>
  <r>
    <x v="253"/>
    <d v="2024-06-06T03:00:28"/>
    <s v="PROD32"/>
    <s v="CUST652"/>
    <s v="Toys"/>
    <s v="Bank Transfer"/>
    <n v="986.56"/>
    <n v="9"/>
    <n v="8879.0399999999991"/>
    <n v="439.15"/>
    <n v="8439.89"/>
    <x v="2"/>
    <s v="06"/>
    <s v="June"/>
  </r>
  <r>
    <x v="254"/>
    <d v="2024-08-07T06:09:35"/>
    <s v="PROD164"/>
    <s v="CUST252"/>
    <s v="Fashion"/>
    <s v="Debit Card"/>
    <n v="164.02"/>
    <n v="2"/>
    <n v="328.04"/>
    <n v="648.5"/>
    <n v="-320.45999999999998"/>
    <x v="4"/>
    <s v="08"/>
    <s v="August"/>
  </r>
  <r>
    <x v="255"/>
    <d v="2024-01-15T18:01:09"/>
    <s v="PROD50"/>
    <s v="CUST309"/>
    <s v="Toys"/>
    <s v="Credit Card"/>
    <n v="434.55"/>
    <n v="4"/>
    <n v="1738.2"/>
    <n v="762.05"/>
    <n v="976.15000000000009"/>
    <x v="6"/>
    <s v="01"/>
    <s v="January"/>
  </r>
  <r>
    <x v="256"/>
    <d v="2024-06-22T09:11:05"/>
    <s v="PROD103"/>
    <s v="CUST572"/>
    <s v="Home Appliances"/>
    <s v="Debit Card"/>
    <n v="1324.57"/>
    <n v="6"/>
    <n v="7947.42"/>
    <n v="889.08"/>
    <n v="7058.34"/>
    <x v="3"/>
    <s v="06"/>
    <s v="June"/>
  </r>
  <r>
    <x v="257"/>
    <d v="2024-04-06T10:09:26"/>
    <s v="PROD42"/>
    <s v="CUST632"/>
    <s v="Fashion"/>
    <s v="Debit Card"/>
    <n v="548.20000000000005"/>
    <n v="10"/>
    <n v="5482"/>
    <n v="352.83"/>
    <n v="5129.17"/>
    <x v="3"/>
    <s v="04"/>
    <s v="April"/>
  </r>
  <r>
    <x v="258"/>
    <d v="2024-01-06T15:36:42"/>
    <s v="PROD41"/>
    <s v="CUST297"/>
    <s v="Home Appliances"/>
    <s v="Cash"/>
    <n v="318.49"/>
    <n v="7"/>
    <n v="2229.4300000000003"/>
    <n v="786.45"/>
    <n v="1442.9800000000002"/>
    <x v="3"/>
    <s v="01"/>
    <s v="January"/>
  </r>
  <r>
    <x v="259"/>
    <d v="2024-02-02T00:19:57"/>
    <s v="PROD139"/>
    <s v="CUST200"/>
    <s v="Electronics"/>
    <s v="Cash"/>
    <n v="1459.57"/>
    <n v="8"/>
    <n v="11676.56"/>
    <n v="699.64"/>
    <n v="10976.92"/>
    <x v="1"/>
    <s v="02"/>
    <s v="February"/>
  </r>
  <r>
    <x v="260"/>
    <d v="2024-01-16T18:23:22"/>
    <s v="PROD96"/>
    <s v="CUST812"/>
    <s v="Fashion"/>
    <s v="Cash"/>
    <n v="275.94"/>
    <n v="3"/>
    <n v="827.81999999999994"/>
    <n v="307.60000000000002"/>
    <n v="520.21999999999991"/>
    <x v="5"/>
    <s v="01"/>
    <s v="January"/>
  </r>
  <r>
    <x v="261"/>
    <d v="2024-11-11T10:53:08"/>
    <s v="PROD190"/>
    <s v="CUST102"/>
    <s v="Electronics"/>
    <s v="Credit Card"/>
    <n v="1975.44"/>
    <n v="9"/>
    <n v="17778.96"/>
    <n v="787.31"/>
    <n v="16991.649999999998"/>
    <x v="6"/>
    <s v="11"/>
    <s v="November"/>
  </r>
  <r>
    <x v="262"/>
    <d v="2024-02-04T14:59:48"/>
    <s v="PROD199"/>
    <s v="CUST226"/>
    <s v="Home Appliances"/>
    <s v="Credit Card"/>
    <n v="1035.48"/>
    <n v="8"/>
    <n v="8283.84"/>
    <n v="907.07"/>
    <n v="7376.77"/>
    <x v="0"/>
    <s v="02"/>
    <s v="February"/>
  </r>
  <r>
    <x v="263"/>
    <d v="2024-09-19T00:30:59"/>
    <s v="PROD88"/>
    <s v="CUST417"/>
    <s v="Electronics"/>
    <s v="PayPal"/>
    <n v="1733.85"/>
    <n v="5"/>
    <n v="8669.25"/>
    <n v="834.4"/>
    <n v="7834.85"/>
    <x v="2"/>
    <s v="09"/>
    <s v="September"/>
  </r>
  <r>
    <x v="264"/>
    <d v="2024-11-06T14:30:57"/>
    <s v="PROD48"/>
    <s v="CUST656"/>
    <s v="Electronics"/>
    <s v="Debit Card"/>
    <n v="411.73"/>
    <n v="1"/>
    <n v="411.73"/>
    <n v="965.14"/>
    <n v="-553.41"/>
    <x v="4"/>
    <s v="11"/>
    <s v="November"/>
  </r>
  <r>
    <x v="265"/>
    <d v="2024-09-05T23:22:52"/>
    <s v="PROD124"/>
    <s v="CUST195"/>
    <s v="Books"/>
    <s v="Bank Transfer"/>
    <n v="444.72"/>
    <n v="6"/>
    <n v="2668.32"/>
    <n v="409.39"/>
    <n v="2258.9300000000003"/>
    <x v="2"/>
    <s v="09"/>
    <s v="September"/>
  </r>
  <r>
    <x v="266"/>
    <d v="2024-05-04T05:36:45"/>
    <s v="PROD89"/>
    <s v="CUST491"/>
    <s v="Fashion"/>
    <s v="Debit Card"/>
    <n v="1540.96"/>
    <n v="5"/>
    <n v="7704.8"/>
    <n v="77.61"/>
    <n v="7627.1900000000005"/>
    <x v="3"/>
    <s v="05"/>
    <s v="May"/>
  </r>
  <r>
    <x v="267"/>
    <d v="2024-05-02T14:03:28"/>
    <s v="PROD142"/>
    <s v="CUST427"/>
    <s v="Home Appliances"/>
    <s v="Credit Card"/>
    <n v="1254.9000000000001"/>
    <n v="7"/>
    <n v="8784.3000000000011"/>
    <n v="102.72"/>
    <n v="8681.5800000000017"/>
    <x v="2"/>
    <s v="05"/>
    <s v="May"/>
  </r>
  <r>
    <x v="268"/>
    <d v="2024-03-02T15:01:28"/>
    <s v="PROD112"/>
    <s v="CUST551"/>
    <s v="Books"/>
    <s v="Cash"/>
    <n v="818.7"/>
    <n v="10"/>
    <n v="8187"/>
    <n v="104.7"/>
    <n v="8082.3"/>
    <x v="3"/>
    <s v="03"/>
    <s v="March"/>
  </r>
  <r>
    <x v="269"/>
    <d v="2024-06-07T02:59:27"/>
    <s v="PROD41"/>
    <s v="CUST759"/>
    <s v="Books"/>
    <s v="PayPal"/>
    <n v="1332.18"/>
    <n v="6"/>
    <n v="7993.08"/>
    <n v="786.45"/>
    <n v="7206.63"/>
    <x v="1"/>
    <s v="06"/>
    <s v="June"/>
  </r>
  <r>
    <x v="270"/>
    <d v="2024-06-05T14:40:02"/>
    <s v="PROD107"/>
    <s v="CUST466"/>
    <s v="Toys"/>
    <s v="Credit Card"/>
    <n v="730.12"/>
    <n v="5"/>
    <n v="3650.6"/>
    <n v="434.88"/>
    <n v="3215.72"/>
    <x v="4"/>
    <s v="06"/>
    <s v="June"/>
  </r>
  <r>
    <x v="271"/>
    <d v="2024-05-09T20:48:36"/>
    <s v="PROD129"/>
    <s v="CUST844"/>
    <s v="Home Appliances"/>
    <s v="Debit Card"/>
    <n v="378.25"/>
    <n v="2"/>
    <n v="756.5"/>
    <n v="67.97"/>
    <n v="688.53"/>
    <x v="2"/>
    <s v="05"/>
    <s v="May"/>
  </r>
  <r>
    <x v="272"/>
    <d v="2024-08-23T03:38:22"/>
    <s v="PROD90"/>
    <s v="CUST176"/>
    <s v="Fashion"/>
    <s v="Credit Card"/>
    <n v="1124.5899999999999"/>
    <n v="4"/>
    <n v="4498.3599999999997"/>
    <n v="961.3"/>
    <n v="3537.0599999999995"/>
    <x v="1"/>
    <s v="08"/>
    <s v="August"/>
  </r>
  <r>
    <x v="273"/>
    <d v="2024-07-08T21:30:53"/>
    <s v="PROD6"/>
    <s v="CUST88"/>
    <s v="Toys"/>
    <s v="Cash"/>
    <n v="1693.15"/>
    <n v="3"/>
    <n v="5079.4500000000007"/>
    <n v="96.13"/>
    <n v="4983.3200000000006"/>
    <x v="6"/>
    <s v="07"/>
    <s v="July"/>
  </r>
  <r>
    <x v="274"/>
    <d v="2024-01-28T06:43:41"/>
    <s v="PROD104"/>
    <s v="CUST154"/>
    <s v="Home Appliances"/>
    <s v="Bank Transfer"/>
    <n v="565.09"/>
    <n v="9"/>
    <n v="5085.8100000000004"/>
    <n v="310.20999999999998"/>
    <n v="4775.6000000000004"/>
    <x v="0"/>
    <s v="01"/>
    <s v="January"/>
  </r>
  <r>
    <x v="275"/>
    <d v="2024-06-19T23:24:08"/>
    <s v="PROD112"/>
    <s v="CUST379"/>
    <s v="Fashion"/>
    <s v="Debit Card"/>
    <n v="175.3"/>
    <n v="7"/>
    <n v="1227.1000000000001"/>
    <n v="104.7"/>
    <n v="1122.4000000000001"/>
    <x v="4"/>
    <s v="06"/>
    <s v="June"/>
  </r>
  <r>
    <x v="276"/>
    <d v="2024-01-26T16:37:11"/>
    <s v="PROD36"/>
    <s v="CUST838"/>
    <s v="Home Appliances"/>
    <s v="PayPal"/>
    <n v="448.25"/>
    <n v="3"/>
    <n v="1344.75"/>
    <n v="462.14"/>
    <n v="882.61"/>
    <x v="1"/>
    <s v="01"/>
    <s v="January"/>
  </r>
  <r>
    <x v="277"/>
    <d v="2024-09-27T01:43:25"/>
    <s v="PROD134"/>
    <s v="CUST432"/>
    <s v="Toys"/>
    <s v="Bank Transfer"/>
    <n v="771.57"/>
    <n v="7"/>
    <n v="5400.9900000000007"/>
    <n v="162.74"/>
    <n v="5238.2500000000009"/>
    <x v="1"/>
    <s v="09"/>
    <s v="September"/>
  </r>
  <r>
    <x v="278"/>
    <d v="2024-06-16T08:36:25"/>
    <s v="PROD78"/>
    <s v="CUST391"/>
    <s v="Books"/>
    <s v="Bank Transfer"/>
    <n v="602.24"/>
    <n v="7"/>
    <n v="4215.68"/>
    <n v="368.23"/>
    <n v="3847.4500000000003"/>
    <x v="0"/>
    <s v="06"/>
    <s v="June"/>
  </r>
  <r>
    <x v="279"/>
    <d v="2024-08-15T07:54:48"/>
    <s v="PROD25"/>
    <s v="CUST791"/>
    <s v="Home Appliances"/>
    <s v="Credit Card"/>
    <n v="392.32"/>
    <n v="9"/>
    <n v="3530.88"/>
    <n v="465.59"/>
    <n v="3065.29"/>
    <x v="2"/>
    <s v="08"/>
    <s v="August"/>
  </r>
  <r>
    <x v="280"/>
    <d v="2024-05-06T19:30:53"/>
    <s v="PROD185"/>
    <s v="CUST685"/>
    <s v="Electronics"/>
    <s v="Bank Transfer"/>
    <n v="1543.07"/>
    <n v="4"/>
    <n v="6172.28"/>
    <n v="751.58"/>
    <n v="5420.7"/>
    <x v="6"/>
    <s v="05"/>
    <s v="May"/>
  </r>
  <r>
    <x v="281"/>
    <d v="2024-09-16T20:38:22"/>
    <s v="PROD105"/>
    <s v="CUST148"/>
    <s v="Toys"/>
    <s v="Bank Transfer"/>
    <n v="228.18"/>
    <n v="4"/>
    <n v="912.72"/>
    <n v="305.49"/>
    <n v="607.23"/>
    <x v="6"/>
    <s v="09"/>
    <s v="September"/>
  </r>
  <r>
    <x v="282"/>
    <d v="2024-05-11T01:53:08"/>
    <s v="PROD165"/>
    <s v="CUST493"/>
    <s v="Home Appliances"/>
    <s v="Bank Transfer"/>
    <n v="869.46"/>
    <n v="4"/>
    <n v="3477.84"/>
    <n v="563.57000000000005"/>
    <n v="2914.27"/>
    <x v="3"/>
    <s v="05"/>
    <s v="May"/>
  </r>
  <r>
    <x v="283"/>
    <d v="2024-05-19T11:21:20"/>
    <s v="PROD41"/>
    <s v="CUST63"/>
    <s v="Fashion"/>
    <s v="Debit Card"/>
    <n v="1732.2"/>
    <n v="8"/>
    <n v="13857.6"/>
    <n v="786.45"/>
    <n v="13071.15"/>
    <x v="0"/>
    <s v="05"/>
    <s v="May"/>
  </r>
  <r>
    <x v="284"/>
    <d v="2024-06-09T14:49:35"/>
    <s v="PROD12"/>
    <s v="CUST738"/>
    <s v="Fashion"/>
    <s v="Cash"/>
    <n v="175.39"/>
    <n v="10"/>
    <n v="1753.8999999999999"/>
    <n v="132.38999999999999"/>
    <n v="1621.5099999999998"/>
    <x v="0"/>
    <s v="06"/>
    <s v="June"/>
  </r>
  <r>
    <x v="285"/>
    <d v="2024-04-24T16:06:29"/>
    <s v="PROD196"/>
    <s v="CUST385"/>
    <s v="Toys"/>
    <s v="Debit Card"/>
    <n v="700.08"/>
    <n v="1"/>
    <n v="700.08"/>
    <n v="487.84"/>
    <n v="212.24000000000007"/>
    <x v="4"/>
    <s v="04"/>
    <s v="April"/>
  </r>
  <r>
    <x v="286"/>
    <d v="2024-04-29T04:10:48"/>
    <s v="PROD156"/>
    <s v="CUST256"/>
    <s v="Home Appliances"/>
    <s v="Debit Card"/>
    <n v="1280.96"/>
    <n v="1"/>
    <n v="1280.96"/>
    <n v="660.16"/>
    <n v="620.80000000000007"/>
    <x v="6"/>
    <s v="04"/>
    <s v="April"/>
  </r>
  <r>
    <x v="287"/>
    <d v="2024-01-28T02:17:06"/>
    <s v="PROD197"/>
    <s v="CUST677"/>
    <s v="Books"/>
    <s v="Bank Transfer"/>
    <n v="1615.62"/>
    <n v="6"/>
    <n v="9693.7199999999993"/>
    <n v="754.1"/>
    <n v="8939.619999999999"/>
    <x v="0"/>
    <s v="01"/>
    <s v="January"/>
  </r>
  <r>
    <x v="288"/>
    <d v="2024-01-19T05:45:18"/>
    <s v="PROD84"/>
    <s v="CUST209"/>
    <s v="Toys"/>
    <s v="Bank Transfer"/>
    <n v="1218.26"/>
    <n v="10"/>
    <n v="12182.6"/>
    <n v="970.96"/>
    <n v="11211.64"/>
    <x v="1"/>
    <s v="01"/>
    <s v="January"/>
  </r>
  <r>
    <x v="289"/>
    <d v="2024-02-26T22:46:19"/>
    <s v="PROD6"/>
    <s v="CUST529"/>
    <s v="Toys"/>
    <s v="Bank Transfer"/>
    <n v="133.26"/>
    <n v="7"/>
    <n v="932.81999999999994"/>
    <n v="96.13"/>
    <n v="836.68999999999994"/>
    <x v="6"/>
    <s v="02"/>
    <s v="February"/>
  </r>
  <r>
    <x v="290"/>
    <d v="2024-10-08T05:36:47"/>
    <s v="PROD63"/>
    <s v="CUST386"/>
    <s v="Electronics"/>
    <s v="PayPal"/>
    <n v="537.76"/>
    <n v="7"/>
    <n v="3764.3199999999997"/>
    <n v="925.53"/>
    <n v="2838.79"/>
    <x v="5"/>
    <s v="10"/>
    <s v="October"/>
  </r>
  <r>
    <x v="291"/>
    <d v="2024-08-08T23:32:36"/>
    <s v="PROD176"/>
    <s v="CUST852"/>
    <s v="Toys"/>
    <s v="Bank Transfer"/>
    <n v="358.86"/>
    <n v="3"/>
    <n v="1076.58"/>
    <n v="653.88"/>
    <n v="422.69999999999993"/>
    <x v="2"/>
    <s v="08"/>
    <s v="August"/>
  </r>
  <r>
    <x v="292"/>
    <d v="2024-01-03T05:42:34"/>
    <s v="PROD191"/>
    <s v="CUST697"/>
    <s v="Electronics"/>
    <s v="Bank Transfer"/>
    <n v="1462.21"/>
    <n v="6"/>
    <n v="8773.26"/>
    <n v="148.63"/>
    <n v="8624.630000000001"/>
    <x v="4"/>
    <s v="01"/>
    <s v="January"/>
  </r>
  <r>
    <x v="293"/>
    <d v="2024-01-04T10:39:49"/>
    <s v="PROD142"/>
    <s v="CUST229"/>
    <s v="Electronics"/>
    <s v="Bank Transfer"/>
    <n v="440.69"/>
    <n v="5"/>
    <n v="2203.4499999999998"/>
    <n v="102.72"/>
    <n v="2100.73"/>
    <x v="2"/>
    <s v="01"/>
    <s v="January"/>
  </r>
  <r>
    <x v="294"/>
    <d v="2024-11-01T14:54:10"/>
    <s v="PROD44"/>
    <s v="CUST238"/>
    <s v="Books"/>
    <s v="PayPal"/>
    <n v="1575.4"/>
    <n v="4"/>
    <n v="6301.6"/>
    <n v="174.99"/>
    <n v="6126.6100000000006"/>
    <x v="1"/>
    <s v="11"/>
    <s v="November"/>
  </r>
  <r>
    <x v="295"/>
    <d v="2024-08-07T15:51:21"/>
    <s v="PROD118"/>
    <s v="CUST919"/>
    <s v="Fashion"/>
    <s v="Cash"/>
    <n v="916.73"/>
    <n v="5"/>
    <n v="4583.6499999999996"/>
    <n v="370.52"/>
    <n v="4213.1299999999992"/>
    <x v="4"/>
    <s v="08"/>
    <s v="August"/>
  </r>
  <r>
    <x v="296"/>
    <d v="2024-09-12T16:02:45"/>
    <s v="PROD176"/>
    <s v="CUST960"/>
    <s v="Fashion"/>
    <s v="Debit Card"/>
    <n v="1456.23"/>
    <n v="2"/>
    <n v="2912.46"/>
    <n v="653.88"/>
    <n v="2258.58"/>
    <x v="2"/>
    <s v="09"/>
    <s v="September"/>
  </r>
  <r>
    <x v="297"/>
    <d v="2024-08-19T19:13:06"/>
    <s v="PROD59"/>
    <s v="CUST170"/>
    <s v="Fashion"/>
    <s v="Bank Transfer"/>
    <n v="957.33"/>
    <n v="4"/>
    <n v="3829.32"/>
    <n v="297.7"/>
    <n v="3531.6200000000003"/>
    <x v="6"/>
    <s v="08"/>
    <s v="August"/>
  </r>
  <r>
    <x v="298"/>
    <d v="2024-01-10T03:16:42"/>
    <s v="PROD48"/>
    <s v="CUST109"/>
    <s v="Electronics"/>
    <s v="Credit Card"/>
    <n v="826.54"/>
    <n v="6"/>
    <n v="4959.24"/>
    <n v="965.14"/>
    <n v="3994.1"/>
    <x v="4"/>
    <s v="01"/>
    <s v="January"/>
  </r>
  <r>
    <x v="299"/>
    <d v="2024-07-23T15:08:21"/>
    <s v="PROD7"/>
    <s v="CUST986"/>
    <s v="Books"/>
    <s v="Cash"/>
    <n v="1775.9"/>
    <n v="6"/>
    <n v="10655.400000000001"/>
    <n v="157.37"/>
    <n v="10498.03"/>
    <x v="5"/>
    <s v="07"/>
    <s v="July"/>
  </r>
  <r>
    <x v="300"/>
    <d v="2024-06-05T07:02:43"/>
    <s v="PROD144"/>
    <s v="CUST824"/>
    <s v="Electronics"/>
    <s v="Cash"/>
    <n v="1380.41"/>
    <n v="8"/>
    <n v="11043.28"/>
    <n v="369.73"/>
    <n v="10673.550000000001"/>
    <x v="4"/>
    <s v="06"/>
    <s v="June"/>
  </r>
  <r>
    <x v="301"/>
    <d v="2024-08-09T11:44:14"/>
    <s v="PROD68"/>
    <s v="CUST926"/>
    <s v="Fashion"/>
    <s v="Debit Card"/>
    <n v="800.18"/>
    <n v="10"/>
    <n v="8001.7999999999993"/>
    <n v="704.91"/>
    <n v="7296.8899999999994"/>
    <x v="1"/>
    <s v="08"/>
    <s v="August"/>
  </r>
  <r>
    <x v="302"/>
    <d v="2024-01-23T11:27:31"/>
    <s v="PROD148"/>
    <s v="CUST348"/>
    <s v="Home Appliances"/>
    <s v="PayPal"/>
    <n v="657.3"/>
    <n v="7"/>
    <n v="4601.0999999999995"/>
    <n v="93.21"/>
    <n v="4507.8899999999994"/>
    <x v="5"/>
    <s v="01"/>
    <s v="January"/>
  </r>
  <r>
    <x v="303"/>
    <d v="2024-03-15T11:02:37"/>
    <s v="PROD24"/>
    <s v="CUST130"/>
    <s v="Books"/>
    <s v="Cash"/>
    <n v="1583.02"/>
    <n v="3"/>
    <n v="4749.0599999999995"/>
    <n v="42.41"/>
    <n v="4706.6499999999996"/>
    <x v="1"/>
    <s v="03"/>
    <s v="March"/>
  </r>
  <r>
    <x v="304"/>
    <d v="2024-01-10T21:55:22"/>
    <s v="PROD27"/>
    <s v="CUST58"/>
    <s v="Home Appliances"/>
    <s v="Debit Card"/>
    <n v="343.38"/>
    <n v="6"/>
    <n v="2060.2799999999997"/>
    <n v="493.17"/>
    <n v="1567.1099999999997"/>
    <x v="4"/>
    <s v="01"/>
    <s v="January"/>
  </r>
  <r>
    <x v="305"/>
    <d v="2024-04-26T06:09:21"/>
    <s v="PROD52"/>
    <s v="CUST955"/>
    <s v="Books"/>
    <s v="Debit Card"/>
    <n v="867.07"/>
    <n v="2"/>
    <n v="1734.14"/>
    <n v="71.47"/>
    <n v="1662.67"/>
    <x v="1"/>
    <s v="04"/>
    <s v="April"/>
  </r>
  <r>
    <x v="306"/>
    <d v="2024-01-19T04:26:27"/>
    <s v="PROD116"/>
    <s v="CUST63"/>
    <s v="Fashion"/>
    <s v="Credit Card"/>
    <n v="1320.68"/>
    <n v="8"/>
    <n v="10565.44"/>
    <n v="417.49"/>
    <n v="10147.950000000001"/>
    <x v="1"/>
    <s v="01"/>
    <s v="January"/>
  </r>
  <r>
    <x v="307"/>
    <d v="2024-10-25T23:44:28"/>
    <s v="PROD33"/>
    <s v="CUST625"/>
    <s v="Fashion"/>
    <s v="PayPal"/>
    <n v="1614.99"/>
    <n v="3"/>
    <n v="4844.97"/>
    <n v="330.51"/>
    <n v="4514.46"/>
    <x v="1"/>
    <s v="10"/>
    <s v="October"/>
  </r>
  <r>
    <x v="308"/>
    <d v="2024-08-23T11:30:55"/>
    <s v="PROD168"/>
    <s v="CUST813"/>
    <s v="Home Appliances"/>
    <s v="Cash"/>
    <n v="322.06"/>
    <n v="5"/>
    <n v="1610.3"/>
    <n v="407.18"/>
    <n v="1203.1199999999999"/>
    <x v="1"/>
    <s v="08"/>
    <s v="August"/>
  </r>
  <r>
    <x v="309"/>
    <d v="2024-10-21T10:29:50"/>
    <s v="PROD61"/>
    <s v="CUST138"/>
    <s v="Home Appliances"/>
    <s v="Credit Card"/>
    <n v="1254.6600000000001"/>
    <n v="8"/>
    <n v="10037.280000000001"/>
    <n v="193.63"/>
    <n v="9843.6500000000015"/>
    <x v="6"/>
    <s v="10"/>
    <s v="October"/>
  </r>
  <r>
    <x v="310"/>
    <d v="2024-08-31T15:29:38"/>
    <s v="PROD52"/>
    <s v="CUST944"/>
    <s v="Electronics"/>
    <s v="PayPal"/>
    <n v="859.03"/>
    <n v="3"/>
    <n v="2577.09"/>
    <n v="71.47"/>
    <n v="2505.6200000000003"/>
    <x v="3"/>
    <s v="08"/>
    <s v="August"/>
  </r>
  <r>
    <x v="311"/>
    <d v="2024-07-01T00:17:54"/>
    <s v="PROD31"/>
    <s v="CUST994"/>
    <s v="Fashion"/>
    <s v="PayPal"/>
    <n v="1840.92"/>
    <n v="3"/>
    <n v="5522.76"/>
    <n v="736.41"/>
    <n v="4786.3500000000004"/>
    <x v="6"/>
    <s v="07"/>
    <s v="July"/>
  </r>
  <r>
    <x v="312"/>
    <d v="2024-06-26T14:18:12"/>
    <s v="PROD80"/>
    <s v="CUST611"/>
    <s v="Books"/>
    <s v="PayPal"/>
    <n v="1232.54"/>
    <n v="1"/>
    <n v="1232.54"/>
    <n v="348.54"/>
    <n v="884"/>
    <x v="4"/>
    <s v="06"/>
    <s v="June"/>
  </r>
  <r>
    <x v="313"/>
    <d v="2024-09-06T10:31:48"/>
    <s v="PROD66"/>
    <s v="CUST678"/>
    <s v="Home Appliances"/>
    <s v="Credit Card"/>
    <n v="1260.3699999999999"/>
    <n v="8"/>
    <n v="10082.959999999999"/>
    <n v="327.89"/>
    <n v="9755.07"/>
    <x v="1"/>
    <s v="09"/>
    <s v="September"/>
  </r>
  <r>
    <x v="314"/>
    <d v="2024-02-02T23:23:09"/>
    <s v="PROD200"/>
    <s v="CUST474"/>
    <s v="Fashion"/>
    <s v="PayPal"/>
    <n v="62.92"/>
    <n v="2"/>
    <n v="125.84"/>
    <n v="606.07000000000005"/>
    <n v="-480.23"/>
    <x v="1"/>
    <s v="02"/>
    <s v="February"/>
  </r>
  <r>
    <x v="315"/>
    <d v="2024-05-19T20:55:38"/>
    <s v="PROD90"/>
    <s v="CUST369"/>
    <s v="Home Appliances"/>
    <s v="Bank Transfer"/>
    <n v="928.38"/>
    <n v="6"/>
    <n v="5570.28"/>
    <n v="961.3"/>
    <n v="4608.9799999999996"/>
    <x v="0"/>
    <s v="05"/>
    <s v="May"/>
  </r>
  <r>
    <x v="316"/>
    <d v="2024-01-13T22:11:09"/>
    <s v="PROD56"/>
    <s v="CUST575"/>
    <s v="Home Appliances"/>
    <s v="Bank Transfer"/>
    <n v="241.4"/>
    <n v="1"/>
    <n v="241.4"/>
    <n v="914.29"/>
    <n v="-672.89"/>
    <x v="3"/>
    <s v="01"/>
    <s v="January"/>
  </r>
  <r>
    <x v="317"/>
    <d v="2024-09-13T16:11:09"/>
    <s v="PROD145"/>
    <s v="CUST296"/>
    <s v="Books"/>
    <s v="Credit Card"/>
    <n v="517.88"/>
    <n v="5"/>
    <n v="2589.4"/>
    <n v="789.58"/>
    <n v="1799.8200000000002"/>
    <x v="1"/>
    <s v="09"/>
    <s v="September"/>
  </r>
  <r>
    <x v="318"/>
    <d v="2024-10-10T09:40:50"/>
    <s v="PROD175"/>
    <s v="CUST797"/>
    <s v="Books"/>
    <s v="Credit Card"/>
    <n v="1146.25"/>
    <n v="7"/>
    <n v="8023.75"/>
    <n v="742.32"/>
    <n v="7281.43"/>
    <x v="2"/>
    <s v="10"/>
    <s v="October"/>
  </r>
  <r>
    <x v="319"/>
    <d v="2024-11-05T01:05:35"/>
    <s v="PROD199"/>
    <s v="CUST687"/>
    <s v="Home Appliances"/>
    <s v="PayPal"/>
    <n v="700.7"/>
    <n v="8"/>
    <n v="5605.6"/>
    <n v="907.07"/>
    <n v="4698.5300000000007"/>
    <x v="5"/>
    <s v="11"/>
    <s v="November"/>
  </r>
  <r>
    <x v="320"/>
    <d v="2024-04-10T13:23:25"/>
    <s v="PROD26"/>
    <s v="CUST869"/>
    <s v="Fashion"/>
    <s v="Debit Card"/>
    <n v="385.76"/>
    <n v="8"/>
    <n v="3086.08"/>
    <n v="627.66"/>
    <n v="2458.42"/>
    <x v="4"/>
    <s v="04"/>
    <s v="April"/>
  </r>
  <r>
    <x v="321"/>
    <d v="2024-05-20T01:14:29"/>
    <s v="PROD37"/>
    <s v="CUST141"/>
    <s v="Fashion"/>
    <s v="Bank Transfer"/>
    <n v="1419.28"/>
    <n v="1"/>
    <n v="1419.28"/>
    <n v="644.58000000000004"/>
    <n v="774.69999999999993"/>
    <x v="6"/>
    <s v="05"/>
    <s v="May"/>
  </r>
  <r>
    <x v="322"/>
    <d v="2024-03-15T02:57:30"/>
    <s v="PROD60"/>
    <s v="CUST416"/>
    <s v="Fashion"/>
    <s v="Debit Card"/>
    <n v="1938.1"/>
    <n v="1"/>
    <n v="1938.1"/>
    <n v="961.88"/>
    <n v="976.21999999999991"/>
    <x v="1"/>
    <s v="03"/>
    <s v="March"/>
  </r>
  <r>
    <x v="323"/>
    <d v="2024-09-10T10:07:45"/>
    <s v="PROD132"/>
    <s v="CUST511"/>
    <s v="Home Appliances"/>
    <s v="Cash"/>
    <n v="1696.81"/>
    <n v="10"/>
    <n v="16968.099999999999"/>
    <n v="28.1"/>
    <n v="16940"/>
    <x v="5"/>
    <s v="09"/>
    <s v="September"/>
  </r>
  <r>
    <x v="324"/>
    <d v="2024-08-21T23:34:34"/>
    <s v="PROD95"/>
    <s v="CUST177"/>
    <s v="Books"/>
    <s v="Debit Card"/>
    <n v="205.32"/>
    <n v="8"/>
    <n v="1642.56"/>
    <n v="211.14"/>
    <n v="1431.42"/>
    <x v="4"/>
    <s v="08"/>
    <s v="August"/>
  </r>
  <r>
    <x v="325"/>
    <d v="2024-10-30T10:04:04"/>
    <s v="PROD26"/>
    <s v="CUST734"/>
    <s v="Fashion"/>
    <s v="Credit Card"/>
    <n v="1403.67"/>
    <n v="10"/>
    <n v="14036.7"/>
    <n v="627.66"/>
    <n v="13409.04"/>
    <x v="4"/>
    <s v="10"/>
    <s v="October"/>
  </r>
  <r>
    <x v="326"/>
    <d v="2024-05-21T16:43:19"/>
    <s v="PROD191"/>
    <s v="CUST896"/>
    <s v="Books"/>
    <s v="Cash"/>
    <n v="690.35"/>
    <n v="6"/>
    <n v="4142.1000000000004"/>
    <n v="148.63"/>
    <n v="3993.4700000000003"/>
    <x v="5"/>
    <s v="05"/>
    <s v="May"/>
  </r>
  <r>
    <x v="327"/>
    <d v="2024-02-23T05:17:19"/>
    <s v="PROD143"/>
    <s v="CUST634"/>
    <s v="Fashion"/>
    <s v="Bank Transfer"/>
    <n v="1431.32"/>
    <n v="9"/>
    <n v="12881.88"/>
    <n v="570.6"/>
    <n v="12311.279999999999"/>
    <x v="1"/>
    <s v="02"/>
    <s v="February"/>
  </r>
  <r>
    <x v="328"/>
    <d v="2024-09-01T05:24:49"/>
    <s v="PROD49"/>
    <s v="CUST23"/>
    <s v="Toys"/>
    <s v="Bank Transfer"/>
    <n v="223.51"/>
    <n v="5"/>
    <n v="1117.55"/>
    <n v="401.98"/>
    <n v="715.56999999999994"/>
    <x v="0"/>
    <s v="09"/>
    <s v="September"/>
  </r>
  <r>
    <x v="329"/>
    <d v="2024-09-30T19:47:40"/>
    <s v="PROD140"/>
    <s v="CUST898"/>
    <s v="Home Appliances"/>
    <s v="Debit Card"/>
    <n v="1730.78"/>
    <n v="5"/>
    <n v="8653.9"/>
    <n v="368.41"/>
    <n v="8285.49"/>
    <x v="6"/>
    <s v="09"/>
    <s v="September"/>
  </r>
  <r>
    <x v="330"/>
    <d v="2024-04-20T12:05:31"/>
    <s v="PROD66"/>
    <s v="CUST187"/>
    <s v="Toys"/>
    <s v="Bank Transfer"/>
    <n v="355.18"/>
    <n v="1"/>
    <n v="355.18"/>
    <n v="327.89"/>
    <n v="27.29000000000002"/>
    <x v="3"/>
    <s v="04"/>
    <s v="April"/>
  </r>
  <r>
    <x v="331"/>
    <d v="2024-02-27T16:41:02"/>
    <s v="PROD58"/>
    <s v="CUST238"/>
    <s v="Books"/>
    <s v="Bank Transfer"/>
    <n v="1411.2"/>
    <n v="2"/>
    <n v="2822.4"/>
    <n v="898.84"/>
    <n v="1923.56"/>
    <x v="5"/>
    <s v="02"/>
    <s v="February"/>
  </r>
  <r>
    <x v="332"/>
    <d v="2024-01-05T22:34:04"/>
    <s v="PROD55"/>
    <s v="CUST436"/>
    <s v="Toys"/>
    <s v="Bank Transfer"/>
    <n v="1139.98"/>
    <n v="8"/>
    <n v="9119.84"/>
    <n v="376.96"/>
    <n v="8742.880000000001"/>
    <x v="1"/>
    <s v="01"/>
    <s v="January"/>
  </r>
  <r>
    <x v="333"/>
    <d v="2024-09-07T11:07:39"/>
    <s v="PROD134"/>
    <s v="CUST887"/>
    <s v="Fashion"/>
    <s v="Cash"/>
    <n v="1804.53"/>
    <n v="2"/>
    <n v="3609.06"/>
    <n v="162.74"/>
    <n v="3446.3199999999997"/>
    <x v="3"/>
    <s v="09"/>
    <s v="September"/>
  </r>
  <r>
    <x v="334"/>
    <d v="2024-06-09T19:45:01"/>
    <s v="PROD199"/>
    <s v="CUST709"/>
    <s v="Fashion"/>
    <s v="Bank Transfer"/>
    <n v="1778.39"/>
    <n v="6"/>
    <n v="10670.34"/>
    <n v="907.07"/>
    <n v="9763.27"/>
    <x v="0"/>
    <s v="06"/>
    <s v="June"/>
  </r>
  <r>
    <x v="335"/>
    <d v="2024-07-19T13:38:09"/>
    <s v="PROD80"/>
    <s v="CUST225"/>
    <s v="Books"/>
    <s v="PayPal"/>
    <n v="1945.27"/>
    <n v="3"/>
    <n v="5835.8099999999995"/>
    <n v="348.54"/>
    <n v="5487.2699999999995"/>
    <x v="1"/>
    <s v="07"/>
    <s v="July"/>
  </r>
  <r>
    <x v="336"/>
    <d v="2024-07-08T19:32:23"/>
    <s v="PROD139"/>
    <s v="CUST870"/>
    <s v="Fashion"/>
    <s v="Debit Card"/>
    <n v="591"/>
    <n v="8"/>
    <n v="4728"/>
    <n v="699.64"/>
    <n v="4028.36"/>
    <x v="6"/>
    <s v="07"/>
    <s v="July"/>
  </r>
  <r>
    <x v="337"/>
    <d v="2024-04-11T01:30:50"/>
    <s v="PROD17"/>
    <s v="CUST995"/>
    <s v="Books"/>
    <s v="Cash"/>
    <n v="1246.79"/>
    <n v="9"/>
    <n v="11221.11"/>
    <n v="34.31"/>
    <n v="11186.800000000001"/>
    <x v="2"/>
    <s v="04"/>
    <s v="April"/>
  </r>
  <r>
    <x v="338"/>
    <d v="2024-06-08T12:54:36"/>
    <s v="PROD197"/>
    <s v="CUST266"/>
    <s v="Books"/>
    <s v="Bank Transfer"/>
    <n v="884.34"/>
    <n v="7"/>
    <n v="6190.38"/>
    <n v="754.1"/>
    <n v="5436.28"/>
    <x v="3"/>
    <s v="06"/>
    <s v="June"/>
  </r>
  <r>
    <x v="339"/>
    <d v="2024-05-07T12:38:05"/>
    <s v="PROD95"/>
    <s v="CUST316"/>
    <s v="Fashion"/>
    <s v="Credit Card"/>
    <n v="308.88"/>
    <n v="5"/>
    <n v="1544.4"/>
    <n v="211.14"/>
    <n v="1333.2600000000002"/>
    <x v="5"/>
    <s v="05"/>
    <s v="May"/>
  </r>
  <r>
    <x v="340"/>
    <d v="2024-05-03T04:28:12"/>
    <s v="PROD125"/>
    <s v="CUST956"/>
    <s v="Toys"/>
    <s v="Bank Transfer"/>
    <n v="703.91"/>
    <n v="7"/>
    <n v="4927.37"/>
    <n v="358.25"/>
    <n v="4569.12"/>
    <x v="1"/>
    <s v="05"/>
    <s v="May"/>
  </r>
  <r>
    <x v="341"/>
    <d v="2024-07-31T13:19:02"/>
    <s v="PROD17"/>
    <s v="CUST764"/>
    <s v="Home Appliances"/>
    <s v="Credit Card"/>
    <n v="761.08"/>
    <n v="7"/>
    <n v="5327.56"/>
    <n v="34.31"/>
    <n v="5293.25"/>
    <x v="4"/>
    <s v="07"/>
    <s v="July"/>
  </r>
  <r>
    <x v="342"/>
    <d v="2024-01-17T00:58:03"/>
    <s v="PROD77"/>
    <s v="CUST935"/>
    <s v="Books"/>
    <s v="Bank Transfer"/>
    <n v="1628.32"/>
    <n v="9"/>
    <n v="14654.88"/>
    <n v="596.91999999999996"/>
    <n v="14057.96"/>
    <x v="4"/>
    <s v="01"/>
    <s v="January"/>
  </r>
  <r>
    <x v="343"/>
    <d v="2024-08-08T12:14:06"/>
    <s v="PROD56"/>
    <s v="CUST412"/>
    <s v="Books"/>
    <s v="Cash"/>
    <n v="412.15"/>
    <n v="1"/>
    <n v="412.15"/>
    <n v="914.29"/>
    <n v="-502.14"/>
    <x v="2"/>
    <s v="08"/>
    <s v="August"/>
  </r>
  <r>
    <x v="344"/>
    <d v="2024-05-16T07:23:56"/>
    <s v="PROD127"/>
    <s v="CUST534"/>
    <s v="Electronics"/>
    <s v="Debit Card"/>
    <n v="1879.8"/>
    <n v="7"/>
    <n v="13158.6"/>
    <n v="802.35"/>
    <n v="12356.25"/>
    <x v="2"/>
    <s v="05"/>
    <s v="May"/>
  </r>
  <r>
    <x v="345"/>
    <d v="2024-05-28T13:12:48"/>
    <s v="PROD135"/>
    <s v="CUST546"/>
    <s v="Fashion"/>
    <s v="Bank Transfer"/>
    <n v="1351.75"/>
    <n v="1"/>
    <n v="1351.75"/>
    <n v="65.66"/>
    <n v="1286.0899999999999"/>
    <x v="5"/>
    <s v="05"/>
    <s v="May"/>
  </r>
  <r>
    <x v="346"/>
    <d v="2024-02-23T16:47:11"/>
    <s v="PROD55"/>
    <s v="CUST512"/>
    <s v="Toys"/>
    <s v="Credit Card"/>
    <n v="647.51"/>
    <n v="8"/>
    <n v="5180.08"/>
    <n v="376.96"/>
    <n v="4803.12"/>
    <x v="1"/>
    <s v="02"/>
    <s v="February"/>
  </r>
  <r>
    <x v="347"/>
    <d v="2024-05-10T11:45:04"/>
    <s v="PROD167"/>
    <s v="CUST579"/>
    <s v="Toys"/>
    <s v="Credit Card"/>
    <n v="390.58"/>
    <n v="6"/>
    <n v="2343.48"/>
    <n v="692.47"/>
    <n v="1651.01"/>
    <x v="1"/>
    <s v="05"/>
    <s v="May"/>
  </r>
  <r>
    <x v="348"/>
    <d v="2024-05-03T20:31:42"/>
    <s v="PROD193"/>
    <s v="CUST945"/>
    <s v="Home Appliances"/>
    <s v="Debit Card"/>
    <n v="638.71"/>
    <n v="8"/>
    <n v="5109.68"/>
    <n v="809.98"/>
    <n v="4299.7000000000007"/>
    <x v="1"/>
    <s v="05"/>
    <s v="May"/>
  </r>
  <r>
    <x v="349"/>
    <d v="2024-07-11T12:07:45"/>
    <s v="PROD157"/>
    <s v="CUST294"/>
    <s v="Home Appliances"/>
    <s v="Cash"/>
    <n v="722.67"/>
    <n v="6"/>
    <n v="4336.0199999999995"/>
    <n v="152.68"/>
    <n v="4183.3399999999992"/>
    <x v="2"/>
    <s v="07"/>
    <s v="July"/>
  </r>
  <r>
    <x v="350"/>
    <d v="2024-10-27T17:59:45"/>
    <s v="PROD24"/>
    <s v="CUST212"/>
    <s v="Home Appliances"/>
    <s v="Credit Card"/>
    <n v="1416.13"/>
    <n v="2"/>
    <n v="2832.26"/>
    <n v="42.41"/>
    <n v="2789.8500000000004"/>
    <x v="0"/>
    <s v="10"/>
    <s v="October"/>
  </r>
  <r>
    <x v="351"/>
    <d v="2024-01-23T03:19:33"/>
    <s v="PROD135"/>
    <s v="CUST639"/>
    <s v="Fashion"/>
    <s v="Credit Card"/>
    <n v="1696.95"/>
    <n v="8"/>
    <n v="13575.6"/>
    <n v="65.66"/>
    <n v="13509.94"/>
    <x v="5"/>
    <s v="01"/>
    <s v="January"/>
  </r>
  <r>
    <x v="352"/>
    <d v="2024-05-11T03:37:59"/>
    <s v="PROD26"/>
    <s v="CUST90"/>
    <s v="Books"/>
    <s v="Credit Card"/>
    <n v="1283.47"/>
    <n v="10"/>
    <n v="12834.7"/>
    <n v="627.66"/>
    <n v="12207.04"/>
    <x v="3"/>
    <s v="05"/>
    <s v="May"/>
  </r>
  <r>
    <x v="353"/>
    <d v="2024-04-14T01:24:33"/>
    <s v="PROD14"/>
    <s v="CUST266"/>
    <s v="Books"/>
    <s v="Cash"/>
    <n v="1683"/>
    <n v="1"/>
    <n v="1683"/>
    <n v="623.39"/>
    <n v="1059.6100000000001"/>
    <x v="0"/>
    <s v="04"/>
    <s v="April"/>
  </r>
  <r>
    <x v="354"/>
    <d v="2024-05-20T22:00:50"/>
    <s v="PROD89"/>
    <s v="CUST821"/>
    <s v="Home Appliances"/>
    <s v="PayPal"/>
    <n v="34.200000000000003"/>
    <n v="2"/>
    <n v="68.400000000000006"/>
    <n v="77.61"/>
    <n v="-9.2099999999999937"/>
    <x v="6"/>
    <s v="05"/>
    <s v="May"/>
  </r>
  <r>
    <x v="355"/>
    <d v="2024-10-09T15:57:04"/>
    <s v="PROD68"/>
    <s v="CUST694"/>
    <s v="Toys"/>
    <s v="Credit Card"/>
    <n v="1549.32"/>
    <n v="7"/>
    <n v="10845.24"/>
    <n v="704.91"/>
    <n v="10140.33"/>
    <x v="4"/>
    <s v="10"/>
    <s v="October"/>
  </r>
  <r>
    <x v="356"/>
    <d v="2024-08-10T14:07:17"/>
    <s v="PROD46"/>
    <s v="CUST138"/>
    <s v="Fashion"/>
    <s v="PayPal"/>
    <n v="408.97"/>
    <n v="5"/>
    <n v="2044.8500000000001"/>
    <n v="587.24"/>
    <n v="1457.6100000000001"/>
    <x v="3"/>
    <s v="08"/>
    <s v="August"/>
  </r>
  <r>
    <x v="357"/>
    <d v="2024-04-19T22:17:01"/>
    <s v="PROD129"/>
    <s v="CUST55"/>
    <s v="Home Appliances"/>
    <s v="Debit Card"/>
    <n v="347.76"/>
    <n v="7"/>
    <n v="2434.3199999999997"/>
    <n v="67.97"/>
    <n v="2366.35"/>
    <x v="1"/>
    <s v="04"/>
    <s v="April"/>
  </r>
  <r>
    <x v="358"/>
    <d v="2024-07-10T23:36:38"/>
    <s v="PROD48"/>
    <s v="CUST119"/>
    <s v="Toys"/>
    <s v="PayPal"/>
    <n v="1458.03"/>
    <n v="4"/>
    <n v="5832.12"/>
    <n v="965.14"/>
    <n v="4866.9799999999996"/>
    <x v="4"/>
    <s v="07"/>
    <s v="July"/>
  </r>
  <r>
    <x v="359"/>
    <d v="2024-09-20T19:59:59"/>
    <s v="PROD121"/>
    <s v="CUST343"/>
    <s v="Electronics"/>
    <s v="PayPal"/>
    <n v="1950.71"/>
    <n v="7"/>
    <n v="13654.970000000001"/>
    <n v="795.14"/>
    <n v="12859.830000000002"/>
    <x v="1"/>
    <s v="09"/>
    <s v="September"/>
  </r>
  <r>
    <x v="360"/>
    <d v="2024-02-26T04:48:35"/>
    <s v="PROD15"/>
    <s v="CUST231"/>
    <s v="Toys"/>
    <s v="Bank Transfer"/>
    <n v="596.72"/>
    <n v="10"/>
    <n v="5967.2000000000007"/>
    <n v="866.87"/>
    <n v="5100.3300000000008"/>
    <x v="6"/>
    <s v="02"/>
    <s v="February"/>
  </r>
  <r>
    <x v="361"/>
    <d v="2024-06-21T21:59:30"/>
    <s v="PROD70"/>
    <s v="CUST115"/>
    <s v="Books"/>
    <s v="Bank Transfer"/>
    <n v="581.78"/>
    <n v="5"/>
    <n v="2908.8999999999996"/>
    <n v="57.64"/>
    <n v="2851.2599999999998"/>
    <x v="1"/>
    <s v="06"/>
    <s v="June"/>
  </r>
  <r>
    <x v="362"/>
    <d v="2024-05-27T22:39:02"/>
    <s v="PROD68"/>
    <s v="CUST546"/>
    <s v="Fashion"/>
    <s v="Cash"/>
    <n v="1779.4"/>
    <n v="3"/>
    <n v="5338.2000000000007"/>
    <n v="704.91"/>
    <n v="4633.2900000000009"/>
    <x v="6"/>
    <s v="05"/>
    <s v="May"/>
  </r>
  <r>
    <x v="363"/>
    <d v="2024-02-22T01:45:56"/>
    <s v="PROD38"/>
    <s v="CUST953"/>
    <s v="Books"/>
    <s v="PayPal"/>
    <n v="1333.69"/>
    <n v="3"/>
    <n v="4001.07"/>
    <n v="99.19"/>
    <n v="3901.88"/>
    <x v="2"/>
    <s v="02"/>
    <s v="February"/>
  </r>
  <r>
    <x v="364"/>
    <d v="2024-10-05T19:08:19"/>
    <s v="PROD84"/>
    <s v="CUST205"/>
    <s v="Toys"/>
    <s v="PayPal"/>
    <n v="175.82"/>
    <n v="10"/>
    <n v="1758.1999999999998"/>
    <n v="970.96"/>
    <n v="787.23999999999978"/>
    <x v="3"/>
    <s v="10"/>
    <s v="October"/>
  </r>
  <r>
    <x v="365"/>
    <d v="2024-02-02T11:09:34"/>
    <s v="PROD121"/>
    <s v="CUST741"/>
    <s v="Books"/>
    <s v="PayPal"/>
    <n v="1926.53"/>
    <n v="5"/>
    <n v="9632.65"/>
    <n v="795.14"/>
    <n v="8837.51"/>
    <x v="1"/>
    <s v="02"/>
    <s v="February"/>
  </r>
  <r>
    <x v="366"/>
    <d v="2024-03-13T06:42:54"/>
    <s v="PROD156"/>
    <s v="CUST97"/>
    <s v="Home Appliances"/>
    <s v="Credit Card"/>
    <n v="1928.9"/>
    <n v="2"/>
    <n v="3857.8"/>
    <n v="660.16"/>
    <n v="3197.6400000000003"/>
    <x v="4"/>
    <s v="03"/>
    <s v="March"/>
  </r>
  <r>
    <x v="367"/>
    <d v="2024-02-03T12:35:47"/>
    <s v="PROD189"/>
    <s v="CUST400"/>
    <s v="Electronics"/>
    <s v="Bank Transfer"/>
    <n v="844.81"/>
    <n v="10"/>
    <n v="8448.0999999999985"/>
    <n v="532.16999999999996"/>
    <n v="7915.9299999999985"/>
    <x v="3"/>
    <s v="02"/>
    <s v="February"/>
  </r>
  <r>
    <x v="368"/>
    <d v="2024-07-24T07:16:42"/>
    <s v="PROD35"/>
    <s v="CUST391"/>
    <s v="Books"/>
    <s v="Credit Card"/>
    <n v="1495.92"/>
    <n v="5"/>
    <n v="7479.6"/>
    <n v="707.26"/>
    <n v="6772.34"/>
    <x v="4"/>
    <s v="07"/>
    <s v="July"/>
  </r>
  <r>
    <x v="369"/>
    <d v="2024-04-24T13:48:40"/>
    <s v="PROD138"/>
    <s v="CUST470"/>
    <s v="Books"/>
    <s v="Bank Transfer"/>
    <n v="1849.4"/>
    <n v="3"/>
    <n v="5548.2000000000007"/>
    <n v="374.92"/>
    <n v="5173.2800000000007"/>
    <x v="4"/>
    <s v="04"/>
    <s v="April"/>
  </r>
  <r>
    <x v="370"/>
    <d v="2024-07-01T05:54:08"/>
    <s v="PROD194"/>
    <s v="CUST744"/>
    <s v="Books"/>
    <s v="Debit Card"/>
    <n v="1932.16"/>
    <n v="3"/>
    <n v="5796.4800000000005"/>
    <n v="521.98"/>
    <n v="5274.5"/>
    <x v="6"/>
    <s v="07"/>
    <s v="July"/>
  </r>
  <r>
    <x v="371"/>
    <d v="2024-03-07T21:07:10"/>
    <s v="PROD62"/>
    <s v="CUST659"/>
    <s v="Fashion"/>
    <s v="Bank Transfer"/>
    <n v="1097.8"/>
    <n v="9"/>
    <n v="9880.1999999999989"/>
    <n v="778.48"/>
    <n v="9101.7199999999993"/>
    <x v="2"/>
    <s v="03"/>
    <s v="March"/>
  </r>
  <r>
    <x v="372"/>
    <d v="2024-09-08T23:05:39"/>
    <s v="PROD97"/>
    <s v="CUST829"/>
    <s v="Books"/>
    <s v="Cash"/>
    <n v="1937.51"/>
    <n v="3"/>
    <n v="5812.53"/>
    <n v="746.04"/>
    <n v="5066.49"/>
    <x v="0"/>
    <s v="09"/>
    <s v="September"/>
  </r>
  <r>
    <x v="373"/>
    <d v="2024-11-07T18:09:02"/>
    <s v="PROD106"/>
    <s v="CUST337"/>
    <s v="Electronics"/>
    <s v="Cash"/>
    <n v="1359.33"/>
    <n v="10"/>
    <n v="13593.3"/>
    <n v="750.19"/>
    <n v="12843.109999999999"/>
    <x v="2"/>
    <s v="11"/>
    <s v="November"/>
  </r>
  <r>
    <x v="374"/>
    <d v="2024-10-28T03:14:21"/>
    <s v="PROD36"/>
    <s v="CUST664"/>
    <s v="Fashion"/>
    <s v="PayPal"/>
    <n v="1853.64"/>
    <n v="4"/>
    <n v="7414.56"/>
    <n v="462.14"/>
    <n v="6952.42"/>
    <x v="6"/>
    <s v="10"/>
    <s v="October"/>
  </r>
  <r>
    <x v="375"/>
    <d v="2024-04-19T02:18:48"/>
    <s v="PROD127"/>
    <s v="CUST594"/>
    <s v="Books"/>
    <s v="Bank Transfer"/>
    <n v="144.75"/>
    <n v="3"/>
    <n v="434.25"/>
    <n v="802.35"/>
    <n v="-368.1"/>
    <x v="1"/>
    <s v="04"/>
    <s v="April"/>
  </r>
  <r>
    <x v="376"/>
    <d v="2024-03-09T01:04:10"/>
    <s v="PROD148"/>
    <s v="CUST883"/>
    <s v="Toys"/>
    <s v="PayPal"/>
    <n v="231.68"/>
    <n v="10"/>
    <n v="2316.8000000000002"/>
    <n v="93.21"/>
    <n v="2223.59"/>
    <x v="3"/>
    <s v="03"/>
    <s v="March"/>
  </r>
  <r>
    <x v="377"/>
    <d v="2024-08-12T20:14:37"/>
    <s v="PROD2"/>
    <s v="CUST951"/>
    <s v="Books"/>
    <s v="PayPal"/>
    <n v="539.49"/>
    <n v="1"/>
    <n v="539.49"/>
    <n v="253.61"/>
    <n v="285.88"/>
    <x v="6"/>
    <s v="08"/>
    <s v="August"/>
  </r>
  <r>
    <x v="378"/>
    <d v="2024-11-06T14:32:48"/>
    <s v="PROD190"/>
    <s v="CUST341"/>
    <s v="Books"/>
    <s v="Credit Card"/>
    <n v="1804.47"/>
    <n v="6"/>
    <n v="10826.82"/>
    <n v="787.31"/>
    <n v="10039.51"/>
    <x v="4"/>
    <s v="11"/>
    <s v="November"/>
  </r>
  <r>
    <x v="379"/>
    <d v="2024-08-04T10:22:36"/>
    <s v="PROD173"/>
    <s v="CUST622"/>
    <s v="Fashion"/>
    <s v="Cash"/>
    <n v="1622.74"/>
    <n v="2"/>
    <n v="3245.48"/>
    <n v="18.7"/>
    <n v="3226.78"/>
    <x v="0"/>
    <s v="08"/>
    <s v="August"/>
  </r>
  <r>
    <x v="380"/>
    <d v="2024-09-10T14:22:51"/>
    <s v="PROD70"/>
    <s v="CUST432"/>
    <s v="Toys"/>
    <s v="Credit Card"/>
    <n v="906.43"/>
    <n v="2"/>
    <n v="1812.86"/>
    <n v="57.64"/>
    <n v="1755.2199999999998"/>
    <x v="5"/>
    <s v="09"/>
    <s v="September"/>
  </r>
  <r>
    <x v="381"/>
    <d v="2024-09-19T12:41:27"/>
    <s v="PROD20"/>
    <s v="CUST217"/>
    <s v="Electronics"/>
    <s v="PayPal"/>
    <n v="1489.36"/>
    <n v="5"/>
    <n v="7446.7999999999993"/>
    <n v="211.71"/>
    <n v="7235.0899999999992"/>
    <x v="2"/>
    <s v="09"/>
    <s v="September"/>
  </r>
  <r>
    <x v="382"/>
    <d v="2024-03-26T12:00:20"/>
    <s v="PROD133"/>
    <s v="CUST111"/>
    <s v="Toys"/>
    <s v="Credit Card"/>
    <n v="1505.65"/>
    <n v="2"/>
    <n v="3011.3"/>
    <n v="751.27"/>
    <n v="2260.0300000000002"/>
    <x v="5"/>
    <s v="03"/>
    <s v="March"/>
  </r>
  <r>
    <x v="383"/>
    <d v="2024-08-04T19:10:12"/>
    <s v="PROD35"/>
    <s v="CUST516"/>
    <s v="Fashion"/>
    <s v="Credit Card"/>
    <n v="1675.7"/>
    <n v="1"/>
    <n v="1675.7"/>
    <n v="707.26"/>
    <n v="968.44"/>
    <x v="0"/>
    <s v="08"/>
    <s v="August"/>
  </r>
  <r>
    <x v="384"/>
    <d v="2024-10-11T02:36:33"/>
    <s v="PROD119"/>
    <s v="CUST83"/>
    <s v="Toys"/>
    <s v="Credit Card"/>
    <n v="104.56"/>
    <n v="9"/>
    <n v="941.04"/>
    <n v="415.38"/>
    <n v="525.66"/>
    <x v="1"/>
    <s v="10"/>
    <s v="October"/>
  </r>
  <r>
    <x v="385"/>
    <d v="2024-09-06T06:44:58"/>
    <s v="PROD162"/>
    <s v="CUST71"/>
    <s v="Toys"/>
    <s v="Debit Card"/>
    <n v="138.41"/>
    <n v="5"/>
    <n v="692.05"/>
    <n v="109.48"/>
    <n v="582.56999999999994"/>
    <x v="1"/>
    <s v="09"/>
    <s v="September"/>
  </r>
  <r>
    <x v="386"/>
    <d v="2024-01-07T07:05:37"/>
    <s v="PROD121"/>
    <s v="CUST745"/>
    <s v="Fashion"/>
    <s v="PayPal"/>
    <n v="323.07"/>
    <n v="5"/>
    <n v="1615.35"/>
    <n v="795.14"/>
    <n v="820.20999999999992"/>
    <x v="0"/>
    <s v="01"/>
    <s v="January"/>
  </r>
  <r>
    <x v="387"/>
    <d v="2024-01-20T14:40:06"/>
    <s v="PROD83"/>
    <s v="CUST314"/>
    <s v="Books"/>
    <s v="Bank Transfer"/>
    <n v="1584.49"/>
    <n v="6"/>
    <n v="9506.94"/>
    <n v="303.60000000000002"/>
    <n v="9203.34"/>
    <x v="3"/>
    <s v="01"/>
    <s v="January"/>
  </r>
  <r>
    <x v="388"/>
    <d v="2024-03-31T19:49:40"/>
    <s v="PROD156"/>
    <s v="CUST781"/>
    <s v="Home Appliances"/>
    <s v="Debit Card"/>
    <n v="775.32"/>
    <n v="6"/>
    <n v="4651.92"/>
    <n v="660.16"/>
    <n v="3991.76"/>
    <x v="0"/>
    <s v="03"/>
    <s v="March"/>
  </r>
  <r>
    <x v="389"/>
    <d v="2024-01-12T12:41:38"/>
    <s v="PROD27"/>
    <s v="CUST228"/>
    <s v="Books"/>
    <s v="Cash"/>
    <n v="795.81"/>
    <n v="5"/>
    <n v="3979.0499999999997"/>
    <n v="493.17"/>
    <n v="3485.8799999999997"/>
    <x v="1"/>
    <s v="01"/>
    <s v="January"/>
  </r>
  <r>
    <x v="390"/>
    <d v="2024-06-26T03:16:04"/>
    <s v="PROD47"/>
    <s v="CUST289"/>
    <s v="Books"/>
    <s v="PayPal"/>
    <n v="171.55"/>
    <n v="6"/>
    <n v="1029.3000000000002"/>
    <n v="821.78"/>
    <n v="207.52000000000021"/>
    <x v="4"/>
    <s v="06"/>
    <s v="June"/>
  </r>
  <r>
    <x v="391"/>
    <d v="2024-01-05T14:26:50"/>
    <s v="PROD5"/>
    <s v="CUST150"/>
    <s v="Electronics"/>
    <s v="Debit Card"/>
    <n v="1814.46"/>
    <n v="7"/>
    <n v="12701.220000000001"/>
    <n v="809.47"/>
    <n v="11891.750000000002"/>
    <x v="1"/>
    <s v="01"/>
    <s v="January"/>
  </r>
  <r>
    <x v="392"/>
    <d v="2024-04-19T16:52:36"/>
    <s v="PROD193"/>
    <s v="CUST356"/>
    <s v="Electronics"/>
    <s v="Debit Card"/>
    <n v="998.26"/>
    <n v="7"/>
    <n v="6987.82"/>
    <n v="809.98"/>
    <n v="6177.84"/>
    <x v="1"/>
    <s v="04"/>
    <s v="April"/>
  </r>
  <r>
    <x v="393"/>
    <d v="2024-11-01T06:54:14"/>
    <s v="PROD58"/>
    <s v="CUST208"/>
    <s v="Books"/>
    <s v="Debit Card"/>
    <n v="1654.8"/>
    <n v="6"/>
    <n v="9928.7999999999993"/>
    <n v="898.84"/>
    <n v="9029.9599999999991"/>
    <x v="1"/>
    <s v="11"/>
    <s v="November"/>
  </r>
  <r>
    <x v="394"/>
    <d v="2024-04-22T08:02:39"/>
    <s v="PROD86"/>
    <s v="CUST661"/>
    <s v="Fashion"/>
    <s v="PayPal"/>
    <n v="1726.26"/>
    <n v="10"/>
    <n v="17262.599999999999"/>
    <n v="15.69"/>
    <n v="17246.91"/>
    <x v="6"/>
    <s v="04"/>
    <s v="April"/>
  </r>
  <r>
    <x v="395"/>
    <d v="2024-07-12T14:10:38"/>
    <s v="PROD31"/>
    <s v="CUST666"/>
    <s v="Fashion"/>
    <s v="Credit Card"/>
    <n v="544.42999999999995"/>
    <n v="9"/>
    <n v="4899.87"/>
    <n v="736.41"/>
    <n v="4163.46"/>
    <x v="1"/>
    <s v="07"/>
    <s v="July"/>
  </r>
  <r>
    <x v="396"/>
    <d v="2024-02-12T19:11:01"/>
    <s v="PROD157"/>
    <s v="CUST61"/>
    <s v="Fashion"/>
    <s v="Debit Card"/>
    <n v="173.24"/>
    <n v="6"/>
    <n v="1039.44"/>
    <n v="152.68"/>
    <n v="886.76"/>
    <x v="6"/>
    <s v="02"/>
    <s v="February"/>
  </r>
  <r>
    <x v="397"/>
    <d v="2024-03-10T12:08:06"/>
    <s v="PROD23"/>
    <s v="CUST922"/>
    <s v="Fashion"/>
    <s v="Credit Card"/>
    <n v="632.51"/>
    <n v="1"/>
    <n v="632.51"/>
    <n v="249.12"/>
    <n v="383.39"/>
    <x v="0"/>
    <s v="03"/>
    <s v="March"/>
  </r>
  <r>
    <x v="398"/>
    <d v="2024-07-13T17:03:46"/>
    <s v="PROD59"/>
    <s v="CUST625"/>
    <s v="Toys"/>
    <s v="Cash"/>
    <n v="1709"/>
    <n v="8"/>
    <n v="13672"/>
    <n v="297.7"/>
    <n v="13374.3"/>
    <x v="3"/>
    <s v="07"/>
    <s v="July"/>
  </r>
  <r>
    <x v="399"/>
    <d v="2024-07-27T01:37:48"/>
    <s v="PROD26"/>
    <s v="CUST627"/>
    <s v="Fashion"/>
    <s v="Bank Transfer"/>
    <n v="83.17"/>
    <n v="8"/>
    <n v="665.36"/>
    <n v="627.66"/>
    <n v="37.700000000000045"/>
    <x v="3"/>
    <s v="07"/>
    <s v="July"/>
  </r>
  <r>
    <x v="400"/>
    <d v="2024-09-15T19:47:38"/>
    <s v="PROD60"/>
    <s v="CUST617"/>
    <s v="Fashion"/>
    <s v="Credit Card"/>
    <n v="1051.5899999999999"/>
    <n v="8"/>
    <n v="8412.7199999999993"/>
    <n v="961.88"/>
    <n v="7450.8399999999992"/>
    <x v="0"/>
    <s v="09"/>
    <s v="September"/>
  </r>
  <r>
    <x v="401"/>
    <d v="2024-10-01T03:18:05"/>
    <s v="PROD94"/>
    <s v="CUST76"/>
    <s v="Fashion"/>
    <s v="Cash"/>
    <n v="362.66"/>
    <n v="5"/>
    <n v="1813.3000000000002"/>
    <n v="171.16"/>
    <n v="1642.14"/>
    <x v="5"/>
    <s v="10"/>
    <s v="October"/>
  </r>
  <r>
    <x v="402"/>
    <d v="2024-08-02T09:01:59"/>
    <s v="PROD171"/>
    <s v="CUST399"/>
    <s v="Electronics"/>
    <s v="PayPal"/>
    <n v="711.35"/>
    <n v="10"/>
    <n v="7113.5"/>
    <n v="485.76"/>
    <n v="6627.74"/>
    <x v="1"/>
    <s v="08"/>
    <s v="August"/>
  </r>
  <r>
    <x v="403"/>
    <d v="2024-04-20T12:17:34"/>
    <s v="PROD65"/>
    <s v="CUST702"/>
    <s v="Fashion"/>
    <s v="Bank Transfer"/>
    <n v="691.83"/>
    <n v="9"/>
    <n v="6226.47"/>
    <n v="974.22"/>
    <n v="5252.25"/>
    <x v="3"/>
    <s v="04"/>
    <s v="April"/>
  </r>
  <r>
    <x v="404"/>
    <d v="2024-01-09T01:49:04"/>
    <s v="PROD75"/>
    <s v="CUST176"/>
    <s v="Fashion"/>
    <s v="PayPal"/>
    <n v="938.87"/>
    <n v="7"/>
    <n v="6572.09"/>
    <n v="703.67"/>
    <n v="5868.42"/>
    <x v="5"/>
    <s v="01"/>
    <s v="January"/>
  </r>
  <r>
    <x v="405"/>
    <d v="2024-09-30T16:43:20"/>
    <s v="PROD158"/>
    <s v="CUST548"/>
    <s v="Electronics"/>
    <s v="PayPal"/>
    <n v="133.88"/>
    <n v="7"/>
    <n v="937.16"/>
    <n v="688.88"/>
    <n v="248.27999999999997"/>
    <x v="6"/>
    <s v="09"/>
    <s v="September"/>
  </r>
  <r>
    <x v="406"/>
    <d v="2024-06-13T02:12:42"/>
    <s v="PROD57"/>
    <s v="CUST178"/>
    <s v="Books"/>
    <s v="Debit Card"/>
    <n v="1640.08"/>
    <n v="8"/>
    <n v="13120.64"/>
    <n v="998.57"/>
    <n v="12122.07"/>
    <x v="2"/>
    <s v="06"/>
    <s v="June"/>
  </r>
  <r>
    <x v="407"/>
    <d v="2024-07-16T07:30:21"/>
    <s v="PROD55"/>
    <s v="CUST188"/>
    <s v="Books"/>
    <s v="Bank Transfer"/>
    <n v="966.11"/>
    <n v="3"/>
    <n v="2898.33"/>
    <n v="376.96"/>
    <n v="2521.37"/>
    <x v="5"/>
    <s v="07"/>
    <s v="July"/>
  </r>
  <r>
    <x v="408"/>
    <d v="2024-04-19T15:49:54"/>
    <s v="PROD164"/>
    <s v="CUST136"/>
    <s v="Home Appliances"/>
    <s v="Cash"/>
    <n v="946.49"/>
    <n v="5"/>
    <n v="4732.45"/>
    <n v="648.5"/>
    <n v="4083.95"/>
    <x v="1"/>
    <s v="04"/>
    <s v="April"/>
  </r>
  <r>
    <x v="409"/>
    <d v="2024-03-05T08:12:19"/>
    <s v="PROD99"/>
    <s v="CUST779"/>
    <s v="Home Appliances"/>
    <s v="Bank Transfer"/>
    <n v="977.45"/>
    <n v="2"/>
    <n v="1954.9"/>
    <n v="643.29"/>
    <n v="1311.6100000000001"/>
    <x v="5"/>
    <s v="03"/>
    <s v="March"/>
  </r>
  <r>
    <x v="410"/>
    <d v="2024-04-05T09:55:42"/>
    <s v="PROD132"/>
    <s v="CUST78"/>
    <s v="Electronics"/>
    <s v="Cash"/>
    <n v="984.32"/>
    <n v="1"/>
    <n v="984.32"/>
    <n v="28.1"/>
    <n v="956.22"/>
    <x v="1"/>
    <s v="04"/>
    <s v="April"/>
  </r>
  <r>
    <x v="411"/>
    <d v="2024-10-04T17:01:23"/>
    <s v="PROD170"/>
    <s v="CUST621"/>
    <s v="Toys"/>
    <s v="Credit Card"/>
    <n v="1693.42"/>
    <n v="9"/>
    <n v="15240.78"/>
    <n v="388.3"/>
    <n v="14852.480000000001"/>
    <x v="1"/>
    <s v="10"/>
    <s v="October"/>
  </r>
  <r>
    <x v="412"/>
    <d v="2024-07-22T22:05:49"/>
    <s v="PROD127"/>
    <s v="CUST736"/>
    <s v="Fashion"/>
    <s v="Cash"/>
    <n v="727.61"/>
    <n v="10"/>
    <n v="7276.1"/>
    <n v="802.35"/>
    <n v="6473.75"/>
    <x v="6"/>
    <s v="07"/>
    <s v="July"/>
  </r>
  <r>
    <x v="413"/>
    <d v="2024-06-02T20:56:54"/>
    <s v="PROD58"/>
    <s v="CUST173"/>
    <s v="Books"/>
    <s v="Cash"/>
    <n v="64.56"/>
    <n v="8"/>
    <n v="516.48"/>
    <n v="898.84"/>
    <n v="-382.36"/>
    <x v="0"/>
    <s v="06"/>
    <s v="June"/>
  </r>
  <r>
    <x v="414"/>
    <d v="2024-08-28T07:07:08"/>
    <s v="PROD132"/>
    <s v="CUST997"/>
    <s v="Electronics"/>
    <s v="Debit Card"/>
    <n v="227.87"/>
    <n v="9"/>
    <n v="2050.83"/>
    <n v="28.1"/>
    <n v="2022.73"/>
    <x v="4"/>
    <s v="08"/>
    <s v="August"/>
  </r>
  <r>
    <x v="415"/>
    <d v="2024-07-07T17:39:04"/>
    <s v="PROD111"/>
    <s v="CUST952"/>
    <s v="Home Appliances"/>
    <s v="Bank Transfer"/>
    <n v="1967.32"/>
    <n v="5"/>
    <n v="9836.6"/>
    <n v="771.88"/>
    <n v="9064.7200000000012"/>
    <x v="0"/>
    <s v="07"/>
    <s v="July"/>
  </r>
  <r>
    <x v="416"/>
    <d v="2024-11-12T09:23:29"/>
    <s v="PROD68"/>
    <s v="CUST525"/>
    <s v="Books"/>
    <s v="PayPal"/>
    <n v="1825.58"/>
    <n v="8"/>
    <n v="14604.64"/>
    <n v="704.91"/>
    <n v="13899.73"/>
    <x v="5"/>
    <s v="11"/>
    <s v="November"/>
  </r>
  <r>
    <x v="417"/>
    <d v="2024-07-05T10:08:00"/>
    <s v="PROD80"/>
    <s v="CUST70"/>
    <s v="Fashion"/>
    <s v="PayPal"/>
    <n v="1558.02"/>
    <n v="6"/>
    <n v="9348.119999999999"/>
    <n v="348.54"/>
    <n v="8999.5799999999981"/>
    <x v="1"/>
    <s v="07"/>
    <s v="July"/>
  </r>
  <r>
    <x v="418"/>
    <d v="2024-02-14T23:26:05"/>
    <s v="PROD192"/>
    <s v="CUST301"/>
    <s v="Home Appliances"/>
    <s v="Cash"/>
    <n v="1095.45"/>
    <n v="2"/>
    <n v="2190.9"/>
    <n v="154.76"/>
    <n v="2036.14"/>
    <x v="4"/>
    <s v="02"/>
    <s v="February"/>
  </r>
  <r>
    <x v="419"/>
    <d v="2024-02-12T19:44:34"/>
    <s v="PROD4"/>
    <s v="CUST251"/>
    <s v="Toys"/>
    <s v="Cash"/>
    <n v="882.32"/>
    <n v="3"/>
    <n v="2646.96"/>
    <n v="454.08"/>
    <n v="2192.88"/>
    <x v="6"/>
    <s v="02"/>
    <s v="February"/>
  </r>
  <r>
    <x v="420"/>
    <d v="2024-07-30T15:29:53"/>
    <s v="PROD177"/>
    <s v="CUST732"/>
    <s v="Toys"/>
    <s v="Bank Transfer"/>
    <n v="1901.95"/>
    <n v="7"/>
    <n v="13313.65"/>
    <n v="102.73"/>
    <n v="13210.92"/>
    <x v="5"/>
    <s v="07"/>
    <s v="July"/>
  </r>
  <r>
    <x v="421"/>
    <d v="2024-11-16T20:28:37"/>
    <s v="PROD114"/>
    <s v="CUST196"/>
    <s v="Books"/>
    <s v="PayPal"/>
    <n v="1338.15"/>
    <n v="7"/>
    <n v="9367.0500000000011"/>
    <n v="380.81"/>
    <n v="8986.2400000000016"/>
    <x v="3"/>
    <s v="11"/>
    <s v="November"/>
  </r>
  <r>
    <x v="422"/>
    <d v="2024-03-28T10:44:40"/>
    <s v="PROD133"/>
    <s v="CUST232"/>
    <s v="Electronics"/>
    <s v="Credit Card"/>
    <n v="1823.62"/>
    <n v="2"/>
    <n v="3647.24"/>
    <n v="751.27"/>
    <n v="2895.97"/>
    <x v="2"/>
    <s v="03"/>
    <s v="March"/>
  </r>
  <r>
    <x v="423"/>
    <d v="2024-07-21T19:05:35"/>
    <s v="PROD138"/>
    <s v="CUST276"/>
    <s v="Fashion"/>
    <s v="Debit Card"/>
    <n v="280.27"/>
    <n v="6"/>
    <n v="1681.62"/>
    <n v="374.92"/>
    <n v="1306.6999999999998"/>
    <x v="0"/>
    <s v="07"/>
    <s v="July"/>
  </r>
  <r>
    <x v="424"/>
    <d v="2024-08-24T13:28:35"/>
    <s v="PROD20"/>
    <s v="CUST472"/>
    <s v="Toys"/>
    <s v="Cash"/>
    <n v="647.54999999999995"/>
    <n v="1"/>
    <n v="647.54999999999995"/>
    <n v="211.71"/>
    <n v="435.83999999999992"/>
    <x v="3"/>
    <s v="08"/>
    <s v="August"/>
  </r>
  <r>
    <x v="425"/>
    <d v="2024-01-02T10:50:51"/>
    <s v="PROD56"/>
    <s v="CUST404"/>
    <s v="Electronics"/>
    <s v="PayPal"/>
    <n v="1577.89"/>
    <n v="9"/>
    <n v="14201.01"/>
    <n v="914.29"/>
    <n v="13286.720000000001"/>
    <x v="5"/>
    <s v="01"/>
    <s v="January"/>
  </r>
  <r>
    <x v="426"/>
    <d v="2024-03-10T21:49:21"/>
    <s v="PROD23"/>
    <s v="CUST492"/>
    <s v="Home Appliances"/>
    <s v="Debit Card"/>
    <n v="991.91"/>
    <n v="10"/>
    <n v="9919.1"/>
    <n v="249.12"/>
    <n v="9669.98"/>
    <x v="0"/>
    <s v="03"/>
    <s v="March"/>
  </r>
  <r>
    <x v="427"/>
    <d v="2024-06-09T22:00:08"/>
    <s v="PROD158"/>
    <s v="CUST549"/>
    <s v="Home Appliances"/>
    <s v="PayPal"/>
    <n v="731.61"/>
    <n v="10"/>
    <n v="7316.1"/>
    <n v="688.88"/>
    <n v="6627.22"/>
    <x v="0"/>
    <s v="06"/>
    <s v="June"/>
  </r>
  <r>
    <x v="428"/>
    <d v="2024-05-09T05:16:19"/>
    <s v="PROD198"/>
    <s v="CUST769"/>
    <s v="Electronics"/>
    <s v="Debit Card"/>
    <n v="133.09"/>
    <n v="9"/>
    <n v="1197.81"/>
    <n v="565.99"/>
    <n v="631.81999999999994"/>
    <x v="2"/>
    <s v="05"/>
    <s v="May"/>
  </r>
  <r>
    <x v="429"/>
    <d v="2024-09-05T06:47:58"/>
    <s v="PROD166"/>
    <s v="CUST131"/>
    <s v="Toys"/>
    <s v="Cash"/>
    <n v="1588.67"/>
    <n v="4"/>
    <n v="6354.68"/>
    <n v="925.33"/>
    <n v="5429.35"/>
    <x v="2"/>
    <s v="09"/>
    <s v="September"/>
  </r>
  <r>
    <x v="430"/>
    <d v="2024-08-03T17:07:03"/>
    <s v="PROD139"/>
    <s v="CUST204"/>
    <s v="Home Appliances"/>
    <s v="Cash"/>
    <n v="1791.84"/>
    <n v="5"/>
    <n v="8959.1999999999989"/>
    <n v="699.64"/>
    <n v="8259.56"/>
    <x v="3"/>
    <s v="08"/>
    <s v="August"/>
  </r>
  <r>
    <x v="431"/>
    <d v="2024-02-23T18:12:11"/>
    <s v="PROD77"/>
    <s v="CUST770"/>
    <s v="Toys"/>
    <s v="Cash"/>
    <n v="1599.67"/>
    <n v="1"/>
    <n v="1599.67"/>
    <n v="596.91999999999996"/>
    <n v="1002.7500000000001"/>
    <x v="1"/>
    <s v="02"/>
    <s v="February"/>
  </r>
  <r>
    <x v="432"/>
    <d v="2024-08-03T19:29:51"/>
    <s v="PROD101"/>
    <s v="CUST167"/>
    <s v="Toys"/>
    <s v="Bank Transfer"/>
    <n v="221.04"/>
    <n v="4"/>
    <n v="884.16"/>
    <n v="978.72"/>
    <n v="-94.560000000000059"/>
    <x v="3"/>
    <s v="08"/>
    <s v="August"/>
  </r>
  <r>
    <x v="433"/>
    <d v="2024-05-24T16:44:58"/>
    <s v="PROD158"/>
    <s v="CUST766"/>
    <s v="Fashion"/>
    <s v="Debit Card"/>
    <n v="1546.79"/>
    <n v="7"/>
    <n v="10827.529999999999"/>
    <n v="688.88"/>
    <n v="10138.65"/>
    <x v="1"/>
    <s v="05"/>
    <s v="May"/>
  </r>
  <r>
    <x v="434"/>
    <d v="2024-02-17T14:00:33"/>
    <s v="PROD118"/>
    <s v="CUST329"/>
    <s v="Books"/>
    <s v="PayPal"/>
    <n v="86.12"/>
    <n v="4"/>
    <n v="344.48"/>
    <n v="370.52"/>
    <n v="-26.039999999999964"/>
    <x v="3"/>
    <s v="02"/>
    <s v="February"/>
  </r>
  <r>
    <x v="435"/>
    <d v="2024-01-09T22:57:58"/>
    <s v="PROD141"/>
    <s v="CUST53"/>
    <s v="Fashion"/>
    <s v="Credit Card"/>
    <n v="1735.68"/>
    <n v="10"/>
    <n v="17356.8"/>
    <n v="74.92"/>
    <n v="17281.88"/>
    <x v="5"/>
    <s v="01"/>
    <s v="January"/>
  </r>
  <r>
    <x v="436"/>
    <d v="2024-10-31T11:11:49"/>
    <s v="PROD83"/>
    <s v="CUST616"/>
    <s v="Books"/>
    <s v="Cash"/>
    <n v="1327.77"/>
    <n v="2"/>
    <n v="2655.54"/>
    <n v="303.60000000000002"/>
    <n v="2351.94"/>
    <x v="2"/>
    <s v="10"/>
    <s v="October"/>
  </r>
  <r>
    <x v="437"/>
    <d v="2024-08-22T03:54:28"/>
    <s v="PROD162"/>
    <s v="CUST14"/>
    <s v="Electronics"/>
    <s v="Cash"/>
    <n v="1843.98"/>
    <n v="7"/>
    <n v="12907.86"/>
    <n v="109.48"/>
    <n v="12798.380000000001"/>
    <x v="2"/>
    <s v="08"/>
    <s v="August"/>
  </r>
  <r>
    <x v="438"/>
    <d v="2024-08-03T07:51:28"/>
    <s v="PROD112"/>
    <s v="CUST510"/>
    <s v="Fashion"/>
    <s v="Bank Transfer"/>
    <n v="609.42999999999995"/>
    <n v="1"/>
    <n v="609.42999999999995"/>
    <n v="104.7"/>
    <n v="504.72999999999996"/>
    <x v="3"/>
    <s v="08"/>
    <s v="August"/>
  </r>
  <r>
    <x v="439"/>
    <d v="2024-04-04T20:52:30"/>
    <s v="PROD149"/>
    <s v="CUST947"/>
    <s v="Electronics"/>
    <s v="Debit Card"/>
    <n v="23.93"/>
    <n v="3"/>
    <n v="71.789999999999992"/>
    <n v="581.64"/>
    <n v="-509.85"/>
    <x v="2"/>
    <s v="04"/>
    <s v="April"/>
  </r>
  <r>
    <x v="440"/>
    <d v="2024-03-02T09:44:46"/>
    <s v="PROD187"/>
    <s v="CUST493"/>
    <s v="Toys"/>
    <s v="Credit Card"/>
    <n v="1789.14"/>
    <n v="9"/>
    <n v="16102.26"/>
    <n v="117.5"/>
    <n v="15984.76"/>
    <x v="3"/>
    <s v="03"/>
    <s v="March"/>
  </r>
  <r>
    <x v="441"/>
    <d v="2024-07-16T19:33:58"/>
    <s v="PROD125"/>
    <s v="CUST710"/>
    <s v="Books"/>
    <s v="Debit Card"/>
    <n v="808.07"/>
    <n v="7"/>
    <n v="5656.4900000000007"/>
    <n v="358.25"/>
    <n v="5298.2400000000007"/>
    <x v="5"/>
    <s v="07"/>
    <s v="July"/>
  </r>
  <r>
    <x v="442"/>
    <d v="2024-02-17T00:18:00"/>
    <s v="PROD138"/>
    <s v="CUST659"/>
    <s v="Toys"/>
    <s v="Credit Card"/>
    <n v="23.28"/>
    <n v="5"/>
    <n v="116.4"/>
    <n v="374.92"/>
    <n v="-258.52"/>
    <x v="3"/>
    <s v="02"/>
    <s v="February"/>
  </r>
  <r>
    <x v="443"/>
    <d v="2024-01-27T19:51:35"/>
    <s v="PROD9"/>
    <s v="CUST283"/>
    <s v="Electronics"/>
    <s v="PayPal"/>
    <n v="527.52"/>
    <n v="10"/>
    <n v="5275.2"/>
    <n v="481"/>
    <n v="4794.2"/>
    <x v="3"/>
    <s v="01"/>
    <s v="January"/>
  </r>
  <r>
    <x v="444"/>
    <d v="2024-05-07T07:30:31"/>
    <s v="PROD58"/>
    <s v="CUST246"/>
    <s v="Toys"/>
    <s v="Credit Card"/>
    <n v="581.47"/>
    <n v="2"/>
    <n v="1162.94"/>
    <n v="898.84"/>
    <n v="264.10000000000002"/>
    <x v="5"/>
    <s v="05"/>
    <s v="May"/>
  </r>
  <r>
    <x v="445"/>
    <d v="2024-01-30T02:36:18"/>
    <s v="PROD117"/>
    <s v="CUST341"/>
    <s v="Books"/>
    <s v="Debit Card"/>
    <n v="1212.53"/>
    <n v="7"/>
    <n v="8487.7099999999991"/>
    <n v="621.46"/>
    <n v="7866.2499999999991"/>
    <x v="5"/>
    <s v="01"/>
    <s v="January"/>
  </r>
  <r>
    <x v="446"/>
    <d v="2024-11-02T03:42:15"/>
    <s v="PROD3"/>
    <s v="CUST207"/>
    <s v="Home Appliances"/>
    <s v="PayPal"/>
    <n v="1342.5"/>
    <n v="3"/>
    <n v="4027.5"/>
    <n v="27.63"/>
    <n v="3999.87"/>
    <x v="3"/>
    <s v="11"/>
    <s v="November"/>
  </r>
  <r>
    <x v="447"/>
    <d v="2024-01-14T18:39:26"/>
    <s v="PROD11"/>
    <s v="CUST550"/>
    <s v="Home Appliances"/>
    <s v="Credit Card"/>
    <n v="1042.5899999999999"/>
    <n v="7"/>
    <n v="7298.1299999999992"/>
    <n v="595.51"/>
    <n v="6702.619999999999"/>
    <x v="0"/>
    <s v="01"/>
    <s v="January"/>
  </r>
  <r>
    <x v="448"/>
    <d v="2024-02-06T16:13:24"/>
    <s v="PROD61"/>
    <s v="CUST549"/>
    <s v="Toys"/>
    <s v="PayPal"/>
    <n v="1322.69"/>
    <n v="7"/>
    <n v="9258.83"/>
    <n v="193.63"/>
    <n v="9065.2000000000007"/>
    <x v="5"/>
    <s v="02"/>
    <s v="February"/>
  </r>
  <r>
    <x v="449"/>
    <d v="2024-03-14T06:20:34"/>
    <s v="PROD105"/>
    <s v="CUST660"/>
    <s v="Home Appliances"/>
    <s v="Bank Transfer"/>
    <n v="1870.82"/>
    <n v="9"/>
    <n v="16837.38"/>
    <n v="305.49"/>
    <n v="16531.89"/>
    <x v="2"/>
    <s v="03"/>
    <s v="March"/>
  </r>
  <r>
    <x v="450"/>
    <d v="2024-11-06T16:27:55"/>
    <s v="PROD36"/>
    <s v="CUST355"/>
    <s v="Toys"/>
    <s v="Credit Card"/>
    <n v="1416.98"/>
    <n v="9"/>
    <n v="12752.82"/>
    <n v="462.14"/>
    <n v="12290.68"/>
    <x v="4"/>
    <s v="11"/>
    <s v="November"/>
  </r>
  <r>
    <x v="451"/>
    <d v="2024-06-15T18:17:18"/>
    <s v="PROD76"/>
    <s v="CUST984"/>
    <s v="Home Appliances"/>
    <s v="Debit Card"/>
    <n v="501.08"/>
    <n v="7"/>
    <n v="3507.56"/>
    <n v="984.71"/>
    <n v="2522.85"/>
    <x v="3"/>
    <s v="06"/>
    <s v="June"/>
  </r>
  <r>
    <x v="452"/>
    <d v="2024-05-10T23:49:22"/>
    <s v="PROD50"/>
    <s v="CUST550"/>
    <s v="Electronics"/>
    <s v="Debit Card"/>
    <n v="556.87"/>
    <n v="10"/>
    <n v="5568.7"/>
    <n v="762.05"/>
    <n v="4806.6499999999996"/>
    <x v="1"/>
    <s v="05"/>
    <s v="May"/>
  </r>
  <r>
    <x v="453"/>
    <d v="2024-07-20T05:37:00"/>
    <s v="PROD71"/>
    <s v="CUST359"/>
    <s v="Books"/>
    <s v="Cash"/>
    <n v="1526.71"/>
    <n v="4"/>
    <n v="6106.84"/>
    <n v="35.22"/>
    <n v="6071.62"/>
    <x v="3"/>
    <s v="07"/>
    <s v="July"/>
  </r>
  <r>
    <x v="454"/>
    <d v="2024-01-24T11:25:32"/>
    <s v="PROD87"/>
    <s v="CUST156"/>
    <s v="Toys"/>
    <s v="PayPal"/>
    <n v="233.47"/>
    <n v="4"/>
    <n v="933.88"/>
    <n v="646.59"/>
    <n v="287.28999999999996"/>
    <x v="4"/>
    <s v="01"/>
    <s v="January"/>
  </r>
  <r>
    <x v="455"/>
    <d v="2024-06-07T15:29:34"/>
    <s v="PROD134"/>
    <s v="CUST49"/>
    <s v="Home Appliances"/>
    <s v="Debit Card"/>
    <n v="1064.82"/>
    <n v="3"/>
    <n v="3194.46"/>
    <n v="162.74"/>
    <n v="3031.7200000000003"/>
    <x v="1"/>
    <s v="06"/>
    <s v="June"/>
  </r>
  <r>
    <x v="456"/>
    <d v="2024-09-29T00:55:03"/>
    <s v="PROD50"/>
    <s v="CUST336"/>
    <s v="Books"/>
    <s v="Credit Card"/>
    <n v="392.75"/>
    <n v="10"/>
    <n v="3927.5"/>
    <n v="762.05"/>
    <n v="3165.45"/>
    <x v="0"/>
    <s v="09"/>
    <s v="September"/>
  </r>
  <r>
    <x v="457"/>
    <d v="2024-02-01T00:48:44"/>
    <s v="PROD95"/>
    <s v="CUST780"/>
    <s v="Home Appliances"/>
    <s v="Debit Card"/>
    <n v="607.88"/>
    <n v="7"/>
    <n v="4255.16"/>
    <n v="211.14"/>
    <n v="4044.02"/>
    <x v="2"/>
    <s v="02"/>
    <s v="February"/>
  </r>
  <r>
    <x v="458"/>
    <d v="2024-07-01T22:19:40"/>
    <s v="PROD183"/>
    <s v="CUST297"/>
    <s v="Home Appliances"/>
    <s v="Debit Card"/>
    <n v="441.86"/>
    <n v="3"/>
    <n v="1325.58"/>
    <n v="839.9"/>
    <n v="485.67999999999995"/>
    <x v="6"/>
    <s v="07"/>
    <s v="July"/>
  </r>
  <r>
    <x v="459"/>
    <d v="2024-09-10T12:40:25"/>
    <s v="PROD196"/>
    <s v="CUST404"/>
    <s v="Electronics"/>
    <s v="Credit Card"/>
    <n v="1518.03"/>
    <n v="1"/>
    <n v="1518.03"/>
    <n v="487.84"/>
    <n v="1030.19"/>
    <x v="5"/>
    <s v="09"/>
    <s v="September"/>
  </r>
  <r>
    <x v="460"/>
    <d v="2024-08-22T09:40:22"/>
    <s v="PROD57"/>
    <s v="CUST989"/>
    <s v="Home Appliances"/>
    <s v="Debit Card"/>
    <n v="1955.32"/>
    <n v="1"/>
    <n v="1955.32"/>
    <n v="998.57"/>
    <n v="956.74999999999989"/>
    <x v="2"/>
    <s v="08"/>
    <s v="August"/>
  </r>
  <r>
    <x v="461"/>
    <d v="2024-08-25T17:23:35"/>
    <s v="PROD83"/>
    <s v="CUST79"/>
    <s v="Fashion"/>
    <s v="Debit Card"/>
    <n v="1320.04"/>
    <n v="7"/>
    <n v="9240.2799999999988"/>
    <n v="303.60000000000002"/>
    <n v="8936.6799999999985"/>
    <x v="0"/>
    <s v="08"/>
    <s v="August"/>
  </r>
  <r>
    <x v="462"/>
    <d v="2024-08-13T16:58:54"/>
    <s v="PROD64"/>
    <s v="CUST178"/>
    <s v="Fashion"/>
    <s v="Credit Card"/>
    <n v="251.45"/>
    <n v="2"/>
    <n v="502.9"/>
    <n v="90.98"/>
    <n v="411.91999999999996"/>
    <x v="5"/>
    <s v="08"/>
    <s v="August"/>
  </r>
  <r>
    <x v="463"/>
    <d v="2024-06-05T01:21:46"/>
    <s v="PROD182"/>
    <s v="CUST366"/>
    <s v="Home Appliances"/>
    <s v="Bank Transfer"/>
    <n v="1656.03"/>
    <n v="4"/>
    <n v="6624.12"/>
    <n v="316.27"/>
    <n v="6307.85"/>
    <x v="4"/>
    <s v="06"/>
    <s v="June"/>
  </r>
  <r>
    <x v="464"/>
    <d v="2024-09-22T00:20:47"/>
    <s v="PROD85"/>
    <s v="CUST434"/>
    <s v="Electronics"/>
    <s v="PayPal"/>
    <n v="679.35"/>
    <n v="3"/>
    <n v="2038.0500000000002"/>
    <n v="899.57"/>
    <n v="1138.48"/>
    <x v="0"/>
    <s v="09"/>
    <s v="September"/>
  </r>
  <r>
    <x v="465"/>
    <d v="2024-10-19T01:36:33"/>
    <s v="PROD15"/>
    <s v="CUST241"/>
    <s v="Fashion"/>
    <s v="Credit Card"/>
    <n v="702.76"/>
    <n v="1"/>
    <n v="702.76"/>
    <n v="866.87"/>
    <n v="-164.11"/>
    <x v="3"/>
    <s v="10"/>
    <s v="October"/>
  </r>
  <r>
    <x v="466"/>
    <d v="2024-05-25T20:25:35"/>
    <s v="PROD36"/>
    <s v="CUST629"/>
    <s v="Fashion"/>
    <s v="Debit Card"/>
    <n v="1349.8"/>
    <n v="9"/>
    <n v="12148.199999999999"/>
    <n v="462.14"/>
    <n v="11686.06"/>
    <x v="3"/>
    <s v="05"/>
    <s v="May"/>
  </r>
  <r>
    <x v="467"/>
    <d v="2024-09-11T08:24:50"/>
    <s v="PROD159"/>
    <s v="CUST124"/>
    <s v="Home Appliances"/>
    <s v="Debit Card"/>
    <n v="190.3"/>
    <n v="2"/>
    <n v="380.6"/>
    <n v="220.45"/>
    <n v="160.15000000000003"/>
    <x v="4"/>
    <s v="09"/>
    <s v="September"/>
  </r>
  <r>
    <x v="468"/>
    <d v="2024-09-12T19:24:19"/>
    <s v="PROD31"/>
    <s v="CUST742"/>
    <s v="Books"/>
    <s v="Cash"/>
    <n v="1278.1400000000001"/>
    <n v="7"/>
    <n v="8946.9800000000014"/>
    <n v="736.41"/>
    <n v="8210.5700000000015"/>
    <x v="2"/>
    <s v="09"/>
    <s v="September"/>
  </r>
  <r>
    <x v="469"/>
    <d v="2024-08-11T05:15:25"/>
    <s v="PROD189"/>
    <s v="CUST308"/>
    <s v="Electronics"/>
    <s v="Debit Card"/>
    <n v="256.22000000000003"/>
    <n v="6"/>
    <n v="1537.3200000000002"/>
    <n v="532.16999999999996"/>
    <n v="1005.1500000000002"/>
    <x v="0"/>
    <s v="08"/>
    <s v="August"/>
  </r>
  <r>
    <x v="470"/>
    <d v="2024-07-12T03:18:16"/>
    <s v="PROD64"/>
    <s v="CUST725"/>
    <s v="Books"/>
    <s v="Bank Transfer"/>
    <n v="179.67"/>
    <n v="4"/>
    <n v="718.68"/>
    <n v="90.98"/>
    <n v="627.69999999999993"/>
    <x v="1"/>
    <s v="07"/>
    <s v="July"/>
  </r>
  <r>
    <x v="471"/>
    <d v="2024-01-02T03:57:35"/>
    <s v="PROD23"/>
    <s v="CUST820"/>
    <s v="Home Appliances"/>
    <s v="Debit Card"/>
    <n v="1818.71"/>
    <n v="8"/>
    <n v="14549.68"/>
    <n v="249.12"/>
    <n v="14300.56"/>
    <x v="5"/>
    <s v="01"/>
    <s v="January"/>
  </r>
  <r>
    <x v="472"/>
    <d v="2024-10-23T00:54:42"/>
    <s v="PROD163"/>
    <s v="CUST976"/>
    <s v="Books"/>
    <s v="Credit Card"/>
    <n v="1357.81"/>
    <n v="4"/>
    <n v="5431.24"/>
    <n v="753.5"/>
    <n v="4677.74"/>
    <x v="4"/>
    <s v="10"/>
    <s v="October"/>
  </r>
  <r>
    <x v="473"/>
    <d v="2024-01-24T02:56:09"/>
    <s v="PROD171"/>
    <s v="CUST458"/>
    <s v="Fashion"/>
    <s v="Bank Transfer"/>
    <n v="1236.51"/>
    <n v="2"/>
    <n v="2473.02"/>
    <n v="485.76"/>
    <n v="1987.26"/>
    <x v="4"/>
    <s v="01"/>
    <s v="January"/>
  </r>
  <r>
    <x v="474"/>
    <d v="2024-04-30T21:25:18"/>
    <s v="PROD164"/>
    <s v="CUST41"/>
    <s v="Home Appliances"/>
    <s v="Credit Card"/>
    <n v="1472.59"/>
    <n v="2"/>
    <n v="2945.18"/>
    <n v="648.5"/>
    <n v="2296.6799999999998"/>
    <x v="5"/>
    <s v="04"/>
    <s v="April"/>
  </r>
  <r>
    <x v="475"/>
    <d v="2024-05-07T20:04:57"/>
    <s v="PROD69"/>
    <s v="CUST379"/>
    <s v="Home Appliances"/>
    <s v="Debit Card"/>
    <n v="1676.33"/>
    <n v="8"/>
    <n v="13410.64"/>
    <n v="878.74"/>
    <n v="12531.9"/>
    <x v="5"/>
    <s v="05"/>
    <s v="May"/>
  </r>
  <r>
    <x v="476"/>
    <d v="2024-08-12T23:02:32"/>
    <s v="PROD130"/>
    <s v="CUST111"/>
    <s v="Home Appliances"/>
    <s v="Debit Card"/>
    <n v="1952.03"/>
    <n v="6"/>
    <n v="11712.18"/>
    <n v="692.63"/>
    <n v="11019.550000000001"/>
    <x v="6"/>
    <s v="08"/>
    <s v="August"/>
  </r>
  <r>
    <x v="477"/>
    <d v="2024-10-13T04:54:08"/>
    <s v="PROD159"/>
    <s v="CUST813"/>
    <s v="Electronics"/>
    <s v="Credit Card"/>
    <n v="1004.39"/>
    <n v="4"/>
    <n v="4017.56"/>
    <n v="220.45"/>
    <n v="3797.11"/>
    <x v="0"/>
    <s v="10"/>
    <s v="October"/>
  </r>
  <r>
    <x v="478"/>
    <d v="2024-03-31T02:50:57"/>
    <s v="PROD16"/>
    <s v="CUST286"/>
    <s v="Electronics"/>
    <s v="Bank Transfer"/>
    <n v="1859.73"/>
    <n v="8"/>
    <n v="14877.84"/>
    <n v="114.47"/>
    <n v="14763.37"/>
    <x v="0"/>
    <s v="03"/>
    <s v="March"/>
  </r>
  <r>
    <x v="479"/>
    <d v="2024-01-01T05:44:48"/>
    <s v="PROD102"/>
    <s v="CUST602"/>
    <s v="Home Appliances"/>
    <s v="Cash"/>
    <n v="1853.03"/>
    <n v="6"/>
    <n v="11118.18"/>
    <n v="294.83"/>
    <n v="10823.35"/>
    <x v="6"/>
    <s v="01"/>
    <s v="January"/>
  </r>
  <r>
    <x v="480"/>
    <d v="2024-06-27T23:37:54"/>
    <s v="PROD188"/>
    <s v="CUST848"/>
    <s v="Electronics"/>
    <s v="Cash"/>
    <n v="122.22"/>
    <n v="10"/>
    <n v="1222.2"/>
    <n v="325.48"/>
    <n v="896.72"/>
    <x v="2"/>
    <s v="06"/>
    <s v="June"/>
  </r>
  <r>
    <x v="481"/>
    <d v="2024-01-22T09:31:17"/>
    <s v="PROD25"/>
    <s v="CUST891"/>
    <s v="Fashion"/>
    <s v="Cash"/>
    <n v="1959.06"/>
    <n v="1"/>
    <n v="1959.06"/>
    <n v="465.59"/>
    <n v="1493.47"/>
    <x v="6"/>
    <s v="01"/>
    <s v="January"/>
  </r>
  <r>
    <x v="482"/>
    <d v="2024-10-14T16:39:52"/>
    <s v="PROD199"/>
    <s v="CUST805"/>
    <s v="Home Appliances"/>
    <s v="Debit Card"/>
    <n v="1061.4000000000001"/>
    <n v="8"/>
    <n v="8491.2000000000007"/>
    <n v="907.07"/>
    <n v="7584.130000000001"/>
    <x v="6"/>
    <s v="10"/>
    <s v="October"/>
  </r>
  <r>
    <x v="483"/>
    <d v="2024-08-27T05:22:23"/>
    <s v="PROD115"/>
    <s v="CUST893"/>
    <s v="Fashion"/>
    <s v="Debit Card"/>
    <n v="437.24"/>
    <n v="10"/>
    <n v="4372.3999999999996"/>
    <n v="197.58"/>
    <n v="4174.82"/>
    <x v="5"/>
    <s v="08"/>
    <s v="August"/>
  </r>
  <r>
    <x v="484"/>
    <d v="2024-06-17T05:30:45"/>
    <s v="PROD188"/>
    <s v="CUST854"/>
    <s v="Home Appliances"/>
    <s v="Cash"/>
    <n v="1515.97"/>
    <n v="1"/>
    <n v="1515.97"/>
    <n v="325.48"/>
    <n v="1190.49"/>
    <x v="6"/>
    <s v="06"/>
    <s v="June"/>
  </r>
  <r>
    <x v="485"/>
    <d v="2024-06-22T04:34:21"/>
    <s v="PROD11"/>
    <s v="CUST184"/>
    <s v="Home Appliances"/>
    <s v="PayPal"/>
    <n v="606.59"/>
    <n v="4"/>
    <n v="2426.36"/>
    <n v="595.51"/>
    <n v="1830.8500000000001"/>
    <x v="3"/>
    <s v="06"/>
    <s v="June"/>
  </r>
  <r>
    <x v="486"/>
    <d v="2024-02-24T10:09:03"/>
    <s v="PROD16"/>
    <s v="CUST234"/>
    <s v="Electronics"/>
    <s v="Debit Card"/>
    <n v="708.31"/>
    <n v="6"/>
    <n v="4249.8599999999997"/>
    <n v="114.47"/>
    <n v="4135.3899999999994"/>
    <x v="3"/>
    <s v="02"/>
    <s v="February"/>
  </r>
  <r>
    <x v="487"/>
    <d v="2024-05-08T03:22:33"/>
    <s v="PROD123"/>
    <s v="CUST114"/>
    <s v="Toys"/>
    <s v="Cash"/>
    <n v="1109.46"/>
    <n v="9"/>
    <n v="9985.14"/>
    <n v="372.5"/>
    <n v="9612.64"/>
    <x v="4"/>
    <s v="05"/>
    <s v="May"/>
  </r>
  <r>
    <x v="488"/>
    <d v="2024-11-09T00:13:51"/>
    <s v="PROD52"/>
    <s v="CUST515"/>
    <s v="Books"/>
    <s v="PayPal"/>
    <n v="381.62"/>
    <n v="7"/>
    <n v="2671.34"/>
    <n v="71.47"/>
    <n v="2599.8700000000003"/>
    <x v="3"/>
    <s v="11"/>
    <s v="November"/>
  </r>
  <r>
    <x v="489"/>
    <d v="2024-04-15T12:25:44"/>
    <s v="PROD25"/>
    <s v="CUST487"/>
    <s v="Electronics"/>
    <s v="Cash"/>
    <n v="1800.43"/>
    <n v="6"/>
    <n v="10802.58"/>
    <n v="465.59"/>
    <n v="10336.99"/>
    <x v="6"/>
    <s v="04"/>
    <s v="April"/>
  </r>
  <r>
    <x v="490"/>
    <d v="2024-08-07T06:52:30"/>
    <s v="PROD130"/>
    <s v="CUST915"/>
    <s v="Books"/>
    <s v="Credit Card"/>
    <n v="1640.13"/>
    <n v="3"/>
    <n v="4920.3900000000003"/>
    <n v="692.63"/>
    <n v="4227.76"/>
    <x v="4"/>
    <s v="08"/>
    <s v="August"/>
  </r>
  <r>
    <x v="491"/>
    <d v="2024-01-30T03:05:46"/>
    <s v="PROD160"/>
    <s v="CUST498"/>
    <s v="Home Appliances"/>
    <s v="PayPal"/>
    <n v="149.87"/>
    <n v="2"/>
    <n v="299.74"/>
    <n v="311.56"/>
    <n v="-11.819999999999993"/>
    <x v="5"/>
    <s v="01"/>
    <s v="January"/>
  </r>
  <r>
    <x v="492"/>
    <d v="2024-03-28T02:42:48"/>
    <s v="PROD89"/>
    <s v="CUST141"/>
    <s v="Toys"/>
    <s v="Bank Transfer"/>
    <n v="29.84"/>
    <n v="2"/>
    <n v="59.68"/>
    <n v="77.61"/>
    <n v="-17.93"/>
    <x v="2"/>
    <s v="03"/>
    <s v="March"/>
  </r>
  <r>
    <x v="493"/>
    <d v="2024-01-10T19:29:52"/>
    <s v="PROD123"/>
    <s v="CUST898"/>
    <s v="Toys"/>
    <s v="PayPal"/>
    <n v="1060.57"/>
    <n v="9"/>
    <n v="9545.1299999999992"/>
    <n v="372.5"/>
    <n v="9172.6299999999992"/>
    <x v="4"/>
    <s v="01"/>
    <s v="January"/>
  </r>
  <r>
    <x v="494"/>
    <d v="2024-06-02T17:06:29"/>
    <s v="PROD12"/>
    <s v="CUST754"/>
    <s v="Books"/>
    <s v="Debit Card"/>
    <n v="256.27999999999997"/>
    <n v="7"/>
    <n v="1793.9599999999998"/>
    <n v="132.38999999999999"/>
    <n v="1661.5699999999997"/>
    <x v="0"/>
    <s v="06"/>
    <s v="June"/>
  </r>
  <r>
    <x v="495"/>
    <d v="2024-09-25T23:51:54"/>
    <s v="PROD194"/>
    <s v="CUST529"/>
    <s v="Home Appliances"/>
    <s v="PayPal"/>
    <n v="618.5"/>
    <n v="4"/>
    <n v="2474"/>
    <n v="521.98"/>
    <n v="1952.02"/>
    <x v="4"/>
    <s v="09"/>
    <s v="September"/>
  </r>
  <r>
    <x v="496"/>
    <d v="2024-02-26T02:47:36"/>
    <s v="PROD31"/>
    <s v="CUST646"/>
    <s v="Toys"/>
    <s v="Bank Transfer"/>
    <n v="681.29"/>
    <n v="10"/>
    <n v="6812.9"/>
    <n v="736.41"/>
    <n v="6076.49"/>
    <x v="6"/>
    <s v="02"/>
    <s v="February"/>
  </r>
  <r>
    <x v="497"/>
    <d v="2024-09-19T00:57:04"/>
    <s v="PROD55"/>
    <s v="CUST342"/>
    <s v="Electronics"/>
    <s v="Cash"/>
    <n v="1219.45"/>
    <n v="10"/>
    <n v="12194.5"/>
    <n v="376.96"/>
    <n v="11817.54"/>
    <x v="2"/>
    <s v="09"/>
    <s v="September"/>
  </r>
  <r>
    <x v="498"/>
    <d v="2024-10-29T23:44:27"/>
    <s v="PROD20"/>
    <s v="CUST488"/>
    <s v="Home Appliances"/>
    <s v="Debit Card"/>
    <n v="985.73"/>
    <n v="6"/>
    <n v="5914.38"/>
    <n v="211.71"/>
    <n v="5702.67"/>
    <x v="5"/>
    <s v="10"/>
    <s v="October"/>
  </r>
  <r>
    <x v="499"/>
    <d v="2024-06-16T13:54:04"/>
    <s v="PROD103"/>
    <s v="CUST569"/>
    <s v="Toys"/>
    <s v="Credit Card"/>
    <n v="1677.93"/>
    <n v="1"/>
    <n v="1677.93"/>
    <n v="889.08"/>
    <n v="788.85"/>
    <x v="0"/>
    <s v="06"/>
    <s v="June"/>
  </r>
  <r>
    <x v="500"/>
    <d v="2024-08-25T05:44:28"/>
    <s v="PROD10"/>
    <s v="CUST625"/>
    <s v="Toys"/>
    <s v="Bank Transfer"/>
    <n v="1155.8900000000001"/>
    <n v="2"/>
    <n v="2311.7800000000002"/>
    <n v="438.5"/>
    <n v="1873.2800000000002"/>
    <x v="0"/>
    <s v="08"/>
    <s v="August"/>
  </r>
  <r>
    <x v="501"/>
    <d v="2024-08-19T17:16:48"/>
    <s v="PROD90"/>
    <s v="CUST403"/>
    <s v="Books"/>
    <s v="Bank Transfer"/>
    <n v="1555.46"/>
    <n v="6"/>
    <n v="9332.76"/>
    <n v="961.3"/>
    <n v="8371.4600000000009"/>
    <x v="6"/>
    <s v="08"/>
    <s v="August"/>
  </r>
  <r>
    <x v="502"/>
    <d v="2024-01-29T11:06:49"/>
    <s v="PROD174"/>
    <s v="CUST816"/>
    <s v="Toys"/>
    <s v="Cash"/>
    <n v="259.74"/>
    <n v="1"/>
    <n v="259.74"/>
    <n v="348.26"/>
    <n v="-88.519999999999982"/>
    <x v="6"/>
    <s v="01"/>
    <s v="January"/>
  </r>
  <r>
    <x v="503"/>
    <d v="2024-07-21T01:21:18"/>
    <s v="PROD197"/>
    <s v="CUST449"/>
    <s v="Home Appliances"/>
    <s v="Bank Transfer"/>
    <n v="1509.5"/>
    <n v="9"/>
    <n v="13585.5"/>
    <n v="754.1"/>
    <n v="12831.4"/>
    <x v="0"/>
    <s v="07"/>
    <s v="July"/>
  </r>
  <r>
    <x v="504"/>
    <d v="2024-01-07T12:39:35"/>
    <s v="PROD27"/>
    <s v="CUST851"/>
    <s v="Toys"/>
    <s v="Debit Card"/>
    <n v="1754.85"/>
    <n v="5"/>
    <n v="8774.25"/>
    <n v="493.17"/>
    <n v="8281.08"/>
    <x v="0"/>
    <s v="01"/>
    <s v="January"/>
  </r>
  <r>
    <x v="505"/>
    <d v="2024-06-29T13:59:40"/>
    <s v="PROD51"/>
    <s v="CUST438"/>
    <s v="Home Appliances"/>
    <s v="PayPal"/>
    <n v="1807.53"/>
    <n v="6"/>
    <n v="10845.18"/>
    <n v="502.29"/>
    <n v="10342.89"/>
    <x v="3"/>
    <s v="06"/>
    <s v="June"/>
  </r>
  <r>
    <x v="506"/>
    <d v="2024-07-27T07:42:29"/>
    <s v="PROD107"/>
    <s v="CUST121"/>
    <s v="Toys"/>
    <s v="Cash"/>
    <n v="1978.78"/>
    <n v="10"/>
    <n v="19787.8"/>
    <n v="434.88"/>
    <n v="19352.919999999998"/>
    <x v="3"/>
    <s v="07"/>
    <s v="July"/>
  </r>
  <r>
    <x v="507"/>
    <d v="2024-01-02T09:15:31"/>
    <s v="PROD108"/>
    <s v="CUST780"/>
    <s v="Electronics"/>
    <s v="Bank Transfer"/>
    <n v="1006.68"/>
    <n v="5"/>
    <n v="5033.3999999999996"/>
    <n v="188.08"/>
    <n v="4845.32"/>
    <x v="5"/>
    <s v="01"/>
    <s v="January"/>
  </r>
  <r>
    <x v="508"/>
    <d v="2024-10-17T03:17:10"/>
    <s v="PROD101"/>
    <s v="CUST775"/>
    <s v="Fashion"/>
    <s v="Debit Card"/>
    <n v="220.01"/>
    <n v="9"/>
    <n v="1980.09"/>
    <n v="978.72"/>
    <n v="1001.3699999999999"/>
    <x v="2"/>
    <s v="10"/>
    <s v="October"/>
  </r>
  <r>
    <x v="509"/>
    <d v="2024-09-26T03:11:53"/>
    <s v="PROD162"/>
    <s v="CUST385"/>
    <s v="Electronics"/>
    <s v="Debit Card"/>
    <n v="837.55"/>
    <n v="7"/>
    <n v="5862.8499999999995"/>
    <n v="109.48"/>
    <n v="5753.37"/>
    <x v="2"/>
    <s v="09"/>
    <s v="September"/>
  </r>
  <r>
    <x v="510"/>
    <d v="2024-01-13T17:45:47"/>
    <s v="PROD54"/>
    <s v="CUST175"/>
    <s v="Electronics"/>
    <s v="Cash"/>
    <n v="730.74"/>
    <n v="6"/>
    <n v="4384.4400000000005"/>
    <n v="17.89"/>
    <n v="4366.55"/>
    <x v="3"/>
    <s v="01"/>
    <s v="January"/>
  </r>
  <r>
    <x v="511"/>
    <d v="2024-07-31T02:08:23"/>
    <s v="PROD171"/>
    <s v="CUST142"/>
    <s v="Toys"/>
    <s v="PayPal"/>
    <n v="487.34"/>
    <n v="3"/>
    <n v="1462.02"/>
    <n v="485.76"/>
    <n v="976.26"/>
    <x v="4"/>
    <s v="07"/>
    <s v="July"/>
  </r>
  <r>
    <x v="512"/>
    <d v="2024-03-30T02:31:35"/>
    <s v="PROD102"/>
    <s v="CUST521"/>
    <s v="Electronics"/>
    <s v="Credit Card"/>
    <n v="1310.7"/>
    <n v="6"/>
    <n v="7864.2000000000007"/>
    <n v="294.83"/>
    <n v="7569.3700000000008"/>
    <x v="3"/>
    <s v="03"/>
    <s v="March"/>
  </r>
  <r>
    <x v="513"/>
    <d v="2024-04-19T05:08:31"/>
    <s v="PROD162"/>
    <s v="CUST25"/>
    <s v="Home Appliances"/>
    <s v="Bank Transfer"/>
    <n v="766.74"/>
    <n v="10"/>
    <n v="7667.4"/>
    <n v="109.48"/>
    <n v="7557.92"/>
    <x v="1"/>
    <s v="04"/>
    <s v="April"/>
  </r>
  <r>
    <x v="514"/>
    <d v="2024-08-30T07:46:13"/>
    <s v="PROD84"/>
    <s v="CUST634"/>
    <s v="Books"/>
    <s v="PayPal"/>
    <n v="1144.8800000000001"/>
    <n v="4"/>
    <n v="4579.5200000000004"/>
    <n v="970.96"/>
    <n v="3608.5600000000004"/>
    <x v="1"/>
    <s v="08"/>
    <s v="August"/>
  </r>
  <r>
    <x v="515"/>
    <d v="2024-11-07T10:07:08"/>
    <s v="PROD14"/>
    <s v="CUST821"/>
    <s v="Toys"/>
    <s v="Cash"/>
    <n v="150.53"/>
    <n v="7"/>
    <n v="1053.71"/>
    <n v="623.39"/>
    <n v="430.32000000000005"/>
    <x v="2"/>
    <s v="11"/>
    <s v="November"/>
  </r>
  <r>
    <x v="516"/>
    <d v="2024-02-03T15:51:47"/>
    <s v="PROD155"/>
    <s v="CUST106"/>
    <s v="Toys"/>
    <s v="Debit Card"/>
    <n v="175.17"/>
    <n v="3"/>
    <n v="525.51"/>
    <n v="28.84"/>
    <n v="496.67"/>
    <x v="3"/>
    <s v="02"/>
    <s v="February"/>
  </r>
  <r>
    <x v="517"/>
    <d v="2024-02-13T07:38:06"/>
    <s v="PROD112"/>
    <s v="CUST141"/>
    <s v="Fashion"/>
    <s v="PayPal"/>
    <n v="48.75"/>
    <n v="9"/>
    <n v="438.75"/>
    <n v="104.7"/>
    <n v="334.05"/>
    <x v="5"/>
    <s v="02"/>
    <s v="February"/>
  </r>
  <r>
    <x v="518"/>
    <d v="2024-04-03T22:57:52"/>
    <s v="PROD87"/>
    <s v="CUST952"/>
    <s v="Toys"/>
    <s v="Cash"/>
    <n v="1575.35"/>
    <n v="8"/>
    <n v="12602.8"/>
    <n v="646.59"/>
    <n v="11956.21"/>
    <x v="4"/>
    <s v="04"/>
    <s v="April"/>
  </r>
  <r>
    <x v="519"/>
    <d v="2024-10-01T22:23:25"/>
    <s v="PROD33"/>
    <s v="CUST550"/>
    <s v="Home Appliances"/>
    <s v="Debit Card"/>
    <n v="1602.98"/>
    <n v="1"/>
    <n v="1602.98"/>
    <n v="330.51"/>
    <n v="1272.47"/>
    <x v="5"/>
    <s v="10"/>
    <s v="October"/>
  </r>
  <r>
    <x v="520"/>
    <d v="2024-01-15T16:36:41"/>
    <s v="PROD11"/>
    <s v="CUST983"/>
    <s v="Home Appliances"/>
    <s v="Bank Transfer"/>
    <n v="47.71"/>
    <n v="4"/>
    <n v="190.84"/>
    <n v="595.51"/>
    <n v="-404.66999999999996"/>
    <x v="6"/>
    <s v="01"/>
    <s v="January"/>
  </r>
  <r>
    <x v="521"/>
    <d v="2024-10-22T00:03:34"/>
    <s v="PROD3"/>
    <s v="CUST946"/>
    <s v="Toys"/>
    <s v="PayPal"/>
    <n v="1527.76"/>
    <n v="5"/>
    <n v="7638.8"/>
    <n v="27.63"/>
    <n v="7611.17"/>
    <x v="5"/>
    <s v="10"/>
    <s v="October"/>
  </r>
  <r>
    <x v="522"/>
    <d v="2024-02-23T11:12:52"/>
    <s v="PROD105"/>
    <s v="CUST191"/>
    <s v="Home Appliances"/>
    <s v="Credit Card"/>
    <n v="508.66"/>
    <n v="4"/>
    <n v="2034.64"/>
    <n v="305.49"/>
    <n v="1729.15"/>
    <x v="1"/>
    <s v="02"/>
    <s v="February"/>
  </r>
  <r>
    <x v="523"/>
    <d v="2024-10-11T07:27:05"/>
    <s v="PROD166"/>
    <s v="CUST669"/>
    <s v="Books"/>
    <s v="Cash"/>
    <n v="1049.06"/>
    <n v="2"/>
    <n v="2098.12"/>
    <n v="925.33"/>
    <n v="1172.79"/>
    <x v="1"/>
    <s v="10"/>
    <s v="October"/>
  </r>
  <r>
    <x v="524"/>
    <d v="2024-07-02T06:58:16"/>
    <s v="PROD122"/>
    <s v="CUST140"/>
    <s v="Home Appliances"/>
    <s v="Bank Transfer"/>
    <n v="790.47"/>
    <n v="3"/>
    <n v="2371.41"/>
    <n v="574.14"/>
    <n v="1797.27"/>
    <x v="5"/>
    <s v="07"/>
    <s v="July"/>
  </r>
  <r>
    <x v="525"/>
    <d v="2024-01-31T10:15:42"/>
    <s v="PROD23"/>
    <s v="CUST868"/>
    <s v="Electronics"/>
    <s v="Credit Card"/>
    <n v="1988.65"/>
    <n v="1"/>
    <n v="1988.65"/>
    <n v="249.12"/>
    <n v="1739.5300000000002"/>
    <x v="4"/>
    <s v="01"/>
    <s v="January"/>
  </r>
  <r>
    <x v="526"/>
    <d v="2024-05-04T11:18:57"/>
    <s v="PROD96"/>
    <s v="CUST846"/>
    <s v="Electronics"/>
    <s v="Bank Transfer"/>
    <n v="1987.08"/>
    <n v="5"/>
    <n v="9935.4"/>
    <n v="307.60000000000002"/>
    <n v="9627.7999999999993"/>
    <x v="3"/>
    <s v="05"/>
    <s v="May"/>
  </r>
  <r>
    <x v="527"/>
    <d v="2024-06-10T02:33:23"/>
    <s v="PROD71"/>
    <s v="CUST52"/>
    <s v="Toys"/>
    <s v="Cash"/>
    <n v="236.07"/>
    <n v="1"/>
    <n v="236.07"/>
    <n v="35.22"/>
    <n v="200.85"/>
    <x v="6"/>
    <s v="06"/>
    <s v="June"/>
  </r>
  <r>
    <x v="528"/>
    <d v="2024-02-07T10:12:47"/>
    <s v="PROD98"/>
    <s v="CUST360"/>
    <s v="Books"/>
    <s v="Credit Card"/>
    <n v="1416.08"/>
    <n v="8"/>
    <n v="11328.64"/>
    <n v="943.24"/>
    <n v="10385.4"/>
    <x v="4"/>
    <s v="02"/>
    <s v="February"/>
  </r>
  <r>
    <x v="529"/>
    <d v="2024-07-03T05:51:29"/>
    <s v="PROD117"/>
    <s v="CUST496"/>
    <s v="Electronics"/>
    <s v="Debit Card"/>
    <n v="1647.62"/>
    <n v="3"/>
    <n v="4942.8599999999997"/>
    <n v="621.46"/>
    <n v="4321.3999999999996"/>
    <x v="4"/>
    <s v="07"/>
    <s v="July"/>
  </r>
  <r>
    <x v="530"/>
    <d v="2024-08-05T03:32:23"/>
    <s v="PROD188"/>
    <s v="CUST201"/>
    <s v="Fashion"/>
    <s v="Cash"/>
    <n v="665.8"/>
    <n v="7"/>
    <n v="4660.5999999999995"/>
    <n v="325.48"/>
    <n v="4335.119999999999"/>
    <x v="6"/>
    <s v="08"/>
    <s v="August"/>
  </r>
  <r>
    <x v="531"/>
    <d v="2024-08-22T21:21:37"/>
    <s v="PROD37"/>
    <s v="CUST651"/>
    <s v="Home Appliances"/>
    <s v="Credit Card"/>
    <n v="186.54"/>
    <n v="9"/>
    <n v="1678.86"/>
    <n v="644.58000000000004"/>
    <n v="1034.2799999999997"/>
    <x v="2"/>
    <s v="08"/>
    <s v="August"/>
  </r>
  <r>
    <x v="532"/>
    <d v="2024-04-27T04:44:17"/>
    <s v="PROD140"/>
    <s v="CUST391"/>
    <s v="Electronics"/>
    <s v="Credit Card"/>
    <n v="846.61"/>
    <n v="9"/>
    <n v="7619.49"/>
    <n v="368.41"/>
    <n v="7251.08"/>
    <x v="3"/>
    <s v="04"/>
    <s v="April"/>
  </r>
  <r>
    <x v="533"/>
    <d v="2024-10-07T12:56:35"/>
    <s v="PROD135"/>
    <s v="CUST310"/>
    <s v="Books"/>
    <s v="Bank Transfer"/>
    <n v="41.2"/>
    <n v="2"/>
    <n v="82.4"/>
    <n v="65.66"/>
    <n v="16.740000000000009"/>
    <x v="6"/>
    <s v="10"/>
    <s v="October"/>
  </r>
  <r>
    <x v="534"/>
    <d v="2024-03-04T11:38:02"/>
    <s v="PROD15"/>
    <s v="CUST404"/>
    <s v="Home Appliances"/>
    <s v="Cash"/>
    <n v="287.95999999999998"/>
    <n v="5"/>
    <n v="1439.8"/>
    <n v="866.87"/>
    <n v="572.92999999999995"/>
    <x v="6"/>
    <s v="03"/>
    <s v="March"/>
  </r>
  <r>
    <x v="535"/>
    <d v="2024-10-25T10:47:34"/>
    <s v="PROD61"/>
    <s v="CUST987"/>
    <s v="Books"/>
    <s v="Cash"/>
    <n v="39.32"/>
    <n v="8"/>
    <n v="314.56"/>
    <n v="193.63"/>
    <n v="120.93"/>
    <x v="1"/>
    <s v="10"/>
    <s v="October"/>
  </r>
  <r>
    <x v="536"/>
    <d v="2024-05-28T22:43:14"/>
    <s v="PROD88"/>
    <s v="CUST317"/>
    <s v="Fashion"/>
    <s v="Bank Transfer"/>
    <n v="1980.07"/>
    <n v="8"/>
    <n v="15840.56"/>
    <n v="834.4"/>
    <n v="15006.16"/>
    <x v="5"/>
    <s v="05"/>
    <s v="May"/>
  </r>
  <r>
    <x v="537"/>
    <d v="2024-06-10T02:54:07"/>
    <s v="PROD67"/>
    <s v="CUST110"/>
    <s v="Electronics"/>
    <s v="Debit Card"/>
    <n v="1619.96"/>
    <n v="6"/>
    <n v="9719.76"/>
    <n v="69.03"/>
    <n v="9650.73"/>
    <x v="6"/>
    <s v="06"/>
    <s v="June"/>
  </r>
  <r>
    <x v="538"/>
    <d v="2024-05-29T01:26:35"/>
    <s v="PROD3"/>
    <s v="CUST588"/>
    <s v="Fashion"/>
    <s v="Credit Card"/>
    <n v="773.62"/>
    <n v="5"/>
    <n v="3868.1"/>
    <n v="27.63"/>
    <n v="3840.47"/>
    <x v="4"/>
    <s v="05"/>
    <s v="May"/>
  </r>
  <r>
    <x v="539"/>
    <d v="2024-05-16T18:04:01"/>
    <s v="PROD119"/>
    <s v="CUST808"/>
    <s v="Fashion"/>
    <s v="Debit Card"/>
    <n v="1323.59"/>
    <n v="4"/>
    <n v="5294.36"/>
    <n v="415.38"/>
    <n v="4878.9799999999996"/>
    <x v="2"/>
    <s v="05"/>
    <s v="May"/>
  </r>
  <r>
    <x v="540"/>
    <d v="2024-08-25T18:53:33"/>
    <s v="PROD154"/>
    <s v="CUST624"/>
    <s v="Electronics"/>
    <s v="Debit Card"/>
    <n v="1914.22"/>
    <n v="7"/>
    <n v="13399.54"/>
    <n v="37.53"/>
    <n v="13362.01"/>
    <x v="0"/>
    <s v="08"/>
    <s v="August"/>
  </r>
  <r>
    <x v="541"/>
    <d v="2024-01-08T06:50:11"/>
    <s v="PROD186"/>
    <s v="CUST228"/>
    <s v="Electronics"/>
    <s v="Bank Transfer"/>
    <n v="981.75"/>
    <n v="2"/>
    <n v="1963.5"/>
    <n v="945.84"/>
    <n v="1017.66"/>
    <x v="6"/>
    <s v="01"/>
    <s v="January"/>
  </r>
  <r>
    <x v="542"/>
    <d v="2024-06-09T02:32:20"/>
    <s v="PROD48"/>
    <s v="CUST355"/>
    <s v="Books"/>
    <s v="Cash"/>
    <n v="1555.11"/>
    <n v="5"/>
    <n v="7775.5499999999993"/>
    <n v="965.14"/>
    <n v="6810.4099999999989"/>
    <x v="0"/>
    <s v="06"/>
    <s v="June"/>
  </r>
  <r>
    <x v="543"/>
    <d v="2024-03-26T15:59:02"/>
    <s v="PROD143"/>
    <s v="CUST402"/>
    <s v="Home Appliances"/>
    <s v="Debit Card"/>
    <n v="1082.83"/>
    <n v="3"/>
    <n v="3248.49"/>
    <n v="570.6"/>
    <n v="2677.89"/>
    <x v="5"/>
    <s v="03"/>
    <s v="March"/>
  </r>
  <r>
    <x v="544"/>
    <d v="2024-01-05T19:36:54"/>
    <s v="PROD51"/>
    <s v="CUST419"/>
    <s v="Fashion"/>
    <s v="PayPal"/>
    <n v="203.54"/>
    <n v="6"/>
    <n v="1221.24"/>
    <n v="502.29"/>
    <n v="718.95"/>
    <x v="1"/>
    <s v="01"/>
    <s v="January"/>
  </r>
  <r>
    <x v="545"/>
    <d v="2024-03-04T03:17:22"/>
    <s v="PROD164"/>
    <s v="CUST48"/>
    <s v="Books"/>
    <s v="Bank Transfer"/>
    <n v="1456.44"/>
    <n v="2"/>
    <n v="2912.88"/>
    <n v="648.5"/>
    <n v="2264.38"/>
    <x v="6"/>
    <s v="03"/>
    <s v="March"/>
  </r>
  <r>
    <x v="546"/>
    <d v="2024-06-30T22:18:15"/>
    <s v="PROD72"/>
    <s v="CUST828"/>
    <s v="Home Appliances"/>
    <s v="PayPal"/>
    <n v="45.83"/>
    <n v="7"/>
    <n v="320.81"/>
    <n v="942.34"/>
    <n v="-621.53"/>
    <x v="0"/>
    <s v="06"/>
    <s v="June"/>
  </r>
  <r>
    <x v="547"/>
    <d v="2024-09-01T09:50:40"/>
    <s v="PROD70"/>
    <s v="CUST71"/>
    <s v="Electronics"/>
    <s v="Bank Transfer"/>
    <n v="768.33"/>
    <n v="5"/>
    <n v="3841.65"/>
    <n v="57.64"/>
    <n v="3784.01"/>
    <x v="0"/>
    <s v="09"/>
    <s v="September"/>
  </r>
  <r>
    <x v="548"/>
    <d v="2024-02-09T13:56:51"/>
    <s v="PROD26"/>
    <s v="CUST955"/>
    <s v="Books"/>
    <s v="PayPal"/>
    <n v="1300.99"/>
    <n v="6"/>
    <n v="7805.9400000000005"/>
    <n v="627.66"/>
    <n v="7178.2800000000007"/>
    <x v="1"/>
    <s v="02"/>
    <s v="February"/>
  </r>
  <r>
    <x v="549"/>
    <d v="2024-02-03T02:14:01"/>
    <s v="PROD115"/>
    <s v="CUST488"/>
    <s v="Books"/>
    <s v="Bank Transfer"/>
    <n v="1105.78"/>
    <n v="8"/>
    <n v="8846.24"/>
    <n v="197.58"/>
    <n v="8648.66"/>
    <x v="3"/>
    <s v="02"/>
    <s v="February"/>
  </r>
  <r>
    <x v="550"/>
    <d v="2024-10-30T12:41:38"/>
    <s v="PROD87"/>
    <s v="CUST635"/>
    <s v="Home Appliances"/>
    <s v="Bank Transfer"/>
    <n v="711.21"/>
    <n v="2"/>
    <n v="1422.42"/>
    <n v="646.59"/>
    <n v="775.83"/>
    <x v="4"/>
    <s v="10"/>
    <s v="October"/>
  </r>
  <r>
    <x v="551"/>
    <d v="2024-03-27T10:58:56"/>
    <s v="PROD193"/>
    <s v="CUST279"/>
    <s v="Home Appliances"/>
    <s v="Cash"/>
    <n v="1334.17"/>
    <n v="3"/>
    <n v="4002.51"/>
    <n v="809.98"/>
    <n v="3192.53"/>
    <x v="4"/>
    <s v="03"/>
    <s v="March"/>
  </r>
  <r>
    <x v="552"/>
    <d v="2024-06-14T14:48:01"/>
    <s v="PROD39"/>
    <s v="CUST470"/>
    <s v="Toys"/>
    <s v="Cash"/>
    <n v="659.52"/>
    <n v="9"/>
    <n v="5935.68"/>
    <n v="901.68"/>
    <n v="5034"/>
    <x v="1"/>
    <s v="06"/>
    <s v="June"/>
  </r>
  <r>
    <x v="553"/>
    <d v="2024-07-14T19:05:15"/>
    <s v="PROD47"/>
    <s v="CUST944"/>
    <s v="Books"/>
    <s v="Cash"/>
    <n v="1496.54"/>
    <n v="6"/>
    <n v="8979.24"/>
    <n v="821.78"/>
    <n v="8157.46"/>
    <x v="0"/>
    <s v="07"/>
    <s v="July"/>
  </r>
  <r>
    <x v="554"/>
    <d v="2024-07-11T17:34:58"/>
    <s v="PROD55"/>
    <s v="CUST239"/>
    <s v="Toys"/>
    <s v="Bank Transfer"/>
    <n v="1668.01"/>
    <n v="8"/>
    <n v="13344.08"/>
    <n v="376.96"/>
    <n v="12967.12"/>
    <x v="2"/>
    <s v="07"/>
    <s v="July"/>
  </r>
  <r>
    <x v="555"/>
    <d v="2024-10-21T01:07:53"/>
    <s v="PROD183"/>
    <s v="CUST702"/>
    <s v="Electronics"/>
    <s v="Credit Card"/>
    <n v="553.05999999999995"/>
    <n v="1"/>
    <n v="553.05999999999995"/>
    <n v="839.9"/>
    <n v="-286.84000000000003"/>
    <x v="6"/>
    <s v="10"/>
    <s v="October"/>
  </r>
  <r>
    <x v="556"/>
    <d v="2024-09-19T14:44:28"/>
    <s v="PROD135"/>
    <s v="CUST871"/>
    <s v="Fashion"/>
    <s v="Debit Card"/>
    <n v="1977.29"/>
    <n v="1"/>
    <n v="1977.29"/>
    <n v="65.66"/>
    <n v="1911.6299999999999"/>
    <x v="2"/>
    <s v="09"/>
    <s v="September"/>
  </r>
  <r>
    <x v="557"/>
    <d v="2024-03-03T16:47:48"/>
    <s v="PROD104"/>
    <s v="CUST720"/>
    <s v="Toys"/>
    <s v="PayPal"/>
    <n v="866.96"/>
    <n v="2"/>
    <n v="1733.92"/>
    <n v="310.20999999999998"/>
    <n v="1423.71"/>
    <x v="0"/>
    <s v="03"/>
    <s v="March"/>
  </r>
  <r>
    <x v="558"/>
    <d v="2024-09-27T19:21:22"/>
    <s v="PROD128"/>
    <s v="CUST457"/>
    <s v="Home Appliances"/>
    <s v="Debit Card"/>
    <n v="174.19"/>
    <n v="3"/>
    <n v="522.56999999999994"/>
    <n v="505.04"/>
    <n v="17.529999999999916"/>
    <x v="1"/>
    <s v="09"/>
    <s v="September"/>
  </r>
  <r>
    <x v="559"/>
    <d v="2024-01-13T22:21:40"/>
    <s v="PROD53"/>
    <s v="CUST852"/>
    <s v="Electronics"/>
    <s v="Bank Transfer"/>
    <n v="383.47"/>
    <n v="2"/>
    <n v="766.94"/>
    <n v="752.34"/>
    <n v="14.600000000000023"/>
    <x v="3"/>
    <s v="01"/>
    <s v="January"/>
  </r>
  <r>
    <x v="560"/>
    <d v="2024-05-30T17:07:44"/>
    <s v="PROD133"/>
    <s v="CUST366"/>
    <s v="Toys"/>
    <s v="Cash"/>
    <n v="229.07"/>
    <n v="2"/>
    <n v="458.14"/>
    <n v="751.27"/>
    <n v="-293.13"/>
    <x v="2"/>
    <s v="05"/>
    <s v="May"/>
  </r>
  <r>
    <x v="561"/>
    <d v="2024-09-17T18:55:15"/>
    <s v="PROD45"/>
    <s v="CUST998"/>
    <s v="Electronics"/>
    <s v="Bank Transfer"/>
    <n v="65.09"/>
    <n v="6"/>
    <n v="390.54"/>
    <n v="609.70000000000005"/>
    <n v="-219.16000000000003"/>
    <x v="5"/>
    <s v="09"/>
    <s v="September"/>
  </r>
  <r>
    <x v="562"/>
    <d v="2024-04-27T13:06:35"/>
    <s v="PROD66"/>
    <s v="CUST795"/>
    <s v="Toys"/>
    <s v="Debit Card"/>
    <n v="173.1"/>
    <n v="3"/>
    <n v="519.29999999999995"/>
    <n v="327.89"/>
    <n v="191.40999999999997"/>
    <x v="3"/>
    <s v="04"/>
    <s v="April"/>
  </r>
  <r>
    <x v="563"/>
    <d v="2024-06-18T21:14:57"/>
    <s v="PROD150"/>
    <s v="CUST558"/>
    <s v="Home Appliances"/>
    <s v="Cash"/>
    <n v="55.56"/>
    <n v="6"/>
    <n v="333.36"/>
    <n v="904.67"/>
    <n v="-571.30999999999995"/>
    <x v="5"/>
    <s v="06"/>
    <s v="June"/>
  </r>
  <r>
    <x v="564"/>
    <d v="2024-03-27T10:23:36"/>
    <s v="PROD192"/>
    <s v="CUST299"/>
    <s v="Electronics"/>
    <s v="Cash"/>
    <n v="779.37"/>
    <n v="2"/>
    <n v="1558.74"/>
    <n v="154.76"/>
    <n v="1403.98"/>
    <x v="4"/>
    <s v="03"/>
    <s v="March"/>
  </r>
  <r>
    <x v="565"/>
    <d v="2024-02-04T07:09:12"/>
    <s v="PROD35"/>
    <s v="CUST659"/>
    <s v="Fashion"/>
    <s v="Cash"/>
    <n v="1168.4000000000001"/>
    <n v="3"/>
    <n v="3505.2000000000003"/>
    <n v="707.26"/>
    <n v="2797.9400000000005"/>
    <x v="0"/>
    <s v="02"/>
    <s v="February"/>
  </r>
  <r>
    <x v="566"/>
    <d v="2024-08-16T00:58:29"/>
    <s v="PROD159"/>
    <s v="CUST927"/>
    <s v="Electronics"/>
    <s v="PayPal"/>
    <n v="1442.62"/>
    <n v="5"/>
    <n v="7213.0999999999995"/>
    <n v="220.45"/>
    <n v="6992.65"/>
    <x v="1"/>
    <s v="08"/>
    <s v="August"/>
  </r>
  <r>
    <x v="567"/>
    <d v="2024-06-22T05:02:57"/>
    <s v="PROD28"/>
    <s v="CUST622"/>
    <s v="Books"/>
    <s v="Bank Transfer"/>
    <n v="454.09"/>
    <n v="1"/>
    <n v="454.09"/>
    <n v="963.58"/>
    <n v="-509.49000000000007"/>
    <x v="3"/>
    <s v="06"/>
    <s v="June"/>
  </r>
  <r>
    <x v="568"/>
    <d v="2024-11-13T23:27:15"/>
    <s v="PROD183"/>
    <s v="CUST157"/>
    <s v="Electronics"/>
    <s v="Bank Transfer"/>
    <n v="838.17"/>
    <n v="5"/>
    <n v="4190.8499999999995"/>
    <n v="839.9"/>
    <n v="3350.9499999999994"/>
    <x v="4"/>
    <s v="11"/>
    <s v="November"/>
  </r>
  <r>
    <x v="569"/>
    <d v="2024-01-08T04:03:53"/>
    <s v="PROD176"/>
    <s v="CUST663"/>
    <s v="Books"/>
    <s v="Credit Card"/>
    <n v="1727.58"/>
    <n v="5"/>
    <n v="8637.9"/>
    <n v="653.88"/>
    <n v="7984.0199999999995"/>
    <x v="6"/>
    <s v="01"/>
    <s v="January"/>
  </r>
  <r>
    <x v="570"/>
    <d v="2024-06-28T17:51:02"/>
    <s v="PROD171"/>
    <s v="CUST707"/>
    <s v="Books"/>
    <s v="Cash"/>
    <n v="258.17"/>
    <n v="6"/>
    <n v="1549.02"/>
    <n v="485.76"/>
    <n v="1063.26"/>
    <x v="1"/>
    <s v="06"/>
    <s v="June"/>
  </r>
  <r>
    <x v="571"/>
    <d v="2024-05-14T04:54:45"/>
    <s v="PROD142"/>
    <s v="CUST108"/>
    <s v="Home Appliances"/>
    <s v="Cash"/>
    <n v="397.04"/>
    <n v="6"/>
    <n v="2382.2400000000002"/>
    <n v="102.72"/>
    <n v="2279.5200000000004"/>
    <x v="5"/>
    <s v="05"/>
    <s v="May"/>
  </r>
  <r>
    <x v="572"/>
    <d v="2024-02-12T11:42:10"/>
    <s v="PROD142"/>
    <s v="CUST174"/>
    <s v="Electronics"/>
    <s v="Bank Transfer"/>
    <n v="1656.28"/>
    <n v="2"/>
    <n v="3312.56"/>
    <n v="102.72"/>
    <n v="3209.84"/>
    <x v="6"/>
    <s v="02"/>
    <s v="February"/>
  </r>
  <r>
    <x v="573"/>
    <d v="2024-04-01T15:28:18"/>
    <s v="PROD161"/>
    <s v="CUST427"/>
    <s v="Electronics"/>
    <s v="PayPal"/>
    <n v="288.98"/>
    <n v="5"/>
    <n v="1444.9"/>
    <n v="859.01"/>
    <n v="585.8900000000001"/>
    <x v="6"/>
    <s v="04"/>
    <s v="April"/>
  </r>
  <r>
    <x v="574"/>
    <d v="2024-06-19T17:35:33"/>
    <s v="PROD86"/>
    <s v="CUST876"/>
    <s v="Home Appliances"/>
    <s v="Credit Card"/>
    <n v="236.32"/>
    <n v="9"/>
    <n v="2126.88"/>
    <n v="15.69"/>
    <n v="2111.19"/>
    <x v="4"/>
    <s v="06"/>
    <s v="June"/>
  </r>
  <r>
    <x v="575"/>
    <d v="2024-09-04T18:14:07"/>
    <s v="PROD84"/>
    <s v="CUST206"/>
    <s v="Fashion"/>
    <s v="Credit Card"/>
    <n v="834.83"/>
    <n v="10"/>
    <n v="8348.3000000000011"/>
    <n v="970.96"/>
    <n v="7377.3400000000011"/>
    <x v="4"/>
    <s v="09"/>
    <s v="September"/>
  </r>
  <r>
    <x v="576"/>
    <d v="2024-02-20T13:43:51"/>
    <s v="PROD112"/>
    <s v="CUST506"/>
    <s v="Electronics"/>
    <s v="Credit Card"/>
    <n v="1105.6300000000001"/>
    <n v="3"/>
    <n v="3316.8900000000003"/>
    <n v="104.7"/>
    <n v="3212.1900000000005"/>
    <x v="5"/>
    <s v="02"/>
    <s v="February"/>
  </r>
  <r>
    <x v="577"/>
    <d v="2024-02-06T14:18:13"/>
    <s v="PROD159"/>
    <s v="CUST344"/>
    <s v="Books"/>
    <s v="PayPal"/>
    <n v="754.93"/>
    <n v="9"/>
    <n v="6794.37"/>
    <n v="220.45"/>
    <n v="6573.92"/>
    <x v="5"/>
    <s v="02"/>
    <s v="February"/>
  </r>
  <r>
    <x v="578"/>
    <d v="2024-01-31T13:16:39"/>
    <s v="PROD180"/>
    <s v="CUST208"/>
    <s v="Books"/>
    <s v="Debit Card"/>
    <n v="1936.34"/>
    <n v="4"/>
    <n v="7745.36"/>
    <n v="452.2"/>
    <n v="7293.16"/>
    <x v="4"/>
    <s v="01"/>
    <s v="January"/>
  </r>
  <r>
    <x v="579"/>
    <d v="2024-05-26T17:45:04"/>
    <s v="PROD122"/>
    <s v="CUST51"/>
    <s v="Toys"/>
    <s v="PayPal"/>
    <n v="1790.76"/>
    <n v="4"/>
    <n v="7163.04"/>
    <n v="574.14"/>
    <n v="6588.9"/>
    <x v="0"/>
    <s v="05"/>
    <s v="May"/>
  </r>
  <r>
    <x v="580"/>
    <d v="2024-11-07T14:16:13"/>
    <s v="PROD197"/>
    <s v="CUST740"/>
    <s v="Books"/>
    <s v="Cash"/>
    <n v="1660.05"/>
    <n v="10"/>
    <n v="16600.5"/>
    <n v="754.1"/>
    <n v="15846.4"/>
    <x v="2"/>
    <s v="11"/>
    <s v="November"/>
  </r>
  <r>
    <x v="581"/>
    <d v="2024-01-31T19:45:14"/>
    <s v="PROD104"/>
    <s v="CUST793"/>
    <s v="Fashion"/>
    <s v="Credit Card"/>
    <n v="1270.3"/>
    <n v="3"/>
    <n v="3810.8999999999996"/>
    <n v="310.20999999999998"/>
    <n v="3500.6899999999996"/>
    <x v="4"/>
    <s v="01"/>
    <s v="January"/>
  </r>
  <r>
    <x v="582"/>
    <d v="2024-08-12T19:20:12"/>
    <s v="PROD100"/>
    <s v="CUST475"/>
    <s v="Toys"/>
    <s v="Bank Transfer"/>
    <n v="1475.15"/>
    <n v="6"/>
    <n v="8850.9000000000015"/>
    <n v="404.57"/>
    <n v="8446.3300000000017"/>
    <x v="6"/>
    <s v="08"/>
    <s v="August"/>
  </r>
  <r>
    <x v="583"/>
    <d v="2024-02-10T11:20:11"/>
    <s v="PROD111"/>
    <s v="CUST895"/>
    <s v="Home Appliances"/>
    <s v="PayPal"/>
    <n v="1289.8"/>
    <n v="2"/>
    <n v="2579.6"/>
    <n v="771.88"/>
    <n v="1807.7199999999998"/>
    <x v="3"/>
    <s v="02"/>
    <s v="February"/>
  </r>
  <r>
    <x v="584"/>
    <d v="2024-06-11T18:51:19"/>
    <s v="PROD2"/>
    <s v="CUST598"/>
    <s v="Toys"/>
    <s v="PayPal"/>
    <n v="1982.61"/>
    <n v="1"/>
    <n v="1982.61"/>
    <n v="253.61"/>
    <n v="1729"/>
    <x v="5"/>
    <s v="06"/>
    <s v="June"/>
  </r>
  <r>
    <x v="585"/>
    <d v="2024-08-19T23:34:39"/>
    <s v="PROD92"/>
    <s v="CUST175"/>
    <s v="Books"/>
    <s v="PayPal"/>
    <n v="623.39"/>
    <n v="4"/>
    <n v="2493.56"/>
    <n v="814.84"/>
    <n v="1678.7199999999998"/>
    <x v="6"/>
    <s v="08"/>
    <s v="August"/>
  </r>
  <r>
    <x v="586"/>
    <d v="2024-09-23T22:13:41"/>
    <s v="PROD28"/>
    <s v="CUST145"/>
    <s v="Toys"/>
    <s v="Credit Card"/>
    <n v="1428.21"/>
    <n v="10"/>
    <n v="14282.1"/>
    <n v="963.58"/>
    <n v="13318.52"/>
    <x v="6"/>
    <s v="09"/>
    <s v="September"/>
  </r>
  <r>
    <x v="587"/>
    <d v="2024-06-24T18:43:00"/>
    <s v="PROD125"/>
    <s v="CUST987"/>
    <s v="Electronics"/>
    <s v="PayPal"/>
    <n v="1324.79"/>
    <n v="6"/>
    <n v="7948.74"/>
    <n v="358.25"/>
    <n v="7590.49"/>
    <x v="6"/>
    <s v="06"/>
    <s v="June"/>
  </r>
  <r>
    <x v="588"/>
    <d v="2024-06-29T11:02:58"/>
    <s v="PROD173"/>
    <s v="CUST281"/>
    <s v="Fashion"/>
    <s v="Bank Transfer"/>
    <n v="64.400000000000006"/>
    <n v="4"/>
    <n v="257.60000000000002"/>
    <n v="18.7"/>
    <n v="238.90000000000003"/>
    <x v="3"/>
    <s v="06"/>
    <s v="June"/>
  </r>
  <r>
    <x v="589"/>
    <d v="2024-06-14T12:29:56"/>
    <s v="PROD7"/>
    <s v="CUST360"/>
    <s v="Fashion"/>
    <s v="Debit Card"/>
    <n v="871.55"/>
    <n v="9"/>
    <n v="7843.95"/>
    <n v="157.37"/>
    <n v="7686.58"/>
    <x v="1"/>
    <s v="06"/>
    <s v="June"/>
  </r>
  <r>
    <x v="590"/>
    <d v="2024-02-19T22:02:39"/>
    <s v="PROD110"/>
    <s v="CUST262"/>
    <s v="Fashion"/>
    <s v="Bank Transfer"/>
    <n v="1065.07"/>
    <n v="1"/>
    <n v="1065.07"/>
    <n v="678.93"/>
    <n v="386.14"/>
    <x v="6"/>
    <s v="02"/>
    <s v="February"/>
  </r>
  <r>
    <x v="591"/>
    <d v="2024-08-03T06:07:41"/>
    <s v="PROD109"/>
    <s v="CUST645"/>
    <s v="Home Appliances"/>
    <s v="Cash"/>
    <n v="1030.04"/>
    <n v="5"/>
    <n v="5150.2"/>
    <n v="282.68"/>
    <n v="4867.5199999999995"/>
    <x v="3"/>
    <s v="08"/>
    <s v="August"/>
  </r>
  <r>
    <x v="592"/>
    <d v="2024-06-02T12:03:01"/>
    <s v="PROD8"/>
    <s v="CUST499"/>
    <s v="Fashion"/>
    <s v="Credit Card"/>
    <n v="1646.48"/>
    <n v="6"/>
    <n v="9878.880000000001"/>
    <n v="851.56"/>
    <n v="9027.3200000000015"/>
    <x v="0"/>
    <s v="06"/>
    <s v="June"/>
  </r>
  <r>
    <x v="593"/>
    <d v="2024-06-05T03:49:49"/>
    <s v="PROD126"/>
    <s v="CUST140"/>
    <s v="Fashion"/>
    <s v="PayPal"/>
    <n v="259.66000000000003"/>
    <n v="8"/>
    <n v="2077.2800000000002"/>
    <n v="605.29999999999995"/>
    <n v="1471.9800000000002"/>
    <x v="4"/>
    <s v="06"/>
    <s v="June"/>
  </r>
  <r>
    <x v="594"/>
    <d v="2024-03-28T01:02:53"/>
    <s v="PROD88"/>
    <s v="CUST53"/>
    <s v="Books"/>
    <s v="PayPal"/>
    <n v="1851.87"/>
    <n v="10"/>
    <n v="18518.699999999997"/>
    <n v="834.4"/>
    <n v="17684.299999999996"/>
    <x v="2"/>
    <s v="03"/>
    <s v="March"/>
  </r>
  <r>
    <x v="595"/>
    <d v="2024-01-03T21:26:51"/>
    <s v="PROD89"/>
    <s v="CUST74"/>
    <s v="Fashion"/>
    <s v="Bank Transfer"/>
    <n v="239.25"/>
    <n v="10"/>
    <n v="2392.5"/>
    <n v="77.61"/>
    <n v="2314.89"/>
    <x v="4"/>
    <s v="01"/>
    <s v="January"/>
  </r>
  <r>
    <x v="596"/>
    <d v="2024-09-30T07:16:54"/>
    <s v="PROD111"/>
    <s v="CUST738"/>
    <s v="Toys"/>
    <s v="Cash"/>
    <n v="1353.35"/>
    <n v="4"/>
    <n v="5413.4"/>
    <n v="771.88"/>
    <n v="4641.5199999999995"/>
    <x v="6"/>
    <s v="09"/>
    <s v="September"/>
  </r>
  <r>
    <x v="597"/>
    <d v="2024-05-04T21:51:26"/>
    <s v="PROD90"/>
    <s v="CUST210"/>
    <s v="Electronics"/>
    <s v="PayPal"/>
    <n v="1518.46"/>
    <n v="10"/>
    <n v="15184.6"/>
    <n v="961.3"/>
    <n v="14223.300000000001"/>
    <x v="3"/>
    <s v="05"/>
    <s v="May"/>
  </r>
  <r>
    <x v="598"/>
    <d v="2024-04-01T12:14:34"/>
    <s v="PROD137"/>
    <s v="CUST477"/>
    <s v="Home Appliances"/>
    <s v="Cash"/>
    <n v="549.12"/>
    <n v="10"/>
    <n v="5491.2"/>
    <n v="612.41999999999996"/>
    <n v="4878.78"/>
    <x v="6"/>
    <s v="04"/>
    <s v="April"/>
  </r>
  <r>
    <x v="599"/>
    <d v="2024-05-09T12:13:23"/>
    <s v="PROD141"/>
    <s v="CUST579"/>
    <s v="Books"/>
    <s v="Cash"/>
    <n v="394.55"/>
    <n v="2"/>
    <n v="789.1"/>
    <n v="74.92"/>
    <n v="714.18000000000006"/>
    <x v="2"/>
    <s v="05"/>
    <s v="May"/>
  </r>
  <r>
    <x v="600"/>
    <d v="2024-05-18T16:14:49"/>
    <s v="PROD105"/>
    <s v="CUST728"/>
    <s v="Toys"/>
    <s v="PayPal"/>
    <n v="479.67"/>
    <n v="1"/>
    <n v="479.67"/>
    <n v="305.49"/>
    <n v="174.18"/>
    <x v="3"/>
    <s v="05"/>
    <s v="May"/>
  </r>
  <r>
    <x v="601"/>
    <d v="2024-03-09T21:57:17"/>
    <s v="PROD85"/>
    <s v="CUST809"/>
    <s v="Fashion"/>
    <s v="Credit Card"/>
    <n v="1253.07"/>
    <n v="3"/>
    <n v="3759.21"/>
    <n v="899.57"/>
    <n v="2859.64"/>
    <x v="3"/>
    <s v="03"/>
    <s v="March"/>
  </r>
  <r>
    <x v="602"/>
    <d v="2024-10-02T00:40:03"/>
    <s v="PROD17"/>
    <s v="CUST103"/>
    <s v="Fashion"/>
    <s v="Credit Card"/>
    <n v="213.18"/>
    <n v="2"/>
    <n v="426.36"/>
    <n v="34.31"/>
    <n v="392.05"/>
    <x v="4"/>
    <s v="10"/>
    <s v="October"/>
  </r>
  <r>
    <x v="603"/>
    <d v="2024-04-16T23:52:19"/>
    <s v="PROD105"/>
    <s v="CUST369"/>
    <s v="Toys"/>
    <s v="Cash"/>
    <n v="480.67"/>
    <n v="3"/>
    <n v="1442.01"/>
    <n v="305.49"/>
    <n v="1136.52"/>
    <x v="5"/>
    <s v="04"/>
    <s v="April"/>
  </r>
  <r>
    <x v="604"/>
    <d v="2024-11-07T13:10:15"/>
    <s v="PROD172"/>
    <s v="CUST79"/>
    <s v="Fashion"/>
    <s v="Bank Transfer"/>
    <n v="306.19"/>
    <n v="3"/>
    <n v="918.56999999999994"/>
    <n v="95.27"/>
    <n v="823.3"/>
    <x v="2"/>
    <s v="11"/>
    <s v="November"/>
  </r>
  <r>
    <x v="605"/>
    <d v="2024-03-14T21:00:07"/>
    <s v="PROD24"/>
    <s v="CUST211"/>
    <s v="Books"/>
    <s v="Credit Card"/>
    <n v="681.53"/>
    <n v="2"/>
    <n v="1363.06"/>
    <n v="42.41"/>
    <n v="1320.6499999999999"/>
    <x v="2"/>
    <s v="03"/>
    <s v="March"/>
  </r>
  <r>
    <x v="606"/>
    <d v="2024-04-01T09:08:05"/>
    <s v="PROD49"/>
    <s v="CUST907"/>
    <s v="Toys"/>
    <s v="Debit Card"/>
    <n v="825.24"/>
    <n v="7"/>
    <n v="5776.68"/>
    <n v="401.98"/>
    <n v="5374.7000000000007"/>
    <x v="6"/>
    <s v="04"/>
    <s v="April"/>
  </r>
  <r>
    <x v="607"/>
    <d v="2024-09-27T11:26:31"/>
    <s v="PROD191"/>
    <s v="CUST186"/>
    <s v="Books"/>
    <s v="Bank Transfer"/>
    <n v="514.04999999999995"/>
    <n v="6"/>
    <n v="3084.2999999999997"/>
    <n v="148.63"/>
    <n v="2935.6699999999996"/>
    <x v="1"/>
    <s v="09"/>
    <s v="September"/>
  </r>
  <r>
    <x v="608"/>
    <d v="2024-02-14T05:11:32"/>
    <s v="PROD27"/>
    <s v="CUST833"/>
    <s v="Books"/>
    <s v="Bank Transfer"/>
    <n v="118.12"/>
    <n v="9"/>
    <n v="1063.08"/>
    <n v="493.17"/>
    <n v="569.90999999999985"/>
    <x v="4"/>
    <s v="02"/>
    <s v="February"/>
  </r>
  <r>
    <x v="609"/>
    <d v="2024-01-09T08:01:51"/>
    <s v="PROD138"/>
    <s v="CUST778"/>
    <s v="Home Appliances"/>
    <s v="Debit Card"/>
    <n v="36.32"/>
    <n v="4"/>
    <n v="145.28"/>
    <n v="374.92"/>
    <n v="-229.64000000000001"/>
    <x v="5"/>
    <s v="01"/>
    <s v="January"/>
  </r>
  <r>
    <x v="610"/>
    <d v="2024-10-01T01:39:27"/>
    <s v="PROD148"/>
    <s v="CUST98"/>
    <s v="Home Appliances"/>
    <s v="Credit Card"/>
    <n v="1500.4"/>
    <n v="7"/>
    <n v="10502.800000000001"/>
    <n v="93.21"/>
    <n v="10409.590000000002"/>
    <x v="5"/>
    <s v="10"/>
    <s v="October"/>
  </r>
  <r>
    <x v="611"/>
    <d v="2024-01-12T06:11:13"/>
    <s v="PROD113"/>
    <s v="CUST44"/>
    <s v="Books"/>
    <s v="Cash"/>
    <n v="1241.6600000000001"/>
    <n v="1"/>
    <n v="1241.6600000000001"/>
    <n v="669.31"/>
    <n v="572.35000000000014"/>
    <x v="1"/>
    <s v="01"/>
    <s v="January"/>
  </r>
  <r>
    <x v="612"/>
    <d v="2024-08-06T08:51:36"/>
    <s v="PROD195"/>
    <s v="CUST661"/>
    <s v="Books"/>
    <s v="Cash"/>
    <n v="1608.13"/>
    <n v="8"/>
    <n v="12865.04"/>
    <n v="955.51"/>
    <n v="11909.53"/>
    <x v="5"/>
    <s v="08"/>
    <s v="August"/>
  </r>
  <r>
    <x v="613"/>
    <d v="2024-07-26T23:58:19"/>
    <s v="PROD189"/>
    <s v="CUST449"/>
    <s v="Fashion"/>
    <s v="Credit Card"/>
    <n v="787.33"/>
    <n v="8"/>
    <n v="6298.64"/>
    <n v="532.16999999999996"/>
    <n v="5766.47"/>
    <x v="1"/>
    <s v="07"/>
    <s v="July"/>
  </r>
  <r>
    <x v="614"/>
    <d v="2024-01-03T02:50:53"/>
    <s v="PROD142"/>
    <s v="CUST1000"/>
    <s v="Toys"/>
    <s v="Cash"/>
    <n v="154.71"/>
    <n v="1"/>
    <n v="154.71"/>
    <n v="102.72"/>
    <n v="51.990000000000009"/>
    <x v="4"/>
    <s v="01"/>
    <s v="January"/>
  </r>
  <r>
    <x v="615"/>
    <d v="2024-03-23T12:09:59"/>
    <s v="PROD25"/>
    <s v="CUST255"/>
    <s v="Fashion"/>
    <s v="Bank Transfer"/>
    <n v="1945.66"/>
    <n v="6"/>
    <n v="11673.960000000001"/>
    <n v="465.59"/>
    <n v="11208.37"/>
    <x v="3"/>
    <s v="03"/>
    <s v="March"/>
  </r>
  <r>
    <x v="616"/>
    <d v="2024-09-23T10:41:45"/>
    <s v="PROD116"/>
    <s v="CUST509"/>
    <s v="Home Appliances"/>
    <s v="PayPal"/>
    <n v="71.23"/>
    <n v="9"/>
    <n v="641.07000000000005"/>
    <n v="417.49"/>
    <n v="223.58000000000004"/>
    <x v="6"/>
    <s v="09"/>
    <s v="September"/>
  </r>
  <r>
    <x v="617"/>
    <d v="2024-05-07T05:18:25"/>
    <s v="PROD45"/>
    <s v="CUST759"/>
    <s v="Home Appliances"/>
    <s v="PayPal"/>
    <n v="603.52"/>
    <n v="6"/>
    <n v="3621.12"/>
    <n v="609.70000000000005"/>
    <n v="3011.42"/>
    <x v="5"/>
    <s v="05"/>
    <s v="May"/>
  </r>
  <r>
    <x v="618"/>
    <d v="2024-01-19T12:03:48"/>
    <s v="PROD90"/>
    <s v="CUST669"/>
    <s v="Books"/>
    <s v="Cash"/>
    <n v="433.41"/>
    <n v="10"/>
    <n v="4334.1000000000004"/>
    <n v="961.3"/>
    <n v="3372.8"/>
    <x v="1"/>
    <s v="01"/>
    <s v="January"/>
  </r>
  <r>
    <x v="619"/>
    <d v="2024-10-13T07:16:58"/>
    <s v="PROD96"/>
    <s v="CUST236"/>
    <s v="Toys"/>
    <s v="Debit Card"/>
    <n v="1055.8900000000001"/>
    <n v="7"/>
    <n v="7391.2300000000005"/>
    <n v="307.60000000000002"/>
    <n v="7083.63"/>
    <x v="0"/>
    <s v="10"/>
    <s v="October"/>
  </r>
  <r>
    <x v="620"/>
    <d v="2024-03-27T07:02:35"/>
    <s v="PROD131"/>
    <s v="CUST155"/>
    <s v="Fashion"/>
    <s v="PayPal"/>
    <n v="183.5"/>
    <n v="3"/>
    <n v="550.5"/>
    <n v="694.54"/>
    <n v="-144.03999999999996"/>
    <x v="4"/>
    <s v="03"/>
    <s v="March"/>
  </r>
  <r>
    <x v="621"/>
    <d v="2024-03-13T08:50:24"/>
    <s v="PROD112"/>
    <s v="CUST719"/>
    <s v="Electronics"/>
    <s v="Cash"/>
    <n v="127.02"/>
    <n v="8"/>
    <n v="1016.16"/>
    <n v="104.7"/>
    <n v="911.45999999999992"/>
    <x v="4"/>
    <s v="03"/>
    <s v="March"/>
  </r>
  <r>
    <x v="622"/>
    <d v="2024-06-20T06:49:07"/>
    <s v="PROD124"/>
    <s v="CUST971"/>
    <s v="Electronics"/>
    <s v="PayPal"/>
    <n v="1829.18"/>
    <n v="7"/>
    <n v="12804.26"/>
    <n v="409.39"/>
    <n v="12394.87"/>
    <x v="2"/>
    <s v="06"/>
    <s v="June"/>
  </r>
  <r>
    <x v="623"/>
    <d v="2024-08-15T00:16:39"/>
    <s v="PROD190"/>
    <s v="CUST999"/>
    <s v="Books"/>
    <s v="Debit Card"/>
    <n v="1138.92"/>
    <n v="8"/>
    <n v="9111.36"/>
    <n v="787.31"/>
    <n v="8324.0500000000011"/>
    <x v="2"/>
    <s v="08"/>
    <s v="August"/>
  </r>
  <r>
    <x v="624"/>
    <d v="2024-03-04T08:59:17"/>
    <s v="PROD106"/>
    <s v="CUST182"/>
    <s v="Home Appliances"/>
    <s v="Credit Card"/>
    <n v="1729.16"/>
    <n v="1"/>
    <n v="1729.16"/>
    <n v="750.19"/>
    <n v="978.97"/>
    <x v="6"/>
    <s v="03"/>
    <s v="March"/>
  </r>
  <r>
    <x v="625"/>
    <d v="2024-03-24T21:59:03"/>
    <s v="PROD99"/>
    <s v="CUST896"/>
    <s v="Electronics"/>
    <s v="Bank Transfer"/>
    <n v="358.45"/>
    <n v="9"/>
    <n v="3226.0499999999997"/>
    <n v="643.29"/>
    <n v="2582.7599999999998"/>
    <x v="0"/>
    <s v="03"/>
    <s v="March"/>
  </r>
  <r>
    <x v="626"/>
    <d v="2024-06-12T02:57:49"/>
    <s v="PROD36"/>
    <s v="CUST842"/>
    <s v="Toys"/>
    <s v="PayPal"/>
    <n v="1316.08"/>
    <n v="10"/>
    <n v="13160.8"/>
    <n v="462.14"/>
    <n v="12698.66"/>
    <x v="4"/>
    <s v="06"/>
    <s v="June"/>
  </r>
  <r>
    <x v="627"/>
    <d v="2024-03-06T21:50:43"/>
    <s v="PROD179"/>
    <s v="CUST624"/>
    <s v="Books"/>
    <s v="Cash"/>
    <n v="1305.23"/>
    <n v="4"/>
    <n v="5220.92"/>
    <n v="221.06"/>
    <n v="4999.8599999999997"/>
    <x v="4"/>
    <s v="03"/>
    <s v="March"/>
  </r>
  <r>
    <x v="628"/>
    <d v="2024-05-31T11:04:11"/>
    <s v="PROD61"/>
    <s v="CUST464"/>
    <s v="Electronics"/>
    <s v="Cash"/>
    <n v="1521.02"/>
    <n v="6"/>
    <n v="9126.119999999999"/>
    <n v="193.63"/>
    <n v="8932.49"/>
    <x v="1"/>
    <s v="05"/>
    <s v="May"/>
  </r>
  <r>
    <x v="629"/>
    <d v="2024-05-03T21:08:22"/>
    <s v="PROD140"/>
    <s v="CUST987"/>
    <s v="Electronics"/>
    <s v="PayPal"/>
    <n v="1813.25"/>
    <n v="6"/>
    <n v="10879.5"/>
    <n v="368.41"/>
    <n v="10511.09"/>
    <x v="1"/>
    <s v="05"/>
    <s v="May"/>
  </r>
  <r>
    <x v="630"/>
    <d v="2024-07-26T12:42:01"/>
    <s v="PROD138"/>
    <s v="CUST632"/>
    <s v="Home Appliances"/>
    <s v="Cash"/>
    <n v="929.1"/>
    <n v="10"/>
    <n v="9291"/>
    <n v="374.92"/>
    <n v="8916.08"/>
    <x v="1"/>
    <s v="07"/>
    <s v="July"/>
  </r>
  <r>
    <x v="631"/>
    <d v="2024-03-13T12:37:09"/>
    <s v="PROD130"/>
    <s v="CUST802"/>
    <s v="Books"/>
    <s v="Bank Transfer"/>
    <n v="78.03"/>
    <n v="3"/>
    <n v="234.09"/>
    <n v="692.63"/>
    <n v="-458.53999999999996"/>
    <x v="4"/>
    <s v="03"/>
    <s v="March"/>
  </r>
  <r>
    <x v="632"/>
    <d v="2024-01-16T00:32:34"/>
    <s v="PROD196"/>
    <s v="CUST15"/>
    <s v="Home Appliances"/>
    <s v="Credit Card"/>
    <n v="1795.03"/>
    <n v="4"/>
    <n v="7180.12"/>
    <n v="487.84"/>
    <n v="6692.28"/>
    <x v="5"/>
    <s v="01"/>
    <s v="January"/>
  </r>
  <r>
    <x v="633"/>
    <d v="2024-05-12T06:58:44"/>
    <s v="PROD186"/>
    <s v="CUST802"/>
    <s v="Electronics"/>
    <s v="Debit Card"/>
    <n v="1626.9"/>
    <n v="8"/>
    <n v="13015.2"/>
    <n v="945.84"/>
    <n v="12069.36"/>
    <x v="0"/>
    <s v="05"/>
    <s v="May"/>
  </r>
  <r>
    <x v="634"/>
    <d v="2024-09-26T09:42:02"/>
    <s v="PROD98"/>
    <s v="CUST707"/>
    <s v="Electronics"/>
    <s v="Bank Transfer"/>
    <n v="1933.32"/>
    <n v="1"/>
    <n v="1933.32"/>
    <n v="943.24"/>
    <n v="990.07999999999993"/>
    <x v="2"/>
    <s v="09"/>
    <s v="September"/>
  </r>
  <r>
    <x v="635"/>
    <d v="2024-09-07T05:49:48"/>
    <s v="PROD147"/>
    <s v="CUST570"/>
    <s v="Books"/>
    <s v="Debit Card"/>
    <n v="1691.37"/>
    <n v="4"/>
    <n v="6765.48"/>
    <n v="257.93"/>
    <n v="6507.5499999999993"/>
    <x v="3"/>
    <s v="09"/>
    <s v="September"/>
  </r>
  <r>
    <x v="636"/>
    <d v="2024-04-07T00:00:27"/>
    <s v="PROD21"/>
    <s v="CUST376"/>
    <s v="Books"/>
    <s v="Cash"/>
    <n v="35.93"/>
    <n v="1"/>
    <n v="35.93"/>
    <n v="950.81"/>
    <n v="-914.88"/>
    <x v="0"/>
    <s v="04"/>
    <s v="April"/>
  </r>
  <r>
    <x v="637"/>
    <d v="2024-02-01T16:26:34"/>
    <s v="PROD38"/>
    <s v="CUST459"/>
    <s v="Electronics"/>
    <s v="Credit Card"/>
    <n v="1197.1400000000001"/>
    <n v="6"/>
    <n v="7182.84"/>
    <n v="99.19"/>
    <n v="7083.6500000000005"/>
    <x v="2"/>
    <s v="02"/>
    <s v="February"/>
  </r>
  <r>
    <x v="638"/>
    <d v="2024-03-11T05:24:20"/>
    <s v="PROD19"/>
    <s v="CUST250"/>
    <s v="Home Appliances"/>
    <s v="Cash"/>
    <n v="681.79"/>
    <n v="7"/>
    <n v="4772.53"/>
    <n v="288.51"/>
    <n v="4484.0199999999995"/>
    <x v="6"/>
    <s v="03"/>
    <s v="March"/>
  </r>
  <r>
    <x v="639"/>
    <d v="2024-07-12T19:13:58"/>
    <s v="PROD200"/>
    <s v="CUST836"/>
    <s v="Toys"/>
    <s v="Debit Card"/>
    <n v="1098.8900000000001"/>
    <n v="9"/>
    <n v="9890.01"/>
    <n v="606.07000000000005"/>
    <n v="9283.94"/>
    <x v="1"/>
    <s v="07"/>
    <s v="July"/>
  </r>
  <r>
    <x v="640"/>
    <d v="2024-04-04T04:03:55"/>
    <s v="PROD168"/>
    <s v="CUST220"/>
    <s v="Toys"/>
    <s v="Debit Card"/>
    <n v="464.43"/>
    <n v="5"/>
    <n v="2322.15"/>
    <n v="407.18"/>
    <n v="1914.97"/>
    <x v="2"/>
    <s v="04"/>
    <s v="April"/>
  </r>
  <r>
    <x v="641"/>
    <d v="2024-07-10T16:40:34"/>
    <s v="PROD54"/>
    <s v="CUST157"/>
    <s v="Toys"/>
    <s v="Bank Transfer"/>
    <n v="1090.9100000000001"/>
    <n v="1"/>
    <n v="1090.9100000000001"/>
    <n v="17.89"/>
    <n v="1073.02"/>
    <x v="4"/>
    <s v="07"/>
    <s v="July"/>
  </r>
  <r>
    <x v="642"/>
    <d v="2024-07-22T09:14:41"/>
    <s v="PROD116"/>
    <s v="CUST400"/>
    <s v="Home Appliances"/>
    <s v="PayPal"/>
    <n v="1687.41"/>
    <n v="3"/>
    <n v="5062.2300000000005"/>
    <n v="417.49"/>
    <n v="4644.7400000000007"/>
    <x v="6"/>
    <s v="07"/>
    <s v="July"/>
  </r>
  <r>
    <x v="643"/>
    <d v="2024-06-18T13:40:16"/>
    <s v="PROD37"/>
    <s v="CUST892"/>
    <s v="Electronics"/>
    <s v="PayPal"/>
    <n v="194.42"/>
    <n v="4"/>
    <n v="777.68"/>
    <n v="644.58000000000004"/>
    <n v="133.09999999999991"/>
    <x v="5"/>
    <s v="06"/>
    <s v="June"/>
  </r>
  <r>
    <x v="644"/>
    <d v="2024-01-27T04:01:03"/>
    <s v="PROD146"/>
    <s v="CUST806"/>
    <s v="Books"/>
    <s v="Credit Card"/>
    <n v="1289.46"/>
    <n v="2"/>
    <n v="2578.92"/>
    <n v="687.22"/>
    <n v="1891.7"/>
    <x v="3"/>
    <s v="01"/>
    <s v="January"/>
  </r>
  <r>
    <x v="645"/>
    <d v="2024-08-28T06:23:45"/>
    <s v="PROD130"/>
    <s v="CUST319"/>
    <s v="Home Appliances"/>
    <s v="PayPal"/>
    <n v="636.53"/>
    <n v="8"/>
    <n v="5092.24"/>
    <n v="692.63"/>
    <n v="4399.6099999999997"/>
    <x v="4"/>
    <s v="08"/>
    <s v="August"/>
  </r>
  <r>
    <x v="646"/>
    <d v="2024-05-01T18:58:36"/>
    <s v="PROD35"/>
    <s v="CUST600"/>
    <s v="Home Appliances"/>
    <s v="Debit Card"/>
    <n v="1664.21"/>
    <n v="7"/>
    <n v="11649.470000000001"/>
    <n v="707.26"/>
    <n v="10942.210000000001"/>
    <x v="4"/>
    <s v="05"/>
    <s v="May"/>
  </r>
  <r>
    <x v="647"/>
    <d v="2024-02-17T22:11:09"/>
    <s v="PROD129"/>
    <s v="CUST671"/>
    <s v="Electronics"/>
    <s v="Debit Card"/>
    <n v="265.70999999999998"/>
    <n v="3"/>
    <n v="797.12999999999988"/>
    <n v="67.97"/>
    <n v="729.15999999999985"/>
    <x v="3"/>
    <s v="02"/>
    <s v="February"/>
  </r>
  <r>
    <x v="648"/>
    <d v="2024-01-16T21:20:38"/>
    <s v="PROD159"/>
    <s v="CUST144"/>
    <s v="Electronics"/>
    <s v="PayPal"/>
    <n v="575.83000000000004"/>
    <n v="1"/>
    <n v="575.83000000000004"/>
    <n v="220.45"/>
    <n v="355.38000000000005"/>
    <x v="5"/>
    <s v="01"/>
    <s v="January"/>
  </r>
  <r>
    <x v="649"/>
    <d v="2024-06-18T22:03:57"/>
    <s v="PROD171"/>
    <s v="CUST271"/>
    <s v="Electronics"/>
    <s v="Cash"/>
    <n v="1443.75"/>
    <n v="3"/>
    <n v="4331.25"/>
    <n v="485.76"/>
    <n v="3845.49"/>
    <x v="5"/>
    <s v="06"/>
    <s v="June"/>
  </r>
  <r>
    <x v="650"/>
    <d v="2024-05-02T16:08:01"/>
    <s v="PROD90"/>
    <s v="CUST426"/>
    <s v="Toys"/>
    <s v="Cash"/>
    <n v="284.26"/>
    <n v="9"/>
    <n v="2558.34"/>
    <n v="961.3"/>
    <n v="1597.0400000000002"/>
    <x v="2"/>
    <s v="05"/>
    <s v="May"/>
  </r>
  <r>
    <x v="651"/>
    <d v="2024-10-15T01:37:03"/>
    <s v="PROD7"/>
    <s v="CUST465"/>
    <s v="Books"/>
    <s v="Cash"/>
    <n v="1089.8800000000001"/>
    <n v="9"/>
    <n v="9808.9200000000019"/>
    <n v="157.37"/>
    <n v="9651.5500000000011"/>
    <x v="5"/>
    <s v="10"/>
    <s v="October"/>
  </r>
  <r>
    <x v="652"/>
    <d v="2024-02-21T01:01:44"/>
    <s v="PROD156"/>
    <s v="CUST53"/>
    <s v="Home Appliances"/>
    <s v="Credit Card"/>
    <n v="1690.32"/>
    <n v="6"/>
    <n v="10141.92"/>
    <n v="660.16"/>
    <n v="9481.76"/>
    <x v="4"/>
    <s v="02"/>
    <s v="February"/>
  </r>
  <r>
    <x v="653"/>
    <d v="2024-02-21T23:18:23"/>
    <s v="PROD75"/>
    <s v="CUST732"/>
    <s v="Electronics"/>
    <s v="Cash"/>
    <n v="1046.21"/>
    <n v="3"/>
    <n v="3138.63"/>
    <n v="703.67"/>
    <n v="2434.96"/>
    <x v="4"/>
    <s v="02"/>
    <s v="February"/>
  </r>
  <r>
    <x v="654"/>
    <d v="2024-09-15T11:57:51"/>
    <s v="PROD92"/>
    <s v="CUST508"/>
    <s v="Fashion"/>
    <s v="Credit Card"/>
    <n v="1664.94"/>
    <n v="9"/>
    <n v="14984.460000000001"/>
    <n v="814.84"/>
    <n v="14169.62"/>
    <x v="0"/>
    <s v="09"/>
    <s v="September"/>
  </r>
  <r>
    <x v="655"/>
    <d v="2024-02-15T02:50:40"/>
    <s v="PROD36"/>
    <s v="CUST279"/>
    <s v="Books"/>
    <s v="Cash"/>
    <n v="1042.98"/>
    <n v="2"/>
    <n v="2085.96"/>
    <n v="462.14"/>
    <n v="1623.8200000000002"/>
    <x v="2"/>
    <s v="02"/>
    <s v="February"/>
  </r>
  <r>
    <x v="656"/>
    <d v="2024-09-29T07:11:50"/>
    <s v="PROD121"/>
    <s v="CUST533"/>
    <s v="Books"/>
    <s v="Debit Card"/>
    <n v="1704.76"/>
    <n v="8"/>
    <n v="13638.08"/>
    <n v="795.14"/>
    <n v="12842.94"/>
    <x v="0"/>
    <s v="09"/>
    <s v="September"/>
  </r>
  <r>
    <x v="657"/>
    <d v="2024-06-30T18:14:36"/>
    <s v="PROD150"/>
    <s v="CUST674"/>
    <s v="Fashion"/>
    <s v="Cash"/>
    <n v="874.71"/>
    <n v="5"/>
    <n v="4373.55"/>
    <n v="904.67"/>
    <n v="3468.88"/>
    <x v="0"/>
    <s v="06"/>
    <s v="June"/>
  </r>
  <r>
    <x v="658"/>
    <d v="2024-10-26T05:08:33"/>
    <s v="PROD156"/>
    <s v="CUST115"/>
    <s v="Books"/>
    <s v="Credit Card"/>
    <n v="858.77"/>
    <n v="4"/>
    <n v="3435.08"/>
    <n v="660.16"/>
    <n v="2774.92"/>
    <x v="3"/>
    <s v="10"/>
    <s v="October"/>
  </r>
  <r>
    <x v="659"/>
    <d v="2024-06-27T01:52:56"/>
    <s v="PROD98"/>
    <s v="CUST652"/>
    <s v="Toys"/>
    <s v="PayPal"/>
    <n v="436.85"/>
    <n v="8"/>
    <n v="3494.8"/>
    <n v="943.24"/>
    <n v="2551.5600000000004"/>
    <x v="2"/>
    <s v="06"/>
    <s v="June"/>
  </r>
  <r>
    <x v="660"/>
    <d v="2024-06-10T21:11:41"/>
    <s v="PROD118"/>
    <s v="CUST775"/>
    <s v="Electronics"/>
    <s v="PayPal"/>
    <n v="468.12"/>
    <n v="3"/>
    <n v="1404.3600000000001"/>
    <n v="370.52"/>
    <n v="1033.8400000000001"/>
    <x v="6"/>
    <s v="06"/>
    <s v="June"/>
  </r>
  <r>
    <x v="661"/>
    <d v="2024-04-06T20:10:35"/>
    <s v="PROD72"/>
    <s v="CUST684"/>
    <s v="Books"/>
    <s v="Debit Card"/>
    <n v="1235.5"/>
    <n v="4"/>
    <n v="4942"/>
    <n v="942.34"/>
    <n v="3999.66"/>
    <x v="3"/>
    <s v="04"/>
    <s v="April"/>
  </r>
  <r>
    <x v="662"/>
    <d v="2024-06-27T01:45:08"/>
    <s v="PROD116"/>
    <s v="CUST678"/>
    <s v="Home Appliances"/>
    <s v="Credit Card"/>
    <n v="1035.0999999999999"/>
    <n v="1"/>
    <n v="1035.0999999999999"/>
    <n v="417.49"/>
    <n v="617.6099999999999"/>
    <x v="2"/>
    <s v="06"/>
    <s v="June"/>
  </r>
  <r>
    <x v="663"/>
    <d v="2024-01-11T02:25:35"/>
    <s v="PROD149"/>
    <s v="CUST66"/>
    <s v="Books"/>
    <s v="Credit Card"/>
    <n v="556.62"/>
    <n v="2"/>
    <n v="1113.24"/>
    <n v="581.64"/>
    <n v="531.6"/>
    <x v="2"/>
    <s v="01"/>
    <s v="January"/>
  </r>
  <r>
    <x v="664"/>
    <d v="2024-01-02T17:45:28"/>
    <s v="PROD115"/>
    <s v="CUST395"/>
    <s v="Electronics"/>
    <s v="Bank Transfer"/>
    <n v="333.59"/>
    <n v="9"/>
    <n v="3002.31"/>
    <n v="197.58"/>
    <n v="2804.73"/>
    <x v="5"/>
    <s v="01"/>
    <s v="January"/>
  </r>
  <r>
    <x v="665"/>
    <d v="2024-04-18T04:45:13"/>
    <s v="PROD82"/>
    <s v="CUST680"/>
    <s v="Home Appliances"/>
    <s v="Credit Card"/>
    <n v="1677.62"/>
    <n v="9"/>
    <n v="15098.579999999998"/>
    <n v="208.12"/>
    <n v="14890.459999999997"/>
    <x v="2"/>
    <s v="04"/>
    <s v="April"/>
  </r>
  <r>
    <x v="666"/>
    <d v="2024-04-02T18:28:37"/>
    <s v="PROD101"/>
    <s v="CUST400"/>
    <s v="Home Appliances"/>
    <s v="Bank Transfer"/>
    <n v="337.4"/>
    <n v="5"/>
    <n v="1687"/>
    <n v="978.72"/>
    <n v="708.28"/>
    <x v="5"/>
    <s v="04"/>
    <s v="April"/>
  </r>
  <r>
    <x v="667"/>
    <d v="2024-09-11T11:12:29"/>
    <s v="PROD67"/>
    <s v="CUST3"/>
    <s v="Books"/>
    <s v="Bank Transfer"/>
    <n v="1039.31"/>
    <n v="8"/>
    <n v="8314.48"/>
    <n v="69.03"/>
    <n v="8245.4499999999989"/>
    <x v="4"/>
    <s v="09"/>
    <s v="September"/>
  </r>
  <r>
    <x v="668"/>
    <d v="2024-02-19T04:54:27"/>
    <s v="PROD25"/>
    <s v="CUST369"/>
    <s v="Books"/>
    <s v="Credit Card"/>
    <n v="1730.01"/>
    <n v="1"/>
    <n v="1730.01"/>
    <n v="465.59"/>
    <n v="1264.42"/>
    <x v="6"/>
    <s v="02"/>
    <s v="February"/>
  </r>
  <r>
    <x v="669"/>
    <d v="2024-02-25T09:56:13"/>
    <s v="PROD5"/>
    <s v="CUST368"/>
    <s v="Home Appliances"/>
    <s v="Debit Card"/>
    <n v="962.46"/>
    <n v="4"/>
    <n v="3849.84"/>
    <n v="809.47"/>
    <n v="3040.37"/>
    <x v="0"/>
    <s v="02"/>
    <s v="February"/>
  </r>
  <r>
    <x v="670"/>
    <d v="2024-04-02T22:10:51"/>
    <s v="PROD49"/>
    <s v="CUST213"/>
    <s v="Books"/>
    <s v="Credit Card"/>
    <n v="1992.19"/>
    <n v="10"/>
    <n v="19921.900000000001"/>
    <n v="401.98"/>
    <n v="19519.920000000002"/>
    <x v="5"/>
    <s v="04"/>
    <s v="April"/>
  </r>
  <r>
    <x v="671"/>
    <d v="2024-04-13T16:32:35"/>
    <s v="PROD45"/>
    <s v="CUST996"/>
    <s v="Home Appliances"/>
    <s v="PayPal"/>
    <n v="1284.57"/>
    <n v="6"/>
    <n v="7707.42"/>
    <n v="609.70000000000005"/>
    <n v="7097.72"/>
    <x v="3"/>
    <s v="04"/>
    <s v="April"/>
  </r>
  <r>
    <x v="672"/>
    <d v="2024-08-11T14:13:22"/>
    <s v="PROD53"/>
    <s v="CUST837"/>
    <s v="Books"/>
    <s v="Bank Transfer"/>
    <n v="928.45"/>
    <n v="6"/>
    <n v="5570.7000000000007"/>
    <n v="752.34"/>
    <n v="4818.3600000000006"/>
    <x v="0"/>
    <s v="08"/>
    <s v="August"/>
  </r>
  <r>
    <x v="673"/>
    <d v="2024-01-17T14:36:30"/>
    <s v="PROD134"/>
    <s v="CUST143"/>
    <s v="Home Appliances"/>
    <s v="Cash"/>
    <n v="837.03"/>
    <n v="2"/>
    <n v="1674.06"/>
    <n v="162.74"/>
    <n v="1511.32"/>
    <x v="4"/>
    <s v="01"/>
    <s v="January"/>
  </r>
  <r>
    <x v="674"/>
    <d v="2024-06-03T02:13:45"/>
    <s v="PROD40"/>
    <s v="CUST957"/>
    <s v="Books"/>
    <s v="Credit Card"/>
    <n v="211.31"/>
    <n v="6"/>
    <n v="1267.8600000000001"/>
    <n v="184.29"/>
    <n v="1083.5700000000002"/>
    <x v="6"/>
    <s v="06"/>
    <s v="June"/>
  </r>
  <r>
    <x v="675"/>
    <d v="2024-06-01T10:33:16"/>
    <s v="PROD84"/>
    <s v="CUST156"/>
    <s v="Books"/>
    <s v="PayPal"/>
    <n v="1522.93"/>
    <n v="7"/>
    <n v="10660.51"/>
    <n v="970.96"/>
    <n v="9689.5499999999993"/>
    <x v="3"/>
    <s v="06"/>
    <s v="June"/>
  </r>
  <r>
    <x v="676"/>
    <d v="2024-02-14T07:53:54"/>
    <s v="PROD121"/>
    <s v="CUST20"/>
    <s v="Books"/>
    <s v="Bank Transfer"/>
    <n v="1288.07"/>
    <n v="1"/>
    <n v="1288.07"/>
    <n v="795.14"/>
    <n v="492.92999999999995"/>
    <x v="4"/>
    <s v="02"/>
    <s v="February"/>
  </r>
  <r>
    <x v="677"/>
    <d v="2024-08-01T20:15:20"/>
    <s v="PROD115"/>
    <s v="CUST394"/>
    <s v="Home Appliances"/>
    <s v="Credit Card"/>
    <n v="279.67"/>
    <n v="10"/>
    <n v="2796.7000000000003"/>
    <n v="197.58"/>
    <n v="2599.1200000000003"/>
    <x v="2"/>
    <s v="08"/>
    <s v="August"/>
  </r>
  <r>
    <x v="678"/>
    <d v="2024-08-11T16:26:54"/>
    <s v="PROD159"/>
    <s v="CUST247"/>
    <s v="Books"/>
    <s v="Bank Transfer"/>
    <n v="1457.69"/>
    <n v="5"/>
    <n v="7288.4500000000007"/>
    <n v="220.45"/>
    <n v="7068.0000000000009"/>
    <x v="0"/>
    <s v="08"/>
    <s v="August"/>
  </r>
  <r>
    <x v="679"/>
    <d v="2024-06-21T17:03:56"/>
    <s v="PROD120"/>
    <s v="CUST945"/>
    <s v="Books"/>
    <s v="PayPal"/>
    <n v="311.88"/>
    <n v="8"/>
    <n v="2495.04"/>
    <n v="821.86"/>
    <n v="1673.1799999999998"/>
    <x v="1"/>
    <s v="06"/>
    <s v="June"/>
  </r>
  <r>
    <x v="680"/>
    <d v="2024-03-10T01:12:34"/>
    <s v="PROD96"/>
    <s v="CUST224"/>
    <s v="Books"/>
    <s v="PayPal"/>
    <n v="1933.11"/>
    <n v="6"/>
    <n v="11598.66"/>
    <n v="307.60000000000002"/>
    <n v="11291.06"/>
    <x v="0"/>
    <s v="03"/>
    <s v="March"/>
  </r>
  <r>
    <x v="681"/>
    <d v="2024-09-06T05:55:22"/>
    <s v="PROD92"/>
    <s v="CUST239"/>
    <s v="Electronics"/>
    <s v="Bank Transfer"/>
    <n v="600.91"/>
    <n v="7"/>
    <n v="4206.37"/>
    <n v="814.84"/>
    <n v="3391.5299999999997"/>
    <x v="1"/>
    <s v="09"/>
    <s v="September"/>
  </r>
  <r>
    <x v="682"/>
    <d v="2024-04-22T07:44:44"/>
    <s v="PROD10"/>
    <s v="CUST317"/>
    <s v="Books"/>
    <s v="Credit Card"/>
    <n v="1793.85"/>
    <n v="6"/>
    <n v="10763.099999999999"/>
    <n v="438.5"/>
    <n v="10324.599999999999"/>
    <x v="6"/>
    <s v="04"/>
    <s v="April"/>
  </r>
  <r>
    <x v="683"/>
    <d v="2024-04-16T05:22:41"/>
    <s v="PROD17"/>
    <s v="CUST253"/>
    <s v="Toys"/>
    <s v="PayPal"/>
    <n v="1131.25"/>
    <n v="2"/>
    <n v="2262.5"/>
    <n v="34.31"/>
    <n v="2228.19"/>
    <x v="5"/>
    <s v="04"/>
    <s v="April"/>
  </r>
  <r>
    <x v="684"/>
    <d v="2024-07-14T06:11:36"/>
    <s v="PROD161"/>
    <s v="CUST845"/>
    <s v="Toys"/>
    <s v="Debit Card"/>
    <n v="1048.6300000000001"/>
    <n v="1"/>
    <n v="1048.6300000000001"/>
    <n v="859.01"/>
    <n v="189.62000000000012"/>
    <x v="0"/>
    <s v="07"/>
    <s v="July"/>
  </r>
  <r>
    <x v="685"/>
    <d v="2024-07-31T19:40:36"/>
    <s v="PROD186"/>
    <s v="CUST500"/>
    <s v="Toys"/>
    <s v="Credit Card"/>
    <n v="705.47"/>
    <n v="5"/>
    <n v="3527.3500000000004"/>
    <n v="945.84"/>
    <n v="2581.5100000000002"/>
    <x v="4"/>
    <s v="07"/>
    <s v="July"/>
  </r>
  <r>
    <x v="686"/>
    <d v="2024-05-31T04:06:14"/>
    <s v="PROD127"/>
    <s v="CUST81"/>
    <s v="Home Appliances"/>
    <s v="PayPal"/>
    <n v="1307.76"/>
    <n v="1"/>
    <n v="1307.76"/>
    <n v="802.35"/>
    <n v="505.40999999999997"/>
    <x v="1"/>
    <s v="05"/>
    <s v="May"/>
  </r>
  <r>
    <x v="687"/>
    <d v="2024-07-13T07:18:25"/>
    <s v="PROD2"/>
    <s v="CUST937"/>
    <s v="Electronics"/>
    <s v="Credit Card"/>
    <n v="592.65"/>
    <n v="1"/>
    <n v="592.65"/>
    <n v="253.61"/>
    <n v="339.03999999999996"/>
    <x v="3"/>
    <s v="07"/>
    <s v="July"/>
  </r>
  <r>
    <x v="688"/>
    <d v="2024-04-24T00:41:29"/>
    <s v="PROD85"/>
    <s v="CUST878"/>
    <s v="Electronics"/>
    <s v="Credit Card"/>
    <n v="1948.38"/>
    <n v="5"/>
    <n v="9741.9000000000015"/>
    <n v="899.57"/>
    <n v="8842.3300000000017"/>
    <x v="4"/>
    <s v="04"/>
    <s v="April"/>
  </r>
  <r>
    <x v="689"/>
    <d v="2024-09-22T14:54:42"/>
    <s v="PROD63"/>
    <s v="CUST977"/>
    <s v="Home Appliances"/>
    <s v="Debit Card"/>
    <n v="1458.61"/>
    <n v="10"/>
    <n v="14586.099999999999"/>
    <n v="925.53"/>
    <n v="13660.569999999998"/>
    <x v="0"/>
    <s v="09"/>
    <s v="September"/>
  </r>
  <r>
    <x v="690"/>
    <d v="2024-08-15T07:45:38"/>
    <s v="PROD6"/>
    <s v="CUST109"/>
    <s v="Books"/>
    <s v="PayPal"/>
    <n v="1656.06"/>
    <n v="7"/>
    <n v="11592.42"/>
    <n v="96.13"/>
    <n v="11496.29"/>
    <x v="2"/>
    <s v="08"/>
    <s v="August"/>
  </r>
  <r>
    <x v="691"/>
    <d v="2024-08-02T05:58:18"/>
    <s v="PROD101"/>
    <s v="CUST735"/>
    <s v="Home Appliances"/>
    <s v="Cash"/>
    <n v="1598.63"/>
    <n v="10"/>
    <n v="15986.300000000001"/>
    <n v="978.72"/>
    <n v="15007.580000000002"/>
    <x v="1"/>
    <s v="08"/>
    <s v="August"/>
  </r>
  <r>
    <x v="692"/>
    <d v="2024-01-21T20:19:47"/>
    <s v="PROD171"/>
    <s v="CUST608"/>
    <s v="Books"/>
    <s v="Credit Card"/>
    <n v="1380"/>
    <n v="6"/>
    <n v="8280"/>
    <n v="485.76"/>
    <n v="7794.24"/>
    <x v="0"/>
    <s v="01"/>
    <s v="January"/>
  </r>
  <r>
    <x v="693"/>
    <d v="2024-07-24T12:49:42"/>
    <s v="PROD150"/>
    <s v="CUST187"/>
    <s v="Toys"/>
    <s v="Cash"/>
    <n v="1876.33"/>
    <n v="7"/>
    <n v="13134.31"/>
    <n v="904.67"/>
    <n v="12229.64"/>
    <x v="4"/>
    <s v="07"/>
    <s v="July"/>
  </r>
  <r>
    <x v="694"/>
    <d v="2024-10-26T19:37:53"/>
    <s v="PROD38"/>
    <s v="CUST67"/>
    <s v="Books"/>
    <s v="Debit Card"/>
    <n v="1928"/>
    <n v="6"/>
    <n v="11568"/>
    <n v="99.19"/>
    <n v="11468.81"/>
    <x v="3"/>
    <s v="10"/>
    <s v="October"/>
  </r>
  <r>
    <x v="695"/>
    <d v="2024-05-14T10:03:53"/>
    <s v="PROD93"/>
    <s v="CUST616"/>
    <s v="Books"/>
    <s v="PayPal"/>
    <n v="1825.81"/>
    <n v="8"/>
    <n v="14606.48"/>
    <n v="762.47"/>
    <n v="13844.01"/>
    <x v="5"/>
    <s v="05"/>
    <s v="May"/>
  </r>
  <r>
    <x v="696"/>
    <d v="2024-10-07T00:37:31"/>
    <s v="PROD39"/>
    <s v="CUST585"/>
    <s v="Toys"/>
    <s v="Debit Card"/>
    <n v="1053.72"/>
    <n v="9"/>
    <n v="9483.48"/>
    <n v="901.68"/>
    <n v="8581.7999999999993"/>
    <x v="6"/>
    <s v="10"/>
    <s v="October"/>
  </r>
  <r>
    <x v="697"/>
    <d v="2024-06-10T01:12:49"/>
    <s v="PROD110"/>
    <s v="CUST844"/>
    <s v="Home Appliances"/>
    <s v="PayPal"/>
    <n v="142.47"/>
    <n v="5"/>
    <n v="712.35"/>
    <n v="678.93"/>
    <n v="33.420000000000073"/>
    <x v="6"/>
    <s v="06"/>
    <s v="June"/>
  </r>
  <r>
    <x v="698"/>
    <d v="2024-09-07T18:05:18"/>
    <s v="PROD113"/>
    <s v="CUST495"/>
    <s v="Toys"/>
    <s v="Credit Card"/>
    <n v="1526.09"/>
    <n v="1"/>
    <n v="1526.09"/>
    <n v="669.31"/>
    <n v="856.78"/>
    <x v="3"/>
    <s v="09"/>
    <s v="September"/>
  </r>
  <r>
    <x v="699"/>
    <d v="2024-05-05T05:48:12"/>
    <s v="PROD112"/>
    <s v="CUST8"/>
    <s v="Fashion"/>
    <s v="Bank Transfer"/>
    <n v="313.56"/>
    <n v="6"/>
    <n v="1881.3600000000001"/>
    <n v="104.7"/>
    <n v="1776.66"/>
    <x v="0"/>
    <s v="05"/>
    <s v="May"/>
  </r>
  <r>
    <x v="700"/>
    <d v="2024-08-09T00:58:02"/>
    <s v="PROD93"/>
    <s v="CUST287"/>
    <s v="Toys"/>
    <s v="Credit Card"/>
    <n v="25.24"/>
    <n v="1"/>
    <n v="25.24"/>
    <n v="762.47"/>
    <n v="-737.23"/>
    <x v="1"/>
    <s v="08"/>
    <s v="August"/>
  </r>
  <r>
    <x v="701"/>
    <d v="2024-02-20T08:19:56"/>
    <s v="PROD167"/>
    <s v="CUST304"/>
    <s v="Electronics"/>
    <s v="PayPal"/>
    <n v="1818.7"/>
    <n v="7"/>
    <n v="12730.9"/>
    <n v="692.47"/>
    <n v="12038.43"/>
    <x v="5"/>
    <s v="02"/>
    <s v="February"/>
  </r>
  <r>
    <x v="702"/>
    <d v="2024-04-19T13:26:32"/>
    <s v="PROD72"/>
    <s v="CUST637"/>
    <s v="Books"/>
    <s v="PayPal"/>
    <n v="1213.48"/>
    <n v="3"/>
    <n v="3640.44"/>
    <n v="942.34"/>
    <n v="2698.1"/>
    <x v="1"/>
    <s v="04"/>
    <s v="April"/>
  </r>
  <r>
    <x v="703"/>
    <d v="2024-06-09T05:39:10"/>
    <s v="PROD141"/>
    <s v="CUST881"/>
    <s v="Fashion"/>
    <s v="PayPal"/>
    <n v="1816.08"/>
    <n v="2"/>
    <n v="3632.16"/>
    <n v="74.92"/>
    <n v="3557.24"/>
    <x v="0"/>
    <s v="06"/>
    <s v="June"/>
  </r>
  <r>
    <x v="704"/>
    <d v="2024-07-19T06:44:31"/>
    <s v="PROD44"/>
    <s v="CUST1"/>
    <s v="Books"/>
    <s v="Bank Transfer"/>
    <n v="1439.61"/>
    <n v="8"/>
    <n v="11516.88"/>
    <n v="174.99"/>
    <n v="11341.89"/>
    <x v="1"/>
    <s v="07"/>
    <s v="July"/>
  </r>
  <r>
    <x v="705"/>
    <d v="2024-07-28T14:35:29"/>
    <s v="PROD108"/>
    <s v="CUST625"/>
    <s v="Books"/>
    <s v="PayPal"/>
    <n v="462.7"/>
    <n v="4"/>
    <n v="1850.8"/>
    <n v="188.08"/>
    <n v="1662.72"/>
    <x v="0"/>
    <s v="07"/>
    <s v="July"/>
  </r>
  <r>
    <x v="706"/>
    <d v="2024-06-04T06:24:40"/>
    <s v="PROD186"/>
    <s v="CUST596"/>
    <s v="Electronics"/>
    <s v="Bank Transfer"/>
    <n v="1030.19"/>
    <n v="10"/>
    <n v="10301.900000000001"/>
    <n v="945.84"/>
    <n v="9356.0600000000013"/>
    <x v="5"/>
    <s v="06"/>
    <s v="June"/>
  </r>
  <r>
    <x v="707"/>
    <d v="2024-05-11T00:39:10"/>
    <s v="PROD192"/>
    <s v="CUST502"/>
    <s v="Books"/>
    <s v="Cash"/>
    <n v="806.07"/>
    <n v="4"/>
    <n v="3224.28"/>
    <n v="154.76"/>
    <n v="3069.5200000000004"/>
    <x v="3"/>
    <s v="05"/>
    <s v="May"/>
  </r>
  <r>
    <x v="708"/>
    <d v="2024-04-13T21:35:11"/>
    <s v="PROD33"/>
    <s v="CUST770"/>
    <s v="Fashion"/>
    <s v="PayPal"/>
    <n v="746.77"/>
    <n v="7"/>
    <n v="5227.3899999999994"/>
    <n v="330.51"/>
    <n v="4896.8799999999992"/>
    <x v="3"/>
    <s v="04"/>
    <s v="April"/>
  </r>
  <r>
    <x v="709"/>
    <d v="2024-11-03T07:21:52"/>
    <s v="PROD43"/>
    <s v="CUST682"/>
    <s v="Books"/>
    <s v="Bank Transfer"/>
    <n v="1101.75"/>
    <n v="7"/>
    <n v="7712.25"/>
    <n v="321.19"/>
    <n v="7391.06"/>
    <x v="0"/>
    <s v="11"/>
    <s v="November"/>
  </r>
  <r>
    <x v="710"/>
    <d v="2024-04-30T18:40:36"/>
    <s v="PROD32"/>
    <s v="CUST552"/>
    <s v="Home Appliances"/>
    <s v="Cash"/>
    <n v="1182.2"/>
    <n v="6"/>
    <n v="7093.2000000000007"/>
    <n v="439.15"/>
    <n v="6654.0500000000011"/>
    <x v="5"/>
    <s v="04"/>
    <s v="April"/>
  </r>
  <r>
    <x v="711"/>
    <d v="2024-05-27T15:31:37"/>
    <s v="PROD89"/>
    <s v="CUST177"/>
    <s v="Toys"/>
    <s v="PayPal"/>
    <n v="1921.63"/>
    <n v="6"/>
    <n v="11529.78"/>
    <n v="77.61"/>
    <n v="11452.17"/>
    <x v="6"/>
    <s v="05"/>
    <s v="May"/>
  </r>
  <r>
    <x v="712"/>
    <d v="2024-10-16T12:24:08"/>
    <s v="PROD8"/>
    <s v="CUST626"/>
    <s v="Fashion"/>
    <s v="PayPal"/>
    <n v="1350.18"/>
    <n v="4"/>
    <n v="5400.72"/>
    <n v="851.56"/>
    <n v="4549.16"/>
    <x v="4"/>
    <s v="10"/>
    <s v="October"/>
  </r>
  <r>
    <x v="713"/>
    <d v="2024-01-27T17:46:44"/>
    <s v="PROD197"/>
    <s v="CUST364"/>
    <s v="Home Appliances"/>
    <s v="PayPal"/>
    <n v="685.21"/>
    <n v="6"/>
    <n v="4111.26"/>
    <n v="754.1"/>
    <n v="3357.1600000000003"/>
    <x v="3"/>
    <s v="01"/>
    <s v="January"/>
  </r>
  <r>
    <x v="714"/>
    <d v="2024-10-09T16:34:33"/>
    <s v="PROD146"/>
    <s v="CUST470"/>
    <s v="Toys"/>
    <s v="Credit Card"/>
    <n v="1046.33"/>
    <n v="8"/>
    <n v="8370.64"/>
    <n v="687.22"/>
    <n v="7683.4199999999992"/>
    <x v="4"/>
    <s v="10"/>
    <s v="October"/>
  </r>
  <r>
    <x v="715"/>
    <d v="2024-09-22T06:55:41"/>
    <s v="PROD73"/>
    <s v="CUST450"/>
    <s v="Toys"/>
    <s v="Credit Card"/>
    <n v="618.72"/>
    <n v="1"/>
    <n v="618.72"/>
    <n v="427.85"/>
    <n v="190.87"/>
    <x v="0"/>
    <s v="09"/>
    <s v="September"/>
  </r>
  <r>
    <x v="716"/>
    <d v="2024-07-15T15:34:01"/>
    <s v="PROD157"/>
    <s v="CUST755"/>
    <s v="Fashion"/>
    <s v="Credit Card"/>
    <n v="656.18"/>
    <n v="10"/>
    <n v="6561.7999999999993"/>
    <n v="152.68"/>
    <n v="6409.119999999999"/>
    <x v="6"/>
    <s v="07"/>
    <s v="July"/>
  </r>
  <r>
    <x v="717"/>
    <d v="2024-10-29T04:20:39"/>
    <s v="PROD53"/>
    <s v="CUST475"/>
    <s v="Home Appliances"/>
    <s v="PayPal"/>
    <n v="996.74"/>
    <n v="6"/>
    <n v="5980.4400000000005"/>
    <n v="752.34"/>
    <n v="5228.1000000000004"/>
    <x v="5"/>
    <s v="10"/>
    <s v="October"/>
  </r>
  <r>
    <x v="718"/>
    <d v="2024-05-23T06:54:14"/>
    <s v="PROD150"/>
    <s v="CUST212"/>
    <s v="Toys"/>
    <s v="Bank Transfer"/>
    <n v="1689.68"/>
    <n v="8"/>
    <n v="13517.44"/>
    <n v="904.67"/>
    <n v="12612.77"/>
    <x v="2"/>
    <s v="05"/>
    <s v="May"/>
  </r>
  <r>
    <x v="719"/>
    <d v="2024-08-28T22:54:36"/>
    <s v="PROD177"/>
    <s v="CUST836"/>
    <s v="Home Appliances"/>
    <s v="Credit Card"/>
    <n v="560.92999999999995"/>
    <n v="6"/>
    <n v="3365.58"/>
    <n v="102.73"/>
    <n v="3262.85"/>
    <x v="4"/>
    <s v="08"/>
    <s v="August"/>
  </r>
  <r>
    <x v="720"/>
    <d v="2024-11-12T15:46:20"/>
    <s v="PROD109"/>
    <s v="CUST815"/>
    <s v="Books"/>
    <s v="Bank Transfer"/>
    <n v="875.61"/>
    <n v="2"/>
    <n v="1751.22"/>
    <n v="282.68"/>
    <n v="1468.54"/>
    <x v="5"/>
    <s v="11"/>
    <s v="November"/>
  </r>
  <r>
    <x v="721"/>
    <d v="2024-09-20T00:10:57"/>
    <s v="PROD12"/>
    <s v="CUST760"/>
    <s v="Fashion"/>
    <s v="Credit Card"/>
    <n v="1644.02"/>
    <n v="1"/>
    <n v="1644.02"/>
    <n v="132.38999999999999"/>
    <n v="1511.63"/>
    <x v="1"/>
    <s v="09"/>
    <s v="September"/>
  </r>
  <r>
    <x v="722"/>
    <d v="2024-01-26T15:48:29"/>
    <s v="PROD197"/>
    <s v="CUST733"/>
    <s v="Toys"/>
    <s v="Cash"/>
    <n v="1630.04"/>
    <n v="7"/>
    <n v="11410.279999999999"/>
    <n v="754.1"/>
    <n v="10656.179999999998"/>
    <x v="1"/>
    <s v="01"/>
    <s v="January"/>
  </r>
  <r>
    <x v="723"/>
    <d v="2024-08-14T15:07:09"/>
    <s v="PROD28"/>
    <s v="CUST307"/>
    <s v="Home Appliances"/>
    <s v="Credit Card"/>
    <n v="1981.97"/>
    <n v="7"/>
    <n v="13873.79"/>
    <n v="963.58"/>
    <n v="12910.210000000001"/>
    <x v="4"/>
    <s v="08"/>
    <s v="August"/>
  </r>
  <r>
    <x v="724"/>
    <d v="2024-05-02T00:48:52"/>
    <s v="PROD11"/>
    <s v="CUST261"/>
    <s v="Home Appliances"/>
    <s v="Cash"/>
    <n v="512.76"/>
    <n v="10"/>
    <n v="5127.6000000000004"/>
    <n v="595.51"/>
    <n v="4532.09"/>
    <x v="2"/>
    <s v="05"/>
    <s v="May"/>
  </r>
  <r>
    <x v="725"/>
    <d v="2024-09-15T03:11:03"/>
    <s v="PROD197"/>
    <s v="CUST181"/>
    <s v="Electronics"/>
    <s v="PayPal"/>
    <n v="546.70000000000005"/>
    <n v="1"/>
    <n v="546.70000000000005"/>
    <n v="754.1"/>
    <n v="-207.39999999999998"/>
    <x v="0"/>
    <s v="09"/>
    <s v="September"/>
  </r>
  <r>
    <x v="726"/>
    <d v="2024-01-31T13:54:12"/>
    <s v="PROD58"/>
    <s v="CUST768"/>
    <s v="Toys"/>
    <s v="Cash"/>
    <n v="1477.88"/>
    <n v="5"/>
    <n v="7389.4000000000005"/>
    <n v="898.84"/>
    <n v="6490.56"/>
    <x v="4"/>
    <s v="01"/>
    <s v="January"/>
  </r>
  <r>
    <x v="727"/>
    <d v="2024-11-07T21:51:51"/>
    <s v="PROD13"/>
    <s v="CUST647"/>
    <s v="Electronics"/>
    <s v="Debit Card"/>
    <n v="872.62"/>
    <n v="1"/>
    <n v="872.62"/>
    <n v="188.4"/>
    <n v="684.22"/>
    <x v="2"/>
    <s v="11"/>
    <s v="November"/>
  </r>
  <r>
    <x v="728"/>
    <d v="2024-08-19T08:41:55"/>
    <s v="PROD177"/>
    <s v="CUST824"/>
    <s v="Books"/>
    <s v="Cash"/>
    <n v="89.66"/>
    <n v="7"/>
    <n v="627.62"/>
    <n v="102.73"/>
    <n v="524.89"/>
    <x v="6"/>
    <s v="08"/>
    <s v="August"/>
  </r>
  <r>
    <x v="729"/>
    <d v="2024-10-12T00:46:29"/>
    <s v="PROD186"/>
    <s v="CUST878"/>
    <s v="Toys"/>
    <s v="Cash"/>
    <n v="1327.25"/>
    <n v="7"/>
    <n v="9290.75"/>
    <n v="945.84"/>
    <n v="8344.91"/>
    <x v="3"/>
    <s v="10"/>
    <s v="October"/>
  </r>
  <r>
    <x v="730"/>
    <d v="2024-09-30T00:55:47"/>
    <s v="PROD195"/>
    <s v="CUST934"/>
    <s v="Books"/>
    <s v="PayPal"/>
    <n v="1801"/>
    <n v="2"/>
    <n v="3602"/>
    <n v="955.51"/>
    <n v="2646.49"/>
    <x v="6"/>
    <s v="09"/>
    <s v="September"/>
  </r>
  <r>
    <x v="731"/>
    <d v="2024-10-18T03:23:06"/>
    <s v="PROD1"/>
    <s v="CUST107"/>
    <s v="Fashion"/>
    <s v="Debit Card"/>
    <n v="977.72"/>
    <n v="10"/>
    <n v="9777.2000000000007"/>
    <n v="435.29"/>
    <n v="9341.91"/>
    <x v="1"/>
    <s v="10"/>
    <s v="October"/>
  </r>
  <r>
    <x v="732"/>
    <d v="2024-04-26T19:20:23"/>
    <s v="PROD171"/>
    <s v="CUST248"/>
    <s v="Fashion"/>
    <s v="Debit Card"/>
    <n v="97.55"/>
    <n v="3"/>
    <n v="292.64999999999998"/>
    <n v="485.76"/>
    <n v="-193.11"/>
    <x v="1"/>
    <s v="04"/>
    <s v="April"/>
  </r>
  <r>
    <x v="733"/>
    <d v="2024-11-09T01:54:31"/>
    <s v="PROD40"/>
    <s v="CUST927"/>
    <s v="Home Appliances"/>
    <s v="PayPal"/>
    <n v="1799.79"/>
    <n v="2"/>
    <n v="3599.58"/>
    <n v="184.29"/>
    <n v="3415.29"/>
    <x v="3"/>
    <s v="11"/>
    <s v="November"/>
  </r>
  <r>
    <x v="734"/>
    <d v="2024-07-11T22:07:58"/>
    <s v="PROD39"/>
    <s v="CUST614"/>
    <s v="Toys"/>
    <s v="Cash"/>
    <n v="360.58"/>
    <n v="6"/>
    <n v="2163.48"/>
    <n v="901.68"/>
    <n v="1261.8000000000002"/>
    <x v="2"/>
    <s v="07"/>
    <s v="July"/>
  </r>
  <r>
    <x v="735"/>
    <d v="2024-01-28T06:45:31"/>
    <s v="PROD53"/>
    <s v="CUST297"/>
    <s v="Fashion"/>
    <s v="Debit Card"/>
    <n v="995.56"/>
    <n v="1"/>
    <n v="995.56"/>
    <n v="752.34"/>
    <n v="243.21999999999991"/>
    <x v="0"/>
    <s v="01"/>
    <s v="January"/>
  </r>
  <r>
    <x v="736"/>
    <d v="2024-08-10T16:40:04"/>
    <s v="PROD75"/>
    <s v="CUST508"/>
    <s v="Books"/>
    <s v="Bank Transfer"/>
    <n v="179.68"/>
    <n v="8"/>
    <n v="1437.44"/>
    <n v="703.67"/>
    <n v="733.7700000000001"/>
    <x v="3"/>
    <s v="08"/>
    <s v="August"/>
  </r>
  <r>
    <x v="737"/>
    <d v="2024-04-27T16:23:18"/>
    <s v="PROD154"/>
    <s v="CUST833"/>
    <s v="Books"/>
    <s v="Credit Card"/>
    <n v="676.59"/>
    <n v="2"/>
    <n v="1353.18"/>
    <n v="37.53"/>
    <n v="1315.65"/>
    <x v="3"/>
    <s v="04"/>
    <s v="April"/>
  </r>
  <r>
    <x v="738"/>
    <d v="2024-08-18T01:49:51"/>
    <s v="PROD2"/>
    <s v="CUST332"/>
    <s v="Electronics"/>
    <s v="Debit Card"/>
    <n v="480.36"/>
    <n v="6"/>
    <n v="2882.16"/>
    <n v="253.61"/>
    <n v="2628.5499999999997"/>
    <x v="0"/>
    <s v="08"/>
    <s v="August"/>
  </r>
  <r>
    <x v="739"/>
    <d v="2024-11-05T07:49:50"/>
    <s v="PROD179"/>
    <s v="CUST745"/>
    <s v="Electronics"/>
    <s v="PayPal"/>
    <n v="1047.2"/>
    <n v="7"/>
    <n v="7330.4000000000005"/>
    <n v="221.06"/>
    <n v="7109.34"/>
    <x v="5"/>
    <s v="11"/>
    <s v="November"/>
  </r>
  <r>
    <x v="740"/>
    <d v="2024-06-02T02:37:03"/>
    <s v="PROD99"/>
    <s v="CUST223"/>
    <s v="Toys"/>
    <s v="Cash"/>
    <n v="190.68"/>
    <n v="7"/>
    <n v="1334.76"/>
    <n v="643.29"/>
    <n v="691.47"/>
    <x v="0"/>
    <s v="06"/>
    <s v="June"/>
  </r>
  <r>
    <x v="741"/>
    <d v="2024-04-15T00:40:07"/>
    <s v="PROD157"/>
    <s v="CUST860"/>
    <s v="Fashion"/>
    <s v="Bank Transfer"/>
    <n v="1993.01"/>
    <n v="1"/>
    <n v="1993.01"/>
    <n v="152.68"/>
    <n v="1840.33"/>
    <x v="6"/>
    <s v="04"/>
    <s v="April"/>
  </r>
  <r>
    <x v="742"/>
    <d v="2024-05-19T17:44:45"/>
    <s v="PROD190"/>
    <s v="CUST167"/>
    <s v="Books"/>
    <s v="Credit Card"/>
    <n v="1171.2"/>
    <n v="3"/>
    <n v="3513.6000000000004"/>
    <n v="787.31"/>
    <n v="2726.2900000000004"/>
    <x v="0"/>
    <s v="05"/>
    <s v="May"/>
  </r>
  <r>
    <x v="743"/>
    <d v="2024-08-16T22:12:09"/>
    <s v="PROD160"/>
    <s v="CUST835"/>
    <s v="Fashion"/>
    <s v="Bank Transfer"/>
    <n v="1166.24"/>
    <n v="3"/>
    <n v="3498.7200000000003"/>
    <n v="311.56"/>
    <n v="3187.1600000000003"/>
    <x v="1"/>
    <s v="08"/>
    <s v="August"/>
  </r>
  <r>
    <x v="744"/>
    <d v="2024-09-12T10:00:24"/>
    <s v="PROD132"/>
    <s v="CUST727"/>
    <s v="Electronics"/>
    <s v="Bank Transfer"/>
    <n v="1046.57"/>
    <n v="10"/>
    <n v="10465.699999999999"/>
    <n v="28.1"/>
    <n v="10437.599999999999"/>
    <x v="2"/>
    <s v="09"/>
    <s v="September"/>
  </r>
  <r>
    <x v="745"/>
    <d v="2024-03-30T13:21:59"/>
    <s v="PROD134"/>
    <s v="CUST907"/>
    <s v="Electronics"/>
    <s v="Bank Transfer"/>
    <n v="1057.9100000000001"/>
    <n v="9"/>
    <n v="9521.19"/>
    <n v="162.74"/>
    <n v="9358.4500000000007"/>
    <x v="3"/>
    <s v="03"/>
    <s v="March"/>
  </r>
  <r>
    <x v="746"/>
    <d v="2024-11-03T17:51:37"/>
    <s v="PROD3"/>
    <s v="CUST956"/>
    <s v="Home Appliances"/>
    <s v="PayPal"/>
    <n v="1828.82"/>
    <n v="1"/>
    <n v="1828.82"/>
    <n v="27.63"/>
    <n v="1801.1899999999998"/>
    <x v="0"/>
    <s v="11"/>
    <s v="November"/>
  </r>
  <r>
    <x v="747"/>
    <d v="2024-02-02T01:56:33"/>
    <s v="PROD31"/>
    <s v="CUST283"/>
    <s v="Toys"/>
    <s v="Debit Card"/>
    <n v="616.29"/>
    <n v="1"/>
    <n v="616.29"/>
    <n v="736.41"/>
    <n v="-120.12"/>
    <x v="1"/>
    <s v="02"/>
    <s v="February"/>
  </r>
  <r>
    <x v="748"/>
    <d v="2024-04-03T09:38:35"/>
    <s v="PROD25"/>
    <s v="CUST158"/>
    <s v="Fashion"/>
    <s v="Credit Card"/>
    <n v="564.94000000000005"/>
    <n v="8"/>
    <n v="4519.5200000000004"/>
    <n v="465.59"/>
    <n v="4053.9300000000003"/>
    <x v="4"/>
    <s v="04"/>
    <s v="April"/>
  </r>
  <r>
    <x v="749"/>
    <d v="2024-03-17T00:47:49"/>
    <s v="PROD164"/>
    <s v="CUST732"/>
    <s v="Fashion"/>
    <s v="Debit Card"/>
    <n v="1190.5"/>
    <n v="10"/>
    <n v="11905"/>
    <n v="648.5"/>
    <n v="11256.5"/>
    <x v="0"/>
    <s v="03"/>
    <s v="March"/>
  </r>
  <r>
    <x v="750"/>
    <d v="2024-06-03T13:11:35"/>
    <s v="PROD141"/>
    <s v="CUST737"/>
    <s v="Home Appliances"/>
    <s v="Cash"/>
    <n v="1842.95"/>
    <n v="7"/>
    <n v="12900.65"/>
    <n v="74.92"/>
    <n v="12825.73"/>
    <x v="6"/>
    <s v="06"/>
    <s v="June"/>
  </r>
  <r>
    <x v="751"/>
    <d v="2024-11-03T23:27:05"/>
    <s v="PROD102"/>
    <s v="CUST774"/>
    <s v="Books"/>
    <s v="Bank Transfer"/>
    <n v="751.99"/>
    <n v="10"/>
    <n v="7519.9"/>
    <n v="294.83"/>
    <n v="7225.07"/>
    <x v="0"/>
    <s v="11"/>
    <s v="November"/>
  </r>
  <r>
    <x v="752"/>
    <d v="2024-03-02T18:03:09"/>
    <s v="PROD68"/>
    <s v="CUST89"/>
    <s v="Fashion"/>
    <s v="Credit Card"/>
    <n v="32.049999999999997"/>
    <n v="2"/>
    <n v="64.099999999999994"/>
    <n v="704.91"/>
    <n v="-640.80999999999995"/>
    <x v="3"/>
    <s v="03"/>
    <s v="March"/>
  </r>
  <r>
    <x v="753"/>
    <d v="2024-06-15T05:16:42"/>
    <s v="PROD37"/>
    <s v="CUST632"/>
    <s v="Fashion"/>
    <s v="Cash"/>
    <n v="673.27"/>
    <n v="1"/>
    <n v="673.27"/>
    <n v="644.58000000000004"/>
    <n v="28.689999999999941"/>
    <x v="3"/>
    <s v="06"/>
    <s v="June"/>
  </r>
  <r>
    <x v="754"/>
    <d v="2024-08-30T01:47:41"/>
    <s v="PROD166"/>
    <s v="CUST745"/>
    <s v="Fashion"/>
    <s v="Bank Transfer"/>
    <n v="1401.24"/>
    <n v="8"/>
    <n v="11209.92"/>
    <n v="925.33"/>
    <n v="10284.59"/>
    <x v="1"/>
    <s v="08"/>
    <s v="August"/>
  </r>
  <r>
    <x v="755"/>
    <d v="2024-01-25T23:29:06"/>
    <s v="PROD118"/>
    <s v="CUST242"/>
    <s v="Fashion"/>
    <s v="Credit Card"/>
    <n v="1209.27"/>
    <n v="1"/>
    <n v="1209.27"/>
    <n v="370.52"/>
    <n v="838.75"/>
    <x v="2"/>
    <s v="01"/>
    <s v="January"/>
  </r>
  <r>
    <x v="756"/>
    <d v="2024-07-26T21:46:15"/>
    <s v="PROD185"/>
    <s v="CUST678"/>
    <s v="Toys"/>
    <s v="Debit Card"/>
    <n v="348.9"/>
    <n v="2"/>
    <n v="697.8"/>
    <n v="751.58"/>
    <n v="-53.780000000000086"/>
    <x v="1"/>
    <s v="07"/>
    <s v="July"/>
  </r>
  <r>
    <x v="757"/>
    <d v="2024-01-30T23:28:32"/>
    <s v="PROD179"/>
    <s v="CUST644"/>
    <s v="Toys"/>
    <s v="PayPal"/>
    <n v="679.26"/>
    <n v="1"/>
    <n v="679.26"/>
    <n v="221.06"/>
    <n v="458.2"/>
    <x v="5"/>
    <s v="01"/>
    <s v="January"/>
  </r>
  <r>
    <x v="758"/>
    <d v="2024-04-20T01:22:40"/>
    <s v="PROD20"/>
    <s v="CUST229"/>
    <s v="Home Appliances"/>
    <s v="Credit Card"/>
    <n v="249.1"/>
    <n v="6"/>
    <n v="1494.6"/>
    <n v="211.71"/>
    <n v="1282.8899999999999"/>
    <x v="3"/>
    <s v="04"/>
    <s v="April"/>
  </r>
  <r>
    <x v="759"/>
    <d v="2024-01-17T05:15:29"/>
    <s v="PROD23"/>
    <s v="CUST331"/>
    <s v="Toys"/>
    <s v="Bank Transfer"/>
    <n v="437.19"/>
    <n v="7"/>
    <n v="3060.33"/>
    <n v="249.12"/>
    <n v="2811.21"/>
    <x v="4"/>
    <s v="01"/>
    <s v="January"/>
  </r>
  <r>
    <x v="760"/>
    <d v="2024-09-13T13:29:07"/>
    <s v="PROD122"/>
    <s v="CUST43"/>
    <s v="Toys"/>
    <s v="Bank Transfer"/>
    <n v="1802.46"/>
    <n v="8"/>
    <n v="14419.68"/>
    <n v="574.14"/>
    <n v="13845.54"/>
    <x v="1"/>
    <s v="09"/>
    <s v="September"/>
  </r>
  <r>
    <x v="761"/>
    <d v="2024-05-08T19:50:57"/>
    <s v="PROD49"/>
    <s v="CUST721"/>
    <s v="Home Appliances"/>
    <s v="Credit Card"/>
    <n v="774.19"/>
    <n v="6"/>
    <n v="4645.1400000000003"/>
    <n v="401.98"/>
    <n v="4243.16"/>
    <x v="4"/>
    <s v="05"/>
    <s v="May"/>
  </r>
  <r>
    <x v="762"/>
    <d v="2024-05-16T19:11:03"/>
    <s v="PROD199"/>
    <s v="CUST286"/>
    <s v="Books"/>
    <s v="Credit Card"/>
    <n v="1062.03"/>
    <n v="10"/>
    <n v="10620.3"/>
    <n v="907.07"/>
    <n v="9713.23"/>
    <x v="2"/>
    <s v="05"/>
    <s v="May"/>
  </r>
  <r>
    <x v="763"/>
    <d v="2024-07-31T06:23:20"/>
    <s v="PROD156"/>
    <s v="CUST570"/>
    <s v="Fashion"/>
    <s v="Bank Transfer"/>
    <n v="616.6"/>
    <n v="10"/>
    <n v="6166"/>
    <n v="660.16"/>
    <n v="5505.84"/>
    <x v="4"/>
    <s v="07"/>
    <s v="July"/>
  </r>
  <r>
    <x v="764"/>
    <d v="2024-03-04T11:05:22"/>
    <s v="PROD45"/>
    <s v="CUST902"/>
    <s v="Electronics"/>
    <s v="PayPal"/>
    <n v="774.08"/>
    <n v="7"/>
    <n v="5418.56"/>
    <n v="609.70000000000005"/>
    <n v="4808.8600000000006"/>
    <x v="6"/>
    <s v="03"/>
    <s v="March"/>
  </r>
  <r>
    <x v="765"/>
    <d v="2024-08-26T14:36:20"/>
    <s v="PROD93"/>
    <s v="CUST682"/>
    <s v="Toys"/>
    <s v="PayPal"/>
    <n v="782.52"/>
    <n v="1"/>
    <n v="782.52"/>
    <n v="762.47"/>
    <n v="20.049999999999955"/>
    <x v="6"/>
    <s v="08"/>
    <s v="August"/>
  </r>
  <r>
    <x v="766"/>
    <d v="2024-03-23T11:03:00"/>
    <s v="PROD153"/>
    <s v="CUST879"/>
    <s v="Toys"/>
    <s v="Credit Card"/>
    <n v="817.94"/>
    <n v="1"/>
    <n v="817.94"/>
    <n v="585.16999999999996"/>
    <n v="232.7700000000001"/>
    <x v="3"/>
    <s v="03"/>
    <s v="March"/>
  </r>
  <r>
    <x v="767"/>
    <d v="2024-07-28T09:23:54"/>
    <s v="PROD141"/>
    <s v="CUST453"/>
    <s v="Books"/>
    <s v="PayPal"/>
    <n v="1176.75"/>
    <n v="8"/>
    <n v="9414"/>
    <n v="74.92"/>
    <n v="9339.08"/>
    <x v="0"/>
    <s v="07"/>
    <s v="July"/>
  </r>
  <r>
    <x v="768"/>
    <d v="2024-06-14T17:33:52"/>
    <s v="PROD34"/>
    <s v="CUST71"/>
    <s v="Books"/>
    <s v="Cash"/>
    <n v="1745.93"/>
    <n v="8"/>
    <n v="13967.44"/>
    <n v="136.99"/>
    <n v="13830.45"/>
    <x v="1"/>
    <s v="06"/>
    <s v="June"/>
  </r>
  <r>
    <x v="769"/>
    <d v="2024-02-19T15:55:22"/>
    <s v="PROD90"/>
    <s v="CUST774"/>
    <s v="Books"/>
    <s v="Bank Transfer"/>
    <n v="1214.82"/>
    <n v="10"/>
    <n v="12148.199999999999"/>
    <n v="961.3"/>
    <n v="11186.9"/>
    <x v="6"/>
    <s v="02"/>
    <s v="February"/>
  </r>
  <r>
    <x v="770"/>
    <d v="2024-03-20T05:40:43"/>
    <s v="PROD71"/>
    <s v="CUST377"/>
    <s v="Electronics"/>
    <s v="Debit Card"/>
    <n v="1468.57"/>
    <n v="4"/>
    <n v="5874.28"/>
    <n v="35.22"/>
    <n v="5839.0599999999995"/>
    <x v="4"/>
    <s v="03"/>
    <s v="March"/>
  </r>
  <r>
    <x v="771"/>
    <d v="2024-03-08T13:03:28"/>
    <s v="PROD84"/>
    <s v="CUST383"/>
    <s v="Toys"/>
    <s v="PayPal"/>
    <n v="759.24"/>
    <n v="10"/>
    <n v="7592.4"/>
    <n v="970.96"/>
    <n v="6621.44"/>
    <x v="1"/>
    <s v="03"/>
    <s v="March"/>
  </r>
  <r>
    <x v="772"/>
    <d v="2024-09-27T16:51:29"/>
    <s v="PROD193"/>
    <s v="CUST855"/>
    <s v="Books"/>
    <s v="Cash"/>
    <n v="200.45"/>
    <n v="10"/>
    <n v="2004.5"/>
    <n v="809.98"/>
    <n v="1194.52"/>
    <x v="1"/>
    <s v="09"/>
    <s v="September"/>
  </r>
  <r>
    <x v="773"/>
    <d v="2024-10-18T15:16:28"/>
    <s v="PROD76"/>
    <s v="CUST827"/>
    <s v="Electronics"/>
    <s v="PayPal"/>
    <n v="411.24"/>
    <n v="5"/>
    <n v="2056.1999999999998"/>
    <n v="984.71"/>
    <n v="1071.4899999999998"/>
    <x v="1"/>
    <s v="10"/>
    <s v="October"/>
  </r>
  <r>
    <x v="774"/>
    <d v="2024-10-30T07:23:34"/>
    <s v="PROD71"/>
    <s v="CUST679"/>
    <s v="Books"/>
    <s v="Debit Card"/>
    <n v="1866.93"/>
    <n v="1"/>
    <n v="1866.93"/>
    <n v="35.22"/>
    <n v="1831.71"/>
    <x v="4"/>
    <s v="10"/>
    <s v="October"/>
  </r>
  <r>
    <x v="775"/>
    <d v="2024-08-28T22:49:52"/>
    <s v="PROD75"/>
    <s v="CUST39"/>
    <s v="Home Appliances"/>
    <s v="Credit Card"/>
    <n v="491.96"/>
    <n v="6"/>
    <n v="2951.7599999999998"/>
    <n v="703.67"/>
    <n v="2248.0899999999997"/>
    <x v="4"/>
    <s v="08"/>
    <s v="August"/>
  </r>
  <r>
    <x v="776"/>
    <d v="2024-02-24T09:44:20"/>
    <s v="PROD192"/>
    <s v="CUST541"/>
    <s v="Toys"/>
    <s v="Cash"/>
    <n v="1463.19"/>
    <n v="2"/>
    <n v="2926.38"/>
    <n v="154.76"/>
    <n v="2771.62"/>
    <x v="3"/>
    <s v="02"/>
    <s v="February"/>
  </r>
  <r>
    <x v="777"/>
    <d v="2024-10-28T20:15:58"/>
    <s v="PROD57"/>
    <s v="CUST867"/>
    <s v="Electronics"/>
    <s v="Credit Card"/>
    <n v="1678.35"/>
    <n v="2"/>
    <n v="3356.7"/>
    <n v="998.57"/>
    <n v="2358.1299999999997"/>
    <x v="6"/>
    <s v="10"/>
    <s v="October"/>
  </r>
  <r>
    <x v="778"/>
    <d v="2024-07-28T00:35:55"/>
    <s v="PROD45"/>
    <s v="CUST883"/>
    <s v="Books"/>
    <s v="Debit Card"/>
    <n v="1115.19"/>
    <n v="10"/>
    <n v="11151.900000000001"/>
    <n v="609.70000000000005"/>
    <n v="10542.2"/>
    <x v="0"/>
    <s v="07"/>
    <s v="July"/>
  </r>
  <r>
    <x v="779"/>
    <d v="2024-05-17T05:20:08"/>
    <s v="PROD48"/>
    <s v="CUST299"/>
    <s v="Toys"/>
    <s v="Cash"/>
    <n v="639.25"/>
    <n v="5"/>
    <n v="3196.25"/>
    <n v="965.14"/>
    <n v="2231.11"/>
    <x v="1"/>
    <s v="05"/>
    <s v="May"/>
  </r>
  <r>
    <x v="780"/>
    <d v="2024-01-27T19:49:30"/>
    <s v="PROD69"/>
    <s v="CUST566"/>
    <s v="Fashion"/>
    <s v="Cash"/>
    <n v="1104.3599999999999"/>
    <n v="3"/>
    <n v="3313.08"/>
    <n v="878.74"/>
    <n v="2434.34"/>
    <x v="3"/>
    <s v="01"/>
    <s v="January"/>
  </r>
  <r>
    <x v="781"/>
    <d v="2024-04-26T22:07:48"/>
    <s v="PROD66"/>
    <s v="CUST439"/>
    <s v="Electronics"/>
    <s v="Bank Transfer"/>
    <n v="1230.6300000000001"/>
    <n v="3"/>
    <n v="3691.8900000000003"/>
    <n v="327.89"/>
    <n v="3364.0000000000005"/>
    <x v="1"/>
    <s v="04"/>
    <s v="April"/>
  </r>
  <r>
    <x v="782"/>
    <d v="2024-06-28T04:47:52"/>
    <s v="PROD33"/>
    <s v="CUST669"/>
    <s v="Electronics"/>
    <s v="Cash"/>
    <n v="1019.93"/>
    <n v="8"/>
    <n v="8159.44"/>
    <n v="330.51"/>
    <n v="7828.9299999999994"/>
    <x v="1"/>
    <s v="06"/>
    <s v="June"/>
  </r>
  <r>
    <x v="783"/>
    <d v="2024-08-08T22:37:54"/>
    <s v="PROD171"/>
    <s v="CUST611"/>
    <s v="Home Appliances"/>
    <s v="Debit Card"/>
    <n v="106.1"/>
    <n v="8"/>
    <n v="848.8"/>
    <n v="485.76"/>
    <n v="363.03999999999996"/>
    <x v="2"/>
    <s v="08"/>
    <s v="August"/>
  </r>
  <r>
    <x v="784"/>
    <d v="2024-07-14T19:20:04"/>
    <s v="PROD23"/>
    <s v="CUST397"/>
    <s v="Books"/>
    <s v="Cash"/>
    <n v="453.17"/>
    <n v="9"/>
    <n v="4078.53"/>
    <n v="249.12"/>
    <n v="3829.4100000000003"/>
    <x v="0"/>
    <s v="07"/>
    <s v="July"/>
  </r>
  <r>
    <x v="785"/>
    <d v="2024-01-14T10:32:45"/>
    <s v="PROD199"/>
    <s v="CUST222"/>
    <s v="Home Appliances"/>
    <s v="Credit Card"/>
    <n v="1469.35"/>
    <n v="2"/>
    <n v="2938.7"/>
    <n v="907.07"/>
    <n v="2031.6299999999997"/>
    <x v="0"/>
    <s v="01"/>
    <s v="January"/>
  </r>
  <r>
    <x v="786"/>
    <d v="2024-08-22T00:42:36"/>
    <s v="PROD15"/>
    <s v="CUST850"/>
    <s v="Books"/>
    <s v="PayPal"/>
    <n v="360.5"/>
    <n v="8"/>
    <n v="2884"/>
    <n v="866.87"/>
    <n v="2017.13"/>
    <x v="2"/>
    <s v="08"/>
    <s v="August"/>
  </r>
  <r>
    <x v="787"/>
    <d v="2024-01-06T08:23:03"/>
    <s v="PROD79"/>
    <s v="CUST194"/>
    <s v="Toys"/>
    <s v="Credit Card"/>
    <n v="1063.3699999999999"/>
    <n v="7"/>
    <n v="7443.5899999999992"/>
    <n v="799.06"/>
    <n v="6644.5299999999988"/>
    <x v="3"/>
    <s v="01"/>
    <s v="January"/>
  </r>
  <r>
    <x v="788"/>
    <d v="2024-04-02T22:10:18"/>
    <s v="PROD126"/>
    <s v="CUST741"/>
    <s v="Fashion"/>
    <s v="Cash"/>
    <n v="1711.11"/>
    <n v="9"/>
    <n v="15399.99"/>
    <n v="605.29999999999995"/>
    <n v="14794.69"/>
    <x v="5"/>
    <s v="04"/>
    <s v="April"/>
  </r>
  <r>
    <x v="789"/>
    <d v="2024-07-05T23:43:38"/>
    <s v="PROD189"/>
    <s v="CUST689"/>
    <s v="Home Appliances"/>
    <s v="PayPal"/>
    <n v="492.89"/>
    <n v="10"/>
    <n v="4928.8999999999996"/>
    <n v="532.16999999999996"/>
    <n v="4396.7299999999996"/>
    <x v="1"/>
    <s v="07"/>
    <s v="July"/>
  </r>
  <r>
    <x v="790"/>
    <d v="2024-11-12T10:24:48"/>
    <s v="PROD169"/>
    <s v="CUST35"/>
    <s v="Home Appliances"/>
    <s v="Debit Card"/>
    <n v="1667.48"/>
    <n v="2"/>
    <n v="3334.96"/>
    <n v="772.45"/>
    <n v="2562.5100000000002"/>
    <x v="5"/>
    <s v="11"/>
    <s v="November"/>
  </r>
  <r>
    <x v="791"/>
    <d v="2024-08-18T15:12:05"/>
    <s v="PROD112"/>
    <s v="CUST708"/>
    <s v="Fashion"/>
    <s v="Credit Card"/>
    <n v="1008.51"/>
    <n v="3"/>
    <n v="3025.5299999999997"/>
    <n v="104.7"/>
    <n v="2920.83"/>
    <x v="0"/>
    <s v="08"/>
    <s v="August"/>
  </r>
  <r>
    <x v="792"/>
    <d v="2024-08-17T16:23:49"/>
    <s v="PROD159"/>
    <s v="CUST287"/>
    <s v="Home Appliances"/>
    <s v="Cash"/>
    <n v="1676.58"/>
    <n v="9"/>
    <n v="15089.22"/>
    <n v="220.45"/>
    <n v="14868.769999999999"/>
    <x v="3"/>
    <s v="08"/>
    <s v="August"/>
  </r>
  <r>
    <x v="793"/>
    <d v="2024-04-28T19:04:17"/>
    <s v="PROD179"/>
    <s v="CUST664"/>
    <s v="Fashion"/>
    <s v="Debit Card"/>
    <n v="968.8"/>
    <n v="3"/>
    <n v="2906.3999999999996"/>
    <n v="221.06"/>
    <n v="2685.3399999999997"/>
    <x v="0"/>
    <s v="04"/>
    <s v="April"/>
  </r>
  <r>
    <x v="794"/>
    <d v="2024-11-17T07:17:50"/>
    <s v="PROD88"/>
    <s v="CUST84"/>
    <s v="Fashion"/>
    <s v="PayPal"/>
    <n v="1198.99"/>
    <n v="6"/>
    <n v="7193.9400000000005"/>
    <n v="834.4"/>
    <n v="6359.5400000000009"/>
    <x v="0"/>
    <s v="11"/>
    <s v="November"/>
  </r>
  <r>
    <x v="795"/>
    <d v="2024-06-05T13:15:23"/>
    <s v="PROD52"/>
    <s v="CUST593"/>
    <s v="Fashion"/>
    <s v="Cash"/>
    <n v="698.86"/>
    <n v="7"/>
    <n v="4892.0200000000004"/>
    <n v="71.47"/>
    <n v="4820.55"/>
    <x v="4"/>
    <s v="06"/>
    <s v="June"/>
  </r>
  <r>
    <x v="796"/>
    <d v="2024-07-21T05:45:57"/>
    <s v="PROD127"/>
    <s v="CUST253"/>
    <s v="Home Appliances"/>
    <s v="Credit Card"/>
    <n v="1119.8800000000001"/>
    <n v="2"/>
    <n v="2239.7600000000002"/>
    <n v="802.35"/>
    <n v="1437.4100000000003"/>
    <x v="0"/>
    <s v="07"/>
    <s v="July"/>
  </r>
  <r>
    <x v="797"/>
    <d v="2024-10-24T02:38:04"/>
    <s v="PROD28"/>
    <s v="CUST888"/>
    <s v="Home Appliances"/>
    <s v="Credit Card"/>
    <n v="1701.58"/>
    <n v="3"/>
    <n v="5104.74"/>
    <n v="963.58"/>
    <n v="4141.16"/>
    <x v="2"/>
    <s v="10"/>
    <s v="October"/>
  </r>
  <r>
    <x v="798"/>
    <d v="2024-01-21T20:39:49"/>
    <s v="PROD88"/>
    <s v="CUST988"/>
    <s v="Toys"/>
    <s v="Cash"/>
    <n v="974.68"/>
    <n v="5"/>
    <n v="4873.3999999999996"/>
    <n v="834.4"/>
    <n v="4038.9999999999995"/>
    <x v="0"/>
    <s v="01"/>
    <s v="January"/>
  </r>
  <r>
    <x v="799"/>
    <d v="2024-07-24T06:42:36"/>
    <s v="PROD126"/>
    <s v="CUST305"/>
    <s v="Electronics"/>
    <s v="Bank Transfer"/>
    <n v="683.13"/>
    <n v="8"/>
    <n v="5465.04"/>
    <n v="605.29999999999995"/>
    <n v="4859.74"/>
    <x v="4"/>
    <s v="07"/>
    <s v="July"/>
  </r>
  <r>
    <x v="800"/>
    <d v="2024-03-01T00:41:18"/>
    <s v="PROD31"/>
    <s v="CUST957"/>
    <s v="Home Appliances"/>
    <s v="Debit Card"/>
    <n v="1754.31"/>
    <n v="3"/>
    <n v="5262.93"/>
    <n v="736.41"/>
    <n v="4526.5200000000004"/>
    <x v="1"/>
    <s v="03"/>
    <s v="March"/>
  </r>
  <r>
    <x v="801"/>
    <d v="2024-01-27T05:20:27"/>
    <s v="PROD66"/>
    <s v="CUST146"/>
    <s v="Home Appliances"/>
    <s v="Debit Card"/>
    <n v="34.229999999999997"/>
    <n v="3"/>
    <n v="102.69"/>
    <n v="327.89"/>
    <n v="-225.2"/>
    <x v="3"/>
    <s v="01"/>
    <s v="January"/>
  </r>
  <r>
    <x v="802"/>
    <d v="2024-07-14T17:14:31"/>
    <s v="PROD66"/>
    <s v="CUST334"/>
    <s v="Fashion"/>
    <s v="Cash"/>
    <n v="1691.14"/>
    <n v="5"/>
    <n v="8455.7000000000007"/>
    <n v="327.89"/>
    <n v="8127.81"/>
    <x v="0"/>
    <s v="07"/>
    <s v="July"/>
  </r>
  <r>
    <x v="803"/>
    <d v="2024-08-17T09:54:25"/>
    <s v="PROD168"/>
    <s v="CUST841"/>
    <s v="Electronics"/>
    <s v="Bank Transfer"/>
    <n v="362.8"/>
    <n v="4"/>
    <n v="1451.2"/>
    <n v="407.18"/>
    <n v="1044.02"/>
    <x v="3"/>
    <s v="08"/>
    <s v="August"/>
  </r>
  <r>
    <x v="804"/>
    <d v="2024-05-18T16:14:47"/>
    <s v="PROD84"/>
    <s v="CUST858"/>
    <s v="Home Appliances"/>
    <s v="PayPal"/>
    <n v="1694.62"/>
    <n v="3"/>
    <n v="5083.8599999999997"/>
    <n v="970.96"/>
    <n v="4112.8999999999996"/>
    <x v="3"/>
    <s v="05"/>
    <s v="May"/>
  </r>
  <r>
    <x v="805"/>
    <d v="2024-08-11T04:13:00"/>
    <s v="PROD103"/>
    <s v="CUST271"/>
    <s v="Fashion"/>
    <s v="PayPal"/>
    <n v="386.81"/>
    <n v="9"/>
    <n v="3481.29"/>
    <n v="889.08"/>
    <n v="2592.21"/>
    <x v="0"/>
    <s v="08"/>
    <s v="August"/>
  </r>
  <r>
    <x v="806"/>
    <d v="2024-02-25T03:32:49"/>
    <s v="PROD44"/>
    <s v="CUST594"/>
    <s v="Books"/>
    <s v="PayPal"/>
    <n v="1550.42"/>
    <n v="10"/>
    <n v="15504.2"/>
    <n v="174.99"/>
    <n v="15329.210000000001"/>
    <x v="0"/>
    <s v="02"/>
    <s v="February"/>
  </r>
  <r>
    <x v="807"/>
    <d v="2024-02-02T04:40:25"/>
    <s v="PROD142"/>
    <s v="CUST544"/>
    <s v="Electronics"/>
    <s v="Credit Card"/>
    <n v="1644.58"/>
    <n v="10"/>
    <n v="16445.8"/>
    <n v="102.72"/>
    <n v="16343.08"/>
    <x v="1"/>
    <s v="02"/>
    <s v="February"/>
  </r>
  <r>
    <x v="808"/>
    <d v="2024-07-19T06:19:20"/>
    <s v="PROD106"/>
    <s v="CUST423"/>
    <s v="Electronics"/>
    <s v="Cash"/>
    <n v="1359.11"/>
    <n v="4"/>
    <n v="5436.44"/>
    <n v="750.19"/>
    <n v="4686.25"/>
    <x v="1"/>
    <s v="07"/>
    <s v="July"/>
  </r>
  <r>
    <x v="809"/>
    <d v="2024-06-11T00:31:21"/>
    <s v="PROD35"/>
    <s v="CUST156"/>
    <s v="Electronics"/>
    <s v="Cash"/>
    <n v="1063.25"/>
    <n v="9"/>
    <n v="9569.25"/>
    <n v="707.26"/>
    <n v="8861.99"/>
    <x v="5"/>
    <s v="06"/>
    <s v="June"/>
  </r>
  <r>
    <x v="810"/>
    <d v="2024-07-04T02:14:59"/>
    <s v="PROD49"/>
    <s v="CUST116"/>
    <s v="Fashion"/>
    <s v="Cash"/>
    <n v="466.11"/>
    <n v="3"/>
    <n v="1398.33"/>
    <n v="401.98"/>
    <n v="996.34999999999991"/>
    <x v="2"/>
    <s v="07"/>
    <s v="July"/>
  </r>
  <r>
    <x v="811"/>
    <d v="2024-06-05T12:20:46"/>
    <s v="PROD71"/>
    <s v="CUST648"/>
    <s v="Electronics"/>
    <s v="Bank Transfer"/>
    <n v="1957.59"/>
    <n v="7"/>
    <n v="13703.13"/>
    <n v="35.22"/>
    <n v="13667.91"/>
    <x v="4"/>
    <s v="06"/>
    <s v="June"/>
  </r>
  <r>
    <x v="812"/>
    <d v="2024-02-18T12:23:10"/>
    <s v="PROD194"/>
    <s v="CUST273"/>
    <s v="Home Appliances"/>
    <s v="Bank Transfer"/>
    <n v="231.03"/>
    <n v="5"/>
    <n v="1155.1500000000001"/>
    <n v="521.98"/>
    <n v="633.17000000000007"/>
    <x v="0"/>
    <s v="02"/>
    <s v="February"/>
  </r>
  <r>
    <x v="813"/>
    <d v="2024-01-15T22:36:02"/>
    <s v="PROD81"/>
    <s v="CUST164"/>
    <s v="Books"/>
    <s v="Cash"/>
    <n v="1638.67"/>
    <n v="2"/>
    <n v="3277.34"/>
    <n v="783.02"/>
    <n v="2494.3200000000002"/>
    <x v="6"/>
    <s v="01"/>
    <s v="January"/>
  </r>
  <r>
    <x v="814"/>
    <d v="2024-01-21T15:06:46"/>
    <s v="PROD195"/>
    <s v="CUST530"/>
    <s v="Home Appliances"/>
    <s v="Credit Card"/>
    <n v="784.8"/>
    <n v="9"/>
    <n v="7063.2"/>
    <n v="955.51"/>
    <n v="6107.69"/>
    <x v="0"/>
    <s v="01"/>
    <s v="January"/>
  </r>
  <r>
    <x v="815"/>
    <d v="2024-04-17T20:22:02"/>
    <s v="PROD66"/>
    <s v="CUST921"/>
    <s v="Toys"/>
    <s v="Cash"/>
    <n v="108.15"/>
    <n v="3"/>
    <n v="324.45000000000005"/>
    <n v="327.89"/>
    <n v="-3.4399999999999409"/>
    <x v="4"/>
    <s v="04"/>
    <s v="April"/>
  </r>
  <r>
    <x v="816"/>
    <d v="2024-05-24T16:05:30"/>
    <s v="PROD28"/>
    <s v="CUST252"/>
    <s v="Home Appliances"/>
    <s v="Credit Card"/>
    <n v="1367.83"/>
    <n v="8"/>
    <n v="10942.64"/>
    <n v="963.58"/>
    <n v="9979.06"/>
    <x v="1"/>
    <s v="05"/>
    <s v="May"/>
  </r>
  <r>
    <x v="817"/>
    <d v="2024-09-05T19:36:26"/>
    <s v="PROD114"/>
    <s v="CUST274"/>
    <s v="Books"/>
    <s v="PayPal"/>
    <n v="1007.62"/>
    <n v="4"/>
    <n v="4030.48"/>
    <n v="380.81"/>
    <n v="3649.67"/>
    <x v="2"/>
    <s v="09"/>
    <s v="September"/>
  </r>
  <r>
    <x v="818"/>
    <d v="2024-03-10T21:28:36"/>
    <s v="PROD75"/>
    <s v="CUST971"/>
    <s v="Books"/>
    <s v="Cash"/>
    <n v="1182.54"/>
    <n v="2"/>
    <n v="2365.08"/>
    <n v="703.67"/>
    <n v="1661.4099999999999"/>
    <x v="0"/>
    <s v="03"/>
    <s v="March"/>
  </r>
  <r>
    <x v="819"/>
    <d v="2024-05-01T09:05:27"/>
    <s v="PROD60"/>
    <s v="CUST502"/>
    <s v="Toys"/>
    <s v="PayPal"/>
    <n v="419.25"/>
    <n v="3"/>
    <n v="1257.75"/>
    <n v="961.88"/>
    <n v="295.87"/>
    <x v="4"/>
    <s v="05"/>
    <s v="May"/>
  </r>
  <r>
    <x v="820"/>
    <d v="2024-07-17T13:33:54"/>
    <s v="PROD200"/>
    <s v="CUST535"/>
    <s v="Books"/>
    <s v="Cash"/>
    <n v="371.74"/>
    <n v="2"/>
    <n v="743.48"/>
    <n v="606.07000000000005"/>
    <n v="137.40999999999997"/>
    <x v="4"/>
    <s v="07"/>
    <s v="July"/>
  </r>
  <r>
    <x v="821"/>
    <d v="2024-05-05T15:24:29"/>
    <s v="PROD135"/>
    <s v="CUST206"/>
    <s v="Fashion"/>
    <s v="Bank Transfer"/>
    <n v="243.33"/>
    <n v="3"/>
    <n v="729.99"/>
    <n v="65.66"/>
    <n v="664.33"/>
    <x v="0"/>
    <s v="05"/>
    <s v="May"/>
  </r>
  <r>
    <x v="822"/>
    <d v="2024-05-16T13:40:24"/>
    <s v="PROD107"/>
    <s v="CUST140"/>
    <s v="Home Appliances"/>
    <s v="Bank Transfer"/>
    <n v="1188.8499999999999"/>
    <n v="8"/>
    <n v="9510.7999999999993"/>
    <n v="434.88"/>
    <n v="9075.92"/>
    <x v="2"/>
    <s v="05"/>
    <s v="May"/>
  </r>
  <r>
    <x v="823"/>
    <d v="2024-06-25T14:39:24"/>
    <s v="PROD36"/>
    <s v="CUST349"/>
    <s v="Books"/>
    <s v="Debit Card"/>
    <n v="32.07"/>
    <n v="5"/>
    <n v="160.35"/>
    <n v="462.14"/>
    <n v="-301.78999999999996"/>
    <x v="5"/>
    <s v="06"/>
    <s v="June"/>
  </r>
  <r>
    <x v="824"/>
    <d v="2024-10-12T20:14:30"/>
    <s v="PROD80"/>
    <s v="CUST18"/>
    <s v="Toys"/>
    <s v="Bank Transfer"/>
    <n v="386.2"/>
    <n v="2"/>
    <n v="772.4"/>
    <n v="348.54"/>
    <n v="423.85999999999996"/>
    <x v="3"/>
    <s v="10"/>
    <s v="October"/>
  </r>
  <r>
    <x v="825"/>
    <d v="2024-01-01T09:33:08"/>
    <s v="PROD174"/>
    <s v="CUST279"/>
    <s v="Electronics"/>
    <s v="Debit Card"/>
    <n v="1291.23"/>
    <n v="8"/>
    <n v="10329.84"/>
    <n v="348.26"/>
    <n v="9981.58"/>
    <x v="6"/>
    <s v="01"/>
    <s v="January"/>
  </r>
  <r>
    <x v="826"/>
    <d v="2024-04-04T19:11:10"/>
    <s v="PROD162"/>
    <s v="CUST405"/>
    <s v="Toys"/>
    <s v="Cash"/>
    <n v="74.349999999999994"/>
    <n v="5"/>
    <n v="371.75"/>
    <n v="109.48"/>
    <n v="262.27"/>
    <x v="2"/>
    <s v="04"/>
    <s v="April"/>
  </r>
  <r>
    <x v="827"/>
    <d v="2024-06-19T07:18:05"/>
    <s v="PROD124"/>
    <s v="CUST5"/>
    <s v="Toys"/>
    <s v="Cash"/>
    <n v="1240.6600000000001"/>
    <n v="4"/>
    <n v="4962.6400000000003"/>
    <n v="409.39"/>
    <n v="4553.25"/>
    <x v="4"/>
    <s v="06"/>
    <s v="June"/>
  </r>
  <r>
    <x v="828"/>
    <d v="2024-06-13T08:59:29"/>
    <s v="PROD122"/>
    <s v="CUST706"/>
    <s v="Toys"/>
    <s v="Bank Transfer"/>
    <n v="728.13"/>
    <n v="5"/>
    <n v="3640.65"/>
    <n v="574.14"/>
    <n v="3066.51"/>
    <x v="2"/>
    <s v="06"/>
    <s v="June"/>
  </r>
  <r>
    <x v="829"/>
    <d v="2024-03-05T06:11:55"/>
    <s v="PROD37"/>
    <s v="CUST158"/>
    <s v="Fashion"/>
    <s v="PayPal"/>
    <n v="1354.02"/>
    <n v="6"/>
    <n v="8124.12"/>
    <n v="644.58000000000004"/>
    <n v="7479.54"/>
    <x v="5"/>
    <s v="03"/>
    <s v="March"/>
  </r>
  <r>
    <x v="830"/>
    <d v="2024-03-19T08:50:41"/>
    <s v="PROD99"/>
    <s v="CUST553"/>
    <s v="Electronics"/>
    <s v="Credit Card"/>
    <n v="132.27000000000001"/>
    <n v="5"/>
    <n v="661.35"/>
    <n v="643.29"/>
    <n v="18.060000000000059"/>
    <x v="5"/>
    <s v="03"/>
    <s v="March"/>
  </r>
  <r>
    <x v="831"/>
    <d v="2024-02-10T22:03:57"/>
    <s v="PROD32"/>
    <s v="CUST669"/>
    <s v="Toys"/>
    <s v="Cash"/>
    <n v="1867.86"/>
    <n v="4"/>
    <n v="7471.44"/>
    <n v="439.15"/>
    <n v="7032.29"/>
    <x v="3"/>
    <s v="02"/>
    <s v="February"/>
  </r>
  <r>
    <x v="832"/>
    <d v="2024-06-12T03:48:53"/>
    <s v="PROD157"/>
    <s v="CUST9"/>
    <s v="Fashion"/>
    <s v="Bank Transfer"/>
    <n v="1506.38"/>
    <n v="1"/>
    <n v="1506.38"/>
    <n v="152.68"/>
    <n v="1353.7"/>
    <x v="4"/>
    <s v="06"/>
    <s v="June"/>
  </r>
  <r>
    <x v="833"/>
    <d v="2024-05-18T17:45:30"/>
    <s v="PROD162"/>
    <s v="CUST2"/>
    <s v="Electronics"/>
    <s v="Cash"/>
    <n v="1389.34"/>
    <n v="9"/>
    <n v="12504.06"/>
    <n v="109.48"/>
    <n v="12394.58"/>
    <x v="3"/>
    <s v="05"/>
    <s v="May"/>
  </r>
  <r>
    <x v="834"/>
    <d v="2024-10-24T14:13:28"/>
    <s v="PROD106"/>
    <s v="CUST543"/>
    <s v="Electronics"/>
    <s v="Bank Transfer"/>
    <n v="472.94"/>
    <n v="3"/>
    <n v="1418.82"/>
    <n v="750.19"/>
    <n v="668.62999999999988"/>
    <x v="2"/>
    <s v="10"/>
    <s v="October"/>
  </r>
  <r>
    <x v="835"/>
    <d v="2024-10-23T12:18:43"/>
    <s v="PROD100"/>
    <s v="CUST346"/>
    <s v="Fashion"/>
    <s v="Bank Transfer"/>
    <n v="1061.46"/>
    <n v="10"/>
    <n v="10614.6"/>
    <n v="404.57"/>
    <n v="10210.030000000001"/>
    <x v="4"/>
    <s v="10"/>
    <s v="October"/>
  </r>
  <r>
    <x v="836"/>
    <d v="2024-03-29T12:48:59"/>
    <s v="PROD178"/>
    <s v="CUST143"/>
    <s v="Fashion"/>
    <s v="Credit Card"/>
    <n v="574.16"/>
    <n v="8"/>
    <n v="4593.28"/>
    <n v="750.55"/>
    <n v="3842.7299999999996"/>
    <x v="1"/>
    <s v="03"/>
    <s v="March"/>
  </r>
  <r>
    <x v="837"/>
    <d v="2024-02-09T07:34:36"/>
    <s v="PROD156"/>
    <s v="CUST1000"/>
    <s v="Fashion"/>
    <s v="PayPal"/>
    <n v="634.99"/>
    <n v="5"/>
    <n v="3174.95"/>
    <n v="660.16"/>
    <n v="2514.79"/>
    <x v="1"/>
    <s v="02"/>
    <s v="February"/>
  </r>
  <r>
    <x v="838"/>
    <d v="2024-06-02T21:35:29"/>
    <s v="PROD95"/>
    <s v="CUST859"/>
    <s v="Home Appliances"/>
    <s v="PayPal"/>
    <n v="1233.3699999999999"/>
    <n v="7"/>
    <n v="8633.59"/>
    <n v="211.14"/>
    <n v="8422.4500000000007"/>
    <x v="0"/>
    <s v="06"/>
    <s v="June"/>
  </r>
  <r>
    <x v="839"/>
    <d v="2024-01-11T22:37:00"/>
    <s v="PROD35"/>
    <s v="CUST107"/>
    <s v="Fashion"/>
    <s v="PayPal"/>
    <n v="709.47"/>
    <n v="10"/>
    <n v="7094.7000000000007"/>
    <n v="707.26"/>
    <n v="6387.4400000000005"/>
    <x v="2"/>
    <s v="01"/>
    <s v="January"/>
  </r>
  <r>
    <x v="840"/>
    <d v="2024-10-03T01:57:55"/>
    <s v="PROD64"/>
    <s v="CUST754"/>
    <s v="Books"/>
    <s v="Bank Transfer"/>
    <n v="1980.97"/>
    <n v="5"/>
    <n v="9904.85"/>
    <n v="90.98"/>
    <n v="9813.8700000000008"/>
    <x v="2"/>
    <s v="10"/>
    <s v="October"/>
  </r>
  <r>
    <x v="841"/>
    <d v="2024-08-19T03:21:32"/>
    <s v="PROD194"/>
    <s v="CUST654"/>
    <s v="Books"/>
    <s v="Debit Card"/>
    <n v="1656.22"/>
    <n v="3"/>
    <n v="4968.66"/>
    <n v="521.98"/>
    <n v="4446.68"/>
    <x v="6"/>
    <s v="08"/>
    <s v="August"/>
  </r>
  <r>
    <x v="842"/>
    <d v="2024-07-10T10:31:07"/>
    <s v="PROD179"/>
    <s v="CUST512"/>
    <s v="Home Appliances"/>
    <s v="PayPal"/>
    <n v="1324.48"/>
    <n v="10"/>
    <n v="13244.8"/>
    <n v="221.06"/>
    <n v="13023.74"/>
    <x v="4"/>
    <s v="07"/>
    <s v="July"/>
  </r>
  <r>
    <x v="843"/>
    <d v="2024-04-05T10:02:59"/>
    <s v="PROD75"/>
    <s v="CUST264"/>
    <s v="Fashion"/>
    <s v="Credit Card"/>
    <n v="1645.33"/>
    <n v="6"/>
    <n v="9871.98"/>
    <n v="703.67"/>
    <n v="9168.31"/>
    <x v="1"/>
    <s v="04"/>
    <s v="April"/>
  </r>
  <r>
    <x v="844"/>
    <d v="2024-09-30T16:04:07"/>
    <s v="PROD129"/>
    <s v="CUST112"/>
    <s v="Home Appliances"/>
    <s v="Credit Card"/>
    <n v="1338.32"/>
    <n v="10"/>
    <n v="13383.199999999999"/>
    <n v="67.97"/>
    <n v="13315.23"/>
    <x v="6"/>
    <s v="09"/>
    <s v="September"/>
  </r>
  <r>
    <x v="845"/>
    <d v="2024-04-26T23:31:27"/>
    <s v="PROD105"/>
    <s v="CUST989"/>
    <s v="Fashion"/>
    <s v="Cash"/>
    <n v="492.12"/>
    <n v="5"/>
    <n v="2460.6"/>
    <n v="305.49"/>
    <n v="2155.1099999999997"/>
    <x v="1"/>
    <s v="04"/>
    <s v="April"/>
  </r>
  <r>
    <x v="846"/>
    <d v="2024-03-31T02:37:59"/>
    <s v="PROD193"/>
    <s v="CUST317"/>
    <s v="Home Appliances"/>
    <s v="PayPal"/>
    <n v="807.95"/>
    <n v="3"/>
    <n v="2423.8500000000004"/>
    <n v="809.98"/>
    <n v="1613.8700000000003"/>
    <x v="0"/>
    <s v="03"/>
    <s v="March"/>
  </r>
  <r>
    <x v="847"/>
    <d v="2024-03-19T01:26:54"/>
    <s v="PROD174"/>
    <s v="CUST818"/>
    <s v="Toys"/>
    <s v="Credit Card"/>
    <n v="29.58"/>
    <n v="4"/>
    <n v="118.32"/>
    <n v="348.26"/>
    <n v="-229.94"/>
    <x v="5"/>
    <s v="03"/>
    <s v="March"/>
  </r>
  <r>
    <x v="848"/>
    <d v="2024-03-05T20:49:26"/>
    <s v="PROD45"/>
    <s v="CUST108"/>
    <s v="Home Appliances"/>
    <s v="Bank Transfer"/>
    <n v="1044.94"/>
    <n v="7"/>
    <n v="7314.58"/>
    <n v="609.70000000000005"/>
    <n v="6704.88"/>
    <x v="5"/>
    <s v="03"/>
    <s v="March"/>
  </r>
  <r>
    <x v="849"/>
    <d v="2024-09-28T12:58:32"/>
    <s v="PROD178"/>
    <s v="CUST459"/>
    <s v="Books"/>
    <s v="Cash"/>
    <n v="1679.15"/>
    <n v="10"/>
    <n v="16791.5"/>
    <n v="750.55"/>
    <n v="16040.95"/>
    <x v="3"/>
    <s v="09"/>
    <s v="September"/>
  </r>
  <r>
    <x v="850"/>
    <d v="2024-06-24T19:36:10"/>
    <s v="PROD122"/>
    <s v="CUST928"/>
    <s v="Home Appliances"/>
    <s v="PayPal"/>
    <n v="777.88"/>
    <n v="3"/>
    <n v="2333.64"/>
    <n v="574.14"/>
    <n v="1759.5"/>
    <x v="6"/>
    <s v="06"/>
    <s v="June"/>
  </r>
  <r>
    <x v="851"/>
    <d v="2024-08-19T10:10:40"/>
    <s v="PROD39"/>
    <s v="CUST186"/>
    <s v="Electronics"/>
    <s v="Debit Card"/>
    <n v="177.3"/>
    <n v="5"/>
    <n v="886.5"/>
    <n v="901.68"/>
    <n v="-15.17999999999995"/>
    <x v="6"/>
    <s v="08"/>
    <s v="August"/>
  </r>
  <r>
    <x v="852"/>
    <d v="2024-03-14T22:27:55"/>
    <s v="PROD91"/>
    <s v="CUST844"/>
    <s v="Electronics"/>
    <s v="Cash"/>
    <n v="203.32"/>
    <n v="3"/>
    <n v="609.96"/>
    <n v="105.91"/>
    <n v="504.05000000000007"/>
    <x v="2"/>
    <s v="03"/>
    <s v="March"/>
  </r>
  <r>
    <x v="853"/>
    <d v="2024-09-12T09:08:52"/>
    <s v="PROD175"/>
    <s v="CUST926"/>
    <s v="Home Appliances"/>
    <s v="Credit Card"/>
    <n v="790.41"/>
    <n v="3"/>
    <n v="2371.23"/>
    <n v="742.32"/>
    <n v="1628.9099999999999"/>
    <x v="2"/>
    <s v="09"/>
    <s v="September"/>
  </r>
  <r>
    <x v="854"/>
    <d v="2024-08-12T10:31:43"/>
    <s v="PROD163"/>
    <s v="CUST972"/>
    <s v="Electronics"/>
    <s v="PayPal"/>
    <n v="103.97"/>
    <n v="8"/>
    <n v="831.76"/>
    <n v="753.5"/>
    <n v="78.259999999999991"/>
    <x v="6"/>
    <s v="08"/>
    <s v="August"/>
  </r>
  <r>
    <x v="855"/>
    <d v="2024-03-28T23:00:52"/>
    <s v="PROD58"/>
    <s v="CUST87"/>
    <s v="Home Appliances"/>
    <s v="Bank Transfer"/>
    <n v="1693.33"/>
    <n v="1"/>
    <n v="1693.33"/>
    <n v="898.84"/>
    <n v="794.4899999999999"/>
    <x v="2"/>
    <s v="03"/>
    <s v="March"/>
  </r>
  <r>
    <x v="856"/>
    <d v="2024-11-11T00:05:52"/>
    <s v="PROD184"/>
    <s v="CUST338"/>
    <s v="Electronics"/>
    <s v="PayPal"/>
    <n v="1095.01"/>
    <n v="1"/>
    <n v="1095.01"/>
    <n v="986.68"/>
    <n v="108.33000000000004"/>
    <x v="6"/>
    <s v="11"/>
    <s v="November"/>
  </r>
  <r>
    <x v="857"/>
    <d v="2024-10-17T04:18:33"/>
    <s v="PROD198"/>
    <s v="CUST141"/>
    <s v="Toys"/>
    <s v="Credit Card"/>
    <n v="1231.78"/>
    <n v="5"/>
    <n v="6158.9"/>
    <n v="565.99"/>
    <n v="5592.91"/>
    <x v="2"/>
    <s v="10"/>
    <s v="October"/>
  </r>
  <r>
    <x v="858"/>
    <d v="2024-08-14T22:10:34"/>
    <s v="PROD43"/>
    <s v="CUST545"/>
    <s v="Home Appliances"/>
    <s v="Debit Card"/>
    <n v="1589.17"/>
    <n v="10"/>
    <n v="15891.7"/>
    <n v="321.19"/>
    <n v="15570.51"/>
    <x v="4"/>
    <s v="08"/>
    <s v="August"/>
  </r>
  <r>
    <x v="859"/>
    <d v="2024-06-14T04:22:27"/>
    <s v="PROD166"/>
    <s v="CUST761"/>
    <s v="Fashion"/>
    <s v="PayPal"/>
    <n v="1289.52"/>
    <n v="7"/>
    <n v="9026.64"/>
    <n v="925.33"/>
    <n v="8101.3099999999995"/>
    <x v="1"/>
    <s v="06"/>
    <s v="June"/>
  </r>
  <r>
    <x v="860"/>
    <d v="2024-07-24T03:29:36"/>
    <s v="PROD196"/>
    <s v="CUST119"/>
    <s v="Toys"/>
    <s v="Credit Card"/>
    <n v="597.01"/>
    <n v="6"/>
    <n v="3582.06"/>
    <n v="487.84"/>
    <n v="3094.22"/>
    <x v="4"/>
    <s v="07"/>
    <s v="July"/>
  </r>
  <r>
    <x v="861"/>
    <d v="2024-03-04T21:44:49"/>
    <s v="PROD89"/>
    <s v="CUST684"/>
    <s v="Toys"/>
    <s v="PayPal"/>
    <n v="1671.81"/>
    <n v="6"/>
    <n v="10030.86"/>
    <n v="77.61"/>
    <n v="9953.25"/>
    <x v="6"/>
    <s v="03"/>
    <s v="March"/>
  </r>
  <r>
    <x v="862"/>
    <d v="2024-09-10T11:39:59"/>
    <s v="PROD153"/>
    <s v="CUST73"/>
    <s v="Books"/>
    <s v="Debit Card"/>
    <n v="1051.4000000000001"/>
    <n v="5"/>
    <n v="5257"/>
    <n v="585.16999999999996"/>
    <n v="4671.83"/>
    <x v="5"/>
    <s v="09"/>
    <s v="September"/>
  </r>
  <r>
    <x v="863"/>
    <d v="2024-06-03T20:23:40"/>
    <s v="PROD194"/>
    <s v="CUST655"/>
    <s v="Toys"/>
    <s v="Debit Card"/>
    <n v="1711.94"/>
    <n v="7"/>
    <n v="11983.58"/>
    <n v="521.98"/>
    <n v="11461.6"/>
    <x v="6"/>
    <s v="06"/>
    <s v="June"/>
  </r>
  <r>
    <x v="864"/>
    <d v="2024-03-08T08:38:47"/>
    <s v="PROD15"/>
    <s v="CUST252"/>
    <s v="Books"/>
    <s v="Bank Transfer"/>
    <n v="1667.21"/>
    <n v="7"/>
    <n v="11670.470000000001"/>
    <n v="866.87"/>
    <n v="10803.6"/>
    <x v="1"/>
    <s v="03"/>
    <s v="March"/>
  </r>
  <r>
    <x v="865"/>
    <d v="2024-06-21T11:16:41"/>
    <s v="PROD200"/>
    <s v="CUST983"/>
    <s v="Home Appliances"/>
    <s v="Cash"/>
    <n v="1270.06"/>
    <n v="2"/>
    <n v="2540.12"/>
    <n v="606.07000000000005"/>
    <n v="1934.0499999999997"/>
    <x v="1"/>
    <s v="06"/>
    <s v="June"/>
  </r>
  <r>
    <x v="866"/>
    <d v="2024-08-14T04:04:45"/>
    <s v="PROD146"/>
    <s v="CUST323"/>
    <s v="Books"/>
    <s v="Cash"/>
    <n v="58.69"/>
    <n v="7"/>
    <n v="410.83"/>
    <n v="687.22"/>
    <n v="-276.39000000000004"/>
    <x v="4"/>
    <s v="08"/>
    <s v="August"/>
  </r>
  <r>
    <x v="867"/>
    <d v="2024-01-18T16:03:00"/>
    <s v="PROD89"/>
    <s v="CUST759"/>
    <s v="Home Appliances"/>
    <s v="Debit Card"/>
    <n v="413.54"/>
    <n v="7"/>
    <n v="2894.78"/>
    <n v="77.61"/>
    <n v="2817.17"/>
    <x v="2"/>
    <s v="01"/>
    <s v="January"/>
  </r>
  <r>
    <x v="868"/>
    <d v="2024-10-18T06:26:49"/>
    <s v="PROD72"/>
    <s v="CUST80"/>
    <s v="Electronics"/>
    <s v="Debit Card"/>
    <n v="819.12"/>
    <n v="7"/>
    <n v="5733.84"/>
    <n v="942.34"/>
    <n v="4791.5"/>
    <x v="1"/>
    <s v="10"/>
    <s v="October"/>
  </r>
  <r>
    <x v="869"/>
    <d v="2024-02-14T05:18:14"/>
    <s v="PROD102"/>
    <s v="CUST44"/>
    <s v="Electronics"/>
    <s v="PayPal"/>
    <n v="1097.1099999999999"/>
    <n v="2"/>
    <n v="2194.2199999999998"/>
    <n v="294.83"/>
    <n v="1899.3899999999999"/>
    <x v="4"/>
    <s v="02"/>
    <s v="February"/>
  </r>
  <r>
    <x v="870"/>
    <d v="2024-06-15T10:38:28"/>
    <s v="PROD137"/>
    <s v="CUST52"/>
    <s v="Books"/>
    <s v="Cash"/>
    <n v="1128.26"/>
    <n v="6"/>
    <n v="6769.5599999999995"/>
    <n v="612.41999999999996"/>
    <n v="6157.1399999999994"/>
    <x v="3"/>
    <s v="06"/>
    <s v="June"/>
  </r>
  <r>
    <x v="871"/>
    <d v="2024-04-11T00:31:36"/>
    <s v="PROD172"/>
    <s v="CUST902"/>
    <s v="Electronics"/>
    <s v="Credit Card"/>
    <n v="782.63"/>
    <n v="7"/>
    <n v="5478.41"/>
    <n v="95.27"/>
    <n v="5383.1399999999994"/>
    <x v="2"/>
    <s v="04"/>
    <s v="April"/>
  </r>
  <r>
    <x v="872"/>
    <d v="2024-04-14T14:53:42"/>
    <s v="PROD89"/>
    <s v="CUST577"/>
    <s v="Fashion"/>
    <s v="Credit Card"/>
    <n v="169.25"/>
    <n v="7"/>
    <n v="1184.75"/>
    <n v="77.61"/>
    <n v="1107.1400000000001"/>
    <x v="0"/>
    <s v="04"/>
    <s v="April"/>
  </r>
  <r>
    <x v="873"/>
    <d v="2024-04-24T10:36:27"/>
    <s v="PROD82"/>
    <s v="CUST616"/>
    <s v="Fashion"/>
    <s v="PayPal"/>
    <n v="619.20000000000005"/>
    <n v="5"/>
    <n v="3096"/>
    <n v="208.12"/>
    <n v="2887.88"/>
    <x v="4"/>
    <s v="04"/>
    <s v="April"/>
  </r>
  <r>
    <x v="874"/>
    <d v="2024-05-10T21:08:37"/>
    <s v="PROD161"/>
    <s v="CUST984"/>
    <s v="Books"/>
    <s v="Credit Card"/>
    <n v="1702.46"/>
    <n v="8"/>
    <n v="13619.68"/>
    <n v="859.01"/>
    <n v="12760.67"/>
    <x v="1"/>
    <s v="05"/>
    <s v="May"/>
  </r>
  <r>
    <x v="875"/>
    <d v="2024-08-31T23:50:34"/>
    <s v="PROD124"/>
    <s v="CUST427"/>
    <s v="Electronics"/>
    <s v="Debit Card"/>
    <n v="912.93"/>
    <n v="7"/>
    <n v="6390.5099999999993"/>
    <n v="409.39"/>
    <n v="5981.119999999999"/>
    <x v="3"/>
    <s v="08"/>
    <s v="August"/>
  </r>
  <r>
    <x v="876"/>
    <d v="2024-06-26T19:36:08"/>
    <s v="PROD199"/>
    <s v="CUST571"/>
    <s v="Electronics"/>
    <s v="Bank Transfer"/>
    <n v="1038.6199999999999"/>
    <n v="10"/>
    <n v="10386.199999999999"/>
    <n v="907.07"/>
    <n v="9479.1299999999992"/>
    <x v="4"/>
    <s v="06"/>
    <s v="June"/>
  </r>
  <r>
    <x v="877"/>
    <d v="2024-07-13T07:29:42"/>
    <s v="PROD130"/>
    <s v="CUST76"/>
    <s v="Home Appliances"/>
    <s v="PayPal"/>
    <n v="269.66000000000003"/>
    <n v="7"/>
    <n v="1887.6200000000001"/>
    <n v="692.63"/>
    <n v="1194.9900000000002"/>
    <x v="3"/>
    <s v="07"/>
    <s v="July"/>
  </r>
  <r>
    <x v="878"/>
    <d v="2024-02-09T23:43:21"/>
    <s v="PROD3"/>
    <s v="CUST571"/>
    <s v="Toys"/>
    <s v="Cash"/>
    <n v="401.87"/>
    <n v="6"/>
    <n v="2411.2200000000003"/>
    <n v="27.63"/>
    <n v="2383.59"/>
    <x v="1"/>
    <s v="02"/>
    <s v="February"/>
  </r>
  <r>
    <x v="879"/>
    <d v="2024-05-09T10:49:10"/>
    <s v="PROD171"/>
    <s v="CUST326"/>
    <s v="Toys"/>
    <s v="PayPal"/>
    <n v="486.71"/>
    <n v="1"/>
    <n v="486.71"/>
    <n v="485.76"/>
    <n v="0.94999999999998863"/>
    <x v="2"/>
    <s v="05"/>
    <s v="May"/>
  </r>
  <r>
    <x v="880"/>
    <d v="2024-03-29T02:17:29"/>
    <s v="PROD6"/>
    <s v="CUST981"/>
    <s v="Toys"/>
    <s v="Credit Card"/>
    <n v="1946.42"/>
    <n v="2"/>
    <n v="3892.84"/>
    <n v="96.13"/>
    <n v="3796.71"/>
    <x v="1"/>
    <s v="03"/>
    <s v="March"/>
  </r>
  <r>
    <x v="881"/>
    <d v="2024-07-02T16:57:12"/>
    <s v="PROD108"/>
    <s v="CUST491"/>
    <s v="Toys"/>
    <s v="Credit Card"/>
    <n v="1099.17"/>
    <n v="7"/>
    <n v="7694.1900000000005"/>
    <n v="188.08"/>
    <n v="7506.1100000000006"/>
    <x v="5"/>
    <s v="07"/>
    <s v="July"/>
  </r>
  <r>
    <x v="882"/>
    <d v="2024-08-16T00:14:49"/>
    <s v="PROD196"/>
    <s v="CUST843"/>
    <s v="Books"/>
    <s v="Credit Card"/>
    <n v="272.16000000000003"/>
    <n v="4"/>
    <n v="1088.6400000000001"/>
    <n v="487.84"/>
    <n v="600.80000000000018"/>
    <x v="1"/>
    <s v="08"/>
    <s v="August"/>
  </r>
  <r>
    <x v="883"/>
    <d v="2024-08-01T20:57:24"/>
    <s v="PROD145"/>
    <s v="CUST957"/>
    <s v="Home Appliances"/>
    <s v="Credit Card"/>
    <n v="1432.34"/>
    <n v="4"/>
    <n v="5729.36"/>
    <n v="789.58"/>
    <n v="4939.78"/>
    <x v="2"/>
    <s v="08"/>
    <s v="August"/>
  </r>
  <r>
    <x v="884"/>
    <d v="2024-03-14T07:19:54"/>
    <s v="PROD10"/>
    <s v="CUST924"/>
    <s v="Books"/>
    <s v="PayPal"/>
    <n v="982.51"/>
    <n v="5"/>
    <n v="4912.55"/>
    <n v="438.5"/>
    <n v="4474.05"/>
    <x v="2"/>
    <s v="03"/>
    <s v="March"/>
  </r>
  <r>
    <x v="885"/>
    <d v="2024-04-27T16:10:57"/>
    <s v="PROD96"/>
    <s v="CUST571"/>
    <s v="Fashion"/>
    <s v="PayPal"/>
    <n v="606.48"/>
    <n v="1"/>
    <n v="606.48"/>
    <n v="307.60000000000002"/>
    <n v="298.88"/>
    <x v="3"/>
    <s v="04"/>
    <s v="April"/>
  </r>
  <r>
    <x v="886"/>
    <d v="2024-06-24T05:55:04"/>
    <s v="PROD149"/>
    <s v="CUST933"/>
    <s v="Books"/>
    <s v="PayPal"/>
    <n v="1037.3900000000001"/>
    <n v="2"/>
    <n v="2074.7800000000002"/>
    <n v="581.64"/>
    <n v="1493.1400000000003"/>
    <x v="6"/>
    <s v="06"/>
    <s v="June"/>
  </r>
  <r>
    <x v="887"/>
    <d v="2024-11-07T12:04:19"/>
    <s v="PROD157"/>
    <s v="CUST409"/>
    <s v="Toys"/>
    <s v="Credit Card"/>
    <n v="888"/>
    <n v="4"/>
    <n v="3552"/>
    <n v="152.68"/>
    <n v="3399.32"/>
    <x v="2"/>
    <s v="11"/>
    <s v="November"/>
  </r>
  <r>
    <x v="888"/>
    <d v="2024-05-09T23:33:14"/>
    <s v="PROD6"/>
    <s v="CUST680"/>
    <s v="Books"/>
    <s v="Credit Card"/>
    <n v="681.44"/>
    <n v="5"/>
    <n v="3407.2000000000003"/>
    <n v="96.13"/>
    <n v="3311.07"/>
    <x v="2"/>
    <s v="05"/>
    <s v="May"/>
  </r>
  <r>
    <x v="889"/>
    <d v="2024-08-18T00:36:57"/>
    <s v="PROD130"/>
    <s v="CUST470"/>
    <s v="Toys"/>
    <s v="Cash"/>
    <n v="1132.24"/>
    <n v="5"/>
    <n v="5661.2"/>
    <n v="692.63"/>
    <n v="4968.57"/>
    <x v="0"/>
    <s v="08"/>
    <s v="August"/>
  </r>
  <r>
    <x v="890"/>
    <d v="2024-09-04T09:51:14"/>
    <s v="PROD34"/>
    <s v="CUST564"/>
    <s v="Books"/>
    <s v="Bank Transfer"/>
    <n v="609.5"/>
    <n v="3"/>
    <n v="1828.5"/>
    <n v="136.99"/>
    <n v="1691.51"/>
    <x v="4"/>
    <s v="09"/>
    <s v="September"/>
  </r>
  <r>
    <x v="891"/>
    <d v="2024-05-06T04:29:53"/>
    <s v="PROD74"/>
    <s v="CUST966"/>
    <s v="Fashion"/>
    <s v="Bank Transfer"/>
    <n v="1768.13"/>
    <n v="10"/>
    <n v="17681.300000000003"/>
    <n v="670.34"/>
    <n v="17010.960000000003"/>
    <x v="6"/>
    <s v="05"/>
    <s v="May"/>
  </r>
  <r>
    <x v="892"/>
    <d v="2024-07-14T18:00:54"/>
    <s v="PROD185"/>
    <s v="CUST920"/>
    <s v="Home Appliances"/>
    <s v="Bank Transfer"/>
    <n v="1348.27"/>
    <n v="7"/>
    <n v="9437.89"/>
    <n v="751.58"/>
    <n v="8686.31"/>
    <x v="0"/>
    <s v="07"/>
    <s v="July"/>
  </r>
  <r>
    <x v="893"/>
    <d v="2024-10-13T16:40:50"/>
    <s v="PROD78"/>
    <s v="CUST759"/>
    <s v="Electronics"/>
    <s v="Debit Card"/>
    <n v="1027.19"/>
    <n v="3"/>
    <n v="3081.57"/>
    <n v="368.23"/>
    <n v="2713.34"/>
    <x v="0"/>
    <s v="10"/>
    <s v="October"/>
  </r>
  <r>
    <x v="894"/>
    <d v="2024-07-17T00:58:31"/>
    <s v="PROD105"/>
    <s v="CUST578"/>
    <s v="Electronics"/>
    <s v="Debit Card"/>
    <n v="1177.1099999999999"/>
    <n v="1"/>
    <n v="1177.1099999999999"/>
    <n v="305.49"/>
    <n v="871.61999999999989"/>
    <x v="4"/>
    <s v="07"/>
    <s v="July"/>
  </r>
  <r>
    <x v="895"/>
    <d v="2024-09-13T17:29:29"/>
    <s v="PROD75"/>
    <s v="CUST307"/>
    <s v="Toys"/>
    <s v="Debit Card"/>
    <n v="1937.31"/>
    <n v="8"/>
    <n v="15498.48"/>
    <n v="703.67"/>
    <n v="14794.81"/>
    <x v="1"/>
    <s v="09"/>
    <s v="September"/>
  </r>
  <r>
    <x v="896"/>
    <d v="2024-02-16T10:47:18"/>
    <s v="PROD103"/>
    <s v="CUST892"/>
    <s v="Toys"/>
    <s v="Debit Card"/>
    <n v="1620.68"/>
    <n v="1"/>
    <n v="1620.68"/>
    <n v="889.08"/>
    <n v="731.6"/>
    <x v="1"/>
    <s v="02"/>
    <s v="February"/>
  </r>
  <r>
    <x v="897"/>
    <d v="2024-06-27T06:41:54"/>
    <s v="PROD137"/>
    <s v="CUST749"/>
    <s v="Books"/>
    <s v="PayPal"/>
    <n v="1961.24"/>
    <n v="5"/>
    <n v="9806.2000000000007"/>
    <n v="612.41999999999996"/>
    <n v="9193.7800000000007"/>
    <x v="2"/>
    <s v="06"/>
    <s v="June"/>
  </r>
  <r>
    <x v="898"/>
    <d v="2024-09-22T14:10:06"/>
    <s v="PROD139"/>
    <s v="CUST76"/>
    <s v="Toys"/>
    <s v="Cash"/>
    <n v="248.77"/>
    <n v="6"/>
    <n v="1492.6200000000001"/>
    <n v="699.64"/>
    <n v="792.98000000000013"/>
    <x v="0"/>
    <s v="09"/>
    <s v="September"/>
  </r>
  <r>
    <x v="899"/>
    <d v="2024-08-16T04:59:03"/>
    <s v="PROD22"/>
    <s v="CUST160"/>
    <s v="Toys"/>
    <s v="Credit Card"/>
    <n v="1508.11"/>
    <n v="10"/>
    <n v="15081.099999999999"/>
    <n v="418.1"/>
    <n v="14662.999999999998"/>
    <x v="1"/>
    <s v="08"/>
    <s v="August"/>
  </r>
  <r>
    <x v="900"/>
    <d v="2024-08-25T13:12:33"/>
    <s v="PROD188"/>
    <s v="CUST53"/>
    <s v="Books"/>
    <s v="Bank Transfer"/>
    <n v="29.16"/>
    <n v="9"/>
    <n v="262.44"/>
    <n v="325.48"/>
    <n v="-63.04000000000002"/>
    <x v="0"/>
    <s v="08"/>
    <s v="August"/>
  </r>
  <r>
    <x v="901"/>
    <d v="2024-04-26T04:49:55"/>
    <s v="PROD60"/>
    <s v="CUST646"/>
    <s v="Electronics"/>
    <s v="PayPal"/>
    <n v="1156.4100000000001"/>
    <n v="4"/>
    <n v="4625.6400000000003"/>
    <n v="961.88"/>
    <n v="3663.76"/>
    <x v="1"/>
    <s v="04"/>
    <s v="April"/>
  </r>
  <r>
    <x v="902"/>
    <d v="2024-05-17T07:34:01"/>
    <s v="PROD194"/>
    <s v="CUST280"/>
    <s v="Home Appliances"/>
    <s v="PayPal"/>
    <n v="137.88"/>
    <n v="4"/>
    <n v="551.52"/>
    <n v="521.98"/>
    <n v="29.539999999999964"/>
    <x v="1"/>
    <s v="05"/>
    <s v="May"/>
  </r>
  <r>
    <x v="903"/>
    <d v="2024-05-30T05:20:43"/>
    <s v="PROD35"/>
    <s v="CUST793"/>
    <s v="Toys"/>
    <s v="Cash"/>
    <n v="1191.5999999999999"/>
    <n v="10"/>
    <n v="11916"/>
    <n v="707.26"/>
    <n v="11208.74"/>
    <x v="2"/>
    <s v="05"/>
    <s v="May"/>
  </r>
  <r>
    <x v="904"/>
    <d v="2024-03-21T03:24:36"/>
    <s v="PROD54"/>
    <s v="CUST804"/>
    <s v="Books"/>
    <s v="Credit Card"/>
    <n v="685.81"/>
    <n v="4"/>
    <n v="2743.24"/>
    <n v="17.89"/>
    <n v="2725.35"/>
    <x v="2"/>
    <s v="03"/>
    <s v="March"/>
  </r>
  <r>
    <x v="905"/>
    <d v="2024-03-01T13:09:17"/>
    <s v="PROD174"/>
    <s v="CUST168"/>
    <s v="Books"/>
    <s v="Debit Card"/>
    <n v="1925.99"/>
    <n v="9"/>
    <n v="17333.91"/>
    <n v="348.26"/>
    <n v="16985.650000000001"/>
    <x v="1"/>
    <s v="03"/>
    <s v="March"/>
  </r>
  <r>
    <x v="906"/>
    <d v="2024-10-25T21:21:05"/>
    <s v="PROD166"/>
    <s v="CUST588"/>
    <s v="Books"/>
    <s v="Cash"/>
    <n v="1702.52"/>
    <n v="10"/>
    <n v="17025.2"/>
    <n v="925.33"/>
    <n v="16099.87"/>
    <x v="1"/>
    <s v="10"/>
    <s v="October"/>
  </r>
  <r>
    <x v="907"/>
    <d v="2024-09-13T04:11:25"/>
    <s v="PROD162"/>
    <s v="CUST507"/>
    <s v="Electronics"/>
    <s v="PayPal"/>
    <n v="516.5"/>
    <n v="2"/>
    <n v="1033"/>
    <n v="109.48"/>
    <n v="923.52"/>
    <x v="1"/>
    <s v="09"/>
    <s v="September"/>
  </r>
  <r>
    <x v="908"/>
    <d v="2024-02-09T04:29:21"/>
    <s v="PROD121"/>
    <s v="CUST408"/>
    <s v="Home Appliances"/>
    <s v="Bank Transfer"/>
    <n v="748.86"/>
    <n v="4"/>
    <n v="2995.44"/>
    <n v="795.14"/>
    <n v="2200.3000000000002"/>
    <x v="1"/>
    <s v="02"/>
    <s v="February"/>
  </r>
  <r>
    <x v="909"/>
    <d v="2024-02-26T20:04:40"/>
    <s v="PROD82"/>
    <s v="CUST774"/>
    <s v="Fashion"/>
    <s v="Bank Transfer"/>
    <n v="1405.67"/>
    <n v="10"/>
    <n v="14056.7"/>
    <n v="208.12"/>
    <n v="13848.58"/>
    <x v="6"/>
    <s v="02"/>
    <s v="February"/>
  </r>
  <r>
    <x v="910"/>
    <d v="2024-09-07T23:01:44"/>
    <s v="PROD70"/>
    <s v="CUST335"/>
    <s v="Electronics"/>
    <s v="PayPal"/>
    <n v="279.89"/>
    <n v="6"/>
    <n v="1679.34"/>
    <n v="57.64"/>
    <n v="1621.6999999999998"/>
    <x v="3"/>
    <s v="09"/>
    <s v="September"/>
  </r>
  <r>
    <x v="911"/>
    <d v="2024-10-29T10:23:52"/>
    <s v="PROD198"/>
    <s v="CUST283"/>
    <s v="Electronics"/>
    <s v="Credit Card"/>
    <n v="123.75"/>
    <n v="4"/>
    <n v="495"/>
    <n v="565.99"/>
    <n v="-70.990000000000009"/>
    <x v="5"/>
    <s v="10"/>
    <s v="October"/>
  </r>
  <r>
    <x v="912"/>
    <d v="2024-02-29T12:44:56"/>
    <s v="PROD186"/>
    <s v="CUST585"/>
    <s v="Home Appliances"/>
    <s v="Credit Card"/>
    <n v="1520.33"/>
    <n v="5"/>
    <n v="7601.65"/>
    <n v="945.84"/>
    <n v="6655.8099999999995"/>
    <x v="2"/>
    <s v="02"/>
    <s v="February"/>
  </r>
  <r>
    <x v="913"/>
    <d v="2024-04-12T06:47:19"/>
    <s v="PROD142"/>
    <s v="CUST367"/>
    <s v="Electronics"/>
    <s v="Credit Card"/>
    <n v="1035.8900000000001"/>
    <n v="2"/>
    <n v="2071.7800000000002"/>
    <n v="102.72"/>
    <n v="1969.0600000000002"/>
    <x v="1"/>
    <s v="04"/>
    <s v="April"/>
  </r>
  <r>
    <x v="914"/>
    <d v="2024-10-25T08:02:39"/>
    <s v="PROD175"/>
    <s v="CUST475"/>
    <s v="Home Appliances"/>
    <s v="Credit Card"/>
    <n v="1700.86"/>
    <n v="10"/>
    <n v="17008.599999999999"/>
    <n v="742.32"/>
    <n v="16266.279999999999"/>
    <x v="1"/>
    <s v="10"/>
    <s v="October"/>
  </r>
  <r>
    <x v="915"/>
    <d v="2024-04-20T00:28:57"/>
    <s v="PROD115"/>
    <s v="CUST588"/>
    <s v="Books"/>
    <s v="Bank Transfer"/>
    <n v="984.04"/>
    <n v="7"/>
    <n v="6888.28"/>
    <n v="197.58"/>
    <n v="6690.7"/>
    <x v="3"/>
    <s v="04"/>
    <s v="April"/>
  </r>
  <r>
    <x v="916"/>
    <d v="2024-10-13T16:01:32"/>
    <s v="PROD174"/>
    <s v="CUST764"/>
    <s v="Toys"/>
    <s v="Cash"/>
    <n v="1600.43"/>
    <n v="4"/>
    <n v="6401.72"/>
    <n v="348.26"/>
    <n v="6053.46"/>
    <x v="0"/>
    <s v="10"/>
    <s v="October"/>
  </r>
  <r>
    <x v="917"/>
    <d v="2024-09-21T20:43:34"/>
    <s v="PROD158"/>
    <s v="CUST324"/>
    <s v="Home Appliances"/>
    <s v="Debit Card"/>
    <n v="1741.67"/>
    <n v="1"/>
    <n v="1741.67"/>
    <n v="688.88"/>
    <n v="1052.79"/>
    <x v="3"/>
    <s v="09"/>
    <s v="September"/>
  </r>
  <r>
    <x v="918"/>
    <d v="2024-03-18T23:06:00"/>
    <s v="PROD27"/>
    <s v="CUST118"/>
    <s v="Home Appliances"/>
    <s v="PayPal"/>
    <n v="1671.19"/>
    <n v="2"/>
    <n v="3342.38"/>
    <n v="493.17"/>
    <n v="2849.21"/>
    <x v="6"/>
    <s v="03"/>
    <s v="March"/>
  </r>
  <r>
    <x v="919"/>
    <d v="2024-07-17T09:30:00"/>
    <s v="PROD178"/>
    <s v="CUST230"/>
    <s v="Home Appliances"/>
    <s v="Credit Card"/>
    <n v="200.49"/>
    <n v="5"/>
    <n v="1002.45"/>
    <n v="750.55"/>
    <n v="251.90000000000009"/>
    <x v="4"/>
    <s v="07"/>
    <s v="July"/>
  </r>
  <r>
    <x v="920"/>
    <d v="2024-02-28T23:52:35"/>
    <s v="PROD33"/>
    <s v="CUST119"/>
    <s v="Toys"/>
    <s v="Credit Card"/>
    <n v="602.16999999999996"/>
    <n v="1"/>
    <n v="602.16999999999996"/>
    <n v="330.51"/>
    <n v="271.65999999999997"/>
    <x v="4"/>
    <s v="02"/>
    <s v="February"/>
  </r>
  <r>
    <x v="921"/>
    <d v="2024-02-04T02:30:31"/>
    <s v="PROD52"/>
    <s v="CUST732"/>
    <s v="Books"/>
    <s v="Debit Card"/>
    <n v="240.04"/>
    <n v="3"/>
    <n v="720.12"/>
    <n v="71.47"/>
    <n v="648.65"/>
    <x v="0"/>
    <s v="02"/>
    <s v="February"/>
  </r>
  <r>
    <x v="922"/>
    <d v="2024-09-20T03:48:22"/>
    <s v="PROD175"/>
    <s v="CUST177"/>
    <s v="Fashion"/>
    <s v="Bank Transfer"/>
    <n v="1390.5"/>
    <n v="1"/>
    <n v="1390.5"/>
    <n v="742.32"/>
    <n v="648.17999999999995"/>
    <x v="1"/>
    <s v="09"/>
    <s v="September"/>
  </r>
  <r>
    <x v="923"/>
    <d v="2024-05-30T00:39:06"/>
    <s v="PROD2"/>
    <s v="CUST401"/>
    <s v="Toys"/>
    <s v="Credit Card"/>
    <n v="500.56"/>
    <n v="6"/>
    <n v="3003.36"/>
    <n v="253.61"/>
    <n v="2749.75"/>
    <x v="2"/>
    <s v="05"/>
    <s v="May"/>
  </r>
  <r>
    <x v="924"/>
    <d v="2024-09-23T06:36:06"/>
    <s v="PROD200"/>
    <s v="CUST475"/>
    <s v="Home Appliances"/>
    <s v="Debit Card"/>
    <n v="1258.24"/>
    <n v="7"/>
    <n v="8807.68"/>
    <n v="606.07000000000005"/>
    <n v="8201.61"/>
    <x v="6"/>
    <s v="09"/>
    <s v="September"/>
  </r>
  <r>
    <x v="925"/>
    <d v="2024-05-02T04:11:41"/>
    <s v="PROD141"/>
    <s v="CUST991"/>
    <s v="Electronics"/>
    <s v="PayPal"/>
    <n v="1525.97"/>
    <n v="5"/>
    <n v="7629.85"/>
    <n v="74.92"/>
    <n v="7554.93"/>
    <x v="2"/>
    <s v="05"/>
    <s v="May"/>
  </r>
  <r>
    <x v="926"/>
    <d v="2024-01-21T21:43:05"/>
    <s v="PROD161"/>
    <s v="CUST41"/>
    <s v="Electronics"/>
    <s v="Bank Transfer"/>
    <n v="1016.31"/>
    <n v="10"/>
    <n v="10163.099999999999"/>
    <n v="859.01"/>
    <n v="9304.0899999999983"/>
    <x v="0"/>
    <s v="01"/>
    <s v="January"/>
  </r>
  <r>
    <x v="927"/>
    <d v="2024-02-12T08:20:08"/>
    <s v="PROD108"/>
    <s v="CUST727"/>
    <s v="Fashion"/>
    <s v="PayPal"/>
    <n v="1784.05"/>
    <n v="5"/>
    <n v="8920.25"/>
    <n v="188.08"/>
    <n v="8732.17"/>
    <x v="6"/>
    <s v="02"/>
    <s v="February"/>
  </r>
  <r>
    <x v="928"/>
    <d v="2024-07-20T21:10:00"/>
    <s v="PROD59"/>
    <s v="CUST275"/>
    <s v="Books"/>
    <s v="PayPal"/>
    <n v="1011.1"/>
    <n v="3"/>
    <n v="3033.3"/>
    <n v="297.7"/>
    <n v="2735.6000000000004"/>
    <x v="3"/>
    <s v="07"/>
    <s v="July"/>
  </r>
  <r>
    <x v="929"/>
    <d v="2024-08-30T04:50:50"/>
    <s v="PROD75"/>
    <s v="CUST45"/>
    <s v="Books"/>
    <s v="Debit Card"/>
    <n v="277.39999999999998"/>
    <n v="8"/>
    <n v="2219.1999999999998"/>
    <n v="703.67"/>
    <n v="1515.5299999999997"/>
    <x v="1"/>
    <s v="08"/>
    <s v="August"/>
  </r>
  <r>
    <x v="930"/>
    <d v="2024-08-12T03:50:48"/>
    <s v="PROD144"/>
    <s v="CUST451"/>
    <s v="Fashion"/>
    <s v="Cash"/>
    <n v="1228.46"/>
    <n v="9"/>
    <n v="11056.14"/>
    <n v="369.73"/>
    <n v="10686.41"/>
    <x v="6"/>
    <s v="08"/>
    <s v="August"/>
  </r>
  <r>
    <x v="931"/>
    <d v="2024-03-10T16:01:49"/>
    <s v="PROD25"/>
    <s v="CUST343"/>
    <s v="Home Appliances"/>
    <s v="Credit Card"/>
    <n v="686.98"/>
    <n v="9"/>
    <n v="6182.82"/>
    <n v="465.59"/>
    <n v="5717.23"/>
    <x v="0"/>
    <s v="03"/>
    <s v="March"/>
  </r>
  <r>
    <x v="932"/>
    <d v="2024-01-19T08:48:29"/>
    <s v="PROD78"/>
    <s v="CUST497"/>
    <s v="Electronics"/>
    <s v="PayPal"/>
    <n v="942.65"/>
    <n v="7"/>
    <n v="6598.55"/>
    <n v="368.23"/>
    <n v="6230.32"/>
    <x v="1"/>
    <s v="01"/>
    <s v="January"/>
  </r>
  <r>
    <x v="933"/>
    <d v="2024-03-20T13:19:27"/>
    <s v="PROD84"/>
    <s v="CUST802"/>
    <s v="Toys"/>
    <s v="Credit Card"/>
    <n v="553.85"/>
    <n v="2"/>
    <n v="1107.7"/>
    <n v="970.96"/>
    <n v="136.74"/>
    <x v="4"/>
    <s v="03"/>
    <s v="March"/>
  </r>
  <r>
    <x v="934"/>
    <d v="2024-05-28T09:15:03"/>
    <s v="PROD81"/>
    <s v="CUST784"/>
    <s v="Toys"/>
    <s v="Credit Card"/>
    <n v="1247.22"/>
    <n v="8"/>
    <n v="9977.76"/>
    <n v="783.02"/>
    <n v="9194.74"/>
    <x v="5"/>
    <s v="05"/>
    <s v="May"/>
  </r>
  <r>
    <x v="935"/>
    <d v="2024-05-17T05:17:08"/>
    <s v="PROD66"/>
    <s v="CUST626"/>
    <s v="Electronics"/>
    <s v="Bank Transfer"/>
    <n v="446.57"/>
    <n v="5"/>
    <n v="2232.85"/>
    <n v="327.89"/>
    <n v="1904.96"/>
    <x v="1"/>
    <s v="05"/>
    <s v="May"/>
  </r>
  <r>
    <x v="936"/>
    <d v="2024-05-29T04:59:32"/>
    <s v="PROD197"/>
    <s v="CUST25"/>
    <s v="Fashion"/>
    <s v="Credit Card"/>
    <n v="53.62"/>
    <n v="5"/>
    <n v="268.09999999999997"/>
    <n v="754.1"/>
    <n v="-486.00000000000006"/>
    <x v="4"/>
    <s v="05"/>
    <s v="May"/>
  </r>
  <r>
    <x v="937"/>
    <d v="2024-04-01T14:23:49"/>
    <s v="PROD100"/>
    <s v="CUST363"/>
    <s v="Home Appliances"/>
    <s v="Cash"/>
    <n v="966.1"/>
    <n v="2"/>
    <n v="1932.2"/>
    <n v="404.57"/>
    <n v="1527.63"/>
    <x v="6"/>
    <s v="04"/>
    <s v="April"/>
  </r>
  <r>
    <x v="938"/>
    <d v="2024-06-01T19:18:36"/>
    <s v="PROD132"/>
    <s v="CUST436"/>
    <s v="Fashion"/>
    <s v="Debit Card"/>
    <n v="700.04"/>
    <n v="7"/>
    <n v="4900.28"/>
    <n v="28.1"/>
    <n v="4872.1799999999994"/>
    <x v="3"/>
    <s v="06"/>
    <s v="June"/>
  </r>
  <r>
    <x v="939"/>
    <d v="2024-09-10T12:49:15"/>
    <s v="PROD50"/>
    <s v="CUST310"/>
    <s v="Electronics"/>
    <s v="Bank Transfer"/>
    <n v="898.84"/>
    <n v="10"/>
    <n v="8988.4"/>
    <n v="762.05"/>
    <n v="8226.35"/>
    <x v="5"/>
    <s v="09"/>
    <s v="September"/>
  </r>
  <r>
    <x v="940"/>
    <d v="2024-07-17T11:50:11"/>
    <s v="PROD150"/>
    <s v="CUST936"/>
    <s v="Home Appliances"/>
    <s v="Credit Card"/>
    <n v="343.61"/>
    <n v="9"/>
    <n v="3092.4900000000002"/>
    <n v="904.67"/>
    <n v="2187.8200000000002"/>
    <x v="4"/>
    <s v="07"/>
    <s v="July"/>
  </r>
  <r>
    <x v="941"/>
    <d v="2024-04-22T15:50:16"/>
    <s v="PROD28"/>
    <s v="CUST557"/>
    <s v="Fashion"/>
    <s v="Debit Card"/>
    <n v="1485.13"/>
    <n v="2"/>
    <n v="2970.26"/>
    <n v="963.58"/>
    <n v="2006.6800000000003"/>
    <x v="6"/>
    <s v="04"/>
    <s v="April"/>
  </r>
  <r>
    <x v="942"/>
    <d v="2024-07-01T09:42:41"/>
    <s v="PROD168"/>
    <s v="CUST328"/>
    <s v="Fashion"/>
    <s v="PayPal"/>
    <n v="898.61"/>
    <n v="4"/>
    <n v="3594.44"/>
    <n v="407.18"/>
    <n v="3187.26"/>
    <x v="6"/>
    <s v="07"/>
    <s v="July"/>
  </r>
  <r>
    <x v="943"/>
    <d v="2024-01-17T01:29:17"/>
    <s v="PROD186"/>
    <s v="CUST26"/>
    <s v="Books"/>
    <s v="Cash"/>
    <n v="1589.17"/>
    <n v="3"/>
    <n v="4767.51"/>
    <n v="945.84"/>
    <n v="3821.67"/>
    <x v="4"/>
    <s v="01"/>
    <s v="January"/>
  </r>
  <r>
    <x v="944"/>
    <d v="2024-03-23T17:31:52"/>
    <s v="PROD145"/>
    <s v="CUST354"/>
    <s v="Home Appliances"/>
    <s v="Cash"/>
    <n v="1887.21"/>
    <n v="6"/>
    <n v="11323.26"/>
    <n v="789.58"/>
    <n v="10533.68"/>
    <x v="3"/>
    <s v="03"/>
    <s v="March"/>
  </r>
  <r>
    <x v="945"/>
    <d v="2024-05-07T10:03:06"/>
    <s v="PROD161"/>
    <s v="CUST612"/>
    <s v="Toys"/>
    <s v="Cash"/>
    <n v="1076.83"/>
    <n v="8"/>
    <n v="8614.64"/>
    <n v="859.01"/>
    <n v="7755.6299999999992"/>
    <x v="5"/>
    <s v="05"/>
    <s v="May"/>
  </r>
  <r>
    <x v="946"/>
    <d v="2024-02-02T23:57:15"/>
    <s v="PROD120"/>
    <s v="CUST63"/>
    <s v="Home Appliances"/>
    <s v="PayPal"/>
    <n v="1059.23"/>
    <n v="9"/>
    <n v="9533.07"/>
    <n v="821.86"/>
    <n v="8711.2099999999991"/>
    <x v="1"/>
    <s v="02"/>
    <s v="February"/>
  </r>
  <r>
    <x v="947"/>
    <d v="2024-09-01T03:33:01"/>
    <s v="PROD48"/>
    <s v="CUST996"/>
    <s v="Fashion"/>
    <s v="Credit Card"/>
    <n v="107.62"/>
    <n v="3"/>
    <n v="322.86"/>
    <n v="965.14"/>
    <n v="-642.28"/>
    <x v="0"/>
    <s v="09"/>
    <s v="September"/>
  </r>
  <r>
    <x v="948"/>
    <d v="2024-09-28T03:44:37"/>
    <s v="PROD55"/>
    <s v="CUST794"/>
    <s v="Fashion"/>
    <s v="Bank Transfer"/>
    <n v="1097.51"/>
    <n v="9"/>
    <n v="9877.59"/>
    <n v="376.96"/>
    <n v="9500.630000000001"/>
    <x v="3"/>
    <s v="09"/>
    <s v="September"/>
  </r>
  <r>
    <x v="949"/>
    <d v="2024-03-24T22:46:11"/>
    <s v="PROD114"/>
    <s v="CUST206"/>
    <s v="Toys"/>
    <s v="Bank Transfer"/>
    <n v="1508.16"/>
    <n v="5"/>
    <n v="7540.8"/>
    <n v="380.81"/>
    <n v="7159.99"/>
    <x v="0"/>
    <s v="03"/>
    <s v="March"/>
  </r>
  <r>
    <x v="950"/>
    <d v="2024-08-13T05:18:32"/>
    <s v="PROD105"/>
    <s v="CUST911"/>
    <s v="Electronics"/>
    <s v="Bank Transfer"/>
    <n v="1580.96"/>
    <n v="10"/>
    <n v="15809.6"/>
    <n v="305.49"/>
    <n v="15504.11"/>
    <x v="5"/>
    <s v="08"/>
    <s v="August"/>
  </r>
  <r>
    <x v="951"/>
    <d v="2024-08-22T21:46:23"/>
    <s v="PROD27"/>
    <s v="CUST189"/>
    <s v="Electronics"/>
    <s v="Bank Transfer"/>
    <n v="1898.68"/>
    <n v="2"/>
    <n v="3797.36"/>
    <n v="493.17"/>
    <n v="3304.19"/>
    <x v="2"/>
    <s v="08"/>
    <s v="August"/>
  </r>
  <r>
    <x v="952"/>
    <d v="2024-06-20T23:21:02"/>
    <s v="PROD55"/>
    <s v="CUST344"/>
    <s v="Books"/>
    <s v="PayPal"/>
    <n v="944.07"/>
    <n v="8"/>
    <n v="7552.56"/>
    <n v="376.96"/>
    <n v="7175.6"/>
    <x v="2"/>
    <s v="06"/>
    <s v="June"/>
  </r>
  <r>
    <x v="953"/>
    <d v="2024-08-18T07:55:03"/>
    <s v="PROD143"/>
    <s v="CUST447"/>
    <s v="Electronics"/>
    <s v="Debit Card"/>
    <n v="281.58"/>
    <n v="5"/>
    <n v="1407.8999999999999"/>
    <n v="570.6"/>
    <n v="837.29999999999984"/>
    <x v="0"/>
    <s v="08"/>
    <s v="August"/>
  </r>
  <r>
    <x v="954"/>
    <d v="2024-05-02T12:53:56"/>
    <s v="PROD21"/>
    <s v="CUST518"/>
    <s v="Home Appliances"/>
    <s v="Cash"/>
    <n v="670.18"/>
    <n v="2"/>
    <n v="1340.36"/>
    <n v="950.81"/>
    <n v="389.54999999999995"/>
    <x v="2"/>
    <s v="05"/>
    <s v="May"/>
  </r>
  <r>
    <x v="955"/>
    <d v="2024-09-11T10:02:24"/>
    <s v="PROD162"/>
    <s v="CUST77"/>
    <s v="Home Appliances"/>
    <s v="Debit Card"/>
    <n v="210.58"/>
    <n v="4"/>
    <n v="842.32"/>
    <n v="109.48"/>
    <n v="732.84"/>
    <x v="4"/>
    <s v="09"/>
    <s v="September"/>
  </r>
  <r>
    <x v="956"/>
    <d v="2024-06-09T10:59:54"/>
    <s v="PROD31"/>
    <s v="CUST862"/>
    <s v="Fashion"/>
    <s v="Credit Card"/>
    <n v="426.24"/>
    <n v="2"/>
    <n v="852.48"/>
    <n v="736.41"/>
    <n v="116.07000000000005"/>
    <x v="0"/>
    <s v="06"/>
    <s v="June"/>
  </r>
  <r>
    <x v="957"/>
    <d v="2024-05-04T19:31:08"/>
    <s v="PROD141"/>
    <s v="CUST719"/>
    <s v="Electronics"/>
    <s v="Bank Transfer"/>
    <n v="695.43"/>
    <n v="9"/>
    <n v="6258.87"/>
    <n v="74.92"/>
    <n v="6183.95"/>
    <x v="3"/>
    <s v="05"/>
    <s v="May"/>
  </r>
  <r>
    <x v="958"/>
    <d v="2024-05-25T01:13:19"/>
    <s v="PROD154"/>
    <s v="CUST590"/>
    <s v="Home Appliances"/>
    <s v="Cash"/>
    <n v="300.29000000000002"/>
    <n v="7"/>
    <n v="2102.0300000000002"/>
    <n v="37.53"/>
    <n v="2064.5"/>
    <x v="3"/>
    <s v="05"/>
    <s v="May"/>
  </r>
  <r>
    <x v="959"/>
    <d v="2024-02-23T19:38:34"/>
    <s v="PROD173"/>
    <s v="CUST226"/>
    <s v="Toys"/>
    <s v="Bank Transfer"/>
    <n v="1182"/>
    <n v="8"/>
    <n v="9456"/>
    <n v="18.7"/>
    <n v="9437.2999999999993"/>
    <x v="1"/>
    <s v="02"/>
    <s v="February"/>
  </r>
  <r>
    <x v="960"/>
    <d v="2024-05-30T22:30:25"/>
    <s v="PROD38"/>
    <s v="CUST954"/>
    <s v="Toys"/>
    <s v="Bank Transfer"/>
    <n v="1776.62"/>
    <n v="5"/>
    <n v="8883.0999999999985"/>
    <n v="99.19"/>
    <n v="8783.909999999998"/>
    <x v="2"/>
    <s v="05"/>
    <s v="May"/>
  </r>
  <r>
    <x v="961"/>
    <d v="2024-07-14T06:52:52"/>
    <s v="PROD83"/>
    <s v="CUST984"/>
    <s v="Home Appliances"/>
    <s v="Bank Transfer"/>
    <n v="1849.04"/>
    <n v="5"/>
    <n v="9245.2000000000007"/>
    <n v="303.60000000000002"/>
    <n v="8941.6"/>
    <x v="0"/>
    <s v="07"/>
    <s v="July"/>
  </r>
  <r>
    <x v="962"/>
    <d v="2024-10-10T12:44:54"/>
    <s v="PROD142"/>
    <s v="CUST677"/>
    <s v="Toys"/>
    <s v="Credit Card"/>
    <n v="1995.09"/>
    <n v="10"/>
    <n v="19950.899999999998"/>
    <n v="102.72"/>
    <n v="19848.179999999997"/>
    <x v="2"/>
    <s v="10"/>
    <s v="October"/>
  </r>
  <r>
    <x v="963"/>
    <d v="2024-02-05T03:09:53"/>
    <s v="PROD75"/>
    <s v="CUST423"/>
    <s v="Electronics"/>
    <s v="Cash"/>
    <n v="134.07"/>
    <n v="9"/>
    <n v="1206.6299999999999"/>
    <n v="703.67"/>
    <n v="502.95999999999992"/>
    <x v="6"/>
    <s v="02"/>
    <s v="February"/>
  </r>
  <r>
    <x v="964"/>
    <d v="2024-03-18T23:44:02"/>
    <s v="PROD44"/>
    <s v="CUST314"/>
    <s v="Home Appliances"/>
    <s v="Bank Transfer"/>
    <n v="1315.01"/>
    <n v="2"/>
    <n v="2630.02"/>
    <n v="174.99"/>
    <n v="2455.0299999999997"/>
    <x v="6"/>
    <s v="03"/>
    <s v="March"/>
  </r>
  <r>
    <x v="965"/>
    <d v="2024-06-19T07:38:50"/>
    <s v="PROD28"/>
    <s v="CUST6"/>
    <s v="Electronics"/>
    <s v="Debit Card"/>
    <n v="936.26"/>
    <n v="10"/>
    <n v="9362.6"/>
    <n v="963.58"/>
    <n v="8399.02"/>
    <x v="4"/>
    <s v="06"/>
    <s v="June"/>
  </r>
  <r>
    <x v="966"/>
    <d v="2024-02-01T01:38:50"/>
    <s v="PROD169"/>
    <s v="CUST143"/>
    <s v="Toys"/>
    <s v="PayPal"/>
    <n v="1167.5"/>
    <n v="3"/>
    <n v="3502.5"/>
    <n v="772.45"/>
    <n v="2730.05"/>
    <x v="2"/>
    <s v="02"/>
    <s v="February"/>
  </r>
  <r>
    <x v="967"/>
    <d v="2024-05-22T17:57:37"/>
    <s v="PROD59"/>
    <s v="CUST435"/>
    <s v="Books"/>
    <s v="PayPal"/>
    <n v="536.33000000000004"/>
    <n v="2"/>
    <n v="1072.6600000000001"/>
    <n v="297.7"/>
    <n v="774.96"/>
    <x v="4"/>
    <s v="05"/>
    <s v="May"/>
  </r>
  <r>
    <x v="968"/>
    <d v="2024-08-31T17:04:50"/>
    <s v="PROD43"/>
    <s v="CUST386"/>
    <s v="Books"/>
    <s v="Debit Card"/>
    <n v="753.07"/>
    <n v="7"/>
    <n v="5271.4900000000007"/>
    <n v="321.19"/>
    <n v="4950.3000000000011"/>
    <x v="3"/>
    <s v="08"/>
    <s v="August"/>
  </r>
  <r>
    <x v="969"/>
    <d v="2024-03-11T10:36:28"/>
    <s v="PROD104"/>
    <s v="CUST136"/>
    <s v="Fashion"/>
    <s v="Credit Card"/>
    <n v="90.99"/>
    <n v="1"/>
    <n v="90.99"/>
    <n v="310.20999999999998"/>
    <n v="-219.21999999999997"/>
    <x v="6"/>
    <s v="03"/>
    <s v="March"/>
  </r>
  <r>
    <x v="970"/>
    <d v="2024-09-18T07:49:52"/>
    <s v="PROD167"/>
    <s v="CUST457"/>
    <s v="Fashion"/>
    <s v="Debit Card"/>
    <n v="216.95"/>
    <n v="9"/>
    <n v="1952.55"/>
    <n v="692.47"/>
    <n v="1260.08"/>
    <x v="4"/>
    <s v="09"/>
    <s v="September"/>
  </r>
  <r>
    <x v="971"/>
    <d v="2024-04-17T18:19:27"/>
    <s v="PROD78"/>
    <s v="CUST367"/>
    <s v="Home Appliances"/>
    <s v="PayPal"/>
    <n v="1850.25"/>
    <n v="6"/>
    <n v="11101.5"/>
    <n v="368.23"/>
    <n v="10733.27"/>
    <x v="4"/>
    <s v="04"/>
    <s v="April"/>
  </r>
  <r>
    <x v="972"/>
    <d v="2024-05-03T10:54:28"/>
    <s v="PROD71"/>
    <s v="CUST121"/>
    <s v="Toys"/>
    <s v="PayPal"/>
    <n v="658.89"/>
    <n v="2"/>
    <n v="1317.78"/>
    <n v="35.22"/>
    <n v="1282.56"/>
    <x v="1"/>
    <s v="05"/>
    <s v="May"/>
  </r>
  <r>
    <x v="973"/>
    <d v="2024-02-25T14:58:43"/>
    <s v="PROD150"/>
    <s v="CUST770"/>
    <s v="Home Appliances"/>
    <s v="Bank Transfer"/>
    <n v="1241.25"/>
    <n v="4"/>
    <n v="4965"/>
    <n v="904.67"/>
    <n v="4060.33"/>
    <x v="0"/>
    <s v="02"/>
    <s v="February"/>
  </r>
  <r>
    <x v="974"/>
    <d v="2024-05-26T11:38:36"/>
    <s v="PROD133"/>
    <s v="CUST661"/>
    <s v="Home Appliances"/>
    <s v="Debit Card"/>
    <n v="851.31"/>
    <n v="9"/>
    <n v="7661.7899999999991"/>
    <n v="751.27"/>
    <n v="6910.5199999999986"/>
    <x v="0"/>
    <s v="05"/>
    <s v="May"/>
  </r>
  <r>
    <x v="975"/>
    <d v="2024-02-01T21:15:37"/>
    <s v="PROD15"/>
    <s v="CUST879"/>
    <s v="Electronics"/>
    <s v="PayPal"/>
    <n v="203.95"/>
    <n v="6"/>
    <n v="1223.6999999999998"/>
    <n v="866.87"/>
    <n v="356.82999999999981"/>
    <x v="2"/>
    <s v="02"/>
    <s v="February"/>
  </r>
  <r>
    <x v="976"/>
    <d v="2024-09-19T20:49:33"/>
    <s v="PROD94"/>
    <s v="CUST129"/>
    <s v="Toys"/>
    <s v="Credit Card"/>
    <n v="841.06"/>
    <n v="7"/>
    <n v="5887.42"/>
    <n v="171.16"/>
    <n v="5716.26"/>
    <x v="2"/>
    <s v="09"/>
    <s v="September"/>
  </r>
  <r>
    <x v="977"/>
    <d v="2024-06-23T06:22:50"/>
    <s v="PROD46"/>
    <s v="CUST702"/>
    <s v="Electronics"/>
    <s v="Bank Transfer"/>
    <n v="648.62"/>
    <n v="7"/>
    <n v="4540.34"/>
    <n v="587.24"/>
    <n v="3953.1000000000004"/>
    <x v="0"/>
    <s v="06"/>
    <s v="June"/>
  </r>
  <r>
    <x v="978"/>
    <d v="2024-09-15T08:50:18"/>
    <s v="PROD90"/>
    <s v="CUST350"/>
    <s v="Electronics"/>
    <s v="PayPal"/>
    <n v="1363.89"/>
    <n v="4"/>
    <n v="5455.56"/>
    <n v="961.3"/>
    <n v="4494.26"/>
    <x v="0"/>
    <s v="09"/>
    <s v="September"/>
  </r>
  <r>
    <x v="979"/>
    <d v="2024-08-04T21:58:11"/>
    <s v="PROD36"/>
    <s v="CUST61"/>
    <s v="Home Appliances"/>
    <s v="Cash"/>
    <n v="197.67"/>
    <n v="6"/>
    <n v="1186.02"/>
    <n v="462.14"/>
    <n v="723.88"/>
    <x v="0"/>
    <s v="08"/>
    <s v="August"/>
  </r>
  <r>
    <x v="980"/>
    <d v="2024-05-16T18:50:36"/>
    <s v="PROD64"/>
    <s v="CUST867"/>
    <s v="Electronics"/>
    <s v="Bank Transfer"/>
    <n v="982.52"/>
    <n v="1"/>
    <n v="982.52"/>
    <n v="90.98"/>
    <n v="891.54"/>
    <x v="2"/>
    <s v="05"/>
    <s v="May"/>
  </r>
  <r>
    <x v="981"/>
    <d v="2024-10-19T10:46:23"/>
    <s v="PROD44"/>
    <s v="CUST889"/>
    <s v="Home Appliances"/>
    <s v="PayPal"/>
    <n v="675.54"/>
    <n v="5"/>
    <n v="3377.7"/>
    <n v="174.99"/>
    <n v="3202.71"/>
    <x v="3"/>
    <s v="10"/>
    <s v="October"/>
  </r>
  <r>
    <x v="982"/>
    <d v="2024-01-30T17:46:09"/>
    <s v="PROD16"/>
    <s v="CUST750"/>
    <s v="Books"/>
    <s v="Cash"/>
    <n v="682.72"/>
    <n v="2"/>
    <n v="1365.44"/>
    <n v="114.47"/>
    <n v="1250.97"/>
    <x v="5"/>
    <s v="01"/>
    <s v="January"/>
  </r>
  <r>
    <x v="983"/>
    <d v="2024-02-14T21:01:24"/>
    <s v="PROD87"/>
    <s v="CUST992"/>
    <s v="Toys"/>
    <s v="Bank Transfer"/>
    <n v="711.57"/>
    <n v="10"/>
    <n v="7115.7000000000007"/>
    <n v="646.59"/>
    <n v="6469.1100000000006"/>
    <x v="4"/>
    <s v="02"/>
    <s v="February"/>
  </r>
  <r>
    <x v="984"/>
    <d v="2024-04-08T18:49:27"/>
    <s v="PROD124"/>
    <s v="CUST794"/>
    <s v="Books"/>
    <s v="PayPal"/>
    <n v="1224.6300000000001"/>
    <n v="5"/>
    <n v="6123.1500000000005"/>
    <n v="409.39"/>
    <n v="5713.76"/>
    <x v="6"/>
    <s v="04"/>
    <s v="April"/>
  </r>
  <r>
    <x v="985"/>
    <d v="2024-10-02T22:54:32"/>
    <s v="PROD172"/>
    <s v="CUST201"/>
    <s v="Books"/>
    <s v="Debit Card"/>
    <n v="1871.7"/>
    <n v="2"/>
    <n v="3743.4"/>
    <n v="95.27"/>
    <n v="3648.13"/>
    <x v="4"/>
    <s v="10"/>
    <s v="October"/>
  </r>
  <r>
    <x v="986"/>
    <d v="2024-08-11T23:32:24"/>
    <s v="PROD111"/>
    <s v="CUST141"/>
    <s v="Toys"/>
    <s v="Cash"/>
    <n v="648.48"/>
    <n v="4"/>
    <n v="2593.92"/>
    <n v="771.88"/>
    <n v="1822.04"/>
    <x v="0"/>
    <s v="08"/>
    <s v="August"/>
  </r>
  <r>
    <x v="987"/>
    <d v="2024-10-14T05:29:33"/>
    <s v="PROD121"/>
    <s v="CUST216"/>
    <s v="Home Appliances"/>
    <s v="Cash"/>
    <n v="966.87"/>
    <n v="1"/>
    <n v="966.87"/>
    <n v="795.14"/>
    <n v="171.73000000000002"/>
    <x v="6"/>
    <s v="10"/>
    <s v="October"/>
  </r>
  <r>
    <x v="988"/>
    <d v="2024-06-16T20:10:24"/>
    <s v="PROD66"/>
    <s v="CUST113"/>
    <s v="Fashion"/>
    <s v="Debit Card"/>
    <n v="973.42"/>
    <n v="1"/>
    <n v="973.42"/>
    <n v="327.89"/>
    <n v="645.53"/>
    <x v="0"/>
    <s v="06"/>
    <s v="June"/>
  </r>
  <r>
    <x v="989"/>
    <d v="2024-08-23T19:58:20"/>
    <s v="PROD179"/>
    <s v="CUST726"/>
    <s v="Electronics"/>
    <s v="Cash"/>
    <n v="1491.27"/>
    <n v="7"/>
    <n v="10438.89"/>
    <n v="221.06"/>
    <n v="10217.83"/>
    <x v="1"/>
    <s v="08"/>
    <s v="August"/>
  </r>
  <r>
    <x v="990"/>
    <d v="2024-06-20T04:26:14"/>
    <s v="PROD138"/>
    <s v="CUST519"/>
    <s v="Electronics"/>
    <s v="Cash"/>
    <n v="691.05"/>
    <n v="10"/>
    <n v="6910.5"/>
    <n v="374.92"/>
    <n v="6535.58"/>
    <x v="2"/>
    <s v="06"/>
    <s v="June"/>
  </r>
  <r>
    <x v="991"/>
    <d v="2024-08-07T03:20:29"/>
    <s v="PROD192"/>
    <s v="CUST535"/>
    <s v="Home Appliances"/>
    <s v="Credit Card"/>
    <n v="1556.64"/>
    <n v="9"/>
    <n v="14009.76"/>
    <n v="154.76"/>
    <n v="13855"/>
    <x v="4"/>
    <s v="08"/>
    <s v="August"/>
  </r>
  <r>
    <x v="992"/>
    <d v="2024-01-23T21:25:54"/>
    <s v="PROD1"/>
    <s v="CUST383"/>
    <s v="Fashion"/>
    <s v="Bank Transfer"/>
    <n v="1713.48"/>
    <n v="8"/>
    <n v="13707.84"/>
    <n v="435.29"/>
    <n v="13272.55"/>
    <x v="5"/>
    <s v="01"/>
    <s v="January"/>
  </r>
  <r>
    <x v="993"/>
    <d v="2024-03-13T01:12:46"/>
    <s v="PROD19"/>
    <s v="CUST856"/>
    <s v="Electronics"/>
    <s v="Cash"/>
    <n v="101.67"/>
    <n v="5"/>
    <n v="508.35"/>
    <n v="288.51"/>
    <n v="219.84000000000003"/>
    <x v="4"/>
    <s v="03"/>
    <s v="March"/>
  </r>
  <r>
    <x v="994"/>
    <d v="2024-04-22T15:51:55"/>
    <s v="PROD167"/>
    <s v="CUST17"/>
    <s v="Home Appliances"/>
    <s v="Bank Transfer"/>
    <n v="1429.08"/>
    <n v="5"/>
    <n v="7145.4"/>
    <n v="692.47"/>
    <n v="6452.9299999999994"/>
    <x v="6"/>
    <s v="04"/>
    <s v="April"/>
  </r>
  <r>
    <x v="995"/>
    <d v="2024-05-08T11:44:06"/>
    <s v="PROD163"/>
    <s v="CUST678"/>
    <s v="Books"/>
    <s v="Cash"/>
    <n v="1159.02"/>
    <n v="5"/>
    <n v="5795.1"/>
    <n v="753.5"/>
    <n v="5041.6000000000004"/>
    <x v="4"/>
    <s v="05"/>
    <s v="May"/>
  </r>
  <r>
    <x v="996"/>
    <d v="2024-08-30T07:08:27"/>
    <s v="PROD33"/>
    <s v="CUST56"/>
    <s v="Books"/>
    <s v="PayPal"/>
    <n v="1395.75"/>
    <n v="3"/>
    <n v="4187.25"/>
    <n v="330.51"/>
    <n v="3856.74"/>
    <x v="1"/>
    <s v="08"/>
    <s v="August"/>
  </r>
  <r>
    <x v="997"/>
    <d v="2024-03-29T14:54:21"/>
    <s v="PROD138"/>
    <s v="CUST770"/>
    <s v="Books"/>
    <s v="Credit Card"/>
    <n v="71.48"/>
    <n v="10"/>
    <n v="714.80000000000007"/>
    <n v="374.92"/>
    <n v="339.88000000000005"/>
    <x v="1"/>
    <s v="03"/>
    <s v="March"/>
  </r>
  <r>
    <x v="998"/>
    <d v="2024-09-07T14:04:24"/>
    <s v="PROD36"/>
    <s v="CUST193"/>
    <s v="Home Appliances"/>
    <s v="Credit Card"/>
    <n v="773.54"/>
    <n v="10"/>
    <n v="7735.4"/>
    <n v="462.14"/>
    <n v="7273.2599999999993"/>
    <x v="3"/>
    <s v="09"/>
    <s v="September"/>
  </r>
  <r>
    <x v="999"/>
    <d v="2024-03-14T12:05:12"/>
    <s v="PROD100"/>
    <s v="CUST190"/>
    <s v="Books"/>
    <s v="PayPal"/>
    <n v="1865.94"/>
    <n v="2"/>
    <n v="3731.88"/>
    <n v="404.57"/>
    <n v="3327.31"/>
    <x v="2"/>
    <s v="03"/>
    <s v="March"/>
  </r>
  <r>
    <x v="1000"/>
    <d v="2024-03-09T22:16:09"/>
    <s v="PROD41"/>
    <s v="CUST100"/>
    <s v="Electronics"/>
    <s v="Bank Transfer"/>
    <n v="1587.42"/>
    <n v="4"/>
    <n v="6349.68"/>
    <n v="786.45"/>
    <n v="5563.2300000000005"/>
    <x v="3"/>
    <s v="03"/>
    <s v="March"/>
  </r>
  <r>
    <x v="1001"/>
    <d v="2024-07-30T20:00:44"/>
    <s v="PROD12"/>
    <s v="CUST721"/>
    <s v="Electronics"/>
    <s v="Cash"/>
    <n v="474.21"/>
    <n v="3"/>
    <n v="1422.6299999999999"/>
    <n v="132.38999999999999"/>
    <n v="1290.2399999999998"/>
    <x v="5"/>
    <s v="07"/>
    <s v="July"/>
  </r>
  <r>
    <x v="1002"/>
    <d v="2024-01-04T22:28:54"/>
    <s v="PROD2"/>
    <s v="CUST291"/>
    <s v="Books"/>
    <s v="PayPal"/>
    <n v="972.45"/>
    <n v="3"/>
    <n v="2917.3500000000004"/>
    <n v="253.61"/>
    <n v="2663.7400000000002"/>
    <x v="2"/>
    <s v="01"/>
    <s v="January"/>
  </r>
  <r>
    <x v="1003"/>
    <d v="2024-01-11T05:36:59"/>
    <s v="PROD4"/>
    <s v="CUST957"/>
    <s v="Toys"/>
    <s v="PayPal"/>
    <n v="129.47999999999999"/>
    <n v="4"/>
    <n v="517.91999999999996"/>
    <n v="454.08"/>
    <n v="63.839999999999975"/>
    <x v="2"/>
    <s v="01"/>
    <s v="January"/>
  </r>
  <r>
    <x v="1004"/>
    <d v="2024-07-02T23:15:50"/>
    <s v="PROD22"/>
    <s v="CUST77"/>
    <s v="Home Appliances"/>
    <s v="Debit Card"/>
    <n v="1862.97"/>
    <n v="8"/>
    <n v="14903.76"/>
    <n v="418.1"/>
    <n v="14485.66"/>
    <x v="5"/>
    <s v="07"/>
    <s v="July"/>
  </r>
  <r>
    <x v="1005"/>
    <d v="2024-06-15T10:16:25"/>
    <s v="PROD123"/>
    <s v="CUST675"/>
    <s v="Home Appliances"/>
    <s v="PayPal"/>
    <n v="911.73"/>
    <n v="1"/>
    <n v="911.73"/>
    <n v="372.5"/>
    <n v="539.23"/>
    <x v="3"/>
    <s v="06"/>
    <s v="June"/>
  </r>
  <r>
    <x v="1006"/>
    <d v="2024-10-04T11:46:54"/>
    <s v="PROD21"/>
    <s v="CUST661"/>
    <s v="Books"/>
    <s v="PayPal"/>
    <n v="1627.1"/>
    <n v="7"/>
    <n v="11389.699999999999"/>
    <n v="950.81"/>
    <n v="10438.89"/>
    <x v="1"/>
    <s v="10"/>
    <s v="October"/>
  </r>
  <r>
    <x v="1007"/>
    <d v="2024-09-21T14:09:10"/>
    <s v="PROD86"/>
    <s v="CUST837"/>
    <s v="Electronics"/>
    <s v="Credit Card"/>
    <n v="915.64"/>
    <n v="6"/>
    <n v="5493.84"/>
    <n v="15.69"/>
    <n v="5478.1500000000005"/>
    <x v="3"/>
    <s v="09"/>
    <s v="September"/>
  </r>
  <r>
    <x v="1008"/>
    <d v="2024-10-21T05:39:59"/>
    <s v="PROD89"/>
    <s v="CUST893"/>
    <s v="Fashion"/>
    <s v="Debit Card"/>
    <n v="354.57"/>
    <n v="4"/>
    <n v="1418.28"/>
    <n v="77.61"/>
    <n v="1340.67"/>
    <x v="6"/>
    <s v="10"/>
    <s v="October"/>
  </r>
  <r>
    <x v="1009"/>
    <d v="2024-08-10T17:11:31"/>
    <s v="PROD26"/>
    <s v="CUST942"/>
    <s v="Home Appliances"/>
    <s v="PayPal"/>
    <n v="1228.83"/>
    <n v="9"/>
    <n v="11059.47"/>
    <n v="627.66"/>
    <n v="10431.81"/>
    <x v="3"/>
    <s v="08"/>
    <s v="August"/>
  </r>
  <r>
    <x v="1010"/>
    <d v="2024-06-27T17:08:15"/>
    <s v="PROD112"/>
    <s v="CUST295"/>
    <s v="Home Appliances"/>
    <s v="Bank Transfer"/>
    <n v="1357.52"/>
    <n v="6"/>
    <n v="8145.12"/>
    <n v="104.7"/>
    <n v="8040.42"/>
    <x v="2"/>
    <s v="06"/>
    <s v="June"/>
  </r>
  <r>
    <x v="1011"/>
    <d v="2024-05-20T01:59:32"/>
    <s v="PROD139"/>
    <s v="CUST899"/>
    <s v="Fashion"/>
    <s v="Cash"/>
    <n v="1617.75"/>
    <n v="1"/>
    <n v="1617.75"/>
    <n v="699.64"/>
    <n v="918.11"/>
    <x v="6"/>
    <s v="05"/>
    <s v="May"/>
  </r>
  <r>
    <x v="1012"/>
    <d v="2024-10-27T10:17:28"/>
    <s v="PROD158"/>
    <s v="CUST235"/>
    <s v="Home Appliances"/>
    <s v="Bank Transfer"/>
    <n v="395.33"/>
    <n v="1"/>
    <n v="395.33"/>
    <n v="688.88"/>
    <n v="-293.55"/>
    <x v="0"/>
    <s v="10"/>
    <s v="October"/>
  </r>
  <r>
    <x v="1013"/>
    <d v="2024-05-20T02:37:17"/>
    <s v="PROD27"/>
    <s v="CUST467"/>
    <s v="Fashion"/>
    <s v="Bank Transfer"/>
    <n v="1897.09"/>
    <n v="2"/>
    <n v="3794.18"/>
    <n v="493.17"/>
    <n v="3301.0099999999998"/>
    <x v="6"/>
    <s v="05"/>
    <s v="May"/>
  </r>
  <r>
    <x v="1014"/>
    <d v="2024-01-04T03:33:56"/>
    <s v="PROD3"/>
    <s v="CUST786"/>
    <s v="Home Appliances"/>
    <s v="Debit Card"/>
    <n v="612.79"/>
    <n v="3"/>
    <n v="1838.37"/>
    <n v="27.63"/>
    <n v="1810.7399999999998"/>
    <x v="2"/>
    <s v="01"/>
    <s v="January"/>
  </r>
  <r>
    <x v="1015"/>
    <d v="2024-04-18T01:08:07"/>
    <s v="PROD182"/>
    <s v="CUST493"/>
    <s v="Books"/>
    <s v="PayPal"/>
    <n v="664.02"/>
    <n v="2"/>
    <n v="1328.04"/>
    <n v="316.27"/>
    <n v="1011.77"/>
    <x v="2"/>
    <s v="04"/>
    <s v="April"/>
  </r>
  <r>
    <x v="1016"/>
    <d v="2024-02-01T11:13:08"/>
    <s v="PROD182"/>
    <s v="CUST476"/>
    <s v="Toys"/>
    <s v="PayPal"/>
    <n v="1658.52"/>
    <n v="8"/>
    <n v="13268.16"/>
    <n v="316.27"/>
    <n v="12951.89"/>
    <x v="2"/>
    <s v="02"/>
    <s v="February"/>
  </r>
  <r>
    <x v="1017"/>
    <d v="2024-02-09T18:24:28"/>
    <s v="PROD37"/>
    <s v="CUST393"/>
    <s v="Toys"/>
    <s v="Cash"/>
    <n v="1725.25"/>
    <n v="6"/>
    <n v="10351.5"/>
    <n v="644.58000000000004"/>
    <n v="9706.92"/>
    <x v="1"/>
    <s v="02"/>
    <s v="February"/>
  </r>
  <r>
    <x v="1018"/>
    <d v="2024-03-21T14:00:12"/>
    <s v="PROD195"/>
    <s v="CUST12"/>
    <s v="Fashion"/>
    <s v="Credit Card"/>
    <n v="897.72"/>
    <n v="3"/>
    <n v="2693.16"/>
    <n v="955.51"/>
    <n v="1737.6499999999999"/>
    <x v="2"/>
    <s v="03"/>
    <s v="March"/>
  </r>
  <r>
    <x v="1019"/>
    <d v="2024-08-11T08:50:53"/>
    <s v="PROD121"/>
    <s v="CUST567"/>
    <s v="Books"/>
    <s v="Bank Transfer"/>
    <n v="1237.92"/>
    <n v="8"/>
    <n v="9903.36"/>
    <n v="795.14"/>
    <n v="9108.2200000000012"/>
    <x v="0"/>
    <s v="08"/>
    <s v="August"/>
  </r>
  <r>
    <x v="1020"/>
    <d v="2024-08-05T16:29:05"/>
    <s v="PROD95"/>
    <s v="CUST604"/>
    <s v="Home Appliances"/>
    <s v="Bank Transfer"/>
    <n v="1708.09"/>
    <n v="5"/>
    <n v="8540.4499999999989"/>
    <n v="211.14"/>
    <n v="8329.31"/>
    <x v="6"/>
    <s v="08"/>
    <s v="August"/>
  </r>
  <r>
    <x v="1021"/>
    <d v="2024-02-19T12:34:57"/>
    <s v="PROD26"/>
    <s v="CUST162"/>
    <s v="Toys"/>
    <s v="PayPal"/>
    <n v="1437.28"/>
    <n v="4"/>
    <n v="5749.12"/>
    <n v="627.66"/>
    <n v="5121.46"/>
    <x v="6"/>
    <s v="02"/>
    <s v="February"/>
  </r>
  <r>
    <x v="1022"/>
    <d v="2024-06-21T21:50:48"/>
    <s v="PROD61"/>
    <s v="CUST98"/>
    <s v="Fashion"/>
    <s v="Bank Transfer"/>
    <n v="1280.9100000000001"/>
    <n v="10"/>
    <n v="12809.1"/>
    <n v="193.63"/>
    <n v="12615.470000000001"/>
    <x v="1"/>
    <s v="06"/>
    <s v="June"/>
  </r>
  <r>
    <x v="1023"/>
    <d v="2024-04-12T23:34:28"/>
    <s v="PROD79"/>
    <s v="CUST323"/>
    <s v="Toys"/>
    <s v="Credit Card"/>
    <n v="1318.82"/>
    <n v="9"/>
    <n v="11869.38"/>
    <n v="799.06"/>
    <n v="11070.32"/>
    <x v="1"/>
    <s v="04"/>
    <s v="April"/>
  </r>
  <r>
    <x v="1024"/>
    <d v="2024-10-17T22:51:14"/>
    <s v="PROD132"/>
    <s v="CUST436"/>
    <s v="Books"/>
    <s v="Cash"/>
    <n v="973.01"/>
    <n v="10"/>
    <n v="9730.1"/>
    <n v="28.1"/>
    <n v="9702"/>
    <x v="2"/>
    <s v="10"/>
    <s v="October"/>
  </r>
  <r>
    <x v="1025"/>
    <d v="2024-07-11T07:17:17"/>
    <s v="PROD48"/>
    <s v="CUST452"/>
    <s v="Electronics"/>
    <s v="PayPal"/>
    <n v="761.61"/>
    <n v="10"/>
    <n v="7616.1"/>
    <n v="965.14"/>
    <n v="6650.96"/>
    <x v="2"/>
    <s v="07"/>
    <s v="July"/>
  </r>
  <r>
    <x v="1026"/>
    <d v="2024-05-24T09:11:33"/>
    <s v="PROD89"/>
    <s v="CUST680"/>
    <s v="Electronics"/>
    <s v="Credit Card"/>
    <n v="1686.44"/>
    <n v="9"/>
    <n v="15177.960000000001"/>
    <n v="77.61"/>
    <n v="15100.35"/>
    <x v="1"/>
    <s v="05"/>
    <s v="May"/>
  </r>
  <r>
    <x v="1027"/>
    <d v="2024-03-26T03:00:26"/>
    <s v="PROD73"/>
    <s v="CUST952"/>
    <s v="Electronics"/>
    <s v="Cash"/>
    <n v="1872.27"/>
    <n v="3"/>
    <n v="5616.8099999999995"/>
    <n v="427.85"/>
    <n v="5188.9599999999991"/>
    <x v="5"/>
    <s v="03"/>
    <s v="March"/>
  </r>
  <r>
    <x v="1028"/>
    <d v="2024-09-29T06:57:42"/>
    <s v="PROD44"/>
    <s v="CUST33"/>
    <s v="Toys"/>
    <s v="Cash"/>
    <n v="464.88"/>
    <n v="2"/>
    <n v="929.76"/>
    <n v="174.99"/>
    <n v="754.77"/>
    <x v="0"/>
    <s v="09"/>
    <s v="September"/>
  </r>
  <r>
    <x v="1029"/>
    <d v="2024-08-05T18:32:52"/>
    <s v="PROD107"/>
    <s v="CUST439"/>
    <s v="Books"/>
    <s v="Debit Card"/>
    <n v="179.54"/>
    <n v="1"/>
    <n v="179.54"/>
    <n v="434.88"/>
    <n v="-255.34"/>
    <x v="6"/>
    <s v="08"/>
    <s v="August"/>
  </r>
  <r>
    <x v="1030"/>
    <d v="2024-09-03T22:24:19"/>
    <s v="PROD153"/>
    <s v="CUST886"/>
    <s v="Books"/>
    <s v="Bank Transfer"/>
    <n v="565"/>
    <n v="2"/>
    <n v="1130"/>
    <n v="585.16999999999996"/>
    <n v="544.83000000000004"/>
    <x v="5"/>
    <s v="09"/>
    <s v="September"/>
  </r>
  <r>
    <x v="1031"/>
    <d v="2024-04-28T20:20:58"/>
    <s v="PROD66"/>
    <s v="CUST894"/>
    <s v="Home Appliances"/>
    <s v="Bank Transfer"/>
    <n v="277.45"/>
    <n v="2"/>
    <n v="554.9"/>
    <n v="327.89"/>
    <n v="227.01"/>
    <x v="0"/>
    <s v="04"/>
    <s v="April"/>
  </r>
  <r>
    <x v="1032"/>
    <d v="2024-02-01T15:23:06"/>
    <s v="PROD50"/>
    <s v="CUST610"/>
    <s v="Books"/>
    <s v="Debit Card"/>
    <n v="1670.72"/>
    <n v="4"/>
    <n v="6682.88"/>
    <n v="762.05"/>
    <n v="5920.83"/>
    <x v="2"/>
    <s v="02"/>
    <s v="February"/>
  </r>
  <r>
    <x v="1033"/>
    <d v="2024-06-25T03:05:46"/>
    <s v="PROD10"/>
    <s v="CUST447"/>
    <s v="Electronics"/>
    <s v="Bank Transfer"/>
    <n v="267.89"/>
    <n v="10"/>
    <n v="2678.8999999999996"/>
    <n v="438.5"/>
    <n v="2240.3999999999996"/>
    <x v="5"/>
    <s v="06"/>
    <s v="June"/>
  </r>
  <r>
    <x v="1034"/>
    <d v="2024-09-23T00:34:37"/>
    <s v="PROD196"/>
    <s v="CUST123"/>
    <s v="Books"/>
    <s v="Debit Card"/>
    <n v="1194.94"/>
    <n v="1"/>
    <n v="1194.94"/>
    <n v="487.84"/>
    <n v="707.10000000000014"/>
    <x v="6"/>
    <s v="09"/>
    <s v="September"/>
  </r>
  <r>
    <x v="1035"/>
    <d v="2024-08-30T14:47:29"/>
    <s v="PROD179"/>
    <s v="CUST991"/>
    <s v="Fashion"/>
    <s v="Debit Card"/>
    <n v="1858.29"/>
    <n v="2"/>
    <n v="3716.58"/>
    <n v="221.06"/>
    <n v="3495.52"/>
    <x v="1"/>
    <s v="08"/>
    <s v="August"/>
  </r>
  <r>
    <x v="1036"/>
    <d v="2024-03-24T08:38:13"/>
    <s v="PROD177"/>
    <s v="CUST15"/>
    <s v="Electronics"/>
    <s v="PayPal"/>
    <n v="104.01"/>
    <n v="3"/>
    <n v="312.03000000000003"/>
    <n v="102.73"/>
    <n v="209.3"/>
    <x v="0"/>
    <s v="03"/>
    <s v="March"/>
  </r>
  <r>
    <x v="1037"/>
    <d v="2024-05-16T01:11:33"/>
    <s v="PROD148"/>
    <s v="CUST562"/>
    <s v="Home Appliances"/>
    <s v="Debit Card"/>
    <n v="1533.78"/>
    <n v="2"/>
    <n v="3067.56"/>
    <n v="93.21"/>
    <n v="2974.35"/>
    <x v="2"/>
    <s v="05"/>
    <s v="May"/>
  </r>
  <r>
    <x v="1038"/>
    <d v="2024-11-04T02:34:01"/>
    <s v="PROD28"/>
    <s v="CUST319"/>
    <s v="Home Appliances"/>
    <s v="Cash"/>
    <n v="554.03"/>
    <n v="2"/>
    <n v="1108.06"/>
    <n v="963.58"/>
    <n v="144.4799999999999"/>
    <x v="6"/>
    <s v="11"/>
    <s v="November"/>
  </r>
  <r>
    <x v="1039"/>
    <d v="2024-01-20T03:13:15"/>
    <s v="PROD70"/>
    <s v="CUST290"/>
    <s v="Fashion"/>
    <s v="Bank Transfer"/>
    <n v="964.55"/>
    <n v="3"/>
    <n v="2893.6499999999996"/>
    <n v="57.64"/>
    <n v="2836.0099999999998"/>
    <x v="3"/>
    <s v="01"/>
    <s v="January"/>
  </r>
  <r>
    <x v="1040"/>
    <d v="2024-09-20T13:12:50"/>
    <s v="PROD101"/>
    <s v="CUST88"/>
    <s v="Books"/>
    <s v="PayPal"/>
    <n v="734.12"/>
    <n v="6"/>
    <n v="4404.72"/>
    <n v="978.72"/>
    <n v="3426"/>
    <x v="1"/>
    <s v="09"/>
    <s v="September"/>
  </r>
  <r>
    <x v="1041"/>
    <d v="2024-02-28T22:53:28"/>
    <s v="PROD196"/>
    <s v="CUST427"/>
    <s v="Home Appliances"/>
    <s v="Credit Card"/>
    <n v="887.35"/>
    <n v="8"/>
    <n v="7098.8"/>
    <n v="487.84"/>
    <n v="6610.96"/>
    <x v="4"/>
    <s v="02"/>
    <s v="February"/>
  </r>
  <r>
    <x v="1042"/>
    <d v="2024-04-13T04:26:18"/>
    <s v="PROD79"/>
    <s v="CUST852"/>
    <s v="Toys"/>
    <s v="Bank Transfer"/>
    <n v="1796.35"/>
    <n v="2"/>
    <n v="3592.7"/>
    <n v="799.06"/>
    <n v="2793.64"/>
    <x v="3"/>
    <s v="04"/>
    <s v="April"/>
  </r>
  <r>
    <x v="1043"/>
    <d v="2024-07-26T19:23:44"/>
    <s v="PROD111"/>
    <s v="CUST307"/>
    <s v="Fashion"/>
    <s v="Bank Transfer"/>
    <n v="1771.84"/>
    <n v="6"/>
    <n v="10631.039999999999"/>
    <n v="771.88"/>
    <n v="9859.16"/>
    <x v="1"/>
    <s v="07"/>
    <s v="July"/>
  </r>
  <r>
    <x v="1044"/>
    <d v="2024-05-08T18:50:56"/>
    <s v="PROD157"/>
    <s v="CUST259"/>
    <s v="Fashion"/>
    <s v="PayPal"/>
    <n v="1627.22"/>
    <n v="10"/>
    <n v="16272.2"/>
    <n v="152.68"/>
    <n v="16119.52"/>
    <x v="4"/>
    <s v="05"/>
    <s v="May"/>
  </r>
  <r>
    <x v="1045"/>
    <d v="2024-02-20T11:51:25"/>
    <s v="PROD101"/>
    <s v="CUST640"/>
    <s v="Books"/>
    <s v="Cash"/>
    <n v="428.64"/>
    <n v="1"/>
    <n v="428.64"/>
    <n v="978.72"/>
    <n v="-550.08000000000004"/>
    <x v="5"/>
    <s v="02"/>
    <s v="February"/>
  </r>
  <r>
    <x v="1046"/>
    <d v="2024-06-05T09:42:22"/>
    <s v="PROD178"/>
    <s v="CUST940"/>
    <s v="Home Appliances"/>
    <s v="Cash"/>
    <n v="1798.1"/>
    <n v="7"/>
    <n v="12586.699999999999"/>
    <n v="750.55"/>
    <n v="11836.15"/>
    <x v="4"/>
    <s v="06"/>
    <s v="June"/>
  </r>
  <r>
    <x v="1047"/>
    <d v="2024-06-27T17:44:48"/>
    <s v="PROD54"/>
    <s v="CUST267"/>
    <s v="Home Appliances"/>
    <s v="Cash"/>
    <n v="407.16"/>
    <n v="7"/>
    <n v="2850.1200000000003"/>
    <n v="17.89"/>
    <n v="2832.2300000000005"/>
    <x v="2"/>
    <s v="06"/>
    <s v="June"/>
  </r>
  <r>
    <x v="1048"/>
    <d v="2024-04-08T18:31:51"/>
    <s v="PROD97"/>
    <s v="CUST556"/>
    <s v="Toys"/>
    <s v="Bank Transfer"/>
    <n v="1497.1"/>
    <n v="9"/>
    <n v="13473.9"/>
    <n v="746.04"/>
    <n v="12727.86"/>
    <x v="6"/>
    <s v="04"/>
    <s v="April"/>
  </r>
  <r>
    <x v="1049"/>
    <d v="2024-02-25T17:16:37"/>
    <s v="PROD36"/>
    <s v="CUST131"/>
    <s v="Books"/>
    <s v="Credit Card"/>
    <n v="563.47"/>
    <n v="6"/>
    <n v="3380.82"/>
    <n v="462.14"/>
    <n v="2918.6800000000003"/>
    <x v="0"/>
    <s v="02"/>
    <s v="February"/>
  </r>
  <r>
    <x v="1050"/>
    <d v="2024-06-08T04:59:47"/>
    <s v="PROD11"/>
    <s v="CUST549"/>
    <s v="Books"/>
    <s v="Credit Card"/>
    <n v="1857.88"/>
    <n v="6"/>
    <n v="11147.28"/>
    <n v="595.51"/>
    <n v="10551.77"/>
    <x v="3"/>
    <s v="06"/>
    <s v="June"/>
  </r>
  <r>
    <x v="1051"/>
    <d v="2024-07-21T05:31:20"/>
    <s v="PROD51"/>
    <s v="CUST810"/>
    <s v="Fashion"/>
    <s v="Credit Card"/>
    <n v="1533.43"/>
    <n v="10"/>
    <n v="15334.300000000001"/>
    <n v="502.29"/>
    <n v="14832.01"/>
    <x v="0"/>
    <s v="07"/>
    <s v="July"/>
  </r>
  <r>
    <x v="1052"/>
    <d v="2024-07-03T14:48:27"/>
    <s v="PROD135"/>
    <s v="CUST712"/>
    <s v="Electronics"/>
    <s v="Credit Card"/>
    <n v="194.9"/>
    <n v="7"/>
    <n v="1364.3"/>
    <n v="65.66"/>
    <n v="1298.6399999999999"/>
    <x v="4"/>
    <s v="07"/>
    <s v="July"/>
  </r>
  <r>
    <x v="1053"/>
    <d v="2024-09-05T19:02:56"/>
    <s v="PROD118"/>
    <s v="CUST408"/>
    <s v="Electronics"/>
    <s v="Debit Card"/>
    <n v="1808.48"/>
    <n v="8"/>
    <n v="14467.84"/>
    <n v="370.52"/>
    <n v="14097.32"/>
    <x v="2"/>
    <s v="09"/>
    <s v="September"/>
  </r>
  <r>
    <x v="1054"/>
    <d v="2024-01-10T09:28:57"/>
    <s v="PROD50"/>
    <s v="CUST291"/>
    <s v="Fashion"/>
    <s v="Bank Transfer"/>
    <n v="759.14"/>
    <n v="6"/>
    <n v="4554.84"/>
    <n v="762.05"/>
    <n v="3792.79"/>
    <x v="4"/>
    <s v="01"/>
    <s v="January"/>
  </r>
  <r>
    <x v="1055"/>
    <d v="2024-10-05T13:23:09"/>
    <s v="PROD192"/>
    <s v="CUST692"/>
    <s v="Books"/>
    <s v="Cash"/>
    <n v="1521.31"/>
    <n v="8"/>
    <n v="12170.48"/>
    <n v="154.76"/>
    <n v="12015.72"/>
    <x v="3"/>
    <s v="10"/>
    <s v="October"/>
  </r>
  <r>
    <x v="1056"/>
    <d v="2024-05-23T08:03:57"/>
    <s v="PROD55"/>
    <s v="CUST320"/>
    <s v="Home Appliances"/>
    <s v="Credit Card"/>
    <n v="225.91"/>
    <n v="7"/>
    <n v="1581.37"/>
    <n v="376.96"/>
    <n v="1204.4099999999999"/>
    <x v="2"/>
    <s v="05"/>
    <s v="May"/>
  </r>
  <r>
    <x v="1057"/>
    <d v="2024-08-31T16:30:57"/>
    <s v="PROD151"/>
    <s v="CUST351"/>
    <s v="Electronics"/>
    <s v="Credit Card"/>
    <n v="1566.67"/>
    <n v="2"/>
    <n v="3133.34"/>
    <n v="47.47"/>
    <n v="3085.8700000000003"/>
    <x v="3"/>
    <s v="08"/>
    <s v="August"/>
  </r>
  <r>
    <x v="1058"/>
    <d v="2024-09-21T06:10:27"/>
    <s v="PROD53"/>
    <s v="CUST625"/>
    <s v="Fashion"/>
    <s v="PayPal"/>
    <n v="1245.97"/>
    <n v="3"/>
    <n v="3737.91"/>
    <n v="752.34"/>
    <n v="2985.5699999999997"/>
    <x v="3"/>
    <s v="09"/>
    <s v="September"/>
  </r>
  <r>
    <x v="1059"/>
    <d v="2024-05-17T14:43:17"/>
    <s v="PROD163"/>
    <s v="CUST120"/>
    <s v="Fashion"/>
    <s v="Bank Transfer"/>
    <n v="995"/>
    <n v="4"/>
    <n v="3980"/>
    <n v="753.5"/>
    <n v="3226.5"/>
    <x v="1"/>
    <s v="05"/>
    <s v="May"/>
  </r>
  <r>
    <x v="1060"/>
    <d v="2024-03-04T03:33:26"/>
    <s v="PROD185"/>
    <s v="CUST152"/>
    <s v="Electronics"/>
    <s v="Cash"/>
    <n v="1313.53"/>
    <n v="7"/>
    <n v="9194.7099999999991"/>
    <n v="751.58"/>
    <n v="8443.1299999999992"/>
    <x v="6"/>
    <s v="03"/>
    <s v="March"/>
  </r>
  <r>
    <x v="1061"/>
    <d v="2024-10-16T19:45:56"/>
    <s v="PROD61"/>
    <s v="CUST411"/>
    <s v="Home Appliances"/>
    <s v="Credit Card"/>
    <n v="483.44"/>
    <n v="10"/>
    <n v="4834.3999999999996"/>
    <n v="193.63"/>
    <n v="4640.7699999999995"/>
    <x v="4"/>
    <s v="10"/>
    <s v="October"/>
  </r>
  <r>
    <x v="1062"/>
    <d v="2024-11-14T14:59:36"/>
    <s v="PROD14"/>
    <s v="CUST73"/>
    <s v="Fashion"/>
    <s v="PayPal"/>
    <n v="1354.96"/>
    <n v="1"/>
    <n v="1354.96"/>
    <n v="623.39"/>
    <n v="731.57"/>
    <x v="2"/>
    <s v="11"/>
    <s v="November"/>
  </r>
  <r>
    <x v="1063"/>
    <d v="2024-07-31T17:46:32"/>
    <s v="PROD195"/>
    <s v="CUST203"/>
    <s v="Fashion"/>
    <s v="Bank Transfer"/>
    <n v="1037.97"/>
    <n v="7"/>
    <n v="7265.79"/>
    <n v="955.51"/>
    <n v="6310.28"/>
    <x v="4"/>
    <s v="07"/>
    <s v="July"/>
  </r>
  <r>
    <x v="1064"/>
    <d v="2024-05-04T08:14:26"/>
    <s v="PROD185"/>
    <s v="CUST477"/>
    <s v="Toys"/>
    <s v="Cash"/>
    <n v="1088.28"/>
    <n v="2"/>
    <n v="2176.56"/>
    <n v="751.58"/>
    <n v="1424.98"/>
    <x v="3"/>
    <s v="05"/>
    <s v="May"/>
  </r>
  <r>
    <x v="1065"/>
    <d v="2024-02-03T23:22:31"/>
    <s v="PROD81"/>
    <s v="CUST250"/>
    <s v="Fashion"/>
    <s v="Credit Card"/>
    <n v="1938.12"/>
    <n v="7"/>
    <n v="13566.84"/>
    <n v="783.02"/>
    <n v="12783.82"/>
    <x v="3"/>
    <s v="02"/>
    <s v="February"/>
  </r>
  <r>
    <x v="1066"/>
    <d v="2024-03-15T22:09:07"/>
    <s v="PROD200"/>
    <s v="CUST607"/>
    <s v="Home Appliances"/>
    <s v="Cash"/>
    <n v="1652.83"/>
    <n v="6"/>
    <n v="9916.98"/>
    <n v="606.07000000000005"/>
    <n v="9310.91"/>
    <x v="1"/>
    <s v="03"/>
    <s v="March"/>
  </r>
  <r>
    <x v="1067"/>
    <d v="2024-03-30T04:59:12"/>
    <s v="PROD90"/>
    <s v="CUST409"/>
    <s v="Books"/>
    <s v="Credit Card"/>
    <n v="686.72"/>
    <n v="9"/>
    <n v="6180.4800000000005"/>
    <n v="961.3"/>
    <n v="5219.18"/>
    <x v="3"/>
    <s v="03"/>
    <s v="March"/>
  </r>
  <r>
    <x v="1068"/>
    <d v="2024-09-07T02:34:05"/>
    <s v="PROD200"/>
    <s v="CUST237"/>
    <s v="Fashion"/>
    <s v="Cash"/>
    <n v="655.44"/>
    <n v="2"/>
    <n v="1310.88"/>
    <n v="606.07000000000005"/>
    <n v="704.81000000000006"/>
    <x v="3"/>
    <s v="09"/>
    <s v="September"/>
  </r>
  <r>
    <x v="1069"/>
    <d v="2024-05-04T02:09:54"/>
    <s v="PROD133"/>
    <s v="CUST397"/>
    <s v="Electronics"/>
    <s v="Credit Card"/>
    <n v="1153.51"/>
    <n v="5"/>
    <n v="5767.55"/>
    <n v="751.27"/>
    <n v="5016.2800000000007"/>
    <x v="3"/>
    <s v="05"/>
    <s v="May"/>
  </r>
  <r>
    <x v="1070"/>
    <d v="2024-06-22T07:55:05"/>
    <s v="PROD127"/>
    <s v="CUST122"/>
    <s v="Toys"/>
    <s v="Bank Transfer"/>
    <n v="1526.6"/>
    <n v="9"/>
    <n v="13739.4"/>
    <n v="802.35"/>
    <n v="12937.05"/>
    <x v="3"/>
    <s v="06"/>
    <s v="June"/>
  </r>
  <r>
    <x v="1071"/>
    <d v="2024-01-05T07:49:55"/>
    <s v="PROD44"/>
    <s v="CUST495"/>
    <s v="Electronics"/>
    <s v="Debit Card"/>
    <n v="902.2"/>
    <n v="4"/>
    <n v="3608.8"/>
    <n v="174.99"/>
    <n v="3433.8100000000004"/>
    <x v="1"/>
    <s v="01"/>
    <s v="January"/>
  </r>
  <r>
    <x v="1072"/>
    <d v="2024-10-18T06:25:29"/>
    <s v="PROD21"/>
    <s v="CUST675"/>
    <s v="Home Appliances"/>
    <s v="Credit Card"/>
    <n v="1994.82"/>
    <n v="7"/>
    <n v="13963.74"/>
    <n v="950.81"/>
    <n v="13012.93"/>
    <x v="1"/>
    <s v="10"/>
    <s v="October"/>
  </r>
  <r>
    <x v="1073"/>
    <d v="2024-07-30T17:46:53"/>
    <s v="PROD44"/>
    <s v="CUST629"/>
    <s v="Home Appliances"/>
    <s v="PayPal"/>
    <n v="1188.49"/>
    <n v="3"/>
    <n v="3565.4700000000003"/>
    <n v="174.99"/>
    <n v="3390.4800000000005"/>
    <x v="5"/>
    <s v="07"/>
    <s v="July"/>
  </r>
  <r>
    <x v="1074"/>
    <d v="2024-09-02T11:53:47"/>
    <s v="PROD161"/>
    <s v="CUST253"/>
    <s v="Home Appliances"/>
    <s v="Cash"/>
    <n v="127.22"/>
    <n v="2"/>
    <n v="254.44"/>
    <n v="859.01"/>
    <n v="-604.56999999999994"/>
    <x v="6"/>
    <s v="09"/>
    <s v="September"/>
  </r>
  <r>
    <x v="1075"/>
    <d v="2024-08-26T10:41:49"/>
    <s v="PROD172"/>
    <s v="CUST628"/>
    <s v="Home Appliances"/>
    <s v="Credit Card"/>
    <n v="622.91999999999996"/>
    <n v="8"/>
    <n v="4983.3599999999997"/>
    <n v="95.27"/>
    <n v="4888.0899999999992"/>
    <x v="6"/>
    <s v="08"/>
    <s v="August"/>
  </r>
  <r>
    <x v="1076"/>
    <d v="2024-04-18T00:10:55"/>
    <s v="PROD29"/>
    <s v="CUST324"/>
    <s v="Toys"/>
    <s v="Credit Card"/>
    <n v="1347.23"/>
    <n v="9"/>
    <n v="12125.07"/>
    <n v="951.64"/>
    <n v="11173.43"/>
    <x v="2"/>
    <s v="04"/>
    <s v="April"/>
  </r>
  <r>
    <x v="1077"/>
    <d v="2024-02-19T04:17:42"/>
    <s v="PROD187"/>
    <s v="CUST513"/>
    <s v="Home Appliances"/>
    <s v="Cash"/>
    <n v="1891.39"/>
    <n v="8"/>
    <n v="15131.12"/>
    <n v="117.5"/>
    <n v="15013.62"/>
    <x v="6"/>
    <s v="02"/>
    <s v="February"/>
  </r>
  <r>
    <x v="1078"/>
    <d v="2024-06-15T21:00:09"/>
    <s v="PROD79"/>
    <s v="CUST663"/>
    <s v="Home Appliances"/>
    <s v="Debit Card"/>
    <n v="1262.23"/>
    <n v="5"/>
    <n v="6311.15"/>
    <n v="799.06"/>
    <n v="5512.09"/>
    <x v="3"/>
    <s v="06"/>
    <s v="June"/>
  </r>
  <r>
    <x v="1079"/>
    <d v="2024-02-04T19:10:50"/>
    <s v="PROD195"/>
    <s v="CUST53"/>
    <s v="Books"/>
    <s v="Bank Transfer"/>
    <n v="1702.85"/>
    <n v="1"/>
    <n v="1702.85"/>
    <n v="955.51"/>
    <n v="747.33999999999992"/>
    <x v="0"/>
    <s v="02"/>
    <s v="February"/>
  </r>
  <r>
    <x v="1080"/>
    <d v="2024-06-22T01:19:50"/>
    <s v="PROD121"/>
    <s v="CUST61"/>
    <s v="Fashion"/>
    <s v="Credit Card"/>
    <n v="1532.77"/>
    <n v="2"/>
    <n v="3065.54"/>
    <n v="795.14"/>
    <n v="2270.4"/>
    <x v="3"/>
    <s v="06"/>
    <s v="June"/>
  </r>
  <r>
    <x v="1081"/>
    <d v="2024-11-07T02:47:11"/>
    <s v="PROD1"/>
    <s v="CUST459"/>
    <s v="Fashion"/>
    <s v="Credit Card"/>
    <n v="1178.93"/>
    <n v="4"/>
    <n v="4715.72"/>
    <n v="435.29"/>
    <n v="4280.43"/>
    <x v="2"/>
    <s v="11"/>
    <s v="November"/>
  </r>
  <r>
    <x v="1082"/>
    <d v="2024-04-28T05:11:40"/>
    <s v="PROD168"/>
    <s v="CUST691"/>
    <s v="Books"/>
    <s v="Cash"/>
    <n v="166.36"/>
    <n v="10"/>
    <n v="1663.6000000000001"/>
    <n v="407.18"/>
    <n v="1256.42"/>
    <x v="0"/>
    <s v="04"/>
    <s v="April"/>
  </r>
  <r>
    <x v="1083"/>
    <d v="2024-09-02T12:01:48"/>
    <s v="PROD41"/>
    <s v="CUST601"/>
    <s v="Books"/>
    <s v="Credit Card"/>
    <n v="1134.43"/>
    <n v="5"/>
    <n v="5672.1500000000005"/>
    <n v="786.45"/>
    <n v="4885.7000000000007"/>
    <x v="6"/>
    <s v="09"/>
    <s v="September"/>
  </r>
  <r>
    <x v="1084"/>
    <d v="2024-10-13T03:43:10"/>
    <s v="PROD184"/>
    <s v="CUST549"/>
    <s v="Fashion"/>
    <s v="Bank Transfer"/>
    <n v="925.07"/>
    <n v="8"/>
    <n v="7400.56"/>
    <n v="986.68"/>
    <n v="6413.88"/>
    <x v="0"/>
    <s v="10"/>
    <s v="October"/>
  </r>
  <r>
    <x v="1085"/>
    <d v="2024-05-14T00:14:58"/>
    <s v="PROD141"/>
    <s v="CUST808"/>
    <s v="Electronics"/>
    <s v="Credit Card"/>
    <n v="1754.39"/>
    <n v="5"/>
    <n v="8771.9500000000007"/>
    <n v="74.92"/>
    <n v="8697.0300000000007"/>
    <x v="5"/>
    <s v="05"/>
    <s v="May"/>
  </r>
  <r>
    <x v="1086"/>
    <d v="2024-02-10T15:43:18"/>
    <s v="PROD92"/>
    <s v="CUST451"/>
    <s v="Fashion"/>
    <s v="Debit Card"/>
    <n v="1554.35"/>
    <n v="2"/>
    <n v="3108.7"/>
    <n v="814.84"/>
    <n v="2293.8599999999997"/>
    <x v="3"/>
    <s v="02"/>
    <s v="February"/>
  </r>
  <r>
    <x v="1087"/>
    <d v="2024-06-18T04:26:39"/>
    <s v="PROD157"/>
    <s v="CUST346"/>
    <s v="Toys"/>
    <s v="Bank Transfer"/>
    <n v="1316.79"/>
    <n v="7"/>
    <n v="9217.5299999999988"/>
    <n v="152.68"/>
    <n v="9064.8499999999985"/>
    <x v="5"/>
    <s v="06"/>
    <s v="June"/>
  </r>
  <r>
    <x v="1088"/>
    <d v="2024-03-28T16:31:10"/>
    <s v="PROD166"/>
    <s v="CUST650"/>
    <s v="Fashion"/>
    <s v="PayPal"/>
    <n v="742.21"/>
    <n v="3"/>
    <n v="2226.63"/>
    <n v="925.33"/>
    <n v="1301.3000000000002"/>
    <x v="2"/>
    <s v="03"/>
    <s v="March"/>
  </r>
  <r>
    <x v="1089"/>
    <d v="2024-07-02T05:33:48"/>
    <s v="PROD116"/>
    <s v="CUST502"/>
    <s v="Fashion"/>
    <s v="Credit Card"/>
    <n v="121.39"/>
    <n v="6"/>
    <n v="728.34"/>
    <n v="417.49"/>
    <n v="310.85000000000002"/>
    <x v="5"/>
    <s v="07"/>
    <s v="July"/>
  </r>
  <r>
    <x v="1090"/>
    <d v="2024-07-31T06:01:35"/>
    <s v="PROD158"/>
    <s v="CUST967"/>
    <s v="Toys"/>
    <s v="Cash"/>
    <n v="931.53"/>
    <n v="8"/>
    <n v="7452.24"/>
    <n v="688.88"/>
    <n v="6763.36"/>
    <x v="4"/>
    <s v="07"/>
    <s v="July"/>
  </r>
  <r>
    <x v="1091"/>
    <d v="2024-04-03T06:47:02"/>
    <s v="PROD178"/>
    <s v="CUST948"/>
    <s v="Home Appliances"/>
    <s v="Credit Card"/>
    <n v="1991.11"/>
    <n v="3"/>
    <n v="5973.33"/>
    <n v="750.55"/>
    <n v="5222.78"/>
    <x v="4"/>
    <s v="04"/>
    <s v="April"/>
  </r>
  <r>
    <x v="1092"/>
    <d v="2024-08-18T07:08:09"/>
    <s v="PROD33"/>
    <s v="CUST527"/>
    <s v="Fashion"/>
    <s v="Bank Transfer"/>
    <n v="1599.12"/>
    <n v="6"/>
    <n v="9594.7199999999993"/>
    <n v="330.51"/>
    <n v="9264.2099999999991"/>
    <x v="0"/>
    <s v="08"/>
    <s v="August"/>
  </r>
  <r>
    <x v="1093"/>
    <d v="2024-07-14T12:54:43"/>
    <s v="PROD107"/>
    <s v="CUST320"/>
    <s v="Toys"/>
    <s v="Bank Transfer"/>
    <n v="729.6"/>
    <n v="6"/>
    <n v="4377.6000000000004"/>
    <n v="434.88"/>
    <n v="3942.7200000000003"/>
    <x v="0"/>
    <s v="07"/>
    <s v="July"/>
  </r>
  <r>
    <x v="1094"/>
    <d v="2024-04-24T18:34:39"/>
    <s v="PROD158"/>
    <s v="CUST526"/>
    <s v="Electronics"/>
    <s v="Credit Card"/>
    <n v="67.13"/>
    <n v="1"/>
    <n v="67.13"/>
    <n v="688.88"/>
    <n v="-621.75"/>
    <x v="4"/>
    <s v="04"/>
    <s v="April"/>
  </r>
  <r>
    <x v="1095"/>
    <d v="2024-11-10T12:34:20"/>
    <s v="PROD68"/>
    <s v="CUST526"/>
    <s v="Electronics"/>
    <s v="Credit Card"/>
    <n v="918.49"/>
    <n v="5"/>
    <n v="4592.45"/>
    <n v="704.91"/>
    <n v="3887.54"/>
    <x v="0"/>
    <s v="11"/>
    <s v="November"/>
  </r>
  <r>
    <x v="1096"/>
    <d v="2024-11-06T02:34:10"/>
    <s v="PROD126"/>
    <s v="CUST90"/>
    <s v="Toys"/>
    <s v="Debit Card"/>
    <n v="803.74"/>
    <n v="9"/>
    <n v="7233.66"/>
    <n v="605.29999999999995"/>
    <n v="6628.36"/>
    <x v="4"/>
    <s v="11"/>
    <s v="November"/>
  </r>
  <r>
    <x v="1097"/>
    <d v="2024-08-19T04:26:13"/>
    <s v="PROD118"/>
    <s v="CUST770"/>
    <s v="Home Appliances"/>
    <s v="PayPal"/>
    <n v="106.61"/>
    <n v="3"/>
    <n v="319.83"/>
    <n v="370.52"/>
    <n v="-50.69"/>
    <x v="6"/>
    <s v="08"/>
    <s v="August"/>
  </r>
  <r>
    <x v="1098"/>
    <d v="2024-10-05T15:40:28"/>
    <s v="PROD190"/>
    <s v="CUST409"/>
    <s v="Electronics"/>
    <s v="Credit Card"/>
    <n v="838.1"/>
    <n v="1"/>
    <n v="838.1"/>
    <n v="787.31"/>
    <n v="50.790000000000077"/>
    <x v="3"/>
    <s v="10"/>
    <s v="October"/>
  </r>
  <r>
    <x v="1099"/>
    <d v="2024-08-03T01:00:03"/>
    <s v="PROD168"/>
    <s v="CUST260"/>
    <s v="Electronics"/>
    <s v="Cash"/>
    <n v="634"/>
    <n v="2"/>
    <n v="1268"/>
    <n v="407.18"/>
    <n v="860.81999999999994"/>
    <x v="3"/>
    <s v="08"/>
    <s v="August"/>
  </r>
  <r>
    <x v="1100"/>
    <d v="2024-11-07T22:58:28"/>
    <s v="PROD176"/>
    <s v="CUST661"/>
    <s v="Home Appliances"/>
    <s v="Bank Transfer"/>
    <n v="1248.26"/>
    <n v="3"/>
    <n v="3744.7799999999997"/>
    <n v="653.88"/>
    <n v="3090.8999999999996"/>
    <x v="2"/>
    <s v="11"/>
    <s v="November"/>
  </r>
  <r>
    <x v="1101"/>
    <d v="2024-11-08T04:04:37"/>
    <s v="PROD95"/>
    <s v="CUST163"/>
    <s v="Fashion"/>
    <s v="Debit Card"/>
    <n v="1563.09"/>
    <n v="6"/>
    <n v="9378.5399999999991"/>
    <n v="211.14"/>
    <n v="9167.4"/>
    <x v="1"/>
    <s v="11"/>
    <s v="November"/>
  </r>
  <r>
    <x v="1102"/>
    <d v="2024-06-05T18:48:16"/>
    <s v="PROD183"/>
    <s v="CUST712"/>
    <s v="Electronics"/>
    <s v="Bank Transfer"/>
    <n v="888.33"/>
    <n v="4"/>
    <n v="3553.32"/>
    <n v="839.9"/>
    <n v="2713.42"/>
    <x v="4"/>
    <s v="06"/>
    <s v="June"/>
  </r>
  <r>
    <x v="1103"/>
    <d v="2024-04-18T21:06:52"/>
    <s v="PROD48"/>
    <s v="CUST93"/>
    <s v="Toys"/>
    <s v="Debit Card"/>
    <n v="288.45999999999998"/>
    <n v="8"/>
    <n v="2307.6799999999998"/>
    <n v="965.14"/>
    <n v="1342.54"/>
    <x v="2"/>
    <s v="04"/>
    <s v="April"/>
  </r>
  <r>
    <x v="1104"/>
    <d v="2024-03-19T07:30:49"/>
    <s v="PROD104"/>
    <s v="CUST315"/>
    <s v="Toys"/>
    <s v="Credit Card"/>
    <n v="864.4"/>
    <n v="3"/>
    <n v="2593.1999999999998"/>
    <n v="310.20999999999998"/>
    <n v="2282.9899999999998"/>
    <x v="5"/>
    <s v="03"/>
    <s v="March"/>
  </r>
  <r>
    <x v="1105"/>
    <d v="2024-07-09T21:20:38"/>
    <s v="PROD60"/>
    <s v="CUST822"/>
    <s v="Books"/>
    <s v="Debit Card"/>
    <n v="1610.61"/>
    <n v="3"/>
    <n v="4831.83"/>
    <n v="961.88"/>
    <n v="3869.95"/>
    <x v="5"/>
    <s v="07"/>
    <s v="July"/>
  </r>
  <r>
    <x v="1106"/>
    <d v="2024-07-06T16:57:57"/>
    <s v="PROD56"/>
    <s v="CUST128"/>
    <s v="Home Appliances"/>
    <s v="Cash"/>
    <n v="1556.83"/>
    <n v="7"/>
    <n v="10897.81"/>
    <n v="914.29"/>
    <n v="9983.52"/>
    <x v="3"/>
    <s v="07"/>
    <s v="July"/>
  </r>
  <r>
    <x v="1107"/>
    <d v="2024-05-26T18:38:12"/>
    <s v="PROD65"/>
    <s v="CUST879"/>
    <s v="Fashion"/>
    <s v="Debit Card"/>
    <n v="1652.37"/>
    <n v="4"/>
    <n v="6609.48"/>
    <n v="974.22"/>
    <n v="5635.2599999999993"/>
    <x v="0"/>
    <s v="05"/>
    <s v="May"/>
  </r>
  <r>
    <x v="1108"/>
    <d v="2024-07-10T01:33:36"/>
    <s v="PROD78"/>
    <s v="CUST761"/>
    <s v="Books"/>
    <s v="Credit Card"/>
    <n v="250.43"/>
    <n v="6"/>
    <n v="1502.58"/>
    <n v="368.23"/>
    <n v="1134.3499999999999"/>
    <x v="4"/>
    <s v="07"/>
    <s v="July"/>
  </r>
  <r>
    <x v="1109"/>
    <d v="2024-03-17T18:52:51"/>
    <s v="PROD188"/>
    <s v="CUST943"/>
    <s v="Toys"/>
    <s v="PayPal"/>
    <n v="1079.8"/>
    <n v="10"/>
    <n v="10798"/>
    <n v="325.48"/>
    <n v="10472.52"/>
    <x v="0"/>
    <s v="03"/>
    <s v="March"/>
  </r>
  <r>
    <x v="1110"/>
    <d v="2024-08-23T07:15:48"/>
    <s v="PROD105"/>
    <s v="CUST407"/>
    <s v="Toys"/>
    <s v="Debit Card"/>
    <n v="1910.81"/>
    <n v="5"/>
    <n v="9554.0499999999993"/>
    <n v="305.49"/>
    <n v="9248.56"/>
    <x v="1"/>
    <s v="08"/>
    <s v="August"/>
  </r>
  <r>
    <x v="1111"/>
    <d v="2024-03-27T23:37:00"/>
    <s v="PROD122"/>
    <s v="CUST528"/>
    <s v="Home Appliances"/>
    <s v="Debit Card"/>
    <n v="930.43"/>
    <n v="3"/>
    <n v="2791.29"/>
    <n v="574.14"/>
    <n v="2217.15"/>
    <x v="4"/>
    <s v="03"/>
    <s v="March"/>
  </r>
  <r>
    <x v="1112"/>
    <d v="2024-07-04T09:36:39"/>
    <s v="PROD160"/>
    <s v="CUST114"/>
    <s v="Home Appliances"/>
    <s v="Cash"/>
    <n v="146.19"/>
    <n v="3"/>
    <n v="438.57"/>
    <n v="311.56"/>
    <n v="127.00999999999999"/>
    <x v="2"/>
    <s v="07"/>
    <s v="July"/>
  </r>
  <r>
    <x v="1113"/>
    <d v="2024-06-22T07:06:26"/>
    <s v="PROD149"/>
    <s v="CUST975"/>
    <s v="Home Appliances"/>
    <s v="Credit Card"/>
    <n v="1225.48"/>
    <n v="3"/>
    <n v="3676.44"/>
    <n v="581.64"/>
    <n v="3094.8"/>
    <x v="3"/>
    <s v="06"/>
    <s v="June"/>
  </r>
  <r>
    <x v="1114"/>
    <d v="2024-06-27T16:50:56"/>
    <s v="PROD159"/>
    <s v="CUST740"/>
    <s v="Fashion"/>
    <s v="Bank Transfer"/>
    <n v="953.31"/>
    <n v="4"/>
    <n v="3813.24"/>
    <n v="220.45"/>
    <n v="3592.79"/>
    <x v="2"/>
    <s v="06"/>
    <s v="June"/>
  </r>
  <r>
    <x v="1115"/>
    <d v="2024-10-01T05:36:37"/>
    <s v="PROD37"/>
    <s v="CUST734"/>
    <s v="Books"/>
    <s v="Credit Card"/>
    <n v="333.09"/>
    <n v="2"/>
    <n v="666.18"/>
    <n v="644.58000000000004"/>
    <n v="21.599999999999909"/>
    <x v="5"/>
    <s v="10"/>
    <s v="October"/>
  </r>
  <r>
    <x v="1116"/>
    <d v="2024-07-02T19:15:35"/>
    <s v="PROD147"/>
    <s v="CUST317"/>
    <s v="Books"/>
    <s v="Debit Card"/>
    <n v="1873.76"/>
    <n v="3"/>
    <n v="5621.28"/>
    <n v="257.93"/>
    <n v="5363.3499999999995"/>
    <x v="5"/>
    <s v="07"/>
    <s v="July"/>
  </r>
  <r>
    <x v="1117"/>
    <d v="2024-06-09T21:33:02"/>
    <s v="PROD39"/>
    <s v="CUST491"/>
    <s v="Home Appliances"/>
    <s v="Debit Card"/>
    <n v="267.5"/>
    <n v="7"/>
    <n v="1872.5"/>
    <n v="901.68"/>
    <n v="970.82"/>
    <x v="0"/>
    <s v="06"/>
    <s v="June"/>
  </r>
  <r>
    <x v="1118"/>
    <d v="2024-09-20T11:58:11"/>
    <s v="PROD125"/>
    <s v="CUST627"/>
    <s v="Toys"/>
    <s v="Credit Card"/>
    <n v="1480.41"/>
    <n v="8"/>
    <n v="11843.28"/>
    <n v="358.25"/>
    <n v="11485.03"/>
    <x v="1"/>
    <s v="09"/>
    <s v="September"/>
  </r>
  <r>
    <x v="1119"/>
    <d v="2024-01-09T04:05:18"/>
    <s v="PROD23"/>
    <s v="CUST945"/>
    <s v="Electronics"/>
    <s v="Cash"/>
    <n v="1329.69"/>
    <n v="7"/>
    <n v="9307.83"/>
    <n v="249.12"/>
    <n v="9058.7099999999991"/>
    <x v="5"/>
    <s v="01"/>
    <s v="January"/>
  </r>
  <r>
    <x v="1120"/>
    <d v="2024-06-13T10:56:24"/>
    <s v="PROD113"/>
    <s v="CUST423"/>
    <s v="Toys"/>
    <s v="Bank Transfer"/>
    <n v="979.09"/>
    <n v="4"/>
    <n v="3916.36"/>
    <n v="669.31"/>
    <n v="3247.05"/>
    <x v="2"/>
    <s v="06"/>
    <s v="June"/>
  </r>
  <r>
    <x v="1121"/>
    <d v="2024-09-30T22:07:28"/>
    <s v="PROD10"/>
    <s v="CUST230"/>
    <s v="Home Appliances"/>
    <s v="Cash"/>
    <n v="1695.07"/>
    <n v="9"/>
    <n v="15255.63"/>
    <n v="438.5"/>
    <n v="14817.13"/>
    <x v="6"/>
    <s v="09"/>
    <s v="September"/>
  </r>
  <r>
    <x v="1122"/>
    <d v="2024-04-27T05:39:35"/>
    <s v="PROD67"/>
    <s v="CUST666"/>
    <s v="Electronics"/>
    <s v="Bank Transfer"/>
    <n v="453.78"/>
    <n v="4"/>
    <n v="1815.12"/>
    <n v="69.03"/>
    <n v="1746.09"/>
    <x v="3"/>
    <s v="04"/>
    <s v="April"/>
  </r>
  <r>
    <x v="1123"/>
    <d v="2024-01-14T15:03:17"/>
    <s v="PROD52"/>
    <s v="CUST847"/>
    <s v="Home Appliances"/>
    <s v="Debit Card"/>
    <n v="590.91999999999996"/>
    <n v="1"/>
    <n v="590.91999999999996"/>
    <n v="71.47"/>
    <n v="519.44999999999993"/>
    <x v="0"/>
    <s v="01"/>
    <s v="January"/>
  </r>
  <r>
    <x v="1124"/>
    <d v="2024-09-21T08:02:19"/>
    <s v="PROD103"/>
    <s v="CUST674"/>
    <s v="Fashion"/>
    <s v="Bank Transfer"/>
    <n v="1659.96"/>
    <n v="1"/>
    <n v="1659.96"/>
    <n v="889.08"/>
    <n v="770.88"/>
    <x v="3"/>
    <s v="09"/>
    <s v="September"/>
  </r>
  <r>
    <x v="1125"/>
    <d v="2024-05-20T04:40:52"/>
    <s v="PROD193"/>
    <s v="CUST82"/>
    <s v="Home Appliances"/>
    <s v="Credit Card"/>
    <n v="192.56"/>
    <n v="8"/>
    <n v="1540.48"/>
    <n v="809.98"/>
    <n v="730.5"/>
    <x v="6"/>
    <s v="05"/>
    <s v="May"/>
  </r>
  <r>
    <x v="1126"/>
    <d v="2024-05-15T00:04:34"/>
    <s v="PROD11"/>
    <s v="CUST583"/>
    <s v="Toys"/>
    <s v="Debit Card"/>
    <n v="1924.02"/>
    <n v="2"/>
    <n v="3848.04"/>
    <n v="595.51"/>
    <n v="3252.5299999999997"/>
    <x v="4"/>
    <s v="05"/>
    <s v="May"/>
  </r>
  <r>
    <x v="1127"/>
    <d v="2024-09-24T02:12:38"/>
    <s v="PROD121"/>
    <s v="CUST583"/>
    <s v="Toys"/>
    <s v="Debit Card"/>
    <n v="557.32000000000005"/>
    <n v="4"/>
    <n v="2229.2800000000002"/>
    <n v="795.14"/>
    <n v="1434.1400000000003"/>
    <x v="5"/>
    <s v="09"/>
    <s v="September"/>
  </r>
  <r>
    <x v="1128"/>
    <d v="2024-05-26T01:44:00"/>
    <s v="PROD111"/>
    <s v="CUST924"/>
    <s v="Fashion"/>
    <s v="Bank Transfer"/>
    <n v="101.33"/>
    <n v="7"/>
    <n v="709.31"/>
    <n v="771.88"/>
    <n v="-62.57000000000005"/>
    <x v="0"/>
    <s v="05"/>
    <s v="May"/>
  </r>
  <r>
    <x v="1129"/>
    <d v="2024-06-15T14:31:21"/>
    <s v="PROD77"/>
    <s v="CUST174"/>
    <s v="Electronics"/>
    <s v="Debit Card"/>
    <n v="851.62"/>
    <n v="7"/>
    <n v="5961.34"/>
    <n v="596.91999999999996"/>
    <n v="5364.42"/>
    <x v="3"/>
    <s v="06"/>
    <s v="June"/>
  </r>
  <r>
    <x v="1130"/>
    <d v="2024-05-18T08:16:54"/>
    <s v="PROD69"/>
    <s v="CUST557"/>
    <s v="Home Appliances"/>
    <s v="Bank Transfer"/>
    <n v="1114.9000000000001"/>
    <n v="10"/>
    <n v="11149"/>
    <n v="878.74"/>
    <n v="10270.26"/>
    <x v="3"/>
    <s v="05"/>
    <s v="May"/>
  </r>
  <r>
    <x v="1131"/>
    <d v="2024-04-02T20:00:17"/>
    <s v="PROD119"/>
    <s v="CUST339"/>
    <s v="Electronics"/>
    <s v="Bank Transfer"/>
    <n v="1820.46"/>
    <n v="1"/>
    <n v="1820.46"/>
    <n v="415.38"/>
    <n v="1405.08"/>
    <x v="5"/>
    <s v="04"/>
    <s v="April"/>
  </r>
  <r>
    <x v="1132"/>
    <d v="2024-10-18T16:06:02"/>
    <s v="PROD169"/>
    <s v="CUST857"/>
    <s v="Fashion"/>
    <s v="PayPal"/>
    <n v="1930.95"/>
    <n v="6"/>
    <n v="11585.7"/>
    <n v="772.45"/>
    <n v="10813.25"/>
    <x v="1"/>
    <s v="10"/>
    <s v="October"/>
  </r>
  <r>
    <x v="1133"/>
    <d v="2024-05-01T11:30:40"/>
    <s v="PROD140"/>
    <s v="CUST524"/>
    <s v="Fashion"/>
    <s v="PayPal"/>
    <n v="1839.01"/>
    <n v="10"/>
    <n v="18390.099999999999"/>
    <n v="368.41"/>
    <n v="18021.689999999999"/>
    <x v="4"/>
    <s v="05"/>
    <s v="May"/>
  </r>
  <r>
    <x v="1134"/>
    <d v="2024-09-18T01:43:53"/>
    <s v="PROD24"/>
    <s v="CUST150"/>
    <s v="Home Appliances"/>
    <s v="Cash"/>
    <n v="475.25"/>
    <n v="10"/>
    <n v="4752.5"/>
    <n v="42.41"/>
    <n v="4710.09"/>
    <x v="4"/>
    <s v="09"/>
    <s v="September"/>
  </r>
  <r>
    <x v="1135"/>
    <d v="2024-08-24T19:30:51"/>
    <s v="PROD190"/>
    <s v="CUST133"/>
    <s v="Toys"/>
    <s v="Cash"/>
    <n v="1308.5999999999999"/>
    <n v="2"/>
    <n v="2617.1999999999998"/>
    <n v="787.31"/>
    <n v="1829.8899999999999"/>
    <x v="3"/>
    <s v="08"/>
    <s v="August"/>
  </r>
  <r>
    <x v="1136"/>
    <d v="2024-01-05T20:17:37"/>
    <s v="PROD112"/>
    <s v="CUST398"/>
    <s v="Fashion"/>
    <s v="Debit Card"/>
    <n v="325.07"/>
    <n v="6"/>
    <n v="1950.42"/>
    <n v="104.7"/>
    <n v="1845.72"/>
    <x v="1"/>
    <s v="01"/>
    <s v="January"/>
  </r>
  <r>
    <x v="1137"/>
    <d v="2024-07-05T20:03:06"/>
    <s v="PROD78"/>
    <s v="CUST892"/>
    <s v="Books"/>
    <s v="Bank Transfer"/>
    <n v="1670.01"/>
    <n v="5"/>
    <n v="8350.0499999999993"/>
    <n v="368.23"/>
    <n v="7981.82"/>
    <x v="1"/>
    <s v="07"/>
    <s v="July"/>
  </r>
  <r>
    <x v="1138"/>
    <d v="2024-05-27T04:14:35"/>
    <s v="PROD161"/>
    <s v="CUST524"/>
    <s v="Toys"/>
    <s v="Bank Transfer"/>
    <n v="1019.59"/>
    <n v="3"/>
    <n v="3058.77"/>
    <n v="859.01"/>
    <n v="2199.7600000000002"/>
    <x v="6"/>
    <s v="05"/>
    <s v="May"/>
  </r>
  <r>
    <x v="1139"/>
    <d v="2024-06-26T03:20:22"/>
    <s v="PROD68"/>
    <s v="CUST46"/>
    <s v="Home Appliances"/>
    <s v="PayPal"/>
    <n v="1212.1199999999999"/>
    <n v="7"/>
    <n v="8484.84"/>
    <n v="704.91"/>
    <n v="7779.93"/>
    <x v="4"/>
    <s v="06"/>
    <s v="June"/>
  </r>
  <r>
    <x v="1140"/>
    <d v="2024-08-08T16:13:14"/>
    <s v="PROD142"/>
    <s v="CUST229"/>
    <s v="Books"/>
    <s v="PayPal"/>
    <n v="193.63"/>
    <n v="3"/>
    <n v="580.89"/>
    <n v="102.72"/>
    <n v="478.16999999999996"/>
    <x v="2"/>
    <s v="08"/>
    <s v="August"/>
  </r>
  <r>
    <x v="1141"/>
    <d v="2024-02-29T04:27:29"/>
    <s v="PROD193"/>
    <s v="CUST727"/>
    <s v="Fashion"/>
    <s v="Cash"/>
    <n v="294.73"/>
    <n v="10"/>
    <n v="2947.3"/>
    <n v="809.98"/>
    <n v="2137.3200000000002"/>
    <x v="2"/>
    <s v="02"/>
    <s v="February"/>
  </r>
  <r>
    <x v="1142"/>
    <d v="2024-09-10T13:14:24"/>
    <s v="PROD29"/>
    <s v="CUST308"/>
    <s v="Toys"/>
    <s v="Bank Transfer"/>
    <n v="1413.97"/>
    <n v="4"/>
    <n v="5655.88"/>
    <n v="951.64"/>
    <n v="4704.24"/>
    <x v="5"/>
    <s v="09"/>
    <s v="September"/>
  </r>
  <r>
    <x v="1143"/>
    <d v="2024-10-24T14:35:19"/>
    <s v="PROD117"/>
    <s v="CUST232"/>
    <s v="Toys"/>
    <s v="Credit Card"/>
    <n v="1966.85"/>
    <n v="9"/>
    <n v="17701.649999999998"/>
    <n v="621.46"/>
    <n v="17080.189999999999"/>
    <x v="2"/>
    <s v="10"/>
    <s v="October"/>
  </r>
  <r>
    <x v="1144"/>
    <d v="2024-10-07T12:26:03"/>
    <s v="PROD85"/>
    <s v="CUST141"/>
    <s v="Books"/>
    <s v="Credit Card"/>
    <n v="732.23"/>
    <n v="3"/>
    <n v="2196.69"/>
    <n v="899.57"/>
    <n v="1297.1199999999999"/>
    <x v="6"/>
    <s v="10"/>
    <s v="October"/>
  </r>
  <r>
    <x v="1145"/>
    <d v="2024-03-26T08:36:33"/>
    <s v="PROD101"/>
    <s v="CUST101"/>
    <s v="Toys"/>
    <s v="PayPal"/>
    <n v="268.57"/>
    <n v="7"/>
    <n v="1879.99"/>
    <n v="978.72"/>
    <n v="901.27"/>
    <x v="5"/>
    <s v="03"/>
    <s v="March"/>
  </r>
  <r>
    <x v="1146"/>
    <d v="2024-10-14T22:23:08"/>
    <s v="PROD56"/>
    <s v="CUST595"/>
    <s v="Home Appliances"/>
    <s v="Cash"/>
    <n v="1890.73"/>
    <n v="2"/>
    <n v="3781.46"/>
    <n v="914.29"/>
    <n v="2867.17"/>
    <x v="6"/>
    <s v="10"/>
    <s v="October"/>
  </r>
  <r>
    <x v="1147"/>
    <d v="2024-02-11T01:22:47"/>
    <s v="PROD74"/>
    <s v="CUST235"/>
    <s v="Fashion"/>
    <s v="Bank Transfer"/>
    <n v="945.52"/>
    <n v="9"/>
    <n v="8509.68"/>
    <n v="670.34"/>
    <n v="7839.34"/>
    <x v="0"/>
    <s v="02"/>
    <s v="February"/>
  </r>
  <r>
    <x v="1148"/>
    <d v="2024-09-22T12:30:15"/>
    <s v="PROD80"/>
    <s v="CUST177"/>
    <s v="Fashion"/>
    <s v="PayPal"/>
    <n v="368.21"/>
    <n v="3"/>
    <n v="1104.6299999999999"/>
    <n v="348.54"/>
    <n v="756.08999999999992"/>
    <x v="0"/>
    <s v="09"/>
    <s v="September"/>
  </r>
  <r>
    <x v="1149"/>
    <d v="2024-11-10T07:23:42"/>
    <s v="PROD98"/>
    <s v="CUST649"/>
    <s v="Books"/>
    <s v="Debit Card"/>
    <n v="109.69"/>
    <n v="4"/>
    <n v="438.76"/>
    <n v="943.24"/>
    <n v="-504.48"/>
    <x v="0"/>
    <s v="11"/>
    <s v="November"/>
  </r>
  <r>
    <x v="1150"/>
    <d v="2024-01-01T17:24:58"/>
    <s v="PROD62"/>
    <s v="CUST840"/>
    <s v="Toys"/>
    <s v="Credit Card"/>
    <n v="307.83999999999997"/>
    <n v="7"/>
    <n v="2154.8799999999997"/>
    <n v="778.48"/>
    <n v="1376.3999999999996"/>
    <x v="6"/>
    <s v="01"/>
    <s v="January"/>
  </r>
  <r>
    <x v="1151"/>
    <d v="2024-04-10T14:39:34"/>
    <s v="PROD134"/>
    <s v="CUST783"/>
    <s v="Fashion"/>
    <s v="PayPal"/>
    <n v="530.86"/>
    <n v="4"/>
    <n v="2123.44"/>
    <n v="162.74"/>
    <n v="1960.7"/>
    <x v="4"/>
    <s v="04"/>
    <s v="April"/>
  </r>
  <r>
    <x v="1152"/>
    <d v="2024-06-11T12:14:25"/>
    <s v="PROD183"/>
    <s v="CUST532"/>
    <s v="Electronics"/>
    <s v="Debit Card"/>
    <n v="917.95"/>
    <n v="3"/>
    <n v="2753.8500000000004"/>
    <n v="839.9"/>
    <n v="1913.9500000000003"/>
    <x v="5"/>
    <s v="06"/>
    <s v="June"/>
  </r>
  <r>
    <x v="1153"/>
    <d v="2024-09-25T13:13:22"/>
    <s v="PROD53"/>
    <s v="CUST318"/>
    <s v="Home Appliances"/>
    <s v="Bank Transfer"/>
    <n v="628.19000000000005"/>
    <n v="3"/>
    <n v="1884.5700000000002"/>
    <n v="752.34"/>
    <n v="1132.23"/>
    <x v="4"/>
    <s v="09"/>
    <s v="September"/>
  </r>
  <r>
    <x v="1154"/>
    <d v="2024-01-09T10:55:43"/>
    <s v="PROD191"/>
    <s v="CUST480"/>
    <s v="Electronics"/>
    <s v="Credit Card"/>
    <n v="1331.03"/>
    <n v="4"/>
    <n v="5324.12"/>
    <n v="148.63"/>
    <n v="5175.49"/>
    <x v="5"/>
    <s v="01"/>
    <s v="January"/>
  </r>
  <r>
    <x v="1155"/>
    <d v="2024-04-02T03:24:09"/>
    <s v="PROD12"/>
    <s v="CUST584"/>
    <s v="Electronics"/>
    <s v="Bank Transfer"/>
    <n v="913.31"/>
    <n v="9"/>
    <n v="8219.7899999999991"/>
    <n v="132.38999999999999"/>
    <n v="8087.3999999999987"/>
    <x v="5"/>
    <s v="04"/>
    <s v="April"/>
  </r>
  <r>
    <x v="1156"/>
    <d v="2024-04-24T03:06:02"/>
    <s v="PROD85"/>
    <s v="CUST965"/>
    <s v="Electronics"/>
    <s v="Cash"/>
    <n v="1564.28"/>
    <n v="10"/>
    <n v="15642.8"/>
    <n v="899.57"/>
    <n v="14743.23"/>
    <x v="4"/>
    <s v="04"/>
    <s v="April"/>
  </r>
  <r>
    <x v="1157"/>
    <d v="2024-03-10T05:13:08"/>
    <s v="PROD95"/>
    <s v="CUST578"/>
    <s v="Books"/>
    <s v="Bank Transfer"/>
    <n v="1331.05"/>
    <n v="7"/>
    <n v="9317.35"/>
    <n v="211.14"/>
    <n v="9106.2100000000009"/>
    <x v="0"/>
    <s v="03"/>
    <s v="March"/>
  </r>
  <r>
    <x v="1158"/>
    <d v="2024-10-09T11:53:34"/>
    <s v="PROD129"/>
    <s v="CUST416"/>
    <s v="Fashion"/>
    <s v="Cash"/>
    <n v="792.17"/>
    <n v="7"/>
    <n v="5545.19"/>
    <n v="67.97"/>
    <n v="5477.2199999999993"/>
    <x v="4"/>
    <s v="10"/>
    <s v="October"/>
  </r>
  <r>
    <x v="1159"/>
    <d v="2024-02-17T18:48:50"/>
    <s v="PROD129"/>
    <s v="CUST329"/>
    <s v="Electronics"/>
    <s v="Credit Card"/>
    <n v="996.52"/>
    <n v="3"/>
    <n v="2989.56"/>
    <n v="67.97"/>
    <n v="2921.59"/>
    <x v="3"/>
    <s v="02"/>
    <s v="February"/>
  </r>
  <r>
    <x v="1160"/>
    <d v="2024-05-08T23:48:44"/>
    <s v="PROD129"/>
    <s v="CUST545"/>
    <s v="Fashion"/>
    <s v="Cash"/>
    <n v="201.92"/>
    <n v="10"/>
    <n v="2019.1999999999998"/>
    <n v="67.97"/>
    <n v="1951.2299999999998"/>
    <x v="4"/>
    <s v="05"/>
    <s v="May"/>
  </r>
  <r>
    <x v="1161"/>
    <d v="2024-07-24T00:00:28"/>
    <s v="PROD33"/>
    <s v="CUST853"/>
    <s v="Fashion"/>
    <s v="Credit Card"/>
    <n v="1859.6"/>
    <n v="8"/>
    <n v="14876.8"/>
    <n v="330.51"/>
    <n v="14546.289999999999"/>
    <x v="4"/>
    <s v="07"/>
    <s v="July"/>
  </r>
  <r>
    <x v="1162"/>
    <d v="2024-04-29T01:50:15"/>
    <s v="PROD194"/>
    <s v="CUST288"/>
    <s v="Toys"/>
    <s v="Debit Card"/>
    <n v="918.91"/>
    <n v="2"/>
    <n v="1837.82"/>
    <n v="521.98"/>
    <n v="1315.84"/>
    <x v="6"/>
    <s v="04"/>
    <s v="April"/>
  </r>
  <r>
    <x v="1163"/>
    <d v="2024-01-22T00:58:33"/>
    <s v="PROD74"/>
    <s v="CUST505"/>
    <s v="Electronics"/>
    <s v="Bank Transfer"/>
    <n v="390.12"/>
    <n v="8"/>
    <n v="3120.96"/>
    <n v="670.34"/>
    <n v="2450.62"/>
    <x v="6"/>
    <s v="01"/>
    <s v="January"/>
  </r>
  <r>
    <x v="1164"/>
    <d v="2024-01-10T00:42:48"/>
    <s v="PROD120"/>
    <s v="CUST214"/>
    <s v="Books"/>
    <s v="Bank Transfer"/>
    <n v="1674.06"/>
    <n v="7"/>
    <n v="11718.42"/>
    <n v="821.86"/>
    <n v="10896.56"/>
    <x v="4"/>
    <s v="01"/>
    <s v="January"/>
  </r>
  <r>
    <x v="1165"/>
    <d v="2024-05-05T18:57:30"/>
    <s v="PROD113"/>
    <s v="CUST525"/>
    <s v="Books"/>
    <s v="PayPal"/>
    <n v="412.62"/>
    <n v="8"/>
    <n v="3300.96"/>
    <n v="669.31"/>
    <n v="2631.65"/>
    <x v="0"/>
    <s v="05"/>
    <s v="May"/>
  </r>
  <r>
    <x v="1166"/>
    <d v="2024-03-03T16:53:41"/>
    <s v="PROD35"/>
    <s v="CUST610"/>
    <s v="Electronics"/>
    <s v="Cash"/>
    <n v="1788.6"/>
    <n v="10"/>
    <n v="17886"/>
    <n v="707.26"/>
    <n v="17178.740000000002"/>
    <x v="0"/>
    <s v="03"/>
    <s v="March"/>
  </r>
  <r>
    <x v="1167"/>
    <d v="2024-08-10T22:00:16"/>
    <s v="PROD31"/>
    <s v="CUST407"/>
    <s v="Home Appliances"/>
    <s v="Debit Card"/>
    <n v="752.54"/>
    <n v="2"/>
    <n v="1505.08"/>
    <n v="736.41"/>
    <n v="768.67"/>
    <x v="3"/>
    <s v="08"/>
    <s v="August"/>
  </r>
  <r>
    <x v="1168"/>
    <d v="2024-03-22T04:12:01"/>
    <s v="PROD172"/>
    <s v="CUST798"/>
    <s v="Electronics"/>
    <s v="Bank Transfer"/>
    <n v="580.46"/>
    <n v="7"/>
    <n v="4063.2200000000003"/>
    <n v="95.27"/>
    <n v="3967.9500000000003"/>
    <x v="1"/>
    <s v="03"/>
    <s v="March"/>
  </r>
  <r>
    <x v="1169"/>
    <d v="2024-11-07T11:17:12"/>
    <s v="PROD141"/>
    <s v="CUST97"/>
    <s v="Home Appliances"/>
    <s v="Debit Card"/>
    <n v="708.73"/>
    <n v="2"/>
    <n v="1417.46"/>
    <n v="74.92"/>
    <n v="1342.54"/>
    <x v="2"/>
    <s v="11"/>
    <s v="November"/>
  </r>
  <r>
    <x v="1170"/>
    <d v="2024-04-17T07:34:10"/>
    <s v="PROD152"/>
    <s v="CUST334"/>
    <s v="Books"/>
    <s v="Credit Card"/>
    <n v="1198.2"/>
    <n v="7"/>
    <n v="8387.4"/>
    <n v="143.38"/>
    <n v="8244.02"/>
    <x v="4"/>
    <s v="04"/>
    <s v="April"/>
  </r>
  <r>
    <x v="1171"/>
    <d v="2024-09-30T23:42:15"/>
    <s v="PROD140"/>
    <s v="CUST686"/>
    <s v="Toys"/>
    <s v="Bank Transfer"/>
    <n v="1300.8"/>
    <n v="5"/>
    <n v="6504"/>
    <n v="368.41"/>
    <n v="6135.59"/>
    <x v="6"/>
    <s v="09"/>
    <s v="September"/>
  </r>
  <r>
    <x v="1172"/>
    <d v="2024-07-17T15:28:50"/>
    <s v="PROD180"/>
    <s v="CUST35"/>
    <s v="Books"/>
    <s v="Credit Card"/>
    <n v="335.54"/>
    <n v="6"/>
    <n v="2013.2400000000002"/>
    <n v="452.2"/>
    <n v="1561.0400000000002"/>
    <x v="4"/>
    <s v="07"/>
    <s v="July"/>
  </r>
  <r>
    <x v="1173"/>
    <d v="2024-10-12T04:16:52"/>
    <s v="PROD194"/>
    <s v="CUST441"/>
    <s v="Fashion"/>
    <s v="Bank Transfer"/>
    <n v="1203.56"/>
    <n v="4"/>
    <n v="4814.24"/>
    <n v="521.98"/>
    <n v="4292.26"/>
    <x v="3"/>
    <s v="10"/>
    <s v="October"/>
  </r>
  <r>
    <x v="1174"/>
    <d v="2024-09-03T01:19:09"/>
    <s v="PROD172"/>
    <s v="CUST543"/>
    <s v="Home Appliances"/>
    <s v="Bank Transfer"/>
    <n v="756.77"/>
    <n v="7"/>
    <n v="5297.3899999999994"/>
    <n v="95.27"/>
    <n v="5202.119999999999"/>
    <x v="5"/>
    <s v="09"/>
    <s v="September"/>
  </r>
  <r>
    <x v="1175"/>
    <d v="2024-09-08T04:44:05"/>
    <s v="PROD78"/>
    <s v="CUST572"/>
    <s v="Electronics"/>
    <s v="Debit Card"/>
    <n v="308.14999999999998"/>
    <n v="5"/>
    <n v="1540.75"/>
    <n v="368.23"/>
    <n v="1172.52"/>
    <x v="0"/>
    <s v="09"/>
    <s v="September"/>
  </r>
  <r>
    <x v="1176"/>
    <d v="2024-05-02T21:47:39"/>
    <s v="PROD76"/>
    <s v="CUST688"/>
    <s v="Fashion"/>
    <s v="Bank Transfer"/>
    <n v="129.46"/>
    <n v="1"/>
    <n v="129.46"/>
    <n v="984.71"/>
    <n v="-855.25"/>
    <x v="2"/>
    <s v="05"/>
    <s v="May"/>
  </r>
  <r>
    <x v="1177"/>
    <d v="2024-03-01T19:43:55"/>
    <s v="PROD136"/>
    <s v="CUST961"/>
    <s v="Books"/>
    <s v="Credit Card"/>
    <n v="560.51"/>
    <n v="5"/>
    <n v="2802.55"/>
    <n v="226.52"/>
    <n v="2576.0300000000002"/>
    <x v="1"/>
    <s v="03"/>
    <s v="March"/>
  </r>
  <r>
    <x v="1178"/>
    <d v="2024-02-13T19:07:52"/>
    <s v="PROD42"/>
    <s v="CUST380"/>
    <s v="Books"/>
    <s v="PayPal"/>
    <n v="513.02"/>
    <n v="2"/>
    <n v="1026.04"/>
    <n v="352.83"/>
    <n v="673.21"/>
    <x v="5"/>
    <s v="02"/>
    <s v="February"/>
  </r>
  <r>
    <x v="1179"/>
    <d v="2024-01-29T11:04:31"/>
    <s v="PROD79"/>
    <s v="CUST935"/>
    <s v="Books"/>
    <s v="Debit Card"/>
    <n v="1432.6"/>
    <n v="2"/>
    <n v="2865.2"/>
    <n v="799.06"/>
    <n v="2066.14"/>
    <x v="6"/>
    <s v="01"/>
    <s v="January"/>
  </r>
  <r>
    <x v="1180"/>
    <d v="2024-03-24T03:56:36"/>
    <s v="PROD67"/>
    <s v="CUST660"/>
    <s v="Toys"/>
    <s v="Cash"/>
    <n v="29.72"/>
    <n v="1"/>
    <n v="29.72"/>
    <n v="69.03"/>
    <n v="-39.31"/>
    <x v="0"/>
    <s v="03"/>
    <s v="March"/>
  </r>
  <r>
    <x v="1181"/>
    <d v="2024-11-02T11:05:14"/>
    <s v="PROD198"/>
    <s v="CUST974"/>
    <s v="Home Appliances"/>
    <s v="Bank Transfer"/>
    <n v="321.54000000000002"/>
    <n v="6"/>
    <n v="1929.2400000000002"/>
    <n v="565.99"/>
    <n v="1363.2500000000002"/>
    <x v="3"/>
    <s v="11"/>
    <s v="November"/>
  </r>
  <r>
    <x v="1182"/>
    <d v="2024-01-29T03:19:27"/>
    <s v="PROD191"/>
    <s v="CUST81"/>
    <s v="Books"/>
    <s v="Cash"/>
    <n v="1310.18"/>
    <n v="3"/>
    <n v="3930.54"/>
    <n v="148.63"/>
    <n v="3781.91"/>
    <x v="6"/>
    <s v="01"/>
    <s v="January"/>
  </r>
  <r>
    <x v="1183"/>
    <d v="2024-10-02T00:46:46"/>
    <s v="PROD42"/>
    <s v="CUST979"/>
    <s v="Electronics"/>
    <s v="Credit Card"/>
    <n v="812.88"/>
    <n v="8"/>
    <n v="6503.04"/>
    <n v="352.83"/>
    <n v="6150.21"/>
    <x v="4"/>
    <s v="10"/>
    <s v="October"/>
  </r>
  <r>
    <x v="1184"/>
    <d v="2024-06-02T05:16:36"/>
    <s v="PROD82"/>
    <s v="CUST677"/>
    <s v="Books"/>
    <s v="Bank Transfer"/>
    <n v="1430.44"/>
    <n v="2"/>
    <n v="2860.88"/>
    <n v="208.12"/>
    <n v="2652.76"/>
    <x v="0"/>
    <s v="06"/>
    <s v="June"/>
  </r>
  <r>
    <x v="1185"/>
    <d v="2024-03-07T05:55:56"/>
    <s v="PROD152"/>
    <s v="CUST77"/>
    <s v="Electronics"/>
    <s v="Debit Card"/>
    <n v="873.1"/>
    <n v="5"/>
    <n v="4365.5"/>
    <n v="143.38"/>
    <n v="4222.12"/>
    <x v="2"/>
    <s v="03"/>
    <s v="March"/>
  </r>
  <r>
    <x v="1186"/>
    <d v="2024-02-06T14:17:24"/>
    <s v="PROD37"/>
    <s v="CUST581"/>
    <s v="Home Appliances"/>
    <s v="PayPal"/>
    <n v="1756.16"/>
    <n v="1"/>
    <n v="1756.16"/>
    <n v="644.58000000000004"/>
    <n v="1111.58"/>
    <x v="5"/>
    <s v="02"/>
    <s v="February"/>
  </r>
  <r>
    <x v="1187"/>
    <d v="2024-11-07T20:47:38"/>
    <s v="PROD186"/>
    <s v="CUST800"/>
    <s v="Books"/>
    <s v="Debit Card"/>
    <n v="110.73"/>
    <n v="8"/>
    <n v="885.84"/>
    <n v="945.84"/>
    <n v="-60"/>
    <x v="2"/>
    <s v="11"/>
    <s v="November"/>
  </r>
  <r>
    <x v="1188"/>
    <d v="2024-09-08T06:44:21"/>
    <s v="PROD107"/>
    <s v="CUST333"/>
    <s v="Toys"/>
    <s v="PayPal"/>
    <n v="751.71"/>
    <n v="1"/>
    <n v="751.71"/>
    <n v="434.88"/>
    <n v="316.83000000000004"/>
    <x v="0"/>
    <s v="09"/>
    <s v="September"/>
  </r>
  <r>
    <x v="1189"/>
    <d v="2024-03-26T14:28:48"/>
    <s v="PROD110"/>
    <s v="CUST778"/>
    <s v="Fashion"/>
    <s v="Cash"/>
    <n v="1663.22"/>
    <n v="3"/>
    <n v="4989.66"/>
    <n v="678.93"/>
    <n v="4310.7299999999996"/>
    <x v="5"/>
    <s v="03"/>
    <s v="March"/>
  </r>
  <r>
    <x v="1190"/>
    <d v="2024-08-25T11:06:33"/>
    <s v="PROD23"/>
    <s v="CUST395"/>
    <s v="Electronics"/>
    <s v="Credit Card"/>
    <n v="1486.84"/>
    <n v="2"/>
    <n v="2973.68"/>
    <n v="249.12"/>
    <n v="2724.56"/>
    <x v="0"/>
    <s v="08"/>
    <s v="August"/>
  </r>
  <r>
    <x v="1191"/>
    <d v="2024-01-20T22:45:07"/>
    <s v="PROD51"/>
    <s v="CUST212"/>
    <s v="Home Appliances"/>
    <s v="Cash"/>
    <n v="1902.87"/>
    <n v="8"/>
    <n v="15222.96"/>
    <n v="502.29"/>
    <n v="14720.669999999998"/>
    <x v="3"/>
    <s v="01"/>
    <s v="January"/>
  </r>
  <r>
    <x v="1192"/>
    <d v="2024-01-28T07:29:53"/>
    <s v="PROD106"/>
    <s v="CUST333"/>
    <s v="Electronics"/>
    <s v="PayPal"/>
    <n v="1799.55"/>
    <n v="5"/>
    <n v="8997.75"/>
    <n v="750.19"/>
    <n v="8247.56"/>
    <x v="0"/>
    <s v="01"/>
    <s v="January"/>
  </r>
  <r>
    <x v="1193"/>
    <d v="2024-08-27T20:17:24"/>
    <s v="PROD137"/>
    <s v="CUST586"/>
    <s v="Fashion"/>
    <s v="PayPal"/>
    <n v="1364.95"/>
    <n v="3"/>
    <n v="4094.8500000000004"/>
    <n v="612.41999999999996"/>
    <n v="3482.4300000000003"/>
    <x v="5"/>
    <s v="08"/>
    <s v="August"/>
  </r>
  <r>
    <x v="1194"/>
    <d v="2024-06-07T08:28:32"/>
    <s v="PROD29"/>
    <s v="CUST737"/>
    <s v="Fashion"/>
    <s v="Bank Transfer"/>
    <n v="1118.46"/>
    <n v="6"/>
    <n v="6710.76"/>
    <n v="951.64"/>
    <n v="5759.12"/>
    <x v="1"/>
    <s v="06"/>
    <s v="June"/>
  </r>
  <r>
    <x v="1195"/>
    <d v="2024-01-14T07:06:33"/>
    <s v="PROD174"/>
    <s v="CUST179"/>
    <s v="Fashion"/>
    <s v="Cash"/>
    <n v="186.07"/>
    <n v="3"/>
    <n v="558.21"/>
    <n v="348.26"/>
    <n v="209.95000000000005"/>
    <x v="0"/>
    <s v="01"/>
    <s v="January"/>
  </r>
  <r>
    <x v="1196"/>
    <d v="2024-06-16T01:14:16"/>
    <s v="PROD65"/>
    <s v="CUST644"/>
    <s v="Toys"/>
    <s v="Bank Transfer"/>
    <n v="646.66"/>
    <n v="6"/>
    <n v="3879.96"/>
    <n v="974.22"/>
    <n v="2905.74"/>
    <x v="0"/>
    <s v="06"/>
    <s v="June"/>
  </r>
  <r>
    <x v="1197"/>
    <d v="2024-06-30T19:30:18"/>
    <s v="PROD115"/>
    <s v="CUST482"/>
    <s v="Fashion"/>
    <s v="Credit Card"/>
    <n v="905.95"/>
    <n v="2"/>
    <n v="1811.9"/>
    <n v="197.58"/>
    <n v="1614.3200000000002"/>
    <x v="0"/>
    <s v="06"/>
    <s v="June"/>
  </r>
  <r>
    <x v="1198"/>
    <d v="2024-01-20T04:18:55"/>
    <s v="PROD188"/>
    <s v="CUST784"/>
    <s v="Toys"/>
    <s v="Bank Transfer"/>
    <n v="24.96"/>
    <n v="5"/>
    <n v="124.80000000000001"/>
    <n v="325.48"/>
    <n v="-200.68"/>
    <x v="3"/>
    <s v="01"/>
    <s v="January"/>
  </r>
  <r>
    <x v="1199"/>
    <d v="2024-02-17T19:24:20"/>
    <s v="PROD140"/>
    <s v="CUST120"/>
    <s v="Books"/>
    <s v="Debit Card"/>
    <n v="775.56"/>
    <n v="4"/>
    <n v="3102.24"/>
    <n v="368.41"/>
    <n v="2733.83"/>
    <x v="3"/>
    <s v="02"/>
    <s v="February"/>
  </r>
  <r>
    <x v="1200"/>
    <d v="2024-03-02T02:18:47"/>
    <s v="PROD50"/>
    <s v="CUST306"/>
    <s v="Books"/>
    <s v="Cash"/>
    <n v="1893.51"/>
    <n v="5"/>
    <n v="9467.5499999999993"/>
    <n v="762.05"/>
    <n v="8705.5"/>
    <x v="3"/>
    <s v="03"/>
    <s v="March"/>
  </r>
  <r>
    <x v="1201"/>
    <d v="2024-04-17T10:04:29"/>
    <s v="PROD200"/>
    <s v="CUST220"/>
    <s v="Electronics"/>
    <s v="Cash"/>
    <n v="109"/>
    <n v="1"/>
    <n v="109"/>
    <n v="606.07000000000005"/>
    <n v="-497.07000000000005"/>
    <x v="4"/>
    <s v="04"/>
    <s v="April"/>
  </r>
  <r>
    <x v="1202"/>
    <d v="2024-07-03T12:20:41"/>
    <s v="PROD122"/>
    <s v="CUST617"/>
    <s v="Home Appliances"/>
    <s v="Bank Transfer"/>
    <n v="1684.81"/>
    <n v="2"/>
    <n v="3369.62"/>
    <n v="574.14"/>
    <n v="2795.48"/>
    <x v="4"/>
    <s v="07"/>
    <s v="July"/>
  </r>
  <r>
    <x v="1203"/>
    <d v="2024-10-27T13:55:44"/>
    <s v="PROD64"/>
    <s v="CUST370"/>
    <s v="Books"/>
    <s v="Credit Card"/>
    <n v="194.55"/>
    <n v="4"/>
    <n v="778.2"/>
    <n v="90.98"/>
    <n v="687.22"/>
    <x v="0"/>
    <s v="10"/>
    <s v="October"/>
  </r>
  <r>
    <x v="1204"/>
    <d v="2024-03-02T22:43:03"/>
    <s v="PROD77"/>
    <s v="CUST84"/>
    <s v="Fashion"/>
    <s v="Credit Card"/>
    <n v="1350.34"/>
    <n v="3"/>
    <n v="4051.0199999999995"/>
    <n v="596.91999999999996"/>
    <n v="3454.0999999999995"/>
    <x v="3"/>
    <s v="03"/>
    <s v="March"/>
  </r>
  <r>
    <x v="1205"/>
    <d v="2024-03-14T01:33:20"/>
    <s v="PROD93"/>
    <s v="CUST905"/>
    <s v="Electronics"/>
    <s v="Debit Card"/>
    <n v="1656.17"/>
    <n v="1"/>
    <n v="1656.17"/>
    <n v="762.47"/>
    <n v="893.7"/>
    <x v="2"/>
    <s v="03"/>
    <s v="March"/>
  </r>
  <r>
    <x v="1206"/>
    <d v="2024-06-01T11:37:50"/>
    <s v="PROD27"/>
    <s v="CUST419"/>
    <s v="Electronics"/>
    <s v="Bank Transfer"/>
    <n v="981.55"/>
    <n v="9"/>
    <n v="8833.9499999999989"/>
    <n v="493.17"/>
    <n v="8340.7799999999988"/>
    <x v="3"/>
    <s v="06"/>
    <s v="June"/>
  </r>
  <r>
    <x v="1207"/>
    <d v="2024-03-27T03:27:54"/>
    <s v="PROD172"/>
    <s v="CUST299"/>
    <s v="Toys"/>
    <s v="Debit Card"/>
    <n v="192.06"/>
    <n v="3"/>
    <n v="576.18000000000006"/>
    <n v="95.27"/>
    <n v="480.91000000000008"/>
    <x v="4"/>
    <s v="03"/>
    <s v="March"/>
  </r>
  <r>
    <x v="1208"/>
    <d v="2024-08-09T21:29:29"/>
    <s v="PROD60"/>
    <s v="CUST527"/>
    <s v="Toys"/>
    <s v="Debit Card"/>
    <n v="128.9"/>
    <n v="10"/>
    <n v="1289"/>
    <n v="961.88"/>
    <n v="327.12"/>
    <x v="1"/>
    <s v="08"/>
    <s v="August"/>
  </r>
  <r>
    <x v="1209"/>
    <d v="2024-06-30T08:00:33"/>
    <s v="PROD23"/>
    <s v="CUST758"/>
    <s v="Books"/>
    <s v="Credit Card"/>
    <n v="986.1"/>
    <n v="6"/>
    <n v="5916.6"/>
    <n v="249.12"/>
    <n v="5667.4800000000005"/>
    <x v="0"/>
    <s v="06"/>
    <s v="June"/>
  </r>
  <r>
    <x v="1210"/>
    <d v="2024-08-28T23:12:52"/>
    <s v="PROD77"/>
    <s v="CUST472"/>
    <s v="Electronics"/>
    <s v="Credit Card"/>
    <n v="274.73"/>
    <n v="4"/>
    <n v="1098.92"/>
    <n v="596.91999999999996"/>
    <n v="502.00000000000011"/>
    <x v="4"/>
    <s v="08"/>
    <s v="August"/>
  </r>
  <r>
    <x v="1211"/>
    <d v="2024-07-15T18:19:44"/>
    <s v="PROD161"/>
    <s v="CUST733"/>
    <s v="Books"/>
    <s v="Cash"/>
    <n v="1362.38"/>
    <n v="8"/>
    <n v="10899.04"/>
    <n v="859.01"/>
    <n v="10040.030000000001"/>
    <x v="6"/>
    <s v="07"/>
    <s v="July"/>
  </r>
  <r>
    <x v="1212"/>
    <d v="2024-11-05T11:17:50"/>
    <s v="PROD71"/>
    <s v="CUST441"/>
    <s v="Fashion"/>
    <s v="PayPal"/>
    <n v="1319.93"/>
    <n v="8"/>
    <n v="10559.44"/>
    <n v="35.22"/>
    <n v="10524.220000000001"/>
    <x v="5"/>
    <s v="11"/>
    <s v="November"/>
  </r>
  <r>
    <x v="1213"/>
    <d v="2024-06-30T21:24:45"/>
    <s v="PROD198"/>
    <s v="CUST431"/>
    <s v="Toys"/>
    <s v="Credit Card"/>
    <n v="1989.98"/>
    <n v="6"/>
    <n v="11939.880000000001"/>
    <n v="565.99"/>
    <n v="11373.890000000001"/>
    <x v="0"/>
    <s v="06"/>
    <s v="June"/>
  </r>
  <r>
    <x v="1214"/>
    <d v="2024-05-27T01:47:17"/>
    <s v="PROD10"/>
    <s v="CUST191"/>
    <s v="Books"/>
    <s v="Bank Transfer"/>
    <n v="1812.94"/>
    <n v="5"/>
    <n v="9064.7000000000007"/>
    <n v="438.5"/>
    <n v="8626.2000000000007"/>
    <x v="6"/>
    <s v="05"/>
    <s v="May"/>
  </r>
  <r>
    <x v="1215"/>
    <d v="2024-07-02T12:32:52"/>
    <s v="PROD154"/>
    <s v="CUST903"/>
    <s v="Toys"/>
    <s v="Cash"/>
    <n v="1140.1400000000001"/>
    <n v="10"/>
    <n v="11401.400000000001"/>
    <n v="37.53"/>
    <n v="11363.87"/>
    <x v="5"/>
    <s v="07"/>
    <s v="July"/>
  </r>
  <r>
    <x v="1216"/>
    <d v="2024-10-18T00:58:47"/>
    <s v="PROD108"/>
    <s v="CUST104"/>
    <s v="Home Appliances"/>
    <s v="Credit Card"/>
    <n v="101.73"/>
    <n v="7"/>
    <n v="712.11"/>
    <n v="188.08"/>
    <n v="524.03"/>
    <x v="1"/>
    <s v="10"/>
    <s v="October"/>
  </r>
  <r>
    <x v="1217"/>
    <d v="2024-06-08T01:12:11"/>
    <s v="PROD149"/>
    <s v="CUST748"/>
    <s v="Toys"/>
    <s v="Cash"/>
    <n v="418.95"/>
    <n v="5"/>
    <n v="2094.75"/>
    <n v="581.64"/>
    <n v="1513.1100000000001"/>
    <x v="3"/>
    <s v="06"/>
    <s v="June"/>
  </r>
  <r>
    <x v="1218"/>
    <d v="2024-07-30T17:23:53"/>
    <s v="PROD35"/>
    <s v="CUST944"/>
    <s v="Toys"/>
    <s v="Cash"/>
    <n v="716.97"/>
    <n v="5"/>
    <n v="3584.8500000000004"/>
    <n v="707.26"/>
    <n v="2877.59"/>
    <x v="5"/>
    <s v="07"/>
    <s v="July"/>
  </r>
  <r>
    <x v="1219"/>
    <d v="2024-04-18T14:51:00"/>
    <s v="PROD129"/>
    <s v="CUST635"/>
    <s v="Fashion"/>
    <s v="Debit Card"/>
    <n v="26.31"/>
    <n v="10"/>
    <n v="263.09999999999997"/>
    <n v="67.97"/>
    <n v="195.12999999999997"/>
    <x v="2"/>
    <s v="04"/>
    <s v="April"/>
  </r>
  <r>
    <x v="1220"/>
    <d v="2024-01-28T03:37:18"/>
    <s v="PROD70"/>
    <s v="CUST4"/>
    <s v="Toys"/>
    <s v="Credit Card"/>
    <n v="825.55"/>
    <n v="2"/>
    <n v="1651.1"/>
    <n v="57.64"/>
    <n v="1593.4599999999998"/>
    <x v="0"/>
    <s v="01"/>
    <s v="January"/>
  </r>
  <r>
    <x v="1221"/>
    <d v="2024-10-25T22:26:07"/>
    <s v="PROD179"/>
    <s v="CUST832"/>
    <s v="Toys"/>
    <s v="Debit Card"/>
    <n v="1371.13"/>
    <n v="6"/>
    <n v="8226.7800000000007"/>
    <n v="221.06"/>
    <n v="8005.72"/>
    <x v="1"/>
    <s v="10"/>
    <s v="October"/>
  </r>
  <r>
    <x v="1222"/>
    <d v="2024-05-30T22:33:04"/>
    <s v="PROD45"/>
    <s v="CUST189"/>
    <s v="Fashion"/>
    <s v="PayPal"/>
    <n v="906.45"/>
    <n v="6"/>
    <n v="5438.7000000000007"/>
    <n v="609.70000000000005"/>
    <n v="4829.0000000000009"/>
    <x v="2"/>
    <s v="05"/>
    <s v="May"/>
  </r>
  <r>
    <x v="1223"/>
    <d v="2024-07-23T23:31:08"/>
    <s v="PROD119"/>
    <s v="CUST427"/>
    <s v="Electronics"/>
    <s v="Cash"/>
    <n v="1663.65"/>
    <n v="1"/>
    <n v="1663.65"/>
    <n v="415.38"/>
    <n v="1248.27"/>
    <x v="5"/>
    <s v="07"/>
    <s v="July"/>
  </r>
  <r>
    <x v="1224"/>
    <d v="2024-06-01T18:37:04"/>
    <s v="PROD63"/>
    <s v="CUST517"/>
    <s v="Toys"/>
    <s v="Bank Transfer"/>
    <n v="1800.31"/>
    <n v="3"/>
    <n v="5400.93"/>
    <n v="925.53"/>
    <n v="4475.4000000000005"/>
    <x v="3"/>
    <s v="06"/>
    <s v="June"/>
  </r>
  <r>
    <x v="1225"/>
    <d v="2024-05-11T15:34:06"/>
    <s v="PROD28"/>
    <s v="CUST515"/>
    <s v="Fashion"/>
    <s v="Credit Card"/>
    <n v="1440.54"/>
    <n v="9"/>
    <n v="12964.86"/>
    <n v="963.58"/>
    <n v="12001.28"/>
    <x v="3"/>
    <s v="05"/>
    <s v="May"/>
  </r>
  <r>
    <x v="1226"/>
    <d v="2024-09-17T16:00:58"/>
    <s v="PROD51"/>
    <s v="CUST863"/>
    <s v="Toys"/>
    <s v="Credit Card"/>
    <n v="1983.37"/>
    <n v="7"/>
    <n v="13883.59"/>
    <n v="502.29"/>
    <n v="13381.3"/>
    <x v="5"/>
    <s v="09"/>
    <s v="September"/>
  </r>
  <r>
    <x v="1227"/>
    <d v="2024-05-04T06:29:11"/>
    <s v="PROD6"/>
    <s v="CUST952"/>
    <s v="Books"/>
    <s v="Cash"/>
    <n v="71.680000000000007"/>
    <n v="6"/>
    <n v="430.08000000000004"/>
    <n v="96.13"/>
    <n v="333.95000000000005"/>
    <x v="3"/>
    <s v="05"/>
    <s v="May"/>
  </r>
  <r>
    <x v="1228"/>
    <d v="2024-05-13T00:14:03"/>
    <s v="PROD25"/>
    <s v="CUST875"/>
    <s v="Home Appliances"/>
    <s v="Credit Card"/>
    <n v="1689.86"/>
    <n v="2"/>
    <n v="3379.72"/>
    <n v="465.59"/>
    <n v="2914.1299999999997"/>
    <x v="6"/>
    <s v="05"/>
    <s v="May"/>
  </r>
  <r>
    <x v="1229"/>
    <d v="2024-07-26T21:51:36"/>
    <s v="PROD158"/>
    <s v="CUST903"/>
    <s v="Books"/>
    <s v="Credit Card"/>
    <n v="1985.11"/>
    <n v="6"/>
    <n v="11910.66"/>
    <n v="688.88"/>
    <n v="11221.78"/>
    <x v="1"/>
    <s v="07"/>
    <s v="July"/>
  </r>
  <r>
    <x v="1230"/>
    <d v="2024-08-29T21:47:58"/>
    <s v="PROD162"/>
    <s v="CUST806"/>
    <s v="Toys"/>
    <s v="Bank Transfer"/>
    <n v="129.25"/>
    <n v="9"/>
    <n v="1163.25"/>
    <n v="109.48"/>
    <n v="1053.77"/>
    <x v="2"/>
    <s v="08"/>
    <s v="August"/>
  </r>
  <r>
    <x v="1231"/>
    <d v="2024-08-03T20:09:18"/>
    <s v="PROD185"/>
    <s v="CUST528"/>
    <s v="Home Appliances"/>
    <s v="PayPal"/>
    <n v="1610.73"/>
    <n v="2"/>
    <n v="3221.46"/>
    <n v="751.58"/>
    <n v="2469.88"/>
    <x v="3"/>
    <s v="08"/>
    <s v="August"/>
  </r>
  <r>
    <x v="1232"/>
    <d v="2024-08-11T04:03:10"/>
    <s v="PROD193"/>
    <s v="CUST321"/>
    <s v="Home Appliances"/>
    <s v="PayPal"/>
    <n v="1160.98"/>
    <n v="10"/>
    <n v="11609.8"/>
    <n v="809.98"/>
    <n v="10799.82"/>
    <x v="0"/>
    <s v="08"/>
    <s v="August"/>
  </r>
  <r>
    <x v="1233"/>
    <d v="2024-08-08T20:51:51"/>
    <s v="PROD34"/>
    <s v="CUST415"/>
    <s v="Home Appliances"/>
    <s v="Credit Card"/>
    <n v="1147.33"/>
    <n v="2"/>
    <n v="2294.66"/>
    <n v="136.99"/>
    <n v="2157.67"/>
    <x v="2"/>
    <s v="08"/>
    <s v="August"/>
  </r>
  <r>
    <x v="1234"/>
    <d v="2024-05-05T01:19:07"/>
    <s v="PROD177"/>
    <s v="CUST84"/>
    <s v="Home Appliances"/>
    <s v="Cash"/>
    <n v="248.83"/>
    <n v="1"/>
    <n v="248.83"/>
    <n v="102.73"/>
    <n v="146.10000000000002"/>
    <x v="0"/>
    <s v="05"/>
    <s v="May"/>
  </r>
  <r>
    <x v="1235"/>
    <d v="2024-06-25T02:54:55"/>
    <s v="PROD137"/>
    <s v="CUST263"/>
    <s v="Electronics"/>
    <s v="Cash"/>
    <n v="1480.91"/>
    <n v="3"/>
    <n v="4442.7300000000005"/>
    <n v="612.41999999999996"/>
    <n v="3830.3100000000004"/>
    <x v="5"/>
    <s v="06"/>
    <s v="June"/>
  </r>
  <r>
    <x v="1236"/>
    <d v="2024-05-31T03:14:43"/>
    <s v="PROD33"/>
    <s v="CUST612"/>
    <s v="Electronics"/>
    <s v="PayPal"/>
    <n v="1651.17"/>
    <n v="3"/>
    <n v="4953.51"/>
    <n v="330.51"/>
    <n v="4623"/>
    <x v="1"/>
    <s v="05"/>
    <s v="May"/>
  </r>
  <r>
    <x v="1237"/>
    <d v="2024-10-25T11:42:48"/>
    <s v="PROD130"/>
    <s v="CUST764"/>
    <s v="Electronics"/>
    <s v="Cash"/>
    <n v="1669.92"/>
    <n v="1"/>
    <n v="1669.92"/>
    <n v="692.63"/>
    <n v="977.29000000000008"/>
    <x v="1"/>
    <s v="10"/>
    <s v="October"/>
  </r>
  <r>
    <x v="1238"/>
    <d v="2024-05-12T03:53:17"/>
    <s v="PROD108"/>
    <s v="CUST299"/>
    <s v="Electronics"/>
    <s v="Credit Card"/>
    <n v="1742.9"/>
    <n v="3"/>
    <n v="5228.7000000000007"/>
    <n v="188.08"/>
    <n v="5040.6200000000008"/>
    <x v="0"/>
    <s v="05"/>
    <s v="May"/>
  </r>
  <r>
    <x v="1239"/>
    <d v="2024-10-18T08:24:39"/>
    <s v="PROD69"/>
    <s v="CUST618"/>
    <s v="Fashion"/>
    <s v="Cash"/>
    <n v="636.61"/>
    <n v="1"/>
    <n v="636.61"/>
    <n v="878.74"/>
    <n v="-242.13"/>
    <x v="1"/>
    <s v="10"/>
    <s v="October"/>
  </r>
  <r>
    <x v="1240"/>
    <d v="2024-01-24T17:21:03"/>
    <s v="PROD32"/>
    <s v="CUST953"/>
    <s v="Home Appliances"/>
    <s v="Cash"/>
    <n v="367.51"/>
    <n v="10"/>
    <n v="3675.1"/>
    <n v="439.15"/>
    <n v="3235.95"/>
    <x v="4"/>
    <s v="01"/>
    <s v="January"/>
  </r>
  <r>
    <x v="1241"/>
    <d v="2024-09-29T15:37:52"/>
    <s v="PROD174"/>
    <s v="CUST780"/>
    <s v="Electronics"/>
    <s v="Debit Card"/>
    <n v="539.21"/>
    <n v="8"/>
    <n v="4313.68"/>
    <n v="348.26"/>
    <n v="3965.42"/>
    <x v="0"/>
    <s v="09"/>
    <s v="September"/>
  </r>
  <r>
    <x v="1242"/>
    <d v="2024-02-20T11:06:47"/>
    <s v="PROD85"/>
    <s v="CUST738"/>
    <s v="Toys"/>
    <s v="PayPal"/>
    <n v="522.88"/>
    <n v="7"/>
    <n v="3660.16"/>
    <n v="899.57"/>
    <n v="2760.5899999999997"/>
    <x v="5"/>
    <s v="02"/>
    <s v="February"/>
  </r>
  <r>
    <x v="1243"/>
    <d v="2024-09-05T02:48:56"/>
    <s v="PROD42"/>
    <s v="CUST758"/>
    <s v="Electronics"/>
    <s v="Credit Card"/>
    <n v="477.69"/>
    <n v="6"/>
    <n v="2866.14"/>
    <n v="352.83"/>
    <n v="2513.31"/>
    <x v="2"/>
    <s v="09"/>
    <s v="September"/>
  </r>
  <r>
    <x v="1244"/>
    <d v="2024-04-07T17:40:13"/>
    <s v="PROD40"/>
    <s v="CUST197"/>
    <s v="Home Appliances"/>
    <s v="PayPal"/>
    <n v="886.55"/>
    <n v="7"/>
    <n v="6205.8499999999995"/>
    <n v="184.29"/>
    <n v="6021.5599999999995"/>
    <x v="0"/>
    <s v="04"/>
    <s v="April"/>
  </r>
  <r>
    <x v="1245"/>
    <d v="2024-11-12T10:46:45"/>
    <s v="PROD168"/>
    <s v="CUST170"/>
    <s v="Electronics"/>
    <s v="Cash"/>
    <n v="511.91"/>
    <n v="3"/>
    <n v="1535.73"/>
    <n v="407.18"/>
    <n v="1128.55"/>
    <x v="5"/>
    <s v="11"/>
    <s v="November"/>
  </r>
  <r>
    <x v="1246"/>
    <d v="2024-06-20T03:28:36"/>
    <s v="PROD9"/>
    <s v="CUST514"/>
    <s v="Fashion"/>
    <s v="PayPal"/>
    <n v="949.89"/>
    <n v="8"/>
    <n v="7599.12"/>
    <n v="481"/>
    <n v="7118.12"/>
    <x v="2"/>
    <s v="06"/>
    <s v="June"/>
  </r>
  <r>
    <x v="1247"/>
    <d v="2024-09-19T04:36:33"/>
    <s v="PROD86"/>
    <s v="CUST169"/>
    <s v="Electronics"/>
    <s v="Bank Transfer"/>
    <n v="687.82"/>
    <n v="8"/>
    <n v="5502.56"/>
    <n v="15.69"/>
    <n v="5486.8700000000008"/>
    <x v="2"/>
    <s v="09"/>
    <s v="September"/>
  </r>
  <r>
    <x v="1248"/>
    <d v="2024-06-02T03:44:48"/>
    <s v="PROD153"/>
    <s v="CUST933"/>
    <s v="Toys"/>
    <s v="Debit Card"/>
    <n v="234.47"/>
    <n v="9"/>
    <n v="2110.23"/>
    <n v="585.16999999999996"/>
    <n v="1525.06"/>
    <x v="0"/>
    <s v="06"/>
    <s v="June"/>
  </r>
  <r>
    <x v="1249"/>
    <d v="2024-06-12T02:53:39"/>
    <s v="PROD15"/>
    <s v="CUST977"/>
    <s v="Home Appliances"/>
    <s v="Credit Card"/>
    <n v="827.54"/>
    <n v="2"/>
    <n v="1655.08"/>
    <n v="866.87"/>
    <n v="788.20999999999992"/>
    <x v="4"/>
    <s v="06"/>
    <s v="June"/>
  </r>
  <r>
    <x v="1250"/>
    <d v="2024-10-25T07:26:34"/>
    <s v="PROD85"/>
    <s v="CUST977"/>
    <s v="Books"/>
    <s v="Bank Transfer"/>
    <n v="808.64"/>
    <n v="4"/>
    <n v="3234.56"/>
    <n v="899.57"/>
    <n v="2334.9899999999998"/>
    <x v="1"/>
    <s v="10"/>
    <s v="October"/>
  </r>
  <r>
    <x v="1251"/>
    <d v="2024-02-03T07:44:50"/>
    <s v="PROD137"/>
    <s v="CUST292"/>
    <s v="Home Appliances"/>
    <s v="Credit Card"/>
    <n v="819.66"/>
    <n v="1"/>
    <n v="819.66"/>
    <n v="612.41999999999996"/>
    <n v="207.24"/>
    <x v="3"/>
    <s v="02"/>
    <s v="February"/>
  </r>
  <r>
    <x v="1252"/>
    <d v="2024-05-27T19:27:09"/>
    <s v="PROD133"/>
    <s v="CUST865"/>
    <s v="Books"/>
    <s v="PayPal"/>
    <n v="1459.11"/>
    <n v="1"/>
    <n v="1459.11"/>
    <n v="751.27"/>
    <n v="707.83999999999992"/>
    <x v="6"/>
    <s v="05"/>
    <s v="May"/>
  </r>
  <r>
    <x v="1253"/>
    <d v="2024-05-01T18:27:20"/>
    <s v="PROD78"/>
    <s v="CUST215"/>
    <s v="Electronics"/>
    <s v="Cash"/>
    <n v="381.42"/>
    <n v="9"/>
    <n v="3432.78"/>
    <n v="368.23"/>
    <n v="3064.55"/>
    <x v="4"/>
    <s v="05"/>
    <s v="May"/>
  </r>
  <r>
    <x v="1254"/>
    <d v="2024-04-13T04:31:55"/>
    <s v="PROD163"/>
    <s v="CUST508"/>
    <s v="Books"/>
    <s v="Cash"/>
    <n v="205.01"/>
    <n v="3"/>
    <n v="615.03"/>
    <n v="753.5"/>
    <n v="-138.47000000000003"/>
    <x v="3"/>
    <s v="04"/>
    <s v="April"/>
  </r>
  <r>
    <x v="1255"/>
    <d v="2024-05-17T20:11:13"/>
    <s v="PROD86"/>
    <s v="CUST151"/>
    <s v="Fashion"/>
    <s v="Credit Card"/>
    <n v="460.57"/>
    <n v="2"/>
    <n v="921.14"/>
    <n v="15.69"/>
    <n v="905.44999999999993"/>
    <x v="1"/>
    <s v="05"/>
    <s v="May"/>
  </r>
  <r>
    <x v="1256"/>
    <d v="2024-03-16T17:51:27"/>
    <s v="PROD54"/>
    <s v="CUST695"/>
    <s v="Books"/>
    <s v="Debit Card"/>
    <n v="593.80999999999995"/>
    <n v="5"/>
    <n v="2969.0499999999997"/>
    <n v="17.89"/>
    <n v="2951.16"/>
    <x v="3"/>
    <s v="03"/>
    <s v="March"/>
  </r>
  <r>
    <x v="1257"/>
    <d v="2024-04-01T15:44:50"/>
    <s v="PROD2"/>
    <s v="CUST128"/>
    <s v="Books"/>
    <s v="Cash"/>
    <n v="1887.89"/>
    <n v="7"/>
    <n v="13215.230000000001"/>
    <n v="253.61"/>
    <n v="12961.62"/>
    <x v="6"/>
    <s v="04"/>
    <s v="April"/>
  </r>
  <r>
    <x v="1258"/>
    <d v="2024-04-19T09:33:44"/>
    <s v="PROD176"/>
    <s v="CUST516"/>
    <s v="Home Appliances"/>
    <s v="Cash"/>
    <n v="198.24"/>
    <n v="8"/>
    <n v="1585.92"/>
    <n v="653.88"/>
    <n v="932.04000000000008"/>
    <x v="1"/>
    <s v="04"/>
    <s v="April"/>
  </r>
  <r>
    <x v="1259"/>
    <d v="2024-02-29T23:05:27"/>
    <s v="PROD180"/>
    <s v="CUST861"/>
    <s v="Home Appliances"/>
    <s v="Cash"/>
    <n v="1457.24"/>
    <n v="3"/>
    <n v="4371.72"/>
    <n v="452.2"/>
    <n v="3919.5200000000004"/>
    <x v="2"/>
    <s v="02"/>
    <s v="February"/>
  </r>
  <r>
    <x v="1260"/>
    <d v="2024-02-09T08:28:23"/>
    <s v="PROD171"/>
    <s v="CUST75"/>
    <s v="Electronics"/>
    <s v="Bank Transfer"/>
    <n v="419.64"/>
    <n v="5"/>
    <n v="2098.1999999999998"/>
    <n v="485.76"/>
    <n v="1612.4399999999998"/>
    <x v="1"/>
    <s v="02"/>
    <s v="February"/>
  </r>
  <r>
    <x v="1261"/>
    <d v="2024-01-16T15:24:41"/>
    <s v="PROD117"/>
    <s v="CUST534"/>
    <s v="Books"/>
    <s v="Credit Card"/>
    <n v="90.33"/>
    <n v="9"/>
    <n v="812.97"/>
    <n v="621.46"/>
    <n v="191.51"/>
    <x v="5"/>
    <s v="01"/>
    <s v="January"/>
  </r>
  <r>
    <x v="1262"/>
    <d v="2024-03-18T19:00:54"/>
    <s v="PROD153"/>
    <s v="CUST29"/>
    <s v="Electronics"/>
    <s v="Credit Card"/>
    <n v="1167.49"/>
    <n v="1"/>
    <n v="1167.49"/>
    <n v="585.16999999999996"/>
    <n v="582.32000000000005"/>
    <x v="6"/>
    <s v="03"/>
    <s v="March"/>
  </r>
  <r>
    <x v="1263"/>
    <d v="2024-06-15T19:22:34"/>
    <s v="PROD110"/>
    <s v="CUST802"/>
    <s v="Electronics"/>
    <s v="Cash"/>
    <n v="58.24"/>
    <n v="6"/>
    <n v="349.44"/>
    <n v="678.93"/>
    <n v="-329.48999999999995"/>
    <x v="3"/>
    <s v="06"/>
    <s v="June"/>
  </r>
  <r>
    <x v="1264"/>
    <d v="2024-09-19T08:03:51"/>
    <s v="PROD50"/>
    <s v="CUST586"/>
    <s v="Toys"/>
    <s v="Debit Card"/>
    <n v="590.47"/>
    <n v="9"/>
    <n v="5314.2300000000005"/>
    <n v="762.05"/>
    <n v="4552.18"/>
    <x v="2"/>
    <s v="09"/>
    <s v="September"/>
  </r>
  <r>
    <x v="1265"/>
    <d v="2024-01-01T02:33:48"/>
    <s v="PROD77"/>
    <s v="CUST589"/>
    <s v="Toys"/>
    <s v="Credit Card"/>
    <n v="124.22"/>
    <n v="7"/>
    <n v="869.54"/>
    <n v="596.91999999999996"/>
    <n v="272.62"/>
    <x v="6"/>
    <s v="01"/>
    <s v="January"/>
  </r>
  <r>
    <x v="1266"/>
    <d v="2024-03-02T05:38:34"/>
    <s v="PROD200"/>
    <s v="CUST326"/>
    <s v="Fashion"/>
    <s v="Cash"/>
    <n v="547.03"/>
    <n v="9"/>
    <n v="4923.2699999999995"/>
    <n v="606.07000000000005"/>
    <n v="4317.2"/>
    <x v="3"/>
    <s v="03"/>
    <s v="March"/>
  </r>
  <r>
    <x v="1267"/>
    <d v="2024-07-25T05:48:52"/>
    <s v="PROD75"/>
    <s v="CUST667"/>
    <s v="Books"/>
    <s v="PayPal"/>
    <n v="1423.48"/>
    <n v="10"/>
    <n v="14234.8"/>
    <n v="703.67"/>
    <n v="13531.13"/>
    <x v="2"/>
    <s v="07"/>
    <s v="July"/>
  </r>
  <r>
    <x v="1268"/>
    <d v="2024-05-09T06:14:24"/>
    <s v="PROD83"/>
    <s v="CUST201"/>
    <s v="Fashion"/>
    <s v="Bank Transfer"/>
    <n v="291.79000000000002"/>
    <n v="8"/>
    <n v="2334.3200000000002"/>
    <n v="303.60000000000002"/>
    <n v="2030.7200000000003"/>
    <x v="2"/>
    <s v="05"/>
    <s v="May"/>
  </r>
  <r>
    <x v="1269"/>
    <d v="2024-06-22T16:05:39"/>
    <s v="PROD36"/>
    <s v="CUST929"/>
    <s v="Books"/>
    <s v="Debit Card"/>
    <n v="1409.32"/>
    <n v="9"/>
    <n v="12683.88"/>
    <n v="462.14"/>
    <n v="12221.74"/>
    <x v="3"/>
    <s v="06"/>
    <s v="June"/>
  </r>
  <r>
    <x v="1270"/>
    <d v="2024-06-24T20:15:43"/>
    <s v="PROD17"/>
    <s v="CUST701"/>
    <s v="Books"/>
    <s v="Bank Transfer"/>
    <n v="459.86"/>
    <n v="2"/>
    <n v="919.72"/>
    <n v="34.31"/>
    <n v="885.41000000000008"/>
    <x v="6"/>
    <s v="06"/>
    <s v="June"/>
  </r>
  <r>
    <x v="1271"/>
    <d v="2024-06-09T17:23:47"/>
    <s v="PROD106"/>
    <s v="CUST320"/>
    <s v="Books"/>
    <s v="Debit Card"/>
    <n v="1856.16"/>
    <n v="4"/>
    <n v="7424.64"/>
    <n v="750.19"/>
    <n v="6674.4500000000007"/>
    <x v="0"/>
    <s v="06"/>
    <s v="June"/>
  </r>
  <r>
    <x v="1272"/>
    <d v="2024-07-26T02:35:10"/>
    <s v="PROD58"/>
    <s v="CUST68"/>
    <s v="Toys"/>
    <s v="Debit Card"/>
    <n v="1165.97"/>
    <n v="4"/>
    <n v="4663.88"/>
    <n v="898.84"/>
    <n v="3765.04"/>
    <x v="1"/>
    <s v="07"/>
    <s v="July"/>
  </r>
  <r>
    <x v="1273"/>
    <d v="2024-11-08T22:36:17"/>
    <s v="PROD96"/>
    <s v="CUST776"/>
    <s v="Toys"/>
    <s v="Credit Card"/>
    <n v="178.11"/>
    <n v="2"/>
    <n v="356.22"/>
    <n v="307.60000000000002"/>
    <n v="48.620000000000005"/>
    <x v="1"/>
    <s v="11"/>
    <s v="November"/>
  </r>
  <r>
    <x v="1274"/>
    <d v="2024-03-25T02:21:02"/>
    <s v="PROD11"/>
    <s v="CUST508"/>
    <s v="Home Appliances"/>
    <s v="PayPal"/>
    <n v="574"/>
    <n v="3"/>
    <n v="1722"/>
    <n v="595.51"/>
    <n v="1126.49"/>
    <x v="6"/>
    <s v="03"/>
    <s v="March"/>
  </r>
  <r>
    <x v="1275"/>
    <d v="2024-01-28T02:15:55"/>
    <s v="PROD172"/>
    <s v="CUST505"/>
    <s v="Books"/>
    <s v="Cash"/>
    <n v="1335.8"/>
    <n v="5"/>
    <n v="6679"/>
    <n v="95.27"/>
    <n v="6583.73"/>
    <x v="0"/>
    <s v="01"/>
    <s v="January"/>
  </r>
  <r>
    <x v="1276"/>
    <d v="2024-01-10T06:04:14"/>
    <s v="PROD80"/>
    <s v="CUST63"/>
    <s v="Books"/>
    <s v="Cash"/>
    <n v="630.94000000000005"/>
    <n v="9"/>
    <n v="5678.4600000000009"/>
    <n v="348.54"/>
    <n v="5329.920000000001"/>
    <x v="4"/>
    <s v="01"/>
    <s v="January"/>
  </r>
  <r>
    <x v="1277"/>
    <d v="2024-06-28T19:12:31"/>
    <s v="PROD148"/>
    <s v="CUST151"/>
    <s v="Toys"/>
    <s v="PayPal"/>
    <n v="720.9"/>
    <n v="2"/>
    <n v="1441.8"/>
    <n v="93.21"/>
    <n v="1348.59"/>
    <x v="1"/>
    <s v="06"/>
    <s v="June"/>
  </r>
  <r>
    <x v="1278"/>
    <d v="2024-11-01T11:14:50"/>
    <s v="PROD97"/>
    <s v="CUST155"/>
    <s v="Toys"/>
    <s v="Credit Card"/>
    <n v="1289.83"/>
    <n v="4"/>
    <n v="5159.32"/>
    <n v="746.04"/>
    <n v="4413.28"/>
    <x v="1"/>
    <s v="11"/>
    <s v="November"/>
  </r>
  <r>
    <x v="1279"/>
    <d v="2024-03-13T09:02:21"/>
    <s v="PROD13"/>
    <s v="CUST808"/>
    <s v="Electronics"/>
    <s v="Debit Card"/>
    <n v="1148"/>
    <n v="3"/>
    <n v="3444"/>
    <n v="188.4"/>
    <n v="3255.6"/>
    <x v="4"/>
    <s v="03"/>
    <s v="March"/>
  </r>
  <r>
    <x v="1280"/>
    <d v="2024-06-04T19:23:19"/>
    <s v="PROD157"/>
    <s v="CUST525"/>
    <s v="Electronics"/>
    <s v="Bank Transfer"/>
    <n v="1373.21"/>
    <n v="8"/>
    <n v="10985.68"/>
    <n v="152.68"/>
    <n v="10833"/>
    <x v="5"/>
    <s v="06"/>
    <s v="June"/>
  </r>
  <r>
    <x v="1281"/>
    <d v="2024-01-23T18:53:04"/>
    <s v="PROD154"/>
    <s v="CUST754"/>
    <s v="Fashion"/>
    <s v="Debit Card"/>
    <n v="284.48"/>
    <n v="8"/>
    <n v="2275.84"/>
    <n v="37.53"/>
    <n v="2238.31"/>
    <x v="5"/>
    <s v="01"/>
    <s v="January"/>
  </r>
  <r>
    <x v="1282"/>
    <d v="2024-08-23T23:49:07"/>
    <s v="PROD178"/>
    <s v="CUST225"/>
    <s v="Electronics"/>
    <s v="Debit Card"/>
    <n v="685.46"/>
    <n v="3"/>
    <n v="2056.38"/>
    <n v="750.55"/>
    <n v="1305.8300000000002"/>
    <x v="1"/>
    <s v="08"/>
    <s v="August"/>
  </r>
  <r>
    <x v="1283"/>
    <d v="2024-01-14T00:01:39"/>
    <s v="PROD96"/>
    <s v="CUST479"/>
    <s v="Books"/>
    <s v="Credit Card"/>
    <n v="1288.95"/>
    <n v="6"/>
    <n v="7733.7000000000007"/>
    <n v="307.60000000000002"/>
    <n v="7426.1"/>
    <x v="0"/>
    <s v="01"/>
    <s v="January"/>
  </r>
  <r>
    <x v="1284"/>
    <d v="2024-03-21T11:03:10"/>
    <s v="PROD185"/>
    <s v="CUST952"/>
    <s v="Electronics"/>
    <s v="Credit Card"/>
    <n v="1412.98"/>
    <n v="6"/>
    <n v="8477.880000000001"/>
    <n v="751.58"/>
    <n v="7726.3000000000011"/>
    <x v="2"/>
    <s v="03"/>
    <s v="March"/>
  </r>
  <r>
    <x v="1285"/>
    <d v="2024-09-26T03:28:13"/>
    <s v="PROD44"/>
    <s v="CUST656"/>
    <s v="Electronics"/>
    <s v="Cash"/>
    <n v="1445.34"/>
    <n v="7"/>
    <n v="10117.379999999999"/>
    <n v="174.99"/>
    <n v="9942.39"/>
    <x v="2"/>
    <s v="09"/>
    <s v="September"/>
  </r>
  <r>
    <x v="1286"/>
    <d v="2024-08-25T10:22:19"/>
    <s v="PROD135"/>
    <s v="CUST301"/>
    <s v="Toys"/>
    <s v="Bank Transfer"/>
    <n v="580.16999999999996"/>
    <n v="10"/>
    <n v="5801.7"/>
    <n v="65.66"/>
    <n v="5736.04"/>
    <x v="0"/>
    <s v="08"/>
    <s v="August"/>
  </r>
  <r>
    <x v="1287"/>
    <d v="2024-02-12T19:27:32"/>
    <s v="PROD162"/>
    <s v="CUST672"/>
    <s v="Toys"/>
    <s v="PayPal"/>
    <n v="916.37"/>
    <n v="10"/>
    <n v="9163.7000000000007"/>
    <n v="109.48"/>
    <n v="9054.2200000000012"/>
    <x v="6"/>
    <s v="02"/>
    <s v="February"/>
  </r>
  <r>
    <x v="1288"/>
    <d v="2024-10-06T09:30:48"/>
    <s v="PROD6"/>
    <s v="CUST1000"/>
    <s v="Home Appliances"/>
    <s v="Cash"/>
    <n v="974.5"/>
    <n v="9"/>
    <n v="8770.5"/>
    <n v="96.13"/>
    <n v="8674.3700000000008"/>
    <x v="0"/>
    <s v="10"/>
    <s v="October"/>
  </r>
  <r>
    <x v="1289"/>
    <d v="2024-08-04T12:48:05"/>
    <s v="PROD124"/>
    <s v="CUST593"/>
    <s v="Home Appliances"/>
    <s v="Credit Card"/>
    <n v="1854.24"/>
    <n v="9"/>
    <n v="16688.16"/>
    <n v="409.39"/>
    <n v="16278.77"/>
    <x v="0"/>
    <s v="08"/>
    <s v="August"/>
  </r>
  <r>
    <x v="1290"/>
    <d v="2024-02-11T21:45:48"/>
    <s v="PROD1"/>
    <s v="CUST369"/>
    <s v="Home Appliances"/>
    <s v="Credit Card"/>
    <n v="1559.88"/>
    <n v="3"/>
    <n v="4679.6400000000003"/>
    <n v="435.29"/>
    <n v="4244.3500000000004"/>
    <x v="0"/>
    <s v="02"/>
    <s v="February"/>
  </r>
  <r>
    <x v="1291"/>
    <d v="2024-04-22T21:00:33"/>
    <s v="PROD95"/>
    <s v="CUST59"/>
    <s v="Toys"/>
    <s v="PayPal"/>
    <n v="529.91"/>
    <n v="10"/>
    <n v="5299.0999999999995"/>
    <n v="211.14"/>
    <n v="5087.9599999999991"/>
    <x v="6"/>
    <s v="04"/>
    <s v="April"/>
  </r>
  <r>
    <x v="1292"/>
    <d v="2024-04-16T22:21:45"/>
    <s v="PROD122"/>
    <s v="CUST926"/>
    <s v="Electronics"/>
    <s v="Debit Card"/>
    <n v="1725.33"/>
    <n v="5"/>
    <n v="8626.65"/>
    <n v="574.14"/>
    <n v="8052.5099999999993"/>
    <x v="5"/>
    <s v="04"/>
    <s v="April"/>
  </r>
  <r>
    <x v="1293"/>
    <d v="2024-03-15T18:20:32"/>
    <s v="PROD54"/>
    <s v="CUST446"/>
    <s v="Electronics"/>
    <s v="Debit Card"/>
    <n v="1499.12"/>
    <n v="8"/>
    <n v="11992.96"/>
    <n v="17.89"/>
    <n v="11975.07"/>
    <x v="1"/>
    <s v="03"/>
    <s v="March"/>
  </r>
  <r>
    <x v="1294"/>
    <d v="2024-02-16T04:02:12"/>
    <s v="PROD111"/>
    <s v="CUST915"/>
    <s v="Books"/>
    <s v="PayPal"/>
    <n v="670.77"/>
    <n v="3"/>
    <n v="2012.31"/>
    <n v="771.88"/>
    <n v="1240.4299999999998"/>
    <x v="1"/>
    <s v="02"/>
    <s v="February"/>
  </r>
  <r>
    <x v="1295"/>
    <d v="2024-10-11T03:43:10"/>
    <s v="PROD70"/>
    <s v="CUST660"/>
    <s v="Toys"/>
    <s v="Cash"/>
    <n v="165.6"/>
    <n v="2"/>
    <n v="331.2"/>
    <n v="57.64"/>
    <n v="273.56"/>
    <x v="1"/>
    <s v="10"/>
    <s v="October"/>
  </r>
  <r>
    <x v="1296"/>
    <d v="2024-10-23T04:52:09"/>
    <s v="PROD4"/>
    <s v="CUST962"/>
    <s v="Electronics"/>
    <s v="PayPal"/>
    <n v="554.17999999999995"/>
    <n v="7"/>
    <n v="3879.2599999999998"/>
    <n v="454.08"/>
    <n v="3425.18"/>
    <x v="4"/>
    <s v="10"/>
    <s v="October"/>
  </r>
  <r>
    <x v="1297"/>
    <d v="2024-02-23T06:52:24"/>
    <s v="PROD152"/>
    <s v="CUST864"/>
    <s v="Toys"/>
    <s v="Cash"/>
    <n v="1035.4000000000001"/>
    <n v="2"/>
    <n v="2070.8000000000002"/>
    <n v="143.38"/>
    <n v="1927.42"/>
    <x v="1"/>
    <s v="02"/>
    <s v="February"/>
  </r>
  <r>
    <x v="1298"/>
    <d v="2024-05-10T10:30:34"/>
    <s v="PROD25"/>
    <s v="CUST290"/>
    <s v="Books"/>
    <s v="PayPal"/>
    <n v="1334.03"/>
    <n v="3"/>
    <n v="4002.09"/>
    <n v="465.59"/>
    <n v="3536.5"/>
    <x v="1"/>
    <s v="05"/>
    <s v="May"/>
  </r>
  <r>
    <x v="1299"/>
    <d v="2024-01-10T07:39:06"/>
    <s v="PROD78"/>
    <s v="CUST510"/>
    <s v="Books"/>
    <s v="Credit Card"/>
    <n v="1660.59"/>
    <n v="8"/>
    <n v="13284.72"/>
    <n v="368.23"/>
    <n v="12916.49"/>
    <x v="4"/>
    <s v="01"/>
    <s v="January"/>
  </r>
  <r>
    <x v="1300"/>
    <d v="2024-01-21T16:11:39"/>
    <s v="PROD131"/>
    <s v="CUST847"/>
    <s v="Toys"/>
    <s v="Debit Card"/>
    <n v="484.88"/>
    <n v="1"/>
    <n v="484.88"/>
    <n v="694.54"/>
    <n v="-209.65999999999997"/>
    <x v="0"/>
    <s v="01"/>
    <s v="January"/>
  </r>
  <r>
    <x v="1301"/>
    <d v="2024-01-01T17:53:19"/>
    <s v="PROD134"/>
    <s v="CUST876"/>
    <s v="Fashion"/>
    <s v="Debit Card"/>
    <n v="675.01"/>
    <n v="7"/>
    <n v="4725.07"/>
    <n v="162.74"/>
    <n v="4562.33"/>
    <x v="6"/>
    <s v="01"/>
    <s v="January"/>
  </r>
  <r>
    <x v="1302"/>
    <d v="2024-01-20T15:26:21"/>
    <s v="PROD1"/>
    <s v="CUST620"/>
    <s v="Books"/>
    <s v="Credit Card"/>
    <n v="1747.79"/>
    <n v="6"/>
    <n v="10486.74"/>
    <n v="435.29"/>
    <n v="10051.449999999999"/>
    <x v="3"/>
    <s v="01"/>
    <s v="January"/>
  </r>
  <r>
    <x v="1303"/>
    <d v="2024-07-06T04:54:32"/>
    <s v="PROD65"/>
    <s v="CUST494"/>
    <s v="Toys"/>
    <s v="Debit Card"/>
    <n v="1240.46"/>
    <n v="3"/>
    <n v="3721.38"/>
    <n v="974.22"/>
    <n v="2747.16"/>
    <x v="3"/>
    <s v="07"/>
    <s v="July"/>
  </r>
  <r>
    <x v="1304"/>
    <d v="2024-06-13T20:28:44"/>
    <s v="PROD118"/>
    <s v="CUST403"/>
    <s v="Electronics"/>
    <s v="Cash"/>
    <n v="298.27"/>
    <n v="5"/>
    <n v="1491.35"/>
    <n v="370.52"/>
    <n v="1120.83"/>
    <x v="2"/>
    <s v="06"/>
    <s v="June"/>
  </r>
  <r>
    <x v="1305"/>
    <d v="2024-07-16T05:48:22"/>
    <s v="PROD153"/>
    <s v="CUST819"/>
    <s v="Books"/>
    <s v="Bank Transfer"/>
    <n v="191.16"/>
    <n v="7"/>
    <n v="1338.12"/>
    <n v="585.16999999999996"/>
    <n v="752.94999999999993"/>
    <x v="5"/>
    <s v="07"/>
    <s v="July"/>
  </r>
  <r>
    <x v="1306"/>
    <d v="2024-10-29T14:03:57"/>
    <s v="PROD68"/>
    <s v="CUST310"/>
    <s v="Toys"/>
    <s v="PayPal"/>
    <n v="984.71"/>
    <n v="7"/>
    <n v="6892.97"/>
    <n v="704.91"/>
    <n v="6188.06"/>
    <x v="5"/>
    <s v="10"/>
    <s v="October"/>
  </r>
  <r>
    <x v="1307"/>
    <d v="2024-08-18T09:49:23"/>
    <s v="PROD113"/>
    <s v="CUST233"/>
    <s v="Electronics"/>
    <s v="Cash"/>
    <n v="1031.18"/>
    <n v="4"/>
    <n v="4124.72"/>
    <n v="669.31"/>
    <n v="3455.4100000000003"/>
    <x v="0"/>
    <s v="08"/>
    <s v="August"/>
  </r>
  <r>
    <x v="1308"/>
    <d v="2024-02-20T00:54:32"/>
    <s v="PROD96"/>
    <s v="CUST667"/>
    <s v="Books"/>
    <s v="PayPal"/>
    <n v="1353.22"/>
    <n v="10"/>
    <n v="13532.2"/>
    <n v="307.60000000000002"/>
    <n v="13224.6"/>
    <x v="5"/>
    <s v="02"/>
    <s v="February"/>
  </r>
  <r>
    <x v="1309"/>
    <d v="2024-06-26T10:35:36"/>
    <s v="PROD187"/>
    <s v="CUST524"/>
    <s v="Books"/>
    <s v="Bank Transfer"/>
    <n v="709.37"/>
    <n v="7"/>
    <n v="4965.59"/>
    <n v="117.5"/>
    <n v="4848.09"/>
    <x v="4"/>
    <s v="06"/>
    <s v="June"/>
  </r>
  <r>
    <x v="1310"/>
    <d v="2024-02-28T21:49:47"/>
    <s v="PROD155"/>
    <s v="CUST619"/>
    <s v="Home Appliances"/>
    <s v="PayPal"/>
    <n v="1286.17"/>
    <n v="7"/>
    <n v="9003.19"/>
    <n v="28.84"/>
    <n v="8974.35"/>
    <x v="4"/>
    <s v="02"/>
    <s v="February"/>
  </r>
  <r>
    <x v="1311"/>
    <d v="2024-05-22T20:52:04"/>
    <s v="PROD50"/>
    <s v="CUST862"/>
    <s v="Toys"/>
    <s v="Debit Card"/>
    <n v="1191.31"/>
    <n v="8"/>
    <n v="9530.48"/>
    <n v="762.05"/>
    <n v="8768.43"/>
    <x v="4"/>
    <s v="05"/>
    <s v="May"/>
  </r>
  <r>
    <x v="1312"/>
    <d v="2024-02-22T00:29:10"/>
    <s v="PROD188"/>
    <s v="CUST153"/>
    <s v="Fashion"/>
    <s v="Debit Card"/>
    <n v="1210.79"/>
    <n v="9"/>
    <n v="10897.11"/>
    <n v="325.48"/>
    <n v="10571.630000000001"/>
    <x v="2"/>
    <s v="02"/>
    <s v="February"/>
  </r>
  <r>
    <x v="1313"/>
    <d v="2024-03-09T08:56:19"/>
    <s v="PROD159"/>
    <s v="CUST425"/>
    <s v="Toys"/>
    <s v="PayPal"/>
    <n v="1016.17"/>
    <n v="9"/>
    <n v="9145.5299999999988"/>
    <n v="220.45"/>
    <n v="8925.0799999999981"/>
    <x v="3"/>
    <s v="03"/>
    <s v="March"/>
  </r>
  <r>
    <x v="1314"/>
    <d v="2024-03-31T04:15:41"/>
    <s v="PROD40"/>
    <s v="CUST295"/>
    <s v="Toys"/>
    <s v="Cash"/>
    <n v="1349.95"/>
    <n v="4"/>
    <n v="5399.8"/>
    <n v="184.29"/>
    <n v="5215.51"/>
    <x v="0"/>
    <s v="03"/>
    <s v="March"/>
  </r>
  <r>
    <x v="1315"/>
    <d v="2024-06-30T03:51:49"/>
    <s v="PROD49"/>
    <s v="CUST419"/>
    <s v="Home Appliances"/>
    <s v="Credit Card"/>
    <n v="1836.25"/>
    <n v="9"/>
    <n v="16526.25"/>
    <n v="401.98"/>
    <n v="16124.27"/>
    <x v="0"/>
    <s v="06"/>
    <s v="June"/>
  </r>
  <r>
    <x v="1316"/>
    <d v="2024-11-08T13:52:05"/>
    <s v="PROD166"/>
    <s v="CUST234"/>
    <s v="Fashion"/>
    <s v="Cash"/>
    <n v="281.56"/>
    <n v="3"/>
    <n v="844.68000000000006"/>
    <n v="925.33"/>
    <n v="-80.649999999999977"/>
    <x v="1"/>
    <s v="11"/>
    <s v="November"/>
  </r>
  <r>
    <x v="1317"/>
    <d v="2024-03-16T02:48:27"/>
    <s v="PROD195"/>
    <s v="CUST206"/>
    <s v="Electronics"/>
    <s v="Debit Card"/>
    <n v="963.57"/>
    <n v="6"/>
    <n v="5781.42"/>
    <n v="955.51"/>
    <n v="4825.91"/>
    <x v="3"/>
    <s v="03"/>
    <s v="March"/>
  </r>
  <r>
    <x v="1318"/>
    <d v="2024-08-08T03:03:58"/>
    <s v="PROD108"/>
    <s v="CUST645"/>
    <s v="Electronics"/>
    <s v="Debit Card"/>
    <n v="1548.42"/>
    <n v="4"/>
    <n v="6193.68"/>
    <n v="188.08"/>
    <n v="6005.6"/>
    <x v="2"/>
    <s v="08"/>
    <s v="August"/>
  </r>
  <r>
    <x v="1319"/>
    <d v="2024-04-03T05:25:49"/>
    <s v="PROD174"/>
    <s v="CUST571"/>
    <s v="Toys"/>
    <s v="Credit Card"/>
    <n v="798.05"/>
    <n v="10"/>
    <n v="7980.5"/>
    <n v="348.26"/>
    <n v="7632.24"/>
    <x v="4"/>
    <s v="04"/>
    <s v="April"/>
  </r>
  <r>
    <x v="1320"/>
    <d v="2024-09-25T17:18:43"/>
    <s v="PROD100"/>
    <s v="CUST829"/>
    <s v="Electronics"/>
    <s v="Credit Card"/>
    <n v="1767.09"/>
    <n v="1"/>
    <n v="1767.09"/>
    <n v="404.57"/>
    <n v="1362.52"/>
    <x v="4"/>
    <s v="09"/>
    <s v="September"/>
  </r>
  <r>
    <x v="1321"/>
    <d v="2024-10-14T18:37:51"/>
    <s v="PROD85"/>
    <s v="CUST389"/>
    <s v="Home Appliances"/>
    <s v="Credit Card"/>
    <n v="357.49"/>
    <n v="1"/>
    <n v="357.49"/>
    <n v="899.57"/>
    <n v="-542.08000000000004"/>
    <x v="6"/>
    <s v="10"/>
    <s v="October"/>
  </r>
  <r>
    <x v="1322"/>
    <d v="2024-04-04T19:46:11"/>
    <s v="PROD199"/>
    <s v="CUST317"/>
    <s v="Home Appliances"/>
    <s v="Bank Transfer"/>
    <n v="766.98"/>
    <n v="9"/>
    <n v="6902.82"/>
    <n v="907.07"/>
    <n v="5995.75"/>
    <x v="2"/>
    <s v="04"/>
    <s v="April"/>
  </r>
  <r>
    <x v="1323"/>
    <d v="2024-10-30T20:26:52"/>
    <s v="PROD93"/>
    <s v="CUST649"/>
    <s v="Electronics"/>
    <s v="Cash"/>
    <n v="1835.03"/>
    <n v="9"/>
    <n v="16515.27"/>
    <n v="762.47"/>
    <n v="15752.800000000001"/>
    <x v="4"/>
    <s v="10"/>
    <s v="October"/>
  </r>
  <r>
    <x v="1324"/>
    <d v="2024-07-16T17:48:41"/>
    <s v="PROD54"/>
    <s v="CUST42"/>
    <s v="Books"/>
    <s v="Credit Card"/>
    <n v="67.17"/>
    <n v="5"/>
    <n v="335.85"/>
    <n v="17.89"/>
    <n v="317.96000000000004"/>
    <x v="5"/>
    <s v="07"/>
    <s v="July"/>
  </r>
  <r>
    <x v="1325"/>
    <d v="2024-04-10T16:15:11"/>
    <s v="PROD6"/>
    <s v="CUST159"/>
    <s v="Electronics"/>
    <s v="Credit Card"/>
    <n v="176.41"/>
    <n v="1"/>
    <n v="176.41"/>
    <n v="96.13"/>
    <n v="80.28"/>
    <x v="4"/>
    <s v="04"/>
    <s v="April"/>
  </r>
  <r>
    <x v="1326"/>
    <d v="2024-06-20T21:48:57"/>
    <s v="PROD117"/>
    <s v="CUST117"/>
    <s v="Toys"/>
    <s v="Cash"/>
    <n v="983.67"/>
    <n v="6"/>
    <n v="5902.0199999999995"/>
    <n v="621.46"/>
    <n v="5280.5599999999995"/>
    <x v="2"/>
    <s v="06"/>
    <s v="June"/>
  </r>
  <r>
    <x v="1327"/>
    <d v="2024-06-25T01:22:23"/>
    <s v="PROD102"/>
    <s v="CUST584"/>
    <s v="Home Appliances"/>
    <s v="Cash"/>
    <n v="450.48"/>
    <n v="2"/>
    <n v="900.96"/>
    <n v="294.83"/>
    <n v="606.13000000000011"/>
    <x v="5"/>
    <s v="06"/>
    <s v="June"/>
  </r>
  <r>
    <x v="1328"/>
    <d v="2024-10-19T11:17:42"/>
    <s v="PROD29"/>
    <s v="CUST521"/>
    <s v="Home Appliances"/>
    <s v="PayPal"/>
    <n v="947.02"/>
    <n v="9"/>
    <n v="8523.18"/>
    <n v="951.64"/>
    <n v="7571.54"/>
    <x v="3"/>
    <s v="10"/>
    <s v="October"/>
  </r>
  <r>
    <x v="1329"/>
    <d v="2024-10-28T01:38:52"/>
    <s v="PROD115"/>
    <s v="CUST140"/>
    <s v="Home Appliances"/>
    <s v="Debit Card"/>
    <n v="1940.79"/>
    <n v="9"/>
    <n v="17467.11"/>
    <n v="197.58"/>
    <n v="17269.53"/>
    <x v="6"/>
    <s v="10"/>
    <s v="October"/>
  </r>
  <r>
    <x v="1330"/>
    <d v="2024-04-13T14:51:31"/>
    <s v="PROD57"/>
    <s v="CUST646"/>
    <s v="Home Appliances"/>
    <s v="Cash"/>
    <n v="909.7"/>
    <n v="7"/>
    <n v="6367.9000000000005"/>
    <n v="998.57"/>
    <n v="5369.3300000000008"/>
    <x v="3"/>
    <s v="04"/>
    <s v="April"/>
  </r>
  <r>
    <x v="1331"/>
    <d v="2024-04-17T18:16:28"/>
    <s v="PROD61"/>
    <s v="CUST364"/>
    <s v="Electronics"/>
    <s v="Debit Card"/>
    <n v="1828.11"/>
    <n v="9"/>
    <n v="16452.989999999998"/>
    <n v="193.63"/>
    <n v="16259.359999999999"/>
    <x v="4"/>
    <s v="04"/>
    <s v="April"/>
  </r>
  <r>
    <x v="1332"/>
    <d v="2024-07-24T12:40:04"/>
    <s v="PROD71"/>
    <s v="CUST793"/>
    <s v="Books"/>
    <s v="Credit Card"/>
    <n v="1638.33"/>
    <n v="4"/>
    <n v="6553.32"/>
    <n v="35.22"/>
    <n v="6518.0999999999995"/>
    <x v="4"/>
    <s v="07"/>
    <s v="July"/>
  </r>
  <r>
    <x v="1333"/>
    <d v="2024-03-05T11:16:54"/>
    <s v="PROD105"/>
    <s v="CUST100"/>
    <s v="Fashion"/>
    <s v="Bank Transfer"/>
    <n v="917.1"/>
    <n v="1"/>
    <n v="917.1"/>
    <n v="305.49"/>
    <n v="611.61"/>
    <x v="5"/>
    <s v="03"/>
    <s v="March"/>
  </r>
  <r>
    <x v="1334"/>
    <d v="2024-03-05T02:18:43"/>
    <s v="PROD60"/>
    <s v="CUST384"/>
    <s v="Toys"/>
    <s v="Debit Card"/>
    <n v="1571.8"/>
    <n v="4"/>
    <n v="6287.2"/>
    <n v="961.88"/>
    <n v="5325.32"/>
    <x v="5"/>
    <s v="03"/>
    <s v="March"/>
  </r>
  <r>
    <x v="1335"/>
    <d v="2024-07-24T22:13:35"/>
    <s v="PROD6"/>
    <s v="CUST873"/>
    <s v="Fashion"/>
    <s v="Debit Card"/>
    <n v="617.41999999999996"/>
    <n v="1"/>
    <n v="617.41999999999996"/>
    <n v="96.13"/>
    <n v="521.29"/>
    <x v="4"/>
    <s v="07"/>
    <s v="July"/>
  </r>
  <r>
    <x v="1336"/>
    <d v="2024-08-23T20:38:51"/>
    <s v="PROD151"/>
    <s v="CUST753"/>
    <s v="Fashion"/>
    <s v="Cash"/>
    <n v="598.4"/>
    <n v="4"/>
    <n v="2393.6"/>
    <n v="47.47"/>
    <n v="2346.13"/>
    <x v="1"/>
    <s v="08"/>
    <s v="August"/>
  </r>
  <r>
    <x v="1337"/>
    <d v="2024-05-23T08:51:27"/>
    <s v="PROD150"/>
    <s v="CUST823"/>
    <s v="Home Appliances"/>
    <s v="Debit Card"/>
    <n v="33.17"/>
    <n v="4"/>
    <n v="132.68"/>
    <n v="904.67"/>
    <n v="-771.99"/>
    <x v="2"/>
    <s v="05"/>
    <s v="May"/>
  </r>
  <r>
    <x v="1338"/>
    <d v="2024-05-06T09:07:03"/>
    <s v="PROD35"/>
    <s v="CUST776"/>
    <s v="Fashion"/>
    <s v="Credit Card"/>
    <n v="1815.78"/>
    <n v="4"/>
    <n v="7263.12"/>
    <n v="707.26"/>
    <n v="6555.86"/>
    <x v="6"/>
    <s v="05"/>
    <s v="May"/>
  </r>
  <r>
    <x v="1339"/>
    <d v="2024-06-07T09:00:11"/>
    <s v="PROD142"/>
    <s v="CUST271"/>
    <s v="Books"/>
    <s v="Debit Card"/>
    <n v="1643.15"/>
    <n v="5"/>
    <n v="8215.75"/>
    <n v="102.72"/>
    <n v="8113.03"/>
    <x v="1"/>
    <s v="06"/>
    <s v="June"/>
  </r>
  <r>
    <x v="1340"/>
    <d v="2024-10-14T17:54:59"/>
    <s v="PROD145"/>
    <s v="CUST872"/>
    <s v="Home Appliances"/>
    <s v="Debit Card"/>
    <n v="1281.6400000000001"/>
    <n v="10"/>
    <n v="12816.400000000001"/>
    <n v="789.58"/>
    <n v="12026.820000000002"/>
    <x v="6"/>
    <s v="10"/>
    <s v="October"/>
  </r>
  <r>
    <x v="1341"/>
    <d v="2024-09-18T19:34:24"/>
    <s v="PROD187"/>
    <s v="CUST520"/>
    <s v="Electronics"/>
    <s v="PayPal"/>
    <n v="864.41"/>
    <n v="10"/>
    <n v="8644.1"/>
    <n v="117.5"/>
    <n v="8526.6"/>
    <x v="4"/>
    <s v="09"/>
    <s v="September"/>
  </r>
  <r>
    <x v="1342"/>
    <d v="2024-04-24T09:17:15"/>
    <s v="PROD132"/>
    <s v="CUST844"/>
    <s v="Fashion"/>
    <s v="Bank Transfer"/>
    <n v="1517.79"/>
    <n v="8"/>
    <n v="12142.32"/>
    <n v="28.1"/>
    <n v="12114.22"/>
    <x v="4"/>
    <s v="04"/>
    <s v="April"/>
  </r>
  <r>
    <x v="1343"/>
    <d v="2024-08-05T13:49:37"/>
    <s v="PROD186"/>
    <s v="CUST756"/>
    <s v="Home Appliances"/>
    <s v="Debit Card"/>
    <n v="1765.16"/>
    <n v="5"/>
    <n v="8825.8000000000011"/>
    <n v="945.84"/>
    <n v="7879.9600000000009"/>
    <x v="6"/>
    <s v="08"/>
    <s v="August"/>
  </r>
  <r>
    <x v="1344"/>
    <d v="2024-10-26T04:53:02"/>
    <s v="PROD158"/>
    <s v="CUST526"/>
    <s v="Home Appliances"/>
    <s v="Cash"/>
    <n v="735.92"/>
    <n v="8"/>
    <n v="5887.36"/>
    <n v="688.88"/>
    <n v="5198.4799999999996"/>
    <x v="3"/>
    <s v="10"/>
    <s v="October"/>
  </r>
  <r>
    <x v="1345"/>
    <d v="2024-02-16T04:43:17"/>
    <s v="PROD61"/>
    <s v="CUST212"/>
    <s v="Toys"/>
    <s v="Bank Transfer"/>
    <n v="433.19"/>
    <n v="5"/>
    <n v="2165.9499999999998"/>
    <n v="193.63"/>
    <n v="1972.3199999999997"/>
    <x v="1"/>
    <s v="02"/>
    <s v="February"/>
  </r>
  <r>
    <x v="1346"/>
    <d v="2024-01-27T06:28:37"/>
    <s v="PROD116"/>
    <s v="CUST165"/>
    <s v="Fashion"/>
    <s v="Debit Card"/>
    <n v="981.18"/>
    <n v="2"/>
    <n v="1962.36"/>
    <n v="417.49"/>
    <n v="1544.87"/>
    <x v="3"/>
    <s v="01"/>
    <s v="January"/>
  </r>
  <r>
    <x v="1347"/>
    <d v="2024-07-02T00:30:13"/>
    <s v="PROD148"/>
    <s v="CUST57"/>
    <s v="Toys"/>
    <s v="Credit Card"/>
    <n v="1068.03"/>
    <n v="4"/>
    <n v="4272.12"/>
    <n v="93.21"/>
    <n v="4178.91"/>
    <x v="5"/>
    <s v="07"/>
    <s v="July"/>
  </r>
  <r>
    <x v="1348"/>
    <d v="2024-04-26T09:17:59"/>
    <s v="PROD117"/>
    <s v="CUST671"/>
    <s v="Books"/>
    <s v="PayPal"/>
    <n v="1136"/>
    <n v="8"/>
    <n v="9088"/>
    <n v="621.46"/>
    <n v="8466.5400000000009"/>
    <x v="1"/>
    <s v="04"/>
    <s v="April"/>
  </r>
  <r>
    <x v="1349"/>
    <d v="2024-05-29T07:51:36"/>
    <s v="PROD113"/>
    <s v="CUST511"/>
    <s v="Electronics"/>
    <s v="Bank Transfer"/>
    <n v="559.07000000000005"/>
    <n v="5"/>
    <n v="2795.3500000000004"/>
    <n v="669.31"/>
    <n v="2126.0400000000004"/>
    <x v="4"/>
    <s v="05"/>
    <s v="May"/>
  </r>
  <r>
    <x v="1350"/>
    <d v="2024-06-10T13:23:43"/>
    <s v="PROD115"/>
    <s v="CUST203"/>
    <s v="Electronics"/>
    <s v="Debit Card"/>
    <n v="1089.6600000000001"/>
    <n v="9"/>
    <n v="9806.94"/>
    <n v="197.58"/>
    <n v="9609.36"/>
    <x v="6"/>
    <s v="06"/>
    <s v="June"/>
  </r>
  <r>
    <x v="1351"/>
    <d v="2024-07-21T13:13:20"/>
    <s v="PROD157"/>
    <s v="CUST102"/>
    <s v="Electronics"/>
    <s v="Debit Card"/>
    <n v="1913.15"/>
    <n v="3"/>
    <n v="5739.4500000000007"/>
    <n v="152.68"/>
    <n v="5586.77"/>
    <x v="0"/>
    <s v="07"/>
    <s v="July"/>
  </r>
  <r>
    <x v="1352"/>
    <d v="2024-03-04T06:15:48"/>
    <s v="PROD13"/>
    <s v="CUST984"/>
    <s v="Electronics"/>
    <s v="Debit Card"/>
    <n v="522.69000000000005"/>
    <n v="6"/>
    <n v="3136.1400000000003"/>
    <n v="188.4"/>
    <n v="2947.7400000000002"/>
    <x v="6"/>
    <s v="03"/>
    <s v="March"/>
  </r>
  <r>
    <x v="1353"/>
    <d v="2024-07-29T09:35:11"/>
    <s v="PROD71"/>
    <s v="CUST968"/>
    <s v="Fashion"/>
    <s v="Bank Transfer"/>
    <n v="1474.54"/>
    <n v="3"/>
    <n v="4423.62"/>
    <n v="35.22"/>
    <n v="4388.3999999999996"/>
    <x v="6"/>
    <s v="07"/>
    <s v="July"/>
  </r>
  <r>
    <x v="1354"/>
    <d v="2024-07-16T07:58:17"/>
    <s v="PROD151"/>
    <s v="CUST97"/>
    <s v="Fashion"/>
    <s v="Credit Card"/>
    <n v="1973.8"/>
    <n v="4"/>
    <n v="7895.2"/>
    <n v="47.47"/>
    <n v="7847.73"/>
    <x v="5"/>
    <s v="07"/>
    <s v="July"/>
  </r>
  <r>
    <x v="1355"/>
    <d v="2024-06-07T11:51:42"/>
    <s v="PROD5"/>
    <s v="CUST400"/>
    <s v="Books"/>
    <s v="Bank Transfer"/>
    <n v="1073.04"/>
    <n v="10"/>
    <n v="10730.4"/>
    <n v="809.47"/>
    <n v="9920.93"/>
    <x v="1"/>
    <s v="06"/>
    <s v="June"/>
  </r>
  <r>
    <x v="1356"/>
    <d v="2024-01-24T02:50:31"/>
    <s v="PROD28"/>
    <s v="CUST217"/>
    <s v="Books"/>
    <s v="Debit Card"/>
    <n v="1628.98"/>
    <n v="7"/>
    <n v="11402.86"/>
    <n v="963.58"/>
    <n v="10439.280000000001"/>
    <x v="4"/>
    <s v="01"/>
    <s v="January"/>
  </r>
  <r>
    <x v="1357"/>
    <d v="2024-05-08T01:31:50"/>
    <s v="PROD128"/>
    <s v="CUST13"/>
    <s v="Books"/>
    <s v="Cash"/>
    <n v="1926.09"/>
    <n v="3"/>
    <n v="5778.2699999999995"/>
    <n v="505.04"/>
    <n v="5273.23"/>
    <x v="4"/>
    <s v="05"/>
    <s v="May"/>
  </r>
  <r>
    <x v="1358"/>
    <d v="2024-10-14T20:55:33"/>
    <s v="PROD3"/>
    <s v="CUST725"/>
    <s v="Home Appliances"/>
    <s v="Credit Card"/>
    <n v="446.38"/>
    <n v="8"/>
    <n v="3571.04"/>
    <n v="27.63"/>
    <n v="3543.41"/>
    <x v="6"/>
    <s v="10"/>
    <s v="October"/>
  </r>
  <r>
    <x v="1359"/>
    <d v="2024-07-01T10:54:13"/>
    <s v="PROD178"/>
    <s v="CUST523"/>
    <s v="Fashion"/>
    <s v="Cash"/>
    <n v="1690.65"/>
    <n v="6"/>
    <n v="10143.900000000001"/>
    <n v="750.55"/>
    <n v="9393.3500000000022"/>
    <x v="6"/>
    <s v="07"/>
    <s v="July"/>
  </r>
  <r>
    <x v="1360"/>
    <d v="2024-05-06T22:50:52"/>
    <s v="PROD100"/>
    <s v="CUST235"/>
    <s v="Fashion"/>
    <s v="Bank Transfer"/>
    <n v="331.61"/>
    <n v="2"/>
    <n v="663.22"/>
    <n v="404.57"/>
    <n v="258.65000000000003"/>
    <x v="6"/>
    <s v="05"/>
    <s v="May"/>
  </r>
  <r>
    <x v="1361"/>
    <d v="2024-02-03T16:49:11"/>
    <s v="PROD89"/>
    <s v="CUST65"/>
    <s v="Books"/>
    <s v="Cash"/>
    <n v="648.05999999999995"/>
    <n v="9"/>
    <n v="5832.5399999999991"/>
    <n v="77.61"/>
    <n v="5754.9299999999994"/>
    <x v="3"/>
    <s v="02"/>
    <s v="February"/>
  </r>
  <r>
    <x v="1362"/>
    <d v="2024-03-19T19:00:11"/>
    <s v="PROD116"/>
    <s v="CUST521"/>
    <s v="Books"/>
    <s v="Bank Transfer"/>
    <n v="1535.94"/>
    <n v="10"/>
    <n v="15359.400000000001"/>
    <n v="417.49"/>
    <n v="14941.910000000002"/>
    <x v="5"/>
    <s v="03"/>
    <s v="March"/>
  </r>
  <r>
    <x v="1363"/>
    <d v="2024-11-02T17:51:30"/>
    <s v="PROD48"/>
    <s v="CUST461"/>
    <s v="Toys"/>
    <s v="Bank Transfer"/>
    <n v="1317.13"/>
    <n v="1"/>
    <n v="1317.13"/>
    <n v="965.14"/>
    <n v="351.99000000000012"/>
    <x v="3"/>
    <s v="11"/>
    <s v="November"/>
  </r>
  <r>
    <x v="1364"/>
    <d v="2024-03-02T09:08:03"/>
    <s v="PROD6"/>
    <s v="CUST767"/>
    <s v="Toys"/>
    <s v="Bank Transfer"/>
    <n v="766.41"/>
    <n v="2"/>
    <n v="1532.82"/>
    <n v="96.13"/>
    <n v="1436.69"/>
    <x v="3"/>
    <s v="03"/>
    <s v="March"/>
  </r>
  <r>
    <x v="1365"/>
    <d v="2024-07-18T12:57:24"/>
    <s v="PROD191"/>
    <s v="CUST571"/>
    <s v="Books"/>
    <s v="Debit Card"/>
    <n v="1048.49"/>
    <n v="3"/>
    <n v="3145.4700000000003"/>
    <n v="148.63"/>
    <n v="2996.84"/>
    <x v="2"/>
    <s v="07"/>
    <s v="July"/>
  </r>
  <r>
    <x v="1366"/>
    <d v="2024-01-12T10:12:20"/>
    <s v="PROD116"/>
    <s v="CUST678"/>
    <s v="Home Appliances"/>
    <s v="PayPal"/>
    <n v="637.98"/>
    <n v="4"/>
    <n v="2551.92"/>
    <n v="417.49"/>
    <n v="2134.4300000000003"/>
    <x v="1"/>
    <s v="01"/>
    <s v="January"/>
  </r>
  <r>
    <x v="1367"/>
    <d v="2024-04-03T06:50:28"/>
    <s v="PROD117"/>
    <s v="CUST98"/>
    <s v="Fashion"/>
    <s v="Cash"/>
    <n v="868.23"/>
    <n v="2"/>
    <n v="1736.46"/>
    <n v="621.46"/>
    <n v="1115"/>
    <x v="4"/>
    <s v="04"/>
    <s v="April"/>
  </r>
  <r>
    <x v="1368"/>
    <d v="2024-02-03T19:02:37"/>
    <s v="PROD200"/>
    <s v="CUST43"/>
    <s v="Books"/>
    <s v="Debit Card"/>
    <n v="805.13"/>
    <n v="9"/>
    <n v="7246.17"/>
    <n v="606.07000000000005"/>
    <n v="6640.1"/>
    <x v="3"/>
    <s v="02"/>
    <s v="February"/>
  </r>
  <r>
    <x v="1369"/>
    <d v="2024-05-27T11:30:05"/>
    <s v="PROD42"/>
    <s v="CUST915"/>
    <s v="Home Appliances"/>
    <s v="PayPal"/>
    <n v="199.28"/>
    <n v="9"/>
    <n v="1793.52"/>
    <n v="352.83"/>
    <n v="1440.69"/>
    <x v="6"/>
    <s v="05"/>
    <s v="May"/>
  </r>
  <r>
    <x v="1370"/>
    <d v="2024-02-01T03:50:57"/>
    <s v="PROD139"/>
    <s v="CUST136"/>
    <s v="Fashion"/>
    <s v="Bank Transfer"/>
    <n v="68.63"/>
    <n v="10"/>
    <n v="686.3"/>
    <n v="699.64"/>
    <n v="-13.340000000000032"/>
    <x v="2"/>
    <s v="02"/>
    <s v="February"/>
  </r>
  <r>
    <x v="1371"/>
    <d v="2024-04-15T05:29:41"/>
    <s v="PROD89"/>
    <s v="CUST840"/>
    <s v="Books"/>
    <s v="Cash"/>
    <n v="1486.62"/>
    <n v="5"/>
    <n v="7433.0999999999995"/>
    <n v="77.61"/>
    <n v="7355.49"/>
    <x v="6"/>
    <s v="04"/>
    <s v="April"/>
  </r>
  <r>
    <x v="1372"/>
    <d v="2024-08-24T12:23:52"/>
    <s v="PROD101"/>
    <s v="CUST727"/>
    <s v="Books"/>
    <s v="Bank Transfer"/>
    <n v="66.760000000000005"/>
    <n v="2"/>
    <n v="133.52000000000001"/>
    <n v="978.72"/>
    <n v="-845.2"/>
    <x v="3"/>
    <s v="08"/>
    <s v="August"/>
  </r>
  <r>
    <x v="1373"/>
    <d v="2024-01-07T08:42:44"/>
    <s v="PROD124"/>
    <s v="CUST978"/>
    <s v="Books"/>
    <s v="Bank Transfer"/>
    <n v="1654.89"/>
    <n v="5"/>
    <n v="8274.4500000000007"/>
    <n v="409.39"/>
    <n v="7865.06"/>
    <x v="0"/>
    <s v="01"/>
    <s v="January"/>
  </r>
  <r>
    <x v="1374"/>
    <d v="2024-03-29T11:50:00"/>
    <s v="PROD32"/>
    <s v="CUST136"/>
    <s v="Books"/>
    <s v="Cash"/>
    <n v="339.6"/>
    <n v="6"/>
    <n v="2037.6000000000001"/>
    <n v="439.15"/>
    <n v="1598.4500000000003"/>
    <x v="1"/>
    <s v="03"/>
    <s v="March"/>
  </r>
  <r>
    <x v="1375"/>
    <d v="2024-10-18T20:46:39"/>
    <s v="PROD109"/>
    <s v="CUST370"/>
    <s v="Books"/>
    <s v="Cash"/>
    <n v="1773.72"/>
    <n v="4"/>
    <n v="7094.88"/>
    <n v="282.68"/>
    <n v="6812.2"/>
    <x v="1"/>
    <s v="10"/>
    <s v="October"/>
  </r>
  <r>
    <x v="1376"/>
    <d v="2024-03-25T02:28:21"/>
    <s v="PROD150"/>
    <s v="CUST538"/>
    <s v="Fashion"/>
    <s v="Credit Card"/>
    <n v="1393.99"/>
    <n v="8"/>
    <n v="11151.92"/>
    <n v="904.67"/>
    <n v="10247.25"/>
    <x v="6"/>
    <s v="03"/>
    <s v="March"/>
  </r>
  <r>
    <x v="1377"/>
    <d v="2024-04-25T09:37:50"/>
    <s v="PROD43"/>
    <s v="CUST64"/>
    <s v="Books"/>
    <s v="PayPal"/>
    <n v="573.29"/>
    <n v="2"/>
    <n v="1146.58"/>
    <n v="321.19"/>
    <n v="825.38999999999987"/>
    <x v="2"/>
    <s v="04"/>
    <s v="April"/>
  </r>
  <r>
    <x v="1378"/>
    <d v="2024-01-31T23:47:42"/>
    <s v="PROD40"/>
    <s v="CUST460"/>
    <s v="Home Appliances"/>
    <s v="Debit Card"/>
    <n v="218.93"/>
    <n v="1"/>
    <n v="218.93"/>
    <n v="184.29"/>
    <n v="34.640000000000015"/>
    <x v="4"/>
    <s v="01"/>
    <s v="January"/>
  </r>
  <r>
    <x v="1379"/>
    <d v="2024-10-03T06:43:59"/>
    <s v="PROD110"/>
    <s v="CUST78"/>
    <s v="Electronics"/>
    <s v="Cash"/>
    <n v="951.97"/>
    <n v="8"/>
    <n v="7615.76"/>
    <n v="678.93"/>
    <n v="6936.83"/>
    <x v="2"/>
    <s v="10"/>
    <s v="October"/>
  </r>
  <r>
    <x v="1380"/>
    <d v="2024-06-09T00:26:43"/>
    <s v="PROD4"/>
    <s v="CUST50"/>
    <s v="Fashion"/>
    <s v="Bank Transfer"/>
    <n v="1316.07"/>
    <n v="10"/>
    <n v="13160.699999999999"/>
    <n v="454.08"/>
    <n v="12706.619999999999"/>
    <x v="0"/>
    <s v="06"/>
    <s v="June"/>
  </r>
  <r>
    <x v="1381"/>
    <d v="2024-04-07T22:03:41"/>
    <s v="PROD33"/>
    <s v="CUST255"/>
    <s v="Fashion"/>
    <s v="Bank Transfer"/>
    <n v="1055.1600000000001"/>
    <n v="2"/>
    <n v="2110.3200000000002"/>
    <n v="330.51"/>
    <n v="1779.8100000000002"/>
    <x v="0"/>
    <s v="04"/>
    <s v="April"/>
  </r>
  <r>
    <x v="1382"/>
    <d v="2024-04-05T07:03:34"/>
    <s v="PROD76"/>
    <s v="CUST32"/>
    <s v="Home Appliances"/>
    <s v="Bank Transfer"/>
    <n v="1430.85"/>
    <n v="9"/>
    <n v="12877.65"/>
    <n v="984.71"/>
    <n v="11892.939999999999"/>
    <x v="1"/>
    <s v="04"/>
    <s v="April"/>
  </r>
  <r>
    <x v="1383"/>
    <d v="2024-07-29T22:27:51"/>
    <s v="PROD150"/>
    <s v="CUST151"/>
    <s v="Toys"/>
    <s v="Cash"/>
    <n v="1093.5999999999999"/>
    <n v="9"/>
    <n v="9842.4"/>
    <n v="904.67"/>
    <n v="8937.73"/>
    <x v="6"/>
    <s v="07"/>
    <s v="July"/>
  </r>
  <r>
    <x v="1384"/>
    <d v="2024-10-14T15:31:08"/>
    <s v="PROD152"/>
    <s v="CUST272"/>
    <s v="Home Appliances"/>
    <s v="Bank Transfer"/>
    <n v="1450.42"/>
    <n v="7"/>
    <n v="10152.94"/>
    <n v="143.38"/>
    <n v="10009.560000000001"/>
    <x v="6"/>
    <s v="10"/>
    <s v="October"/>
  </r>
  <r>
    <x v="1385"/>
    <d v="2024-08-24T10:32:37"/>
    <s v="PROD130"/>
    <s v="CUST395"/>
    <s v="Fashion"/>
    <s v="Debit Card"/>
    <n v="1626.99"/>
    <n v="10"/>
    <n v="16269.9"/>
    <n v="692.63"/>
    <n v="15577.27"/>
    <x v="3"/>
    <s v="08"/>
    <s v="August"/>
  </r>
  <r>
    <x v="1386"/>
    <d v="2024-07-04T00:11:06"/>
    <s v="PROD180"/>
    <s v="CUST202"/>
    <s v="Books"/>
    <s v="Cash"/>
    <n v="753.13"/>
    <n v="3"/>
    <n v="2259.39"/>
    <n v="452.2"/>
    <n v="1807.1899999999998"/>
    <x v="2"/>
    <s v="07"/>
    <s v="July"/>
  </r>
  <r>
    <x v="1387"/>
    <d v="2024-03-03T21:35:24"/>
    <s v="PROD117"/>
    <s v="CUST536"/>
    <s v="Fashion"/>
    <s v="Credit Card"/>
    <n v="376.03"/>
    <n v="3"/>
    <n v="1128.0899999999999"/>
    <n v="621.46"/>
    <n v="506.62999999999988"/>
    <x v="0"/>
    <s v="03"/>
    <s v="March"/>
  </r>
  <r>
    <x v="1388"/>
    <d v="2024-01-21T07:31:06"/>
    <s v="PROD119"/>
    <s v="CUST487"/>
    <s v="Toys"/>
    <s v="Bank Transfer"/>
    <n v="1599.1"/>
    <n v="3"/>
    <n v="4797.2999999999993"/>
    <n v="415.38"/>
    <n v="4381.9199999999992"/>
    <x v="0"/>
    <s v="01"/>
    <s v="January"/>
  </r>
  <r>
    <x v="1389"/>
    <d v="2024-01-10T20:05:34"/>
    <s v="PROD3"/>
    <s v="CUST17"/>
    <s v="Fashion"/>
    <s v="PayPal"/>
    <n v="1727.95"/>
    <n v="6"/>
    <n v="10367.700000000001"/>
    <n v="27.63"/>
    <n v="10340.070000000002"/>
    <x v="4"/>
    <s v="01"/>
    <s v="January"/>
  </r>
  <r>
    <x v="1390"/>
    <d v="2024-09-23T16:07:55"/>
    <s v="PROD21"/>
    <s v="CUST575"/>
    <s v="Toys"/>
    <s v="PayPal"/>
    <n v="591.08000000000004"/>
    <n v="9"/>
    <n v="5319.72"/>
    <n v="950.81"/>
    <n v="4368.91"/>
    <x v="6"/>
    <s v="09"/>
    <s v="September"/>
  </r>
  <r>
    <x v="1391"/>
    <d v="2024-03-26T05:39:49"/>
    <s v="PROD135"/>
    <s v="CUST858"/>
    <s v="Toys"/>
    <s v="PayPal"/>
    <n v="263.93"/>
    <n v="7"/>
    <n v="1847.51"/>
    <n v="65.66"/>
    <n v="1781.85"/>
    <x v="5"/>
    <s v="03"/>
    <s v="March"/>
  </r>
  <r>
    <x v="1392"/>
    <d v="2024-08-04T08:17:40"/>
    <s v="PROD75"/>
    <s v="CUST376"/>
    <s v="Books"/>
    <s v="Credit Card"/>
    <n v="847.13"/>
    <n v="8"/>
    <n v="6777.04"/>
    <n v="703.67"/>
    <n v="6073.37"/>
    <x v="0"/>
    <s v="08"/>
    <s v="August"/>
  </r>
  <r>
    <x v="1393"/>
    <d v="2024-11-08T05:01:16"/>
    <s v="PROD24"/>
    <s v="CUST741"/>
    <s v="Electronics"/>
    <s v="Bank Transfer"/>
    <n v="1234.3800000000001"/>
    <n v="6"/>
    <n v="7406.2800000000007"/>
    <n v="42.41"/>
    <n v="7363.8700000000008"/>
    <x v="1"/>
    <s v="11"/>
    <s v="November"/>
  </r>
  <r>
    <x v="1394"/>
    <d v="2024-08-17T08:33:52"/>
    <s v="PROD5"/>
    <s v="CUST482"/>
    <s v="Toys"/>
    <s v="Debit Card"/>
    <n v="707.3"/>
    <n v="10"/>
    <n v="7073"/>
    <n v="809.47"/>
    <n v="6263.53"/>
    <x v="3"/>
    <s v="08"/>
    <s v="August"/>
  </r>
  <r>
    <x v="1395"/>
    <d v="2024-10-23T10:20:47"/>
    <s v="PROD6"/>
    <s v="CUST276"/>
    <s v="Books"/>
    <s v="Credit Card"/>
    <n v="861.05"/>
    <n v="3"/>
    <n v="2583.1499999999996"/>
    <n v="96.13"/>
    <n v="2487.0199999999995"/>
    <x v="4"/>
    <s v="10"/>
    <s v="October"/>
  </r>
  <r>
    <x v="1396"/>
    <d v="2024-04-08T13:52:17"/>
    <s v="PROD53"/>
    <s v="CUST306"/>
    <s v="Books"/>
    <s v="Debit Card"/>
    <n v="1507.39"/>
    <n v="7"/>
    <n v="10551.730000000001"/>
    <n v="752.34"/>
    <n v="9799.3900000000012"/>
    <x v="6"/>
    <s v="04"/>
    <s v="April"/>
  </r>
  <r>
    <x v="1397"/>
    <d v="2024-07-16T23:13:06"/>
    <s v="PROD33"/>
    <s v="CUST15"/>
    <s v="Toys"/>
    <s v="PayPal"/>
    <n v="1288.96"/>
    <n v="9"/>
    <n v="11600.64"/>
    <n v="330.51"/>
    <n v="11270.13"/>
    <x v="5"/>
    <s v="07"/>
    <s v="July"/>
  </r>
  <r>
    <x v="1398"/>
    <d v="2024-09-16T08:47:02"/>
    <s v="PROD69"/>
    <s v="CUST261"/>
    <s v="Fashion"/>
    <s v="Credit Card"/>
    <n v="669.9"/>
    <n v="10"/>
    <n v="6699"/>
    <n v="878.74"/>
    <n v="5820.26"/>
    <x v="6"/>
    <s v="09"/>
    <s v="September"/>
  </r>
  <r>
    <x v="1399"/>
    <d v="2024-09-03T10:54:32"/>
    <s v="PROD132"/>
    <s v="CUST429"/>
    <s v="Electronics"/>
    <s v="Credit Card"/>
    <n v="1585.09"/>
    <n v="8"/>
    <n v="12680.72"/>
    <n v="28.1"/>
    <n v="12652.619999999999"/>
    <x v="5"/>
    <s v="09"/>
    <s v="September"/>
  </r>
  <r>
    <x v="1400"/>
    <d v="2024-07-25T20:55:30"/>
    <s v="PROD194"/>
    <s v="CUST230"/>
    <s v="Fashion"/>
    <s v="PayPal"/>
    <n v="1383.15"/>
    <n v="7"/>
    <n v="9682.0500000000011"/>
    <n v="521.98"/>
    <n v="9160.0700000000015"/>
    <x v="2"/>
    <s v="07"/>
    <s v="July"/>
  </r>
  <r>
    <x v="1401"/>
    <d v="2024-02-14T02:29:45"/>
    <s v="PROD20"/>
    <s v="CUST497"/>
    <s v="Toys"/>
    <s v="Debit Card"/>
    <n v="1738.1"/>
    <n v="8"/>
    <n v="13904.8"/>
    <n v="211.71"/>
    <n v="13693.09"/>
    <x v="4"/>
    <s v="02"/>
    <s v="February"/>
  </r>
  <r>
    <x v="1402"/>
    <d v="2024-08-07T20:08:39"/>
    <s v="PROD79"/>
    <s v="CUST423"/>
    <s v="Toys"/>
    <s v="Bank Transfer"/>
    <n v="1432.97"/>
    <n v="3"/>
    <n v="4298.91"/>
    <n v="799.06"/>
    <n v="3499.85"/>
    <x v="4"/>
    <s v="08"/>
    <s v="August"/>
  </r>
  <r>
    <x v="1403"/>
    <d v="2024-05-10T02:40:02"/>
    <s v="PROD30"/>
    <s v="CUST124"/>
    <s v="Electronics"/>
    <s v="Credit Card"/>
    <n v="342.07"/>
    <n v="4"/>
    <n v="1368.28"/>
    <n v="363.91"/>
    <n v="1004.3699999999999"/>
    <x v="1"/>
    <s v="05"/>
    <s v="May"/>
  </r>
  <r>
    <x v="1404"/>
    <d v="2024-01-24T13:41:21"/>
    <s v="PROD34"/>
    <s v="CUST442"/>
    <s v="Toys"/>
    <s v="Cash"/>
    <n v="174.12"/>
    <n v="8"/>
    <n v="1392.96"/>
    <n v="136.99"/>
    <n v="1255.97"/>
    <x v="4"/>
    <s v="01"/>
    <s v="January"/>
  </r>
  <r>
    <x v="1405"/>
    <d v="2024-01-12T01:00:23"/>
    <s v="PROD190"/>
    <s v="CUST235"/>
    <s v="Electronics"/>
    <s v="Credit Card"/>
    <n v="85.42"/>
    <n v="6"/>
    <n v="512.52"/>
    <n v="787.31"/>
    <n v="-274.78999999999996"/>
    <x v="1"/>
    <s v="01"/>
    <s v="January"/>
  </r>
  <r>
    <x v="1406"/>
    <d v="2024-10-15T23:31:45"/>
    <s v="PROD32"/>
    <s v="CUST402"/>
    <s v="Electronics"/>
    <s v="Debit Card"/>
    <n v="898.14"/>
    <n v="1"/>
    <n v="898.14"/>
    <n v="439.15"/>
    <n v="458.99"/>
    <x v="5"/>
    <s v="10"/>
    <s v="October"/>
  </r>
  <r>
    <x v="1407"/>
    <d v="2024-09-24T23:48:12"/>
    <s v="PROD181"/>
    <s v="CUST907"/>
    <s v="Home Appliances"/>
    <s v="Credit Card"/>
    <n v="1738.13"/>
    <n v="8"/>
    <n v="13905.04"/>
    <n v="29.06"/>
    <n v="13875.980000000001"/>
    <x v="5"/>
    <s v="09"/>
    <s v="September"/>
  </r>
  <r>
    <x v="1408"/>
    <d v="2024-05-30T07:02:32"/>
    <s v="PROD132"/>
    <s v="CUST173"/>
    <s v="Electronics"/>
    <s v="Credit Card"/>
    <n v="371.71"/>
    <n v="7"/>
    <n v="2601.9699999999998"/>
    <n v="28.1"/>
    <n v="2573.87"/>
    <x v="2"/>
    <s v="05"/>
    <s v="May"/>
  </r>
  <r>
    <x v="1409"/>
    <d v="2024-01-28T20:21:24"/>
    <s v="PROD155"/>
    <s v="CUST939"/>
    <s v="Toys"/>
    <s v="Bank Transfer"/>
    <n v="385.59"/>
    <n v="10"/>
    <n v="3855.8999999999996"/>
    <n v="28.84"/>
    <n v="3827.0599999999995"/>
    <x v="0"/>
    <s v="01"/>
    <s v="January"/>
  </r>
  <r>
    <x v="1410"/>
    <d v="2024-09-03T06:34:41"/>
    <s v="PROD12"/>
    <s v="CUST620"/>
    <s v="Fashion"/>
    <s v="Debit Card"/>
    <n v="1073.6099999999999"/>
    <n v="10"/>
    <n v="10736.099999999999"/>
    <n v="132.38999999999999"/>
    <n v="10603.71"/>
    <x v="5"/>
    <s v="09"/>
    <s v="September"/>
  </r>
  <r>
    <x v="1411"/>
    <d v="2024-07-29T15:25:11"/>
    <s v="PROD127"/>
    <s v="CUST333"/>
    <s v="Electronics"/>
    <s v="Credit Card"/>
    <n v="117.09"/>
    <n v="4"/>
    <n v="468.36"/>
    <n v="802.35"/>
    <n v="-333.99"/>
    <x v="6"/>
    <s v="07"/>
    <s v="July"/>
  </r>
  <r>
    <x v="1412"/>
    <d v="2024-10-11T10:17:26"/>
    <s v="PROD122"/>
    <s v="CUST639"/>
    <s v="Home Appliances"/>
    <s v="Credit Card"/>
    <n v="1561.13"/>
    <n v="3"/>
    <n v="4683.3900000000003"/>
    <n v="574.14"/>
    <n v="4109.25"/>
    <x v="1"/>
    <s v="10"/>
    <s v="October"/>
  </r>
  <r>
    <x v="1413"/>
    <d v="2024-09-25T03:29:48"/>
    <s v="PROD110"/>
    <s v="CUST885"/>
    <s v="Fashion"/>
    <s v="Cash"/>
    <n v="390.31"/>
    <n v="10"/>
    <n v="3903.1"/>
    <n v="678.93"/>
    <n v="3224.17"/>
    <x v="4"/>
    <s v="09"/>
    <s v="September"/>
  </r>
  <r>
    <x v="1414"/>
    <d v="2024-05-10T12:42:06"/>
    <s v="PROD155"/>
    <s v="CUST706"/>
    <s v="Toys"/>
    <s v="PayPal"/>
    <n v="1176.24"/>
    <n v="7"/>
    <n v="8233.68"/>
    <n v="28.84"/>
    <n v="8204.84"/>
    <x v="1"/>
    <s v="05"/>
    <s v="May"/>
  </r>
  <r>
    <x v="1415"/>
    <d v="2024-09-17T13:59:42"/>
    <s v="PROD143"/>
    <s v="CUST535"/>
    <s v="Books"/>
    <s v="Debit Card"/>
    <n v="406.2"/>
    <n v="1"/>
    <n v="406.2"/>
    <n v="570.6"/>
    <n v="-164.40000000000003"/>
    <x v="5"/>
    <s v="09"/>
    <s v="September"/>
  </r>
  <r>
    <x v="1416"/>
    <d v="2024-11-14T10:54:08"/>
    <s v="PROD20"/>
    <s v="CUST430"/>
    <s v="Home Appliances"/>
    <s v="PayPal"/>
    <n v="1885.34"/>
    <n v="9"/>
    <n v="16968.059999999998"/>
    <n v="211.71"/>
    <n v="16756.349999999999"/>
    <x v="2"/>
    <s v="11"/>
    <s v="November"/>
  </r>
  <r>
    <x v="1417"/>
    <d v="2024-02-08T20:36:25"/>
    <s v="PROD46"/>
    <s v="CUST718"/>
    <s v="Toys"/>
    <s v="Bank Transfer"/>
    <n v="1378.74"/>
    <n v="2"/>
    <n v="2757.48"/>
    <n v="587.24"/>
    <n v="2170.2399999999998"/>
    <x v="2"/>
    <s v="02"/>
    <s v="February"/>
  </r>
  <r>
    <x v="1418"/>
    <d v="2024-01-19T11:13:56"/>
    <s v="PROD149"/>
    <s v="CUST448"/>
    <s v="Home Appliances"/>
    <s v="Bank Transfer"/>
    <n v="97.72"/>
    <n v="4"/>
    <n v="390.88"/>
    <n v="581.64"/>
    <n v="-190.76"/>
    <x v="1"/>
    <s v="01"/>
    <s v="January"/>
  </r>
  <r>
    <x v="1419"/>
    <d v="2024-11-03T09:06:06"/>
    <s v="PROD81"/>
    <s v="CUST671"/>
    <s v="Electronics"/>
    <s v="PayPal"/>
    <n v="1494.59"/>
    <n v="8"/>
    <n v="11956.72"/>
    <n v="783.02"/>
    <n v="11173.699999999999"/>
    <x v="0"/>
    <s v="11"/>
    <s v="November"/>
  </r>
  <r>
    <x v="1420"/>
    <d v="2024-07-12T12:28:21"/>
    <s v="PROD172"/>
    <s v="CUST499"/>
    <s v="Home Appliances"/>
    <s v="Bank Transfer"/>
    <n v="312.74"/>
    <n v="5"/>
    <n v="1563.7"/>
    <n v="95.27"/>
    <n v="1468.43"/>
    <x v="1"/>
    <s v="07"/>
    <s v="July"/>
  </r>
  <r>
    <x v="1421"/>
    <d v="2024-02-01T23:22:47"/>
    <s v="PROD31"/>
    <s v="CUST400"/>
    <s v="Fashion"/>
    <s v="Debit Card"/>
    <n v="1971.58"/>
    <n v="8"/>
    <n v="15772.64"/>
    <n v="736.41"/>
    <n v="15036.23"/>
    <x v="2"/>
    <s v="02"/>
    <s v="February"/>
  </r>
  <r>
    <x v="1422"/>
    <d v="2024-03-05T07:43:19"/>
    <s v="PROD134"/>
    <s v="CUST549"/>
    <s v="Toys"/>
    <s v="PayPal"/>
    <n v="1266.18"/>
    <n v="9"/>
    <n v="11395.62"/>
    <n v="162.74"/>
    <n v="11232.880000000001"/>
    <x v="5"/>
    <s v="03"/>
    <s v="March"/>
  </r>
  <r>
    <x v="1423"/>
    <d v="2024-07-14T07:55:45"/>
    <s v="PROD128"/>
    <s v="CUST114"/>
    <s v="Books"/>
    <s v="Cash"/>
    <n v="328.29"/>
    <n v="3"/>
    <n v="984.87000000000012"/>
    <n v="505.04"/>
    <n v="479.8300000000001"/>
    <x v="0"/>
    <s v="07"/>
    <s v="July"/>
  </r>
  <r>
    <x v="1424"/>
    <d v="2024-09-19T14:44:44"/>
    <s v="PROD173"/>
    <s v="CUST292"/>
    <s v="Fashion"/>
    <s v="Bank Transfer"/>
    <n v="1250.44"/>
    <n v="10"/>
    <n v="12504.400000000001"/>
    <n v="18.7"/>
    <n v="12485.7"/>
    <x v="2"/>
    <s v="09"/>
    <s v="September"/>
  </r>
  <r>
    <x v="1425"/>
    <d v="2024-10-12T14:00:10"/>
    <s v="PROD133"/>
    <s v="CUST956"/>
    <s v="Fashion"/>
    <s v="Debit Card"/>
    <n v="1932.6"/>
    <n v="8"/>
    <n v="15460.8"/>
    <n v="751.27"/>
    <n v="14709.529999999999"/>
    <x v="3"/>
    <s v="10"/>
    <s v="October"/>
  </r>
  <r>
    <x v="1426"/>
    <d v="2024-06-23T18:52:39"/>
    <s v="PROD41"/>
    <s v="CUST718"/>
    <s v="Toys"/>
    <s v="PayPal"/>
    <n v="751.65"/>
    <n v="3"/>
    <n v="2254.9499999999998"/>
    <n v="786.45"/>
    <n v="1468.4999999999998"/>
    <x v="0"/>
    <s v="06"/>
    <s v="June"/>
  </r>
  <r>
    <x v="1427"/>
    <d v="2024-03-01T14:23:23"/>
    <s v="PROD3"/>
    <s v="CUST4"/>
    <s v="Electronics"/>
    <s v="Credit Card"/>
    <n v="103.37"/>
    <n v="7"/>
    <n v="723.59"/>
    <n v="27.63"/>
    <n v="695.96"/>
    <x v="1"/>
    <s v="03"/>
    <s v="March"/>
  </r>
  <r>
    <x v="1428"/>
    <d v="2024-06-06T16:50:03"/>
    <s v="PROD192"/>
    <s v="CUST524"/>
    <s v="Home Appliances"/>
    <s v="Debit Card"/>
    <n v="1343.5"/>
    <n v="2"/>
    <n v="2687"/>
    <n v="154.76"/>
    <n v="2532.2399999999998"/>
    <x v="2"/>
    <s v="06"/>
    <s v="June"/>
  </r>
  <r>
    <x v="1429"/>
    <d v="2024-05-22T12:18:59"/>
    <s v="PROD114"/>
    <s v="CUST80"/>
    <s v="Fashion"/>
    <s v="Credit Card"/>
    <n v="1352.33"/>
    <n v="4"/>
    <n v="5409.32"/>
    <n v="380.81"/>
    <n v="5028.5099999999993"/>
    <x v="4"/>
    <s v="05"/>
    <s v="May"/>
  </r>
  <r>
    <x v="1430"/>
    <d v="2024-04-15T14:20:30"/>
    <s v="PROD110"/>
    <s v="CUST30"/>
    <s v="Home Appliances"/>
    <s v="Debit Card"/>
    <n v="983.95"/>
    <n v="8"/>
    <n v="7871.6"/>
    <n v="678.93"/>
    <n v="7192.67"/>
    <x v="6"/>
    <s v="04"/>
    <s v="April"/>
  </r>
  <r>
    <x v="1431"/>
    <d v="2024-04-25T02:30:26"/>
    <s v="PROD173"/>
    <s v="CUST77"/>
    <s v="Home Appliances"/>
    <s v="PayPal"/>
    <n v="561.83000000000004"/>
    <n v="5"/>
    <n v="2809.15"/>
    <n v="18.7"/>
    <n v="2790.4500000000003"/>
    <x v="2"/>
    <s v="04"/>
    <s v="April"/>
  </r>
  <r>
    <x v="1432"/>
    <d v="2024-10-18T19:13:52"/>
    <s v="PROD190"/>
    <s v="CUST558"/>
    <s v="Electronics"/>
    <s v="Debit Card"/>
    <n v="80.16"/>
    <n v="9"/>
    <n v="721.43999999999994"/>
    <n v="787.31"/>
    <n v="-65.87"/>
    <x v="1"/>
    <s v="10"/>
    <s v="October"/>
  </r>
  <r>
    <x v="1433"/>
    <d v="2024-03-28T19:51:48"/>
    <s v="PROD70"/>
    <s v="CUST120"/>
    <s v="Electronics"/>
    <s v="Debit Card"/>
    <n v="1208.58"/>
    <n v="7"/>
    <n v="8460.06"/>
    <n v="57.64"/>
    <n v="8402.42"/>
    <x v="2"/>
    <s v="03"/>
    <s v="March"/>
  </r>
  <r>
    <x v="1434"/>
    <d v="2024-07-26T15:45:54"/>
    <s v="PROD157"/>
    <s v="CUST210"/>
    <s v="Toys"/>
    <s v="Cash"/>
    <n v="1755.81"/>
    <n v="7"/>
    <n v="12290.67"/>
    <n v="152.68"/>
    <n v="12137.99"/>
    <x v="1"/>
    <s v="07"/>
    <s v="July"/>
  </r>
  <r>
    <x v="1435"/>
    <d v="2024-02-07T15:35:46"/>
    <s v="PROD46"/>
    <s v="CUST306"/>
    <s v="Home Appliances"/>
    <s v="Debit Card"/>
    <n v="1909.41"/>
    <n v="5"/>
    <n v="9547.0500000000011"/>
    <n v="587.24"/>
    <n v="8959.8100000000013"/>
    <x v="4"/>
    <s v="02"/>
    <s v="February"/>
  </r>
  <r>
    <x v="1436"/>
    <d v="2024-04-29T11:42:29"/>
    <s v="PROD16"/>
    <s v="CUST981"/>
    <s v="Toys"/>
    <s v="PayPal"/>
    <n v="786.29"/>
    <n v="4"/>
    <n v="3145.16"/>
    <n v="114.47"/>
    <n v="3030.69"/>
    <x v="6"/>
    <s v="04"/>
    <s v="April"/>
  </r>
  <r>
    <x v="1437"/>
    <d v="2024-11-09T19:09:10"/>
    <s v="PROD146"/>
    <s v="CUST456"/>
    <s v="Fashion"/>
    <s v="Cash"/>
    <n v="118.65"/>
    <n v="5"/>
    <n v="593.25"/>
    <n v="687.22"/>
    <n v="-93.970000000000027"/>
    <x v="3"/>
    <s v="11"/>
    <s v="November"/>
  </r>
  <r>
    <x v="1438"/>
    <d v="2024-10-22T16:02:00"/>
    <s v="PROD40"/>
    <s v="CUST302"/>
    <s v="Toys"/>
    <s v="Bank Transfer"/>
    <n v="847.81"/>
    <n v="4"/>
    <n v="3391.24"/>
    <n v="184.29"/>
    <n v="3206.95"/>
    <x v="5"/>
    <s v="10"/>
    <s v="October"/>
  </r>
  <r>
    <x v="1439"/>
    <d v="2024-07-02T16:48:29"/>
    <s v="PROD179"/>
    <s v="CUST828"/>
    <s v="Fashion"/>
    <s v="Cash"/>
    <n v="802.73"/>
    <n v="9"/>
    <n v="7224.57"/>
    <n v="221.06"/>
    <n v="7003.5099999999993"/>
    <x v="5"/>
    <s v="07"/>
    <s v="July"/>
  </r>
  <r>
    <x v="1440"/>
    <d v="2024-06-01T19:46:03"/>
    <s v="PROD37"/>
    <s v="CUST822"/>
    <s v="Fashion"/>
    <s v="Credit Card"/>
    <n v="1119.54"/>
    <n v="10"/>
    <n v="11195.4"/>
    <n v="644.58000000000004"/>
    <n v="10550.82"/>
    <x v="3"/>
    <s v="06"/>
    <s v="June"/>
  </r>
  <r>
    <x v="1441"/>
    <d v="2024-01-24T18:03:10"/>
    <s v="PROD39"/>
    <s v="CUST981"/>
    <s v="Books"/>
    <s v="PayPal"/>
    <n v="54.38"/>
    <n v="6"/>
    <n v="326.28000000000003"/>
    <n v="901.68"/>
    <n v="-575.39999999999986"/>
    <x v="4"/>
    <s v="01"/>
    <s v="January"/>
  </r>
  <r>
    <x v="1442"/>
    <d v="2024-03-16T06:36:37"/>
    <s v="PROD156"/>
    <s v="CUST188"/>
    <s v="Electronics"/>
    <s v="PayPal"/>
    <n v="1080.46"/>
    <n v="6"/>
    <n v="6482.76"/>
    <n v="660.16"/>
    <n v="5822.6"/>
    <x v="3"/>
    <s v="03"/>
    <s v="March"/>
  </r>
  <r>
    <x v="1443"/>
    <d v="2024-05-25T21:15:06"/>
    <s v="PROD78"/>
    <s v="CUST142"/>
    <s v="Books"/>
    <s v="PayPal"/>
    <n v="134.36000000000001"/>
    <n v="3"/>
    <n v="403.08000000000004"/>
    <n v="368.23"/>
    <n v="34.850000000000023"/>
    <x v="3"/>
    <s v="05"/>
    <s v="May"/>
  </r>
  <r>
    <x v="1444"/>
    <d v="2024-11-02T13:02:09"/>
    <s v="PROD178"/>
    <s v="CUST74"/>
    <s v="Toys"/>
    <s v="Credit Card"/>
    <n v="73.06"/>
    <n v="10"/>
    <n v="730.6"/>
    <n v="750.55"/>
    <n v="-19.949999999999932"/>
    <x v="3"/>
    <s v="11"/>
    <s v="November"/>
  </r>
  <r>
    <x v="1445"/>
    <d v="2024-08-26T07:06:23"/>
    <s v="PROD173"/>
    <s v="CUST293"/>
    <s v="Electronics"/>
    <s v="Credit Card"/>
    <n v="1490.05"/>
    <n v="4"/>
    <n v="5960.2"/>
    <n v="18.7"/>
    <n v="5941.5"/>
    <x v="6"/>
    <s v="08"/>
    <s v="August"/>
  </r>
  <r>
    <x v="1446"/>
    <d v="2024-10-27T09:43:06"/>
    <s v="PROD92"/>
    <s v="CUST913"/>
    <s v="Fashion"/>
    <s v="Cash"/>
    <n v="1173.08"/>
    <n v="8"/>
    <n v="9384.64"/>
    <n v="814.84"/>
    <n v="8569.7999999999993"/>
    <x v="0"/>
    <s v="10"/>
    <s v="October"/>
  </r>
  <r>
    <x v="1447"/>
    <d v="2024-01-28T20:21:43"/>
    <s v="PROD54"/>
    <s v="CUST6"/>
    <s v="Home Appliances"/>
    <s v="Credit Card"/>
    <n v="1224.56"/>
    <n v="6"/>
    <n v="7347.36"/>
    <n v="17.89"/>
    <n v="7329.4699999999993"/>
    <x v="0"/>
    <s v="01"/>
    <s v="January"/>
  </r>
  <r>
    <x v="1448"/>
    <d v="2024-08-11T04:17:41"/>
    <s v="PROD46"/>
    <s v="CUST635"/>
    <s v="Fashion"/>
    <s v="PayPal"/>
    <n v="1233.6600000000001"/>
    <n v="4"/>
    <n v="4934.6400000000003"/>
    <n v="587.24"/>
    <n v="4347.4000000000005"/>
    <x v="0"/>
    <s v="08"/>
    <s v="August"/>
  </r>
  <r>
    <x v="1449"/>
    <d v="2024-07-23T03:09:10"/>
    <s v="PROD159"/>
    <s v="CUST474"/>
    <s v="Fashion"/>
    <s v="PayPal"/>
    <n v="1830.94"/>
    <n v="4"/>
    <n v="7323.76"/>
    <n v="220.45"/>
    <n v="7103.31"/>
    <x v="5"/>
    <s v="07"/>
    <s v="July"/>
  </r>
  <r>
    <x v="1450"/>
    <d v="2024-04-28T16:41:16"/>
    <s v="PROD77"/>
    <s v="CUST195"/>
    <s v="Fashion"/>
    <s v="Credit Card"/>
    <n v="597.85"/>
    <n v="8"/>
    <n v="4782.8"/>
    <n v="596.91999999999996"/>
    <n v="4185.88"/>
    <x v="0"/>
    <s v="04"/>
    <s v="April"/>
  </r>
  <r>
    <x v="1451"/>
    <d v="2024-11-02T12:42:56"/>
    <s v="PROD83"/>
    <s v="CUST204"/>
    <s v="Home Appliances"/>
    <s v="Cash"/>
    <n v="1670.73"/>
    <n v="6"/>
    <n v="10024.380000000001"/>
    <n v="303.60000000000002"/>
    <n v="9720.7800000000007"/>
    <x v="3"/>
    <s v="11"/>
    <s v="November"/>
  </r>
  <r>
    <x v="1452"/>
    <d v="2024-09-02T11:23:52"/>
    <s v="PROD136"/>
    <s v="CUST938"/>
    <s v="Home Appliances"/>
    <s v="Debit Card"/>
    <n v="770.12"/>
    <n v="10"/>
    <n v="7701.2"/>
    <n v="226.52"/>
    <n v="7474.6799999999994"/>
    <x v="6"/>
    <s v="09"/>
    <s v="September"/>
  </r>
  <r>
    <x v="1453"/>
    <d v="2024-07-31T16:22:06"/>
    <s v="PROD106"/>
    <s v="CUST802"/>
    <s v="Fashion"/>
    <s v="Debit Card"/>
    <n v="1886.04"/>
    <n v="1"/>
    <n v="1886.04"/>
    <n v="750.19"/>
    <n v="1135.8499999999999"/>
    <x v="4"/>
    <s v="07"/>
    <s v="July"/>
  </r>
  <r>
    <x v="1454"/>
    <d v="2024-05-01T14:41:47"/>
    <s v="PROD82"/>
    <s v="CUST361"/>
    <s v="Toys"/>
    <s v="Bank Transfer"/>
    <n v="261.19"/>
    <n v="10"/>
    <n v="2611.9"/>
    <n v="208.12"/>
    <n v="2403.7800000000002"/>
    <x v="4"/>
    <s v="05"/>
    <s v="May"/>
  </r>
  <r>
    <x v="1455"/>
    <d v="2024-02-04T19:07:41"/>
    <s v="PROD81"/>
    <s v="CUST660"/>
    <s v="Home Appliances"/>
    <s v="Cash"/>
    <n v="206.25"/>
    <n v="8"/>
    <n v="1650"/>
    <n v="783.02"/>
    <n v="866.98"/>
    <x v="0"/>
    <s v="02"/>
    <s v="February"/>
  </r>
  <r>
    <x v="1456"/>
    <d v="2024-02-17T14:34:56"/>
    <s v="PROD133"/>
    <s v="CUST15"/>
    <s v="Fashion"/>
    <s v="PayPal"/>
    <n v="1336.01"/>
    <n v="2"/>
    <n v="2672.02"/>
    <n v="751.27"/>
    <n v="1920.75"/>
    <x v="3"/>
    <s v="02"/>
    <s v="February"/>
  </r>
  <r>
    <x v="1457"/>
    <d v="2024-07-24T09:05:51"/>
    <s v="PROD111"/>
    <s v="CUST764"/>
    <s v="Home Appliances"/>
    <s v="Bank Transfer"/>
    <n v="696.48"/>
    <n v="8"/>
    <n v="5571.84"/>
    <n v="771.88"/>
    <n v="4799.96"/>
    <x v="4"/>
    <s v="07"/>
    <s v="July"/>
  </r>
  <r>
    <x v="1458"/>
    <d v="2024-05-10T19:39:45"/>
    <s v="PROD20"/>
    <s v="CUST82"/>
    <s v="Electronics"/>
    <s v="Bank Transfer"/>
    <n v="778.78"/>
    <n v="9"/>
    <n v="7009.0199999999995"/>
    <n v="211.71"/>
    <n v="6797.3099999999995"/>
    <x v="1"/>
    <s v="05"/>
    <s v="May"/>
  </r>
  <r>
    <x v="1459"/>
    <d v="2024-05-22T01:43:44"/>
    <s v="PROD152"/>
    <s v="CUST978"/>
    <s v="Fashion"/>
    <s v="Cash"/>
    <n v="1577.41"/>
    <n v="3"/>
    <n v="4732.2300000000005"/>
    <n v="143.38"/>
    <n v="4588.8500000000004"/>
    <x v="4"/>
    <s v="05"/>
    <s v="May"/>
  </r>
  <r>
    <x v="1460"/>
    <d v="2024-05-23T15:51:29"/>
    <s v="PROD89"/>
    <s v="CUST303"/>
    <s v="Electronics"/>
    <s v="PayPal"/>
    <n v="659.5"/>
    <n v="5"/>
    <n v="3297.5"/>
    <n v="77.61"/>
    <n v="3219.89"/>
    <x v="2"/>
    <s v="05"/>
    <s v="May"/>
  </r>
  <r>
    <x v="1461"/>
    <d v="2024-09-11T18:07:32"/>
    <s v="PROD20"/>
    <s v="CUST661"/>
    <s v="Books"/>
    <s v="Bank Transfer"/>
    <n v="403.96"/>
    <n v="2"/>
    <n v="807.92"/>
    <n v="211.71"/>
    <n v="596.20999999999992"/>
    <x v="4"/>
    <s v="09"/>
    <s v="September"/>
  </r>
  <r>
    <x v="1462"/>
    <d v="2024-11-13T11:05:29"/>
    <s v="PROD66"/>
    <s v="CUST962"/>
    <s v="Fashion"/>
    <s v="Debit Card"/>
    <n v="360.38"/>
    <n v="2"/>
    <n v="720.76"/>
    <n v="327.89"/>
    <n v="392.87"/>
    <x v="4"/>
    <s v="11"/>
    <s v="November"/>
  </r>
  <r>
    <x v="1463"/>
    <d v="2024-10-12T16:39:05"/>
    <s v="PROD16"/>
    <s v="CUST37"/>
    <s v="Books"/>
    <s v="Debit Card"/>
    <n v="1828.37"/>
    <n v="3"/>
    <n v="5485.11"/>
    <n v="114.47"/>
    <n v="5370.6399999999994"/>
    <x v="3"/>
    <s v="10"/>
    <s v="October"/>
  </r>
  <r>
    <x v="1464"/>
    <d v="2024-08-30T19:43:26"/>
    <s v="PROD185"/>
    <s v="CUST281"/>
    <s v="Toys"/>
    <s v="Debit Card"/>
    <n v="1873.69"/>
    <n v="1"/>
    <n v="1873.69"/>
    <n v="751.58"/>
    <n v="1122.1100000000001"/>
    <x v="1"/>
    <s v="08"/>
    <s v="August"/>
  </r>
  <r>
    <x v="1465"/>
    <d v="2024-06-06T17:11:45"/>
    <s v="PROD71"/>
    <s v="CUST330"/>
    <s v="Toys"/>
    <s v="Cash"/>
    <n v="687.12"/>
    <n v="3"/>
    <n v="2061.36"/>
    <n v="35.22"/>
    <n v="2026.14"/>
    <x v="2"/>
    <s v="06"/>
    <s v="June"/>
  </r>
  <r>
    <x v="1466"/>
    <d v="2024-01-11T04:44:46"/>
    <s v="PROD194"/>
    <s v="CUST5"/>
    <s v="Home Appliances"/>
    <s v="Credit Card"/>
    <n v="758.48"/>
    <n v="1"/>
    <n v="758.48"/>
    <n v="521.98"/>
    <n v="236.5"/>
    <x v="2"/>
    <s v="01"/>
    <s v="January"/>
  </r>
  <r>
    <x v="1467"/>
    <d v="2024-02-26T02:47:12"/>
    <s v="PROD92"/>
    <s v="CUST690"/>
    <s v="Toys"/>
    <s v="PayPal"/>
    <n v="1991.96"/>
    <n v="9"/>
    <n v="17927.64"/>
    <n v="814.84"/>
    <n v="17112.8"/>
    <x v="6"/>
    <s v="02"/>
    <s v="February"/>
  </r>
  <r>
    <x v="1468"/>
    <d v="2024-04-19T20:40:58"/>
    <s v="PROD21"/>
    <s v="CUST659"/>
    <s v="Books"/>
    <s v="Bank Transfer"/>
    <n v="792.4"/>
    <n v="9"/>
    <n v="7131.5999999999995"/>
    <n v="950.81"/>
    <n v="6180.7899999999991"/>
    <x v="1"/>
    <s v="04"/>
    <s v="April"/>
  </r>
  <r>
    <x v="1469"/>
    <d v="2024-10-30T02:23:43"/>
    <s v="PROD139"/>
    <s v="CUST194"/>
    <s v="Home Appliances"/>
    <s v="Credit Card"/>
    <n v="1455.95"/>
    <n v="1"/>
    <n v="1455.95"/>
    <n v="699.64"/>
    <n v="756.31000000000006"/>
    <x v="4"/>
    <s v="10"/>
    <s v="October"/>
  </r>
  <r>
    <x v="1470"/>
    <d v="2024-08-06T05:12:29"/>
    <s v="PROD67"/>
    <s v="CUST973"/>
    <s v="Electronics"/>
    <s v="Credit Card"/>
    <n v="1116.57"/>
    <n v="3"/>
    <n v="3349.71"/>
    <n v="69.03"/>
    <n v="3280.68"/>
    <x v="5"/>
    <s v="08"/>
    <s v="August"/>
  </r>
  <r>
    <x v="1471"/>
    <d v="2024-06-20T22:13:22"/>
    <s v="PROD140"/>
    <s v="CUST540"/>
    <s v="Home Appliances"/>
    <s v="Cash"/>
    <n v="956.78"/>
    <n v="3"/>
    <n v="2870.34"/>
    <n v="368.41"/>
    <n v="2501.9300000000003"/>
    <x v="2"/>
    <s v="06"/>
    <s v="June"/>
  </r>
  <r>
    <x v="1472"/>
    <d v="2024-07-11T04:53:43"/>
    <s v="PROD123"/>
    <s v="CUST37"/>
    <s v="Books"/>
    <s v="Credit Card"/>
    <n v="837.77"/>
    <n v="2"/>
    <n v="1675.54"/>
    <n v="372.5"/>
    <n v="1303.04"/>
    <x v="2"/>
    <s v="07"/>
    <s v="July"/>
  </r>
  <r>
    <x v="1473"/>
    <d v="2024-07-20T07:56:14"/>
    <s v="PROD180"/>
    <s v="CUST87"/>
    <s v="Electronics"/>
    <s v="Debit Card"/>
    <n v="1209.31"/>
    <n v="3"/>
    <n v="3627.93"/>
    <n v="452.2"/>
    <n v="3175.73"/>
    <x v="3"/>
    <s v="07"/>
    <s v="July"/>
  </r>
  <r>
    <x v="1474"/>
    <d v="2024-06-06T05:17:28"/>
    <s v="PROD68"/>
    <s v="CUST421"/>
    <s v="Books"/>
    <s v="PayPal"/>
    <n v="766.9"/>
    <n v="8"/>
    <n v="6135.2"/>
    <n v="704.91"/>
    <n v="5430.29"/>
    <x v="2"/>
    <s v="06"/>
    <s v="June"/>
  </r>
  <r>
    <x v="1475"/>
    <d v="2024-01-26T04:09:48"/>
    <s v="PROD155"/>
    <s v="CUST181"/>
    <s v="Books"/>
    <s v="Bank Transfer"/>
    <n v="452.5"/>
    <n v="6"/>
    <n v="2715"/>
    <n v="28.84"/>
    <n v="2686.16"/>
    <x v="1"/>
    <s v="01"/>
    <s v="January"/>
  </r>
  <r>
    <x v="1476"/>
    <d v="2024-02-07T16:28:30"/>
    <s v="PROD56"/>
    <s v="CUST282"/>
    <s v="Books"/>
    <s v="Bank Transfer"/>
    <n v="57.94"/>
    <n v="8"/>
    <n v="463.52"/>
    <n v="914.29"/>
    <n v="-450.77"/>
    <x v="4"/>
    <s v="02"/>
    <s v="February"/>
  </r>
  <r>
    <x v="1477"/>
    <d v="2024-06-07T23:23:14"/>
    <s v="PROD137"/>
    <s v="CUST962"/>
    <s v="Electronics"/>
    <s v="Bank Transfer"/>
    <n v="671.53"/>
    <n v="6"/>
    <n v="4029.18"/>
    <n v="612.41999999999996"/>
    <n v="3416.7599999999998"/>
    <x v="1"/>
    <s v="06"/>
    <s v="June"/>
  </r>
  <r>
    <x v="1478"/>
    <d v="2024-09-02T19:54:40"/>
    <s v="PROD193"/>
    <s v="CUST946"/>
    <s v="Home Appliances"/>
    <s v="Bank Transfer"/>
    <n v="1593.48"/>
    <n v="8"/>
    <n v="12747.84"/>
    <n v="809.98"/>
    <n v="11937.86"/>
    <x v="6"/>
    <s v="09"/>
    <s v="September"/>
  </r>
  <r>
    <x v="1479"/>
    <d v="2024-09-19T02:33:19"/>
    <s v="PROD146"/>
    <s v="CUST489"/>
    <s v="Home Appliances"/>
    <s v="PayPal"/>
    <n v="1289.6199999999999"/>
    <n v="4"/>
    <n v="5158.4799999999996"/>
    <n v="687.22"/>
    <n v="4471.2599999999993"/>
    <x v="2"/>
    <s v="09"/>
    <s v="September"/>
  </r>
  <r>
    <x v="1480"/>
    <d v="2024-07-12T03:12:45"/>
    <s v="PROD60"/>
    <s v="CUST129"/>
    <s v="Books"/>
    <s v="Credit Card"/>
    <n v="1982.41"/>
    <n v="3"/>
    <n v="5947.2300000000005"/>
    <n v="961.88"/>
    <n v="4985.3500000000004"/>
    <x v="1"/>
    <s v="07"/>
    <s v="July"/>
  </r>
  <r>
    <x v="1481"/>
    <d v="2024-01-09T09:04:23"/>
    <s v="PROD50"/>
    <s v="CUST209"/>
    <s v="Home Appliances"/>
    <s v="Cash"/>
    <n v="318.89"/>
    <n v="6"/>
    <n v="1913.34"/>
    <n v="762.05"/>
    <n v="1151.29"/>
    <x v="5"/>
    <s v="01"/>
    <s v="January"/>
  </r>
  <r>
    <x v="1482"/>
    <d v="2024-07-04T05:14:27"/>
    <s v="PROD17"/>
    <s v="CUST487"/>
    <s v="Electronics"/>
    <s v="Cash"/>
    <n v="244.41"/>
    <n v="7"/>
    <n v="1710.87"/>
    <n v="34.31"/>
    <n v="1676.56"/>
    <x v="2"/>
    <s v="07"/>
    <s v="July"/>
  </r>
  <r>
    <x v="1483"/>
    <d v="2024-09-20T04:05:58"/>
    <s v="PROD81"/>
    <s v="CUST942"/>
    <s v="Fashion"/>
    <s v="Debit Card"/>
    <n v="979.02"/>
    <n v="4"/>
    <n v="3916.08"/>
    <n v="783.02"/>
    <n v="3133.06"/>
    <x v="1"/>
    <s v="09"/>
    <s v="September"/>
  </r>
  <r>
    <x v="1484"/>
    <d v="2024-02-26T03:23:22"/>
    <s v="PROD47"/>
    <s v="CUST462"/>
    <s v="Fashion"/>
    <s v="Credit Card"/>
    <n v="845.45"/>
    <n v="4"/>
    <n v="3381.8"/>
    <n v="821.78"/>
    <n v="2560.0200000000004"/>
    <x v="6"/>
    <s v="02"/>
    <s v="February"/>
  </r>
  <r>
    <x v="1485"/>
    <d v="2024-03-28T00:03:34"/>
    <s v="PROD15"/>
    <s v="CUST477"/>
    <s v="Books"/>
    <s v="Credit Card"/>
    <n v="269.72000000000003"/>
    <n v="1"/>
    <n v="269.72000000000003"/>
    <n v="866.87"/>
    <n v="-597.15"/>
    <x v="2"/>
    <s v="03"/>
    <s v="March"/>
  </r>
  <r>
    <x v="1486"/>
    <d v="2024-07-18T10:09:36"/>
    <s v="PROD131"/>
    <s v="CUST940"/>
    <s v="Electronics"/>
    <s v="Bank Transfer"/>
    <n v="1684.1"/>
    <n v="3"/>
    <n v="5052.2999999999993"/>
    <n v="694.54"/>
    <n v="4357.7599999999993"/>
    <x v="2"/>
    <s v="07"/>
    <s v="July"/>
  </r>
  <r>
    <x v="1487"/>
    <d v="2024-04-10T07:36:27"/>
    <s v="PROD186"/>
    <s v="CUST338"/>
    <s v="Home Appliances"/>
    <s v="Cash"/>
    <n v="892.2"/>
    <n v="10"/>
    <n v="8922"/>
    <n v="945.84"/>
    <n v="7976.16"/>
    <x v="4"/>
    <s v="04"/>
    <s v="April"/>
  </r>
  <r>
    <x v="1488"/>
    <d v="2024-10-28T23:37:25"/>
    <s v="PROD91"/>
    <s v="CUST961"/>
    <s v="Books"/>
    <s v="Bank Transfer"/>
    <n v="1295.76"/>
    <n v="2"/>
    <n v="2591.52"/>
    <n v="105.91"/>
    <n v="2485.61"/>
    <x v="6"/>
    <s v="10"/>
    <s v="October"/>
  </r>
  <r>
    <x v="1489"/>
    <d v="2024-02-10T08:09:29"/>
    <s v="PROD190"/>
    <s v="CUST452"/>
    <s v="Toys"/>
    <s v="Cash"/>
    <n v="1626.28"/>
    <n v="8"/>
    <n v="13010.24"/>
    <n v="787.31"/>
    <n v="12222.93"/>
    <x v="3"/>
    <s v="02"/>
    <s v="February"/>
  </r>
  <r>
    <x v="1490"/>
    <d v="2024-04-27T15:52:38"/>
    <s v="PROD55"/>
    <s v="CUST504"/>
    <s v="Electronics"/>
    <s v="Credit Card"/>
    <n v="1988.99"/>
    <n v="4"/>
    <n v="7955.96"/>
    <n v="376.96"/>
    <n v="7579"/>
    <x v="3"/>
    <s v="04"/>
    <s v="April"/>
  </r>
  <r>
    <x v="1491"/>
    <d v="2024-05-13T00:16:59"/>
    <s v="PROD115"/>
    <s v="CUST639"/>
    <s v="Toys"/>
    <s v="PayPal"/>
    <n v="1210.93"/>
    <n v="8"/>
    <n v="9687.44"/>
    <n v="197.58"/>
    <n v="9489.86"/>
    <x v="6"/>
    <s v="05"/>
    <s v="May"/>
  </r>
  <r>
    <x v="1492"/>
    <d v="2024-03-12T08:51:47"/>
    <s v="PROD146"/>
    <s v="CUST438"/>
    <s v="Home Appliances"/>
    <s v="Bank Transfer"/>
    <n v="1985.08"/>
    <n v="10"/>
    <n v="19850.8"/>
    <n v="687.22"/>
    <n v="19163.579999999998"/>
    <x v="5"/>
    <s v="03"/>
    <s v="March"/>
  </r>
  <r>
    <x v="1493"/>
    <d v="2024-01-05T17:09:22"/>
    <s v="PROD62"/>
    <s v="CUST367"/>
    <s v="Electronics"/>
    <s v="Debit Card"/>
    <n v="121.37"/>
    <n v="4"/>
    <n v="485.48"/>
    <n v="778.48"/>
    <n v="-293"/>
    <x v="1"/>
    <s v="01"/>
    <s v="January"/>
  </r>
  <r>
    <x v="1494"/>
    <d v="2024-02-07T17:21:13"/>
    <s v="PROD17"/>
    <s v="CUST745"/>
    <s v="Home Appliances"/>
    <s v="Cash"/>
    <n v="762.91"/>
    <n v="5"/>
    <n v="3814.5499999999997"/>
    <n v="34.31"/>
    <n v="3780.24"/>
    <x v="4"/>
    <s v="02"/>
    <s v="February"/>
  </r>
  <r>
    <x v="1495"/>
    <d v="2024-03-31T20:59:34"/>
    <s v="PROD96"/>
    <s v="CUST354"/>
    <s v="Fashion"/>
    <s v="Bank Transfer"/>
    <n v="199.31"/>
    <n v="8"/>
    <n v="1594.48"/>
    <n v="307.60000000000002"/>
    <n v="1286.8800000000001"/>
    <x v="0"/>
    <s v="03"/>
    <s v="March"/>
  </r>
  <r>
    <x v="1496"/>
    <d v="2024-10-14T11:49:03"/>
    <s v="PROD32"/>
    <s v="CUST859"/>
    <s v="Electronics"/>
    <s v="Bank Transfer"/>
    <n v="1994.87"/>
    <n v="7"/>
    <n v="13964.09"/>
    <n v="439.15"/>
    <n v="13524.94"/>
    <x v="6"/>
    <s v="10"/>
    <s v="October"/>
  </r>
  <r>
    <x v="1497"/>
    <d v="2024-09-20T11:11:08"/>
    <s v="PROD80"/>
    <s v="CUST679"/>
    <s v="Fashion"/>
    <s v="Bank Transfer"/>
    <n v="1114.17"/>
    <n v="6"/>
    <n v="6685.02"/>
    <n v="348.54"/>
    <n v="6336.4800000000005"/>
    <x v="1"/>
    <s v="09"/>
    <s v="September"/>
  </r>
  <r>
    <x v="1498"/>
    <d v="2024-05-18T11:25:28"/>
    <s v="PROD19"/>
    <s v="CUST978"/>
    <s v="Home Appliances"/>
    <s v="Debit Card"/>
    <n v="712.03"/>
    <n v="7"/>
    <n v="4984.21"/>
    <n v="288.51"/>
    <n v="4695.7"/>
    <x v="3"/>
    <s v="05"/>
    <s v="May"/>
  </r>
  <r>
    <x v="1499"/>
    <d v="2024-01-19T23:36:55"/>
    <s v="PROD38"/>
    <s v="CUST27"/>
    <s v="Books"/>
    <s v="Credit Card"/>
    <n v="1405.78"/>
    <n v="4"/>
    <n v="5623.12"/>
    <n v="99.19"/>
    <n v="5523.93"/>
    <x v="1"/>
    <s v="01"/>
    <s v="January"/>
  </r>
  <r>
    <x v="1500"/>
    <d v="2024-01-13T19:33:09"/>
    <s v="PROD102"/>
    <s v="CUST357"/>
    <s v="Home Appliances"/>
    <s v="Debit Card"/>
    <n v="1533.49"/>
    <n v="2"/>
    <n v="3066.98"/>
    <n v="294.83"/>
    <n v="2772.15"/>
    <x v="3"/>
    <s v="01"/>
    <s v="January"/>
  </r>
  <r>
    <x v="1501"/>
    <d v="2024-07-07T01:39:58"/>
    <s v="PROD185"/>
    <s v="CUST987"/>
    <s v="Toys"/>
    <s v="Debit Card"/>
    <n v="164.89"/>
    <n v="2"/>
    <n v="329.78"/>
    <n v="751.58"/>
    <n v="-421.80000000000007"/>
    <x v="0"/>
    <s v="07"/>
    <s v="July"/>
  </r>
  <r>
    <x v="1502"/>
    <d v="2024-02-21T04:41:24"/>
    <s v="PROD191"/>
    <s v="CUST804"/>
    <s v="Home Appliances"/>
    <s v="Bank Transfer"/>
    <n v="77.540000000000006"/>
    <n v="2"/>
    <n v="155.08000000000001"/>
    <n v="148.63"/>
    <n v="6.4500000000000171"/>
    <x v="4"/>
    <s v="02"/>
    <s v="February"/>
  </r>
  <r>
    <x v="1503"/>
    <d v="2024-03-31T10:53:58"/>
    <s v="PROD41"/>
    <s v="CUST452"/>
    <s v="Electronics"/>
    <s v="Bank Transfer"/>
    <n v="1679.81"/>
    <n v="8"/>
    <n v="13438.48"/>
    <n v="786.45"/>
    <n v="12652.029999999999"/>
    <x v="0"/>
    <s v="03"/>
    <s v="March"/>
  </r>
  <r>
    <x v="1504"/>
    <d v="2024-03-26T18:45:41"/>
    <s v="PROD63"/>
    <s v="CUST5"/>
    <s v="Books"/>
    <s v="Bank Transfer"/>
    <n v="581.41999999999996"/>
    <n v="6"/>
    <n v="3488.5199999999995"/>
    <n v="925.53"/>
    <n v="2562.9899999999998"/>
    <x v="5"/>
    <s v="03"/>
    <s v="March"/>
  </r>
  <r>
    <x v="1505"/>
    <d v="2024-02-05T17:15:34"/>
    <s v="PROD176"/>
    <s v="CUST246"/>
    <s v="Books"/>
    <s v="PayPal"/>
    <n v="1757.3"/>
    <n v="10"/>
    <n v="17573"/>
    <n v="653.88"/>
    <n v="16919.12"/>
    <x v="6"/>
    <s v="02"/>
    <s v="February"/>
  </r>
  <r>
    <x v="1506"/>
    <d v="2024-01-30T04:09:03"/>
    <s v="PROD30"/>
    <s v="CUST609"/>
    <s v="Toys"/>
    <s v="Debit Card"/>
    <n v="1742.45"/>
    <n v="1"/>
    <n v="1742.45"/>
    <n v="363.91"/>
    <n v="1378.54"/>
    <x v="5"/>
    <s v="01"/>
    <s v="January"/>
  </r>
  <r>
    <x v="1507"/>
    <d v="2024-05-29T01:56:38"/>
    <s v="PROD189"/>
    <s v="CUST605"/>
    <s v="Books"/>
    <s v="Bank Transfer"/>
    <n v="170.79"/>
    <n v="9"/>
    <n v="1537.11"/>
    <n v="532.16999999999996"/>
    <n v="1004.9399999999999"/>
    <x v="4"/>
    <s v="05"/>
    <s v="May"/>
  </r>
  <r>
    <x v="1508"/>
    <d v="2024-05-20T21:22:10"/>
    <s v="PROD137"/>
    <s v="CUST763"/>
    <s v="Books"/>
    <s v="Cash"/>
    <n v="1377.63"/>
    <n v="10"/>
    <n v="13776.300000000001"/>
    <n v="612.41999999999996"/>
    <n v="13163.880000000001"/>
    <x v="6"/>
    <s v="05"/>
    <s v="May"/>
  </r>
  <r>
    <x v="1509"/>
    <d v="2024-10-08T21:19:54"/>
    <s v="PROD118"/>
    <s v="CUST183"/>
    <s v="Books"/>
    <s v="Bank Transfer"/>
    <n v="1855.55"/>
    <n v="10"/>
    <n v="18555.5"/>
    <n v="370.52"/>
    <n v="18184.98"/>
    <x v="5"/>
    <s v="10"/>
    <s v="October"/>
  </r>
  <r>
    <x v="1510"/>
    <d v="2024-09-22T12:19:52"/>
    <s v="PROD7"/>
    <s v="CUST332"/>
    <s v="Books"/>
    <s v="Bank Transfer"/>
    <n v="288.05"/>
    <n v="6"/>
    <n v="1728.3000000000002"/>
    <n v="157.37"/>
    <n v="1570.9300000000003"/>
    <x v="0"/>
    <s v="09"/>
    <s v="September"/>
  </r>
  <r>
    <x v="1511"/>
    <d v="2024-06-30T01:47:20"/>
    <s v="PROD45"/>
    <s v="CUST108"/>
    <s v="Books"/>
    <s v="PayPal"/>
    <n v="1048.6199999999999"/>
    <n v="6"/>
    <n v="6291.7199999999993"/>
    <n v="609.70000000000005"/>
    <n v="5682.0199999999995"/>
    <x v="0"/>
    <s v="06"/>
    <s v="June"/>
  </r>
  <r>
    <x v="1512"/>
    <d v="2024-02-19T03:04:26"/>
    <s v="PROD142"/>
    <s v="CUST718"/>
    <s v="Fashion"/>
    <s v="Credit Card"/>
    <n v="1662.32"/>
    <n v="6"/>
    <n v="9973.92"/>
    <n v="102.72"/>
    <n v="9871.2000000000007"/>
    <x v="6"/>
    <s v="02"/>
    <s v="February"/>
  </r>
  <r>
    <x v="1513"/>
    <d v="2024-09-25T22:39:17"/>
    <s v="PROD6"/>
    <s v="CUST839"/>
    <s v="Books"/>
    <s v="PayPal"/>
    <n v="1998.54"/>
    <n v="3"/>
    <n v="5995.62"/>
    <n v="96.13"/>
    <n v="5899.49"/>
    <x v="4"/>
    <s v="09"/>
    <s v="September"/>
  </r>
  <r>
    <x v="1514"/>
    <d v="2024-04-22T05:18:17"/>
    <s v="PROD155"/>
    <s v="CUST333"/>
    <s v="Electronics"/>
    <s v="Debit Card"/>
    <n v="51.75"/>
    <n v="6"/>
    <n v="310.5"/>
    <n v="28.84"/>
    <n v="281.66000000000003"/>
    <x v="6"/>
    <s v="04"/>
    <s v="April"/>
  </r>
  <r>
    <x v="1515"/>
    <d v="2024-07-10T14:50:14"/>
    <s v="PROD50"/>
    <s v="CUST702"/>
    <s v="Fashion"/>
    <s v="PayPal"/>
    <n v="40.590000000000003"/>
    <n v="9"/>
    <n v="365.31000000000006"/>
    <n v="762.05"/>
    <n v="-396.7399999999999"/>
    <x v="4"/>
    <s v="07"/>
    <s v="July"/>
  </r>
  <r>
    <x v="1516"/>
    <d v="2024-03-22T06:08:48"/>
    <s v="PROD120"/>
    <s v="CUST245"/>
    <s v="Home Appliances"/>
    <s v="Bank Transfer"/>
    <n v="583.09"/>
    <n v="3"/>
    <n v="1749.27"/>
    <n v="821.86"/>
    <n v="927.41"/>
    <x v="1"/>
    <s v="03"/>
    <s v="March"/>
  </r>
  <r>
    <x v="1517"/>
    <d v="2024-05-29T22:52:18"/>
    <s v="PROD8"/>
    <s v="CUST408"/>
    <s v="Books"/>
    <s v="Debit Card"/>
    <n v="1372.03"/>
    <n v="2"/>
    <n v="2744.06"/>
    <n v="851.56"/>
    <n v="1892.5"/>
    <x v="4"/>
    <s v="05"/>
    <s v="May"/>
  </r>
  <r>
    <x v="1518"/>
    <d v="2024-06-19T02:31:05"/>
    <s v="PROD49"/>
    <s v="CUST885"/>
    <s v="Home Appliances"/>
    <s v="PayPal"/>
    <n v="742.63"/>
    <n v="5"/>
    <n v="3713.15"/>
    <n v="401.98"/>
    <n v="3311.17"/>
    <x v="4"/>
    <s v="06"/>
    <s v="June"/>
  </r>
  <r>
    <x v="1519"/>
    <d v="2024-07-14T09:29:07"/>
    <s v="PROD174"/>
    <s v="CUST279"/>
    <s v="Home Appliances"/>
    <s v="PayPal"/>
    <n v="1477.83"/>
    <n v="5"/>
    <n v="7389.15"/>
    <n v="348.26"/>
    <n v="7040.8899999999994"/>
    <x v="0"/>
    <s v="07"/>
    <s v="July"/>
  </r>
  <r>
    <x v="1520"/>
    <d v="2024-03-02T06:16:21"/>
    <s v="PROD155"/>
    <s v="CUST39"/>
    <s v="Electronics"/>
    <s v="PayPal"/>
    <n v="1693.89"/>
    <n v="1"/>
    <n v="1693.89"/>
    <n v="28.84"/>
    <n v="1665.0500000000002"/>
    <x v="3"/>
    <s v="03"/>
    <s v="March"/>
  </r>
  <r>
    <x v="1521"/>
    <d v="2024-07-17T08:46:40"/>
    <s v="PROD166"/>
    <s v="CUST323"/>
    <s v="Toys"/>
    <s v="Bank Transfer"/>
    <n v="1395.14"/>
    <n v="7"/>
    <n v="9765.9800000000014"/>
    <n v="925.33"/>
    <n v="8840.6500000000015"/>
    <x v="4"/>
    <s v="07"/>
    <s v="July"/>
  </r>
  <r>
    <x v="1522"/>
    <d v="2024-08-07T23:38:26"/>
    <s v="PROD79"/>
    <s v="CUST838"/>
    <s v="Electronics"/>
    <s v="PayPal"/>
    <n v="1767.96"/>
    <n v="1"/>
    <n v="1767.96"/>
    <n v="799.06"/>
    <n v="968.90000000000009"/>
    <x v="4"/>
    <s v="08"/>
    <s v="August"/>
  </r>
  <r>
    <x v="1523"/>
    <d v="2024-06-18T15:41:56"/>
    <s v="PROD54"/>
    <s v="CUST850"/>
    <s v="Home Appliances"/>
    <s v="Cash"/>
    <n v="532.99"/>
    <n v="10"/>
    <n v="5329.9"/>
    <n v="17.89"/>
    <n v="5312.0099999999993"/>
    <x v="5"/>
    <s v="06"/>
    <s v="June"/>
  </r>
  <r>
    <x v="1524"/>
    <d v="2024-07-07T15:42:54"/>
    <s v="PROD21"/>
    <s v="CUST194"/>
    <s v="Electronics"/>
    <s v="Credit Card"/>
    <n v="946.46"/>
    <n v="7"/>
    <n v="6625.22"/>
    <n v="950.81"/>
    <n v="5674.41"/>
    <x v="0"/>
    <s v="07"/>
    <s v="July"/>
  </r>
  <r>
    <x v="1525"/>
    <d v="2024-06-24T06:13:29"/>
    <s v="PROD47"/>
    <s v="CUST187"/>
    <s v="Books"/>
    <s v="Cash"/>
    <n v="200.79"/>
    <n v="8"/>
    <n v="1606.32"/>
    <n v="821.78"/>
    <n v="784.54"/>
    <x v="6"/>
    <s v="06"/>
    <s v="June"/>
  </r>
  <r>
    <x v="1526"/>
    <d v="2024-01-27T06:42:01"/>
    <s v="PROD61"/>
    <s v="CUST969"/>
    <s v="Books"/>
    <s v="PayPal"/>
    <n v="251.14"/>
    <n v="9"/>
    <n v="2260.2599999999998"/>
    <n v="193.63"/>
    <n v="2066.6299999999997"/>
    <x v="3"/>
    <s v="01"/>
    <s v="January"/>
  </r>
  <r>
    <x v="1527"/>
    <d v="2024-10-10T10:17:57"/>
    <s v="PROD33"/>
    <s v="CUST359"/>
    <s v="Home Appliances"/>
    <s v="Bank Transfer"/>
    <n v="1217.46"/>
    <n v="8"/>
    <n v="9739.68"/>
    <n v="330.51"/>
    <n v="9409.17"/>
    <x v="2"/>
    <s v="10"/>
    <s v="October"/>
  </r>
  <r>
    <x v="1528"/>
    <d v="2024-09-18T05:51:53"/>
    <s v="PROD68"/>
    <s v="CUST154"/>
    <s v="Home Appliances"/>
    <s v="Credit Card"/>
    <n v="1920.78"/>
    <n v="9"/>
    <n v="17287.02"/>
    <n v="704.91"/>
    <n v="16582.11"/>
    <x v="4"/>
    <s v="09"/>
    <s v="September"/>
  </r>
  <r>
    <x v="1529"/>
    <d v="2024-01-29T13:52:06"/>
    <s v="PROD169"/>
    <s v="CUST406"/>
    <s v="Electronics"/>
    <s v="Cash"/>
    <n v="781.38"/>
    <n v="10"/>
    <n v="7813.8"/>
    <n v="772.45"/>
    <n v="7041.35"/>
    <x v="6"/>
    <s v="01"/>
    <s v="January"/>
  </r>
  <r>
    <x v="1530"/>
    <d v="2024-03-14T07:44:05"/>
    <s v="PROD80"/>
    <s v="CUST482"/>
    <s v="Home Appliances"/>
    <s v="Cash"/>
    <n v="578.83000000000004"/>
    <n v="2"/>
    <n v="1157.6600000000001"/>
    <n v="348.54"/>
    <n v="809.12000000000012"/>
    <x v="2"/>
    <s v="03"/>
    <s v="March"/>
  </r>
  <r>
    <x v="1531"/>
    <d v="2024-09-12T11:06:47"/>
    <s v="PROD34"/>
    <s v="CUST13"/>
    <s v="Books"/>
    <s v="Debit Card"/>
    <n v="1485.73"/>
    <n v="9"/>
    <n v="13371.57"/>
    <n v="136.99"/>
    <n v="13234.58"/>
    <x v="2"/>
    <s v="09"/>
    <s v="September"/>
  </r>
  <r>
    <x v="1532"/>
    <d v="2024-02-05T22:30:39"/>
    <s v="PROD34"/>
    <s v="CUST466"/>
    <s v="Fashion"/>
    <s v="Bank Transfer"/>
    <n v="1254.6300000000001"/>
    <n v="6"/>
    <n v="7527.7800000000007"/>
    <n v="136.99"/>
    <n v="7390.7900000000009"/>
    <x v="6"/>
    <s v="02"/>
    <s v="February"/>
  </r>
  <r>
    <x v="1533"/>
    <d v="2024-11-14T12:45:08"/>
    <s v="PROD79"/>
    <s v="CUST613"/>
    <s v="Electronics"/>
    <s v="Bank Transfer"/>
    <n v="1227.58"/>
    <n v="10"/>
    <n v="12275.8"/>
    <n v="799.06"/>
    <n v="11476.74"/>
    <x v="2"/>
    <s v="11"/>
    <s v="November"/>
  </r>
  <r>
    <x v="1534"/>
    <d v="2024-10-21T15:32:59"/>
    <s v="PROD71"/>
    <s v="CUST36"/>
    <s v="Electronics"/>
    <s v="PayPal"/>
    <n v="1687.53"/>
    <n v="8"/>
    <n v="13500.24"/>
    <n v="35.22"/>
    <n v="13465.02"/>
    <x v="6"/>
    <s v="10"/>
    <s v="October"/>
  </r>
  <r>
    <x v="1535"/>
    <d v="2024-02-01T08:06:26"/>
    <s v="PROD81"/>
    <s v="CUST34"/>
    <s v="Fashion"/>
    <s v="PayPal"/>
    <n v="695.7"/>
    <n v="8"/>
    <n v="5565.6"/>
    <n v="783.02"/>
    <n v="4782.58"/>
    <x v="2"/>
    <s v="02"/>
    <s v="February"/>
  </r>
  <r>
    <x v="1536"/>
    <d v="2024-04-28T07:00:37"/>
    <s v="PROD22"/>
    <s v="CUST970"/>
    <s v="Fashion"/>
    <s v="Credit Card"/>
    <n v="1671.8"/>
    <n v="7"/>
    <n v="11702.6"/>
    <n v="418.1"/>
    <n v="11284.5"/>
    <x v="0"/>
    <s v="04"/>
    <s v="April"/>
  </r>
  <r>
    <x v="1537"/>
    <d v="2024-01-31T07:57:40"/>
    <s v="PROD177"/>
    <s v="CUST914"/>
    <s v="Toys"/>
    <s v="Cash"/>
    <n v="1911.92"/>
    <n v="5"/>
    <n v="9559.6"/>
    <n v="102.73"/>
    <n v="9456.8700000000008"/>
    <x v="4"/>
    <s v="01"/>
    <s v="January"/>
  </r>
  <r>
    <x v="1538"/>
    <d v="2024-08-09T15:50:27"/>
    <s v="PROD95"/>
    <s v="CUST806"/>
    <s v="Home Appliances"/>
    <s v="Credit Card"/>
    <n v="1398.14"/>
    <n v="6"/>
    <n v="8388.84"/>
    <n v="211.14"/>
    <n v="8177.7"/>
    <x v="1"/>
    <s v="08"/>
    <s v="August"/>
  </r>
  <r>
    <x v="1539"/>
    <d v="2024-08-11T10:48:04"/>
    <s v="PROD47"/>
    <s v="CUST927"/>
    <s v="Home Appliances"/>
    <s v="Cash"/>
    <n v="1702.17"/>
    <n v="7"/>
    <n v="11915.19"/>
    <n v="821.78"/>
    <n v="11093.41"/>
    <x v="0"/>
    <s v="08"/>
    <s v="August"/>
  </r>
  <r>
    <x v="1540"/>
    <d v="2024-07-23T02:15:33"/>
    <s v="PROD52"/>
    <s v="CUST371"/>
    <s v="Fashion"/>
    <s v="Credit Card"/>
    <n v="697.85"/>
    <n v="2"/>
    <n v="1395.7"/>
    <n v="71.47"/>
    <n v="1324.23"/>
    <x v="5"/>
    <s v="07"/>
    <s v="July"/>
  </r>
  <r>
    <x v="1541"/>
    <d v="2024-01-09T12:42:01"/>
    <s v="PROD119"/>
    <s v="CUST248"/>
    <s v="Fashion"/>
    <s v="PayPal"/>
    <n v="135.05000000000001"/>
    <n v="6"/>
    <n v="810.30000000000007"/>
    <n v="415.38"/>
    <n v="394.92000000000007"/>
    <x v="5"/>
    <s v="01"/>
    <s v="January"/>
  </r>
  <r>
    <x v="1542"/>
    <d v="2024-06-14T11:06:49"/>
    <s v="PROD38"/>
    <s v="CUST321"/>
    <s v="Books"/>
    <s v="Credit Card"/>
    <n v="534.71"/>
    <n v="7"/>
    <n v="3742.9700000000003"/>
    <n v="99.19"/>
    <n v="3643.78"/>
    <x v="1"/>
    <s v="06"/>
    <s v="June"/>
  </r>
  <r>
    <x v="1543"/>
    <d v="2024-08-01T00:09:33"/>
    <s v="PROD77"/>
    <s v="CUST498"/>
    <s v="Toys"/>
    <s v="Cash"/>
    <n v="221.23"/>
    <n v="10"/>
    <n v="2212.2999999999997"/>
    <n v="596.91999999999996"/>
    <n v="1615.3799999999997"/>
    <x v="2"/>
    <s v="08"/>
    <s v="August"/>
  </r>
  <r>
    <x v="1544"/>
    <d v="2024-07-24T13:55:22"/>
    <s v="PROD156"/>
    <s v="CUST265"/>
    <s v="Electronics"/>
    <s v="PayPal"/>
    <n v="196.03"/>
    <n v="9"/>
    <n v="1764.27"/>
    <n v="660.16"/>
    <n v="1104.1100000000001"/>
    <x v="4"/>
    <s v="07"/>
    <s v="July"/>
  </r>
  <r>
    <x v="1545"/>
    <d v="2024-09-13T00:59:15"/>
    <s v="PROD130"/>
    <s v="CUST765"/>
    <s v="Fashion"/>
    <s v="Bank Transfer"/>
    <n v="299.77"/>
    <n v="7"/>
    <n v="2098.39"/>
    <n v="692.63"/>
    <n v="1405.7599999999998"/>
    <x v="1"/>
    <s v="09"/>
    <s v="September"/>
  </r>
  <r>
    <x v="1546"/>
    <d v="2024-09-01T10:20:04"/>
    <s v="PROD196"/>
    <s v="CUST562"/>
    <s v="Fashion"/>
    <s v="Credit Card"/>
    <n v="95.11"/>
    <n v="6"/>
    <n v="570.66"/>
    <n v="487.84"/>
    <n v="82.82"/>
    <x v="0"/>
    <s v="09"/>
    <s v="September"/>
  </r>
  <r>
    <x v="1547"/>
    <d v="2024-06-13T02:53:58"/>
    <s v="PROD89"/>
    <s v="CUST806"/>
    <s v="Electronics"/>
    <s v="Cash"/>
    <n v="694.78"/>
    <n v="1"/>
    <n v="694.78"/>
    <n v="77.61"/>
    <n v="617.16999999999996"/>
    <x v="2"/>
    <s v="06"/>
    <s v="June"/>
  </r>
  <r>
    <x v="1548"/>
    <d v="2024-09-15T18:53:36"/>
    <s v="PROD72"/>
    <s v="CUST820"/>
    <s v="Electronics"/>
    <s v="Debit Card"/>
    <n v="1738.45"/>
    <n v="5"/>
    <n v="8692.25"/>
    <n v="942.34"/>
    <n v="7749.91"/>
    <x v="0"/>
    <s v="09"/>
    <s v="September"/>
  </r>
  <r>
    <x v="1549"/>
    <d v="2024-06-07T10:06:22"/>
    <s v="PROD159"/>
    <s v="CUST629"/>
    <s v="Fashion"/>
    <s v="Credit Card"/>
    <n v="913.88"/>
    <n v="3"/>
    <n v="2741.64"/>
    <n v="220.45"/>
    <n v="2521.19"/>
    <x v="1"/>
    <s v="06"/>
    <s v="June"/>
  </r>
  <r>
    <x v="1550"/>
    <d v="2024-04-14T15:29:28"/>
    <s v="PROD81"/>
    <s v="CUST17"/>
    <s v="Electronics"/>
    <s v="PayPal"/>
    <n v="599.02"/>
    <n v="4"/>
    <n v="2396.08"/>
    <n v="783.02"/>
    <n v="1613.06"/>
    <x v="0"/>
    <s v="04"/>
    <s v="April"/>
  </r>
  <r>
    <x v="1551"/>
    <d v="2024-02-24T21:12:40"/>
    <s v="PROD104"/>
    <s v="CUST754"/>
    <s v="Books"/>
    <s v="Cash"/>
    <n v="1212.08"/>
    <n v="10"/>
    <n v="12120.8"/>
    <n v="310.20999999999998"/>
    <n v="11810.59"/>
    <x v="3"/>
    <s v="02"/>
    <s v="February"/>
  </r>
  <r>
    <x v="1552"/>
    <d v="2024-04-28T21:39:35"/>
    <s v="PROD105"/>
    <s v="CUST768"/>
    <s v="Home Appliances"/>
    <s v="Debit Card"/>
    <n v="1248.5"/>
    <n v="9"/>
    <n v="11236.5"/>
    <n v="305.49"/>
    <n v="10931.01"/>
    <x v="0"/>
    <s v="04"/>
    <s v="April"/>
  </r>
  <r>
    <x v="1553"/>
    <d v="2024-03-26T20:32:15"/>
    <s v="PROD141"/>
    <s v="CUST271"/>
    <s v="Fashion"/>
    <s v="PayPal"/>
    <n v="1470.81"/>
    <n v="8"/>
    <n v="11766.48"/>
    <n v="74.92"/>
    <n v="11691.56"/>
    <x v="5"/>
    <s v="03"/>
    <s v="March"/>
  </r>
  <r>
    <x v="1554"/>
    <d v="2024-03-02T05:58:36"/>
    <s v="PROD134"/>
    <s v="CUST446"/>
    <s v="Books"/>
    <s v="Cash"/>
    <n v="1921.77"/>
    <n v="3"/>
    <n v="5765.3099999999995"/>
    <n v="162.74"/>
    <n v="5602.57"/>
    <x v="3"/>
    <s v="03"/>
    <s v="March"/>
  </r>
  <r>
    <x v="1555"/>
    <d v="2024-04-10T23:57:47"/>
    <s v="PROD152"/>
    <s v="CUST513"/>
    <s v="Fashion"/>
    <s v="PayPal"/>
    <n v="65.650000000000006"/>
    <n v="9"/>
    <n v="590.85"/>
    <n v="143.38"/>
    <n v="447.47"/>
    <x v="4"/>
    <s v="04"/>
    <s v="April"/>
  </r>
  <r>
    <x v="1556"/>
    <d v="2024-10-31T13:27:37"/>
    <s v="PROD83"/>
    <s v="CUST135"/>
    <s v="Home Appliances"/>
    <s v="Bank Transfer"/>
    <n v="1486.36"/>
    <n v="5"/>
    <n v="7431.7999999999993"/>
    <n v="303.60000000000002"/>
    <n v="7128.1999999999989"/>
    <x v="2"/>
    <s v="10"/>
    <s v="October"/>
  </r>
  <r>
    <x v="1557"/>
    <d v="2024-03-15T14:47:07"/>
    <s v="PROD6"/>
    <s v="CUST648"/>
    <s v="Fashion"/>
    <s v="PayPal"/>
    <n v="633.55999999999995"/>
    <n v="10"/>
    <n v="6335.5999999999995"/>
    <n v="96.13"/>
    <n v="6239.4699999999993"/>
    <x v="1"/>
    <s v="03"/>
    <s v="March"/>
  </r>
  <r>
    <x v="1558"/>
    <d v="2024-05-05T12:14:20"/>
    <s v="PROD80"/>
    <s v="CUST432"/>
    <s v="Fashion"/>
    <s v="Bank Transfer"/>
    <n v="662.93"/>
    <n v="1"/>
    <n v="662.93"/>
    <n v="348.54"/>
    <n v="314.38999999999993"/>
    <x v="0"/>
    <s v="05"/>
    <s v="May"/>
  </r>
  <r>
    <x v="1559"/>
    <d v="2024-07-16T19:08:03"/>
    <s v="PROD84"/>
    <s v="CUST283"/>
    <s v="Home Appliances"/>
    <s v="Credit Card"/>
    <n v="459.08"/>
    <n v="3"/>
    <n v="1377.24"/>
    <n v="970.96"/>
    <n v="406.28"/>
    <x v="5"/>
    <s v="07"/>
    <s v="July"/>
  </r>
  <r>
    <x v="1560"/>
    <d v="2024-11-02T12:18:46"/>
    <s v="PROD63"/>
    <s v="CUST36"/>
    <s v="Toys"/>
    <s v="PayPal"/>
    <n v="1461.14"/>
    <n v="1"/>
    <n v="1461.14"/>
    <n v="925.53"/>
    <n v="535.61000000000013"/>
    <x v="3"/>
    <s v="11"/>
    <s v="November"/>
  </r>
  <r>
    <x v="1561"/>
    <d v="2024-09-23T05:02:15"/>
    <s v="PROD128"/>
    <s v="CUST105"/>
    <s v="Fashion"/>
    <s v="Bank Transfer"/>
    <n v="1826.03"/>
    <n v="9"/>
    <n v="16434.27"/>
    <n v="505.04"/>
    <n v="15929.23"/>
    <x v="6"/>
    <s v="09"/>
    <s v="September"/>
  </r>
  <r>
    <x v="1562"/>
    <d v="2024-09-07T10:38:55"/>
    <s v="PROD13"/>
    <s v="CUST433"/>
    <s v="Home Appliances"/>
    <s v="Bank Transfer"/>
    <n v="24.47"/>
    <n v="6"/>
    <n v="146.82"/>
    <n v="188.4"/>
    <n v="-41.580000000000013"/>
    <x v="3"/>
    <s v="09"/>
    <s v="September"/>
  </r>
  <r>
    <x v="1563"/>
    <d v="2024-04-01T06:20:35"/>
    <s v="PROD68"/>
    <s v="CUST205"/>
    <s v="Home Appliances"/>
    <s v="PayPal"/>
    <n v="25.25"/>
    <n v="10"/>
    <n v="252.5"/>
    <n v="704.91"/>
    <n v="-452.40999999999997"/>
    <x v="6"/>
    <s v="04"/>
    <s v="April"/>
  </r>
  <r>
    <x v="1564"/>
    <d v="2024-06-04T16:46:19"/>
    <s v="PROD196"/>
    <s v="CUST557"/>
    <s v="Home Appliances"/>
    <s v="Credit Card"/>
    <n v="553.85"/>
    <n v="5"/>
    <n v="2769.25"/>
    <n v="487.84"/>
    <n v="2281.41"/>
    <x v="5"/>
    <s v="06"/>
    <s v="June"/>
  </r>
  <r>
    <x v="1565"/>
    <d v="2024-09-28T11:06:02"/>
    <s v="PROD62"/>
    <s v="CUST814"/>
    <s v="Fashion"/>
    <s v="Bank Transfer"/>
    <n v="589.29"/>
    <n v="10"/>
    <n v="5892.9"/>
    <n v="778.48"/>
    <n v="5114.42"/>
    <x v="3"/>
    <s v="09"/>
    <s v="September"/>
  </r>
  <r>
    <x v="1566"/>
    <d v="2024-09-21T11:05:43"/>
    <s v="PROD129"/>
    <s v="CUST832"/>
    <s v="Fashion"/>
    <s v="Credit Card"/>
    <n v="1133.25"/>
    <n v="3"/>
    <n v="3399.75"/>
    <n v="67.97"/>
    <n v="3331.78"/>
    <x v="3"/>
    <s v="09"/>
    <s v="September"/>
  </r>
  <r>
    <x v="1567"/>
    <d v="2024-09-25T07:21:14"/>
    <s v="PROD173"/>
    <s v="CUST709"/>
    <s v="Fashion"/>
    <s v="Credit Card"/>
    <n v="1718.33"/>
    <n v="6"/>
    <n v="10309.98"/>
    <n v="18.7"/>
    <n v="10291.279999999999"/>
    <x v="4"/>
    <s v="09"/>
    <s v="September"/>
  </r>
  <r>
    <x v="1568"/>
    <d v="2024-11-06T01:09:22"/>
    <s v="PROD48"/>
    <s v="CUST317"/>
    <s v="Home Appliances"/>
    <s v="Bank Transfer"/>
    <n v="1685.79"/>
    <n v="1"/>
    <n v="1685.79"/>
    <n v="965.14"/>
    <n v="720.65"/>
    <x v="4"/>
    <s v="11"/>
    <s v="November"/>
  </r>
  <r>
    <x v="1569"/>
    <d v="2024-04-21T11:55:52"/>
    <s v="PROD170"/>
    <s v="CUST626"/>
    <s v="Electronics"/>
    <s v="Bank Transfer"/>
    <n v="1958.07"/>
    <n v="4"/>
    <n v="7832.28"/>
    <n v="388.3"/>
    <n v="7443.98"/>
    <x v="0"/>
    <s v="04"/>
    <s v="April"/>
  </r>
  <r>
    <x v="1570"/>
    <d v="2024-07-19T10:16:03"/>
    <s v="PROD33"/>
    <s v="CUST692"/>
    <s v="Home Appliances"/>
    <s v="Credit Card"/>
    <n v="1858.83"/>
    <n v="9"/>
    <n v="16729.47"/>
    <n v="330.51"/>
    <n v="16398.960000000003"/>
    <x v="1"/>
    <s v="07"/>
    <s v="July"/>
  </r>
  <r>
    <x v="1571"/>
    <d v="2024-08-15T05:07:35"/>
    <s v="PROD137"/>
    <s v="CUST207"/>
    <s v="Home Appliances"/>
    <s v="Cash"/>
    <n v="1020.88"/>
    <n v="2"/>
    <n v="2041.76"/>
    <n v="612.41999999999996"/>
    <n v="1429.3400000000001"/>
    <x v="2"/>
    <s v="08"/>
    <s v="August"/>
  </r>
  <r>
    <x v="1572"/>
    <d v="2024-10-07T10:29:08"/>
    <s v="PROD1"/>
    <s v="CUST442"/>
    <s v="Books"/>
    <s v="Debit Card"/>
    <n v="1905.45"/>
    <n v="3"/>
    <n v="5716.35"/>
    <n v="435.29"/>
    <n v="5281.06"/>
    <x v="6"/>
    <s v="10"/>
    <s v="October"/>
  </r>
  <r>
    <x v="1573"/>
    <d v="2024-07-14T06:19:19"/>
    <s v="PROD112"/>
    <s v="CUST827"/>
    <s v="Toys"/>
    <s v="PayPal"/>
    <n v="1191.52"/>
    <n v="3"/>
    <n v="3574.56"/>
    <n v="104.7"/>
    <n v="3469.86"/>
    <x v="0"/>
    <s v="07"/>
    <s v="July"/>
  </r>
  <r>
    <x v="1574"/>
    <d v="2024-10-29T05:09:20"/>
    <s v="PROD92"/>
    <s v="CUST798"/>
    <s v="Home Appliances"/>
    <s v="Credit Card"/>
    <n v="1388.92"/>
    <n v="6"/>
    <n v="8333.52"/>
    <n v="814.84"/>
    <n v="7518.68"/>
    <x v="5"/>
    <s v="10"/>
    <s v="October"/>
  </r>
  <r>
    <x v="1575"/>
    <d v="2024-07-25T02:57:09"/>
    <s v="PROD172"/>
    <s v="CUST776"/>
    <s v="Home Appliances"/>
    <s v="Debit Card"/>
    <n v="952.07"/>
    <n v="8"/>
    <n v="7616.56"/>
    <n v="95.27"/>
    <n v="7521.29"/>
    <x v="2"/>
    <s v="07"/>
    <s v="July"/>
  </r>
  <r>
    <x v="1576"/>
    <d v="2024-10-21T09:24:38"/>
    <s v="PROD25"/>
    <s v="CUST810"/>
    <s v="Fashion"/>
    <s v="Debit Card"/>
    <n v="718.59"/>
    <n v="9"/>
    <n v="6467.31"/>
    <n v="465.59"/>
    <n v="6001.72"/>
    <x v="6"/>
    <s v="10"/>
    <s v="October"/>
  </r>
  <r>
    <x v="1577"/>
    <d v="2024-02-24T04:03:36"/>
    <s v="PROD179"/>
    <s v="CUST879"/>
    <s v="Electronics"/>
    <s v="PayPal"/>
    <n v="1810.3"/>
    <n v="2"/>
    <n v="3620.6"/>
    <n v="221.06"/>
    <n v="3399.54"/>
    <x v="3"/>
    <s v="02"/>
    <s v="February"/>
  </r>
  <r>
    <x v="1578"/>
    <d v="2024-07-04T08:22:11"/>
    <s v="PROD126"/>
    <s v="CUST952"/>
    <s v="Books"/>
    <s v="Debit Card"/>
    <n v="1585.22"/>
    <n v="1"/>
    <n v="1585.22"/>
    <n v="605.29999999999995"/>
    <n v="979.92000000000007"/>
    <x v="2"/>
    <s v="07"/>
    <s v="July"/>
  </r>
  <r>
    <x v="1579"/>
    <d v="2024-11-01T09:30:13"/>
    <s v="PROD145"/>
    <s v="CUST512"/>
    <s v="Electronics"/>
    <s v="Cash"/>
    <n v="838.84"/>
    <n v="1"/>
    <n v="838.84"/>
    <n v="789.58"/>
    <n v="49.259999999999991"/>
    <x v="1"/>
    <s v="11"/>
    <s v="November"/>
  </r>
  <r>
    <x v="1580"/>
    <d v="2024-01-04T15:22:45"/>
    <s v="PROD80"/>
    <s v="CUST682"/>
    <s v="Home Appliances"/>
    <s v="PayPal"/>
    <n v="1833.99"/>
    <n v="9"/>
    <n v="16505.91"/>
    <n v="348.54"/>
    <n v="16157.369999999999"/>
    <x v="2"/>
    <s v="01"/>
    <s v="January"/>
  </r>
  <r>
    <x v="1581"/>
    <d v="2024-11-10T16:51:03"/>
    <s v="PROD80"/>
    <s v="CUST295"/>
    <s v="Books"/>
    <s v="Credit Card"/>
    <n v="1885.71"/>
    <n v="1"/>
    <n v="1885.71"/>
    <n v="348.54"/>
    <n v="1537.17"/>
    <x v="0"/>
    <s v="11"/>
    <s v="November"/>
  </r>
  <r>
    <x v="1582"/>
    <d v="2024-01-07T05:33:41"/>
    <s v="PROD53"/>
    <s v="CUST391"/>
    <s v="Electronics"/>
    <s v="Cash"/>
    <n v="1882.74"/>
    <n v="10"/>
    <n v="18827.400000000001"/>
    <n v="752.34"/>
    <n v="18075.060000000001"/>
    <x v="0"/>
    <s v="01"/>
    <s v="January"/>
  </r>
  <r>
    <x v="1583"/>
    <d v="2024-05-12T14:13:48"/>
    <s v="PROD103"/>
    <s v="CUST139"/>
    <s v="Toys"/>
    <s v="Debit Card"/>
    <n v="759.01"/>
    <n v="7"/>
    <n v="5313.07"/>
    <n v="889.08"/>
    <n v="4423.99"/>
    <x v="0"/>
    <s v="05"/>
    <s v="May"/>
  </r>
  <r>
    <x v="1584"/>
    <d v="2024-02-19T01:07:52"/>
    <s v="PROD152"/>
    <s v="CUST632"/>
    <s v="Electronics"/>
    <s v="Debit Card"/>
    <n v="872.3"/>
    <n v="10"/>
    <n v="8723"/>
    <n v="143.38"/>
    <n v="8579.6200000000008"/>
    <x v="6"/>
    <s v="02"/>
    <s v="February"/>
  </r>
  <r>
    <x v="1585"/>
    <d v="2024-09-24T07:45:24"/>
    <s v="PROD55"/>
    <s v="CUST502"/>
    <s v="Home Appliances"/>
    <s v="Debit Card"/>
    <n v="452.85"/>
    <n v="10"/>
    <n v="4528.5"/>
    <n v="376.96"/>
    <n v="4151.54"/>
    <x v="5"/>
    <s v="09"/>
    <s v="September"/>
  </r>
  <r>
    <x v="1586"/>
    <d v="2024-08-20T11:13:39"/>
    <s v="PROD197"/>
    <s v="CUST342"/>
    <s v="Books"/>
    <s v="Bank Transfer"/>
    <n v="616.80999999999995"/>
    <n v="2"/>
    <n v="1233.6199999999999"/>
    <n v="754.1"/>
    <n v="479.51999999999987"/>
    <x v="5"/>
    <s v="08"/>
    <s v="August"/>
  </r>
  <r>
    <x v="1587"/>
    <d v="2024-08-16T01:01:39"/>
    <s v="PROD38"/>
    <s v="CUST544"/>
    <s v="Electronics"/>
    <s v="Bank Transfer"/>
    <n v="661.3"/>
    <n v="6"/>
    <n v="3967.7999999999997"/>
    <n v="99.19"/>
    <n v="3868.6099999999997"/>
    <x v="1"/>
    <s v="08"/>
    <s v="August"/>
  </r>
  <r>
    <x v="1588"/>
    <d v="2024-01-09T01:15:32"/>
    <s v="PROD188"/>
    <s v="CUST51"/>
    <s v="Electronics"/>
    <s v="Debit Card"/>
    <n v="71.37"/>
    <n v="10"/>
    <n v="713.7"/>
    <n v="325.48"/>
    <n v="388.22"/>
    <x v="5"/>
    <s v="01"/>
    <s v="January"/>
  </r>
  <r>
    <x v="1589"/>
    <d v="2024-08-11T18:50:15"/>
    <s v="PROD111"/>
    <s v="CUST765"/>
    <s v="Home Appliances"/>
    <s v="Cash"/>
    <n v="1851.43"/>
    <n v="10"/>
    <n v="18514.3"/>
    <n v="771.88"/>
    <n v="17742.419999999998"/>
    <x v="0"/>
    <s v="08"/>
    <s v="August"/>
  </r>
  <r>
    <x v="1590"/>
    <d v="2024-04-13T07:44:54"/>
    <s v="PROD180"/>
    <s v="CUST758"/>
    <s v="Home Appliances"/>
    <s v="Debit Card"/>
    <n v="43.15"/>
    <n v="1"/>
    <n v="43.15"/>
    <n v="452.2"/>
    <n v="-409.05"/>
    <x v="3"/>
    <s v="04"/>
    <s v="April"/>
  </r>
  <r>
    <x v="1591"/>
    <d v="2024-02-02T07:22:53"/>
    <s v="PROD169"/>
    <s v="CUST997"/>
    <s v="Fashion"/>
    <s v="Credit Card"/>
    <n v="832.91"/>
    <n v="4"/>
    <n v="3331.64"/>
    <n v="772.45"/>
    <n v="2559.1899999999996"/>
    <x v="1"/>
    <s v="02"/>
    <s v="February"/>
  </r>
  <r>
    <x v="1592"/>
    <d v="2024-01-13T00:42:52"/>
    <s v="PROD41"/>
    <s v="CUST914"/>
    <s v="Fashion"/>
    <s v="Credit Card"/>
    <n v="120.98"/>
    <n v="1"/>
    <n v="120.98"/>
    <n v="786.45"/>
    <n v="-665.47"/>
    <x v="3"/>
    <s v="01"/>
    <s v="January"/>
  </r>
  <r>
    <x v="1593"/>
    <d v="2024-02-14T05:07:21"/>
    <s v="PROD162"/>
    <s v="CUST205"/>
    <s v="Fashion"/>
    <s v="Cash"/>
    <n v="798.9"/>
    <n v="1"/>
    <n v="798.9"/>
    <n v="109.48"/>
    <n v="689.42"/>
    <x v="4"/>
    <s v="02"/>
    <s v="February"/>
  </r>
  <r>
    <x v="1594"/>
    <d v="2024-04-08T08:26:55"/>
    <s v="PROD153"/>
    <s v="CUST191"/>
    <s v="Toys"/>
    <s v="PayPal"/>
    <n v="1979.34"/>
    <n v="7"/>
    <n v="13855.38"/>
    <n v="585.16999999999996"/>
    <n v="13270.21"/>
    <x v="6"/>
    <s v="04"/>
    <s v="April"/>
  </r>
  <r>
    <x v="1595"/>
    <d v="2024-05-19T10:31:34"/>
    <s v="PROD2"/>
    <s v="CUST508"/>
    <s v="Toys"/>
    <s v="Bank Transfer"/>
    <n v="1504.63"/>
    <n v="4"/>
    <n v="6018.52"/>
    <n v="253.61"/>
    <n v="5764.9100000000008"/>
    <x v="0"/>
    <s v="05"/>
    <s v="May"/>
  </r>
  <r>
    <x v="1596"/>
    <d v="2024-04-26T12:55:36"/>
    <s v="PROD169"/>
    <s v="CUST491"/>
    <s v="Home Appliances"/>
    <s v="Credit Card"/>
    <n v="1810.96"/>
    <n v="3"/>
    <n v="5432.88"/>
    <n v="772.45"/>
    <n v="4660.43"/>
    <x v="1"/>
    <s v="04"/>
    <s v="April"/>
  </r>
  <r>
    <x v="1597"/>
    <d v="2024-11-06T16:31:32"/>
    <s v="PROD82"/>
    <s v="CUST760"/>
    <s v="Fashion"/>
    <s v="Debit Card"/>
    <n v="191.84"/>
    <n v="7"/>
    <n v="1342.88"/>
    <n v="208.12"/>
    <n v="1134.7600000000002"/>
    <x v="4"/>
    <s v="11"/>
    <s v="November"/>
  </r>
  <r>
    <x v="1598"/>
    <d v="2024-01-03T22:53:09"/>
    <s v="PROD195"/>
    <s v="CUST823"/>
    <s v="Toys"/>
    <s v="Credit Card"/>
    <n v="488.45"/>
    <n v="1"/>
    <n v="488.45"/>
    <n v="955.51"/>
    <n v="-467.06"/>
    <x v="4"/>
    <s v="01"/>
    <s v="January"/>
  </r>
  <r>
    <x v="1599"/>
    <d v="2024-09-12T20:33:11"/>
    <s v="PROD14"/>
    <s v="CUST168"/>
    <s v="Books"/>
    <s v="Debit Card"/>
    <n v="1227.73"/>
    <n v="1"/>
    <n v="1227.73"/>
    <n v="623.39"/>
    <n v="604.34"/>
    <x v="2"/>
    <s v="09"/>
    <s v="September"/>
  </r>
  <r>
    <x v="1600"/>
    <d v="2024-09-24T11:20:41"/>
    <s v="PROD60"/>
    <s v="CUST127"/>
    <s v="Home Appliances"/>
    <s v="Cash"/>
    <n v="1197.1600000000001"/>
    <n v="10"/>
    <n v="11971.6"/>
    <n v="961.88"/>
    <n v="11009.720000000001"/>
    <x v="5"/>
    <s v="09"/>
    <s v="September"/>
  </r>
  <r>
    <x v="1601"/>
    <d v="2024-01-31T08:38:45"/>
    <s v="PROD81"/>
    <s v="CUST264"/>
    <s v="Fashion"/>
    <s v="Debit Card"/>
    <n v="1435.9"/>
    <n v="7"/>
    <n v="10051.300000000001"/>
    <n v="783.02"/>
    <n v="9268.2800000000007"/>
    <x v="4"/>
    <s v="01"/>
    <s v="January"/>
  </r>
  <r>
    <x v="1602"/>
    <d v="2024-05-03T04:12:06"/>
    <s v="PROD132"/>
    <s v="CUST377"/>
    <s v="Books"/>
    <s v="Debit Card"/>
    <n v="270.94"/>
    <n v="10"/>
    <n v="2709.4"/>
    <n v="28.1"/>
    <n v="2681.3"/>
    <x v="1"/>
    <s v="05"/>
    <s v="May"/>
  </r>
  <r>
    <x v="1603"/>
    <d v="2024-05-05T03:54:54"/>
    <s v="PROD195"/>
    <s v="CUST674"/>
    <s v="Home Appliances"/>
    <s v="Bank Transfer"/>
    <n v="1739.17"/>
    <n v="7"/>
    <n v="12174.19"/>
    <n v="955.51"/>
    <n v="11218.68"/>
    <x v="0"/>
    <s v="05"/>
    <s v="May"/>
  </r>
  <r>
    <x v="1604"/>
    <d v="2024-03-04T01:45:14"/>
    <s v="PROD65"/>
    <s v="CUST414"/>
    <s v="Electronics"/>
    <s v="PayPal"/>
    <n v="366.02"/>
    <n v="5"/>
    <n v="1830.1"/>
    <n v="974.22"/>
    <n v="855.87999999999988"/>
    <x v="6"/>
    <s v="03"/>
    <s v="March"/>
  </r>
  <r>
    <x v="1605"/>
    <d v="2024-02-06T12:30:28"/>
    <s v="PROD81"/>
    <s v="CUST273"/>
    <s v="Books"/>
    <s v="Bank Transfer"/>
    <n v="1787.43"/>
    <n v="10"/>
    <n v="17874.3"/>
    <n v="783.02"/>
    <n v="17091.28"/>
    <x v="5"/>
    <s v="02"/>
    <s v="February"/>
  </r>
  <r>
    <x v="1606"/>
    <d v="2024-05-14T02:47:31"/>
    <s v="PROD198"/>
    <s v="CUST577"/>
    <s v="Home Appliances"/>
    <s v="Cash"/>
    <n v="506.95"/>
    <n v="9"/>
    <n v="4562.55"/>
    <n v="565.99"/>
    <n v="3996.5600000000004"/>
    <x v="5"/>
    <s v="05"/>
    <s v="May"/>
  </r>
  <r>
    <x v="1607"/>
    <d v="2024-08-22T23:29:40"/>
    <s v="PROD132"/>
    <s v="CUST250"/>
    <s v="Toys"/>
    <s v="Bank Transfer"/>
    <n v="945.04"/>
    <n v="9"/>
    <n v="8505.36"/>
    <n v="28.1"/>
    <n v="8477.26"/>
    <x v="2"/>
    <s v="08"/>
    <s v="August"/>
  </r>
  <r>
    <x v="1608"/>
    <d v="2024-04-24T17:27:29"/>
    <s v="PROD104"/>
    <s v="CUST99"/>
    <s v="Books"/>
    <s v="Cash"/>
    <n v="775.35"/>
    <n v="2"/>
    <n v="1550.7"/>
    <n v="310.20999999999998"/>
    <n v="1240.49"/>
    <x v="4"/>
    <s v="04"/>
    <s v="April"/>
  </r>
  <r>
    <x v="1609"/>
    <d v="2024-07-26T05:06:24"/>
    <s v="PROD16"/>
    <s v="CUST742"/>
    <s v="Toys"/>
    <s v="Cash"/>
    <n v="489.45"/>
    <n v="3"/>
    <n v="1468.35"/>
    <n v="114.47"/>
    <n v="1353.8799999999999"/>
    <x v="1"/>
    <s v="07"/>
    <s v="July"/>
  </r>
  <r>
    <x v="1610"/>
    <d v="2024-02-23T17:19:25"/>
    <s v="PROD43"/>
    <s v="CUST389"/>
    <s v="Toys"/>
    <s v="Cash"/>
    <n v="1992.99"/>
    <n v="2"/>
    <n v="3985.98"/>
    <n v="321.19"/>
    <n v="3664.79"/>
    <x v="1"/>
    <s v="02"/>
    <s v="February"/>
  </r>
  <r>
    <x v="1611"/>
    <d v="2024-11-16T13:52:27"/>
    <s v="PROD129"/>
    <s v="CUST150"/>
    <s v="Fashion"/>
    <s v="Cash"/>
    <n v="1202.51"/>
    <n v="10"/>
    <n v="12025.1"/>
    <n v="67.97"/>
    <n v="11957.130000000001"/>
    <x v="3"/>
    <s v="11"/>
    <s v="November"/>
  </r>
  <r>
    <x v="1612"/>
    <d v="2024-03-19T11:27:13"/>
    <s v="PROD194"/>
    <s v="CUST783"/>
    <s v="Electronics"/>
    <s v="Debit Card"/>
    <n v="251.01"/>
    <n v="7"/>
    <n v="1757.07"/>
    <n v="521.98"/>
    <n v="1235.0899999999999"/>
    <x v="5"/>
    <s v="03"/>
    <s v="March"/>
  </r>
  <r>
    <x v="1613"/>
    <d v="2024-03-05T18:49:55"/>
    <s v="PROD200"/>
    <s v="CUST287"/>
    <s v="Toys"/>
    <s v="Bank Transfer"/>
    <n v="1197.81"/>
    <n v="8"/>
    <n v="9582.48"/>
    <n v="606.07000000000005"/>
    <n v="8976.41"/>
    <x v="5"/>
    <s v="03"/>
    <s v="March"/>
  </r>
  <r>
    <x v="1614"/>
    <d v="2024-07-09T20:06:15"/>
    <s v="PROD117"/>
    <s v="CUST801"/>
    <s v="Fashion"/>
    <s v="Cash"/>
    <n v="1936.17"/>
    <n v="2"/>
    <n v="3872.34"/>
    <n v="621.46"/>
    <n v="3250.88"/>
    <x v="5"/>
    <s v="07"/>
    <s v="July"/>
  </r>
  <r>
    <x v="1615"/>
    <d v="2024-02-12T11:48:43"/>
    <s v="PROD4"/>
    <s v="CUST51"/>
    <s v="Fashion"/>
    <s v="Debit Card"/>
    <n v="1988.83"/>
    <n v="4"/>
    <n v="7955.32"/>
    <n v="454.08"/>
    <n v="7501.24"/>
    <x v="6"/>
    <s v="02"/>
    <s v="February"/>
  </r>
  <r>
    <x v="1616"/>
    <d v="2024-04-28T02:29:26"/>
    <s v="PROD188"/>
    <s v="CUST740"/>
    <s v="Toys"/>
    <s v="PayPal"/>
    <n v="1374.19"/>
    <n v="6"/>
    <n v="8245.14"/>
    <n v="325.48"/>
    <n v="7919.66"/>
    <x v="0"/>
    <s v="04"/>
    <s v="April"/>
  </r>
  <r>
    <x v="1617"/>
    <d v="2024-08-10T17:58:35"/>
    <s v="PROD34"/>
    <s v="CUST932"/>
    <s v="Electronics"/>
    <s v="Bank Transfer"/>
    <n v="1045.73"/>
    <n v="2"/>
    <n v="2091.46"/>
    <n v="136.99"/>
    <n v="1954.47"/>
    <x v="3"/>
    <s v="08"/>
    <s v="August"/>
  </r>
  <r>
    <x v="1618"/>
    <d v="2024-08-12T17:18:54"/>
    <s v="PROD173"/>
    <s v="CUST141"/>
    <s v="Fashion"/>
    <s v="Cash"/>
    <n v="994.93"/>
    <n v="4"/>
    <n v="3979.72"/>
    <n v="18.7"/>
    <n v="3961.02"/>
    <x v="6"/>
    <s v="08"/>
    <s v="August"/>
  </r>
  <r>
    <x v="1619"/>
    <d v="2024-09-24T00:31:34"/>
    <s v="PROD166"/>
    <s v="CUST176"/>
    <s v="Home Appliances"/>
    <s v="Credit Card"/>
    <n v="1835.12"/>
    <n v="3"/>
    <n v="5505.36"/>
    <n v="925.33"/>
    <n v="4580.03"/>
    <x v="5"/>
    <s v="09"/>
    <s v="September"/>
  </r>
  <r>
    <x v="1620"/>
    <d v="2024-04-01T06:29:48"/>
    <s v="PROD182"/>
    <s v="CUST307"/>
    <s v="Toys"/>
    <s v="Cash"/>
    <n v="811.55"/>
    <n v="5"/>
    <n v="4057.75"/>
    <n v="316.27"/>
    <n v="3741.48"/>
    <x v="6"/>
    <s v="04"/>
    <s v="April"/>
  </r>
  <r>
    <x v="1621"/>
    <d v="2024-09-03T07:53:46"/>
    <s v="PROD165"/>
    <s v="CUST220"/>
    <s v="Electronics"/>
    <s v="Cash"/>
    <n v="380.74"/>
    <n v="3"/>
    <n v="1142.22"/>
    <n v="563.57000000000005"/>
    <n v="578.65"/>
    <x v="5"/>
    <s v="09"/>
    <s v="September"/>
  </r>
  <r>
    <x v="1622"/>
    <d v="2024-05-02T07:35:29"/>
    <s v="PROD185"/>
    <s v="CUST120"/>
    <s v="Home Appliances"/>
    <s v="Cash"/>
    <n v="249.19"/>
    <n v="9"/>
    <n v="2242.71"/>
    <n v="751.58"/>
    <n v="1491.13"/>
    <x v="2"/>
    <s v="05"/>
    <s v="May"/>
  </r>
  <r>
    <x v="1623"/>
    <d v="2024-02-23T06:35:20"/>
    <s v="PROD166"/>
    <s v="CUST972"/>
    <s v="Books"/>
    <s v="Bank Transfer"/>
    <n v="1449.55"/>
    <n v="1"/>
    <n v="1449.55"/>
    <n v="925.33"/>
    <n v="524.21999999999991"/>
    <x v="1"/>
    <s v="02"/>
    <s v="February"/>
  </r>
  <r>
    <x v="1624"/>
    <d v="2024-08-20T09:50:18"/>
    <s v="PROD76"/>
    <s v="CUST346"/>
    <s v="Books"/>
    <s v="Bank Transfer"/>
    <n v="350.21"/>
    <n v="2"/>
    <n v="700.42"/>
    <n v="984.71"/>
    <n v="-284.29000000000008"/>
    <x v="5"/>
    <s v="08"/>
    <s v="August"/>
  </r>
  <r>
    <x v="1625"/>
    <d v="2024-01-17T12:56:14"/>
    <s v="PROD7"/>
    <s v="CUST315"/>
    <s v="Electronics"/>
    <s v="Cash"/>
    <n v="1834.91"/>
    <n v="5"/>
    <n v="9174.5500000000011"/>
    <n v="157.37"/>
    <n v="9017.18"/>
    <x v="4"/>
    <s v="01"/>
    <s v="January"/>
  </r>
  <r>
    <x v="1626"/>
    <d v="2024-07-27T07:05:08"/>
    <s v="PROD186"/>
    <s v="CUST200"/>
    <s v="Fashion"/>
    <s v="Debit Card"/>
    <n v="119.41"/>
    <n v="9"/>
    <n v="1074.69"/>
    <n v="945.84"/>
    <n v="128.85000000000002"/>
    <x v="3"/>
    <s v="07"/>
    <s v="July"/>
  </r>
  <r>
    <x v="1627"/>
    <d v="2024-09-13T21:26:33"/>
    <s v="PROD144"/>
    <s v="CUST166"/>
    <s v="Fashion"/>
    <s v="Credit Card"/>
    <n v="1600.44"/>
    <n v="8"/>
    <n v="12803.52"/>
    <n v="369.73"/>
    <n v="12433.79"/>
    <x v="1"/>
    <s v="09"/>
    <s v="September"/>
  </r>
  <r>
    <x v="1628"/>
    <d v="2024-02-11T08:29:31"/>
    <s v="PROD31"/>
    <s v="CUST288"/>
    <s v="Toys"/>
    <s v="Credit Card"/>
    <n v="1665.79"/>
    <n v="2"/>
    <n v="3331.58"/>
    <n v="736.41"/>
    <n v="2595.17"/>
    <x v="0"/>
    <s v="02"/>
    <s v="February"/>
  </r>
  <r>
    <x v="1629"/>
    <d v="2024-05-10T23:17:14"/>
    <s v="PROD15"/>
    <s v="CUST186"/>
    <s v="Toys"/>
    <s v="Credit Card"/>
    <n v="1968.82"/>
    <n v="1"/>
    <n v="1968.82"/>
    <n v="866.87"/>
    <n v="1101.9499999999998"/>
    <x v="1"/>
    <s v="05"/>
    <s v="May"/>
  </r>
  <r>
    <x v="1630"/>
    <d v="2024-05-11T19:57:21"/>
    <s v="PROD165"/>
    <s v="CUST504"/>
    <s v="Home Appliances"/>
    <s v="Debit Card"/>
    <n v="606.59"/>
    <n v="1"/>
    <n v="606.59"/>
    <n v="563.57000000000005"/>
    <n v="43.019999999999982"/>
    <x v="3"/>
    <s v="05"/>
    <s v="May"/>
  </r>
  <r>
    <x v="1631"/>
    <d v="2024-02-23T07:12:43"/>
    <s v="PROD1"/>
    <s v="CUST153"/>
    <s v="Home Appliances"/>
    <s v="Credit Card"/>
    <n v="596.57000000000005"/>
    <n v="8"/>
    <n v="4772.5600000000004"/>
    <n v="435.29"/>
    <n v="4337.2700000000004"/>
    <x v="1"/>
    <s v="02"/>
    <s v="February"/>
  </r>
  <r>
    <x v="1632"/>
    <d v="2024-09-01T17:01:34"/>
    <s v="PROD145"/>
    <s v="CUST348"/>
    <s v="Home Appliances"/>
    <s v="PayPal"/>
    <n v="901.78"/>
    <n v="10"/>
    <n v="9017.7999999999993"/>
    <n v="789.58"/>
    <n v="8228.2199999999993"/>
    <x v="0"/>
    <s v="09"/>
    <s v="September"/>
  </r>
  <r>
    <x v="1633"/>
    <d v="2024-11-06T11:16:41"/>
    <s v="PROD115"/>
    <s v="CUST867"/>
    <s v="Home Appliances"/>
    <s v="Debit Card"/>
    <n v="873.17"/>
    <n v="3"/>
    <n v="2619.5099999999998"/>
    <n v="197.58"/>
    <n v="2421.9299999999998"/>
    <x v="4"/>
    <s v="11"/>
    <s v="November"/>
  </r>
  <r>
    <x v="1634"/>
    <d v="2024-07-27T18:22:58"/>
    <s v="PROD140"/>
    <s v="CUST548"/>
    <s v="Toys"/>
    <s v="Credit Card"/>
    <n v="1812.18"/>
    <n v="7"/>
    <n v="12685.26"/>
    <n v="368.41"/>
    <n v="12316.85"/>
    <x v="3"/>
    <s v="07"/>
    <s v="July"/>
  </r>
  <r>
    <x v="1635"/>
    <d v="2024-10-15T15:22:55"/>
    <s v="PROD161"/>
    <s v="CUST584"/>
    <s v="Electronics"/>
    <s v="Debit Card"/>
    <n v="429.86"/>
    <n v="10"/>
    <n v="4298.6000000000004"/>
    <n v="859.01"/>
    <n v="3439.59"/>
    <x v="5"/>
    <s v="10"/>
    <s v="October"/>
  </r>
  <r>
    <x v="1636"/>
    <d v="2024-02-15T22:17:48"/>
    <s v="PROD96"/>
    <s v="CUST157"/>
    <s v="Home Appliances"/>
    <s v="PayPal"/>
    <n v="639.98"/>
    <n v="4"/>
    <n v="2559.92"/>
    <n v="307.60000000000002"/>
    <n v="2252.3200000000002"/>
    <x v="2"/>
    <s v="02"/>
    <s v="February"/>
  </r>
  <r>
    <x v="1637"/>
    <d v="2024-11-12T21:25:41"/>
    <s v="PROD33"/>
    <s v="CUST228"/>
    <s v="Toys"/>
    <s v="Cash"/>
    <n v="118.39"/>
    <n v="7"/>
    <n v="828.73"/>
    <n v="330.51"/>
    <n v="498.22"/>
    <x v="5"/>
    <s v="11"/>
    <s v="November"/>
  </r>
  <r>
    <x v="1638"/>
    <d v="2024-01-11T11:07:50"/>
    <s v="PROD63"/>
    <s v="CUST357"/>
    <s v="Toys"/>
    <s v="Credit Card"/>
    <n v="1629.51"/>
    <n v="3"/>
    <n v="4888.53"/>
    <n v="925.53"/>
    <n v="3963"/>
    <x v="2"/>
    <s v="01"/>
    <s v="January"/>
  </r>
  <r>
    <x v="1639"/>
    <d v="2024-05-09T03:00:11"/>
    <s v="PROD92"/>
    <s v="CUST873"/>
    <s v="Electronics"/>
    <s v="PayPal"/>
    <n v="870.61"/>
    <n v="3"/>
    <n v="2611.83"/>
    <n v="814.84"/>
    <n v="1796.9899999999998"/>
    <x v="2"/>
    <s v="05"/>
    <s v="May"/>
  </r>
  <r>
    <x v="1640"/>
    <d v="2024-03-16T06:29:42"/>
    <s v="PROD194"/>
    <s v="CUST295"/>
    <s v="Toys"/>
    <s v="Credit Card"/>
    <n v="71.91"/>
    <n v="2"/>
    <n v="143.82"/>
    <n v="521.98"/>
    <n v="-378.16"/>
    <x v="3"/>
    <s v="03"/>
    <s v="March"/>
  </r>
  <r>
    <x v="1641"/>
    <d v="2024-05-24T03:58:50"/>
    <s v="PROD19"/>
    <s v="CUST606"/>
    <s v="Electronics"/>
    <s v="Debit Card"/>
    <n v="983.61"/>
    <n v="10"/>
    <n v="9836.1"/>
    <n v="288.51"/>
    <n v="9547.59"/>
    <x v="1"/>
    <s v="05"/>
    <s v="May"/>
  </r>
  <r>
    <x v="1642"/>
    <d v="2024-10-25T11:40:16"/>
    <s v="PROD158"/>
    <s v="CUST2"/>
    <s v="Home Appliances"/>
    <s v="Bank Transfer"/>
    <n v="1163.8900000000001"/>
    <n v="7"/>
    <n v="8147.2300000000005"/>
    <n v="688.88"/>
    <n v="7458.35"/>
    <x v="1"/>
    <s v="10"/>
    <s v="October"/>
  </r>
  <r>
    <x v="1643"/>
    <d v="2024-06-14T09:11:52"/>
    <s v="PROD147"/>
    <s v="CUST347"/>
    <s v="Fashion"/>
    <s v="Bank Transfer"/>
    <n v="1243.6199999999999"/>
    <n v="4"/>
    <n v="4974.4799999999996"/>
    <n v="257.93"/>
    <n v="4716.5499999999993"/>
    <x v="1"/>
    <s v="06"/>
    <s v="June"/>
  </r>
  <r>
    <x v="1644"/>
    <d v="2024-11-10T02:13:36"/>
    <s v="PROD181"/>
    <s v="CUST292"/>
    <s v="Fashion"/>
    <s v="Credit Card"/>
    <n v="1818.02"/>
    <n v="5"/>
    <n v="9090.1"/>
    <n v="29.06"/>
    <n v="9061.0400000000009"/>
    <x v="0"/>
    <s v="11"/>
    <s v="November"/>
  </r>
  <r>
    <x v="1645"/>
    <d v="2024-11-15T21:33:42"/>
    <s v="PROD150"/>
    <s v="CUST796"/>
    <s v="Fashion"/>
    <s v="PayPal"/>
    <n v="451.57"/>
    <n v="8"/>
    <n v="3612.56"/>
    <n v="904.67"/>
    <n v="2707.89"/>
    <x v="1"/>
    <s v="11"/>
    <s v="November"/>
  </r>
  <r>
    <x v="1646"/>
    <d v="2024-07-06T02:16:05"/>
    <s v="PROD27"/>
    <s v="CUST938"/>
    <s v="Electronics"/>
    <s v="PayPal"/>
    <n v="673.01"/>
    <n v="7"/>
    <n v="4711.07"/>
    <n v="493.17"/>
    <n v="4217.8999999999996"/>
    <x v="3"/>
    <s v="07"/>
    <s v="July"/>
  </r>
  <r>
    <x v="1647"/>
    <d v="2024-06-14T17:01:07"/>
    <s v="PROD156"/>
    <s v="CUST325"/>
    <s v="Fashion"/>
    <s v="Cash"/>
    <n v="825.24"/>
    <n v="9"/>
    <n v="7427.16"/>
    <n v="660.16"/>
    <n v="6767"/>
    <x v="1"/>
    <s v="06"/>
    <s v="June"/>
  </r>
  <r>
    <x v="1648"/>
    <d v="2024-09-16T07:19:17"/>
    <s v="PROD175"/>
    <s v="CUST891"/>
    <s v="Home Appliances"/>
    <s v="Credit Card"/>
    <n v="1201.32"/>
    <n v="5"/>
    <n v="6006.5999999999995"/>
    <n v="742.32"/>
    <n v="5264.28"/>
    <x v="6"/>
    <s v="09"/>
    <s v="September"/>
  </r>
  <r>
    <x v="1649"/>
    <d v="2024-04-21T02:43:20"/>
    <s v="PROD145"/>
    <s v="CUST38"/>
    <s v="Electronics"/>
    <s v="Credit Card"/>
    <n v="1624.26"/>
    <n v="8"/>
    <n v="12994.08"/>
    <n v="789.58"/>
    <n v="12204.5"/>
    <x v="0"/>
    <s v="04"/>
    <s v="April"/>
  </r>
  <r>
    <x v="1650"/>
    <d v="2024-07-24T06:29:07"/>
    <s v="PROD9"/>
    <s v="CUST359"/>
    <s v="Electronics"/>
    <s v="Debit Card"/>
    <n v="1572.28"/>
    <n v="8"/>
    <n v="12578.24"/>
    <n v="481"/>
    <n v="12097.24"/>
    <x v="4"/>
    <s v="07"/>
    <s v="July"/>
  </r>
  <r>
    <x v="1651"/>
    <d v="2024-05-23T17:02:13"/>
    <s v="PROD9"/>
    <s v="CUST750"/>
    <s v="Toys"/>
    <s v="Credit Card"/>
    <n v="1270.05"/>
    <n v="3"/>
    <n v="3810.1499999999996"/>
    <n v="481"/>
    <n v="3329.1499999999996"/>
    <x v="2"/>
    <s v="05"/>
    <s v="May"/>
  </r>
  <r>
    <x v="1652"/>
    <d v="2024-07-20T22:05:09"/>
    <s v="PROD32"/>
    <s v="CUST656"/>
    <s v="Toys"/>
    <s v="Credit Card"/>
    <n v="740.78"/>
    <n v="1"/>
    <n v="740.78"/>
    <n v="439.15"/>
    <n v="301.63"/>
    <x v="3"/>
    <s v="07"/>
    <s v="July"/>
  </r>
  <r>
    <x v="1653"/>
    <d v="2024-08-04T21:38:39"/>
    <s v="PROD95"/>
    <s v="CUST962"/>
    <s v="Toys"/>
    <s v="PayPal"/>
    <n v="1685.96"/>
    <n v="4"/>
    <n v="6743.84"/>
    <n v="211.14"/>
    <n v="6532.7"/>
    <x v="0"/>
    <s v="08"/>
    <s v="August"/>
  </r>
  <r>
    <x v="1654"/>
    <d v="2024-07-30T23:48:53"/>
    <s v="PROD149"/>
    <s v="CUST116"/>
    <s v="Electronics"/>
    <s v="Credit Card"/>
    <n v="663.97"/>
    <n v="4"/>
    <n v="2655.88"/>
    <n v="581.64"/>
    <n v="2074.2400000000002"/>
    <x v="5"/>
    <s v="07"/>
    <s v="July"/>
  </r>
  <r>
    <x v="1655"/>
    <d v="2024-05-17T17:15:35"/>
    <s v="PROD53"/>
    <s v="CUST374"/>
    <s v="Fashion"/>
    <s v="Cash"/>
    <n v="857.12"/>
    <n v="3"/>
    <n v="2571.36"/>
    <n v="752.34"/>
    <n v="1819.02"/>
    <x v="1"/>
    <s v="05"/>
    <s v="May"/>
  </r>
  <r>
    <x v="1656"/>
    <d v="2024-11-11T06:26:24"/>
    <s v="PROD191"/>
    <s v="CUST547"/>
    <s v="Fashion"/>
    <s v="Cash"/>
    <n v="726.35"/>
    <n v="5"/>
    <n v="3631.75"/>
    <n v="148.63"/>
    <n v="3483.12"/>
    <x v="6"/>
    <s v="11"/>
    <s v="November"/>
  </r>
  <r>
    <x v="1657"/>
    <d v="2024-04-07T03:52:28"/>
    <s v="PROD81"/>
    <s v="CUST340"/>
    <s v="Home Appliances"/>
    <s v="Credit Card"/>
    <n v="1827.13"/>
    <n v="10"/>
    <n v="18271.300000000003"/>
    <n v="783.02"/>
    <n v="17488.280000000002"/>
    <x v="0"/>
    <s v="04"/>
    <s v="April"/>
  </r>
  <r>
    <x v="1658"/>
    <d v="2024-06-01T08:58:10"/>
    <s v="PROD70"/>
    <s v="CUST545"/>
    <s v="Toys"/>
    <s v="Bank Transfer"/>
    <n v="290.39999999999998"/>
    <n v="9"/>
    <n v="2613.6"/>
    <n v="57.64"/>
    <n v="2555.96"/>
    <x v="3"/>
    <s v="06"/>
    <s v="June"/>
  </r>
  <r>
    <x v="1659"/>
    <d v="2024-11-10T06:53:51"/>
    <s v="PROD30"/>
    <s v="CUST20"/>
    <s v="Electronics"/>
    <s v="Credit Card"/>
    <n v="730.54"/>
    <n v="10"/>
    <n v="7305.4"/>
    <n v="363.91"/>
    <n v="6941.49"/>
    <x v="0"/>
    <s v="11"/>
    <s v="November"/>
  </r>
  <r>
    <x v="1660"/>
    <d v="2024-10-09T04:54:11"/>
    <s v="PROD165"/>
    <s v="CUST128"/>
    <s v="Fashion"/>
    <s v="Cash"/>
    <n v="428.85"/>
    <n v="10"/>
    <n v="4288.5"/>
    <n v="563.57000000000005"/>
    <n v="3724.93"/>
    <x v="4"/>
    <s v="10"/>
    <s v="October"/>
  </r>
  <r>
    <x v="1661"/>
    <d v="2024-03-01T04:14:45"/>
    <s v="PROD91"/>
    <s v="CUST343"/>
    <s v="Toys"/>
    <s v="Credit Card"/>
    <n v="492.32"/>
    <n v="8"/>
    <n v="3938.56"/>
    <n v="105.91"/>
    <n v="3832.65"/>
    <x v="1"/>
    <s v="03"/>
    <s v="March"/>
  </r>
  <r>
    <x v="1662"/>
    <d v="2024-04-25T04:13:35"/>
    <s v="PROD162"/>
    <s v="CUST916"/>
    <s v="Home Appliances"/>
    <s v="Bank Transfer"/>
    <n v="901.7"/>
    <n v="5"/>
    <n v="4508.5"/>
    <n v="109.48"/>
    <n v="4399.0200000000004"/>
    <x v="2"/>
    <s v="04"/>
    <s v="April"/>
  </r>
  <r>
    <x v="1663"/>
    <d v="2024-06-09T15:18:26"/>
    <s v="PROD44"/>
    <s v="CUST209"/>
    <s v="Home Appliances"/>
    <s v="Credit Card"/>
    <n v="1775.64"/>
    <n v="10"/>
    <n v="17756.400000000001"/>
    <n v="174.99"/>
    <n v="17581.41"/>
    <x v="0"/>
    <s v="06"/>
    <s v="June"/>
  </r>
  <r>
    <x v="1664"/>
    <d v="2024-05-23T05:00:53"/>
    <s v="PROD193"/>
    <s v="CUST524"/>
    <s v="Electronics"/>
    <s v="PayPal"/>
    <n v="1986.15"/>
    <n v="8"/>
    <n v="15889.2"/>
    <n v="809.98"/>
    <n v="15079.220000000001"/>
    <x v="2"/>
    <s v="05"/>
    <s v="May"/>
  </r>
  <r>
    <x v="1665"/>
    <d v="2024-04-23T02:23:15"/>
    <s v="PROD169"/>
    <s v="CUST581"/>
    <s v="Fashion"/>
    <s v="Debit Card"/>
    <n v="373.6"/>
    <n v="5"/>
    <n v="1868"/>
    <n v="772.45"/>
    <n v="1095.55"/>
    <x v="5"/>
    <s v="04"/>
    <s v="April"/>
  </r>
  <r>
    <x v="1666"/>
    <d v="2024-07-06T10:57:53"/>
    <s v="PROD7"/>
    <s v="CUST960"/>
    <s v="Fashion"/>
    <s v="Debit Card"/>
    <n v="811.84"/>
    <n v="3"/>
    <n v="2435.52"/>
    <n v="157.37"/>
    <n v="2278.15"/>
    <x v="3"/>
    <s v="07"/>
    <s v="July"/>
  </r>
  <r>
    <x v="1667"/>
    <d v="2024-05-21T00:25:33"/>
    <s v="PROD130"/>
    <s v="CUST46"/>
    <s v="Electronics"/>
    <s v="Cash"/>
    <n v="66.27"/>
    <n v="8"/>
    <n v="530.16"/>
    <n v="692.63"/>
    <n v="-162.47000000000003"/>
    <x v="5"/>
    <s v="05"/>
    <s v="May"/>
  </r>
  <r>
    <x v="1668"/>
    <d v="2024-06-11T17:04:01"/>
    <s v="PROD58"/>
    <s v="CUST897"/>
    <s v="Home Appliances"/>
    <s v="Debit Card"/>
    <n v="712.97"/>
    <n v="3"/>
    <n v="2138.91"/>
    <n v="898.84"/>
    <n v="1240.0699999999997"/>
    <x v="5"/>
    <s v="06"/>
    <s v="June"/>
  </r>
  <r>
    <x v="1669"/>
    <d v="2024-06-11T01:12:09"/>
    <s v="PROD128"/>
    <s v="CUST935"/>
    <s v="Toys"/>
    <s v="Debit Card"/>
    <n v="492.21"/>
    <n v="5"/>
    <n v="2461.0499999999997"/>
    <n v="505.04"/>
    <n v="1956.0099999999998"/>
    <x v="5"/>
    <s v="06"/>
    <s v="June"/>
  </r>
  <r>
    <x v="1670"/>
    <d v="2024-06-27T01:02:06"/>
    <s v="PROD91"/>
    <s v="CUST586"/>
    <s v="Toys"/>
    <s v="Credit Card"/>
    <n v="1096.6400000000001"/>
    <n v="7"/>
    <n v="7676.4800000000005"/>
    <n v="105.91"/>
    <n v="7570.5700000000006"/>
    <x v="2"/>
    <s v="06"/>
    <s v="June"/>
  </r>
  <r>
    <x v="1671"/>
    <d v="2024-09-22T23:24:39"/>
    <s v="PROD154"/>
    <s v="CUST868"/>
    <s v="Home Appliances"/>
    <s v="Credit Card"/>
    <n v="1553.8"/>
    <n v="7"/>
    <n v="10876.6"/>
    <n v="37.53"/>
    <n v="10839.07"/>
    <x v="0"/>
    <s v="09"/>
    <s v="September"/>
  </r>
  <r>
    <x v="1672"/>
    <d v="2024-04-07T17:48:52"/>
    <s v="PROD175"/>
    <s v="CUST70"/>
    <s v="Toys"/>
    <s v="Bank Transfer"/>
    <n v="45.44"/>
    <n v="5"/>
    <n v="227.2"/>
    <n v="742.32"/>
    <n v="-515.12000000000012"/>
    <x v="0"/>
    <s v="04"/>
    <s v="April"/>
  </r>
  <r>
    <x v="1673"/>
    <d v="2024-09-22T15:25:39"/>
    <s v="PROD51"/>
    <s v="CUST117"/>
    <s v="Electronics"/>
    <s v="PayPal"/>
    <n v="1072.73"/>
    <n v="3"/>
    <n v="3218.19"/>
    <n v="502.29"/>
    <n v="2715.9"/>
    <x v="0"/>
    <s v="09"/>
    <s v="September"/>
  </r>
  <r>
    <x v="1674"/>
    <d v="2024-01-03T10:56:05"/>
    <s v="PROD158"/>
    <s v="CUST331"/>
    <s v="Toys"/>
    <s v="Cash"/>
    <n v="564.63"/>
    <n v="2"/>
    <n v="1129.26"/>
    <n v="688.88"/>
    <n v="440.38"/>
    <x v="4"/>
    <s v="01"/>
    <s v="January"/>
  </r>
  <r>
    <x v="1675"/>
    <d v="2024-07-05T20:09:40"/>
    <s v="PROD163"/>
    <s v="CUST974"/>
    <s v="Electronics"/>
    <s v="Cash"/>
    <n v="851.75"/>
    <n v="10"/>
    <n v="8517.5"/>
    <n v="753.5"/>
    <n v="7764"/>
    <x v="1"/>
    <s v="07"/>
    <s v="July"/>
  </r>
  <r>
    <x v="1676"/>
    <d v="2024-02-07T23:46:47"/>
    <s v="PROD121"/>
    <s v="CUST101"/>
    <s v="Electronics"/>
    <s v="Debit Card"/>
    <n v="1250.25"/>
    <n v="1"/>
    <n v="1250.25"/>
    <n v="795.14"/>
    <n v="455.11"/>
    <x v="4"/>
    <s v="02"/>
    <s v="February"/>
  </r>
  <r>
    <x v="1677"/>
    <d v="2024-01-31T18:49:55"/>
    <s v="PROD188"/>
    <s v="CUST405"/>
    <s v="Books"/>
    <s v="Debit Card"/>
    <n v="557.70000000000005"/>
    <n v="7"/>
    <n v="3903.9000000000005"/>
    <n v="325.48"/>
    <n v="3578.4200000000005"/>
    <x v="4"/>
    <s v="01"/>
    <s v="January"/>
  </r>
  <r>
    <x v="1678"/>
    <d v="2024-05-27T21:34:20"/>
    <s v="PROD28"/>
    <s v="CUST544"/>
    <s v="Home Appliances"/>
    <s v="Cash"/>
    <n v="940.42"/>
    <n v="1"/>
    <n v="940.42"/>
    <n v="963.58"/>
    <n v="-23.160000000000082"/>
    <x v="6"/>
    <s v="05"/>
    <s v="May"/>
  </r>
  <r>
    <x v="1679"/>
    <d v="2024-02-01T11:04:52"/>
    <s v="PROD125"/>
    <s v="CUST229"/>
    <s v="Books"/>
    <s v="PayPal"/>
    <n v="835.41"/>
    <n v="3"/>
    <n v="2506.23"/>
    <n v="358.25"/>
    <n v="2147.98"/>
    <x v="2"/>
    <s v="02"/>
    <s v="February"/>
  </r>
  <r>
    <x v="1680"/>
    <d v="2024-03-18T07:26:45"/>
    <s v="PROD30"/>
    <s v="CUST125"/>
    <s v="Toys"/>
    <s v="Cash"/>
    <n v="1246.5999999999999"/>
    <n v="1"/>
    <n v="1246.5999999999999"/>
    <n v="363.91"/>
    <n v="882.68999999999983"/>
    <x v="6"/>
    <s v="03"/>
    <s v="March"/>
  </r>
  <r>
    <x v="1681"/>
    <d v="2024-06-25T03:43:10"/>
    <s v="PROD189"/>
    <s v="CUST901"/>
    <s v="Home Appliances"/>
    <s v="PayPal"/>
    <n v="1618.37"/>
    <n v="3"/>
    <n v="4855.1099999999997"/>
    <n v="532.16999999999996"/>
    <n v="4322.9399999999996"/>
    <x v="5"/>
    <s v="06"/>
    <s v="June"/>
  </r>
  <r>
    <x v="1682"/>
    <d v="2024-03-13T02:36:05"/>
    <s v="PROD91"/>
    <s v="CUST523"/>
    <s v="Home Appliances"/>
    <s v="Bank Transfer"/>
    <n v="1703.32"/>
    <n v="9"/>
    <n v="15329.88"/>
    <n v="105.91"/>
    <n v="15223.97"/>
    <x v="4"/>
    <s v="03"/>
    <s v="March"/>
  </r>
  <r>
    <x v="1683"/>
    <d v="2024-01-19T07:59:30"/>
    <s v="PROD35"/>
    <s v="CUST118"/>
    <s v="Electronics"/>
    <s v="Credit Card"/>
    <n v="661.23"/>
    <n v="5"/>
    <n v="3306.15"/>
    <n v="707.26"/>
    <n v="2598.8900000000003"/>
    <x v="1"/>
    <s v="01"/>
    <s v="January"/>
  </r>
  <r>
    <x v="1684"/>
    <d v="2024-02-20T12:00:07"/>
    <s v="PROD101"/>
    <s v="CUST24"/>
    <s v="Fashion"/>
    <s v="Debit Card"/>
    <n v="446.81"/>
    <n v="4"/>
    <n v="1787.24"/>
    <n v="978.72"/>
    <n v="808.52"/>
    <x v="5"/>
    <s v="02"/>
    <s v="February"/>
  </r>
  <r>
    <x v="1685"/>
    <d v="2024-01-18T22:35:00"/>
    <s v="PROD93"/>
    <s v="CUST339"/>
    <s v="Toys"/>
    <s v="Debit Card"/>
    <n v="809.34"/>
    <n v="6"/>
    <n v="4856.04"/>
    <n v="762.47"/>
    <n v="4093.5699999999997"/>
    <x v="2"/>
    <s v="01"/>
    <s v="January"/>
  </r>
  <r>
    <x v="1686"/>
    <d v="2024-02-10T11:26:39"/>
    <s v="PROD52"/>
    <s v="CUST554"/>
    <s v="Electronics"/>
    <s v="Credit Card"/>
    <n v="26.94"/>
    <n v="8"/>
    <n v="215.52"/>
    <n v="71.47"/>
    <n v="144.05000000000001"/>
    <x v="3"/>
    <s v="02"/>
    <s v="February"/>
  </r>
  <r>
    <x v="1687"/>
    <d v="2024-06-16T21:12:20"/>
    <s v="PROD120"/>
    <s v="CUST500"/>
    <s v="Books"/>
    <s v="PayPal"/>
    <n v="1257.32"/>
    <n v="8"/>
    <n v="10058.56"/>
    <n v="821.86"/>
    <n v="9236.6999999999989"/>
    <x v="0"/>
    <s v="06"/>
    <s v="June"/>
  </r>
  <r>
    <x v="1688"/>
    <d v="2024-07-15T23:08:35"/>
    <s v="PROD44"/>
    <s v="CUST300"/>
    <s v="Books"/>
    <s v="Debit Card"/>
    <n v="210.73"/>
    <n v="1"/>
    <n v="210.73"/>
    <n v="174.99"/>
    <n v="35.739999999999981"/>
    <x v="6"/>
    <s v="07"/>
    <s v="July"/>
  </r>
  <r>
    <x v="1689"/>
    <d v="2024-07-29T01:31:38"/>
    <s v="PROD80"/>
    <s v="CUST796"/>
    <s v="Fashion"/>
    <s v="Bank Transfer"/>
    <n v="341.95"/>
    <n v="1"/>
    <n v="341.95"/>
    <n v="348.54"/>
    <n v="-6.5900000000000318"/>
    <x v="6"/>
    <s v="07"/>
    <s v="July"/>
  </r>
  <r>
    <x v="1690"/>
    <d v="2024-04-03T14:52:28"/>
    <s v="PROD197"/>
    <s v="CUST875"/>
    <s v="Fashion"/>
    <s v="PayPal"/>
    <n v="1930.12"/>
    <n v="10"/>
    <n v="19301.199999999997"/>
    <n v="754.1"/>
    <n v="18547.099999999999"/>
    <x v="4"/>
    <s v="04"/>
    <s v="April"/>
  </r>
  <r>
    <x v="1691"/>
    <d v="2024-01-31T11:35:34"/>
    <s v="PROD45"/>
    <s v="CUST901"/>
    <s v="Home Appliances"/>
    <s v="Credit Card"/>
    <n v="967.49"/>
    <n v="4"/>
    <n v="3869.96"/>
    <n v="609.70000000000005"/>
    <n v="3260.26"/>
    <x v="4"/>
    <s v="01"/>
    <s v="January"/>
  </r>
  <r>
    <x v="1692"/>
    <d v="2024-11-02T16:28:01"/>
    <s v="PROD157"/>
    <s v="CUST883"/>
    <s v="Toys"/>
    <s v="Credit Card"/>
    <n v="992.32"/>
    <n v="9"/>
    <n v="8930.880000000001"/>
    <n v="152.68"/>
    <n v="8778.2000000000007"/>
    <x v="3"/>
    <s v="11"/>
    <s v="November"/>
  </r>
  <r>
    <x v="1693"/>
    <d v="2024-05-19T19:45:26"/>
    <s v="PROD110"/>
    <s v="CUST69"/>
    <s v="Books"/>
    <s v="Bank Transfer"/>
    <n v="1190.8699999999999"/>
    <n v="10"/>
    <n v="11908.699999999999"/>
    <n v="678.93"/>
    <n v="11229.769999999999"/>
    <x v="0"/>
    <s v="05"/>
    <s v="May"/>
  </r>
  <r>
    <x v="1694"/>
    <d v="2024-08-16T10:13:04"/>
    <s v="PROD56"/>
    <s v="CUST85"/>
    <s v="Fashion"/>
    <s v="Credit Card"/>
    <n v="546.73"/>
    <n v="2"/>
    <n v="1093.46"/>
    <n v="914.29"/>
    <n v="179.17000000000007"/>
    <x v="1"/>
    <s v="08"/>
    <s v="August"/>
  </r>
  <r>
    <x v="1695"/>
    <d v="2024-01-17T04:00:18"/>
    <s v="PROD119"/>
    <s v="CUST268"/>
    <s v="Toys"/>
    <s v="Bank Transfer"/>
    <n v="1107.48"/>
    <n v="8"/>
    <n v="8859.84"/>
    <n v="415.38"/>
    <n v="8444.4600000000009"/>
    <x v="4"/>
    <s v="01"/>
    <s v="January"/>
  </r>
  <r>
    <x v="1696"/>
    <d v="2024-09-22T06:52:58"/>
    <s v="PROD167"/>
    <s v="CUST524"/>
    <s v="Home Appliances"/>
    <s v="Credit Card"/>
    <n v="902.62"/>
    <n v="7"/>
    <n v="6318.34"/>
    <n v="692.47"/>
    <n v="5625.87"/>
    <x v="0"/>
    <s v="09"/>
    <s v="September"/>
  </r>
  <r>
    <x v="1697"/>
    <d v="2024-07-13T00:58:09"/>
    <s v="PROD121"/>
    <s v="CUST134"/>
    <s v="Fashion"/>
    <s v="Cash"/>
    <n v="1450.92"/>
    <n v="3"/>
    <n v="4352.76"/>
    <n v="795.14"/>
    <n v="3557.6200000000003"/>
    <x v="3"/>
    <s v="07"/>
    <s v="July"/>
  </r>
  <r>
    <x v="1698"/>
    <d v="2024-01-10T19:36:41"/>
    <s v="PROD181"/>
    <s v="CUST434"/>
    <s v="Fashion"/>
    <s v="Cash"/>
    <n v="1032.27"/>
    <n v="4"/>
    <n v="4129.08"/>
    <n v="29.06"/>
    <n v="4100.0199999999995"/>
    <x v="4"/>
    <s v="01"/>
    <s v="January"/>
  </r>
  <r>
    <x v="1699"/>
    <d v="2024-05-29T09:02:35"/>
    <s v="PROD133"/>
    <s v="CUST601"/>
    <s v="Electronics"/>
    <s v="Cash"/>
    <n v="1456.17"/>
    <n v="6"/>
    <n v="8737.02"/>
    <n v="751.27"/>
    <n v="7985.75"/>
    <x v="4"/>
    <s v="05"/>
    <s v="May"/>
  </r>
  <r>
    <x v="1700"/>
    <d v="2024-05-27T19:33:47"/>
    <s v="PROD9"/>
    <s v="CUST694"/>
    <s v="Fashion"/>
    <s v="Bank Transfer"/>
    <n v="1246.77"/>
    <n v="3"/>
    <n v="3740.31"/>
    <n v="481"/>
    <n v="3259.31"/>
    <x v="6"/>
    <s v="05"/>
    <s v="May"/>
  </r>
  <r>
    <x v="1701"/>
    <d v="2024-08-30T23:07:10"/>
    <s v="PROD21"/>
    <s v="CUST48"/>
    <s v="Fashion"/>
    <s v="Debit Card"/>
    <n v="403.88"/>
    <n v="10"/>
    <n v="4038.8"/>
    <n v="950.81"/>
    <n v="3087.9900000000002"/>
    <x v="1"/>
    <s v="08"/>
    <s v="August"/>
  </r>
  <r>
    <x v="1702"/>
    <d v="2024-07-12T10:05:29"/>
    <s v="PROD100"/>
    <s v="CUST21"/>
    <s v="Fashion"/>
    <s v="Debit Card"/>
    <n v="833.98"/>
    <n v="8"/>
    <n v="6671.84"/>
    <n v="404.57"/>
    <n v="6267.27"/>
    <x v="1"/>
    <s v="07"/>
    <s v="July"/>
  </r>
  <r>
    <x v="1703"/>
    <d v="2024-08-22T07:55:16"/>
    <s v="PROD72"/>
    <s v="CUST53"/>
    <s v="Books"/>
    <s v="Debit Card"/>
    <n v="912.57"/>
    <n v="7"/>
    <n v="6387.9900000000007"/>
    <n v="942.34"/>
    <n v="5445.6500000000005"/>
    <x v="2"/>
    <s v="08"/>
    <s v="August"/>
  </r>
  <r>
    <x v="1704"/>
    <d v="2024-03-07T20:34:44"/>
    <s v="PROD78"/>
    <s v="CUST467"/>
    <s v="Home Appliances"/>
    <s v="Bank Transfer"/>
    <n v="1359.07"/>
    <n v="9"/>
    <n v="12231.63"/>
    <n v="368.23"/>
    <n v="11863.4"/>
    <x v="2"/>
    <s v="03"/>
    <s v="March"/>
  </r>
  <r>
    <x v="1705"/>
    <d v="2024-09-04T22:14:41"/>
    <s v="PROD83"/>
    <s v="CUST42"/>
    <s v="Books"/>
    <s v="Debit Card"/>
    <n v="122.05"/>
    <n v="7"/>
    <n v="854.35"/>
    <n v="303.60000000000002"/>
    <n v="550.75"/>
    <x v="4"/>
    <s v="09"/>
    <s v="September"/>
  </r>
  <r>
    <x v="1706"/>
    <d v="2024-10-06T02:01:15"/>
    <s v="PROD85"/>
    <s v="CUST287"/>
    <s v="Books"/>
    <s v="Cash"/>
    <n v="1040.3800000000001"/>
    <n v="7"/>
    <n v="7282.6600000000008"/>
    <n v="899.57"/>
    <n v="6383.0900000000011"/>
    <x v="0"/>
    <s v="10"/>
    <s v="October"/>
  </r>
  <r>
    <x v="1707"/>
    <d v="2024-03-08T16:51:49"/>
    <s v="PROD66"/>
    <s v="CUST339"/>
    <s v="Home Appliances"/>
    <s v="Cash"/>
    <n v="31.23"/>
    <n v="8"/>
    <n v="249.84"/>
    <n v="327.89"/>
    <n v="-78.049999999999983"/>
    <x v="1"/>
    <s v="03"/>
    <s v="March"/>
  </r>
  <r>
    <x v="1708"/>
    <d v="2024-06-12T13:40:23"/>
    <s v="PROD174"/>
    <s v="CUST617"/>
    <s v="Toys"/>
    <s v="Bank Transfer"/>
    <n v="269.93"/>
    <n v="1"/>
    <n v="269.93"/>
    <n v="348.26"/>
    <n v="-78.329999999999984"/>
    <x v="4"/>
    <s v="06"/>
    <s v="June"/>
  </r>
  <r>
    <x v="1709"/>
    <d v="2024-03-28T11:04:31"/>
    <s v="PROD157"/>
    <s v="CUST284"/>
    <s v="Fashion"/>
    <s v="PayPal"/>
    <n v="1218.8599999999999"/>
    <n v="8"/>
    <n v="9750.8799999999992"/>
    <n v="152.68"/>
    <n v="9598.1999999999989"/>
    <x v="2"/>
    <s v="03"/>
    <s v="March"/>
  </r>
  <r>
    <x v="1710"/>
    <d v="2024-11-17T07:44:33"/>
    <s v="PROD17"/>
    <s v="CUST34"/>
    <s v="Home Appliances"/>
    <s v="PayPal"/>
    <n v="1529.82"/>
    <n v="6"/>
    <n v="9178.92"/>
    <n v="34.31"/>
    <n v="9144.61"/>
    <x v="0"/>
    <s v="11"/>
    <s v="November"/>
  </r>
  <r>
    <x v="1711"/>
    <d v="2024-09-17T05:15:29"/>
    <s v="PROD121"/>
    <s v="CUST764"/>
    <s v="Electronics"/>
    <s v="Bank Transfer"/>
    <n v="341.67"/>
    <n v="6"/>
    <n v="2050.02"/>
    <n v="795.14"/>
    <n v="1254.8800000000001"/>
    <x v="5"/>
    <s v="09"/>
    <s v="September"/>
  </r>
  <r>
    <x v="1712"/>
    <d v="2024-03-03T06:54:41"/>
    <s v="PROD103"/>
    <s v="CUST731"/>
    <s v="Electronics"/>
    <s v="Credit Card"/>
    <n v="1481.46"/>
    <n v="4"/>
    <n v="5925.84"/>
    <n v="889.08"/>
    <n v="5036.76"/>
    <x v="0"/>
    <s v="03"/>
    <s v="March"/>
  </r>
  <r>
    <x v="1713"/>
    <d v="2024-03-09T21:36:37"/>
    <s v="PROD179"/>
    <s v="CUST15"/>
    <s v="Electronics"/>
    <s v="Credit Card"/>
    <n v="384.84"/>
    <n v="9"/>
    <n v="3463.56"/>
    <n v="221.06"/>
    <n v="3242.5"/>
    <x v="3"/>
    <s v="03"/>
    <s v="March"/>
  </r>
  <r>
    <x v="1714"/>
    <d v="2024-08-23T15:02:24"/>
    <s v="PROD37"/>
    <s v="CUST899"/>
    <s v="Electronics"/>
    <s v="Debit Card"/>
    <n v="429.91"/>
    <n v="1"/>
    <n v="429.91"/>
    <n v="644.58000000000004"/>
    <n v="-214.67000000000002"/>
    <x v="1"/>
    <s v="08"/>
    <s v="August"/>
  </r>
  <r>
    <x v="1715"/>
    <d v="2024-09-18T23:57:04"/>
    <s v="PROD122"/>
    <s v="CUST496"/>
    <s v="Toys"/>
    <s v="PayPal"/>
    <n v="789.15"/>
    <n v="2"/>
    <n v="1578.3"/>
    <n v="574.14"/>
    <n v="1004.16"/>
    <x v="4"/>
    <s v="09"/>
    <s v="September"/>
  </r>
  <r>
    <x v="1716"/>
    <d v="2024-11-16T15:06:16"/>
    <s v="PROD146"/>
    <s v="CUST283"/>
    <s v="Toys"/>
    <s v="Credit Card"/>
    <n v="934.41"/>
    <n v="2"/>
    <n v="1868.82"/>
    <n v="687.22"/>
    <n v="1181.5999999999999"/>
    <x v="3"/>
    <s v="11"/>
    <s v="November"/>
  </r>
  <r>
    <x v="1717"/>
    <d v="2024-06-11T10:59:13"/>
    <s v="PROD189"/>
    <s v="CUST992"/>
    <s v="Fashion"/>
    <s v="Bank Transfer"/>
    <n v="1466.26"/>
    <n v="8"/>
    <n v="11730.08"/>
    <n v="532.16999999999996"/>
    <n v="11197.91"/>
    <x v="5"/>
    <s v="06"/>
    <s v="June"/>
  </r>
  <r>
    <x v="1718"/>
    <d v="2024-10-02T05:16:17"/>
    <s v="PROD45"/>
    <s v="CUST31"/>
    <s v="Books"/>
    <s v="Credit Card"/>
    <n v="1553.15"/>
    <n v="1"/>
    <n v="1553.15"/>
    <n v="609.70000000000005"/>
    <n v="943.45"/>
    <x v="4"/>
    <s v="10"/>
    <s v="October"/>
  </r>
  <r>
    <x v="1719"/>
    <d v="2024-05-13T15:21:36"/>
    <s v="PROD40"/>
    <s v="CUST996"/>
    <s v="Fashion"/>
    <s v="Credit Card"/>
    <n v="1572.9"/>
    <n v="2"/>
    <n v="3145.8"/>
    <n v="184.29"/>
    <n v="2961.51"/>
    <x v="6"/>
    <s v="05"/>
    <s v="May"/>
  </r>
  <r>
    <x v="1720"/>
    <d v="2024-10-22T02:38:20"/>
    <s v="PROD50"/>
    <s v="CUST622"/>
    <s v="Fashion"/>
    <s v="Credit Card"/>
    <n v="135.86000000000001"/>
    <n v="7"/>
    <n v="951.0200000000001"/>
    <n v="762.05"/>
    <n v="188.97000000000014"/>
    <x v="5"/>
    <s v="10"/>
    <s v="October"/>
  </r>
  <r>
    <x v="1721"/>
    <d v="2024-08-30T04:38:17"/>
    <s v="PROD140"/>
    <s v="CUST27"/>
    <s v="Electronics"/>
    <s v="Bank Transfer"/>
    <n v="1504.09"/>
    <n v="10"/>
    <n v="15040.9"/>
    <n v="368.41"/>
    <n v="14672.49"/>
    <x v="1"/>
    <s v="08"/>
    <s v="August"/>
  </r>
  <r>
    <x v="1722"/>
    <d v="2024-05-17T07:46:10"/>
    <s v="PROD30"/>
    <s v="CUST13"/>
    <s v="Fashion"/>
    <s v="Cash"/>
    <n v="982.77"/>
    <n v="10"/>
    <n v="9827.7000000000007"/>
    <n v="363.91"/>
    <n v="9463.7900000000009"/>
    <x v="1"/>
    <s v="05"/>
    <s v="May"/>
  </r>
  <r>
    <x v="1723"/>
    <d v="2024-10-17T19:37:19"/>
    <s v="PROD129"/>
    <s v="CUST155"/>
    <s v="Home Appliances"/>
    <s v="Debit Card"/>
    <n v="1205.02"/>
    <n v="9"/>
    <n v="10845.18"/>
    <n v="67.97"/>
    <n v="10777.210000000001"/>
    <x v="2"/>
    <s v="10"/>
    <s v="October"/>
  </r>
  <r>
    <x v="1724"/>
    <d v="2024-07-12T05:25:20"/>
    <s v="PROD51"/>
    <s v="CUST300"/>
    <s v="Home Appliances"/>
    <s v="Credit Card"/>
    <n v="1241.72"/>
    <n v="4"/>
    <n v="4966.88"/>
    <n v="502.29"/>
    <n v="4464.59"/>
    <x v="1"/>
    <s v="07"/>
    <s v="July"/>
  </r>
  <r>
    <x v="1725"/>
    <d v="2024-08-15T08:37:44"/>
    <s v="PROD120"/>
    <s v="CUST108"/>
    <s v="Home Appliances"/>
    <s v="Debit Card"/>
    <n v="90.89"/>
    <n v="5"/>
    <n v="454.45"/>
    <n v="821.86"/>
    <n v="-367.41"/>
    <x v="2"/>
    <s v="08"/>
    <s v="August"/>
  </r>
  <r>
    <x v="1726"/>
    <d v="2024-06-15T22:04:32"/>
    <s v="PROD12"/>
    <s v="CUST673"/>
    <s v="Home Appliances"/>
    <s v="Cash"/>
    <n v="243.57"/>
    <n v="4"/>
    <n v="974.28"/>
    <n v="132.38999999999999"/>
    <n v="841.89"/>
    <x v="3"/>
    <s v="06"/>
    <s v="June"/>
  </r>
  <r>
    <x v="1727"/>
    <d v="2024-06-23T15:02:26"/>
    <s v="PROD12"/>
    <s v="CUST536"/>
    <s v="Electronics"/>
    <s v="PayPal"/>
    <n v="445.14"/>
    <n v="7"/>
    <n v="3115.98"/>
    <n v="132.38999999999999"/>
    <n v="2983.59"/>
    <x v="0"/>
    <s v="06"/>
    <s v="June"/>
  </r>
  <r>
    <x v="1728"/>
    <d v="2024-09-13T22:06:58"/>
    <s v="PROD193"/>
    <s v="CUST747"/>
    <s v="Electronics"/>
    <s v="PayPal"/>
    <n v="355.82"/>
    <n v="3"/>
    <n v="1067.46"/>
    <n v="809.98"/>
    <n v="257.48"/>
    <x v="1"/>
    <s v="09"/>
    <s v="September"/>
  </r>
  <r>
    <x v="1729"/>
    <d v="2024-05-27T13:18:55"/>
    <s v="PROD165"/>
    <s v="CUST328"/>
    <s v="Fashion"/>
    <s v="Cash"/>
    <n v="593.54"/>
    <n v="7"/>
    <n v="4154.78"/>
    <n v="563.57000000000005"/>
    <n v="3591.2099999999996"/>
    <x v="6"/>
    <s v="05"/>
    <s v="May"/>
  </r>
  <r>
    <x v="1730"/>
    <d v="2024-06-17T03:37:51"/>
    <s v="PROD20"/>
    <s v="CUST179"/>
    <s v="Books"/>
    <s v="Credit Card"/>
    <n v="1388.79"/>
    <n v="6"/>
    <n v="8332.74"/>
    <n v="211.71"/>
    <n v="8121.03"/>
    <x v="6"/>
    <s v="06"/>
    <s v="June"/>
  </r>
  <r>
    <x v="1731"/>
    <d v="2024-08-05T06:50:44"/>
    <s v="PROD6"/>
    <s v="CUST196"/>
    <s v="Books"/>
    <s v="Debit Card"/>
    <n v="1373.3"/>
    <n v="5"/>
    <n v="6866.5"/>
    <n v="96.13"/>
    <n v="6770.37"/>
    <x v="6"/>
    <s v="08"/>
    <s v="August"/>
  </r>
  <r>
    <x v="1732"/>
    <d v="2024-07-07T03:01:11"/>
    <s v="PROD199"/>
    <s v="CUST561"/>
    <s v="Home Appliances"/>
    <s v="Bank Transfer"/>
    <n v="1199.57"/>
    <n v="10"/>
    <n v="11995.699999999999"/>
    <n v="907.07"/>
    <n v="11088.63"/>
    <x v="0"/>
    <s v="07"/>
    <s v="July"/>
  </r>
  <r>
    <x v="1733"/>
    <d v="2024-02-14T22:51:27"/>
    <s v="PROD13"/>
    <s v="CUST533"/>
    <s v="Home Appliances"/>
    <s v="Cash"/>
    <n v="1454.82"/>
    <n v="3"/>
    <n v="4364.46"/>
    <n v="188.4"/>
    <n v="4176.0600000000004"/>
    <x v="4"/>
    <s v="02"/>
    <s v="February"/>
  </r>
  <r>
    <x v="1734"/>
    <d v="2024-06-27T00:05:36"/>
    <s v="PROD31"/>
    <s v="CUST468"/>
    <s v="Home Appliances"/>
    <s v="Cash"/>
    <n v="505.31"/>
    <n v="5"/>
    <n v="2526.5500000000002"/>
    <n v="736.41"/>
    <n v="1790.1400000000003"/>
    <x v="2"/>
    <s v="06"/>
    <s v="June"/>
  </r>
  <r>
    <x v="1735"/>
    <d v="2024-09-24T08:33:31"/>
    <s v="PROD198"/>
    <s v="CUST135"/>
    <s v="Home Appliances"/>
    <s v="PayPal"/>
    <n v="767.86"/>
    <n v="9"/>
    <n v="6910.74"/>
    <n v="565.99"/>
    <n v="6344.75"/>
    <x v="5"/>
    <s v="09"/>
    <s v="September"/>
  </r>
  <r>
    <x v="1736"/>
    <d v="2024-06-04T01:00:16"/>
    <s v="PROD187"/>
    <s v="CUST314"/>
    <s v="Home Appliances"/>
    <s v="Debit Card"/>
    <n v="1183.3800000000001"/>
    <n v="9"/>
    <n v="10650.420000000002"/>
    <n v="117.5"/>
    <n v="10532.920000000002"/>
    <x v="5"/>
    <s v="06"/>
    <s v="June"/>
  </r>
  <r>
    <x v="1737"/>
    <d v="2024-04-01T11:22:49"/>
    <s v="PROD124"/>
    <s v="CUST269"/>
    <s v="Books"/>
    <s v="Cash"/>
    <n v="910.99"/>
    <n v="2"/>
    <n v="1821.98"/>
    <n v="409.39"/>
    <n v="1412.5900000000001"/>
    <x v="6"/>
    <s v="04"/>
    <s v="April"/>
  </r>
  <r>
    <x v="1738"/>
    <d v="2024-03-16T09:22:12"/>
    <s v="PROD148"/>
    <s v="CUST977"/>
    <s v="Books"/>
    <s v="Cash"/>
    <n v="831.04"/>
    <n v="5"/>
    <n v="4155.2"/>
    <n v="93.21"/>
    <n v="4061.99"/>
    <x v="3"/>
    <s v="03"/>
    <s v="March"/>
  </r>
  <r>
    <x v="1739"/>
    <d v="2024-05-28T23:19:42"/>
    <s v="PROD133"/>
    <s v="CUST598"/>
    <s v="Electronics"/>
    <s v="Bank Transfer"/>
    <n v="362.79"/>
    <n v="8"/>
    <n v="2902.32"/>
    <n v="751.27"/>
    <n v="2151.0500000000002"/>
    <x v="5"/>
    <s v="05"/>
    <s v="May"/>
  </r>
  <r>
    <x v="1740"/>
    <d v="2024-11-01T04:22:52"/>
    <s v="PROD75"/>
    <s v="CUST381"/>
    <s v="Electronics"/>
    <s v="PayPal"/>
    <n v="241.09"/>
    <n v="9"/>
    <n v="2169.81"/>
    <n v="703.67"/>
    <n v="1466.1399999999999"/>
    <x v="1"/>
    <s v="11"/>
    <s v="November"/>
  </r>
  <r>
    <x v="1741"/>
    <d v="2024-09-25T23:39:52"/>
    <s v="PROD195"/>
    <s v="CUST831"/>
    <s v="Electronics"/>
    <s v="PayPal"/>
    <n v="1874.26"/>
    <n v="7"/>
    <n v="13119.82"/>
    <n v="955.51"/>
    <n v="12164.31"/>
    <x v="4"/>
    <s v="09"/>
    <s v="September"/>
  </r>
  <r>
    <x v="1742"/>
    <d v="2024-06-08T00:42:42"/>
    <s v="PROD74"/>
    <s v="CUST998"/>
    <s v="Electronics"/>
    <s v="Cash"/>
    <n v="1801.53"/>
    <n v="9"/>
    <n v="16213.77"/>
    <n v="670.34"/>
    <n v="15543.43"/>
    <x v="3"/>
    <s v="06"/>
    <s v="June"/>
  </r>
  <r>
    <x v="1743"/>
    <d v="2024-06-17T19:07:42"/>
    <s v="PROD84"/>
    <s v="CUST912"/>
    <s v="Electronics"/>
    <s v="PayPal"/>
    <n v="1265.26"/>
    <n v="6"/>
    <n v="7591.5599999999995"/>
    <n v="970.96"/>
    <n v="6620.5999999999995"/>
    <x v="6"/>
    <s v="06"/>
    <s v="June"/>
  </r>
  <r>
    <x v="1744"/>
    <d v="2024-03-29T12:14:09"/>
    <s v="PROD117"/>
    <s v="CUST494"/>
    <s v="Books"/>
    <s v="Cash"/>
    <n v="1614.53"/>
    <n v="9"/>
    <n v="14530.77"/>
    <n v="621.46"/>
    <n v="13909.310000000001"/>
    <x v="1"/>
    <s v="03"/>
    <s v="March"/>
  </r>
  <r>
    <x v="1745"/>
    <d v="2024-09-01T10:29:17"/>
    <s v="PROD90"/>
    <s v="CUST576"/>
    <s v="Toys"/>
    <s v="PayPal"/>
    <n v="1941.91"/>
    <n v="7"/>
    <n v="13593.37"/>
    <n v="961.3"/>
    <n v="12632.070000000002"/>
    <x v="0"/>
    <s v="09"/>
    <s v="September"/>
  </r>
  <r>
    <x v="1746"/>
    <d v="2024-02-27T22:08:16"/>
    <s v="PROD40"/>
    <s v="CUST399"/>
    <s v="Toys"/>
    <s v="Cash"/>
    <n v="1454.3"/>
    <n v="4"/>
    <n v="5817.2"/>
    <n v="184.29"/>
    <n v="5632.91"/>
    <x v="5"/>
    <s v="02"/>
    <s v="February"/>
  </r>
  <r>
    <x v="1747"/>
    <d v="2024-08-16T05:49:09"/>
    <s v="PROD87"/>
    <s v="CUST585"/>
    <s v="Toys"/>
    <s v="Cash"/>
    <n v="194.6"/>
    <n v="4"/>
    <n v="778.4"/>
    <n v="646.59"/>
    <n v="131.80999999999995"/>
    <x v="1"/>
    <s v="08"/>
    <s v="August"/>
  </r>
  <r>
    <x v="1748"/>
    <d v="2024-09-28T22:33:38"/>
    <s v="PROD43"/>
    <s v="CUST935"/>
    <s v="Toys"/>
    <s v="Credit Card"/>
    <n v="223.58"/>
    <n v="3"/>
    <n v="670.74"/>
    <n v="321.19"/>
    <n v="349.55"/>
    <x v="3"/>
    <s v="09"/>
    <s v="September"/>
  </r>
  <r>
    <x v="1749"/>
    <d v="2024-03-21T10:16:27"/>
    <s v="PROD76"/>
    <s v="CUST636"/>
    <s v="Toys"/>
    <s v="Credit Card"/>
    <n v="493.43"/>
    <n v="8"/>
    <n v="3947.44"/>
    <n v="984.71"/>
    <n v="2962.73"/>
    <x v="2"/>
    <s v="03"/>
    <s v="March"/>
  </r>
  <r>
    <x v="1750"/>
    <d v="2024-09-12T22:32:22"/>
    <s v="PROD82"/>
    <s v="CUST459"/>
    <s v="Toys"/>
    <s v="Credit Card"/>
    <n v="42.78"/>
    <n v="3"/>
    <n v="128.34"/>
    <n v="208.12"/>
    <n v="-79.78"/>
    <x v="2"/>
    <s v="09"/>
    <s v="September"/>
  </r>
  <r>
    <x v="1751"/>
    <d v="2024-02-17T08:45:01"/>
    <s v="PROD167"/>
    <s v="CUST917"/>
    <s v="Electronics"/>
    <s v="Credit Card"/>
    <n v="514.91999999999996"/>
    <n v="4"/>
    <n v="2059.6799999999998"/>
    <n v="692.47"/>
    <n v="1367.2099999999998"/>
    <x v="3"/>
    <s v="02"/>
    <s v="February"/>
  </r>
  <r>
    <x v="1752"/>
    <d v="2024-11-11T22:07:54"/>
    <s v="PROD24"/>
    <s v="CUST444"/>
    <s v="Toys"/>
    <s v="Debit Card"/>
    <n v="1810.91"/>
    <n v="8"/>
    <n v="14487.28"/>
    <n v="42.41"/>
    <n v="14444.87"/>
    <x v="6"/>
    <s v="11"/>
    <s v="November"/>
  </r>
  <r>
    <x v="1753"/>
    <d v="2024-01-16T02:16:31"/>
    <s v="PROD59"/>
    <s v="CUST223"/>
    <s v="Electronics"/>
    <s v="Credit Card"/>
    <n v="734.58"/>
    <n v="7"/>
    <n v="5142.0600000000004"/>
    <n v="297.7"/>
    <n v="4844.3600000000006"/>
    <x v="5"/>
    <s v="01"/>
    <s v="January"/>
  </r>
  <r>
    <x v="1754"/>
    <d v="2024-02-08T11:36:59"/>
    <s v="PROD130"/>
    <s v="CUST715"/>
    <s v="Toys"/>
    <s v="PayPal"/>
    <n v="863.2"/>
    <n v="1"/>
    <n v="863.2"/>
    <n v="692.63"/>
    <n v="170.57000000000005"/>
    <x v="2"/>
    <s v="02"/>
    <s v="February"/>
  </r>
  <r>
    <x v="1755"/>
    <d v="2024-07-12T04:45:25"/>
    <s v="PROD53"/>
    <s v="CUST799"/>
    <s v="Toys"/>
    <s v="Debit Card"/>
    <n v="314.66000000000003"/>
    <n v="1"/>
    <n v="314.66000000000003"/>
    <n v="752.34"/>
    <n v="-437.68"/>
    <x v="1"/>
    <s v="07"/>
    <s v="July"/>
  </r>
  <r>
    <x v="1756"/>
    <d v="2024-02-05T21:29:31"/>
    <s v="PROD67"/>
    <s v="CUST607"/>
    <s v="Books"/>
    <s v="Credit Card"/>
    <n v="1039.02"/>
    <n v="1"/>
    <n v="1039.02"/>
    <n v="69.03"/>
    <n v="969.99"/>
    <x v="6"/>
    <s v="02"/>
    <s v="February"/>
  </r>
  <r>
    <x v="1757"/>
    <d v="2024-04-03T09:41:36"/>
    <s v="PROD193"/>
    <s v="CUST819"/>
    <s v="Books"/>
    <s v="PayPal"/>
    <n v="1789.29"/>
    <n v="5"/>
    <n v="8946.4500000000007"/>
    <n v="809.98"/>
    <n v="8136.4700000000012"/>
    <x v="4"/>
    <s v="04"/>
    <s v="April"/>
  </r>
  <r>
    <x v="1758"/>
    <d v="2024-08-02T08:43:43"/>
    <s v="PROD187"/>
    <s v="CUST744"/>
    <s v="Fashion"/>
    <s v="Bank Transfer"/>
    <n v="1542.99"/>
    <n v="1"/>
    <n v="1542.99"/>
    <n v="117.5"/>
    <n v="1425.49"/>
    <x v="1"/>
    <s v="08"/>
    <s v="August"/>
  </r>
  <r>
    <x v="1759"/>
    <d v="2024-04-09T15:04:10"/>
    <s v="PROD26"/>
    <s v="CUST939"/>
    <s v="Home Appliances"/>
    <s v="Credit Card"/>
    <n v="696.85"/>
    <n v="8"/>
    <n v="5574.8"/>
    <n v="627.66"/>
    <n v="4947.1400000000003"/>
    <x v="5"/>
    <s v="04"/>
    <s v="April"/>
  </r>
  <r>
    <x v="1760"/>
    <d v="2024-11-08T09:31:30"/>
    <s v="PROD131"/>
    <s v="CUST550"/>
    <s v="Home Appliances"/>
    <s v="Cash"/>
    <n v="1175.27"/>
    <n v="2"/>
    <n v="2350.54"/>
    <n v="694.54"/>
    <n v="1656"/>
    <x v="1"/>
    <s v="11"/>
    <s v="November"/>
  </r>
  <r>
    <x v="1761"/>
    <d v="2024-03-05T15:48:06"/>
    <s v="PROD32"/>
    <s v="CUST365"/>
    <s v="Electronics"/>
    <s v="Cash"/>
    <n v="1658.49"/>
    <n v="2"/>
    <n v="3316.98"/>
    <n v="439.15"/>
    <n v="2877.83"/>
    <x v="5"/>
    <s v="03"/>
    <s v="March"/>
  </r>
  <r>
    <x v="1762"/>
    <d v="2024-06-01T02:18:24"/>
    <s v="PROD137"/>
    <s v="CUST806"/>
    <s v="Toys"/>
    <s v="PayPal"/>
    <n v="113.91"/>
    <n v="3"/>
    <n v="341.73"/>
    <n v="612.41999999999996"/>
    <n v="-270.68999999999994"/>
    <x v="3"/>
    <s v="06"/>
    <s v="June"/>
  </r>
  <r>
    <x v="1763"/>
    <d v="2024-07-09T15:07:16"/>
    <s v="PROD132"/>
    <s v="CUST910"/>
    <s v="Fashion"/>
    <s v="Cash"/>
    <n v="1799.84"/>
    <n v="6"/>
    <n v="10799.039999999999"/>
    <n v="28.1"/>
    <n v="10770.939999999999"/>
    <x v="5"/>
    <s v="07"/>
    <s v="July"/>
  </r>
  <r>
    <x v="1764"/>
    <d v="2024-05-03T23:02:45"/>
    <s v="PROD6"/>
    <s v="CUST754"/>
    <s v="Electronics"/>
    <s v="Debit Card"/>
    <n v="1886.31"/>
    <n v="7"/>
    <n v="13204.17"/>
    <n v="96.13"/>
    <n v="13108.04"/>
    <x v="1"/>
    <s v="05"/>
    <s v="May"/>
  </r>
  <r>
    <x v="1765"/>
    <d v="2024-08-30T06:30:22"/>
    <s v="PROD56"/>
    <s v="CUST183"/>
    <s v="Electronics"/>
    <s v="Credit Card"/>
    <n v="983.26"/>
    <n v="2"/>
    <n v="1966.52"/>
    <n v="914.29"/>
    <n v="1052.23"/>
    <x v="1"/>
    <s v="08"/>
    <s v="August"/>
  </r>
  <r>
    <x v="1766"/>
    <d v="2024-04-13T21:24:18"/>
    <s v="PROD27"/>
    <s v="CUST205"/>
    <s v="Fashion"/>
    <s v="PayPal"/>
    <n v="260.94"/>
    <n v="5"/>
    <n v="1304.7"/>
    <n v="493.17"/>
    <n v="811.53"/>
    <x v="3"/>
    <s v="04"/>
    <s v="April"/>
  </r>
  <r>
    <x v="1767"/>
    <d v="2024-07-06T17:15:39"/>
    <s v="PROD174"/>
    <s v="CUST931"/>
    <s v="Electronics"/>
    <s v="PayPal"/>
    <n v="1119.17"/>
    <n v="6"/>
    <n v="6715.02"/>
    <n v="348.26"/>
    <n v="6366.76"/>
    <x v="3"/>
    <s v="07"/>
    <s v="July"/>
  </r>
  <r>
    <x v="1768"/>
    <d v="2024-09-20T03:31:41"/>
    <s v="PROD15"/>
    <s v="CUST291"/>
    <s v="Home Appliances"/>
    <s v="Cash"/>
    <n v="1165.2"/>
    <n v="3"/>
    <n v="3495.6000000000004"/>
    <n v="866.87"/>
    <n v="2628.7300000000005"/>
    <x v="1"/>
    <s v="09"/>
    <s v="September"/>
  </r>
  <r>
    <x v="1769"/>
    <d v="2024-03-24T18:17:02"/>
    <s v="PROD147"/>
    <s v="CUST799"/>
    <s v="Toys"/>
    <s v="Debit Card"/>
    <n v="942.84"/>
    <n v="6"/>
    <n v="5657.04"/>
    <n v="257.93"/>
    <n v="5399.11"/>
    <x v="0"/>
    <s v="03"/>
    <s v="March"/>
  </r>
  <r>
    <x v="1770"/>
    <d v="2024-05-05T07:42:58"/>
    <s v="PROD111"/>
    <s v="CUST483"/>
    <s v="Fashion"/>
    <s v="Debit Card"/>
    <n v="482.95"/>
    <n v="7"/>
    <n v="3380.65"/>
    <n v="771.88"/>
    <n v="2608.77"/>
    <x v="0"/>
    <s v="05"/>
    <s v="May"/>
  </r>
  <r>
    <x v="1771"/>
    <d v="2024-07-05T12:41:49"/>
    <s v="PROD133"/>
    <s v="CUST57"/>
    <s v="Fashion"/>
    <s v="Debit Card"/>
    <n v="1659.53"/>
    <n v="9"/>
    <n v="14935.77"/>
    <n v="751.27"/>
    <n v="14184.5"/>
    <x v="1"/>
    <s v="07"/>
    <s v="July"/>
  </r>
  <r>
    <x v="1772"/>
    <d v="2024-06-05T03:04:44"/>
    <s v="PROD38"/>
    <s v="CUST768"/>
    <s v="Books"/>
    <s v="Debit Card"/>
    <n v="170.06"/>
    <n v="2"/>
    <n v="340.12"/>
    <n v="99.19"/>
    <n v="240.93"/>
    <x v="4"/>
    <s v="06"/>
    <s v="June"/>
  </r>
  <r>
    <x v="1773"/>
    <d v="2024-03-30T07:00:29"/>
    <s v="PROD41"/>
    <s v="CUST561"/>
    <s v="Home Appliances"/>
    <s v="Bank Transfer"/>
    <n v="1184.56"/>
    <n v="4"/>
    <n v="4738.24"/>
    <n v="786.45"/>
    <n v="3951.79"/>
    <x v="3"/>
    <s v="03"/>
    <s v="March"/>
  </r>
  <r>
    <x v="1774"/>
    <d v="2024-08-21T13:22:02"/>
    <s v="PROD171"/>
    <s v="CUST660"/>
    <s v="Fashion"/>
    <s v="PayPal"/>
    <n v="1313.26"/>
    <n v="6"/>
    <n v="7879.5599999999995"/>
    <n v="485.76"/>
    <n v="7393.7999999999993"/>
    <x v="4"/>
    <s v="08"/>
    <s v="August"/>
  </r>
  <r>
    <x v="1775"/>
    <d v="2024-04-27T08:23:47"/>
    <s v="PROD146"/>
    <s v="CUST2"/>
    <s v="Electronics"/>
    <s v="Debit Card"/>
    <n v="597.83000000000004"/>
    <n v="4"/>
    <n v="2391.3200000000002"/>
    <n v="687.22"/>
    <n v="1704.1000000000001"/>
    <x v="3"/>
    <s v="04"/>
    <s v="April"/>
  </r>
  <r>
    <x v="1776"/>
    <d v="2024-09-05T09:28:43"/>
    <s v="PROD31"/>
    <s v="CUST949"/>
    <s v="Toys"/>
    <s v="PayPal"/>
    <n v="1093.24"/>
    <n v="2"/>
    <n v="2186.48"/>
    <n v="736.41"/>
    <n v="1450.0700000000002"/>
    <x v="2"/>
    <s v="09"/>
    <s v="September"/>
  </r>
  <r>
    <x v="1777"/>
    <d v="2024-10-17T05:30:52"/>
    <s v="PROD170"/>
    <s v="CUST992"/>
    <s v="Books"/>
    <s v="Cash"/>
    <n v="1211.56"/>
    <n v="2"/>
    <n v="2423.12"/>
    <n v="388.3"/>
    <n v="2034.82"/>
    <x v="2"/>
    <s v="10"/>
    <s v="October"/>
  </r>
  <r>
    <x v="1778"/>
    <d v="2024-02-05T02:55:04"/>
    <s v="PROD161"/>
    <s v="CUST124"/>
    <s v="Home Appliances"/>
    <s v="Bank Transfer"/>
    <n v="877.43"/>
    <n v="6"/>
    <n v="5264.58"/>
    <n v="859.01"/>
    <n v="4405.57"/>
    <x v="6"/>
    <s v="02"/>
    <s v="February"/>
  </r>
  <r>
    <x v="1779"/>
    <d v="2024-08-28T17:33:01"/>
    <s v="PROD178"/>
    <s v="CUST287"/>
    <s v="Toys"/>
    <s v="PayPal"/>
    <n v="217.72"/>
    <n v="1"/>
    <n v="217.72"/>
    <n v="750.55"/>
    <n v="-532.82999999999993"/>
    <x v="4"/>
    <s v="08"/>
    <s v="August"/>
  </r>
  <r>
    <x v="1780"/>
    <d v="2024-07-19T15:52:36"/>
    <s v="PROD83"/>
    <s v="CUST463"/>
    <s v="Books"/>
    <s v="PayPal"/>
    <n v="1435.33"/>
    <n v="2"/>
    <n v="2870.66"/>
    <n v="303.60000000000002"/>
    <n v="2567.06"/>
    <x v="1"/>
    <s v="07"/>
    <s v="July"/>
  </r>
  <r>
    <x v="1781"/>
    <d v="2024-05-18T04:02:04"/>
    <s v="PROD153"/>
    <s v="CUST983"/>
    <s v="Books"/>
    <s v="Bank Transfer"/>
    <n v="1861.95"/>
    <n v="2"/>
    <n v="3723.9"/>
    <n v="585.16999999999996"/>
    <n v="3138.73"/>
    <x v="3"/>
    <s v="05"/>
    <s v="May"/>
  </r>
  <r>
    <x v="1782"/>
    <d v="2024-06-10T03:01:20"/>
    <s v="PROD75"/>
    <s v="CUST778"/>
    <s v="Fashion"/>
    <s v="Bank Transfer"/>
    <n v="1423.74"/>
    <n v="4"/>
    <n v="5694.96"/>
    <n v="703.67"/>
    <n v="4991.29"/>
    <x v="6"/>
    <s v="06"/>
    <s v="June"/>
  </r>
  <r>
    <x v="1783"/>
    <d v="2024-03-08T12:36:45"/>
    <s v="PROD121"/>
    <s v="CUST895"/>
    <s v="Books"/>
    <s v="Cash"/>
    <n v="1892.93"/>
    <n v="5"/>
    <n v="9464.65"/>
    <n v="795.14"/>
    <n v="8669.51"/>
    <x v="1"/>
    <s v="03"/>
    <s v="March"/>
  </r>
  <r>
    <x v="1784"/>
    <d v="2024-03-21T14:23:02"/>
    <s v="PROD40"/>
    <s v="CUST771"/>
    <s v="Home Appliances"/>
    <s v="PayPal"/>
    <n v="873.19"/>
    <n v="9"/>
    <n v="7858.7100000000009"/>
    <n v="184.29"/>
    <n v="7674.420000000001"/>
    <x v="2"/>
    <s v="03"/>
    <s v="March"/>
  </r>
  <r>
    <x v="1785"/>
    <d v="2024-06-19T21:46:16"/>
    <s v="PROD25"/>
    <s v="CUST901"/>
    <s v="Toys"/>
    <s v="Debit Card"/>
    <n v="310.58999999999997"/>
    <n v="5"/>
    <n v="1552.9499999999998"/>
    <n v="465.59"/>
    <n v="1087.3599999999999"/>
    <x v="4"/>
    <s v="06"/>
    <s v="June"/>
  </r>
  <r>
    <x v="1786"/>
    <d v="2024-02-19T03:50:20"/>
    <s v="PROD64"/>
    <s v="CUST430"/>
    <s v="Toys"/>
    <s v="PayPal"/>
    <n v="737.95"/>
    <n v="10"/>
    <n v="7379.5"/>
    <n v="90.98"/>
    <n v="7288.52"/>
    <x v="6"/>
    <s v="02"/>
    <s v="February"/>
  </r>
  <r>
    <x v="1787"/>
    <d v="2024-10-14T14:58:24"/>
    <s v="PROD125"/>
    <s v="CUST174"/>
    <s v="Fashion"/>
    <s v="Bank Transfer"/>
    <n v="660.48"/>
    <n v="1"/>
    <n v="660.48"/>
    <n v="358.25"/>
    <n v="302.23"/>
    <x v="6"/>
    <s v="10"/>
    <s v="October"/>
  </r>
  <r>
    <x v="1788"/>
    <d v="2024-06-15T22:04:12"/>
    <s v="PROD176"/>
    <s v="CUST100"/>
    <s v="Books"/>
    <s v="Bank Transfer"/>
    <n v="766.57"/>
    <n v="9"/>
    <n v="6899.13"/>
    <n v="653.88"/>
    <n v="6245.25"/>
    <x v="3"/>
    <s v="06"/>
    <s v="June"/>
  </r>
  <r>
    <x v="1789"/>
    <d v="2024-01-11T14:42:36"/>
    <s v="PROD191"/>
    <s v="CUST773"/>
    <s v="Books"/>
    <s v="Debit Card"/>
    <n v="737.11"/>
    <n v="2"/>
    <n v="1474.22"/>
    <n v="148.63"/>
    <n v="1325.5900000000001"/>
    <x v="2"/>
    <s v="01"/>
    <s v="January"/>
  </r>
  <r>
    <x v="1790"/>
    <d v="2024-08-29T23:45:27"/>
    <s v="PROD160"/>
    <s v="CUST647"/>
    <s v="Books"/>
    <s v="PayPal"/>
    <n v="609.71"/>
    <n v="3"/>
    <n v="1829.13"/>
    <n v="311.56"/>
    <n v="1517.5700000000002"/>
    <x v="2"/>
    <s v="08"/>
    <s v="August"/>
  </r>
  <r>
    <x v="1791"/>
    <d v="2024-03-07T03:46:44"/>
    <s v="PROD137"/>
    <s v="CUST870"/>
    <s v="Toys"/>
    <s v="PayPal"/>
    <n v="1358.67"/>
    <n v="3"/>
    <n v="4076.01"/>
    <n v="612.41999999999996"/>
    <n v="3463.59"/>
    <x v="2"/>
    <s v="03"/>
    <s v="March"/>
  </r>
  <r>
    <x v="1792"/>
    <d v="2024-03-27T23:13:19"/>
    <s v="PROD87"/>
    <s v="CUST141"/>
    <s v="Books"/>
    <s v="Debit Card"/>
    <n v="550.20000000000005"/>
    <n v="7"/>
    <n v="3851.4000000000005"/>
    <n v="646.59"/>
    <n v="3204.8100000000004"/>
    <x v="4"/>
    <s v="03"/>
    <s v="March"/>
  </r>
  <r>
    <x v="1793"/>
    <d v="2024-02-17T10:11:49"/>
    <s v="PROD141"/>
    <s v="CUST408"/>
    <s v="Books"/>
    <s v="Cash"/>
    <n v="25.76"/>
    <n v="8"/>
    <n v="206.08"/>
    <n v="74.92"/>
    <n v="131.16000000000003"/>
    <x v="3"/>
    <s v="02"/>
    <s v="February"/>
  </r>
  <r>
    <x v="1794"/>
    <d v="2024-01-20T15:01:04"/>
    <s v="PROD194"/>
    <s v="CUST798"/>
    <s v="Toys"/>
    <s v="Credit Card"/>
    <n v="297.95999999999998"/>
    <n v="8"/>
    <n v="2383.6799999999998"/>
    <n v="521.98"/>
    <n v="1861.6999999999998"/>
    <x v="3"/>
    <s v="01"/>
    <s v="January"/>
  </r>
  <r>
    <x v="1795"/>
    <d v="2024-01-09T12:59:58"/>
    <s v="PROD176"/>
    <s v="CUST229"/>
    <s v="Home Appliances"/>
    <s v="PayPal"/>
    <n v="378.57"/>
    <n v="9"/>
    <n v="3407.13"/>
    <n v="653.88"/>
    <n v="2753.25"/>
    <x v="5"/>
    <s v="01"/>
    <s v="January"/>
  </r>
  <r>
    <x v="1796"/>
    <d v="2024-11-16T22:31:12"/>
    <s v="PROD28"/>
    <s v="CUST275"/>
    <s v="Books"/>
    <s v="Cash"/>
    <n v="1291.74"/>
    <n v="5"/>
    <n v="6458.7"/>
    <n v="963.58"/>
    <n v="5495.12"/>
    <x v="3"/>
    <s v="11"/>
    <s v="November"/>
  </r>
  <r>
    <x v="1797"/>
    <d v="2024-04-29T08:17:50"/>
    <s v="PROD60"/>
    <s v="CUST341"/>
    <s v="Toys"/>
    <s v="Credit Card"/>
    <n v="1550.66"/>
    <n v="10"/>
    <n v="15506.6"/>
    <n v="961.88"/>
    <n v="14544.720000000001"/>
    <x v="6"/>
    <s v="04"/>
    <s v="April"/>
  </r>
  <r>
    <x v="1798"/>
    <d v="2024-04-13T22:31:59"/>
    <s v="PROD81"/>
    <s v="CUST762"/>
    <s v="Fashion"/>
    <s v="Cash"/>
    <n v="1738.42"/>
    <n v="8"/>
    <n v="13907.36"/>
    <n v="783.02"/>
    <n v="13124.34"/>
    <x v="3"/>
    <s v="04"/>
    <s v="April"/>
  </r>
  <r>
    <x v="1799"/>
    <d v="2024-02-29T01:28:00"/>
    <s v="PROD25"/>
    <s v="CUST37"/>
    <s v="Toys"/>
    <s v="Debit Card"/>
    <n v="37.71"/>
    <n v="7"/>
    <n v="263.97000000000003"/>
    <n v="465.59"/>
    <n v="-201.61999999999995"/>
    <x v="2"/>
    <s v="02"/>
    <s v="February"/>
  </r>
  <r>
    <x v="1800"/>
    <d v="2024-08-28T20:24:16"/>
    <s v="PROD150"/>
    <s v="CUST125"/>
    <s v="Books"/>
    <s v="Bank Transfer"/>
    <n v="521.67999999999995"/>
    <n v="5"/>
    <n v="2608.3999999999996"/>
    <n v="904.67"/>
    <n v="1703.7299999999996"/>
    <x v="4"/>
    <s v="08"/>
    <s v="August"/>
  </r>
  <r>
    <x v="1801"/>
    <d v="2024-03-12T19:00:39"/>
    <s v="PROD98"/>
    <s v="CUST132"/>
    <s v="Electronics"/>
    <s v="PayPal"/>
    <n v="1218.54"/>
    <n v="8"/>
    <n v="9748.32"/>
    <n v="943.24"/>
    <n v="8805.08"/>
    <x v="5"/>
    <s v="03"/>
    <s v="March"/>
  </r>
  <r>
    <x v="1802"/>
    <d v="2024-08-11T18:19:44"/>
    <s v="PROD149"/>
    <s v="CUST464"/>
    <s v="Fashion"/>
    <s v="PayPal"/>
    <n v="580.48"/>
    <n v="7"/>
    <n v="4063.36"/>
    <n v="581.64"/>
    <n v="3481.7200000000003"/>
    <x v="0"/>
    <s v="08"/>
    <s v="August"/>
  </r>
  <r>
    <x v="1803"/>
    <d v="2024-08-14T08:31:39"/>
    <s v="PROD28"/>
    <s v="CUST728"/>
    <s v="Toys"/>
    <s v="PayPal"/>
    <n v="551.08000000000004"/>
    <n v="3"/>
    <n v="1653.2400000000002"/>
    <n v="963.58"/>
    <n v="689.6600000000002"/>
    <x v="4"/>
    <s v="08"/>
    <s v="August"/>
  </r>
  <r>
    <x v="1804"/>
    <d v="2024-01-03T04:13:50"/>
    <s v="PROD23"/>
    <s v="CUST698"/>
    <s v="Home Appliances"/>
    <s v="Debit Card"/>
    <n v="1334.79"/>
    <n v="8"/>
    <n v="10678.32"/>
    <n v="249.12"/>
    <n v="10429.199999999999"/>
    <x v="4"/>
    <s v="01"/>
    <s v="January"/>
  </r>
  <r>
    <x v="1805"/>
    <d v="2024-05-12T02:48:42"/>
    <s v="PROD136"/>
    <s v="CUST459"/>
    <s v="Home Appliances"/>
    <s v="Bank Transfer"/>
    <n v="1648.74"/>
    <n v="1"/>
    <n v="1648.74"/>
    <n v="226.52"/>
    <n v="1422.22"/>
    <x v="0"/>
    <s v="05"/>
    <s v="May"/>
  </r>
  <r>
    <x v="1806"/>
    <d v="2024-02-11T17:10:43"/>
    <s v="PROD180"/>
    <s v="CUST917"/>
    <s v="Home Appliances"/>
    <s v="Credit Card"/>
    <n v="1905.75"/>
    <n v="9"/>
    <n v="17151.75"/>
    <n v="452.2"/>
    <n v="16699.55"/>
    <x v="0"/>
    <s v="02"/>
    <s v="February"/>
  </r>
  <r>
    <x v="1807"/>
    <d v="2024-08-05T13:50:38"/>
    <s v="PROD115"/>
    <s v="CUST438"/>
    <s v="Home Appliances"/>
    <s v="Debit Card"/>
    <n v="878.28"/>
    <n v="10"/>
    <n v="8782.7999999999993"/>
    <n v="197.58"/>
    <n v="8585.2199999999993"/>
    <x v="6"/>
    <s v="08"/>
    <s v="August"/>
  </r>
  <r>
    <x v="1808"/>
    <d v="2024-04-02T12:36:48"/>
    <s v="PROD173"/>
    <s v="CUST952"/>
    <s v="Electronics"/>
    <s v="Cash"/>
    <n v="713.91"/>
    <n v="1"/>
    <n v="713.91"/>
    <n v="18.7"/>
    <n v="695.20999999999992"/>
    <x v="5"/>
    <s v="04"/>
    <s v="April"/>
  </r>
  <r>
    <x v="1809"/>
    <d v="2024-11-02T01:03:21"/>
    <s v="PROD113"/>
    <s v="CUST525"/>
    <s v="Toys"/>
    <s v="Debit Card"/>
    <n v="732.46"/>
    <n v="2"/>
    <n v="1464.92"/>
    <n v="669.31"/>
    <n v="795.61000000000013"/>
    <x v="3"/>
    <s v="11"/>
    <s v="November"/>
  </r>
  <r>
    <x v="1810"/>
    <d v="2024-06-07T23:55:08"/>
    <s v="PROD178"/>
    <s v="CUST269"/>
    <s v="Electronics"/>
    <s v="PayPal"/>
    <n v="575.49"/>
    <n v="3"/>
    <n v="1726.47"/>
    <n v="750.55"/>
    <n v="975.92000000000007"/>
    <x v="1"/>
    <s v="06"/>
    <s v="June"/>
  </r>
  <r>
    <x v="1811"/>
    <d v="2024-10-16T19:48:21"/>
    <s v="PROD55"/>
    <s v="CUST710"/>
    <s v="Electronics"/>
    <s v="Debit Card"/>
    <n v="621.9"/>
    <n v="9"/>
    <n v="5597.0999999999995"/>
    <n v="376.96"/>
    <n v="5220.1399999999994"/>
    <x v="4"/>
    <s v="10"/>
    <s v="October"/>
  </r>
  <r>
    <x v="1812"/>
    <d v="2024-01-11T20:21:50"/>
    <s v="PROD23"/>
    <s v="CUST162"/>
    <s v="Electronics"/>
    <s v="PayPal"/>
    <n v="518.41"/>
    <n v="7"/>
    <n v="3628.87"/>
    <n v="249.12"/>
    <n v="3379.75"/>
    <x v="2"/>
    <s v="01"/>
    <s v="January"/>
  </r>
  <r>
    <x v="1813"/>
    <d v="2024-03-23T14:00:20"/>
    <s v="PROD52"/>
    <s v="CUST471"/>
    <s v="Electronics"/>
    <s v="Credit Card"/>
    <n v="1219.32"/>
    <n v="6"/>
    <n v="7315.92"/>
    <n v="71.47"/>
    <n v="7244.45"/>
    <x v="3"/>
    <s v="03"/>
    <s v="March"/>
  </r>
  <r>
    <x v="1814"/>
    <d v="2024-07-26T03:50:16"/>
    <s v="PROD128"/>
    <s v="CUST793"/>
    <s v="Toys"/>
    <s v="Cash"/>
    <n v="1058.06"/>
    <n v="8"/>
    <n v="8464.48"/>
    <n v="505.04"/>
    <n v="7959.44"/>
    <x v="1"/>
    <s v="07"/>
    <s v="July"/>
  </r>
  <r>
    <x v="1815"/>
    <d v="2024-01-06T18:49:34"/>
    <s v="PROD148"/>
    <s v="CUST754"/>
    <s v="Fashion"/>
    <s v="PayPal"/>
    <n v="518.62"/>
    <n v="7"/>
    <n v="3630.34"/>
    <n v="93.21"/>
    <n v="3537.13"/>
    <x v="3"/>
    <s v="01"/>
    <s v="January"/>
  </r>
  <r>
    <x v="1816"/>
    <d v="2024-03-29T15:07:01"/>
    <s v="PROD184"/>
    <s v="CUST803"/>
    <s v="Books"/>
    <s v="Debit Card"/>
    <n v="1328.77"/>
    <n v="6"/>
    <n v="7972.62"/>
    <n v="986.68"/>
    <n v="6985.94"/>
    <x v="1"/>
    <s v="03"/>
    <s v="March"/>
  </r>
  <r>
    <x v="1817"/>
    <d v="2024-10-14T19:51:40"/>
    <s v="PROD189"/>
    <s v="CUST929"/>
    <s v="Toys"/>
    <s v="Cash"/>
    <n v="284.85000000000002"/>
    <n v="4"/>
    <n v="1139.4000000000001"/>
    <n v="532.16999999999996"/>
    <n v="607.23000000000013"/>
    <x v="6"/>
    <s v="10"/>
    <s v="October"/>
  </r>
  <r>
    <x v="1818"/>
    <d v="2024-02-02T11:02:58"/>
    <s v="PROD145"/>
    <s v="CUST33"/>
    <s v="Home Appliances"/>
    <s v="Credit Card"/>
    <n v="1589.6"/>
    <n v="3"/>
    <n v="4768.7999999999993"/>
    <n v="789.58"/>
    <n v="3979.2199999999993"/>
    <x v="1"/>
    <s v="02"/>
    <s v="February"/>
  </r>
  <r>
    <x v="1819"/>
    <d v="2024-01-07T19:36:18"/>
    <s v="PROD60"/>
    <s v="CUST340"/>
    <s v="Toys"/>
    <s v="PayPal"/>
    <n v="579.84"/>
    <n v="10"/>
    <n v="5798.4000000000005"/>
    <n v="961.88"/>
    <n v="4836.5200000000004"/>
    <x v="0"/>
    <s v="01"/>
    <s v="January"/>
  </r>
  <r>
    <x v="1820"/>
    <d v="2024-05-04T14:20:38"/>
    <s v="PROD1"/>
    <s v="CUST379"/>
    <s v="Electronics"/>
    <s v="Debit Card"/>
    <n v="1475.78"/>
    <n v="3"/>
    <n v="4427.34"/>
    <n v="435.29"/>
    <n v="3992.05"/>
    <x v="3"/>
    <s v="05"/>
    <s v="May"/>
  </r>
  <r>
    <x v="1821"/>
    <d v="2024-08-04T14:16:58"/>
    <s v="PROD97"/>
    <s v="CUST814"/>
    <s v="Home Appliances"/>
    <s v="Debit Card"/>
    <n v="693.35"/>
    <n v="3"/>
    <n v="2080.0500000000002"/>
    <n v="746.04"/>
    <n v="1334.0100000000002"/>
    <x v="0"/>
    <s v="08"/>
    <s v="August"/>
  </r>
  <r>
    <x v="1822"/>
    <d v="2024-09-18T10:17:39"/>
    <s v="PROD106"/>
    <s v="CUST577"/>
    <s v="Electronics"/>
    <s v="Cash"/>
    <n v="1989.67"/>
    <n v="2"/>
    <n v="3979.34"/>
    <n v="750.19"/>
    <n v="3229.15"/>
    <x v="4"/>
    <s v="09"/>
    <s v="September"/>
  </r>
  <r>
    <x v="1823"/>
    <d v="2024-01-02T00:23:32"/>
    <s v="PROD180"/>
    <s v="CUST420"/>
    <s v="Toys"/>
    <s v="Cash"/>
    <n v="1940.35"/>
    <n v="2"/>
    <n v="3880.7"/>
    <n v="452.2"/>
    <n v="3428.5"/>
    <x v="5"/>
    <s v="01"/>
    <s v="January"/>
  </r>
  <r>
    <x v="1824"/>
    <d v="2024-01-22T11:49:46"/>
    <s v="PROD59"/>
    <s v="CUST280"/>
    <s v="Electronics"/>
    <s v="PayPal"/>
    <n v="503.45"/>
    <n v="6"/>
    <n v="3020.7"/>
    <n v="297.7"/>
    <n v="2723"/>
    <x v="6"/>
    <s v="01"/>
    <s v="January"/>
  </r>
  <r>
    <x v="1825"/>
    <d v="2024-05-06T06:04:44"/>
    <s v="PROD118"/>
    <s v="CUST969"/>
    <s v="Fashion"/>
    <s v="Cash"/>
    <n v="1268.27"/>
    <n v="8"/>
    <n v="10146.16"/>
    <n v="370.52"/>
    <n v="9775.64"/>
    <x v="6"/>
    <s v="05"/>
    <s v="May"/>
  </r>
  <r>
    <x v="1826"/>
    <d v="2024-04-02T20:15:52"/>
    <s v="PROD62"/>
    <s v="CUST829"/>
    <s v="Toys"/>
    <s v="PayPal"/>
    <n v="710.65"/>
    <n v="8"/>
    <n v="5685.2"/>
    <n v="778.48"/>
    <n v="4906.7199999999993"/>
    <x v="5"/>
    <s v="04"/>
    <s v="April"/>
  </r>
  <r>
    <x v="1827"/>
    <d v="2024-09-05T21:11:49"/>
    <s v="PROD97"/>
    <s v="CUST714"/>
    <s v="Electronics"/>
    <s v="Credit Card"/>
    <n v="890.61"/>
    <n v="8"/>
    <n v="7124.88"/>
    <n v="746.04"/>
    <n v="6378.84"/>
    <x v="2"/>
    <s v="09"/>
    <s v="September"/>
  </r>
  <r>
    <x v="1828"/>
    <d v="2024-09-09T17:46:50"/>
    <s v="PROD5"/>
    <s v="CUST33"/>
    <s v="Toys"/>
    <s v="Cash"/>
    <n v="731.05"/>
    <n v="6"/>
    <n v="4386.2999999999993"/>
    <n v="809.47"/>
    <n v="3576.829999999999"/>
    <x v="6"/>
    <s v="09"/>
    <s v="September"/>
  </r>
  <r>
    <x v="1829"/>
    <d v="2024-10-03T11:02:49"/>
    <s v="PROD3"/>
    <s v="CUST316"/>
    <s v="Books"/>
    <s v="Cash"/>
    <n v="1904.58"/>
    <n v="1"/>
    <n v="1904.58"/>
    <n v="27.63"/>
    <n v="1876.9499999999998"/>
    <x v="2"/>
    <s v="10"/>
    <s v="October"/>
  </r>
  <r>
    <x v="1830"/>
    <d v="2024-05-25T13:51:10"/>
    <s v="PROD167"/>
    <s v="CUST289"/>
    <s v="Home Appliances"/>
    <s v="Cash"/>
    <n v="1047.3599999999999"/>
    <n v="9"/>
    <n v="9426.24"/>
    <n v="692.47"/>
    <n v="8733.77"/>
    <x v="3"/>
    <s v="05"/>
    <s v="May"/>
  </r>
  <r>
    <x v="1831"/>
    <d v="2024-05-31T16:50:43"/>
    <s v="PROD193"/>
    <s v="CUST244"/>
    <s v="Fashion"/>
    <s v="Bank Transfer"/>
    <n v="1953.4"/>
    <n v="2"/>
    <n v="3906.8"/>
    <n v="809.98"/>
    <n v="3096.82"/>
    <x v="1"/>
    <s v="05"/>
    <s v="May"/>
  </r>
  <r>
    <x v="1832"/>
    <d v="2024-08-15T17:32:08"/>
    <s v="PROD128"/>
    <s v="CUST205"/>
    <s v="Home Appliances"/>
    <s v="Debit Card"/>
    <n v="1130.02"/>
    <n v="4"/>
    <n v="4520.08"/>
    <n v="505.04"/>
    <n v="4015.04"/>
    <x v="2"/>
    <s v="08"/>
    <s v="August"/>
  </r>
  <r>
    <x v="1833"/>
    <d v="2024-03-13T07:54:03"/>
    <s v="PROD82"/>
    <s v="CUST97"/>
    <s v="Toys"/>
    <s v="Credit Card"/>
    <n v="1783.98"/>
    <n v="6"/>
    <n v="10703.880000000001"/>
    <n v="208.12"/>
    <n v="10495.76"/>
    <x v="4"/>
    <s v="03"/>
    <s v="March"/>
  </r>
  <r>
    <x v="1834"/>
    <d v="2024-02-07T16:03:53"/>
    <s v="PROD8"/>
    <s v="CUST445"/>
    <s v="Home Appliances"/>
    <s v="Debit Card"/>
    <n v="543.42999999999995"/>
    <n v="9"/>
    <n v="4890.87"/>
    <n v="851.56"/>
    <n v="4039.31"/>
    <x v="4"/>
    <s v="02"/>
    <s v="February"/>
  </r>
  <r>
    <x v="1835"/>
    <d v="2024-08-24T14:02:07"/>
    <s v="PROD114"/>
    <s v="CUST129"/>
    <s v="Home Appliances"/>
    <s v="Bank Transfer"/>
    <n v="1313.56"/>
    <n v="3"/>
    <n v="3940.68"/>
    <n v="380.81"/>
    <n v="3559.87"/>
    <x v="3"/>
    <s v="08"/>
    <s v="August"/>
  </r>
  <r>
    <x v="1836"/>
    <d v="2024-05-08T14:26:21"/>
    <s v="PROD126"/>
    <s v="CUST907"/>
    <s v="Toys"/>
    <s v="Bank Transfer"/>
    <n v="255.37"/>
    <n v="5"/>
    <n v="1276.8499999999999"/>
    <n v="605.29999999999995"/>
    <n v="671.55"/>
    <x v="4"/>
    <s v="05"/>
    <s v="May"/>
  </r>
  <r>
    <x v="1837"/>
    <d v="2024-03-25T11:01:38"/>
    <s v="PROD155"/>
    <s v="CUST942"/>
    <s v="Books"/>
    <s v="PayPal"/>
    <n v="592.72"/>
    <n v="6"/>
    <n v="3556.32"/>
    <n v="28.84"/>
    <n v="3527.48"/>
    <x v="6"/>
    <s v="03"/>
    <s v="March"/>
  </r>
  <r>
    <x v="1838"/>
    <d v="2024-02-22T19:55:36"/>
    <s v="PROD172"/>
    <s v="CUST436"/>
    <s v="Electronics"/>
    <s v="Debit Card"/>
    <n v="302.87"/>
    <n v="7"/>
    <n v="2120.09"/>
    <n v="95.27"/>
    <n v="2024.8200000000002"/>
    <x v="2"/>
    <s v="02"/>
    <s v="February"/>
  </r>
  <r>
    <x v="1839"/>
    <d v="2024-08-07T16:51:33"/>
    <s v="PROD50"/>
    <s v="CUST736"/>
    <s v="Fashion"/>
    <s v="Bank Transfer"/>
    <n v="1213.69"/>
    <n v="1"/>
    <n v="1213.69"/>
    <n v="762.05"/>
    <n v="451.6400000000001"/>
    <x v="4"/>
    <s v="08"/>
    <s v="August"/>
  </r>
  <r>
    <x v="1840"/>
    <d v="2024-05-01T06:41:51"/>
    <s v="PROD114"/>
    <s v="CUST756"/>
    <s v="Electronics"/>
    <s v="Bank Transfer"/>
    <n v="868.66"/>
    <n v="2"/>
    <n v="1737.32"/>
    <n v="380.81"/>
    <n v="1356.51"/>
    <x v="4"/>
    <s v="05"/>
    <s v="May"/>
  </r>
  <r>
    <x v="1841"/>
    <d v="2024-10-28T14:19:52"/>
    <s v="PROD152"/>
    <s v="CUST873"/>
    <s v="Electronics"/>
    <s v="Cash"/>
    <n v="1428.36"/>
    <n v="6"/>
    <n v="8570.16"/>
    <n v="143.38"/>
    <n v="8426.7800000000007"/>
    <x v="6"/>
    <s v="10"/>
    <s v="October"/>
  </r>
  <r>
    <x v="1842"/>
    <d v="2024-02-03T19:50:44"/>
    <s v="PROD183"/>
    <s v="CUST478"/>
    <s v="Fashion"/>
    <s v="Cash"/>
    <n v="657.85"/>
    <n v="9"/>
    <n v="5920.6500000000005"/>
    <n v="839.9"/>
    <n v="5080.7500000000009"/>
    <x v="3"/>
    <s v="02"/>
    <s v="February"/>
  </r>
  <r>
    <x v="1843"/>
    <d v="2024-08-31T14:30:03"/>
    <s v="PROD158"/>
    <s v="CUST379"/>
    <s v="Books"/>
    <s v="Credit Card"/>
    <n v="1095.2"/>
    <n v="3"/>
    <n v="3285.6000000000004"/>
    <n v="688.88"/>
    <n v="2596.7200000000003"/>
    <x v="3"/>
    <s v="08"/>
    <s v="August"/>
  </r>
  <r>
    <x v="1844"/>
    <d v="2024-02-24T07:58:00"/>
    <s v="PROD118"/>
    <s v="CUST38"/>
    <s v="Home Appliances"/>
    <s v="Cash"/>
    <n v="1491.25"/>
    <n v="2"/>
    <n v="2982.5"/>
    <n v="370.52"/>
    <n v="2611.98"/>
    <x v="3"/>
    <s v="02"/>
    <s v="February"/>
  </r>
  <r>
    <x v="1845"/>
    <d v="2024-06-06T17:23:19"/>
    <s v="PROD113"/>
    <s v="CUST772"/>
    <s v="Fashion"/>
    <s v="Cash"/>
    <n v="756.23"/>
    <n v="1"/>
    <n v="756.23"/>
    <n v="669.31"/>
    <n v="86.920000000000073"/>
    <x v="2"/>
    <s v="06"/>
    <s v="June"/>
  </r>
  <r>
    <x v="1846"/>
    <d v="2024-05-22T17:29:51"/>
    <s v="PROD59"/>
    <s v="CUST488"/>
    <s v="Home Appliances"/>
    <s v="PayPal"/>
    <n v="1222.8800000000001"/>
    <n v="5"/>
    <n v="6114.4000000000005"/>
    <n v="297.7"/>
    <n v="5816.7000000000007"/>
    <x v="4"/>
    <s v="05"/>
    <s v="May"/>
  </r>
  <r>
    <x v="1847"/>
    <d v="2024-07-16T04:46:43"/>
    <s v="PROD95"/>
    <s v="CUST880"/>
    <s v="Electronics"/>
    <s v="Bank Transfer"/>
    <n v="881.31"/>
    <n v="1"/>
    <n v="881.31"/>
    <n v="211.14"/>
    <n v="670.17"/>
    <x v="5"/>
    <s v="07"/>
    <s v="July"/>
  </r>
  <r>
    <x v="1848"/>
    <d v="2024-11-14T16:12:15"/>
    <s v="PROD170"/>
    <s v="CUST801"/>
    <s v="Fashion"/>
    <s v="Credit Card"/>
    <n v="1210.6300000000001"/>
    <n v="3"/>
    <n v="3631.8900000000003"/>
    <n v="388.3"/>
    <n v="3243.59"/>
    <x v="2"/>
    <s v="11"/>
    <s v="November"/>
  </r>
  <r>
    <x v="1849"/>
    <d v="2024-10-18T13:15:47"/>
    <s v="PROD67"/>
    <s v="CUST222"/>
    <s v="Fashion"/>
    <s v="PayPal"/>
    <n v="359.17"/>
    <n v="7"/>
    <n v="2514.19"/>
    <n v="69.03"/>
    <n v="2445.16"/>
    <x v="1"/>
    <s v="10"/>
    <s v="October"/>
  </r>
  <r>
    <x v="1850"/>
    <d v="2024-01-29T19:41:21"/>
    <s v="PROD100"/>
    <s v="CUST140"/>
    <s v="Books"/>
    <s v="Debit Card"/>
    <n v="1795.35"/>
    <n v="8"/>
    <n v="14362.8"/>
    <n v="404.57"/>
    <n v="13958.23"/>
    <x v="6"/>
    <s v="01"/>
    <s v="January"/>
  </r>
  <r>
    <x v="1851"/>
    <d v="2024-08-29T00:41:24"/>
    <s v="PROD172"/>
    <s v="CUST248"/>
    <s v="Home Appliances"/>
    <s v="Bank Transfer"/>
    <n v="1744.39"/>
    <n v="2"/>
    <n v="3488.78"/>
    <n v="95.27"/>
    <n v="3393.51"/>
    <x v="2"/>
    <s v="08"/>
    <s v="August"/>
  </r>
  <r>
    <x v="1852"/>
    <d v="2024-04-25T07:54:14"/>
    <s v="PROD134"/>
    <s v="CUST40"/>
    <s v="Fashion"/>
    <s v="Cash"/>
    <n v="407.96"/>
    <n v="4"/>
    <n v="1631.84"/>
    <n v="162.74"/>
    <n v="1469.1"/>
    <x v="2"/>
    <s v="04"/>
    <s v="April"/>
  </r>
  <r>
    <x v="1853"/>
    <d v="2024-05-26T03:16:28"/>
    <s v="PROD180"/>
    <s v="CUST31"/>
    <s v="Toys"/>
    <s v="Bank Transfer"/>
    <n v="1184.3599999999999"/>
    <n v="6"/>
    <n v="7106.16"/>
    <n v="452.2"/>
    <n v="6653.96"/>
    <x v="0"/>
    <s v="05"/>
    <s v="May"/>
  </r>
  <r>
    <x v="1854"/>
    <d v="2024-08-19T18:59:59"/>
    <s v="PROD46"/>
    <s v="CUST174"/>
    <s v="Toys"/>
    <s v="Cash"/>
    <n v="275.64"/>
    <n v="9"/>
    <n v="2480.7599999999998"/>
    <n v="587.24"/>
    <n v="1893.5199999999998"/>
    <x v="6"/>
    <s v="08"/>
    <s v="August"/>
  </r>
  <r>
    <x v="1855"/>
    <d v="2024-09-07T07:01:32"/>
    <s v="PROD180"/>
    <s v="CUST241"/>
    <s v="Toys"/>
    <s v="PayPal"/>
    <n v="1523.78"/>
    <n v="4"/>
    <n v="6095.12"/>
    <n v="452.2"/>
    <n v="5642.92"/>
    <x v="3"/>
    <s v="09"/>
    <s v="September"/>
  </r>
  <r>
    <x v="1856"/>
    <d v="2024-06-16T16:43:04"/>
    <s v="PROD124"/>
    <s v="CUST772"/>
    <s v="Home Appliances"/>
    <s v="Cash"/>
    <n v="150.62"/>
    <n v="8"/>
    <n v="1204.96"/>
    <n v="409.39"/>
    <n v="795.57"/>
    <x v="0"/>
    <s v="06"/>
    <s v="June"/>
  </r>
  <r>
    <x v="1857"/>
    <d v="2024-08-31T16:24:05"/>
    <s v="PROD126"/>
    <s v="CUST505"/>
    <s v="Electronics"/>
    <s v="Cash"/>
    <n v="1363.52"/>
    <n v="2"/>
    <n v="2727.04"/>
    <n v="605.29999999999995"/>
    <n v="2121.7399999999998"/>
    <x v="3"/>
    <s v="08"/>
    <s v="August"/>
  </r>
  <r>
    <x v="1858"/>
    <d v="2024-07-07T06:28:51"/>
    <s v="PROD2"/>
    <s v="CUST312"/>
    <s v="Home Appliances"/>
    <s v="Cash"/>
    <n v="694.85"/>
    <n v="1"/>
    <n v="694.85"/>
    <n v="253.61"/>
    <n v="441.24"/>
    <x v="0"/>
    <s v="07"/>
    <s v="July"/>
  </r>
  <r>
    <x v="1859"/>
    <d v="2024-07-29T17:58:56"/>
    <s v="PROD2"/>
    <s v="CUST313"/>
    <s v="Electronics"/>
    <s v="Credit Card"/>
    <n v="193.3"/>
    <n v="9"/>
    <n v="1739.7"/>
    <n v="253.61"/>
    <n v="1486.0900000000001"/>
    <x v="6"/>
    <s v="07"/>
    <s v="July"/>
  </r>
  <r>
    <x v="1860"/>
    <d v="2024-07-15T14:38:22"/>
    <s v="PROD62"/>
    <s v="CUST771"/>
    <s v="Home Appliances"/>
    <s v="Cash"/>
    <n v="21.56"/>
    <n v="2"/>
    <n v="43.12"/>
    <n v="778.48"/>
    <n v="-735.36"/>
    <x v="6"/>
    <s v="07"/>
    <s v="July"/>
  </r>
  <r>
    <x v="1861"/>
    <d v="2024-02-07T21:14:22"/>
    <s v="PROD49"/>
    <s v="CUST388"/>
    <s v="Home Appliances"/>
    <s v="Cash"/>
    <n v="1561.59"/>
    <n v="5"/>
    <n v="7807.95"/>
    <n v="401.98"/>
    <n v="7405.9699999999993"/>
    <x v="4"/>
    <s v="02"/>
    <s v="February"/>
  </r>
  <r>
    <x v="1862"/>
    <d v="2024-10-12T13:22:16"/>
    <s v="PROD59"/>
    <s v="CUST155"/>
    <s v="Books"/>
    <s v="Cash"/>
    <n v="1494.63"/>
    <n v="5"/>
    <n v="7473.1500000000005"/>
    <n v="297.7"/>
    <n v="7175.4500000000007"/>
    <x v="3"/>
    <s v="10"/>
    <s v="October"/>
  </r>
  <r>
    <x v="1863"/>
    <d v="2024-03-14T19:31:44"/>
    <s v="PROD153"/>
    <s v="CUST211"/>
    <s v="Home Appliances"/>
    <s v="Bank Transfer"/>
    <n v="1453.21"/>
    <n v="2"/>
    <n v="2906.42"/>
    <n v="585.16999999999996"/>
    <n v="2321.25"/>
    <x v="2"/>
    <s v="03"/>
    <s v="March"/>
  </r>
  <r>
    <x v="1864"/>
    <d v="2024-05-13T01:26:06"/>
    <s v="PROD198"/>
    <s v="CUST86"/>
    <s v="Fashion"/>
    <s v="Debit Card"/>
    <n v="622.1"/>
    <n v="10"/>
    <n v="6221"/>
    <n v="565.99"/>
    <n v="5655.01"/>
    <x v="6"/>
    <s v="05"/>
    <s v="May"/>
  </r>
  <r>
    <x v="1865"/>
    <d v="2024-08-01T09:14:13"/>
    <s v="PROD143"/>
    <s v="CUST376"/>
    <s v="Home Appliances"/>
    <s v="PayPal"/>
    <n v="1249.83"/>
    <n v="3"/>
    <n v="3749.49"/>
    <n v="570.6"/>
    <n v="3178.89"/>
    <x v="2"/>
    <s v="08"/>
    <s v="August"/>
  </r>
  <r>
    <x v="1866"/>
    <d v="2024-02-19T06:29:22"/>
    <s v="PROD82"/>
    <s v="CUST327"/>
    <s v="Electronics"/>
    <s v="Credit Card"/>
    <n v="1982.08"/>
    <n v="7"/>
    <n v="13874.56"/>
    <n v="208.12"/>
    <n v="13666.439999999999"/>
    <x v="6"/>
    <s v="02"/>
    <s v="February"/>
  </r>
  <r>
    <x v="1867"/>
    <d v="2024-07-13T01:20:19"/>
    <s v="PROD22"/>
    <s v="CUST61"/>
    <s v="Electronics"/>
    <s v="Credit Card"/>
    <n v="685.56"/>
    <n v="2"/>
    <n v="1371.12"/>
    <n v="418.1"/>
    <n v="953.01999999999987"/>
    <x v="3"/>
    <s v="07"/>
    <s v="July"/>
  </r>
  <r>
    <x v="1868"/>
    <d v="2024-07-28T14:53:51"/>
    <s v="PROD142"/>
    <s v="CUST331"/>
    <s v="Fashion"/>
    <s v="Bank Transfer"/>
    <n v="1361.43"/>
    <n v="5"/>
    <n v="6807.1500000000005"/>
    <n v="102.72"/>
    <n v="6704.43"/>
    <x v="0"/>
    <s v="07"/>
    <s v="July"/>
  </r>
  <r>
    <x v="1869"/>
    <d v="2024-10-14T22:06:38"/>
    <s v="PROD5"/>
    <s v="CUST568"/>
    <s v="Toys"/>
    <s v="PayPal"/>
    <n v="780.49"/>
    <n v="1"/>
    <n v="780.49"/>
    <n v="809.47"/>
    <n v="-28.980000000000018"/>
    <x v="6"/>
    <s v="10"/>
    <s v="October"/>
  </r>
  <r>
    <x v="1870"/>
    <d v="2024-07-20T05:58:56"/>
    <s v="PROD148"/>
    <s v="CUST929"/>
    <s v="Toys"/>
    <s v="Bank Transfer"/>
    <n v="1020.89"/>
    <n v="10"/>
    <n v="10208.9"/>
    <n v="93.21"/>
    <n v="10115.69"/>
    <x v="3"/>
    <s v="07"/>
    <s v="July"/>
  </r>
  <r>
    <x v="1871"/>
    <d v="2024-03-03T02:10:35"/>
    <s v="PROD128"/>
    <s v="CUST534"/>
    <s v="Books"/>
    <s v="Cash"/>
    <n v="479.15"/>
    <n v="6"/>
    <n v="2874.8999999999996"/>
    <n v="505.04"/>
    <n v="2369.8599999999997"/>
    <x v="0"/>
    <s v="03"/>
    <s v="March"/>
  </r>
  <r>
    <x v="1872"/>
    <d v="2024-09-09T10:44:54"/>
    <s v="PROD118"/>
    <s v="CUST17"/>
    <s v="Electronics"/>
    <s v="PayPal"/>
    <n v="1949.81"/>
    <n v="5"/>
    <n v="9749.0499999999993"/>
    <n v="370.52"/>
    <n v="9378.5299999999988"/>
    <x v="6"/>
    <s v="09"/>
    <s v="September"/>
  </r>
  <r>
    <x v="1873"/>
    <d v="2024-04-30T13:47:23"/>
    <s v="PROD109"/>
    <s v="CUST840"/>
    <s v="Books"/>
    <s v="Credit Card"/>
    <n v="1696.56"/>
    <n v="3"/>
    <n v="5089.68"/>
    <n v="282.68"/>
    <n v="4807"/>
    <x v="5"/>
    <s v="04"/>
    <s v="April"/>
  </r>
  <r>
    <x v="1874"/>
    <d v="2024-01-21T02:49:17"/>
    <s v="PROD129"/>
    <s v="CUST285"/>
    <s v="Home Appliances"/>
    <s v="Cash"/>
    <n v="84.23"/>
    <n v="9"/>
    <n v="758.07"/>
    <n v="67.97"/>
    <n v="690.1"/>
    <x v="0"/>
    <s v="01"/>
    <s v="January"/>
  </r>
  <r>
    <x v="1875"/>
    <d v="2024-10-31T19:10:37"/>
    <s v="PROD58"/>
    <s v="CUST598"/>
    <s v="Toys"/>
    <s v="Debit Card"/>
    <n v="430.7"/>
    <n v="1"/>
    <n v="430.7"/>
    <n v="898.84"/>
    <n v="-468.14000000000004"/>
    <x v="2"/>
    <s v="10"/>
    <s v="October"/>
  </r>
  <r>
    <x v="1876"/>
    <d v="2024-08-19T23:04:40"/>
    <s v="PROD194"/>
    <s v="CUST592"/>
    <s v="Fashion"/>
    <s v="Bank Transfer"/>
    <n v="1133.72"/>
    <n v="10"/>
    <n v="11337.2"/>
    <n v="521.98"/>
    <n v="10815.220000000001"/>
    <x v="6"/>
    <s v="08"/>
    <s v="August"/>
  </r>
  <r>
    <x v="1877"/>
    <d v="2024-01-07T09:46:26"/>
    <s v="PROD137"/>
    <s v="CUST666"/>
    <s v="Electronics"/>
    <s v="Cash"/>
    <n v="499.1"/>
    <n v="10"/>
    <n v="4991"/>
    <n v="612.41999999999996"/>
    <n v="4378.58"/>
    <x v="0"/>
    <s v="01"/>
    <s v="January"/>
  </r>
  <r>
    <x v="1878"/>
    <d v="2024-05-23T12:33:08"/>
    <s v="PROD119"/>
    <s v="CUST41"/>
    <s v="Fashion"/>
    <s v="Debit Card"/>
    <n v="1057.83"/>
    <n v="10"/>
    <n v="10578.3"/>
    <n v="415.38"/>
    <n v="10162.92"/>
    <x v="2"/>
    <s v="05"/>
    <s v="May"/>
  </r>
  <r>
    <x v="1879"/>
    <d v="2024-09-13T07:39:51"/>
    <s v="PROD44"/>
    <s v="CUST254"/>
    <s v="Electronics"/>
    <s v="Credit Card"/>
    <n v="1502.03"/>
    <n v="9"/>
    <n v="13518.27"/>
    <n v="174.99"/>
    <n v="13343.28"/>
    <x v="1"/>
    <s v="09"/>
    <s v="September"/>
  </r>
  <r>
    <x v="1880"/>
    <d v="2024-08-02T12:53:29"/>
    <s v="PROD21"/>
    <s v="CUST601"/>
    <s v="Electronics"/>
    <s v="Debit Card"/>
    <n v="1182.05"/>
    <n v="9"/>
    <n v="10638.449999999999"/>
    <n v="950.81"/>
    <n v="9687.64"/>
    <x v="1"/>
    <s v="08"/>
    <s v="August"/>
  </r>
  <r>
    <x v="1881"/>
    <d v="2024-04-07T23:00:15"/>
    <s v="PROD147"/>
    <s v="CUST88"/>
    <s v="Electronics"/>
    <s v="Credit Card"/>
    <n v="516.33000000000004"/>
    <n v="1"/>
    <n v="516.33000000000004"/>
    <n v="257.93"/>
    <n v="258.40000000000003"/>
    <x v="0"/>
    <s v="04"/>
    <s v="April"/>
  </r>
  <r>
    <x v="1882"/>
    <d v="2024-04-02T06:54:50"/>
    <s v="PROD75"/>
    <s v="CUST256"/>
    <s v="Fashion"/>
    <s v="Credit Card"/>
    <n v="291.3"/>
    <n v="4"/>
    <n v="1165.2"/>
    <n v="703.67"/>
    <n v="461.53000000000009"/>
    <x v="5"/>
    <s v="04"/>
    <s v="April"/>
  </r>
  <r>
    <x v="1883"/>
    <d v="2024-01-03T01:42:39"/>
    <s v="PROD8"/>
    <s v="CUST590"/>
    <s v="Books"/>
    <s v="PayPal"/>
    <n v="1311.63"/>
    <n v="2"/>
    <n v="2623.26"/>
    <n v="851.56"/>
    <n v="1771.7000000000003"/>
    <x v="4"/>
    <s v="01"/>
    <s v="January"/>
  </r>
  <r>
    <x v="1884"/>
    <d v="2024-02-02T01:47:30"/>
    <s v="PROD57"/>
    <s v="CUST346"/>
    <s v="Toys"/>
    <s v="PayPal"/>
    <n v="72.709999999999994"/>
    <n v="3"/>
    <n v="218.13"/>
    <n v="998.57"/>
    <n v="-780.44"/>
    <x v="1"/>
    <s v="02"/>
    <s v="February"/>
  </r>
  <r>
    <x v="1885"/>
    <d v="2024-01-20T15:05:57"/>
    <s v="PROD34"/>
    <s v="CUST618"/>
    <s v="Fashion"/>
    <s v="Cash"/>
    <n v="1335.02"/>
    <n v="6"/>
    <n v="8010.12"/>
    <n v="136.99"/>
    <n v="7873.13"/>
    <x v="3"/>
    <s v="01"/>
    <s v="January"/>
  </r>
  <r>
    <x v="1886"/>
    <d v="2024-05-28T20:56:31"/>
    <s v="PROD134"/>
    <s v="CUST973"/>
    <s v="Books"/>
    <s v="Debit Card"/>
    <n v="94.05"/>
    <n v="4"/>
    <n v="376.2"/>
    <n v="162.74"/>
    <n v="213.45999999999998"/>
    <x v="5"/>
    <s v="05"/>
    <s v="May"/>
  </r>
  <r>
    <x v="1887"/>
    <d v="2024-11-10T15:01:41"/>
    <s v="PROD144"/>
    <s v="CUST196"/>
    <s v="Books"/>
    <s v="Credit Card"/>
    <n v="730.08"/>
    <n v="4"/>
    <n v="2920.32"/>
    <n v="369.73"/>
    <n v="2550.59"/>
    <x v="0"/>
    <s v="11"/>
    <s v="November"/>
  </r>
  <r>
    <x v="1888"/>
    <d v="2024-05-22T05:49:26"/>
    <s v="PROD170"/>
    <s v="CUST820"/>
    <s v="Toys"/>
    <s v="Bank Transfer"/>
    <n v="413.6"/>
    <n v="9"/>
    <n v="3722.4"/>
    <n v="388.3"/>
    <n v="3334.1"/>
    <x v="4"/>
    <s v="05"/>
    <s v="May"/>
  </r>
  <r>
    <x v="1889"/>
    <d v="2024-04-11T06:34:01"/>
    <s v="PROD79"/>
    <s v="CUST722"/>
    <s v="Toys"/>
    <s v="PayPal"/>
    <n v="980.42"/>
    <n v="5"/>
    <n v="4902.0999999999995"/>
    <n v="799.06"/>
    <n v="4103.0399999999991"/>
    <x v="2"/>
    <s v="04"/>
    <s v="April"/>
  </r>
  <r>
    <x v="1890"/>
    <d v="2024-01-24T16:04:55"/>
    <s v="PROD128"/>
    <s v="CUST672"/>
    <s v="Electronics"/>
    <s v="PayPal"/>
    <n v="230.33"/>
    <n v="7"/>
    <n v="1612.3100000000002"/>
    <n v="505.04"/>
    <n v="1107.2700000000002"/>
    <x v="4"/>
    <s v="01"/>
    <s v="January"/>
  </r>
  <r>
    <x v="1891"/>
    <d v="2024-06-07T02:41:26"/>
    <s v="PROD152"/>
    <s v="CUST838"/>
    <s v="Fashion"/>
    <s v="PayPal"/>
    <n v="220.39"/>
    <n v="1"/>
    <n v="220.39"/>
    <n v="143.38"/>
    <n v="77.009999999999991"/>
    <x v="1"/>
    <s v="06"/>
    <s v="June"/>
  </r>
  <r>
    <x v="1892"/>
    <d v="2024-01-19T15:28:36"/>
    <s v="PROD105"/>
    <s v="CUST993"/>
    <s v="Electronics"/>
    <s v="PayPal"/>
    <n v="1261.23"/>
    <n v="7"/>
    <n v="8828.61"/>
    <n v="305.49"/>
    <n v="8523.1200000000008"/>
    <x v="1"/>
    <s v="01"/>
    <s v="January"/>
  </r>
  <r>
    <x v="1893"/>
    <d v="2024-02-01T06:16:50"/>
    <s v="PROD28"/>
    <s v="CUST124"/>
    <s v="Home Appliances"/>
    <s v="Bank Transfer"/>
    <n v="1064.1099999999999"/>
    <n v="2"/>
    <n v="2128.2199999999998"/>
    <n v="963.58"/>
    <n v="1164.6399999999999"/>
    <x v="2"/>
    <s v="02"/>
    <s v="February"/>
  </r>
  <r>
    <x v="1894"/>
    <d v="2024-06-24T22:04:27"/>
    <s v="PROD38"/>
    <s v="CUST835"/>
    <s v="Home Appliances"/>
    <s v="PayPal"/>
    <n v="1016.87"/>
    <n v="5"/>
    <n v="5084.3500000000004"/>
    <n v="99.19"/>
    <n v="4985.1600000000008"/>
    <x v="6"/>
    <s v="06"/>
    <s v="June"/>
  </r>
  <r>
    <x v="1895"/>
    <d v="2024-04-15T14:19:56"/>
    <s v="PROD87"/>
    <s v="CUST649"/>
    <s v="Books"/>
    <s v="Bank Transfer"/>
    <n v="713.84"/>
    <n v="8"/>
    <n v="5710.72"/>
    <n v="646.59"/>
    <n v="5064.13"/>
    <x v="6"/>
    <s v="04"/>
    <s v="April"/>
  </r>
  <r>
    <x v="1896"/>
    <d v="2024-02-14T03:12:59"/>
    <s v="PROD192"/>
    <s v="CUST21"/>
    <s v="Home Appliances"/>
    <s v="Credit Card"/>
    <n v="1348.66"/>
    <n v="3"/>
    <n v="4045.9800000000005"/>
    <n v="154.76"/>
    <n v="3891.2200000000003"/>
    <x v="4"/>
    <s v="02"/>
    <s v="February"/>
  </r>
  <r>
    <x v="1897"/>
    <d v="2024-01-17T06:59:22"/>
    <s v="PROD136"/>
    <s v="CUST873"/>
    <s v="Fashion"/>
    <s v="Debit Card"/>
    <n v="500.17"/>
    <n v="4"/>
    <n v="2000.68"/>
    <n v="226.52"/>
    <n v="1774.16"/>
    <x v="4"/>
    <s v="01"/>
    <s v="January"/>
  </r>
  <r>
    <x v="1898"/>
    <d v="2024-08-28T11:32:38"/>
    <s v="PROD58"/>
    <s v="CUST728"/>
    <s v="Home Appliances"/>
    <s v="PayPal"/>
    <n v="222.44"/>
    <n v="4"/>
    <n v="889.76"/>
    <n v="898.84"/>
    <n v="-9.0800000000000409"/>
    <x v="4"/>
    <s v="08"/>
    <s v="August"/>
  </r>
  <r>
    <x v="1899"/>
    <d v="2024-02-08T16:12:42"/>
    <s v="PROD15"/>
    <s v="CUST601"/>
    <s v="Fashion"/>
    <s v="Cash"/>
    <n v="1655.2"/>
    <n v="5"/>
    <n v="8276"/>
    <n v="866.87"/>
    <n v="7409.13"/>
    <x v="2"/>
    <s v="02"/>
    <s v="February"/>
  </r>
  <r>
    <x v="1900"/>
    <d v="2024-06-07T10:26:37"/>
    <s v="PROD127"/>
    <s v="CUST308"/>
    <s v="Toys"/>
    <s v="Bank Transfer"/>
    <n v="1754.72"/>
    <n v="3"/>
    <n v="5264.16"/>
    <n v="802.35"/>
    <n v="4461.8099999999995"/>
    <x v="1"/>
    <s v="06"/>
    <s v="June"/>
  </r>
  <r>
    <x v="1901"/>
    <d v="2024-04-15T01:58:02"/>
    <s v="PROD124"/>
    <s v="CUST295"/>
    <s v="Fashion"/>
    <s v="Bank Transfer"/>
    <n v="1942.08"/>
    <n v="10"/>
    <n v="19420.8"/>
    <n v="409.39"/>
    <n v="19011.41"/>
    <x v="6"/>
    <s v="04"/>
    <s v="April"/>
  </r>
  <r>
    <x v="1902"/>
    <d v="2024-10-21T03:14:51"/>
    <s v="PROD84"/>
    <s v="CUST22"/>
    <s v="Books"/>
    <s v="Debit Card"/>
    <n v="186"/>
    <n v="9"/>
    <n v="1674"/>
    <n v="970.96"/>
    <n v="703.04"/>
    <x v="6"/>
    <s v="10"/>
    <s v="October"/>
  </r>
  <r>
    <x v="1903"/>
    <d v="2024-09-15T20:15:49"/>
    <s v="PROD71"/>
    <s v="CUST219"/>
    <s v="Electronics"/>
    <s v="Debit Card"/>
    <n v="1448.19"/>
    <n v="3"/>
    <n v="4344.57"/>
    <n v="35.22"/>
    <n v="4309.3499999999995"/>
    <x v="0"/>
    <s v="09"/>
    <s v="September"/>
  </r>
  <r>
    <x v="1904"/>
    <d v="2024-07-31T06:29:50"/>
    <s v="PROD33"/>
    <s v="CUST2"/>
    <s v="Fashion"/>
    <s v="Bank Transfer"/>
    <n v="1862.14"/>
    <n v="1"/>
    <n v="1862.14"/>
    <n v="330.51"/>
    <n v="1531.63"/>
    <x v="4"/>
    <s v="07"/>
    <s v="July"/>
  </r>
  <r>
    <x v="1905"/>
    <d v="2024-01-05T17:21:49"/>
    <s v="PROD92"/>
    <s v="CUST564"/>
    <s v="Electronics"/>
    <s v="Bank Transfer"/>
    <n v="607.61"/>
    <n v="6"/>
    <n v="3645.66"/>
    <n v="814.84"/>
    <n v="2830.8199999999997"/>
    <x v="1"/>
    <s v="01"/>
    <s v="January"/>
  </r>
  <r>
    <x v="1906"/>
    <d v="2024-03-15T05:58:53"/>
    <s v="PROD96"/>
    <s v="CUST552"/>
    <s v="Toys"/>
    <s v="Cash"/>
    <n v="1487.33"/>
    <n v="1"/>
    <n v="1487.33"/>
    <n v="307.60000000000002"/>
    <n v="1179.73"/>
    <x v="1"/>
    <s v="03"/>
    <s v="March"/>
  </r>
  <r>
    <x v="1907"/>
    <d v="2024-10-23T17:43:57"/>
    <s v="PROD112"/>
    <s v="CUST381"/>
    <s v="Home Appliances"/>
    <s v="Bank Transfer"/>
    <n v="913.95"/>
    <n v="6"/>
    <n v="5483.7000000000007"/>
    <n v="104.7"/>
    <n v="5379.0000000000009"/>
    <x v="4"/>
    <s v="10"/>
    <s v="October"/>
  </r>
  <r>
    <x v="1908"/>
    <d v="2024-09-09T01:50:01"/>
    <s v="PROD24"/>
    <s v="CUST384"/>
    <s v="Toys"/>
    <s v="PayPal"/>
    <n v="1577.15"/>
    <n v="10"/>
    <n v="15771.5"/>
    <n v="42.41"/>
    <n v="15729.09"/>
    <x v="6"/>
    <s v="09"/>
    <s v="September"/>
  </r>
  <r>
    <x v="1909"/>
    <d v="2024-08-23T16:20:09"/>
    <s v="PROD68"/>
    <s v="CUST76"/>
    <s v="Toys"/>
    <s v="Debit Card"/>
    <n v="741.64"/>
    <n v="7"/>
    <n v="5191.4799999999996"/>
    <n v="704.91"/>
    <n v="4486.57"/>
    <x v="1"/>
    <s v="08"/>
    <s v="August"/>
  </r>
  <r>
    <x v="1910"/>
    <d v="2024-10-16T03:19:27"/>
    <s v="PROD28"/>
    <s v="CUST114"/>
    <s v="Electronics"/>
    <s v="Credit Card"/>
    <n v="1555.06"/>
    <n v="8"/>
    <n v="12440.48"/>
    <n v="963.58"/>
    <n v="11476.9"/>
    <x v="4"/>
    <s v="10"/>
    <s v="October"/>
  </r>
  <r>
    <x v="1911"/>
    <d v="2024-10-19T13:52:40"/>
    <s v="PROD108"/>
    <s v="CUST350"/>
    <s v="Fashion"/>
    <s v="Debit Card"/>
    <n v="612.82000000000005"/>
    <n v="1"/>
    <n v="612.82000000000005"/>
    <n v="188.08"/>
    <n v="424.74"/>
    <x v="3"/>
    <s v="10"/>
    <s v="October"/>
  </r>
  <r>
    <x v="1912"/>
    <d v="2024-08-10T23:23:35"/>
    <s v="PROD22"/>
    <s v="CUST631"/>
    <s v="Fashion"/>
    <s v="Cash"/>
    <n v="231.75"/>
    <n v="9"/>
    <n v="2085.75"/>
    <n v="418.1"/>
    <n v="1667.65"/>
    <x v="3"/>
    <s v="08"/>
    <s v="August"/>
  </r>
  <r>
    <x v="1913"/>
    <d v="2024-04-08T07:55:59"/>
    <s v="PROD45"/>
    <s v="CUST458"/>
    <s v="Electronics"/>
    <s v="Debit Card"/>
    <n v="1452.62"/>
    <n v="6"/>
    <n v="8715.7199999999993"/>
    <n v="609.70000000000005"/>
    <n v="8106.0199999999995"/>
    <x v="6"/>
    <s v="04"/>
    <s v="April"/>
  </r>
  <r>
    <x v="1914"/>
    <d v="2024-06-02T11:11:41"/>
    <s v="PROD92"/>
    <s v="CUST557"/>
    <s v="Books"/>
    <s v="Cash"/>
    <n v="1401.65"/>
    <n v="1"/>
    <n v="1401.65"/>
    <n v="814.84"/>
    <n v="586.81000000000006"/>
    <x v="0"/>
    <s v="06"/>
    <s v="June"/>
  </r>
  <r>
    <x v="1915"/>
    <d v="2024-08-21T19:11:07"/>
    <s v="PROD188"/>
    <s v="CUST898"/>
    <s v="Fashion"/>
    <s v="Bank Transfer"/>
    <n v="551.58000000000004"/>
    <n v="5"/>
    <n v="2757.9"/>
    <n v="325.48"/>
    <n v="2432.42"/>
    <x v="4"/>
    <s v="08"/>
    <s v="August"/>
  </r>
  <r>
    <x v="1916"/>
    <d v="2024-04-13T20:03:42"/>
    <s v="PROD56"/>
    <s v="CUST353"/>
    <s v="Home Appliances"/>
    <s v="Credit Card"/>
    <n v="1896.78"/>
    <n v="2"/>
    <n v="3793.56"/>
    <n v="914.29"/>
    <n v="2879.27"/>
    <x v="3"/>
    <s v="04"/>
    <s v="April"/>
  </r>
  <r>
    <x v="1917"/>
    <d v="2024-04-16T14:19:31"/>
    <s v="PROD121"/>
    <s v="CUST617"/>
    <s v="Toys"/>
    <s v="Debit Card"/>
    <n v="324.22000000000003"/>
    <n v="10"/>
    <n v="3242.2000000000003"/>
    <n v="795.14"/>
    <n v="2447.0600000000004"/>
    <x v="5"/>
    <s v="04"/>
    <s v="April"/>
  </r>
  <r>
    <x v="1918"/>
    <d v="2024-07-27T12:17:35"/>
    <s v="PROD116"/>
    <s v="CUST757"/>
    <s v="Toys"/>
    <s v="Credit Card"/>
    <n v="985.34"/>
    <n v="6"/>
    <n v="5912.04"/>
    <n v="417.49"/>
    <n v="5494.55"/>
    <x v="3"/>
    <s v="07"/>
    <s v="July"/>
  </r>
  <r>
    <x v="1919"/>
    <d v="2024-05-11T21:06:17"/>
    <s v="PROD27"/>
    <s v="CUST778"/>
    <s v="Books"/>
    <s v="Cash"/>
    <n v="1280.9000000000001"/>
    <n v="4"/>
    <n v="5123.6000000000004"/>
    <n v="493.17"/>
    <n v="4630.43"/>
    <x v="3"/>
    <s v="05"/>
    <s v="May"/>
  </r>
  <r>
    <x v="1920"/>
    <d v="2024-10-15T11:41:03"/>
    <s v="PROD79"/>
    <s v="CUST736"/>
    <s v="Electronics"/>
    <s v="Credit Card"/>
    <n v="1902.48"/>
    <n v="9"/>
    <n v="17122.32"/>
    <n v="799.06"/>
    <n v="16323.26"/>
    <x v="5"/>
    <s v="10"/>
    <s v="October"/>
  </r>
  <r>
    <x v="1921"/>
    <d v="2024-02-09T07:07:35"/>
    <s v="PROD66"/>
    <s v="CUST525"/>
    <s v="Electronics"/>
    <s v="PayPal"/>
    <n v="1292.76"/>
    <n v="8"/>
    <n v="10342.08"/>
    <n v="327.89"/>
    <n v="10014.19"/>
    <x v="1"/>
    <s v="02"/>
    <s v="February"/>
  </r>
  <r>
    <x v="1922"/>
    <d v="2024-03-10T07:03:25"/>
    <s v="PROD191"/>
    <s v="CUST907"/>
    <s v="Electronics"/>
    <s v="PayPal"/>
    <n v="288.11"/>
    <n v="6"/>
    <n v="1728.66"/>
    <n v="148.63"/>
    <n v="1580.0300000000002"/>
    <x v="0"/>
    <s v="03"/>
    <s v="March"/>
  </r>
  <r>
    <x v="1923"/>
    <d v="2024-07-22T19:19:53"/>
    <s v="PROD171"/>
    <s v="CUST116"/>
    <s v="Toys"/>
    <s v="Cash"/>
    <n v="1741.68"/>
    <n v="7"/>
    <n v="12191.76"/>
    <n v="485.76"/>
    <n v="11706"/>
    <x v="6"/>
    <s v="07"/>
    <s v="July"/>
  </r>
  <r>
    <x v="1924"/>
    <d v="2024-04-02T05:39:48"/>
    <s v="PROD114"/>
    <s v="CUST931"/>
    <s v="Fashion"/>
    <s v="PayPal"/>
    <n v="574.67999999999995"/>
    <n v="9"/>
    <n v="5172.12"/>
    <n v="380.81"/>
    <n v="4791.3099999999995"/>
    <x v="5"/>
    <s v="04"/>
    <s v="April"/>
  </r>
  <r>
    <x v="1925"/>
    <d v="2024-05-30T03:06:36"/>
    <s v="PROD128"/>
    <s v="CUST759"/>
    <s v="Books"/>
    <s v="Debit Card"/>
    <n v="647.62"/>
    <n v="10"/>
    <n v="6476.2"/>
    <n v="505.04"/>
    <n v="5971.16"/>
    <x v="2"/>
    <s v="05"/>
    <s v="May"/>
  </r>
  <r>
    <x v="1926"/>
    <d v="2024-07-21T05:37:33"/>
    <s v="PROD167"/>
    <s v="CUST955"/>
    <s v="Toys"/>
    <s v="Bank Transfer"/>
    <n v="115.84"/>
    <n v="8"/>
    <n v="926.72"/>
    <n v="692.47"/>
    <n v="234.25"/>
    <x v="0"/>
    <s v="07"/>
    <s v="July"/>
  </r>
  <r>
    <x v="1927"/>
    <d v="2024-08-27T20:45:26"/>
    <s v="PROD111"/>
    <s v="CUST409"/>
    <s v="Books"/>
    <s v="Bank Transfer"/>
    <n v="1250.76"/>
    <n v="2"/>
    <n v="2501.52"/>
    <n v="771.88"/>
    <n v="1729.6399999999999"/>
    <x v="5"/>
    <s v="08"/>
    <s v="August"/>
  </r>
  <r>
    <x v="1928"/>
    <d v="2024-01-09T18:42:07"/>
    <s v="PROD64"/>
    <s v="CUST712"/>
    <s v="Books"/>
    <s v="Debit Card"/>
    <n v="1292.58"/>
    <n v="9"/>
    <n v="11633.22"/>
    <n v="90.98"/>
    <n v="11542.24"/>
    <x v="5"/>
    <s v="01"/>
    <s v="January"/>
  </r>
  <r>
    <x v="1929"/>
    <d v="2024-03-23T19:28:12"/>
    <s v="PROD23"/>
    <s v="CUST75"/>
    <s v="Toys"/>
    <s v="Credit Card"/>
    <n v="1017.35"/>
    <n v="4"/>
    <n v="4069.4"/>
    <n v="249.12"/>
    <n v="3820.28"/>
    <x v="3"/>
    <s v="03"/>
    <s v="March"/>
  </r>
  <r>
    <x v="1930"/>
    <d v="2024-03-02T14:17:34"/>
    <s v="PROD19"/>
    <s v="CUST860"/>
    <s v="Toys"/>
    <s v="Debit Card"/>
    <n v="272.69"/>
    <n v="9"/>
    <n v="2454.21"/>
    <n v="288.51"/>
    <n v="2165.6999999999998"/>
    <x v="3"/>
    <s v="03"/>
    <s v="March"/>
  </r>
  <r>
    <x v="1931"/>
    <d v="2024-07-02T01:56:11"/>
    <s v="PROD45"/>
    <s v="CUST629"/>
    <s v="Toys"/>
    <s v="PayPal"/>
    <n v="1113.28"/>
    <n v="5"/>
    <n v="5566.4"/>
    <n v="609.70000000000005"/>
    <n v="4956.7"/>
    <x v="5"/>
    <s v="07"/>
    <s v="July"/>
  </r>
  <r>
    <x v="1932"/>
    <d v="2024-09-02T16:30:03"/>
    <s v="PROD167"/>
    <s v="CUST548"/>
    <s v="Home Appliances"/>
    <s v="Debit Card"/>
    <n v="1391.08"/>
    <n v="6"/>
    <n v="8346.48"/>
    <n v="692.47"/>
    <n v="7654.0099999999993"/>
    <x v="6"/>
    <s v="09"/>
    <s v="September"/>
  </r>
  <r>
    <x v="1933"/>
    <d v="2024-11-02T09:05:05"/>
    <s v="PROD57"/>
    <s v="CUST743"/>
    <s v="Toys"/>
    <s v="Bank Transfer"/>
    <n v="832.52"/>
    <n v="10"/>
    <n v="8325.2000000000007"/>
    <n v="998.57"/>
    <n v="7326.630000000001"/>
    <x v="3"/>
    <s v="11"/>
    <s v="November"/>
  </r>
  <r>
    <x v="1934"/>
    <d v="2024-01-21T17:43:02"/>
    <s v="PROD5"/>
    <s v="CUST268"/>
    <s v="Fashion"/>
    <s v="Bank Transfer"/>
    <n v="1882.59"/>
    <n v="6"/>
    <n v="11295.539999999999"/>
    <n v="809.47"/>
    <n v="10486.07"/>
    <x v="0"/>
    <s v="01"/>
    <s v="January"/>
  </r>
  <r>
    <x v="1935"/>
    <d v="2024-09-22T07:15:08"/>
    <s v="PROD8"/>
    <s v="CUST905"/>
    <s v="Home Appliances"/>
    <s v="Debit Card"/>
    <n v="587.80999999999995"/>
    <n v="8"/>
    <n v="4702.4799999999996"/>
    <n v="851.56"/>
    <n v="3850.9199999999996"/>
    <x v="0"/>
    <s v="09"/>
    <s v="September"/>
  </r>
  <r>
    <x v="1936"/>
    <d v="2024-07-18T03:06:57"/>
    <s v="PROD141"/>
    <s v="CUST799"/>
    <s v="Electronics"/>
    <s v="Bank Transfer"/>
    <n v="752.26"/>
    <n v="1"/>
    <n v="752.26"/>
    <n v="74.92"/>
    <n v="677.34"/>
    <x v="2"/>
    <s v="07"/>
    <s v="July"/>
  </r>
  <r>
    <x v="1937"/>
    <d v="2024-10-26T10:26:49"/>
    <s v="PROD22"/>
    <s v="CUST407"/>
    <s v="Home Appliances"/>
    <s v="Cash"/>
    <n v="1393.06"/>
    <n v="5"/>
    <n v="6965.2999999999993"/>
    <n v="418.1"/>
    <n v="6547.1999999999989"/>
    <x v="3"/>
    <s v="10"/>
    <s v="October"/>
  </r>
  <r>
    <x v="1938"/>
    <d v="2024-05-27T19:13:38"/>
    <s v="PROD179"/>
    <s v="CUST453"/>
    <s v="Electronics"/>
    <s v="Debit Card"/>
    <n v="758.8"/>
    <n v="1"/>
    <n v="758.8"/>
    <n v="221.06"/>
    <n v="537.74"/>
    <x v="6"/>
    <s v="05"/>
    <s v="May"/>
  </r>
  <r>
    <x v="1939"/>
    <d v="2024-02-11T01:41:53"/>
    <s v="PROD126"/>
    <s v="CUST848"/>
    <s v="Electronics"/>
    <s v="Debit Card"/>
    <n v="1923.58"/>
    <n v="10"/>
    <n v="19235.8"/>
    <n v="605.29999999999995"/>
    <n v="18630.5"/>
    <x v="0"/>
    <s v="02"/>
    <s v="February"/>
  </r>
  <r>
    <x v="1940"/>
    <d v="2024-02-17T03:56:25"/>
    <s v="PROD168"/>
    <s v="CUST383"/>
    <s v="Fashion"/>
    <s v="Debit Card"/>
    <n v="1600.29"/>
    <n v="4"/>
    <n v="6401.16"/>
    <n v="407.18"/>
    <n v="5993.98"/>
    <x v="3"/>
    <s v="02"/>
    <s v="February"/>
  </r>
  <r>
    <x v="1941"/>
    <d v="2024-06-19T19:21:59"/>
    <s v="PROD64"/>
    <s v="CUST491"/>
    <s v="Toys"/>
    <s v="Credit Card"/>
    <n v="984.35"/>
    <n v="6"/>
    <n v="5906.1"/>
    <n v="90.98"/>
    <n v="5815.1200000000008"/>
    <x v="4"/>
    <s v="06"/>
    <s v="June"/>
  </r>
  <r>
    <x v="1942"/>
    <d v="2024-01-13T07:44:56"/>
    <s v="PROD192"/>
    <s v="CUST643"/>
    <s v="Electronics"/>
    <s v="PayPal"/>
    <n v="1422.18"/>
    <n v="9"/>
    <n v="12799.62"/>
    <n v="154.76"/>
    <n v="12644.86"/>
    <x v="3"/>
    <s v="01"/>
    <s v="January"/>
  </r>
  <r>
    <x v="1943"/>
    <d v="2024-10-03T17:18:11"/>
    <s v="PROD148"/>
    <s v="CUST373"/>
    <s v="Books"/>
    <s v="Bank Transfer"/>
    <n v="168.01"/>
    <n v="1"/>
    <n v="168.01"/>
    <n v="93.21"/>
    <n v="74.8"/>
    <x v="2"/>
    <s v="10"/>
    <s v="October"/>
  </r>
  <r>
    <x v="1944"/>
    <d v="2024-07-12T06:38:19"/>
    <s v="PROD121"/>
    <s v="CUST659"/>
    <s v="Toys"/>
    <s v="Cash"/>
    <n v="1600.76"/>
    <n v="1"/>
    <n v="1600.76"/>
    <n v="795.14"/>
    <n v="805.62"/>
    <x v="1"/>
    <s v="07"/>
    <s v="July"/>
  </r>
  <r>
    <x v="1945"/>
    <d v="2024-05-19T08:47:09"/>
    <s v="PROD59"/>
    <s v="CUST111"/>
    <s v="Toys"/>
    <s v="Bank Transfer"/>
    <n v="1478.47"/>
    <n v="5"/>
    <n v="7392.35"/>
    <n v="297.7"/>
    <n v="7094.6500000000005"/>
    <x v="0"/>
    <s v="05"/>
    <s v="May"/>
  </r>
  <r>
    <x v="1946"/>
    <d v="2024-01-04T03:05:17"/>
    <s v="PROD156"/>
    <s v="CUST883"/>
    <s v="Home Appliances"/>
    <s v="PayPal"/>
    <n v="1180.51"/>
    <n v="1"/>
    <n v="1180.51"/>
    <n v="660.16"/>
    <n v="520.35"/>
    <x v="2"/>
    <s v="01"/>
    <s v="January"/>
  </r>
  <r>
    <x v="1947"/>
    <d v="2024-03-02T19:14:03"/>
    <s v="PROD7"/>
    <s v="CUST109"/>
    <s v="Books"/>
    <s v="PayPal"/>
    <n v="1536.19"/>
    <n v="6"/>
    <n v="9217.14"/>
    <n v="157.37"/>
    <n v="9059.7699999999986"/>
    <x v="3"/>
    <s v="03"/>
    <s v="March"/>
  </r>
  <r>
    <x v="1948"/>
    <d v="2024-08-07T15:50:08"/>
    <s v="PROD93"/>
    <s v="CUST549"/>
    <s v="Toys"/>
    <s v="Bank Transfer"/>
    <n v="1180.0899999999999"/>
    <n v="4"/>
    <n v="4720.3599999999997"/>
    <n v="762.47"/>
    <n v="3957.8899999999994"/>
    <x v="4"/>
    <s v="08"/>
    <s v="August"/>
  </r>
  <r>
    <x v="1949"/>
    <d v="2024-02-21T18:17:42"/>
    <s v="PROD79"/>
    <s v="CUST71"/>
    <s v="Fashion"/>
    <s v="Credit Card"/>
    <n v="258.14999999999998"/>
    <n v="4"/>
    <n v="1032.5999999999999"/>
    <n v="799.06"/>
    <n v="233.53999999999996"/>
    <x v="4"/>
    <s v="02"/>
    <s v="February"/>
  </r>
  <r>
    <x v="1950"/>
    <d v="2024-03-20T09:23:24"/>
    <s v="PROD147"/>
    <s v="CUST996"/>
    <s v="Fashion"/>
    <s v="Cash"/>
    <n v="1021.54"/>
    <n v="2"/>
    <n v="2043.08"/>
    <n v="257.93"/>
    <n v="1785.1499999999999"/>
    <x v="4"/>
    <s v="03"/>
    <s v="March"/>
  </r>
  <r>
    <x v="1951"/>
    <d v="2024-02-26T00:43:36"/>
    <s v="PROD56"/>
    <s v="CUST352"/>
    <s v="Toys"/>
    <s v="Cash"/>
    <n v="567.17999999999995"/>
    <n v="6"/>
    <n v="3403.08"/>
    <n v="914.29"/>
    <n v="2488.79"/>
    <x v="6"/>
    <s v="02"/>
    <s v="February"/>
  </r>
  <r>
    <x v="1952"/>
    <d v="2024-08-04T22:00:30"/>
    <s v="PROD109"/>
    <s v="CUST538"/>
    <s v="Electronics"/>
    <s v="Credit Card"/>
    <n v="176.67"/>
    <n v="3"/>
    <n v="530.01"/>
    <n v="282.68"/>
    <n v="247.32999999999998"/>
    <x v="0"/>
    <s v="08"/>
    <s v="August"/>
  </r>
  <r>
    <x v="1953"/>
    <d v="2024-06-06T05:09:51"/>
    <s v="PROD59"/>
    <s v="CUST313"/>
    <s v="Home Appliances"/>
    <s v="Cash"/>
    <n v="842.36"/>
    <n v="10"/>
    <n v="8423.6"/>
    <n v="297.7"/>
    <n v="8125.9000000000005"/>
    <x v="2"/>
    <s v="06"/>
    <s v="June"/>
  </r>
  <r>
    <x v="1954"/>
    <d v="2024-02-19T09:21:53"/>
    <s v="PROD29"/>
    <s v="CUST659"/>
    <s v="Toys"/>
    <s v="Debit Card"/>
    <n v="1083.33"/>
    <n v="8"/>
    <n v="8666.64"/>
    <n v="951.64"/>
    <n v="7714.9999999999991"/>
    <x v="6"/>
    <s v="02"/>
    <s v="February"/>
  </r>
  <r>
    <x v="1955"/>
    <d v="2024-07-18T16:34:43"/>
    <s v="PROD144"/>
    <s v="CUST656"/>
    <s v="Toys"/>
    <s v="Debit Card"/>
    <n v="305.02"/>
    <n v="2"/>
    <n v="610.04"/>
    <n v="369.73"/>
    <n v="240.30999999999995"/>
    <x v="2"/>
    <s v="07"/>
    <s v="July"/>
  </r>
  <r>
    <x v="1956"/>
    <d v="2024-02-04T10:51:52"/>
    <s v="PROD176"/>
    <s v="CUST332"/>
    <s v="Electronics"/>
    <s v="Bank Transfer"/>
    <n v="766.51"/>
    <n v="9"/>
    <n v="6898.59"/>
    <n v="653.88"/>
    <n v="6244.71"/>
    <x v="0"/>
    <s v="02"/>
    <s v="February"/>
  </r>
  <r>
    <x v="1957"/>
    <d v="2024-10-05T12:19:23"/>
    <s v="PROD90"/>
    <s v="CUST785"/>
    <s v="Toys"/>
    <s v="Bank Transfer"/>
    <n v="1484.04"/>
    <n v="7"/>
    <n v="10388.279999999999"/>
    <n v="961.3"/>
    <n v="9426.98"/>
    <x v="3"/>
    <s v="10"/>
    <s v="October"/>
  </r>
  <r>
    <x v="1958"/>
    <d v="2024-05-15T06:03:32"/>
    <s v="PROD70"/>
    <s v="CUST752"/>
    <s v="Fashion"/>
    <s v="Credit Card"/>
    <n v="38.82"/>
    <n v="9"/>
    <n v="349.38"/>
    <n v="57.64"/>
    <n v="291.74"/>
    <x v="4"/>
    <s v="05"/>
    <s v="May"/>
  </r>
  <r>
    <x v="1959"/>
    <d v="2024-04-01T03:32:17"/>
    <s v="PROD171"/>
    <s v="CUST316"/>
    <s v="Electronics"/>
    <s v="Debit Card"/>
    <n v="1949.89"/>
    <n v="8"/>
    <n v="15599.12"/>
    <n v="485.76"/>
    <n v="15113.36"/>
    <x v="6"/>
    <s v="04"/>
    <s v="April"/>
  </r>
  <r>
    <x v="1960"/>
    <d v="2024-07-23T04:04:08"/>
    <s v="PROD115"/>
    <s v="CUST477"/>
    <s v="Books"/>
    <s v="Credit Card"/>
    <n v="1554.9"/>
    <n v="10"/>
    <n v="15549"/>
    <n v="197.58"/>
    <n v="15351.42"/>
    <x v="5"/>
    <s v="07"/>
    <s v="July"/>
  </r>
  <r>
    <x v="1961"/>
    <d v="2024-03-29T12:32:17"/>
    <s v="PROD11"/>
    <s v="CUST456"/>
    <s v="Electronics"/>
    <s v="Debit Card"/>
    <n v="1145.2"/>
    <n v="3"/>
    <n v="3435.6000000000004"/>
    <n v="595.51"/>
    <n v="2840.09"/>
    <x v="1"/>
    <s v="03"/>
    <s v="March"/>
  </r>
  <r>
    <x v="1962"/>
    <d v="2024-07-26T05:38:09"/>
    <s v="PROD150"/>
    <s v="CUST994"/>
    <s v="Electronics"/>
    <s v="PayPal"/>
    <n v="963.86"/>
    <n v="1"/>
    <n v="963.86"/>
    <n v="904.67"/>
    <n v="59.190000000000055"/>
    <x v="1"/>
    <s v="07"/>
    <s v="July"/>
  </r>
  <r>
    <x v="1963"/>
    <d v="2024-07-22T14:01:13"/>
    <s v="PROD182"/>
    <s v="CUST826"/>
    <s v="Books"/>
    <s v="Bank Transfer"/>
    <n v="317.74"/>
    <n v="9"/>
    <n v="2859.66"/>
    <n v="316.27"/>
    <n v="2543.39"/>
    <x v="6"/>
    <s v="07"/>
    <s v="July"/>
  </r>
  <r>
    <x v="1964"/>
    <d v="2024-02-18T01:57:39"/>
    <s v="PROD118"/>
    <s v="CUST464"/>
    <s v="Books"/>
    <s v="Cash"/>
    <n v="1440.34"/>
    <n v="9"/>
    <n v="12963.06"/>
    <n v="370.52"/>
    <n v="12592.539999999999"/>
    <x v="0"/>
    <s v="02"/>
    <s v="February"/>
  </r>
  <r>
    <x v="1965"/>
    <d v="2024-09-06T15:27:51"/>
    <s v="PROD196"/>
    <s v="CUST680"/>
    <s v="Fashion"/>
    <s v="PayPal"/>
    <n v="145.86000000000001"/>
    <n v="7"/>
    <n v="1021.0200000000001"/>
    <n v="487.84"/>
    <n v="533.18000000000006"/>
    <x v="1"/>
    <s v="09"/>
    <s v="September"/>
  </r>
  <r>
    <x v="1966"/>
    <d v="2024-08-17T10:15:09"/>
    <s v="PROD25"/>
    <s v="CUST314"/>
    <s v="Electronics"/>
    <s v="PayPal"/>
    <n v="1592.14"/>
    <n v="4"/>
    <n v="6368.56"/>
    <n v="465.59"/>
    <n v="5902.97"/>
    <x v="3"/>
    <s v="08"/>
    <s v="August"/>
  </r>
  <r>
    <x v="1967"/>
    <d v="2024-11-08T18:58:22"/>
    <s v="PROD81"/>
    <s v="CUST218"/>
    <s v="Electronics"/>
    <s v="Debit Card"/>
    <n v="473.28"/>
    <n v="7"/>
    <n v="3312.96"/>
    <n v="783.02"/>
    <n v="2529.94"/>
    <x v="1"/>
    <s v="11"/>
    <s v="November"/>
  </r>
  <r>
    <x v="1968"/>
    <d v="2024-05-28T17:35:32"/>
    <s v="PROD14"/>
    <s v="CUST585"/>
    <s v="Books"/>
    <s v="Cash"/>
    <n v="1768.87"/>
    <n v="3"/>
    <n v="5306.61"/>
    <n v="623.39"/>
    <n v="4683.2199999999993"/>
    <x v="5"/>
    <s v="05"/>
    <s v="May"/>
  </r>
  <r>
    <x v="1969"/>
    <d v="2024-02-11T23:48:15"/>
    <s v="PROD141"/>
    <s v="CUST933"/>
    <s v="Electronics"/>
    <s v="Bank Transfer"/>
    <n v="816.73"/>
    <n v="10"/>
    <n v="8167.3"/>
    <n v="74.92"/>
    <n v="8092.38"/>
    <x v="0"/>
    <s v="02"/>
    <s v="February"/>
  </r>
  <r>
    <x v="1970"/>
    <d v="2024-09-18T08:49:24"/>
    <s v="PROD25"/>
    <s v="CUST735"/>
    <s v="Toys"/>
    <s v="Cash"/>
    <n v="1209.81"/>
    <n v="9"/>
    <n v="10888.289999999999"/>
    <n v="465.59"/>
    <n v="10422.699999999999"/>
    <x v="4"/>
    <s v="09"/>
    <s v="September"/>
  </r>
  <r>
    <x v="1971"/>
    <d v="2024-09-14T19:18:51"/>
    <s v="PROD3"/>
    <s v="CUST441"/>
    <s v="Books"/>
    <s v="Credit Card"/>
    <n v="1828.26"/>
    <n v="2"/>
    <n v="3656.52"/>
    <n v="27.63"/>
    <n v="3628.89"/>
    <x v="3"/>
    <s v="09"/>
    <s v="September"/>
  </r>
  <r>
    <x v="1972"/>
    <d v="2024-09-05T02:06:03"/>
    <s v="PROD152"/>
    <s v="CUST283"/>
    <s v="Toys"/>
    <s v="Debit Card"/>
    <n v="1165.8499999999999"/>
    <n v="4"/>
    <n v="4663.3999999999996"/>
    <n v="143.38"/>
    <n v="4520.0199999999995"/>
    <x v="2"/>
    <s v="09"/>
    <s v="September"/>
  </r>
  <r>
    <x v="1973"/>
    <d v="2024-02-06T15:59:10"/>
    <s v="PROD96"/>
    <s v="CUST174"/>
    <s v="Electronics"/>
    <s v="Bank Transfer"/>
    <n v="1438.49"/>
    <n v="2"/>
    <n v="2876.98"/>
    <n v="307.60000000000002"/>
    <n v="2569.38"/>
    <x v="5"/>
    <s v="02"/>
    <s v="February"/>
  </r>
  <r>
    <x v="1974"/>
    <d v="2024-05-05T02:42:42"/>
    <s v="PROD129"/>
    <s v="CUST896"/>
    <s v="Electronics"/>
    <s v="Credit Card"/>
    <n v="165.31"/>
    <n v="6"/>
    <n v="991.86"/>
    <n v="67.97"/>
    <n v="923.89"/>
    <x v="0"/>
    <s v="05"/>
    <s v="May"/>
  </r>
  <r>
    <x v="1975"/>
    <d v="2024-10-21T20:35:08"/>
    <s v="PROD33"/>
    <s v="CUST560"/>
    <s v="Home Appliances"/>
    <s v="Credit Card"/>
    <n v="49.08"/>
    <n v="5"/>
    <n v="245.39999999999998"/>
    <n v="330.51"/>
    <n v="-85.110000000000014"/>
    <x v="6"/>
    <s v="10"/>
    <s v="October"/>
  </r>
  <r>
    <x v="1976"/>
    <d v="2024-11-05T10:54:54"/>
    <s v="PROD65"/>
    <s v="CUST885"/>
    <s v="Home Appliances"/>
    <s v="Bank Transfer"/>
    <n v="1898.23"/>
    <n v="1"/>
    <n v="1898.23"/>
    <n v="974.22"/>
    <n v="924.01"/>
    <x v="5"/>
    <s v="11"/>
    <s v="November"/>
  </r>
  <r>
    <x v="1977"/>
    <d v="2024-09-01T23:09:21"/>
    <s v="PROD80"/>
    <s v="CUST185"/>
    <s v="Toys"/>
    <s v="Debit Card"/>
    <n v="1119.02"/>
    <n v="7"/>
    <n v="7833.1399999999994"/>
    <n v="348.54"/>
    <n v="7484.5999999999995"/>
    <x v="0"/>
    <s v="09"/>
    <s v="September"/>
  </r>
  <r>
    <x v="1978"/>
    <d v="2024-06-19T04:52:00"/>
    <s v="PROD140"/>
    <s v="CUST247"/>
    <s v="Toys"/>
    <s v="Credit Card"/>
    <n v="980.63"/>
    <n v="8"/>
    <n v="7845.04"/>
    <n v="368.41"/>
    <n v="7476.63"/>
    <x v="4"/>
    <s v="06"/>
    <s v="June"/>
  </r>
  <r>
    <x v="1979"/>
    <d v="2024-06-21T01:30:19"/>
    <s v="PROD54"/>
    <s v="CUST362"/>
    <s v="Home Appliances"/>
    <s v="Bank Transfer"/>
    <n v="1787.38"/>
    <n v="10"/>
    <n v="17873.800000000003"/>
    <n v="17.89"/>
    <n v="17855.910000000003"/>
    <x v="1"/>
    <s v="06"/>
    <s v="June"/>
  </r>
  <r>
    <x v="1980"/>
    <d v="2024-09-24T00:06:30"/>
    <s v="PROD135"/>
    <s v="CUST492"/>
    <s v="Electronics"/>
    <s v="Bank Transfer"/>
    <n v="640.08000000000004"/>
    <n v="4"/>
    <n v="2560.3200000000002"/>
    <n v="65.66"/>
    <n v="2494.6600000000003"/>
    <x v="5"/>
    <s v="09"/>
    <s v="September"/>
  </r>
  <r>
    <x v="1981"/>
    <d v="2024-09-14T01:30:38"/>
    <s v="PROD87"/>
    <s v="CUST899"/>
    <s v="Books"/>
    <s v="Debit Card"/>
    <n v="1009.59"/>
    <n v="2"/>
    <n v="2019.18"/>
    <n v="646.59"/>
    <n v="1372.5900000000001"/>
    <x v="3"/>
    <s v="09"/>
    <s v="September"/>
  </r>
  <r>
    <x v="1982"/>
    <d v="2024-11-16T14:04:24"/>
    <s v="PROD11"/>
    <s v="CUST314"/>
    <s v="Toys"/>
    <s v="Bank Transfer"/>
    <n v="1515.55"/>
    <n v="2"/>
    <n v="3031.1"/>
    <n v="595.51"/>
    <n v="2435.59"/>
    <x v="3"/>
    <s v="11"/>
    <s v="November"/>
  </r>
  <r>
    <x v="1983"/>
    <d v="2024-09-06T19:42:18"/>
    <s v="PROD110"/>
    <s v="CUST907"/>
    <s v="Home Appliances"/>
    <s v="Credit Card"/>
    <n v="611.04"/>
    <n v="10"/>
    <n v="6110.4"/>
    <n v="678.93"/>
    <n v="5431.4699999999993"/>
    <x v="1"/>
    <s v="09"/>
    <s v="September"/>
  </r>
  <r>
    <x v="1984"/>
    <d v="2024-10-11T07:42:58"/>
    <s v="PROD36"/>
    <s v="CUST204"/>
    <s v="Toys"/>
    <s v="Debit Card"/>
    <n v="600.86"/>
    <n v="8"/>
    <n v="4806.88"/>
    <n v="462.14"/>
    <n v="4344.74"/>
    <x v="1"/>
    <s v="10"/>
    <s v="October"/>
  </r>
  <r>
    <x v="1985"/>
    <d v="2024-04-27T23:23:15"/>
    <s v="PROD37"/>
    <s v="CUST182"/>
    <s v="Books"/>
    <s v="Credit Card"/>
    <n v="79.959999999999994"/>
    <n v="7"/>
    <n v="559.71999999999991"/>
    <n v="644.58000000000004"/>
    <n v="-84.860000000000127"/>
    <x v="3"/>
    <s v="04"/>
    <s v="April"/>
  </r>
  <r>
    <x v="1986"/>
    <d v="2024-01-12T01:17:06"/>
    <s v="PROD152"/>
    <s v="CUST327"/>
    <s v="Books"/>
    <s v="Credit Card"/>
    <n v="1089.71"/>
    <n v="1"/>
    <n v="1089.71"/>
    <n v="143.38"/>
    <n v="946.33"/>
    <x v="1"/>
    <s v="01"/>
    <s v="January"/>
  </r>
  <r>
    <x v="1987"/>
    <d v="2024-01-27T20:43:11"/>
    <s v="PROD200"/>
    <s v="CUST503"/>
    <s v="Electronics"/>
    <s v="PayPal"/>
    <n v="354.49"/>
    <n v="10"/>
    <n v="3544.9"/>
    <n v="606.07000000000005"/>
    <n v="2938.83"/>
    <x v="3"/>
    <s v="01"/>
    <s v="January"/>
  </r>
  <r>
    <x v="1988"/>
    <d v="2024-07-21T08:02:54"/>
    <s v="PROD104"/>
    <s v="CUST792"/>
    <s v="Home Appliances"/>
    <s v="Bank Transfer"/>
    <n v="444.02"/>
    <n v="8"/>
    <n v="3552.16"/>
    <n v="310.20999999999998"/>
    <n v="3241.95"/>
    <x v="0"/>
    <s v="07"/>
    <s v="July"/>
  </r>
  <r>
    <x v="1989"/>
    <d v="2024-04-07T14:32:50"/>
    <s v="PROD162"/>
    <s v="CUST129"/>
    <s v="Toys"/>
    <s v="Bank Transfer"/>
    <n v="1685.31"/>
    <n v="9"/>
    <n v="15167.789999999999"/>
    <n v="109.48"/>
    <n v="15058.31"/>
    <x v="0"/>
    <s v="04"/>
    <s v="April"/>
  </r>
  <r>
    <x v="1990"/>
    <d v="2024-09-23T06:03:42"/>
    <s v="PROD117"/>
    <s v="CUST485"/>
    <s v="Home Appliances"/>
    <s v="Debit Card"/>
    <n v="105.86"/>
    <n v="5"/>
    <n v="529.29999999999995"/>
    <n v="621.46"/>
    <n v="-92.160000000000082"/>
    <x v="6"/>
    <s v="09"/>
    <s v="September"/>
  </r>
  <r>
    <x v="1991"/>
    <d v="2024-03-03T06:44:49"/>
    <s v="PROD166"/>
    <s v="CUST965"/>
    <s v="Electronics"/>
    <s v="Credit Card"/>
    <n v="1411.73"/>
    <n v="7"/>
    <n v="9882.11"/>
    <n v="925.33"/>
    <n v="8956.7800000000007"/>
    <x v="0"/>
    <s v="03"/>
    <s v="March"/>
  </r>
  <r>
    <x v="1992"/>
    <d v="2024-04-22T11:05:41"/>
    <s v="PROD111"/>
    <s v="CUST53"/>
    <s v="Toys"/>
    <s v="Bank Transfer"/>
    <n v="482.36"/>
    <n v="4"/>
    <n v="1929.44"/>
    <n v="771.88"/>
    <n v="1157.56"/>
    <x v="6"/>
    <s v="04"/>
    <s v="April"/>
  </r>
  <r>
    <x v="1993"/>
    <d v="2024-10-19T09:31:07"/>
    <s v="PROD21"/>
    <s v="CUST900"/>
    <s v="Electronics"/>
    <s v="Cash"/>
    <n v="147.19"/>
    <n v="3"/>
    <n v="441.57"/>
    <n v="950.81"/>
    <n v="-509.23999999999995"/>
    <x v="3"/>
    <s v="10"/>
    <s v="October"/>
  </r>
  <r>
    <x v="1994"/>
    <d v="2024-09-25T09:12:41"/>
    <s v="PROD123"/>
    <s v="CUST718"/>
    <s v="Fashion"/>
    <s v="Debit Card"/>
    <n v="43.92"/>
    <n v="5"/>
    <n v="219.60000000000002"/>
    <n v="372.5"/>
    <n v="-152.89999999999998"/>
    <x v="4"/>
    <s v="09"/>
    <s v="September"/>
  </r>
  <r>
    <x v="1995"/>
    <d v="2024-03-01T10:34:44"/>
    <s v="PROD46"/>
    <s v="CUST219"/>
    <s v="Home Appliances"/>
    <s v="Debit Card"/>
    <n v="1088.5999999999999"/>
    <n v="3"/>
    <n v="3265.7999999999997"/>
    <n v="587.24"/>
    <n v="2678.5599999999995"/>
    <x v="1"/>
    <s v="03"/>
    <s v="March"/>
  </r>
  <r>
    <x v="1996"/>
    <d v="2024-08-21T06:24:25"/>
    <s v="PROD165"/>
    <s v="CUST994"/>
    <s v="Toys"/>
    <s v="Cash"/>
    <n v="1244.33"/>
    <n v="2"/>
    <n v="2488.66"/>
    <n v="563.57000000000005"/>
    <n v="1925.0899999999997"/>
    <x v="4"/>
    <s v="08"/>
    <s v="August"/>
  </r>
  <r>
    <x v="1997"/>
    <d v="2024-04-22T13:30:58"/>
    <s v="PROD115"/>
    <s v="CUST493"/>
    <s v="Toys"/>
    <s v="Debit Card"/>
    <n v="1440.99"/>
    <n v="6"/>
    <n v="8645.94"/>
    <n v="197.58"/>
    <n v="8448.36"/>
    <x v="6"/>
    <s v="04"/>
    <s v="April"/>
  </r>
  <r>
    <x v="1998"/>
    <d v="2024-01-31T08:27:54"/>
    <s v="PROD25"/>
    <s v="CUST829"/>
    <s v="Electronics"/>
    <s v="Credit Card"/>
    <n v="979.04"/>
    <n v="4"/>
    <n v="3916.16"/>
    <n v="465.59"/>
    <n v="3450.5699999999997"/>
    <x v="4"/>
    <s v="01"/>
    <s v="January"/>
  </r>
  <r>
    <x v="1999"/>
    <d v="2024-04-20T16:21:05"/>
    <s v="PROD152"/>
    <s v="CUST890"/>
    <s v="Toys"/>
    <s v="PayPal"/>
    <n v="1063.8699999999999"/>
    <n v="4"/>
    <n v="4255.4799999999996"/>
    <n v="143.38"/>
    <n v="4112.0999999999995"/>
    <x v="3"/>
    <s v="04"/>
    <s v="April"/>
  </r>
  <r>
    <x v="2000"/>
    <d v="2024-10-09T11:27:17"/>
    <s v="PROD125"/>
    <s v="CUST516"/>
    <s v="Books"/>
    <s v="Cash"/>
    <n v="293.14999999999998"/>
    <n v="1"/>
    <n v="293.14999999999998"/>
    <n v="358.25"/>
    <n v="-65.100000000000023"/>
    <x v="4"/>
    <s v="10"/>
    <s v="October"/>
  </r>
  <r>
    <x v="2001"/>
    <d v="2024-02-29T06:10:45"/>
    <s v="PROD177"/>
    <s v="CUST970"/>
    <s v="Electronics"/>
    <s v="Bank Transfer"/>
    <n v="179.29"/>
    <n v="4"/>
    <n v="717.16"/>
    <n v="102.73"/>
    <n v="614.42999999999995"/>
    <x v="2"/>
    <s v="02"/>
    <s v="February"/>
  </r>
  <r>
    <x v="2002"/>
    <d v="2024-04-13T23:07:28"/>
    <s v="PROD80"/>
    <s v="CUST431"/>
    <s v="Electronics"/>
    <s v="Debit Card"/>
    <n v="39.89"/>
    <n v="4"/>
    <n v="159.56"/>
    <n v="348.54"/>
    <n v="-188.98000000000002"/>
    <x v="3"/>
    <s v="04"/>
    <s v="April"/>
  </r>
  <r>
    <x v="2003"/>
    <d v="2024-05-03T23:36:32"/>
    <s v="PROD194"/>
    <s v="CUST670"/>
    <s v="Toys"/>
    <s v="Cash"/>
    <n v="141.68"/>
    <n v="4"/>
    <n v="566.72"/>
    <n v="521.98"/>
    <n v="44.740000000000009"/>
    <x v="1"/>
    <s v="05"/>
    <s v="May"/>
  </r>
  <r>
    <x v="2004"/>
    <d v="2024-09-18T22:54:29"/>
    <s v="PROD100"/>
    <s v="CUST638"/>
    <s v="Home Appliances"/>
    <s v="Cash"/>
    <n v="213.54"/>
    <n v="8"/>
    <n v="1708.32"/>
    <n v="404.57"/>
    <n v="1303.75"/>
    <x v="4"/>
    <s v="09"/>
    <s v="September"/>
  </r>
  <r>
    <x v="2005"/>
    <d v="2024-07-25T01:08:04"/>
    <s v="PROD130"/>
    <s v="CUST333"/>
    <s v="Electronics"/>
    <s v="Credit Card"/>
    <n v="1203.6600000000001"/>
    <n v="6"/>
    <n v="7221.9600000000009"/>
    <n v="692.63"/>
    <n v="6529.3300000000008"/>
    <x v="2"/>
    <s v="07"/>
    <s v="July"/>
  </r>
  <r>
    <x v="2006"/>
    <d v="2024-06-04T13:43:49"/>
    <s v="PROD91"/>
    <s v="CUST309"/>
    <s v="Fashion"/>
    <s v="Cash"/>
    <n v="1997.89"/>
    <n v="9"/>
    <n v="17981.010000000002"/>
    <n v="105.91"/>
    <n v="17875.100000000002"/>
    <x v="5"/>
    <s v="06"/>
    <s v="June"/>
  </r>
  <r>
    <x v="2007"/>
    <d v="2024-10-02T12:01:03"/>
    <s v="PROD2"/>
    <s v="CUST122"/>
    <s v="Electronics"/>
    <s v="Debit Card"/>
    <n v="1129.45"/>
    <n v="6"/>
    <n v="6776.7000000000007"/>
    <n v="253.61"/>
    <n v="6523.0900000000011"/>
    <x v="4"/>
    <s v="10"/>
    <s v="October"/>
  </r>
  <r>
    <x v="2008"/>
    <d v="2024-06-23T09:30:52"/>
    <s v="PROD180"/>
    <s v="CUST225"/>
    <s v="Fashion"/>
    <s v="Cash"/>
    <n v="318.64"/>
    <n v="9"/>
    <n v="2867.7599999999998"/>
    <n v="452.2"/>
    <n v="2415.56"/>
    <x v="0"/>
    <s v="06"/>
    <s v="June"/>
  </r>
  <r>
    <x v="2009"/>
    <d v="2024-08-12T17:19:21"/>
    <s v="PROD76"/>
    <s v="CUST582"/>
    <s v="Fashion"/>
    <s v="Bank Transfer"/>
    <n v="1575.79"/>
    <n v="6"/>
    <n v="9454.74"/>
    <n v="984.71"/>
    <n v="8470.0299999999988"/>
    <x v="6"/>
    <s v="08"/>
    <s v="August"/>
  </r>
  <r>
    <x v="2010"/>
    <d v="2024-01-05T08:20:15"/>
    <s v="PROD95"/>
    <s v="CUST564"/>
    <s v="Toys"/>
    <s v="Debit Card"/>
    <n v="117.87"/>
    <n v="8"/>
    <n v="942.96"/>
    <n v="211.14"/>
    <n v="731.82"/>
    <x v="1"/>
    <s v="01"/>
    <s v="January"/>
  </r>
  <r>
    <x v="2011"/>
    <d v="2024-08-02T11:27:13"/>
    <s v="PROD147"/>
    <s v="CUST341"/>
    <s v="Fashion"/>
    <s v="PayPal"/>
    <n v="618.5"/>
    <n v="2"/>
    <n v="1237"/>
    <n v="257.93"/>
    <n v="979.06999999999994"/>
    <x v="1"/>
    <s v="08"/>
    <s v="August"/>
  </r>
  <r>
    <x v="2012"/>
    <d v="2024-07-17T09:41:05"/>
    <s v="PROD149"/>
    <s v="CUST934"/>
    <s v="Fashion"/>
    <s v="Credit Card"/>
    <n v="1979.81"/>
    <n v="9"/>
    <n v="17818.29"/>
    <n v="581.64"/>
    <n v="17236.650000000001"/>
    <x v="4"/>
    <s v="07"/>
    <s v="July"/>
  </r>
  <r>
    <x v="2013"/>
    <d v="2024-09-17T14:40:38"/>
    <s v="PROD158"/>
    <s v="CUST431"/>
    <s v="Fashion"/>
    <s v="Debit Card"/>
    <n v="658.55"/>
    <n v="7"/>
    <n v="4609.8499999999995"/>
    <n v="688.88"/>
    <n v="3920.9699999999993"/>
    <x v="5"/>
    <s v="09"/>
    <s v="September"/>
  </r>
  <r>
    <x v="2014"/>
    <d v="2024-01-11T13:08:16"/>
    <s v="PROD17"/>
    <s v="CUST115"/>
    <s v="Books"/>
    <s v="PayPal"/>
    <n v="183.51"/>
    <n v="2"/>
    <n v="367.02"/>
    <n v="34.31"/>
    <n v="332.71"/>
    <x v="2"/>
    <s v="01"/>
    <s v="January"/>
  </r>
  <r>
    <x v="2015"/>
    <d v="2024-02-01T07:59:16"/>
    <s v="PROD114"/>
    <s v="CUST298"/>
    <s v="Electronics"/>
    <s v="Bank Transfer"/>
    <n v="218.39"/>
    <n v="4"/>
    <n v="873.56"/>
    <n v="380.81"/>
    <n v="492.74999999999994"/>
    <x v="2"/>
    <s v="02"/>
    <s v="February"/>
  </r>
  <r>
    <x v="2016"/>
    <d v="2024-02-01T16:14:13"/>
    <s v="PROD162"/>
    <s v="CUST145"/>
    <s v="Home Appliances"/>
    <s v="PayPal"/>
    <n v="1018.05"/>
    <n v="8"/>
    <n v="8144.4"/>
    <n v="109.48"/>
    <n v="8034.92"/>
    <x v="2"/>
    <s v="02"/>
    <s v="February"/>
  </r>
  <r>
    <x v="2017"/>
    <d v="2024-02-09T01:22:26"/>
    <s v="PROD149"/>
    <s v="CUST494"/>
    <s v="Home Appliances"/>
    <s v="PayPal"/>
    <n v="1497.02"/>
    <n v="9"/>
    <n v="13473.18"/>
    <n v="581.64"/>
    <n v="12891.54"/>
    <x v="1"/>
    <s v="02"/>
    <s v="February"/>
  </r>
  <r>
    <x v="2018"/>
    <d v="2024-01-31T03:25:41"/>
    <s v="PROD198"/>
    <s v="CUST428"/>
    <s v="Electronics"/>
    <s v="Cash"/>
    <n v="836.18"/>
    <n v="4"/>
    <n v="3344.72"/>
    <n v="565.99"/>
    <n v="2778.7299999999996"/>
    <x v="4"/>
    <s v="01"/>
    <s v="January"/>
  </r>
  <r>
    <x v="2019"/>
    <d v="2024-03-20T14:35:00"/>
    <s v="PROD29"/>
    <s v="CUST786"/>
    <s v="Books"/>
    <s v="Cash"/>
    <n v="1077.3599999999999"/>
    <n v="8"/>
    <n v="8618.8799999999992"/>
    <n v="951.64"/>
    <n v="7667.2399999999989"/>
    <x v="4"/>
    <s v="03"/>
    <s v="March"/>
  </r>
  <r>
    <x v="2020"/>
    <d v="2024-08-01T06:32:55"/>
    <s v="PROD128"/>
    <s v="CUST244"/>
    <s v="Books"/>
    <s v="PayPal"/>
    <n v="131.66999999999999"/>
    <n v="7"/>
    <n v="921.68999999999994"/>
    <n v="505.04"/>
    <n v="416.64999999999992"/>
    <x v="2"/>
    <s v="08"/>
    <s v="August"/>
  </r>
  <r>
    <x v="2021"/>
    <d v="2024-01-22T16:22:26"/>
    <s v="PROD84"/>
    <s v="CUST487"/>
    <s v="Electronics"/>
    <s v="PayPal"/>
    <n v="1110.68"/>
    <n v="1"/>
    <n v="1110.68"/>
    <n v="970.96"/>
    <n v="139.72000000000003"/>
    <x v="6"/>
    <s v="01"/>
    <s v="January"/>
  </r>
  <r>
    <x v="2022"/>
    <d v="2024-03-29T20:23:57"/>
    <s v="PROD12"/>
    <s v="CUST333"/>
    <s v="Home Appliances"/>
    <s v="Bank Transfer"/>
    <n v="368.87"/>
    <n v="3"/>
    <n v="1106.6100000000001"/>
    <n v="132.38999999999999"/>
    <n v="974.22000000000014"/>
    <x v="1"/>
    <s v="03"/>
    <s v="March"/>
  </r>
  <r>
    <x v="2023"/>
    <d v="2024-01-28T08:45:40"/>
    <s v="PROD107"/>
    <s v="CUST295"/>
    <s v="Books"/>
    <s v="Credit Card"/>
    <n v="113.96"/>
    <n v="7"/>
    <n v="797.71999999999991"/>
    <n v="434.88"/>
    <n v="362.83999999999992"/>
    <x v="0"/>
    <s v="01"/>
    <s v="January"/>
  </r>
  <r>
    <x v="2024"/>
    <d v="2024-11-15T13:31:13"/>
    <s v="PROD147"/>
    <s v="CUST768"/>
    <s v="Books"/>
    <s v="PayPal"/>
    <n v="1270.25"/>
    <n v="5"/>
    <n v="6351.25"/>
    <n v="257.93"/>
    <n v="6093.32"/>
    <x v="1"/>
    <s v="11"/>
    <s v="November"/>
  </r>
  <r>
    <x v="2025"/>
    <d v="2024-04-14T14:18:44"/>
    <s v="PROD51"/>
    <s v="CUST29"/>
    <s v="Toys"/>
    <s v="Cash"/>
    <n v="1755.49"/>
    <n v="7"/>
    <n v="12288.43"/>
    <n v="502.29"/>
    <n v="11786.14"/>
    <x v="0"/>
    <s v="04"/>
    <s v="April"/>
  </r>
  <r>
    <x v="2026"/>
    <d v="2024-06-23T03:46:13"/>
    <s v="PROD146"/>
    <s v="CUST148"/>
    <s v="Toys"/>
    <s v="Bank Transfer"/>
    <n v="605.12"/>
    <n v="3"/>
    <n v="1815.3600000000001"/>
    <n v="687.22"/>
    <n v="1128.1400000000001"/>
    <x v="0"/>
    <s v="06"/>
    <s v="June"/>
  </r>
  <r>
    <x v="2027"/>
    <d v="2024-02-24T14:14:51"/>
    <s v="PROD190"/>
    <s v="CUST353"/>
    <s v="Books"/>
    <s v="Bank Transfer"/>
    <n v="1014.66"/>
    <n v="1"/>
    <n v="1014.66"/>
    <n v="787.31"/>
    <n v="227.35000000000002"/>
    <x v="3"/>
    <s v="02"/>
    <s v="February"/>
  </r>
  <r>
    <x v="2028"/>
    <d v="2024-06-28T02:11:28"/>
    <s v="PROD46"/>
    <s v="CUST504"/>
    <s v="Home Appliances"/>
    <s v="Debit Card"/>
    <n v="1043.8800000000001"/>
    <n v="7"/>
    <n v="7307.1600000000008"/>
    <n v="587.24"/>
    <n v="6719.920000000001"/>
    <x v="1"/>
    <s v="06"/>
    <s v="June"/>
  </r>
  <r>
    <x v="2029"/>
    <d v="2024-05-01T01:45:17"/>
    <s v="PROD100"/>
    <s v="CUST836"/>
    <s v="Books"/>
    <s v="Credit Card"/>
    <n v="1517.13"/>
    <n v="3"/>
    <n v="4551.3900000000003"/>
    <n v="404.57"/>
    <n v="4146.8200000000006"/>
    <x v="4"/>
    <s v="05"/>
    <s v="May"/>
  </r>
  <r>
    <x v="2030"/>
    <d v="2024-08-03T04:43:27"/>
    <s v="PROD38"/>
    <s v="CUST680"/>
    <s v="Toys"/>
    <s v="Credit Card"/>
    <n v="910.61"/>
    <n v="4"/>
    <n v="3642.44"/>
    <n v="99.19"/>
    <n v="3543.25"/>
    <x v="3"/>
    <s v="08"/>
    <s v="August"/>
  </r>
  <r>
    <x v="2031"/>
    <d v="2024-02-13T02:09:48"/>
    <s v="PROD21"/>
    <s v="CUST30"/>
    <s v="Toys"/>
    <s v="Bank Transfer"/>
    <n v="1920.56"/>
    <n v="6"/>
    <n v="11523.36"/>
    <n v="950.81"/>
    <n v="10572.550000000001"/>
    <x v="5"/>
    <s v="02"/>
    <s v="February"/>
  </r>
  <r>
    <x v="2032"/>
    <d v="2024-05-04T03:26:16"/>
    <s v="PROD109"/>
    <s v="CUST797"/>
    <s v="Fashion"/>
    <s v="Bank Transfer"/>
    <n v="1176.5"/>
    <n v="5"/>
    <n v="5882.5"/>
    <n v="282.68"/>
    <n v="5599.82"/>
    <x v="3"/>
    <s v="05"/>
    <s v="May"/>
  </r>
  <r>
    <x v="2033"/>
    <d v="2024-10-14T17:02:22"/>
    <s v="PROD191"/>
    <s v="CUST147"/>
    <s v="Home Appliances"/>
    <s v="Credit Card"/>
    <n v="1858.22"/>
    <n v="5"/>
    <n v="9291.1"/>
    <n v="148.63"/>
    <n v="9142.4700000000012"/>
    <x v="6"/>
    <s v="10"/>
    <s v="October"/>
  </r>
  <r>
    <x v="2034"/>
    <d v="2024-04-20T03:02:21"/>
    <s v="PROD132"/>
    <s v="CUST385"/>
    <s v="Home Appliances"/>
    <s v="Cash"/>
    <n v="384.16"/>
    <n v="1"/>
    <n v="384.16"/>
    <n v="28.1"/>
    <n v="356.06"/>
    <x v="3"/>
    <s v="04"/>
    <s v="April"/>
  </r>
  <r>
    <x v="2035"/>
    <d v="2024-09-09T09:34:35"/>
    <s v="PROD136"/>
    <s v="CUST862"/>
    <s v="Fashion"/>
    <s v="Credit Card"/>
    <n v="893.1"/>
    <n v="7"/>
    <n v="6251.7"/>
    <n v="226.52"/>
    <n v="6025.1799999999994"/>
    <x v="6"/>
    <s v="09"/>
    <s v="September"/>
  </r>
  <r>
    <x v="2036"/>
    <d v="2024-06-25T08:12:27"/>
    <s v="PROD50"/>
    <s v="CUST335"/>
    <s v="Electronics"/>
    <s v="Bank Transfer"/>
    <n v="1534.66"/>
    <n v="9"/>
    <n v="13811.94"/>
    <n v="762.05"/>
    <n v="13049.890000000001"/>
    <x v="5"/>
    <s v="06"/>
    <s v="June"/>
  </r>
  <r>
    <x v="2037"/>
    <d v="2024-07-25T19:56:21"/>
    <s v="PROD139"/>
    <s v="CUST261"/>
    <s v="Electronics"/>
    <s v="PayPal"/>
    <n v="378.88"/>
    <n v="10"/>
    <n v="3788.8"/>
    <n v="699.64"/>
    <n v="3089.1600000000003"/>
    <x v="2"/>
    <s v="07"/>
    <s v="July"/>
  </r>
  <r>
    <x v="2038"/>
    <d v="2024-09-24T06:56:12"/>
    <s v="PROD127"/>
    <s v="CUST57"/>
    <s v="Toys"/>
    <s v="PayPal"/>
    <n v="814.4"/>
    <n v="5"/>
    <n v="4072"/>
    <n v="802.35"/>
    <n v="3269.65"/>
    <x v="5"/>
    <s v="09"/>
    <s v="September"/>
  </r>
  <r>
    <x v="2039"/>
    <d v="2024-02-24T13:11:43"/>
    <s v="PROD6"/>
    <s v="CUST412"/>
    <s v="Electronics"/>
    <s v="Debit Card"/>
    <n v="1670.4"/>
    <n v="9"/>
    <n v="15033.6"/>
    <n v="96.13"/>
    <n v="14937.470000000001"/>
    <x v="3"/>
    <s v="02"/>
    <s v="February"/>
  </r>
  <r>
    <x v="2040"/>
    <d v="2024-01-20T23:09:49"/>
    <s v="PROD22"/>
    <s v="CUST901"/>
    <s v="Home Appliances"/>
    <s v="PayPal"/>
    <n v="1971.09"/>
    <n v="1"/>
    <n v="1971.09"/>
    <n v="418.1"/>
    <n v="1552.9899999999998"/>
    <x v="3"/>
    <s v="01"/>
    <s v="January"/>
  </r>
  <r>
    <x v="2041"/>
    <d v="2024-02-19T22:39:36"/>
    <s v="PROD172"/>
    <s v="CUST404"/>
    <s v="Fashion"/>
    <s v="Bank Transfer"/>
    <n v="339.5"/>
    <n v="3"/>
    <n v="1018.5"/>
    <n v="95.27"/>
    <n v="923.23"/>
    <x v="6"/>
    <s v="02"/>
    <s v="February"/>
  </r>
  <r>
    <x v="2042"/>
    <d v="2024-07-24T06:01:43"/>
    <s v="PROD38"/>
    <s v="CUST566"/>
    <s v="Electronics"/>
    <s v="Debit Card"/>
    <n v="1566.29"/>
    <n v="4"/>
    <n v="6265.16"/>
    <n v="99.19"/>
    <n v="6165.97"/>
    <x v="4"/>
    <s v="07"/>
    <s v="July"/>
  </r>
  <r>
    <x v="2043"/>
    <d v="2024-02-07T02:05:20"/>
    <s v="PROD75"/>
    <s v="CUST194"/>
    <s v="Home Appliances"/>
    <s v="Cash"/>
    <n v="227.99"/>
    <n v="3"/>
    <n v="683.97"/>
    <n v="703.67"/>
    <n v="-19.699999999999932"/>
    <x v="4"/>
    <s v="02"/>
    <s v="February"/>
  </r>
  <r>
    <x v="2044"/>
    <d v="2024-01-29T07:31:32"/>
    <s v="PROD24"/>
    <s v="CUST972"/>
    <s v="Electronics"/>
    <s v="Cash"/>
    <n v="685.22"/>
    <n v="2"/>
    <n v="1370.44"/>
    <n v="42.41"/>
    <n v="1328.03"/>
    <x v="6"/>
    <s v="01"/>
    <s v="January"/>
  </r>
  <r>
    <x v="2045"/>
    <d v="2024-03-21T01:11:37"/>
    <s v="PROD101"/>
    <s v="CUST696"/>
    <s v="Fashion"/>
    <s v="Credit Card"/>
    <n v="1596.1"/>
    <n v="5"/>
    <n v="7980.5"/>
    <n v="978.72"/>
    <n v="7001.78"/>
    <x v="2"/>
    <s v="03"/>
    <s v="March"/>
  </r>
  <r>
    <x v="2046"/>
    <d v="2024-04-26T14:33:41"/>
    <s v="PROD66"/>
    <s v="CUST247"/>
    <s v="Fashion"/>
    <s v="Debit Card"/>
    <n v="1030.77"/>
    <n v="10"/>
    <n v="10307.700000000001"/>
    <n v="327.89"/>
    <n v="9979.8100000000013"/>
    <x v="1"/>
    <s v="04"/>
    <s v="April"/>
  </r>
  <r>
    <x v="2047"/>
    <d v="2024-08-01T13:35:00"/>
    <s v="PROD102"/>
    <s v="CUST951"/>
    <s v="Fashion"/>
    <s v="Cash"/>
    <n v="460.67"/>
    <n v="6"/>
    <n v="2764.02"/>
    <n v="294.83"/>
    <n v="2469.19"/>
    <x v="2"/>
    <s v="08"/>
    <s v="August"/>
  </r>
  <r>
    <x v="2048"/>
    <d v="2024-10-27T23:28:53"/>
    <s v="PROD23"/>
    <s v="CUST622"/>
    <s v="Home Appliances"/>
    <s v="PayPal"/>
    <n v="1447.97"/>
    <n v="5"/>
    <n v="7239.85"/>
    <n v="249.12"/>
    <n v="6990.7300000000005"/>
    <x v="0"/>
    <s v="10"/>
    <s v="October"/>
  </r>
  <r>
    <x v="2049"/>
    <d v="2024-07-30T17:12:16"/>
    <s v="PROD152"/>
    <s v="CUST968"/>
    <s v="Books"/>
    <s v="PayPal"/>
    <n v="1887.71"/>
    <n v="2"/>
    <n v="3775.42"/>
    <n v="143.38"/>
    <n v="3632.04"/>
    <x v="5"/>
    <s v="07"/>
    <s v="July"/>
  </r>
  <r>
    <x v="2050"/>
    <d v="2024-05-11T08:23:26"/>
    <s v="PROD37"/>
    <s v="CUST981"/>
    <s v="Home Appliances"/>
    <s v="PayPal"/>
    <n v="654.77"/>
    <n v="6"/>
    <n v="3928.62"/>
    <n v="644.58000000000004"/>
    <n v="3284.04"/>
    <x v="3"/>
    <s v="05"/>
    <s v="May"/>
  </r>
  <r>
    <x v="2051"/>
    <d v="2024-08-05T08:00:42"/>
    <s v="PROD43"/>
    <s v="CUST94"/>
    <s v="Books"/>
    <s v="Credit Card"/>
    <n v="1824.69"/>
    <n v="2"/>
    <n v="3649.38"/>
    <n v="321.19"/>
    <n v="3328.19"/>
    <x v="6"/>
    <s v="08"/>
    <s v="August"/>
  </r>
  <r>
    <x v="2052"/>
    <d v="2024-11-16T01:53:44"/>
    <s v="PROD143"/>
    <s v="CUST242"/>
    <s v="Home Appliances"/>
    <s v="Credit Card"/>
    <n v="1543.25"/>
    <n v="9"/>
    <n v="13889.25"/>
    <n v="570.6"/>
    <n v="13318.65"/>
    <x v="3"/>
    <s v="11"/>
    <s v="November"/>
  </r>
  <r>
    <x v="2053"/>
    <d v="2024-09-06T04:54:49"/>
    <s v="PROD25"/>
    <s v="CUST857"/>
    <s v="Fashion"/>
    <s v="Debit Card"/>
    <n v="872.6"/>
    <n v="2"/>
    <n v="1745.2"/>
    <n v="465.59"/>
    <n v="1279.6100000000001"/>
    <x v="1"/>
    <s v="09"/>
    <s v="September"/>
  </r>
  <r>
    <x v="2054"/>
    <d v="2024-01-11T18:28:50"/>
    <s v="PROD147"/>
    <s v="CUST548"/>
    <s v="Fashion"/>
    <s v="Credit Card"/>
    <n v="990.86"/>
    <n v="9"/>
    <n v="8917.74"/>
    <n v="257.93"/>
    <n v="8659.81"/>
    <x v="2"/>
    <s v="01"/>
    <s v="January"/>
  </r>
  <r>
    <x v="2055"/>
    <d v="2024-07-01T04:33:22"/>
    <s v="PROD177"/>
    <s v="CUST739"/>
    <s v="Fashion"/>
    <s v="Debit Card"/>
    <n v="1636.28"/>
    <n v="6"/>
    <n v="9817.68"/>
    <n v="102.73"/>
    <n v="9714.9500000000007"/>
    <x v="6"/>
    <s v="07"/>
    <s v="July"/>
  </r>
  <r>
    <x v="2056"/>
    <d v="2024-09-03T19:40:25"/>
    <s v="PROD86"/>
    <s v="CUST513"/>
    <s v="Books"/>
    <s v="Bank Transfer"/>
    <n v="1860.5"/>
    <n v="7"/>
    <n v="13023.5"/>
    <n v="15.69"/>
    <n v="13007.81"/>
    <x v="5"/>
    <s v="09"/>
    <s v="September"/>
  </r>
  <r>
    <x v="2057"/>
    <d v="2024-09-24T07:42:11"/>
    <s v="PROD98"/>
    <s v="CUST310"/>
    <s v="Toys"/>
    <s v="Credit Card"/>
    <n v="978.83"/>
    <n v="10"/>
    <n v="9788.3000000000011"/>
    <n v="943.24"/>
    <n v="8845.0600000000013"/>
    <x v="5"/>
    <s v="09"/>
    <s v="September"/>
  </r>
  <r>
    <x v="2058"/>
    <d v="2024-09-24T17:03:59"/>
    <s v="PROD97"/>
    <s v="CUST932"/>
    <s v="Home Appliances"/>
    <s v="Cash"/>
    <n v="463.91"/>
    <n v="5"/>
    <n v="2319.5500000000002"/>
    <n v="746.04"/>
    <n v="1573.5100000000002"/>
    <x v="5"/>
    <s v="09"/>
    <s v="September"/>
  </r>
  <r>
    <x v="2059"/>
    <d v="2024-08-25T14:09:28"/>
    <s v="PROD191"/>
    <s v="CUST566"/>
    <s v="Fashion"/>
    <s v="Cash"/>
    <n v="1536.03"/>
    <n v="5"/>
    <n v="7680.15"/>
    <n v="148.63"/>
    <n v="7531.5199999999995"/>
    <x v="0"/>
    <s v="08"/>
    <s v="August"/>
  </r>
  <r>
    <x v="2060"/>
    <d v="2024-01-06T17:43:03"/>
    <s v="PROD26"/>
    <s v="CUST667"/>
    <s v="Books"/>
    <s v="Bank Transfer"/>
    <n v="353.8"/>
    <n v="9"/>
    <n v="3184.2000000000003"/>
    <n v="627.66"/>
    <n v="2556.5400000000004"/>
    <x v="3"/>
    <s v="01"/>
    <s v="January"/>
  </r>
  <r>
    <x v="2061"/>
    <d v="2024-03-25T06:46:13"/>
    <s v="PROD108"/>
    <s v="CUST14"/>
    <s v="Fashion"/>
    <s v="Debit Card"/>
    <n v="557.5"/>
    <n v="6"/>
    <n v="3345"/>
    <n v="188.08"/>
    <n v="3156.92"/>
    <x v="6"/>
    <s v="03"/>
    <s v="March"/>
  </r>
  <r>
    <x v="2062"/>
    <d v="2024-08-07T05:58:32"/>
    <s v="PROD118"/>
    <s v="CUST494"/>
    <s v="Electronics"/>
    <s v="Cash"/>
    <n v="1087.04"/>
    <n v="5"/>
    <n v="5435.2"/>
    <n v="370.52"/>
    <n v="5064.68"/>
    <x v="4"/>
    <s v="08"/>
    <s v="August"/>
  </r>
  <r>
    <x v="2063"/>
    <d v="2024-02-11T02:17:26"/>
    <s v="PROD80"/>
    <s v="CUST471"/>
    <s v="Books"/>
    <s v="Cash"/>
    <n v="590.80999999999995"/>
    <n v="4"/>
    <n v="2363.2399999999998"/>
    <n v="348.54"/>
    <n v="2014.6999999999998"/>
    <x v="0"/>
    <s v="02"/>
    <s v="February"/>
  </r>
  <r>
    <x v="2064"/>
    <d v="2024-03-07T08:29:51"/>
    <s v="PROD129"/>
    <s v="CUST972"/>
    <s v="Home Appliances"/>
    <s v="Credit Card"/>
    <n v="1659.37"/>
    <n v="6"/>
    <n v="9956.2199999999993"/>
    <n v="67.97"/>
    <n v="9888.25"/>
    <x v="2"/>
    <s v="03"/>
    <s v="March"/>
  </r>
  <r>
    <x v="2065"/>
    <d v="2024-10-25T04:24:20"/>
    <s v="PROD117"/>
    <s v="CUST141"/>
    <s v="Books"/>
    <s v="Bank Transfer"/>
    <n v="856.38"/>
    <n v="8"/>
    <n v="6851.04"/>
    <n v="621.46"/>
    <n v="6229.58"/>
    <x v="1"/>
    <s v="10"/>
    <s v="October"/>
  </r>
  <r>
    <x v="2066"/>
    <d v="2024-04-01T21:42:00"/>
    <s v="PROD59"/>
    <s v="CUST791"/>
    <s v="Electronics"/>
    <s v="Debit Card"/>
    <n v="28.16"/>
    <n v="8"/>
    <n v="225.28"/>
    <n v="297.7"/>
    <n v="-72.419999999999987"/>
    <x v="6"/>
    <s v="04"/>
    <s v="April"/>
  </r>
  <r>
    <x v="2067"/>
    <d v="2024-10-14T12:35:23"/>
    <s v="PROD195"/>
    <s v="CUST943"/>
    <s v="Fashion"/>
    <s v="Cash"/>
    <n v="1452.73"/>
    <n v="3"/>
    <n v="4358.1900000000005"/>
    <n v="955.51"/>
    <n v="3402.6800000000003"/>
    <x v="6"/>
    <s v="10"/>
    <s v="October"/>
  </r>
  <r>
    <x v="2068"/>
    <d v="2024-09-14T19:38:10"/>
    <s v="PROD101"/>
    <s v="CUST916"/>
    <s v="Books"/>
    <s v="Cash"/>
    <n v="1753.68"/>
    <n v="1"/>
    <n v="1753.68"/>
    <n v="978.72"/>
    <n v="774.96"/>
    <x v="3"/>
    <s v="09"/>
    <s v="September"/>
  </r>
  <r>
    <x v="2069"/>
    <d v="2024-11-10T03:51:23"/>
    <s v="PROD106"/>
    <s v="CUST155"/>
    <s v="Electronics"/>
    <s v="Bank Transfer"/>
    <n v="1944.98"/>
    <n v="3"/>
    <n v="5834.9400000000005"/>
    <n v="750.19"/>
    <n v="5084.75"/>
    <x v="0"/>
    <s v="11"/>
    <s v="November"/>
  </r>
  <r>
    <x v="2070"/>
    <d v="2024-08-26T10:58:56"/>
    <s v="PROD57"/>
    <s v="CUST872"/>
    <s v="Books"/>
    <s v="Credit Card"/>
    <n v="42.05"/>
    <n v="7"/>
    <n v="294.34999999999997"/>
    <n v="998.57"/>
    <n v="-704.22"/>
    <x v="6"/>
    <s v="08"/>
    <s v="August"/>
  </r>
  <r>
    <x v="2071"/>
    <d v="2024-06-14T13:36:32"/>
    <s v="PROD103"/>
    <s v="CUST474"/>
    <s v="Books"/>
    <s v="Debit Card"/>
    <n v="1105.49"/>
    <n v="9"/>
    <n v="9949.41"/>
    <n v="889.08"/>
    <n v="9060.33"/>
    <x v="1"/>
    <s v="06"/>
    <s v="June"/>
  </r>
  <r>
    <x v="2072"/>
    <d v="2024-06-28T16:47:52"/>
    <s v="PROD12"/>
    <s v="CUST917"/>
    <s v="Toys"/>
    <s v="Bank Transfer"/>
    <n v="221.37"/>
    <n v="3"/>
    <n v="664.11"/>
    <n v="132.38999999999999"/>
    <n v="531.72"/>
    <x v="1"/>
    <s v="06"/>
    <s v="June"/>
  </r>
  <r>
    <x v="2073"/>
    <d v="2024-07-11T01:48:47"/>
    <s v="PROD123"/>
    <s v="CUST958"/>
    <s v="Home Appliances"/>
    <s v="Debit Card"/>
    <n v="1486.74"/>
    <n v="5"/>
    <n v="7433.7"/>
    <n v="372.5"/>
    <n v="7061.2"/>
    <x v="2"/>
    <s v="07"/>
    <s v="July"/>
  </r>
  <r>
    <x v="2074"/>
    <d v="2024-05-19T08:18:46"/>
    <s v="PROD39"/>
    <s v="CUST459"/>
    <s v="Fashion"/>
    <s v="Bank Transfer"/>
    <n v="1420.99"/>
    <n v="7"/>
    <n v="9946.93"/>
    <n v="901.68"/>
    <n v="9045.25"/>
    <x v="0"/>
    <s v="05"/>
    <s v="May"/>
  </r>
  <r>
    <x v="2075"/>
    <d v="2024-06-20T18:47:08"/>
    <s v="PROD40"/>
    <s v="CUST486"/>
    <s v="Home Appliances"/>
    <s v="Bank Transfer"/>
    <n v="436.39"/>
    <n v="6"/>
    <n v="2618.34"/>
    <n v="184.29"/>
    <n v="2434.0500000000002"/>
    <x v="2"/>
    <s v="06"/>
    <s v="June"/>
  </r>
  <r>
    <x v="2076"/>
    <d v="2024-09-01T17:20:09"/>
    <s v="PROD28"/>
    <s v="CUST773"/>
    <s v="Electronics"/>
    <s v="Cash"/>
    <n v="1888.6"/>
    <n v="3"/>
    <n v="5665.7999999999993"/>
    <n v="963.58"/>
    <n v="4702.2199999999993"/>
    <x v="0"/>
    <s v="09"/>
    <s v="September"/>
  </r>
  <r>
    <x v="2077"/>
    <d v="2024-08-20T20:48:28"/>
    <s v="PROD194"/>
    <s v="CUST125"/>
    <s v="Toys"/>
    <s v="Bank Transfer"/>
    <n v="849.35"/>
    <n v="9"/>
    <n v="7644.1500000000005"/>
    <n v="521.98"/>
    <n v="7122.17"/>
    <x v="5"/>
    <s v="08"/>
    <s v="August"/>
  </r>
  <r>
    <x v="2078"/>
    <d v="2024-04-16T09:33:01"/>
    <s v="PROD38"/>
    <s v="CUST795"/>
    <s v="Fashion"/>
    <s v="PayPal"/>
    <n v="106.62"/>
    <n v="10"/>
    <n v="1066.2"/>
    <n v="99.19"/>
    <n v="967.01"/>
    <x v="5"/>
    <s v="04"/>
    <s v="April"/>
  </r>
  <r>
    <x v="2079"/>
    <d v="2024-10-24T10:06:18"/>
    <s v="PROD130"/>
    <s v="CUST502"/>
    <s v="Electronics"/>
    <s v="Cash"/>
    <n v="713.57"/>
    <n v="2"/>
    <n v="1427.14"/>
    <n v="692.63"/>
    <n v="734.5100000000001"/>
    <x v="2"/>
    <s v="10"/>
    <s v="October"/>
  </r>
  <r>
    <x v="2080"/>
    <d v="2024-05-19T18:34:38"/>
    <s v="PROD95"/>
    <s v="CUST437"/>
    <s v="Fashion"/>
    <s v="Cash"/>
    <n v="1184.1600000000001"/>
    <n v="5"/>
    <n v="5920.8"/>
    <n v="211.14"/>
    <n v="5709.66"/>
    <x v="0"/>
    <s v="05"/>
    <s v="May"/>
  </r>
  <r>
    <x v="2081"/>
    <d v="2024-07-21T09:38:15"/>
    <s v="PROD82"/>
    <s v="CUST292"/>
    <s v="Books"/>
    <s v="PayPal"/>
    <n v="338.13"/>
    <n v="7"/>
    <n v="2366.91"/>
    <n v="208.12"/>
    <n v="2158.79"/>
    <x v="0"/>
    <s v="07"/>
    <s v="July"/>
  </r>
  <r>
    <x v="2082"/>
    <d v="2024-09-16T19:29:47"/>
    <s v="PROD110"/>
    <s v="CUST498"/>
    <s v="Fashion"/>
    <s v="Credit Card"/>
    <n v="1161.03"/>
    <n v="1"/>
    <n v="1161.03"/>
    <n v="678.93"/>
    <n v="482.1"/>
    <x v="6"/>
    <s v="09"/>
    <s v="September"/>
  </r>
  <r>
    <x v="2083"/>
    <d v="2024-03-22T11:49:19"/>
    <s v="PROD36"/>
    <s v="CUST198"/>
    <s v="Fashion"/>
    <s v="Credit Card"/>
    <n v="644.77"/>
    <n v="6"/>
    <n v="3868.62"/>
    <n v="462.14"/>
    <n v="3406.48"/>
    <x v="1"/>
    <s v="03"/>
    <s v="March"/>
  </r>
  <r>
    <x v="2084"/>
    <d v="2024-05-03T21:30:34"/>
    <s v="PROD152"/>
    <s v="CUST735"/>
    <s v="Books"/>
    <s v="Bank Transfer"/>
    <n v="1555.82"/>
    <n v="1"/>
    <n v="1555.82"/>
    <n v="143.38"/>
    <n v="1412.44"/>
    <x v="1"/>
    <s v="05"/>
    <s v="May"/>
  </r>
  <r>
    <x v="2085"/>
    <d v="2024-07-17T10:39:45"/>
    <s v="PROD3"/>
    <s v="CUST791"/>
    <s v="Fashion"/>
    <s v="Cash"/>
    <n v="166.57"/>
    <n v="3"/>
    <n v="499.71"/>
    <n v="27.63"/>
    <n v="472.08"/>
    <x v="4"/>
    <s v="07"/>
    <s v="July"/>
  </r>
  <r>
    <x v="2086"/>
    <d v="2024-08-19T02:42:05"/>
    <s v="PROD168"/>
    <s v="CUST566"/>
    <s v="Toys"/>
    <s v="PayPal"/>
    <n v="1383.72"/>
    <n v="4"/>
    <n v="5534.88"/>
    <n v="407.18"/>
    <n v="5127.7"/>
    <x v="6"/>
    <s v="08"/>
    <s v="August"/>
  </r>
  <r>
    <x v="2087"/>
    <d v="2024-06-25T18:48:15"/>
    <s v="PROD78"/>
    <s v="CUST992"/>
    <s v="Home Appliances"/>
    <s v="Credit Card"/>
    <n v="1066.49"/>
    <n v="1"/>
    <n v="1066.49"/>
    <n v="368.23"/>
    <n v="698.26"/>
    <x v="5"/>
    <s v="06"/>
    <s v="June"/>
  </r>
  <r>
    <x v="2088"/>
    <d v="2024-01-20T00:27:21"/>
    <s v="PROD114"/>
    <s v="CUST260"/>
    <s v="Books"/>
    <s v="Credit Card"/>
    <n v="1413.1"/>
    <n v="7"/>
    <n v="9891.6999999999989"/>
    <n v="380.81"/>
    <n v="9510.89"/>
    <x v="3"/>
    <s v="01"/>
    <s v="January"/>
  </r>
  <r>
    <x v="2089"/>
    <d v="2024-03-25T12:12:17"/>
    <s v="PROD96"/>
    <s v="CUST229"/>
    <s v="Fashion"/>
    <s v="Bank Transfer"/>
    <n v="1038.8"/>
    <n v="6"/>
    <n v="6232.7999999999993"/>
    <n v="307.60000000000002"/>
    <n v="5925.1999999999989"/>
    <x v="6"/>
    <s v="03"/>
    <s v="March"/>
  </r>
  <r>
    <x v="2090"/>
    <d v="2024-06-16T06:10:05"/>
    <s v="PROD104"/>
    <s v="CUST250"/>
    <s v="Fashion"/>
    <s v="Credit Card"/>
    <n v="436.84"/>
    <n v="7"/>
    <n v="3057.8799999999997"/>
    <n v="310.20999999999998"/>
    <n v="2747.6699999999996"/>
    <x v="0"/>
    <s v="06"/>
    <s v="June"/>
  </r>
  <r>
    <x v="2091"/>
    <d v="2024-04-29T13:23:40"/>
    <s v="PROD2"/>
    <s v="CUST539"/>
    <s v="Home Appliances"/>
    <s v="Cash"/>
    <n v="1504.38"/>
    <n v="4"/>
    <n v="6017.52"/>
    <n v="253.61"/>
    <n v="5763.9100000000008"/>
    <x v="6"/>
    <s v="04"/>
    <s v="April"/>
  </r>
  <r>
    <x v="2092"/>
    <d v="2024-10-26T17:35:06"/>
    <s v="PROD100"/>
    <s v="CUST176"/>
    <s v="Toys"/>
    <s v="Debit Card"/>
    <n v="660.47"/>
    <n v="6"/>
    <n v="3962.82"/>
    <n v="404.57"/>
    <n v="3558.25"/>
    <x v="3"/>
    <s v="10"/>
    <s v="October"/>
  </r>
  <r>
    <x v="2093"/>
    <d v="2024-07-28T14:59:25"/>
    <s v="PROD38"/>
    <s v="CUST275"/>
    <s v="Books"/>
    <s v="Cash"/>
    <n v="412.31"/>
    <n v="6"/>
    <n v="2473.86"/>
    <n v="99.19"/>
    <n v="2374.67"/>
    <x v="0"/>
    <s v="07"/>
    <s v="July"/>
  </r>
  <r>
    <x v="2094"/>
    <d v="2024-09-28T16:26:21"/>
    <s v="PROD120"/>
    <s v="CUST591"/>
    <s v="Fashion"/>
    <s v="Debit Card"/>
    <n v="1145.93"/>
    <n v="4"/>
    <n v="4583.72"/>
    <n v="821.86"/>
    <n v="3761.86"/>
    <x v="3"/>
    <s v="09"/>
    <s v="September"/>
  </r>
  <r>
    <x v="2095"/>
    <d v="2024-05-02T19:16:39"/>
    <s v="PROD29"/>
    <s v="CUST452"/>
    <s v="Electronics"/>
    <s v="Credit Card"/>
    <n v="952.74"/>
    <n v="3"/>
    <n v="2858.2200000000003"/>
    <n v="951.64"/>
    <n v="1906.5800000000004"/>
    <x v="2"/>
    <s v="05"/>
    <s v="May"/>
  </r>
  <r>
    <x v="2096"/>
    <d v="2024-01-28T23:03:23"/>
    <s v="PROD86"/>
    <s v="CUST238"/>
    <s v="Fashion"/>
    <s v="Cash"/>
    <n v="836.03"/>
    <n v="10"/>
    <n v="8360.2999999999993"/>
    <n v="15.69"/>
    <n v="8344.6099999999988"/>
    <x v="0"/>
    <s v="01"/>
    <s v="January"/>
  </r>
  <r>
    <x v="2097"/>
    <d v="2024-04-19T16:01:10"/>
    <s v="PROD79"/>
    <s v="CUST347"/>
    <s v="Home Appliances"/>
    <s v="PayPal"/>
    <n v="1843.44"/>
    <n v="10"/>
    <n v="18434.400000000001"/>
    <n v="799.06"/>
    <n v="17635.34"/>
    <x v="1"/>
    <s v="04"/>
    <s v="April"/>
  </r>
  <r>
    <x v="2098"/>
    <d v="2024-05-22T01:29:51"/>
    <s v="PROD110"/>
    <s v="CUST193"/>
    <s v="Toys"/>
    <s v="Cash"/>
    <n v="434.58"/>
    <n v="2"/>
    <n v="869.16"/>
    <n v="678.93"/>
    <n v="190.23000000000002"/>
    <x v="4"/>
    <s v="05"/>
    <s v="May"/>
  </r>
  <r>
    <x v="2099"/>
    <d v="2024-11-08T10:49:36"/>
    <s v="PROD22"/>
    <s v="CUST185"/>
    <s v="Fashion"/>
    <s v="Cash"/>
    <n v="1542.41"/>
    <n v="3"/>
    <n v="4627.2300000000005"/>
    <n v="418.1"/>
    <n v="4209.13"/>
    <x v="1"/>
    <s v="11"/>
    <s v="November"/>
  </r>
  <r>
    <x v="2100"/>
    <d v="2024-03-14T09:47:58"/>
    <s v="PROD159"/>
    <s v="CUST660"/>
    <s v="Electronics"/>
    <s v="Cash"/>
    <n v="571.94000000000005"/>
    <n v="1"/>
    <n v="571.94000000000005"/>
    <n v="220.45"/>
    <n v="351.49000000000007"/>
    <x v="2"/>
    <s v="03"/>
    <s v="March"/>
  </r>
  <r>
    <x v="2101"/>
    <d v="2024-01-20T22:11:22"/>
    <s v="PROD138"/>
    <s v="CUST128"/>
    <s v="Fashion"/>
    <s v="Cash"/>
    <n v="1673.94"/>
    <n v="7"/>
    <n v="11717.58"/>
    <n v="374.92"/>
    <n v="11342.66"/>
    <x v="3"/>
    <s v="01"/>
    <s v="January"/>
  </r>
  <r>
    <x v="2102"/>
    <d v="2024-07-01T16:28:48"/>
    <s v="PROD123"/>
    <s v="CUST157"/>
    <s v="Toys"/>
    <s v="Credit Card"/>
    <n v="1792.55"/>
    <n v="8"/>
    <n v="14340.4"/>
    <n v="372.5"/>
    <n v="13967.9"/>
    <x v="6"/>
    <s v="07"/>
    <s v="July"/>
  </r>
  <r>
    <x v="2103"/>
    <d v="2024-02-27T07:19:18"/>
    <s v="PROD81"/>
    <s v="CUST38"/>
    <s v="Books"/>
    <s v="Debit Card"/>
    <n v="262.02"/>
    <n v="6"/>
    <n v="1572.12"/>
    <n v="783.02"/>
    <n v="789.09999999999991"/>
    <x v="5"/>
    <s v="02"/>
    <s v="February"/>
  </r>
  <r>
    <x v="2104"/>
    <d v="2024-10-04T12:01:26"/>
    <s v="PROD51"/>
    <s v="CUST139"/>
    <s v="Electronics"/>
    <s v="PayPal"/>
    <n v="203.69"/>
    <n v="10"/>
    <n v="2036.9"/>
    <n v="502.29"/>
    <n v="1534.6100000000001"/>
    <x v="1"/>
    <s v="10"/>
    <s v="October"/>
  </r>
  <r>
    <x v="2105"/>
    <d v="2024-11-02T11:12:24"/>
    <s v="PROD50"/>
    <s v="CUST157"/>
    <s v="Toys"/>
    <s v="Credit Card"/>
    <n v="211.17"/>
    <n v="8"/>
    <n v="1689.36"/>
    <n v="762.05"/>
    <n v="927.31"/>
    <x v="3"/>
    <s v="11"/>
    <s v="November"/>
  </r>
  <r>
    <x v="2106"/>
    <d v="2024-01-04T21:53:27"/>
    <s v="PROD139"/>
    <s v="CUST382"/>
    <s v="Electronics"/>
    <s v="Bank Transfer"/>
    <n v="875.75"/>
    <n v="10"/>
    <n v="8757.5"/>
    <n v="699.64"/>
    <n v="8057.86"/>
    <x v="2"/>
    <s v="01"/>
    <s v="January"/>
  </r>
  <r>
    <x v="2107"/>
    <d v="2024-06-16T17:01:55"/>
    <s v="PROD187"/>
    <s v="CUST594"/>
    <s v="Electronics"/>
    <s v="Debit Card"/>
    <n v="699.75"/>
    <n v="9"/>
    <n v="6297.75"/>
    <n v="117.5"/>
    <n v="6180.25"/>
    <x v="0"/>
    <s v="06"/>
    <s v="June"/>
  </r>
  <r>
    <x v="2108"/>
    <d v="2024-04-13T15:24:00"/>
    <s v="PROD177"/>
    <s v="CUST610"/>
    <s v="Toys"/>
    <s v="Cash"/>
    <n v="977.44"/>
    <n v="4"/>
    <n v="3909.76"/>
    <n v="102.73"/>
    <n v="3807.03"/>
    <x v="3"/>
    <s v="04"/>
    <s v="April"/>
  </r>
  <r>
    <x v="2109"/>
    <d v="2024-10-12T21:45:11"/>
    <s v="PROD103"/>
    <s v="CUST794"/>
    <s v="Electronics"/>
    <s v="PayPal"/>
    <n v="262.14"/>
    <n v="10"/>
    <n v="2621.3999999999996"/>
    <n v="889.08"/>
    <n v="1732.3199999999997"/>
    <x v="3"/>
    <s v="10"/>
    <s v="October"/>
  </r>
  <r>
    <x v="2110"/>
    <d v="2024-01-27T21:36:37"/>
    <s v="PROD46"/>
    <s v="CUST123"/>
    <s v="Home Appliances"/>
    <s v="Debit Card"/>
    <n v="705.12"/>
    <n v="7"/>
    <n v="4935.84"/>
    <n v="587.24"/>
    <n v="4348.6000000000004"/>
    <x v="3"/>
    <s v="01"/>
    <s v="January"/>
  </r>
  <r>
    <x v="2111"/>
    <d v="2024-03-11T20:31:40"/>
    <s v="PROD117"/>
    <s v="CUST396"/>
    <s v="Electronics"/>
    <s v="Cash"/>
    <n v="1316.95"/>
    <n v="6"/>
    <n v="7901.7000000000007"/>
    <n v="621.46"/>
    <n v="7280.2400000000007"/>
    <x v="6"/>
    <s v="03"/>
    <s v="March"/>
  </r>
  <r>
    <x v="2112"/>
    <d v="2024-05-25T01:26:18"/>
    <s v="PROD8"/>
    <s v="CUST284"/>
    <s v="Books"/>
    <s v="Bank Transfer"/>
    <n v="1071.6099999999999"/>
    <n v="2"/>
    <n v="2143.2199999999998"/>
    <n v="851.56"/>
    <n v="1291.6599999999999"/>
    <x v="3"/>
    <s v="05"/>
    <s v="May"/>
  </r>
  <r>
    <x v="2113"/>
    <d v="2024-04-26T14:41:44"/>
    <s v="PROD159"/>
    <s v="CUST927"/>
    <s v="Toys"/>
    <s v="PayPal"/>
    <n v="1124.19"/>
    <n v="2"/>
    <n v="2248.38"/>
    <n v="220.45"/>
    <n v="2027.93"/>
    <x v="1"/>
    <s v="04"/>
    <s v="April"/>
  </r>
  <r>
    <x v="2114"/>
    <d v="2024-08-03T19:02:50"/>
    <s v="PROD130"/>
    <s v="CUST161"/>
    <s v="Books"/>
    <s v="Credit Card"/>
    <n v="199.63"/>
    <n v="7"/>
    <n v="1397.4099999999999"/>
    <n v="692.63"/>
    <n v="704.77999999999986"/>
    <x v="3"/>
    <s v="08"/>
    <s v="August"/>
  </r>
  <r>
    <x v="2115"/>
    <d v="2024-02-20T04:37:46"/>
    <s v="PROD189"/>
    <s v="CUST210"/>
    <s v="Home Appliances"/>
    <s v="Debit Card"/>
    <n v="1093.3699999999999"/>
    <n v="1"/>
    <n v="1093.3699999999999"/>
    <n v="532.16999999999996"/>
    <n v="561.19999999999993"/>
    <x v="5"/>
    <s v="02"/>
    <s v="February"/>
  </r>
  <r>
    <x v="2116"/>
    <d v="2024-01-29T17:16:40"/>
    <s v="PROD16"/>
    <s v="CUST189"/>
    <s v="Fashion"/>
    <s v="Bank Transfer"/>
    <n v="136.07"/>
    <n v="4"/>
    <n v="544.28"/>
    <n v="114.47"/>
    <n v="429.80999999999995"/>
    <x v="6"/>
    <s v="01"/>
    <s v="January"/>
  </r>
  <r>
    <x v="2117"/>
    <d v="2024-05-09T08:32:02"/>
    <s v="PROD114"/>
    <s v="CUST742"/>
    <s v="Electronics"/>
    <s v="Debit Card"/>
    <n v="777"/>
    <n v="9"/>
    <n v="6993"/>
    <n v="380.81"/>
    <n v="6612.19"/>
    <x v="2"/>
    <s v="05"/>
    <s v="May"/>
  </r>
  <r>
    <x v="2118"/>
    <d v="2024-04-16T08:38:02"/>
    <s v="PROD74"/>
    <s v="CUST434"/>
    <s v="Books"/>
    <s v="PayPal"/>
    <n v="698.27"/>
    <n v="2"/>
    <n v="1396.54"/>
    <n v="670.34"/>
    <n v="726.19999999999993"/>
    <x v="5"/>
    <s v="04"/>
    <s v="April"/>
  </r>
  <r>
    <x v="2119"/>
    <d v="2024-01-01T00:24:50"/>
    <s v="PROD69"/>
    <s v="CUST585"/>
    <s v="Toys"/>
    <s v="Credit Card"/>
    <n v="1426.9"/>
    <n v="3"/>
    <n v="4280.7000000000007"/>
    <n v="878.74"/>
    <n v="3401.9600000000009"/>
    <x v="6"/>
    <s v="01"/>
    <s v="January"/>
  </r>
  <r>
    <x v="2120"/>
    <d v="2024-08-21T20:33:57"/>
    <s v="PROD185"/>
    <s v="CUST142"/>
    <s v="Books"/>
    <s v="Debit Card"/>
    <n v="752.17"/>
    <n v="1"/>
    <n v="752.17"/>
    <n v="751.58"/>
    <n v="0.58999999999991815"/>
    <x v="4"/>
    <s v="08"/>
    <s v="August"/>
  </r>
  <r>
    <x v="2121"/>
    <d v="2024-05-27T05:41:42"/>
    <s v="PROD64"/>
    <s v="CUST637"/>
    <s v="Home Appliances"/>
    <s v="Cash"/>
    <n v="1155.32"/>
    <n v="4"/>
    <n v="4621.28"/>
    <n v="90.98"/>
    <n v="4530.3"/>
    <x v="6"/>
    <s v="05"/>
    <s v="May"/>
  </r>
  <r>
    <x v="2122"/>
    <d v="2024-09-20T16:51:36"/>
    <s v="PROD17"/>
    <s v="CUST461"/>
    <s v="Electronics"/>
    <s v="Cash"/>
    <n v="1535.64"/>
    <n v="2"/>
    <n v="3071.28"/>
    <n v="34.31"/>
    <n v="3036.9700000000003"/>
    <x v="1"/>
    <s v="09"/>
    <s v="September"/>
  </r>
  <r>
    <x v="2123"/>
    <d v="2024-02-15T16:45:19"/>
    <s v="PROD97"/>
    <s v="CUST541"/>
    <s v="Electronics"/>
    <s v="PayPal"/>
    <n v="1991.38"/>
    <n v="5"/>
    <n v="9956.9000000000015"/>
    <n v="746.04"/>
    <n v="9210.86"/>
    <x v="2"/>
    <s v="02"/>
    <s v="February"/>
  </r>
  <r>
    <x v="2124"/>
    <d v="2024-03-26T07:40:25"/>
    <s v="PROD54"/>
    <s v="CUST139"/>
    <s v="Home Appliances"/>
    <s v="Bank Transfer"/>
    <n v="612.20000000000005"/>
    <n v="2"/>
    <n v="1224.4000000000001"/>
    <n v="17.89"/>
    <n v="1206.51"/>
    <x v="5"/>
    <s v="03"/>
    <s v="March"/>
  </r>
  <r>
    <x v="2125"/>
    <d v="2024-02-05T19:18:15"/>
    <s v="PROD113"/>
    <s v="CUST966"/>
    <s v="Books"/>
    <s v="PayPal"/>
    <n v="1897.45"/>
    <n v="4"/>
    <n v="7589.8"/>
    <n v="669.31"/>
    <n v="6920.49"/>
    <x v="6"/>
    <s v="02"/>
    <s v="February"/>
  </r>
  <r>
    <x v="2126"/>
    <d v="2024-02-13T20:51:21"/>
    <s v="PROD1"/>
    <s v="CUST926"/>
    <s v="Electronics"/>
    <s v="Bank Transfer"/>
    <n v="1604.36"/>
    <n v="10"/>
    <n v="16043.599999999999"/>
    <n v="435.29"/>
    <n v="15608.309999999998"/>
    <x v="5"/>
    <s v="02"/>
    <s v="February"/>
  </r>
  <r>
    <x v="2127"/>
    <d v="2024-03-05T19:39:08"/>
    <s v="PROD150"/>
    <s v="CUST365"/>
    <s v="Books"/>
    <s v="Debit Card"/>
    <n v="156.69"/>
    <n v="3"/>
    <n v="470.07"/>
    <n v="904.67"/>
    <n v="-434.59999999999997"/>
    <x v="5"/>
    <s v="03"/>
    <s v="March"/>
  </r>
  <r>
    <x v="2128"/>
    <d v="2024-02-27T01:51:01"/>
    <s v="PROD109"/>
    <s v="CUST910"/>
    <s v="Home Appliances"/>
    <s v="Bank Transfer"/>
    <n v="368.66"/>
    <n v="5"/>
    <n v="1843.3000000000002"/>
    <n v="282.68"/>
    <n v="1560.6200000000001"/>
    <x v="5"/>
    <s v="02"/>
    <s v="February"/>
  </r>
  <r>
    <x v="2129"/>
    <d v="2024-07-12T02:36:32"/>
    <s v="PROD25"/>
    <s v="CUST294"/>
    <s v="Books"/>
    <s v="Cash"/>
    <n v="734.57"/>
    <n v="1"/>
    <n v="734.57"/>
    <n v="465.59"/>
    <n v="268.98000000000008"/>
    <x v="1"/>
    <s v="07"/>
    <s v="July"/>
  </r>
  <r>
    <x v="2130"/>
    <d v="2024-07-30T18:16:05"/>
    <s v="PROD95"/>
    <s v="CUST48"/>
    <s v="Fashion"/>
    <s v="Debit Card"/>
    <n v="910.3"/>
    <n v="5"/>
    <n v="4551.5"/>
    <n v="211.14"/>
    <n v="4340.3599999999997"/>
    <x v="5"/>
    <s v="07"/>
    <s v="July"/>
  </r>
  <r>
    <x v="2131"/>
    <d v="2024-02-11T05:25:41"/>
    <s v="PROD160"/>
    <s v="CUST595"/>
    <s v="Books"/>
    <s v="Cash"/>
    <n v="275.57"/>
    <n v="9"/>
    <n v="2480.13"/>
    <n v="311.56"/>
    <n v="2168.5700000000002"/>
    <x v="0"/>
    <s v="02"/>
    <s v="February"/>
  </r>
  <r>
    <x v="2132"/>
    <d v="2024-05-11T22:00:32"/>
    <s v="PROD65"/>
    <s v="CUST376"/>
    <s v="Electronics"/>
    <s v="Bank Transfer"/>
    <n v="1365.97"/>
    <n v="5"/>
    <n v="6829.85"/>
    <n v="974.22"/>
    <n v="5855.63"/>
    <x v="3"/>
    <s v="05"/>
    <s v="May"/>
  </r>
  <r>
    <x v="2133"/>
    <d v="2024-09-30T03:25:51"/>
    <s v="PROD132"/>
    <s v="CUST271"/>
    <s v="Toys"/>
    <s v="Cash"/>
    <n v="99.65"/>
    <n v="5"/>
    <n v="498.25"/>
    <n v="28.1"/>
    <n v="470.15"/>
    <x v="6"/>
    <s v="09"/>
    <s v="September"/>
  </r>
  <r>
    <x v="2134"/>
    <d v="2024-10-07T14:55:07"/>
    <s v="PROD31"/>
    <s v="CUST109"/>
    <s v="Books"/>
    <s v="Credit Card"/>
    <n v="322.55"/>
    <n v="7"/>
    <n v="2257.85"/>
    <n v="736.41"/>
    <n v="1521.44"/>
    <x v="6"/>
    <s v="10"/>
    <s v="October"/>
  </r>
  <r>
    <x v="2135"/>
    <d v="2024-06-22T15:49:49"/>
    <s v="PROD171"/>
    <s v="CUST624"/>
    <s v="Fashion"/>
    <s v="Debit Card"/>
    <n v="1726.07"/>
    <n v="5"/>
    <n v="8630.35"/>
    <n v="485.76"/>
    <n v="8144.59"/>
    <x v="3"/>
    <s v="06"/>
    <s v="June"/>
  </r>
  <r>
    <x v="2136"/>
    <d v="2024-02-13T19:21:18"/>
    <s v="PROD123"/>
    <s v="CUST720"/>
    <s v="Home Appliances"/>
    <s v="Credit Card"/>
    <n v="383.3"/>
    <n v="7"/>
    <n v="2683.1"/>
    <n v="372.5"/>
    <n v="2310.6"/>
    <x v="5"/>
    <s v="02"/>
    <s v="February"/>
  </r>
  <r>
    <x v="2137"/>
    <d v="2024-11-03T21:21:02"/>
    <s v="PROD10"/>
    <s v="CUST963"/>
    <s v="Fashion"/>
    <s v="Debit Card"/>
    <n v="1229.52"/>
    <n v="1"/>
    <n v="1229.52"/>
    <n v="438.5"/>
    <n v="791.02"/>
    <x v="0"/>
    <s v="11"/>
    <s v="November"/>
  </r>
  <r>
    <x v="2138"/>
    <d v="2024-09-07T23:45:51"/>
    <s v="PROD180"/>
    <s v="CUST845"/>
    <s v="Books"/>
    <s v="Cash"/>
    <n v="1805.51"/>
    <n v="3"/>
    <n v="5416.53"/>
    <n v="452.2"/>
    <n v="4964.33"/>
    <x v="3"/>
    <s v="09"/>
    <s v="September"/>
  </r>
  <r>
    <x v="2139"/>
    <d v="2024-06-10T21:38:56"/>
    <s v="PROD163"/>
    <s v="CUST918"/>
    <s v="Books"/>
    <s v="Debit Card"/>
    <n v="1072.21"/>
    <n v="4"/>
    <n v="4288.84"/>
    <n v="753.5"/>
    <n v="3535.34"/>
    <x v="6"/>
    <s v="06"/>
    <s v="June"/>
  </r>
  <r>
    <x v="2140"/>
    <d v="2024-03-06T05:42:18"/>
    <s v="PROD195"/>
    <s v="CUST1000"/>
    <s v="Toys"/>
    <s v="PayPal"/>
    <n v="116.12"/>
    <n v="5"/>
    <n v="580.6"/>
    <n v="955.51"/>
    <n v="-374.90999999999997"/>
    <x v="4"/>
    <s v="03"/>
    <s v="March"/>
  </r>
  <r>
    <x v="2141"/>
    <d v="2024-11-11T01:21:28"/>
    <s v="PROD15"/>
    <s v="CUST231"/>
    <s v="Fashion"/>
    <s v="PayPal"/>
    <n v="767.79"/>
    <n v="6"/>
    <n v="4606.74"/>
    <n v="866.87"/>
    <n v="3739.87"/>
    <x v="6"/>
    <s v="11"/>
    <s v="November"/>
  </r>
  <r>
    <x v="2142"/>
    <d v="2024-09-22T02:20:50"/>
    <s v="PROD41"/>
    <s v="CUST216"/>
    <s v="Toys"/>
    <s v="PayPal"/>
    <n v="76.510000000000005"/>
    <n v="3"/>
    <n v="229.53000000000003"/>
    <n v="786.45"/>
    <n v="-556.92000000000007"/>
    <x v="0"/>
    <s v="09"/>
    <s v="September"/>
  </r>
  <r>
    <x v="2143"/>
    <d v="2024-08-21T14:39:15"/>
    <s v="PROD177"/>
    <s v="CUST815"/>
    <s v="Books"/>
    <s v="PayPal"/>
    <n v="932.89"/>
    <n v="7"/>
    <n v="6530.23"/>
    <n v="102.73"/>
    <n v="6427.5"/>
    <x v="4"/>
    <s v="08"/>
    <s v="August"/>
  </r>
  <r>
    <x v="2144"/>
    <d v="2024-04-06T02:45:36"/>
    <s v="PROD17"/>
    <s v="CUST664"/>
    <s v="Electronics"/>
    <s v="Debit Card"/>
    <n v="57.81"/>
    <n v="1"/>
    <n v="57.81"/>
    <n v="34.31"/>
    <n v="23.5"/>
    <x v="3"/>
    <s v="04"/>
    <s v="April"/>
  </r>
  <r>
    <x v="2145"/>
    <d v="2024-10-29T09:47:44"/>
    <s v="PROD37"/>
    <s v="CUST354"/>
    <s v="Toys"/>
    <s v="Credit Card"/>
    <n v="1229.3"/>
    <n v="10"/>
    <n v="12293"/>
    <n v="644.58000000000004"/>
    <n v="11648.42"/>
    <x v="5"/>
    <s v="10"/>
    <s v="October"/>
  </r>
  <r>
    <x v="2146"/>
    <d v="2024-08-16T21:00:16"/>
    <s v="PROD129"/>
    <s v="CUST916"/>
    <s v="Electronics"/>
    <s v="PayPal"/>
    <n v="1950.65"/>
    <n v="4"/>
    <n v="7802.6"/>
    <n v="67.97"/>
    <n v="7734.63"/>
    <x v="1"/>
    <s v="08"/>
    <s v="August"/>
  </r>
  <r>
    <x v="2147"/>
    <d v="2024-11-04T23:00:17"/>
    <s v="PROD192"/>
    <s v="CUST96"/>
    <s v="Home Appliances"/>
    <s v="PayPal"/>
    <n v="1863.95"/>
    <n v="1"/>
    <n v="1863.95"/>
    <n v="154.76"/>
    <n v="1709.19"/>
    <x v="6"/>
    <s v="11"/>
    <s v="November"/>
  </r>
  <r>
    <x v="2148"/>
    <d v="2024-08-26T14:01:47"/>
    <s v="PROD128"/>
    <s v="CUST399"/>
    <s v="Home Appliances"/>
    <s v="Bank Transfer"/>
    <n v="730.21"/>
    <n v="8"/>
    <n v="5841.68"/>
    <n v="505.04"/>
    <n v="5336.64"/>
    <x v="6"/>
    <s v="08"/>
    <s v="August"/>
  </r>
  <r>
    <x v="2149"/>
    <d v="2024-05-28T09:29:47"/>
    <s v="PROD136"/>
    <s v="CUST407"/>
    <s v="Electronics"/>
    <s v="Bank Transfer"/>
    <n v="878.05"/>
    <n v="8"/>
    <n v="7024.4"/>
    <n v="226.52"/>
    <n v="6797.8799999999992"/>
    <x v="5"/>
    <s v="05"/>
    <s v="May"/>
  </r>
  <r>
    <x v="2150"/>
    <d v="2024-09-03T07:05:03"/>
    <s v="PROD128"/>
    <s v="CUST456"/>
    <s v="Books"/>
    <s v="Cash"/>
    <n v="1054.5899999999999"/>
    <n v="5"/>
    <n v="5272.95"/>
    <n v="505.04"/>
    <n v="4767.91"/>
    <x v="5"/>
    <s v="09"/>
    <s v="September"/>
  </r>
  <r>
    <x v="2151"/>
    <d v="2024-06-19T12:05:27"/>
    <s v="PROD148"/>
    <s v="CUST287"/>
    <s v="Books"/>
    <s v="Cash"/>
    <n v="1972.89"/>
    <n v="10"/>
    <n v="19728.900000000001"/>
    <n v="93.21"/>
    <n v="19635.690000000002"/>
    <x v="4"/>
    <s v="06"/>
    <s v="June"/>
  </r>
  <r>
    <x v="2152"/>
    <d v="2024-02-04T18:49:08"/>
    <s v="PROD158"/>
    <s v="CUST77"/>
    <s v="Electronics"/>
    <s v="Credit Card"/>
    <n v="1455.09"/>
    <n v="5"/>
    <n v="7275.45"/>
    <n v="688.88"/>
    <n v="6586.57"/>
    <x v="0"/>
    <s v="02"/>
    <s v="February"/>
  </r>
  <r>
    <x v="2153"/>
    <d v="2024-02-15T17:03:54"/>
    <s v="PROD180"/>
    <s v="CUST802"/>
    <s v="Fashion"/>
    <s v="Bank Transfer"/>
    <n v="811.7"/>
    <n v="5"/>
    <n v="4058.5"/>
    <n v="452.2"/>
    <n v="3606.3"/>
    <x v="2"/>
    <s v="02"/>
    <s v="February"/>
  </r>
  <r>
    <x v="2154"/>
    <d v="2024-10-18T17:37:02"/>
    <s v="PROD137"/>
    <s v="CUST825"/>
    <s v="Electronics"/>
    <s v="Bank Transfer"/>
    <n v="806.01"/>
    <n v="3"/>
    <n v="2418.0299999999997"/>
    <n v="612.41999999999996"/>
    <n v="1805.6099999999997"/>
    <x v="1"/>
    <s v="10"/>
    <s v="October"/>
  </r>
  <r>
    <x v="2155"/>
    <d v="2024-02-24T08:07:08"/>
    <s v="PROD179"/>
    <s v="CUST221"/>
    <s v="Toys"/>
    <s v="Debit Card"/>
    <n v="604.51"/>
    <n v="4"/>
    <n v="2418.04"/>
    <n v="221.06"/>
    <n v="2196.98"/>
    <x v="3"/>
    <s v="02"/>
    <s v="February"/>
  </r>
  <r>
    <x v="2156"/>
    <d v="2024-01-23T07:15:47"/>
    <s v="PROD173"/>
    <s v="CUST580"/>
    <s v="Home Appliances"/>
    <s v="Cash"/>
    <n v="1893.43"/>
    <n v="5"/>
    <n v="9467.15"/>
    <n v="18.7"/>
    <n v="9448.4499999999989"/>
    <x v="5"/>
    <s v="01"/>
    <s v="January"/>
  </r>
  <r>
    <x v="2157"/>
    <d v="2024-07-22T05:25:40"/>
    <s v="PROD57"/>
    <s v="CUST567"/>
    <s v="Books"/>
    <s v="Credit Card"/>
    <n v="856.78"/>
    <n v="7"/>
    <n v="5997.46"/>
    <n v="998.57"/>
    <n v="4998.8900000000003"/>
    <x v="6"/>
    <s v="07"/>
    <s v="July"/>
  </r>
  <r>
    <x v="2158"/>
    <d v="2024-10-08T08:06:01"/>
    <s v="PROD136"/>
    <s v="CUST134"/>
    <s v="Toys"/>
    <s v="PayPal"/>
    <n v="1936.44"/>
    <n v="8"/>
    <n v="15491.52"/>
    <n v="226.52"/>
    <n v="15265"/>
    <x v="5"/>
    <s v="10"/>
    <s v="October"/>
  </r>
  <r>
    <x v="2159"/>
    <d v="2024-04-06T19:32:06"/>
    <s v="PROD135"/>
    <s v="CUST703"/>
    <s v="Books"/>
    <s v="Debit Card"/>
    <n v="378.47"/>
    <n v="4"/>
    <n v="1513.88"/>
    <n v="65.66"/>
    <n v="1448.22"/>
    <x v="3"/>
    <s v="04"/>
    <s v="April"/>
  </r>
  <r>
    <x v="2160"/>
    <d v="2024-09-14T01:33:52"/>
    <s v="PROD68"/>
    <s v="CUST853"/>
    <s v="Books"/>
    <s v="Debit Card"/>
    <n v="414.65"/>
    <n v="2"/>
    <n v="829.3"/>
    <n v="704.91"/>
    <n v="124.38999999999999"/>
    <x v="3"/>
    <s v="09"/>
    <s v="September"/>
  </r>
  <r>
    <x v="2161"/>
    <d v="2024-10-14T12:45:41"/>
    <s v="PROD144"/>
    <s v="CUST946"/>
    <s v="Home Appliances"/>
    <s v="PayPal"/>
    <n v="335.77"/>
    <n v="8"/>
    <n v="2686.16"/>
    <n v="369.73"/>
    <n v="2316.4299999999998"/>
    <x v="6"/>
    <s v="10"/>
    <s v="October"/>
  </r>
  <r>
    <x v="2162"/>
    <d v="2024-06-08T20:59:19"/>
    <s v="PROD30"/>
    <s v="CUST85"/>
    <s v="Fashion"/>
    <s v="Debit Card"/>
    <n v="1356.12"/>
    <n v="2"/>
    <n v="2712.24"/>
    <n v="363.91"/>
    <n v="2348.33"/>
    <x v="3"/>
    <s v="06"/>
    <s v="June"/>
  </r>
  <r>
    <x v="2163"/>
    <d v="2024-06-09T04:56:30"/>
    <s v="PROD30"/>
    <s v="CUST949"/>
    <s v="Books"/>
    <s v="PayPal"/>
    <n v="1812.22"/>
    <n v="8"/>
    <n v="14497.76"/>
    <n v="363.91"/>
    <n v="14133.85"/>
    <x v="0"/>
    <s v="06"/>
    <s v="June"/>
  </r>
  <r>
    <x v="2164"/>
    <d v="2024-07-09T21:32:19"/>
    <s v="PROD90"/>
    <s v="CUST693"/>
    <s v="Home Appliances"/>
    <s v="Cash"/>
    <n v="650.61"/>
    <n v="4"/>
    <n v="2602.44"/>
    <n v="961.3"/>
    <n v="1641.14"/>
    <x v="5"/>
    <s v="07"/>
    <s v="July"/>
  </r>
  <r>
    <x v="2165"/>
    <d v="2024-11-05T17:53:04"/>
    <s v="PROD51"/>
    <s v="CUST581"/>
    <s v="Electronics"/>
    <s v="PayPal"/>
    <n v="1431.11"/>
    <n v="5"/>
    <n v="7155.5499999999993"/>
    <n v="502.29"/>
    <n v="6653.2599999999993"/>
    <x v="5"/>
    <s v="11"/>
    <s v="November"/>
  </r>
  <r>
    <x v="2166"/>
    <d v="2024-01-16T04:00:49"/>
    <s v="PROD30"/>
    <s v="CUST30"/>
    <s v="Home Appliances"/>
    <s v="Debit Card"/>
    <n v="1492.46"/>
    <n v="4"/>
    <n v="5969.84"/>
    <n v="363.91"/>
    <n v="5605.93"/>
    <x v="5"/>
    <s v="01"/>
    <s v="January"/>
  </r>
  <r>
    <x v="2167"/>
    <d v="2024-04-27T23:43:38"/>
    <s v="PROD88"/>
    <s v="CUST134"/>
    <s v="Toys"/>
    <s v="Cash"/>
    <n v="773.17"/>
    <n v="10"/>
    <n v="7731.7"/>
    <n v="834.4"/>
    <n v="6897.3"/>
    <x v="3"/>
    <s v="04"/>
    <s v="April"/>
  </r>
  <r>
    <x v="2168"/>
    <d v="2024-11-15T20:15:15"/>
    <s v="PROD145"/>
    <s v="CUST537"/>
    <s v="Electronics"/>
    <s v="Cash"/>
    <n v="824.98"/>
    <n v="8"/>
    <n v="6599.84"/>
    <n v="789.58"/>
    <n v="5810.26"/>
    <x v="1"/>
    <s v="11"/>
    <s v="November"/>
  </r>
  <r>
    <x v="2169"/>
    <d v="2024-09-04T20:56:57"/>
    <s v="PROD33"/>
    <s v="CUST98"/>
    <s v="Home Appliances"/>
    <s v="Credit Card"/>
    <n v="239.37"/>
    <n v="5"/>
    <n v="1196.8499999999999"/>
    <n v="330.51"/>
    <n v="866.33999999999992"/>
    <x v="4"/>
    <s v="09"/>
    <s v="September"/>
  </r>
  <r>
    <x v="2170"/>
    <d v="2024-10-11T23:42:11"/>
    <s v="PROD27"/>
    <s v="CUST464"/>
    <s v="Electronics"/>
    <s v="Credit Card"/>
    <n v="50.09"/>
    <n v="5"/>
    <n v="250.45000000000002"/>
    <n v="493.17"/>
    <n v="-242.72"/>
    <x v="1"/>
    <s v="10"/>
    <s v="October"/>
  </r>
  <r>
    <x v="2171"/>
    <d v="2024-06-03T17:23:59"/>
    <s v="PROD17"/>
    <s v="CUST871"/>
    <s v="Fashion"/>
    <s v="Bank Transfer"/>
    <n v="1279.3499999999999"/>
    <n v="6"/>
    <n v="7676.0999999999995"/>
    <n v="34.31"/>
    <n v="7641.7899999999991"/>
    <x v="6"/>
    <s v="06"/>
    <s v="June"/>
  </r>
  <r>
    <x v="2172"/>
    <d v="2024-07-30T07:55:04"/>
    <s v="PROD119"/>
    <s v="CUST68"/>
    <s v="Home Appliances"/>
    <s v="Bank Transfer"/>
    <n v="1028.9100000000001"/>
    <n v="7"/>
    <n v="7202.3700000000008"/>
    <n v="415.38"/>
    <n v="6786.9900000000007"/>
    <x v="5"/>
    <s v="07"/>
    <s v="July"/>
  </r>
  <r>
    <x v="2173"/>
    <d v="2024-10-16T01:08:41"/>
    <s v="PROD20"/>
    <s v="CUST595"/>
    <s v="Fashion"/>
    <s v="Credit Card"/>
    <n v="1611.12"/>
    <n v="9"/>
    <n v="14500.079999999998"/>
    <n v="211.71"/>
    <n v="14288.369999999999"/>
    <x v="4"/>
    <s v="10"/>
    <s v="October"/>
  </r>
  <r>
    <x v="2174"/>
    <d v="2024-04-18T07:53:24"/>
    <s v="PROD133"/>
    <s v="CUST203"/>
    <s v="Home Appliances"/>
    <s v="Cash"/>
    <n v="137.78"/>
    <n v="2"/>
    <n v="275.56"/>
    <n v="751.27"/>
    <n v="-475.71"/>
    <x v="2"/>
    <s v="04"/>
    <s v="April"/>
  </r>
  <r>
    <x v="2175"/>
    <d v="2024-01-17T17:49:22"/>
    <s v="PROD61"/>
    <s v="CUST796"/>
    <s v="Home Appliances"/>
    <s v="Credit Card"/>
    <n v="1497.64"/>
    <n v="5"/>
    <n v="7488.2000000000007"/>
    <n v="193.63"/>
    <n v="7294.5700000000006"/>
    <x v="4"/>
    <s v="01"/>
    <s v="January"/>
  </r>
  <r>
    <x v="2176"/>
    <d v="2024-06-26T23:46:10"/>
    <s v="PROD1"/>
    <s v="CUST267"/>
    <s v="Toys"/>
    <s v="Credit Card"/>
    <n v="1706.8"/>
    <n v="7"/>
    <n v="11947.6"/>
    <n v="435.29"/>
    <n v="11512.31"/>
    <x v="4"/>
    <s v="06"/>
    <s v="June"/>
  </r>
  <r>
    <x v="2177"/>
    <d v="2024-10-24T04:36:59"/>
    <s v="PROD93"/>
    <s v="CUST202"/>
    <s v="Books"/>
    <s v="Debit Card"/>
    <n v="1149.6199999999999"/>
    <n v="1"/>
    <n v="1149.6199999999999"/>
    <n v="762.47"/>
    <n v="387.14999999999986"/>
    <x v="2"/>
    <s v="10"/>
    <s v="October"/>
  </r>
  <r>
    <x v="2178"/>
    <d v="2024-09-02T21:07:36"/>
    <s v="PROD186"/>
    <s v="CUST244"/>
    <s v="Books"/>
    <s v="Credit Card"/>
    <n v="1858.11"/>
    <n v="3"/>
    <n v="5574.33"/>
    <n v="945.84"/>
    <n v="4628.49"/>
    <x v="6"/>
    <s v="09"/>
    <s v="September"/>
  </r>
  <r>
    <x v="2179"/>
    <d v="2024-08-10T15:28:24"/>
    <s v="PROD122"/>
    <s v="CUST465"/>
    <s v="Home Appliances"/>
    <s v="PayPal"/>
    <n v="864.41"/>
    <n v="1"/>
    <n v="864.41"/>
    <n v="574.14"/>
    <n v="290.27"/>
    <x v="3"/>
    <s v="08"/>
    <s v="August"/>
  </r>
  <r>
    <x v="2180"/>
    <d v="2024-10-24T16:33:41"/>
    <s v="PROD185"/>
    <s v="CUST352"/>
    <s v="Home Appliances"/>
    <s v="Bank Transfer"/>
    <n v="1862.27"/>
    <n v="4"/>
    <n v="7449.08"/>
    <n v="751.58"/>
    <n v="6697.5"/>
    <x v="2"/>
    <s v="10"/>
    <s v="October"/>
  </r>
  <r>
    <x v="2181"/>
    <d v="2024-01-16T07:27:59"/>
    <s v="PROD164"/>
    <s v="CUST314"/>
    <s v="Toys"/>
    <s v="Bank Transfer"/>
    <n v="1372.26"/>
    <n v="5"/>
    <n v="6861.3"/>
    <n v="648.5"/>
    <n v="6212.8"/>
    <x v="5"/>
    <s v="01"/>
    <s v="January"/>
  </r>
  <r>
    <x v="2182"/>
    <d v="2024-07-22T07:11:20"/>
    <s v="PROD134"/>
    <s v="CUST442"/>
    <s v="Electronics"/>
    <s v="Credit Card"/>
    <n v="1657.25"/>
    <n v="4"/>
    <n v="6629"/>
    <n v="162.74"/>
    <n v="6466.26"/>
    <x v="6"/>
    <s v="07"/>
    <s v="July"/>
  </r>
  <r>
    <x v="2183"/>
    <d v="2024-01-22T07:17:28"/>
    <s v="PROD13"/>
    <s v="CUST863"/>
    <s v="Books"/>
    <s v="PayPal"/>
    <n v="1742.26"/>
    <n v="4"/>
    <n v="6969.04"/>
    <n v="188.4"/>
    <n v="6780.64"/>
    <x v="6"/>
    <s v="01"/>
    <s v="January"/>
  </r>
  <r>
    <x v="2184"/>
    <d v="2024-06-27T06:18:26"/>
    <s v="PROD129"/>
    <s v="CUST930"/>
    <s v="Fashion"/>
    <s v="Cash"/>
    <n v="1431.84"/>
    <n v="3"/>
    <n v="4295.5199999999995"/>
    <n v="67.97"/>
    <n v="4227.5499999999993"/>
    <x v="2"/>
    <s v="06"/>
    <s v="June"/>
  </r>
  <r>
    <x v="2185"/>
    <d v="2024-03-29T23:32:38"/>
    <s v="PROD30"/>
    <s v="CUST307"/>
    <s v="Toys"/>
    <s v="Bank Transfer"/>
    <n v="1029.7"/>
    <n v="7"/>
    <n v="7207.9000000000005"/>
    <n v="363.91"/>
    <n v="6843.9900000000007"/>
    <x v="1"/>
    <s v="03"/>
    <s v="March"/>
  </r>
  <r>
    <x v="2186"/>
    <d v="2024-08-01T18:52:29"/>
    <s v="PROD143"/>
    <s v="CUST58"/>
    <s v="Toys"/>
    <s v="Cash"/>
    <n v="86.9"/>
    <n v="3"/>
    <n v="260.70000000000005"/>
    <n v="570.6"/>
    <n v="-309.89999999999998"/>
    <x v="2"/>
    <s v="08"/>
    <s v="August"/>
  </r>
  <r>
    <x v="2187"/>
    <d v="2024-01-09T22:35:33"/>
    <s v="PROD38"/>
    <s v="CUST284"/>
    <s v="Books"/>
    <s v="Cash"/>
    <n v="1602.91"/>
    <n v="8"/>
    <n v="12823.28"/>
    <n v="99.19"/>
    <n v="12724.09"/>
    <x v="5"/>
    <s v="01"/>
    <s v="January"/>
  </r>
  <r>
    <x v="2188"/>
    <d v="2024-06-10T10:00:51"/>
    <s v="PROD182"/>
    <s v="CUST185"/>
    <s v="Toys"/>
    <s v="Bank Transfer"/>
    <n v="101.4"/>
    <n v="5"/>
    <n v="507"/>
    <n v="316.27"/>
    <n v="190.73000000000002"/>
    <x v="6"/>
    <s v="06"/>
    <s v="June"/>
  </r>
  <r>
    <x v="2189"/>
    <d v="2024-11-01T19:17:11"/>
    <s v="PROD116"/>
    <s v="CUST733"/>
    <s v="Fashion"/>
    <s v="Debit Card"/>
    <n v="957.13"/>
    <n v="6"/>
    <n v="5742.78"/>
    <n v="417.49"/>
    <n v="5325.29"/>
    <x v="1"/>
    <s v="11"/>
    <s v="November"/>
  </r>
  <r>
    <x v="2190"/>
    <d v="2024-07-20T07:51:24"/>
    <s v="PROD197"/>
    <s v="CUST403"/>
    <s v="Home Appliances"/>
    <s v="Debit Card"/>
    <n v="1335.1"/>
    <n v="9"/>
    <n v="12015.9"/>
    <n v="754.1"/>
    <n v="11261.8"/>
    <x v="3"/>
    <s v="07"/>
    <s v="July"/>
  </r>
  <r>
    <x v="2191"/>
    <d v="2024-06-12T14:11:10"/>
    <s v="PROD33"/>
    <s v="CUST799"/>
    <s v="Electronics"/>
    <s v="PayPal"/>
    <n v="1163.1500000000001"/>
    <n v="1"/>
    <n v="1163.1500000000001"/>
    <n v="330.51"/>
    <n v="832.6400000000001"/>
    <x v="4"/>
    <s v="06"/>
    <s v="June"/>
  </r>
  <r>
    <x v="2192"/>
    <d v="2024-08-15T08:40:34"/>
    <s v="PROD141"/>
    <s v="CUST308"/>
    <s v="Home Appliances"/>
    <s v="Credit Card"/>
    <n v="732.69"/>
    <n v="5"/>
    <n v="3663.4500000000003"/>
    <n v="74.92"/>
    <n v="3588.53"/>
    <x v="2"/>
    <s v="08"/>
    <s v="August"/>
  </r>
  <r>
    <x v="2193"/>
    <d v="2024-10-31T07:28:31"/>
    <s v="PROD49"/>
    <s v="CUST232"/>
    <s v="Books"/>
    <s v="Bank Transfer"/>
    <n v="255.9"/>
    <n v="7"/>
    <n v="1791.3"/>
    <n v="401.98"/>
    <n v="1389.32"/>
    <x v="2"/>
    <s v="10"/>
    <s v="October"/>
  </r>
  <r>
    <x v="2194"/>
    <d v="2024-02-24T03:36:52"/>
    <s v="PROD111"/>
    <s v="CUST695"/>
    <s v="Home Appliances"/>
    <s v="Credit Card"/>
    <n v="1368.42"/>
    <n v="5"/>
    <n v="6842.1"/>
    <n v="771.88"/>
    <n v="6070.22"/>
    <x v="3"/>
    <s v="02"/>
    <s v="February"/>
  </r>
  <r>
    <x v="2195"/>
    <d v="2024-09-04T21:41:07"/>
    <s v="PROD187"/>
    <s v="CUST959"/>
    <s v="Toys"/>
    <s v="PayPal"/>
    <n v="1364.76"/>
    <n v="1"/>
    <n v="1364.76"/>
    <n v="117.5"/>
    <n v="1247.26"/>
    <x v="4"/>
    <s v="09"/>
    <s v="September"/>
  </r>
  <r>
    <x v="2196"/>
    <d v="2024-01-18T17:51:07"/>
    <s v="PROD117"/>
    <s v="CUST893"/>
    <s v="Fashion"/>
    <s v="Bank Transfer"/>
    <n v="1034.3499999999999"/>
    <n v="3"/>
    <n v="3103.0499999999997"/>
    <n v="621.46"/>
    <n v="2481.5899999999997"/>
    <x v="2"/>
    <s v="01"/>
    <s v="January"/>
  </r>
  <r>
    <x v="2197"/>
    <d v="2024-01-06T07:17:20"/>
    <s v="PROD108"/>
    <s v="CUST522"/>
    <s v="Home Appliances"/>
    <s v="PayPal"/>
    <n v="875.92"/>
    <n v="6"/>
    <n v="5255.5199999999995"/>
    <n v="188.08"/>
    <n v="5067.4399999999996"/>
    <x v="3"/>
    <s v="01"/>
    <s v="January"/>
  </r>
  <r>
    <x v="2198"/>
    <d v="2024-04-15T14:38:25"/>
    <s v="PROD25"/>
    <s v="CUST184"/>
    <s v="Toys"/>
    <s v="PayPal"/>
    <n v="179.65"/>
    <n v="1"/>
    <n v="179.65"/>
    <n v="465.59"/>
    <n v="-285.93999999999994"/>
    <x v="6"/>
    <s v="04"/>
    <s v="April"/>
  </r>
  <r>
    <x v="2199"/>
    <d v="2024-02-05T03:47:04"/>
    <s v="PROD53"/>
    <s v="CUST308"/>
    <s v="Home Appliances"/>
    <s v="PayPal"/>
    <n v="169.97"/>
    <n v="9"/>
    <n v="1529.73"/>
    <n v="752.34"/>
    <n v="777.39"/>
    <x v="6"/>
    <s v="02"/>
    <s v="February"/>
  </r>
  <r>
    <x v="2200"/>
    <d v="2024-03-25T19:40:50"/>
    <s v="PROD104"/>
    <s v="CUST40"/>
    <s v="Books"/>
    <s v="PayPal"/>
    <n v="951.43"/>
    <n v="10"/>
    <n v="9514.2999999999993"/>
    <n v="310.20999999999998"/>
    <n v="9204.09"/>
    <x v="6"/>
    <s v="03"/>
    <s v="March"/>
  </r>
  <r>
    <x v="2201"/>
    <d v="2024-08-12T17:58:29"/>
    <s v="PROD169"/>
    <s v="CUST546"/>
    <s v="Electronics"/>
    <s v="Debit Card"/>
    <n v="95.93"/>
    <n v="8"/>
    <n v="767.44"/>
    <n v="772.45"/>
    <n v="-5.0099999999999909"/>
    <x v="6"/>
    <s v="08"/>
    <s v="August"/>
  </r>
  <r>
    <x v="2202"/>
    <d v="2024-10-24T15:06:04"/>
    <s v="PROD54"/>
    <s v="CUST494"/>
    <s v="Toys"/>
    <s v="Debit Card"/>
    <n v="1270.95"/>
    <n v="5"/>
    <n v="6354.75"/>
    <n v="17.89"/>
    <n v="6336.86"/>
    <x v="2"/>
    <s v="10"/>
    <s v="October"/>
  </r>
  <r>
    <x v="2203"/>
    <d v="2024-09-13T14:10:28"/>
    <s v="PROD58"/>
    <s v="CUST456"/>
    <s v="Electronics"/>
    <s v="Debit Card"/>
    <n v="1382.29"/>
    <n v="9"/>
    <n v="12440.61"/>
    <n v="898.84"/>
    <n v="11541.77"/>
    <x v="1"/>
    <s v="09"/>
    <s v="September"/>
  </r>
  <r>
    <x v="2204"/>
    <d v="2024-08-07T00:55:09"/>
    <s v="PROD93"/>
    <s v="CUST987"/>
    <s v="Toys"/>
    <s v="PayPal"/>
    <n v="915.9"/>
    <n v="7"/>
    <n v="6411.3"/>
    <n v="762.47"/>
    <n v="5648.83"/>
    <x v="4"/>
    <s v="08"/>
    <s v="August"/>
  </r>
  <r>
    <x v="2205"/>
    <d v="2024-03-08T10:04:54"/>
    <s v="PROD174"/>
    <s v="CUST846"/>
    <s v="Home Appliances"/>
    <s v="Credit Card"/>
    <n v="1330.49"/>
    <n v="1"/>
    <n v="1330.49"/>
    <n v="348.26"/>
    <n v="982.23"/>
    <x v="1"/>
    <s v="03"/>
    <s v="March"/>
  </r>
  <r>
    <x v="2206"/>
    <d v="2024-07-29T05:52:56"/>
    <s v="PROD82"/>
    <s v="CUST41"/>
    <s v="Toys"/>
    <s v="PayPal"/>
    <n v="1743.54"/>
    <n v="6"/>
    <n v="10461.24"/>
    <n v="208.12"/>
    <n v="10253.119999999999"/>
    <x v="6"/>
    <s v="07"/>
    <s v="July"/>
  </r>
  <r>
    <x v="2207"/>
    <d v="2024-01-21T15:43:59"/>
    <s v="PROD54"/>
    <s v="CUST1000"/>
    <s v="Electronics"/>
    <s v="Cash"/>
    <n v="276.19"/>
    <n v="5"/>
    <n v="1380.95"/>
    <n v="17.89"/>
    <n v="1363.06"/>
    <x v="0"/>
    <s v="01"/>
    <s v="January"/>
  </r>
  <r>
    <x v="2208"/>
    <d v="2024-06-05T16:25:39"/>
    <s v="PROD68"/>
    <s v="CUST762"/>
    <s v="Fashion"/>
    <s v="Bank Transfer"/>
    <n v="1141.46"/>
    <n v="8"/>
    <n v="9131.68"/>
    <n v="704.91"/>
    <n v="8426.77"/>
    <x v="4"/>
    <s v="06"/>
    <s v="June"/>
  </r>
  <r>
    <x v="2209"/>
    <d v="2024-11-15T15:35:01"/>
    <s v="PROD43"/>
    <s v="CUST162"/>
    <s v="Books"/>
    <s v="Bank Transfer"/>
    <n v="311.72000000000003"/>
    <n v="6"/>
    <n v="1870.3200000000002"/>
    <n v="321.19"/>
    <n v="1549.13"/>
    <x v="1"/>
    <s v="11"/>
    <s v="November"/>
  </r>
  <r>
    <x v="2210"/>
    <d v="2024-02-20T02:54:24"/>
    <s v="PROD94"/>
    <s v="CUST94"/>
    <s v="Electronics"/>
    <s v="Credit Card"/>
    <n v="551.6"/>
    <n v="6"/>
    <n v="3309.6000000000004"/>
    <n v="171.16"/>
    <n v="3138.4400000000005"/>
    <x v="5"/>
    <s v="02"/>
    <s v="February"/>
  </r>
  <r>
    <x v="2211"/>
    <d v="2024-01-05T15:25:56"/>
    <s v="PROD2"/>
    <s v="CUST9"/>
    <s v="Books"/>
    <s v="Cash"/>
    <n v="807.97"/>
    <n v="7"/>
    <n v="5655.79"/>
    <n v="253.61"/>
    <n v="5402.18"/>
    <x v="1"/>
    <s v="01"/>
    <s v="January"/>
  </r>
  <r>
    <x v="2212"/>
    <d v="2024-02-15T04:12:17"/>
    <s v="PROD67"/>
    <s v="CUST904"/>
    <s v="Home Appliances"/>
    <s v="PayPal"/>
    <n v="1987.56"/>
    <n v="5"/>
    <n v="9937.7999999999993"/>
    <n v="69.03"/>
    <n v="9868.7699999999986"/>
    <x v="2"/>
    <s v="02"/>
    <s v="February"/>
  </r>
  <r>
    <x v="2213"/>
    <d v="2024-10-13T16:39:33"/>
    <s v="PROD8"/>
    <s v="CUST914"/>
    <s v="Home Appliances"/>
    <s v="Debit Card"/>
    <n v="1267.79"/>
    <n v="2"/>
    <n v="2535.58"/>
    <n v="851.56"/>
    <n v="1684.02"/>
    <x v="0"/>
    <s v="10"/>
    <s v="October"/>
  </r>
  <r>
    <x v="2214"/>
    <d v="2024-08-19T13:01:20"/>
    <s v="PROD16"/>
    <s v="CUST756"/>
    <s v="Books"/>
    <s v="PayPal"/>
    <n v="1347.61"/>
    <n v="3"/>
    <n v="4042.83"/>
    <n v="114.47"/>
    <n v="3928.36"/>
    <x v="6"/>
    <s v="08"/>
    <s v="August"/>
  </r>
  <r>
    <x v="2215"/>
    <d v="2024-04-06T05:17:38"/>
    <s v="PROD123"/>
    <s v="CUST925"/>
    <s v="Electronics"/>
    <s v="Bank Transfer"/>
    <n v="1146.8499999999999"/>
    <n v="6"/>
    <n v="6881.0999999999995"/>
    <n v="372.5"/>
    <n v="6508.5999999999995"/>
    <x v="3"/>
    <s v="04"/>
    <s v="April"/>
  </r>
  <r>
    <x v="2216"/>
    <d v="2024-07-03T01:28:53"/>
    <s v="PROD180"/>
    <s v="CUST783"/>
    <s v="Toys"/>
    <s v="Bank Transfer"/>
    <n v="1458.15"/>
    <n v="6"/>
    <n v="8748.9000000000015"/>
    <n v="452.2"/>
    <n v="8296.7000000000007"/>
    <x v="4"/>
    <s v="07"/>
    <s v="July"/>
  </r>
  <r>
    <x v="2217"/>
    <d v="2024-07-13T16:58:23"/>
    <s v="PROD195"/>
    <s v="CUST735"/>
    <s v="Fashion"/>
    <s v="Cash"/>
    <n v="1911.77"/>
    <n v="10"/>
    <n v="19117.7"/>
    <n v="955.51"/>
    <n v="18162.190000000002"/>
    <x v="3"/>
    <s v="07"/>
    <s v="July"/>
  </r>
  <r>
    <x v="2218"/>
    <d v="2024-05-19T22:08:14"/>
    <s v="PROD153"/>
    <s v="CUST331"/>
    <s v="Fashion"/>
    <s v="Cash"/>
    <n v="1948.48"/>
    <n v="9"/>
    <n v="17536.32"/>
    <n v="585.16999999999996"/>
    <n v="16951.150000000001"/>
    <x v="0"/>
    <s v="05"/>
    <s v="May"/>
  </r>
  <r>
    <x v="2219"/>
    <d v="2024-05-05T14:42:57"/>
    <s v="PROD43"/>
    <s v="CUST310"/>
    <s v="Fashion"/>
    <s v="PayPal"/>
    <n v="326.70999999999998"/>
    <n v="5"/>
    <n v="1633.55"/>
    <n v="321.19"/>
    <n v="1312.36"/>
    <x v="0"/>
    <s v="05"/>
    <s v="May"/>
  </r>
  <r>
    <x v="2220"/>
    <d v="2024-10-22T18:50:10"/>
    <s v="PROD170"/>
    <s v="CUST220"/>
    <s v="Toys"/>
    <s v="Cash"/>
    <n v="488.35"/>
    <n v="5"/>
    <n v="2441.75"/>
    <n v="388.3"/>
    <n v="2053.4499999999998"/>
    <x v="5"/>
    <s v="10"/>
    <s v="October"/>
  </r>
  <r>
    <x v="2221"/>
    <d v="2024-04-29T18:37:32"/>
    <s v="PROD63"/>
    <s v="CUST133"/>
    <s v="Toys"/>
    <s v="Cash"/>
    <n v="1752.2"/>
    <n v="1"/>
    <n v="1752.2"/>
    <n v="925.53"/>
    <n v="826.67000000000007"/>
    <x v="6"/>
    <s v="04"/>
    <s v="April"/>
  </r>
  <r>
    <x v="2222"/>
    <d v="2024-06-05T20:05:31"/>
    <s v="PROD182"/>
    <s v="CUST291"/>
    <s v="Fashion"/>
    <s v="Debit Card"/>
    <n v="94.58"/>
    <n v="5"/>
    <n v="472.9"/>
    <n v="316.27"/>
    <n v="156.63"/>
    <x v="4"/>
    <s v="06"/>
    <s v="June"/>
  </r>
  <r>
    <x v="2223"/>
    <d v="2024-05-23T16:46:33"/>
    <s v="PROD153"/>
    <s v="CUST925"/>
    <s v="Books"/>
    <s v="PayPal"/>
    <n v="1546.18"/>
    <n v="3"/>
    <n v="4638.54"/>
    <n v="585.16999999999996"/>
    <n v="4053.37"/>
    <x v="2"/>
    <s v="05"/>
    <s v="May"/>
  </r>
  <r>
    <x v="2224"/>
    <d v="2024-08-15T16:01:33"/>
    <s v="PROD170"/>
    <s v="CUST333"/>
    <s v="Books"/>
    <s v="Bank Transfer"/>
    <n v="596.16999999999996"/>
    <n v="1"/>
    <n v="596.16999999999996"/>
    <n v="388.3"/>
    <n v="207.86999999999995"/>
    <x v="2"/>
    <s v="08"/>
    <s v="August"/>
  </r>
  <r>
    <x v="2225"/>
    <d v="2024-07-14T09:34:09"/>
    <s v="PROD19"/>
    <s v="CUST777"/>
    <s v="Home Appliances"/>
    <s v="PayPal"/>
    <n v="1155.6500000000001"/>
    <n v="9"/>
    <n v="10400.85"/>
    <n v="288.51"/>
    <n v="10112.34"/>
    <x v="0"/>
    <s v="07"/>
    <s v="July"/>
  </r>
  <r>
    <x v="2226"/>
    <d v="2024-11-01T23:19:32"/>
    <s v="PROD115"/>
    <s v="CUST79"/>
    <s v="Fashion"/>
    <s v="Bank Transfer"/>
    <n v="1550.32"/>
    <n v="3"/>
    <n v="4650.96"/>
    <n v="197.58"/>
    <n v="4453.38"/>
    <x v="1"/>
    <s v="11"/>
    <s v="November"/>
  </r>
  <r>
    <x v="2227"/>
    <d v="2024-10-22T05:43:17"/>
    <s v="PROD101"/>
    <s v="CUST523"/>
    <s v="Books"/>
    <s v="Bank Transfer"/>
    <n v="1848.97"/>
    <n v="6"/>
    <n v="11093.82"/>
    <n v="978.72"/>
    <n v="10115.1"/>
    <x v="5"/>
    <s v="10"/>
    <s v="October"/>
  </r>
  <r>
    <x v="2228"/>
    <d v="2024-06-28T03:53:19"/>
    <s v="PROD110"/>
    <s v="CUST445"/>
    <s v="Home Appliances"/>
    <s v="Cash"/>
    <n v="1333.54"/>
    <n v="4"/>
    <n v="5334.16"/>
    <n v="678.93"/>
    <n v="4655.2299999999996"/>
    <x v="1"/>
    <s v="06"/>
    <s v="June"/>
  </r>
  <r>
    <x v="2229"/>
    <d v="2024-07-15T09:49:48"/>
    <s v="PROD170"/>
    <s v="CUST69"/>
    <s v="Toys"/>
    <s v="Debit Card"/>
    <n v="782.05"/>
    <n v="8"/>
    <n v="6256.4"/>
    <n v="388.3"/>
    <n v="5868.0999999999995"/>
    <x v="6"/>
    <s v="07"/>
    <s v="July"/>
  </r>
  <r>
    <x v="2230"/>
    <d v="2024-08-17T01:05:47"/>
    <s v="PROD70"/>
    <s v="CUST628"/>
    <s v="Home Appliances"/>
    <s v="Credit Card"/>
    <n v="420.1"/>
    <n v="1"/>
    <n v="420.1"/>
    <n v="57.64"/>
    <n v="362.46000000000004"/>
    <x v="3"/>
    <s v="08"/>
    <s v="August"/>
  </r>
  <r>
    <x v="2231"/>
    <d v="2024-08-15T08:12:30"/>
    <s v="PROD39"/>
    <s v="CUST912"/>
    <s v="Fashion"/>
    <s v="Cash"/>
    <n v="620.36"/>
    <n v="7"/>
    <n v="4342.5200000000004"/>
    <n v="901.68"/>
    <n v="3440.8400000000006"/>
    <x v="2"/>
    <s v="08"/>
    <s v="August"/>
  </r>
  <r>
    <x v="2232"/>
    <d v="2024-11-05T05:16:57"/>
    <s v="PROD133"/>
    <s v="CUST751"/>
    <s v="Books"/>
    <s v="Debit Card"/>
    <n v="1538.07"/>
    <n v="10"/>
    <n v="15380.699999999999"/>
    <n v="751.27"/>
    <n v="14629.429999999998"/>
    <x v="5"/>
    <s v="11"/>
    <s v="November"/>
  </r>
  <r>
    <x v="2233"/>
    <d v="2024-09-29T21:30:26"/>
    <s v="PROD86"/>
    <s v="CUST829"/>
    <s v="Books"/>
    <s v="Bank Transfer"/>
    <n v="596.38"/>
    <n v="7"/>
    <n v="4174.66"/>
    <n v="15.69"/>
    <n v="4158.97"/>
    <x v="0"/>
    <s v="09"/>
    <s v="September"/>
  </r>
  <r>
    <x v="2234"/>
    <d v="2024-01-26T05:11:35"/>
    <s v="PROD8"/>
    <s v="CUST513"/>
    <s v="Books"/>
    <s v="Credit Card"/>
    <n v="1444.68"/>
    <n v="2"/>
    <n v="2889.36"/>
    <n v="851.56"/>
    <n v="2037.8000000000002"/>
    <x v="1"/>
    <s v="01"/>
    <s v="January"/>
  </r>
  <r>
    <x v="2235"/>
    <d v="2024-10-30T15:56:58"/>
    <s v="PROD182"/>
    <s v="CUST397"/>
    <s v="Electronics"/>
    <s v="Cash"/>
    <n v="299.25"/>
    <n v="2"/>
    <n v="598.5"/>
    <n v="316.27"/>
    <n v="282.23"/>
    <x v="4"/>
    <s v="10"/>
    <s v="October"/>
  </r>
  <r>
    <x v="2236"/>
    <d v="2024-09-27T17:44:45"/>
    <s v="PROD29"/>
    <s v="CUST221"/>
    <s v="Toys"/>
    <s v="Credit Card"/>
    <n v="937.98"/>
    <n v="3"/>
    <n v="2813.94"/>
    <n v="951.64"/>
    <n v="1862.3000000000002"/>
    <x v="1"/>
    <s v="09"/>
    <s v="September"/>
  </r>
  <r>
    <x v="2237"/>
    <d v="2024-04-02T11:33:23"/>
    <s v="PROD85"/>
    <s v="CUST483"/>
    <s v="Fashion"/>
    <s v="Bank Transfer"/>
    <n v="622.29999999999995"/>
    <n v="5"/>
    <n v="3111.5"/>
    <n v="899.57"/>
    <n v="2211.9299999999998"/>
    <x v="5"/>
    <s v="04"/>
    <s v="April"/>
  </r>
  <r>
    <x v="2238"/>
    <d v="2024-07-17T07:46:01"/>
    <s v="PROD143"/>
    <s v="CUST303"/>
    <s v="Toys"/>
    <s v="Debit Card"/>
    <n v="128.99"/>
    <n v="10"/>
    <n v="1289.9000000000001"/>
    <n v="570.6"/>
    <n v="719.30000000000007"/>
    <x v="4"/>
    <s v="07"/>
    <s v="July"/>
  </r>
  <r>
    <x v="2239"/>
    <d v="2024-01-02T22:04:30"/>
    <s v="PROD18"/>
    <s v="CUST178"/>
    <s v="Books"/>
    <s v="PayPal"/>
    <n v="29.71"/>
    <n v="3"/>
    <n v="89.13"/>
    <n v="973.48"/>
    <n v="-884.35"/>
    <x v="5"/>
    <s v="01"/>
    <s v="January"/>
  </r>
  <r>
    <x v="2240"/>
    <d v="2024-07-13T23:45:19"/>
    <s v="PROD155"/>
    <s v="CUST703"/>
    <s v="Books"/>
    <s v="Cash"/>
    <n v="20.100000000000001"/>
    <n v="2"/>
    <n v="40.200000000000003"/>
    <n v="28.84"/>
    <n v="11.360000000000003"/>
    <x v="3"/>
    <s v="07"/>
    <s v="July"/>
  </r>
  <r>
    <x v="2241"/>
    <d v="2024-07-23T22:11:50"/>
    <s v="PROD162"/>
    <s v="CUST564"/>
    <s v="Fashion"/>
    <s v="PayPal"/>
    <n v="34.049999999999997"/>
    <n v="8"/>
    <n v="272.39999999999998"/>
    <n v="109.48"/>
    <n v="162.91999999999996"/>
    <x v="5"/>
    <s v="07"/>
    <s v="July"/>
  </r>
  <r>
    <x v="2242"/>
    <d v="2024-08-03T11:44:36"/>
    <s v="PROD136"/>
    <s v="CUST571"/>
    <s v="Books"/>
    <s v="PayPal"/>
    <n v="1853.78"/>
    <n v="8"/>
    <n v="14830.24"/>
    <n v="226.52"/>
    <n v="14603.72"/>
    <x v="3"/>
    <s v="08"/>
    <s v="August"/>
  </r>
  <r>
    <x v="2243"/>
    <d v="2024-10-18T14:09:16"/>
    <s v="PROD161"/>
    <s v="CUST112"/>
    <s v="Books"/>
    <s v="Credit Card"/>
    <n v="330.47"/>
    <n v="6"/>
    <n v="1982.8200000000002"/>
    <n v="859.01"/>
    <n v="1123.8100000000002"/>
    <x v="1"/>
    <s v="10"/>
    <s v="October"/>
  </r>
  <r>
    <x v="2244"/>
    <d v="2024-09-04T05:40:20"/>
    <s v="PROD147"/>
    <s v="CUST257"/>
    <s v="Fashion"/>
    <s v="PayPal"/>
    <n v="1039.5899999999999"/>
    <n v="7"/>
    <n v="7277.1299999999992"/>
    <n v="257.93"/>
    <n v="7019.1999999999989"/>
    <x v="4"/>
    <s v="09"/>
    <s v="September"/>
  </r>
  <r>
    <x v="2245"/>
    <d v="2024-07-13T13:54:27"/>
    <s v="PROD22"/>
    <s v="CUST610"/>
    <s v="Books"/>
    <s v="Debit Card"/>
    <n v="24.46"/>
    <n v="10"/>
    <n v="244.60000000000002"/>
    <n v="418.1"/>
    <n v="-173.5"/>
    <x v="3"/>
    <s v="07"/>
    <s v="July"/>
  </r>
  <r>
    <x v="2246"/>
    <d v="2024-04-24T20:40:30"/>
    <s v="PROD153"/>
    <s v="CUST45"/>
    <s v="Fashion"/>
    <s v="Cash"/>
    <n v="844.92"/>
    <n v="8"/>
    <n v="6759.36"/>
    <n v="585.16999999999996"/>
    <n v="6174.19"/>
    <x v="4"/>
    <s v="04"/>
    <s v="April"/>
  </r>
  <r>
    <x v="2247"/>
    <d v="2024-06-07T06:34:16"/>
    <s v="PROD175"/>
    <s v="CUST930"/>
    <s v="Electronics"/>
    <s v="Credit Card"/>
    <n v="938.97"/>
    <n v="3"/>
    <n v="2816.91"/>
    <n v="742.32"/>
    <n v="2074.5899999999997"/>
    <x v="1"/>
    <s v="06"/>
    <s v="June"/>
  </r>
  <r>
    <x v="2248"/>
    <d v="2024-08-23T15:49:06"/>
    <s v="PROD90"/>
    <s v="CUST377"/>
    <s v="Fashion"/>
    <s v="Debit Card"/>
    <n v="788.96"/>
    <n v="2"/>
    <n v="1577.92"/>
    <n v="961.3"/>
    <n v="616.62000000000012"/>
    <x v="1"/>
    <s v="08"/>
    <s v="August"/>
  </r>
  <r>
    <x v="2249"/>
    <d v="2024-02-27T02:08:07"/>
    <s v="PROD147"/>
    <s v="CUST858"/>
    <s v="Home Appliances"/>
    <s v="Bank Transfer"/>
    <n v="1311.87"/>
    <n v="7"/>
    <n v="9183.09"/>
    <n v="257.93"/>
    <n v="8925.16"/>
    <x v="5"/>
    <s v="02"/>
    <s v="February"/>
  </r>
  <r>
    <x v="2250"/>
    <d v="2024-10-29T13:00:38"/>
    <s v="PROD34"/>
    <s v="CUST473"/>
    <s v="Toys"/>
    <s v="Debit Card"/>
    <n v="488.15"/>
    <n v="9"/>
    <n v="4393.3499999999995"/>
    <n v="136.99"/>
    <n v="4256.3599999999997"/>
    <x v="5"/>
    <s v="10"/>
    <s v="October"/>
  </r>
  <r>
    <x v="2251"/>
    <d v="2024-03-03T13:28:51"/>
    <s v="PROD120"/>
    <s v="CUST161"/>
    <s v="Toys"/>
    <s v="Bank Transfer"/>
    <n v="735.08"/>
    <n v="8"/>
    <n v="5880.64"/>
    <n v="821.86"/>
    <n v="5058.7800000000007"/>
    <x v="0"/>
    <s v="03"/>
    <s v="March"/>
  </r>
  <r>
    <x v="2252"/>
    <d v="2024-04-08T06:39:16"/>
    <s v="PROD194"/>
    <s v="CUST140"/>
    <s v="Fashion"/>
    <s v="PayPal"/>
    <n v="1662.27"/>
    <n v="3"/>
    <n v="4986.8099999999995"/>
    <n v="521.98"/>
    <n v="4464.83"/>
    <x v="6"/>
    <s v="04"/>
    <s v="April"/>
  </r>
  <r>
    <x v="2253"/>
    <d v="2024-03-29T06:38:41"/>
    <s v="PROD18"/>
    <s v="CUST882"/>
    <s v="Fashion"/>
    <s v="Debit Card"/>
    <n v="1901.99"/>
    <n v="2"/>
    <n v="3803.98"/>
    <n v="973.48"/>
    <n v="2830.5"/>
    <x v="1"/>
    <s v="03"/>
    <s v="March"/>
  </r>
  <r>
    <x v="2254"/>
    <d v="2024-10-05T02:22:42"/>
    <s v="PROD139"/>
    <s v="CUST660"/>
    <s v="Home Appliances"/>
    <s v="Cash"/>
    <n v="932.36"/>
    <n v="8"/>
    <n v="7458.88"/>
    <n v="699.64"/>
    <n v="6759.24"/>
    <x v="3"/>
    <s v="10"/>
    <s v="October"/>
  </r>
  <r>
    <x v="2255"/>
    <d v="2024-08-22T05:43:37"/>
    <s v="PROD81"/>
    <s v="CUST632"/>
    <s v="Fashion"/>
    <s v="Bank Transfer"/>
    <n v="904.24"/>
    <n v="10"/>
    <n v="9042.4"/>
    <n v="783.02"/>
    <n v="8259.3799999999992"/>
    <x v="2"/>
    <s v="08"/>
    <s v="August"/>
  </r>
  <r>
    <x v="2256"/>
    <d v="2024-06-23T02:08:08"/>
    <s v="PROD135"/>
    <s v="CUST481"/>
    <s v="Electronics"/>
    <s v="Bank Transfer"/>
    <n v="1607.38"/>
    <n v="9"/>
    <n v="14466.420000000002"/>
    <n v="65.66"/>
    <n v="14400.760000000002"/>
    <x v="0"/>
    <s v="06"/>
    <s v="June"/>
  </r>
  <r>
    <x v="2257"/>
    <d v="2024-06-05T22:52:44"/>
    <s v="PROD50"/>
    <s v="CUST864"/>
    <s v="Toys"/>
    <s v="Bank Transfer"/>
    <n v="1197.78"/>
    <n v="6"/>
    <n v="7186.68"/>
    <n v="762.05"/>
    <n v="6424.63"/>
    <x v="4"/>
    <s v="06"/>
    <s v="June"/>
  </r>
  <r>
    <x v="2258"/>
    <d v="2024-11-17T04:07:57"/>
    <s v="PROD83"/>
    <s v="CUST629"/>
    <s v="Books"/>
    <s v="Cash"/>
    <n v="1162.9000000000001"/>
    <n v="4"/>
    <n v="4651.6000000000004"/>
    <n v="303.60000000000002"/>
    <n v="4348"/>
    <x v="0"/>
    <s v="11"/>
    <s v="November"/>
  </r>
  <r>
    <x v="2259"/>
    <d v="2024-01-28T18:18:35"/>
    <s v="PROD74"/>
    <s v="CUST138"/>
    <s v="Electronics"/>
    <s v="PayPal"/>
    <n v="635.69000000000005"/>
    <n v="7"/>
    <n v="4449.83"/>
    <n v="670.34"/>
    <n v="3779.49"/>
    <x v="0"/>
    <s v="01"/>
    <s v="January"/>
  </r>
  <r>
    <x v="2260"/>
    <d v="2024-02-26T23:00:57"/>
    <s v="PROD96"/>
    <s v="CUST492"/>
    <s v="Toys"/>
    <s v="Debit Card"/>
    <n v="658.83"/>
    <n v="1"/>
    <n v="658.83"/>
    <n v="307.60000000000002"/>
    <n v="351.23"/>
    <x v="6"/>
    <s v="02"/>
    <s v="February"/>
  </r>
  <r>
    <x v="2261"/>
    <d v="2024-04-04T11:01:24"/>
    <s v="PROD170"/>
    <s v="CUST832"/>
    <s v="Electronics"/>
    <s v="Credit Card"/>
    <n v="951.59"/>
    <n v="1"/>
    <n v="951.59"/>
    <n v="388.3"/>
    <n v="563.29"/>
    <x v="2"/>
    <s v="04"/>
    <s v="April"/>
  </r>
  <r>
    <x v="2262"/>
    <d v="2024-11-15T08:56:00"/>
    <s v="PROD118"/>
    <s v="CUST676"/>
    <s v="Books"/>
    <s v="Cash"/>
    <n v="717.13"/>
    <n v="4"/>
    <n v="2868.52"/>
    <n v="370.52"/>
    <n v="2498"/>
    <x v="1"/>
    <s v="11"/>
    <s v="November"/>
  </r>
  <r>
    <x v="2263"/>
    <d v="2024-10-25T12:04:12"/>
    <s v="PROD88"/>
    <s v="CUST494"/>
    <s v="Fashion"/>
    <s v="PayPal"/>
    <n v="644.19000000000005"/>
    <n v="2"/>
    <n v="1288.3800000000001"/>
    <n v="834.4"/>
    <n v="453.98000000000013"/>
    <x v="1"/>
    <s v="10"/>
    <s v="October"/>
  </r>
  <r>
    <x v="2264"/>
    <d v="2024-05-29T01:45:03"/>
    <s v="PROD54"/>
    <s v="CUST937"/>
    <s v="Electronics"/>
    <s v="Cash"/>
    <n v="136.94"/>
    <n v="6"/>
    <n v="821.64"/>
    <n v="17.89"/>
    <n v="803.75"/>
    <x v="4"/>
    <s v="05"/>
    <s v="May"/>
  </r>
  <r>
    <x v="2265"/>
    <d v="2024-03-18T14:05:45"/>
    <s v="PROD73"/>
    <s v="CUST533"/>
    <s v="Toys"/>
    <s v="Debit Card"/>
    <n v="1353.67"/>
    <n v="4"/>
    <n v="5414.68"/>
    <n v="427.85"/>
    <n v="4986.83"/>
    <x v="6"/>
    <s v="03"/>
    <s v="March"/>
  </r>
  <r>
    <x v="2266"/>
    <d v="2024-09-17T02:13:59"/>
    <s v="PROD187"/>
    <s v="CUST657"/>
    <s v="Electronics"/>
    <s v="Bank Transfer"/>
    <n v="1852.02"/>
    <n v="9"/>
    <n v="16668.18"/>
    <n v="117.5"/>
    <n v="16550.68"/>
    <x v="5"/>
    <s v="09"/>
    <s v="September"/>
  </r>
  <r>
    <x v="2267"/>
    <d v="2024-08-26T13:43:30"/>
    <s v="PROD71"/>
    <s v="CUST455"/>
    <s v="Books"/>
    <s v="Credit Card"/>
    <n v="1339.42"/>
    <n v="2"/>
    <n v="2678.84"/>
    <n v="35.22"/>
    <n v="2643.6200000000003"/>
    <x v="6"/>
    <s v="08"/>
    <s v="August"/>
  </r>
  <r>
    <x v="2268"/>
    <d v="2024-04-28T17:16:48"/>
    <s v="PROD57"/>
    <s v="CUST115"/>
    <s v="Electronics"/>
    <s v="Credit Card"/>
    <n v="35.58"/>
    <n v="7"/>
    <n v="249.06"/>
    <n v="998.57"/>
    <n v="-749.51"/>
    <x v="0"/>
    <s v="04"/>
    <s v="April"/>
  </r>
  <r>
    <x v="2269"/>
    <d v="2024-04-23T20:42:50"/>
    <s v="PROD189"/>
    <s v="CUST415"/>
    <s v="Fashion"/>
    <s v="PayPal"/>
    <n v="956.49"/>
    <n v="6"/>
    <n v="5738.9400000000005"/>
    <n v="532.16999999999996"/>
    <n v="5206.7700000000004"/>
    <x v="5"/>
    <s v="04"/>
    <s v="April"/>
  </r>
  <r>
    <x v="2270"/>
    <d v="2024-02-18T18:27:25"/>
    <s v="PROD177"/>
    <s v="CUST667"/>
    <s v="Books"/>
    <s v="PayPal"/>
    <n v="1358.03"/>
    <n v="7"/>
    <n v="9506.2099999999991"/>
    <n v="102.73"/>
    <n v="9403.48"/>
    <x v="0"/>
    <s v="02"/>
    <s v="February"/>
  </r>
  <r>
    <x v="2271"/>
    <d v="2024-02-19T06:41:32"/>
    <s v="PROD98"/>
    <s v="CUST750"/>
    <s v="Home Appliances"/>
    <s v="PayPal"/>
    <n v="1589.74"/>
    <n v="1"/>
    <n v="1589.74"/>
    <n v="943.24"/>
    <n v="646.5"/>
    <x v="6"/>
    <s v="02"/>
    <s v="February"/>
  </r>
  <r>
    <x v="2272"/>
    <d v="2024-05-07T18:50:36"/>
    <s v="PROD102"/>
    <s v="CUST432"/>
    <s v="Toys"/>
    <s v="Credit Card"/>
    <n v="1416.64"/>
    <n v="2"/>
    <n v="2833.28"/>
    <n v="294.83"/>
    <n v="2538.4500000000003"/>
    <x v="5"/>
    <s v="05"/>
    <s v="May"/>
  </r>
  <r>
    <x v="2273"/>
    <d v="2024-07-28T02:27:37"/>
    <s v="PROD82"/>
    <s v="CUST745"/>
    <s v="Fashion"/>
    <s v="PayPal"/>
    <n v="104.86"/>
    <n v="5"/>
    <n v="524.29999999999995"/>
    <n v="208.12"/>
    <n v="316.17999999999995"/>
    <x v="0"/>
    <s v="07"/>
    <s v="July"/>
  </r>
  <r>
    <x v="2274"/>
    <d v="2024-03-28T05:29:17"/>
    <s v="PROD171"/>
    <s v="CUST336"/>
    <s v="Electronics"/>
    <s v="Bank Transfer"/>
    <n v="1102.07"/>
    <n v="4"/>
    <n v="4408.28"/>
    <n v="485.76"/>
    <n v="3922.5199999999995"/>
    <x v="2"/>
    <s v="03"/>
    <s v="March"/>
  </r>
  <r>
    <x v="2275"/>
    <d v="2024-06-26T13:06:44"/>
    <s v="PROD130"/>
    <s v="CUST968"/>
    <s v="Home Appliances"/>
    <s v="Cash"/>
    <n v="778.67"/>
    <n v="10"/>
    <n v="7786.7"/>
    <n v="692.63"/>
    <n v="7094.07"/>
    <x v="4"/>
    <s v="06"/>
    <s v="June"/>
  </r>
  <r>
    <x v="2276"/>
    <d v="2024-10-31T19:02:27"/>
    <s v="PROD164"/>
    <s v="CUST53"/>
    <s v="Fashion"/>
    <s v="Cash"/>
    <n v="566.09"/>
    <n v="5"/>
    <n v="2830.4500000000003"/>
    <n v="648.5"/>
    <n v="2181.9500000000003"/>
    <x v="2"/>
    <s v="10"/>
    <s v="October"/>
  </r>
  <r>
    <x v="2277"/>
    <d v="2024-04-15T12:27:12"/>
    <s v="PROD57"/>
    <s v="CUST482"/>
    <s v="Electronics"/>
    <s v="Debit Card"/>
    <n v="1364.86"/>
    <n v="8"/>
    <n v="10918.88"/>
    <n v="998.57"/>
    <n v="9920.31"/>
    <x v="6"/>
    <s v="04"/>
    <s v="April"/>
  </r>
  <r>
    <x v="2278"/>
    <d v="2024-03-22T11:57:38"/>
    <s v="PROD160"/>
    <s v="CUST543"/>
    <s v="Toys"/>
    <s v="Credit Card"/>
    <n v="965.73"/>
    <n v="8"/>
    <n v="7725.84"/>
    <n v="311.56"/>
    <n v="7414.28"/>
    <x v="1"/>
    <s v="03"/>
    <s v="March"/>
  </r>
  <r>
    <x v="2279"/>
    <d v="2024-01-13T13:58:07"/>
    <s v="PROD52"/>
    <s v="CUST101"/>
    <s v="Home Appliances"/>
    <s v="Cash"/>
    <n v="891.66"/>
    <n v="8"/>
    <n v="7133.28"/>
    <n v="71.47"/>
    <n v="7061.8099999999995"/>
    <x v="3"/>
    <s v="01"/>
    <s v="January"/>
  </r>
  <r>
    <x v="2280"/>
    <d v="2024-09-03T18:31:11"/>
    <s v="PROD86"/>
    <s v="CUST722"/>
    <s v="Electronics"/>
    <s v="Credit Card"/>
    <n v="1442.85"/>
    <n v="6"/>
    <n v="8657.0999999999985"/>
    <n v="15.69"/>
    <n v="8641.409999999998"/>
    <x v="5"/>
    <s v="09"/>
    <s v="September"/>
  </r>
  <r>
    <x v="2281"/>
    <d v="2024-04-01T12:52:28"/>
    <s v="PROD40"/>
    <s v="CUST413"/>
    <s v="Electronics"/>
    <s v="PayPal"/>
    <n v="595.92999999999995"/>
    <n v="8"/>
    <n v="4767.4399999999996"/>
    <n v="184.29"/>
    <n v="4583.1499999999996"/>
    <x v="6"/>
    <s v="04"/>
    <s v="April"/>
  </r>
  <r>
    <x v="2282"/>
    <d v="2024-01-31T16:33:49"/>
    <s v="PROD53"/>
    <s v="CUST610"/>
    <s v="Electronics"/>
    <s v="Credit Card"/>
    <n v="1709.36"/>
    <n v="2"/>
    <n v="3418.72"/>
    <n v="752.34"/>
    <n v="2666.3799999999997"/>
    <x v="4"/>
    <s v="01"/>
    <s v="January"/>
  </r>
  <r>
    <x v="2283"/>
    <d v="2024-04-11T20:42:23"/>
    <s v="PROD112"/>
    <s v="CUST589"/>
    <s v="Fashion"/>
    <s v="Cash"/>
    <n v="992.96"/>
    <n v="3"/>
    <n v="2978.88"/>
    <n v="104.7"/>
    <n v="2874.1800000000003"/>
    <x v="2"/>
    <s v="04"/>
    <s v="April"/>
  </r>
  <r>
    <x v="2284"/>
    <d v="2024-04-07T23:51:14"/>
    <s v="PROD70"/>
    <s v="CUST859"/>
    <s v="Home Appliances"/>
    <s v="Debit Card"/>
    <n v="1213.51"/>
    <n v="8"/>
    <n v="9708.08"/>
    <n v="57.64"/>
    <n v="9650.44"/>
    <x v="0"/>
    <s v="04"/>
    <s v="April"/>
  </r>
  <r>
    <x v="2285"/>
    <d v="2024-06-15T13:44:01"/>
    <s v="PROD62"/>
    <s v="CUST231"/>
    <s v="Home Appliances"/>
    <s v="Credit Card"/>
    <n v="1879.19"/>
    <n v="2"/>
    <n v="3758.38"/>
    <n v="778.48"/>
    <n v="2979.9"/>
    <x v="3"/>
    <s v="06"/>
    <s v="June"/>
  </r>
  <r>
    <x v="2286"/>
    <d v="2024-09-11T22:22:14"/>
    <s v="PROD52"/>
    <s v="CUST153"/>
    <s v="Fashion"/>
    <s v="Debit Card"/>
    <n v="1249.8"/>
    <n v="8"/>
    <n v="9998.4"/>
    <n v="71.47"/>
    <n v="9926.93"/>
    <x v="4"/>
    <s v="09"/>
    <s v="September"/>
  </r>
  <r>
    <x v="2287"/>
    <d v="2024-08-10T22:04:12"/>
    <s v="PROD93"/>
    <s v="CUST714"/>
    <s v="Fashion"/>
    <s v="PayPal"/>
    <n v="282.05"/>
    <n v="6"/>
    <n v="1692.3000000000002"/>
    <n v="762.47"/>
    <n v="929.83000000000015"/>
    <x v="3"/>
    <s v="08"/>
    <s v="August"/>
  </r>
  <r>
    <x v="2288"/>
    <d v="2024-04-03T03:30:54"/>
    <s v="PROD26"/>
    <s v="CUST674"/>
    <s v="Home Appliances"/>
    <s v="Cash"/>
    <n v="1649.43"/>
    <n v="3"/>
    <n v="4948.29"/>
    <n v="627.66"/>
    <n v="4320.63"/>
    <x v="4"/>
    <s v="04"/>
    <s v="April"/>
  </r>
  <r>
    <x v="2289"/>
    <d v="2024-02-28T15:42:33"/>
    <s v="PROD83"/>
    <s v="CUST123"/>
    <s v="Home Appliances"/>
    <s v="Cash"/>
    <n v="1335.13"/>
    <n v="10"/>
    <n v="13351.300000000001"/>
    <n v="303.60000000000002"/>
    <n v="13047.7"/>
    <x v="4"/>
    <s v="02"/>
    <s v="February"/>
  </r>
  <r>
    <x v="2290"/>
    <d v="2024-02-24T13:54:25"/>
    <s v="PROD44"/>
    <s v="CUST298"/>
    <s v="Books"/>
    <s v="Debit Card"/>
    <n v="475.44"/>
    <n v="10"/>
    <n v="4754.3999999999996"/>
    <n v="174.99"/>
    <n v="4579.41"/>
    <x v="3"/>
    <s v="02"/>
    <s v="February"/>
  </r>
  <r>
    <x v="2291"/>
    <d v="2024-09-30T08:35:23"/>
    <s v="PROD185"/>
    <s v="CUST863"/>
    <s v="Home Appliances"/>
    <s v="Credit Card"/>
    <n v="1393.42"/>
    <n v="10"/>
    <n v="13934.2"/>
    <n v="751.58"/>
    <n v="13182.62"/>
    <x v="6"/>
    <s v="09"/>
    <s v="September"/>
  </r>
  <r>
    <x v="2292"/>
    <d v="2024-02-04T17:05:46"/>
    <s v="PROD30"/>
    <s v="CUST897"/>
    <s v="Books"/>
    <s v="Bank Transfer"/>
    <n v="884.25"/>
    <n v="1"/>
    <n v="884.25"/>
    <n v="363.91"/>
    <n v="520.33999999999992"/>
    <x v="0"/>
    <s v="02"/>
    <s v="February"/>
  </r>
  <r>
    <x v="2293"/>
    <d v="2024-03-16T00:19:07"/>
    <s v="PROD163"/>
    <s v="CUST93"/>
    <s v="Toys"/>
    <s v="Bank Transfer"/>
    <n v="647.59"/>
    <n v="2"/>
    <n v="1295.18"/>
    <n v="753.5"/>
    <n v="541.68000000000006"/>
    <x v="3"/>
    <s v="03"/>
    <s v="March"/>
  </r>
  <r>
    <x v="2294"/>
    <d v="2024-10-17T18:01:14"/>
    <s v="PROD20"/>
    <s v="CUST429"/>
    <s v="Fashion"/>
    <s v="PayPal"/>
    <n v="562.64"/>
    <n v="8"/>
    <n v="4501.12"/>
    <n v="211.71"/>
    <n v="4289.41"/>
    <x v="2"/>
    <s v="10"/>
    <s v="October"/>
  </r>
  <r>
    <x v="2295"/>
    <d v="2024-07-15T06:00:38"/>
    <s v="PROD89"/>
    <s v="CUST124"/>
    <s v="Home Appliances"/>
    <s v="Debit Card"/>
    <n v="947.53"/>
    <n v="8"/>
    <n v="7580.24"/>
    <n v="77.61"/>
    <n v="7502.63"/>
    <x v="6"/>
    <s v="07"/>
    <s v="July"/>
  </r>
  <r>
    <x v="2296"/>
    <d v="2024-05-17T11:14:49"/>
    <s v="PROD165"/>
    <s v="CUST771"/>
    <s v="Toys"/>
    <s v="PayPal"/>
    <n v="336.62"/>
    <n v="7"/>
    <n v="2356.34"/>
    <n v="563.57000000000005"/>
    <n v="1792.77"/>
    <x v="1"/>
    <s v="05"/>
    <s v="May"/>
  </r>
  <r>
    <x v="2297"/>
    <d v="2024-01-15T17:33:55"/>
    <s v="PROD38"/>
    <s v="CUST135"/>
    <s v="Toys"/>
    <s v="PayPal"/>
    <n v="705.84"/>
    <n v="1"/>
    <n v="705.84"/>
    <n v="99.19"/>
    <n v="606.65000000000009"/>
    <x v="6"/>
    <s v="01"/>
    <s v="January"/>
  </r>
  <r>
    <x v="2298"/>
    <d v="2024-04-22T11:14:42"/>
    <s v="PROD134"/>
    <s v="CUST566"/>
    <s v="Books"/>
    <s v="Bank Transfer"/>
    <n v="1695.89"/>
    <n v="3"/>
    <n v="5087.67"/>
    <n v="162.74"/>
    <n v="4924.93"/>
    <x v="6"/>
    <s v="04"/>
    <s v="April"/>
  </r>
  <r>
    <x v="2299"/>
    <d v="2024-05-29T02:54:11"/>
    <s v="PROD63"/>
    <s v="CUST950"/>
    <s v="Electronics"/>
    <s v="Credit Card"/>
    <n v="256.04000000000002"/>
    <n v="7"/>
    <n v="1792.2800000000002"/>
    <n v="925.53"/>
    <n v="866.75000000000023"/>
    <x v="4"/>
    <s v="05"/>
    <s v="May"/>
  </r>
  <r>
    <x v="2300"/>
    <d v="2024-09-26T15:36:29"/>
    <s v="PROD31"/>
    <s v="CUST401"/>
    <s v="Home Appliances"/>
    <s v="Credit Card"/>
    <n v="342.3"/>
    <n v="7"/>
    <n v="2396.1"/>
    <n v="736.41"/>
    <n v="1659.69"/>
    <x v="2"/>
    <s v="09"/>
    <s v="September"/>
  </r>
  <r>
    <x v="2301"/>
    <d v="2024-01-01T04:37:20"/>
    <s v="PROD150"/>
    <s v="CUST448"/>
    <s v="Home Appliances"/>
    <s v="Credit Card"/>
    <n v="1849.32"/>
    <n v="7"/>
    <n v="12945.24"/>
    <n v="904.67"/>
    <n v="12040.57"/>
    <x v="6"/>
    <s v="01"/>
    <s v="January"/>
  </r>
  <r>
    <x v="2302"/>
    <d v="2024-08-16T04:51:44"/>
    <s v="PROD191"/>
    <s v="CUST675"/>
    <s v="Toys"/>
    <s v="PayPal"/>
    <n v="1534.32"/>
    <n v="3"/>
    <n v="4602.96"/>
    <n v="148.63"/>
    <n v="4454.33"/>
    <x v="1"/>
    <s v="08"/>
    <s v="August"/>
  </r>
  <r>
    <x v="2303"/>
    <d v="2024-04-14T11:31:43"/>
    <s v="PROD49"/>
    <s v="CUST74"/>
    <s v="Fashion"/>
    <s v="Cash"/>
    <n v="498.06"/>
    <n v="1"/>
    <n v="498.06"/>
    <n v="401.98"/>
    <n v="96.079999999999984"/>
    <x v="0"/>
    <s v="04"/>
    <s v="April"/>
  </r>
  <r>
    <x v="2304"/>
    <d v="2024-09-15T07:45:05"/>
    <s v="PROD159"/>
    <s v="CUST537"/>
    <s v="Fashion"/>
    <s v="Bank Transfer"/>
    <n v="353.12"/>
    <n v="7"/>
    <n v="2471.84"/>
    <n v="220.45"/>
    <n v="2251.3900000000003"/>
    <x v="0"/>
    <s v="09"/>
    <s v="September"/>
  </r>
  <r>
    <x v="2305"/>
    <d v="2024-11-02T23:56:18"/>
    <s v="PROD4"/>
    <s v="CUST117"/>
    <s v="Home Appliances"/>
    <s v="Cash"/>
    <n v="829"/>
    <n v="3"/>
    <n v="2487"/>
    <n v="454.08"/>
    <n v="2032.92"/>
    <x v="3"/>
    <s v="11"/>
    <s v="November"/>
  </r>
  <r>
    <x v="2306"/>
    <d v="2024-02-09T06:12:42"/>
    <s v="PROD96"/>
    <s v="CUST773"/>
    <s v="Fashion"/>
    <s v="PayPal"/>
    <n v="497.66"/>
    <n v="3"/>
    <n v="1492.98"/>
    <n v="307.60000000000002"/>
    <n v="1185.3800000000001"/>
    <x v="1"/>
    <s v="02"/>
    <s v="February"/>
  </r>
  <r>
    <x v="2307"/>
    <d v="2024-06-20T19:33:33"/>
    <s v="PROD44"/>
    <s v="CUST220"/>
    <s v="Books"/>
    <s v="Bank Transfer"/>
    <n v="920.05"/>
    <n v="10"/>
    <n v="9200.5"/>
    <n v="174.99"/>
    <n v="9025.51"/>
    <x v="2"/>
    <s v="06"/>
    <s v="June"/>
  </r>
  <r>
    <x v="2308"/>
    <d v="2024-04-15T07:39:46"/>
    <s v="PROD141"/>
    <s v="CUST157"/>
    <s v="Fashion"/>
    <s v="Cash"/>
    <n v="1432.74"/>
    <n v="6"/>
    <n v="8596.44"/>
    <n v="74.92"/>
    <n v="8521.52"/>
    <x v="6"/>
    <s v="04"/>
    <s v="April"/>
  </r>
  <r>
    <x v="2309"/>
    <d v="2024-04-02T01:20:41"/>
    <s v="PROD186"/>
    <s v="CUST784"/>
    <s v="Electronics"/>
    <s v="Credit Card"/>
    <n v="69.53"/>
    <n v="5"/>
    <n v="347.65"/>
    <n v="945.84"/>
    <n v="-598.19000000000005"/>
    <x v="5"/>
    <s v="04"/>
    <s v="April"/>
  </r>
  <r>
    <x v="2310"/>
    <d v="2024-01-10T02:49:22"/>
    <s v="PROD29"/>
    <s v="CUST578"/>
    <s v="Electronics"/>
    <s v="Bank Transfer"/>
    <n v="1318.47"/>
    <n v="5"/>
    <n v="6592.35"/>
    <n v="951.64"/>
    <n v="5640.71"/>
    <x v="4"/>
    <s v="01"/>
    <s v="January"/>
  </r>
  <r>
    <x v="2311"/>
    <d v="2024-09-26T12:02:37"/>
    <s v="PROD45"/>
    <s v="CUST543"/>
    <s v="Toys"/>
    <s v="PayPal"/>
    <n v="1747.1"/>
    <n v="2"/>
    <n v="3494.2"/>
    <n v="609.70000000000005"/>
    <n v="2884.5"/>
    <x v="2"/>
    <s v="09"/>
    <s v="September"/>
  </r>
  <r>
    <x v="2312"/>
    <d v="2024-09-07T18:21:02"/>
    <s v="PROD121"/>
    <s v="CUST685"/>
    <s v="Books"/>
    <s v="Bank Transfer"/>
    <n v="110.6"/>
    <n v="5"/>
    <n v="553"/>
    <n v="795.14"/>
    <n v="-242.14"/>
    <x v="3"/>
    <s v="09"/>
    <s v="September"/>
  </r>
  <r>
    <x v="2313"/>
    <d v="2024-04-18T11:56:42"/>
    <s v="PROD181"/>
    <s v="CUST538"/>
    <s v="Books"/>
    <s v="PayPal"/>
    <n v="614.42999999999995"/>
    <n v="2"/>
    <n v="1228.8599999999999"/>
    <n v="29.06"/>
    <n v="1199.8"/>
    <x v="2"/>
    <s v="04"/>
    <s v="April"/>
  </r>
  <r>
    <x v="2314"/>
    <d v="2024-05-18T08:04:32"/>
    <s v="PROD2"/>
    <s v="CUST438"/>
    <s v="Fashion"/>
    <s v="Cash"/>
    <n v="1181.1099999999999"/>
    <n v="3"/>
    <n v="3543.33"/>
    <n v="253.61"/>
    <n v="3289.72"/>
    <x v="3"/>
    <s v="05"/>
    <s v="May"/>
  </r>
  <r>
    <x v="2315"/>
    <d v="2024-01-01T20:48:04"/>
    <s v="PROD116"/>
    <s v="CUST493"/>
    <s v="Books"/>
    <s v="Credit Card"/>
    <n v="1684.14"/>
    <n v="3"/>
    <n v="5052.42"/>
    <n v="417.49"/>
    <n v="4634.93"/>
    <x v="6"/>
    <s v="01"/>
    <s v="January"/>
  </r>
  <r>
    <x v="2316"/>
    <d v="2024-03-08T04:35:21"/>
    <s v="PROD92"/>
    <s v="CUST327"/>
    <s v="Home Appliances"/>
    <s v="Credit Card"/>
    <n v="1022.12"/>
    <n v="8"/>
    <n v="8176.96"/>
    <n v="814.84"/>
    <n v="7362.12"/>
    <x v="1"/>
    <s v="03"/>
    <s v="March"/>
  </r>
  <r>
    <x v="2317"/>
    <d v="2024-06-14T03:13:23"/>
    <s v="PROD10"/>
    <s v="CUST334"/>
    <s v="Fashion"/>
    <s v="Debit Card"/>
    <n v="1309.76"/>
    <n v="9"/>
    <n v="11787.84"/>
    <n v="438.5"/>
    <n v="11349.34"/>
    <x v="1"/>
    <s v="06"/>
    <s v="June"/>
  </r>
  <r>
    <x v="2318"/>
    <d v="2024-05-26T16:04:16"/>
    <s v="PROD72"/>
    <s v="CUST476"/>
    <s v="Home Appliances"/>
    <s v="Bank Transfer"/>
    <n v="742.48"/>
    <n v="1"/>
    <n v="742.48"/>
    <n v="942.34"/>
    <n v="-199.86"/>
    <x v="0"/>
    <s v="05"/>
    <s v="May"/>
  </r>
  <r>
    <x v="2319"/>
    <d v="2024-01-02T00:22:09"/>
    <s v="PROD20"/>
    <s v="CUST611"/>
    <s v="Toys"/>
    <s v="PayPal"/>
    <n v="741.68"/>
    <n v="6"/>
    <n v="4450.08"/>
    <n v="211.71"/>
    <n v="4238.37"/>
    <x v="5"/>
    <s v="01"/>
    <s v="January"/>
  </r>
  <r>
    <x v="2320"/>
    <d v="2024-01-15T18:00:40"/>
    <s v="PROD105"/>
    <s v="CUST556"/>
    <s v="Books"/>
    <s v="PayPal"/>
    <n v="1002.84"/>
    <n v="3"/>
    <n v="3008.52"/>
    <n v="305.49"/>
    <n v="2703.0299999999997"/>
    <x v="6"/>
    <s v="01"/>
    <s v="January"/>
  </r>
  <r>
    <x v="2321"/>
    <d v="2024-03-23T03:57:49"/>
    <s v="PROD121"/>
    <s v="CUST779"/>
    <s v="Electronics"/>
    <s v="Debit Card"/>
    <n v="1383.08"/>
    <n v="1"/>
    <n v="1383.08"/>
    <n v="795.14"/>
    <n v="587.93999999999994"/>
    <x v="3"/>
    <s v="03"/>
    <s v="March"/>
  </r>
  <r>
    <x v="2322"/>
    <d v="2024-01-09T21:26:31"/>
    <s v="PROD56"/>
    <s v="CUST157"/>
    <s v="Fashion"/>
    <s v="Debit Card"/>
    <n v="1102.29"/>
    <n v="5"/>
    <n v="5511.45"/>
    <n v="914.29"/>
    <n v="4597.16"/>
    <x v="5"/>
    <s v="01"/>
    <s v="January"/>
  </r>
  <r>
    <x v="2323"/>
    <d v="2024-01-27T14:43:19"/>
    <s v="PROD69"/>
    <s v="CUST915"/>
    <s v="Toys"/>
    <s v="Bank Transfer"/>
    <n v="1793.85"/>
    <n v="3"/>
    <n v="5381.5499999999993"/>
    <n v="878.74"/>
    <n v="4502.8099999999995"/>
    <x v="3"/>
    <s v="01"/>
    <s v="January"/>
  </r>
  <r>
    <x v="2324"/>
    <d v="2024-07-17T22:20:14"/>
    <s v="PROD6"/>
    <s v="CUST800"/>
    <s v="Books"/>
    <s v="Debit Card"/>
    <n v="1967.82"/>
    <n v="3"/>
    <n v="5903.46"/>
    <n v="96.13"/>
    <n v="5807.33"/>
    <x v="4"/>
    <s v="07"/>
    <s v="July"/>
  </r>
  <r>
    <x v="2325"/>
    <d v="2024-06-27T05:25:15"/>
    <s v="PROD10"/>
    <s v="CUST952"/>
    <s v="Fashion"/>
    <s v="PayPal"/>
    <n v="51.33"/>
    <n v="8"/>
    <n v="410.64"/>
    <n v="438.5"/>
    <n v="-27.860000000000014"/>
    <x v="2"/>
    <s v="06"/>
    <s v="June"/>
  </r>
  <r>
    <x v="2326"/>
    <d v="2024-10-24T21:16:19"/>
    <s v="PROD109"/>
    <s v="CUST740"/>
    <s v="Home Appliances"/>
    <s v="Credit Card"/>
    <n v="659.28"/>
    <n v="2"/>
    <n v="1318.56"/>
    <n v="282.68"/>
    <n v="1035.8799999999999"/>
    <x v="2"/>
    <s v="10"/>
    <s v="October"/>
  </r>
  <r>
    <x v="2327"/>
    <d v="2024-07-10T11:11:59"/>
    <s v="PROD45"/>
    <s v="CUST910"/>
    <s v="Toys"/>
    <s v="Debit Card"/>
    <n v="1640.38"/>
    <n v="4"/>
    <n v="6561.52"/>
    <n v="609.70000000000005"/>
    <n v="5951.8200000000006"/>
    <x v="4"/>
    <s v="07"/>
    <s v="July"/>
  </r>
  <r>
    <x v="2328"/>
    <d v="2024-05-08T10:09:06"/>
    <s v="PROD12"/>
    <s v="CUST408"/>
    <s v="Home Appliances"/>
    <s v="Debit Card"/>
    <n v="1118.54"/>
    <n v="8"/>
    <n v="8948.32"/>
    <n v="132.38999999999999"/>
    <n v="8815.93"/>
    <x v="4"/>
    <s v="05"/>
    <s v="May"/>
  </r>
  <r>
    <x v="2329"/>
    <d v="2024-09-08T07:07:11"/>
    <s v="PROD97"/>
    <s v="CUST320"/>
    <s v="Fashion"/>
    <s v="Credit Card"/>
    <n v="920.23"/>
    <n v="8"/>
    <n v="7361.84"/>
    <n v="746.04"/>
    <n v="6615.8"/>
    <x v="0"/>
    <s v="09"/>
    <s v="September"/>
  </r>
  <r>
    <x v="2330"/>
    <d v="2024-02-13T13:06:19"/>
    <s v="PROD54"/>
    <s v="CUST60"/>
    <s v="Books"/>
    <s v="PayPal"/>
    <n v="239.71"/>
    <n v="8"/>
    <n v="1917.68"/>
    <n v="17.89"/>
    <n v="1899.79"/>
    <x v="5"/>
    <s v="02"/>
    <s v="February"/>
  </r>
  <r>
    <x v="2331"/>
    <d v="2024-04-17T06:47:11"/>
    <s v="PROD146"/>
    <s v="CUST696"/>
    <s v="Books"/>
    <s v="Debit Card"/>
    <n v="1722.06"/>
    <n v="5"/>
    <n v="8610.2999999999993"/>
    <n v="687.22"/>
    <n v="7923.079999999999"/>
    <x v="4"/>
    <s v="04"/>
    <s v="April"/>
  </r>
  <r>
    <x v="2332"/>
    <d v="2024-10-25T04:51:56"/>
    <s v="PROD149"/>
    <s v="CUST64"/>
    <s v="Books"/>
    <s v="PayPal"/>
    <n v="1478.46"/>
    <n v="9"/>
    <n v="13306.14"/>
    <n v="581.64"/>
    <n v="12724.5"/>
    <x v="1"/>
    <s v="10"/>
    <s v="October"/>
  </r>
  <r>
    <x v="2333"/>
    <d v="2024-05-01T13:54:56"/>
    <s v="PROD158"/>
    <s v="CUST750"/>
    <s v="Fashion"/>
    <s v="Credit Card"/>
    <n v="62.21"/>
    <n v="10"/>
    <n v="622.1"/>
    <n v="688.88"/>
    <n v="-66.779999999999973"/>
    <x v="4"/>
    <s v="05"/>
    <s v="May"/>
  </r>
  <r>
    <x v="2334"/>
    <d v="2024-09-24T09:50:56"/>
    <s v="PROD186"/>
    <s v="CUST690"/>
    <s v="Books"/>
    <s v="Cash"/>
    <n v="53.7"/>
    <n v="3"/>
    <n v="161.10000000000002"/>
    <n v="945.84"/>
    <n v="-784.74"/>
    <x v="5"/>
    <s v="09"/>
    <s v="September"/>
  </r>
  <r>
    <x v="2335"/>
    <d v="2024-07-20T00:52:11"/>
    <s v="PROD95"/>
    <s v="CUST645"/>
    <s v="Books"/>
    <s v="Credit Card"/>
    <n v="1578.97"/>
    <n v="5"/>
    <n v="7894.85"/>
    <n v="211.14"/>
    <n v="7683.71"/>
    <x v="3"/>
    <s v="07"/>
    <s v="July"/>
  </r>
  <r>
    <x v="2336"/>
    <d v="2024-07-07T22:20:12"/>
    <s v="PROD141"/>
    <s v="CUST926"/>
    <s v="Books"/>
    <s v="Bank Transfer"/>
    <n v="144.83000000000001"/>
    <n v="2"/>
    <n v="289.66000000000003"/>
    <n v="74.92"/>
    <n v="214.74"/>
    <x v="0"/>
    <s v="07"/>
    <s v="July"/>
  </r>
  <r>
    <x v="2337"/>
    <d v="2024-10-17T04:28:16"/>
    <s v="PROD153"/>
    <s v="CUST635"/>
    <s v="Home Appliances"/>
    <s v="Bank Transfer"/>
    <n v="964.86"/>
    <n v="8"/>
    <n v="7718.88"/>
    <n v="585.16999999999996"/>
    <n v="7133.71"/>
    <x v="2"/>
    <s v="10"/>
    <s v="October"/>
  </r>
  <r>
    <x v="2338"/>
    <d v="2024-08-03T21:05:25"/>
    <s v="PROD136"/>
    <s v="CUST946"/>
    <s v="Electronics"/>
    <s v="Credit Card"/>
    <n v="274.8"/>
    <n v="6"/>
    <n v="1648.8000000000002"/>
    <n v="226.52"/>
    <n v="1422.2800000000002"/>
    <x v="3"/>
    <s v="08"/>
    <s v="August"/>
  </r>
  <r>
    <x v="2339"/>
    <d v="2024-02-24T00:30:55"/>
    <s v="PROD167"/>
    <s v="CUST728"/>
    <s v="Fashion"/>
    <s v="Cash"/>
    <n v="908.93"/>
    <n v="7"/>
    <n v="6362.5099999999993"/>
    <n v="692.47"/>
    <n v="5670.0399999999991"/>
    <x v="3"/>
    <s v="02"/>
    <s v="February"/>
  </r>
  <r>
    <x v="2340"/>
    <d v="2024-02-23T11:08:29"/>
    <s v="PROD99"/>
    <s v="CUST82"/>
    <s v="Fashion"/>
    <s v="Credit Card"/>
    <n v="356.38"/>
    <n v="3"/>
    <n v="1069.1399999999999"/>
    <n v="643.29"/>
    <n v="425.84999999999991"/>
    <x v="1"/>
    <s v="02"/>
    <s v="February"/>
  </r>
  <r>
    <x v="2341"/>
    <d v="2024-03-01T20:29:10"/>
    <s v="PROD183"/>
    <s v="CUST459"/>
    <s v="Toys"/>
    <s v="Debit Card"/>
    <n v="1849.47"/>
    <n v="4"/>
    <n v="7397.88"/>
    <n v="839.9"/>
    <n v="6557.9800000000005"/>
    <x v="1"/>
    <s v="03"/>
    <s v="March"/>
  </r>
  <r>
    <x v="2342"/>
    <d v="2024-10-05T16:33:42"/>
    <s v="PROD121"/>
    <s v="CUST139"/>
    <s v="Electronics"/>
    <s v="PayPal"/>
    <n v="83.95"/>
    <n v="3"/>
    <n v="251.85000000000002"/>
    <n v="795.14"/>
    <n v="-543.29"/>
    <x v="3"/>
    <s v="10"/>
    <s v="October"/>
  </r>
  <r>
    <x v="2343"/>
    <d v="2024-10-28T10:15:25"/>
    <s v="PROD64"/>
    <s v="CUST818"/>
    <s v="Toys"/>
    <s v="Cash"/>
    <n v="415.26"/>
    <n v="4"/>
    <n v="1661.04"/>
    <n v="90.98"/>
    <n v="1570.06"/>
    <x v="6"/>
    <s v="10"/>
    <s v="October"/>
  </r>
  <r>
    <x v="2344"/>
    <d v="2024-06-28T13:04:38"/>
    <s v="PROD183"/>
    <s v="CUST760"/>
    <s v="Toys"/>
    <s v="Bank Transfer"/>
    <n v="481.93"/>
    <n v="9"/>
    <n v="4337.37"/>
    <n v="839.9"/>
    <n v="3497.47"/>
    <x v="1"/>
    <s v="06"/>
    <s v="June"/>
  </r>
  <r>
    <x v="2345"/>
    <d v="2024-04-07T03:37:56"/>
    <s v="PROD64"/>
    <s v="CUST473"/>
    <s v="Toys"/>
    <s v="PayPal"/>
    <n v="434.09"/>
    <n v="7"/>
    <n v="3038.6299999999997"/>
    <n v="90.98"/>
    <n v="2947.6499999999996"/>
    <x v="0"/>
    <s v="04"/>
    <s v="April"/>
  </r>
  <r>
    <x v="2346"/>
    <d v="2024-02-09T12:20:58"/>
    <s v="PROD144"/>
    <s v="CUST525"/>
    <s v="Toys"/>
    <s v="Debit Card"/>
    <n v="1104.54"/>
    <n v="5"/>
    <n v="5522.7"/>
    <n v="369.73"/>
    <n v="5152.9699999999993"/>
    <x v="1"/>
    <s v="02"/>
    <s v="February"/>
  </r>
  <r>
    <x v="2347"/>
    <d v="2024-01-24T12:02:29"/>
    <s v="PROD97"/>
    <s v="CUST600"/>
    <s v="Toys"/>
    <s v="Credit Card"/>
    <n v="328.22"/>
    <n v="2"/>
    <n v="656.44"/>
    <n v="746.04"/>
    <n v="-89.599999999999909"/>
    <x v="4"/>
    <s v="01"/>
    <s v="January"/>
  </r>
  <r>
    <x v="2348"/>
    <d v="2024-01-01T05:55:43"/>
    <s v="PROD29"/>
    <s v="CUST731"/>
    <s v="Electronics"/>
    <s v="Cash"/>
    <n v="22.18"/>
    <n v="2"/>
    <n v="44.36"/>
    <n v="951.64"/>
    <n v="-907.28"/>
    <x v="6"/>
    <s v="01"/>
    <s v="January"/>
  </r>
  <r>
    <x v="2349"/>
    <d v="2024-07-27T23:09:38"/>
    <s v="PROD130"/>
    <s v="CUST920"/>
    <s v="Fashion"/>
    <s v="PayPal"/>
    <n v="360.6"/>
    <n v="9"/>
    <n v="3245.4"/>
    <n v="692.63"/>
    <n v="2552.77"/>
    <x v="3"/>
    <s v="07"/>
    <s v="July"/>
  </r>
  <r>
    <x v="2350"/>
    <d v="2024-06-12T20:54:03"/>
    <s v="PROD34"/>
    <s v="CUST553"/>
    <s v="Books"/>
    <s v="PayPal"/>
    <n v="1072.6099999999999"/>
    <n v="4"/>
    <n v="4290.4399999999996"/>
    <n v="136.99"/>
    <n v="4153.45"/>
    <x v="4"/>
    <s v="06"/>
    <s v="June"/>
  </r>
  <r>
    <x v="2351"/>
    <d v="2024-10-13T05:03:56"/>
    <s v="PROD171"/>
    <s v="CUST311"/>
    <s v="Home Appliances"/>
    <s v="Credit Card"/>
    <n v="1548.43"/>
    <n v="2"/>
    <n v="3096.86"/>
    <n v="485.76"/>
    <n v="2611.1000000000004"/>
    <x v="0"/>
    <s v="10"/>
    <s v="October"/>
  </r>
  <r>
    <x v="2352"/>
    <d v="2024-03-26T08:30:47"/>
    <s v="PROD152"/>
    <s v="CUST964"/>
    <s v="Home Appliances"/>
    <s v="Credit Card"/>
    <n v="1352.31"/>
    <n v="4"/>
    <n v="5409.24"/>
    <n v="143.38"/>
    <n v="5265.86"/>
    <x v="5"/>
    <s v="03"/>
    <s v="March"/>
  </r>
  <r>
    <x v="2353"/>
    <d v="2024-05-11T15:44:15"/>
    <s v="PROD80"/>
    <s v="CUST905"/>
    <s v="Home Appliances"/>
    <s v="Bank Transfer"/>
    <n v="947.69"/>
    <n v="4"/>
    <n v="3790.76"/>
    <n v="348.54"/>
    <n v="3442.2200000000003"/>
    <x v="3"/>
    <s v="05"/>
    <s v="May"/>
  </r>
  <r>
    <x v="2354"/>
    <d v="2024-08-23T11:09:26"/>
    <s v="PROD159"/>
    <s v="CUST230"/>
    <s v="Toys"/>
    <s v="Debit Card"/>
    <n v="994.68"/>
    <n v="2"/>
    <n v="1989.36"/>
    <n v="220.45"/>
    <n v="1768.9099999999999"/>
    <x v="1"/>
    <s v="08"/>
    <s v="August"/>
  </r>
  <r>
    <x v="2355"/>
    <d v="2024-09-13T01:24:39"/>
    <s v="PROD122"/>
    <s v="CUST173"/>
    <s v="Fashion"/>
    <s v="Cash"/>
    <n v="1380.1"/>
    <n v="6"/>
    <n v="8280.5999999999985"/>
    <n v="574.14"/>
    <n v="7706.4599999999982"/>
    <x v="1"/>
    <s v="09"/>
    <s v="September"/>
  </r>
  <r>
    <x v="2356"/>
    <d v="2024-09-24T07:30:56"/>
    <s v="PROD31"/>
    <s v="CUST107"/>
    <s v="Electronics"/>
    <s v="Bank Transfer"/>
    <n v="674.88"/>
    <n v="10"/>
    <n v="6748.8"/>
    <n v="736.41"/>
    <n v="6012.39"/>
    <x v="5"/>
    <s v="09"/>
    <s v="September"/>
  </r>
  <r>
    <x v="2357"/>
    <d v="2024-08-02T11:25:26"/>
    <s v="PROD134"/>
    <s v="CUST270"/>
    <s v="Fashion"/>
    <s v="Debit Card"/>
    <n v="417.5"/>
    <n v="8"/>
    <n v="3340"/>
    <n v="162.74"/>
    <n v="3177.26"/>
    <x v="1"/>
    <s v="08"/>
    <s v="August"/>
  </r>
  <r>
    <x v="2358"/>
    <d v="2024-08-30T09:53:36"/>
    <s v="PROD188"/>
    <s v="CUST902"/>
    <s v="Toys"/>
    <s v="Bank Transfer"/>
    <n v="454.56"/>
    <n v="2"/>
    <n v="909.12"/>
    <n v="325.48"/>
    <n v="583.64"/>
    <x v="1"/>
    <s v="08"/>
    <s v="August"/>
  </r>
  <r>
    <x v="2359"/>
    <d v="2024-08-13T17:16:00"/>
    <s v="PROD190"/>
    <s v="CUST470"/>
    <s v="Fashion"/>
    <s v="Debit Card"/>
    <n v="1642.96"/>
    <n v="5"/>
    <n v="8214.7999999999993"/>
    <n v="787.31"/>
    <n v="7427.49"/>
    <x v="5"/>
    <s v="08"/>
    <s v="August"/>
  </r>
  <r>
    <x v="2360"/>
    <d v="2024-11-14T01:28:49"/>
    <s v="PROD6"/>
    <s v="CUST630"/>
    <s v="Toys"/>
    <s v="Debit Card"/>
    <n v="599.05999999999995"/>
    <n v="8"/>
    <n v="4792.4799999999996"/>
    <n v="96.13"/>
    <n v="4696.3499999999995"/>
    <x v="2"/>
    <s v="11"/>
    <s v="November"/>
  </r>
  <r>
    <x v="2361"/>
    <d v="2024-10-10T17:44:47"/>
    <s v="PROD146"/>
    <s v="CUST427"/>
    <s v="Toys"/>
    <s v="Credit Card"/>
    <n v="693.89"/>
    <n v="2"/>
    <n v="1387.78"/>
    <n v="687.22"/>
    <n v="700.56"/>
    <x v="2"/>
    <s v="10"/>
    <s v="October"/>
  </r>
  <r>
    <x v="2362"/>
    <d v="2024-04-21T14:01:06"/>
    <s v="PROD79"/>
    <s v="CUST395"/>
    <s v="Home Appliances"/>
    <s v="Credit Card"/>
    <n v="304.95999999999998"/>
    <n v="9"/>
    <n v="2744.64"/>
    <n v="799.06"/>
    <n v="1945.58"/>
    <x v="0"/>
    <s v="04"/>
    <s v="April"/>
  </r>
  <r>
    <x v="2363"/>
    <d v="2024-11-07T02:22:04"/>
    <s v="PROD158"/>
    <s v="CUST902"/>
    <s v="Electronics"/>
    <s v="Credit Card"/>
    <n v="1810.82"/>
    <n v="9"/>
    <n v="16297.38"/>
    <n v="688.88"/>
    <n v="15608.5"/>
    <x v="2"/>
    <s v="11"/>
    <s v="November"/>
  </r>
  <r>
    <x v="2364"/>
    <d v="2024-01-13T04:59:54"/>
    <s v="PROD56"/>
    <s v="CUST635"/>
    <s v="Electronics"/>
    <s v="Bank Transfer"/>
    <n v="1837.27"/>
    <n v="1"/>
    <n v="1837.27"/>
    <n v="914.29"/>
    <n v="922.98"/>
    <x v="3"/>
    <s v="01"/>
    <s v="January"/>
  </r>
  <r>
    <x v="2365"/>
    <d v="2024-11-09T01:04:05"/>
    <s v="PROD160"/>
    <s v="CUST161"/>
    <s v="Books"/>
    <s v="PayPal"/>
    <n v="875.58"/>
    <n v="7"/>
    <n v="6129.06"/>
    <n v="311.56"/>
    <n v="5817.5"/>
    <x v="3"/>
    <s v="11"/>
    <s v="November"/>
  </r>
  <r>
    <x v="2366"/>
    <d v="2024-05-08T18:38:49"/>
    <s v="PROD27"/>
    <s v="CUST670"/>
    <s v="Home Appliances"/>
    <s v="PayPal"/>
    <n v="1111.21"/>
    <n v="10"/>
    <n v="11112.1"/>
    <n v="493.17"/>
    <n v="10618.93"/>
    <x v="4"/>
    <s v="05"/>
    <s v="May"/>
  </r>
  <r>
    <x v="2367"/>
    <d v="2024-10-23T00:53:14"/>
    <s v="PROD65"/>
    <s v="CUST214"/>
    <s v="Home Appliances"/>
    <s v="Credit Card"/>
    <n v="404.43"/>
    <n v="1"/>
    <n v="404.43"/>
    <n v="974.22"/>
    <n v="-569.79"/>
    <x v="4"/>
    <s v="10"/>
    <s v="October"/>
  </r>
  <r>
    <x v="2368"/>
    <d v="2024-04-17T07:46:11"/>
    <s v="PROD153"/>
    <s v="CUST894"/>
    <s v="Electronics"/>
    <s v="PayPal"/>
    <n v="780.53"/>
    <n v="3"/>
    <n v="2341.59"/>
    <n v="585.16999999999996"/>
    <n v="1756.42"/>
    <x v="4"/>
    <s v="04"/>
    <s v="April"/>
  </r>
  <r>
    <x v="2369"/>
    <d v="2024-08-06T04:09:27"/>
    <s v="PROD73"/>
    <s v="CUST599"/>
    <s v="Fashion"/>
    <s v="Credit Card"/>
    <n v="1715.19"/>
    <n v="4"/>
    <n v="6860.76"/>
    <n v="427.85"/>
    <n v="6432.91"/>
    <x v="5"/>
    <s v="08"/>
    <s v="August"/>
  </r>
  <r>
    <x v="2370"/>
    <d v="2024-09-18T11:40:08"/>
    <s v="PROD61"/>
    <s v="CUST105"/>
    <s v="Toys"/>
    <s v="Cash"/>
    <n v="973.88"/>
    <n v="5"/>
    <n v="4869.3999999999996"/>
    <n v="193.63"/>
    <n v="4675.7699999999995"/>
    <x v="4"/>
    <s v="09"/>
    <s v="September"/>
  </r>
  <r>
    <x v="2371"/>
    <d v="2024-01-29T14:38:08"/>
    <s v="PROD131"/>
    <s v="CUST781"/>
    <s v="Books"/>
    <s v="Debit Card"/>
    <n v="1346.37"/>
    <n v="7"/>
    <n v="9424.59"/>
    <n v="694.54"/>
    <n v="8730.0499999999993"/>
    <x v="6"/>
    <s v="01"/>
    <s v="January"/>
  </r>
  <r>
    <x v="2372"/>
    <d v="2024-11-03T05:55:43"/>
    <s v="PROD44"/>
    <s v="CUST503"/>
    <s v="Home Appliances"/>
    <s v="PayPal"/>
    <n v="168.86"/>
    <n v="5"/>
    <n v="844.30000000000007"/>
    <n v="174.99"/>
    <n v="669.31000000000006"/>
    <x v="0"/>
    <s v="11"/>
    <s v="November"/>
  </r>
  <r>
    <x v="2373"/>
    <d v="2024-07-17T11:48:39"/>
    <s v="PROD150"/>
    <s v="CUST653"/>
    <s v="Home Appliances"/>
    <s v="Credit Card"/>
    <n v="971.93"/>
    <n v="7"/>
    <n v="6803.5099999999993"/>
    <n v="904.67"/>
    <n v="5898.8399999999992"/>
    <x v="4"/>
    <s v="07"/>
    <s v="July"/>
  </r>
  <r>
    <x v="2374"/>
    <d v="2024-07-13T02:40:39"/>
    <s v="PROD49"/>
    <s v="CUST998"/>
    <s v="Books"/>
    <s v="PayPal"/>
    <n v="1666.51"/>
    <n v="10"/>
    <n v="16665.099999999999"/>
    <n v="401.98"/>
    <n v="16263.119999999999"/>
    <x v="3"/>
    <s v="07"/>
    <s v="July"/>
  </r>
  <r>
    <x v="2375"/>
    <d v="2024-08-13T06:54:02"/>
    <s v="PROD105"/>
    <s v="CUST390"/>
    <s v="Toys"/>
    <s v="PayPal"/>
    <n v="1093.3900000000001"/>
    <n v="1"/>
    <n v="1093.3900000000001"/>
    <n v="305.49"/>
    <n v="787.90000000000009"/>
    <x v="5"/>
    <s v="08"/>
    <s v="August"/>
  </r>
  <r>
    <x v="2376"/>
    <d v="2024-02-02T19:29:14"/>
    <s v="PROD28"/>
    <s v="CUST710"/>
    <s v="Home Appliances"/>
    <s v="Bank Transfer"/>
    <n v="1822.81"/>
    <n v="6"/>
    <n v="10936.86"/>
    <n v="963.58"/>
    <n v="9973.2800000000007"/>
    <x v="1"/>
    <s v="02"/>
    <s v="February"/>
  </r>
  <r>
    <x v="2377"/>
    <d v="2024-05-07T06:26:54"/>
    <s v="PROD14"/>
    <s v="CUST445"/>
    <s v="Fashion"/>
    <s v="PayPal"/>
    <n v="308.67"/>
    <n v="8"/>
    <n v="2469.36"/>
    <n v="623.39"/>
    <n v="1845.9700000000003"/>
    <x v="5"/>
    <s v="05"/>
    <s v="May"/>
  </r>
  <r>
    <x v="2378"/>
    <d v="2024-09-10T15:09:40"/>
    <s v="PROD108"/>
    <s v="CUST779"/>
    <s v="Home Appliances"/>
    <s v="Cash"/>
    <n v="1622.2"/>
    <n v="3"/>
    <n v="4866.6000000000004"/>
    <n v="188.08"/>
    <n v="4678.5200000000004"/>
    <x v="5"/>
    <s v="09"/>
    <s v="September"/>
  </r>
  <r>
    <x v="2379"/>
    <d v="2024-09-07T09:40:11"/>
    <s v="PROD42"/>
    <s v="CUST603"/>
    <s v="Toys"/>
    <s v="Cash"/>
    <n v="48.96"/>
    <n v="8"/>
    <n v="391.68"/>
    <n v="352.83"/>
    <n v="38.850000000000023"/>
    <x v="3"/>
    <s v="09"/>
    <s v="September"/>
  </r>
  <r>
    <x v="2380"/>
    <d v="2024-07-08T11:01:17"/>
    <s v="PROD101"/>
    <s v="CUST268"/>
    <s v="Electronics"/>
    <s v="PayPal"/>
    <n v="225.91"/>
    <n v="5"/>
    <n v="1129.55"/>
    <n v="978.72"/>
    <n v="150.82999999999993"/>
    <x v="6"/>
    <s v="07"/>
    <s v="July"/>
  </r>
  <r>
    <x v="2381"/>
    <d v="2024-02-21T04:10:04"/>
    <s v="PROD138"/>
    <s v="CUST320"/>
    <s v="Home Appliances"/>
    <s v="Cash"/>
    <n v="1020.89"/>
    <n v="1"/>
    <n v="1020.89"/>
    <n v="374.92"/>
    <n v="645.97"/>
    <x v="4"/>
    <s v="02"/>
    <s v="February"/>
  </r>
  <r>
    <x v="2382"/>
    <d v="2024-01-24T18:54:02"/>
    <s v="PROD94"/>
    <s v="CUST186"/>
    <s v="Electronics"/>
    <s v="Bank Transfer"/>
    <n v="1630.93"/>
    <n v="3"/>
    <n v="4892.79"/>
    <n v="171.16"/>
    <n v="4721.63"/>
    <x v="4"/>
    <s v="01"/>
    <s v="January"/>
  </r>
  <r>
    <x v="2383"/>
    <d v="2024-06-24T21:21:55"/>
    <s v="PROD35"/>
    <s v="CUST586"/>
    <s v="Electronics"/>
    <s v="Cash"/>
    <n v="658.95"/>
    <n v="1"/>
    <n v="658.95"/>
    <n v="707.26"/>
    <n v="-48.309999999999945"/>
    <x v="6"/>
    <s v="06"/>
    <s v="June"/>
  </r>
  <r>
    <x v="2384"/>
    <d v="2024-03-23T10:00:19"/>
    <s v="PROD21"/>
    <s v="CUST615"/>
    <s v="Home Appliances"/>
    <s v="PayPal"/>
    <n v="886.39"/>
    <n v="7"/>
    <n v="6204.73"/>
    <n v="950.81"/>
    <n v="5253.92"/>
    <x v="3"/>
    <s v="03"/>
    <s v="March"/>
  </r>
  <r>
    <x v="2385"/>
    <d v="2024-09-02T03:24:00"/>
    <s v="PROD99"/>
    <s v="CUST62"/>
    <s v="Electronics"/>
    <s v="Debit Card"/>
    <n v="764.44"/>
    <n v="10"/>
    <n v="7644.4000000000005"/>
    <n v="643.29"/>
    <n v="7001.1100000000006"/>
    <x v="6"/>
    <s v="09"/>
    <s v="September"/>
  </r>
  <r>
    <x v="2386"/>
    <d v="2024-06-19T01:40:40"/>
    <s v="PROD55"/>
    <s v="CUST776"/>
    <s v="Fashion"/>
    <s v="Bank Transfer"/>
    <n v="1795.99"/>
    <n v="6"/>
    <n v="10775.94"/>
    <n v="376.96"/>
    <n v="10398.980000000001"/>
    <x v="4"/>
    <s v="06"/>
    <s v="June"/>
  </r>
  <r>
    <x v="2387"/>
    <d v="2024-08-30T10:27:40"/>
    <s v="PROD79"/>
    <s v="CUST155"/>
    <s v="Books"/>
    <s v="Debit Card"/>
    <n v="1158.8599999999999"/>
    <n v="9"/>
    <n v="10429.74"/>
    <n v="799.06"/>
    <n v="9630.68"/>
    <x v="1"/>
    <s v="08"/>
    <s v="August"/>
  </r>
  <r>
    <x v="2388"/>
    <d v="2024-03-30T00:24:06"/>
    <s v="PROD77"/>
    <s v="CUST997"/>
    <s v="Home Appliances"/>
    <s v="PayPal"/>
    <n v="83.08"/>
    <n v="10"/>
    <n v="830.8"/>
    <n v="596.91999999999996"/>
    <n v="233.88"/>
    <x v="3"/>
    <s v="03"/>
    <s v="March"/>
  </r>
  <r>
    <x v="2389"/>
    <d v="2024-08-26T07:14:29"/>
    <s v="PROD5"/>
    <s v="CUST123"/>
    <s v="Toys"/>
    <s v="Bank Transfer"/>
    <n v="1724.59"/>
    <n v="10"/>
    <n v="17245.899999999998"/>
    <n v="809.47"/>
    <n v="16436.429999999997"/>
    <x v="6"/>
    <s v="08"/>
    <s v="August"/>
  </r>
  <r>
    <x v="2390"/>
    <d v="2024-02-20T04:24:22"/>
    <s v="PROD166"/>
    <s v="CUST337"/>
    <s v="Books"/>
    <s v="Cash"/>
    <n v="827.58"/>
    <n v="4"/>
    <n v="3310.32"/>
    <n v="925.33"/>
    <n v="2384.9900000000002"/>
    <x v="5"/>
    <s v="02"/>
    <s v="February"/>
  </r>
  <r>
    <x v="2391"/>
    <d v="2024-01-06T05:27:16"/>
    <s v="PROD110"/>
    <s v="CUST480"/>
    <s v="Fashion"/>
    <s v="PayPal"/>
    <n v="770.39"/>
    <n v="2"/>
    <n v="1540.78"/>
    <n v="678.93"/>
    <n v="861.85"/>
    <x v="3"/>
    <s v="01"/>
    <s v="January"/>
  </r>
  <r>
    <x v="2392"/>
    <d v="2024-06-06T07:29:14"/>
    <s v="PROD182"/>
    <s v="CUST371"/>
    <s v="Fashion"/>
    <s v="Cash"/>
    <n v="1133.9000000000001"/>
    <n v="2"/>
    <n v="2267.8000000000002"/>
    <n v="316.27"/>
    <n v="1951.5300000000002"/>
    <x v="2"/>
    <s v="06"/>
    <s v="June"/>
  </r>
  <r>
    <x v="2393"/>
    <d v="2024-09-25T11:47:22"/>
    <s v="PROD21"/>
    <s v="CUST232"/>
    <s v="Electronics"/>
    <s v="Debit Card"/>
    <n v="1536.1"/>
    <n v="9"/>
    <n v="13824.9"/>
    <n v="950.81"/>
    <n v="12874.09"/>
    <x v="4"/>
    <s v="09"/>
    <s v="September"/>
  </r>
  <r>
    <x v="2394"/>
    <d v="2024-06-26T07:35:20"/>
    <s v="PROD174"/>
    <s v="CUST229"/>
    <s v="Fashion"/>
    <s v="Bank Transfer"/>
    <n v="57.74"/>
    <n v="6"/>
    <n v="346.44"/>
    <n v="348.26"/>
    <n v="-1.8199999999999932"/>
    <x v="4"/>
    <s v="06"/>
    <s v="June"/>
  </r>
  <r>
    <x v="2395"/>
    <d v="2024-01-12T22:53:19"/>
    <s v="PROD138"/>
    <s v="CUST117"/>
    <s v="Electronics"/>
    <s v="Bank Transfer"/>
    <n v="1483.68"/>
    <n v="2"/>
    <n v="2967.36"/>
    <n v="374.92"/>
    <n v="2592.44"/>
    <x v="1"/>
    <s v="01"/>
    <s v="January"/>
  </r>
  <r>
    <x v="2396"/>
    <d v="2024-05-11T05:39:36"/>
    <s v="PROD101"/>
    <s v="CUST140"/>
    <s v="Home Appliances"/>
    <s v="Debit Card"/>
    <n v="1897.71"/>
    <n v="6"/>
    <n v="11386.26"/>
    <n v="978.72"/>
    <n v="10407.540000000001"/>
    <x v="3"/>
    <s v="05"/>
    <s v="May"/>
  </r>
  <r>
    <x v="2397"/>
    <d v="2024-05-06T19:24:21"/>
    <s v="PROD23"/>
    <s v="CUST955"/>
    <s v="Toys"/>
    <s v="Bank Transfer"/>
    <n v="1626.16"/>
    <n v="2"/>
    <n v="3252.32"/>
    <n v="249.12"/>
    <n v="3003.2000000000003"/>
    <x v="6"/>
    <s v="05"/>
    <s v="May"/>
  </r>
  <r>
    <x v="2398"/>
    <d v="2024-03-18T03:34:37"/>
    <s v="PROD187"/>
    <s v="CUST404"/>
    <s v="Electronics"/>
    <s v="Cash"/>
    <n v="1259.29"/>
    <n v="6"/>
    <n v="7555.74"/>
    <n v="117.5"/>
    <n v="7438.24"/>
    <x v="6"/>
    <s v="03"/>
    <s v="March"/>
  </r>
  <r>
    <x v="2399"/>
    <d v="2024-02-27T20:53:15"/>
    <s v="PROD50"/>
    <s v="CUST550"/>
    <s v="Toys"/>
    <s v="Bank Transfer"/>
    <n v="1693"/>
    <n v="9"/>
    <n v="15237"/>
    <n v="762.05"/>
    <n v="14474.95"/>
    <x v="5"/>
    <s v="02"/>
    <s v="February"/>
  </r>
  <r>
    <x v="2400"/>
    <d v="2024-03-10T01:56:17"/>
    <s v="PROD1"/>
    <s v="CUST821"/>
    <s v="Home Appliances"/>
    <s v="Debit Card"/>
    <n v="438.81"/>
    <n v="2"/>
    <n v="877.62"/>
    <n v="435.29"/>
    <n v="442.33"/>
    <x v="0"/>
    <s v="03"/>
    <s v="March"/>
  </r>
  <r>
    <x v="2401"/>
    <d v="2024-05-24T06:17:24"/>
    <s v="PROD200"/>
    <s v="CUST175"/>
    <s v="Toys"/>
    <s v="Bank Transfer"/>
    <n v="627.27"/>
    <n v="6"/>
    <n v="3763.62"/>
    <n v="606.07000000000005"/>
    <n v="3157.5499999999997"/>
    <x v="1"/>
    <s v="05"/>
    <s v="May"/>
  </r>
  <r>
    <x v="2402"/>
    <d v="2024-05-29T01:06:32"/>
    <s v="PROD170"/>
    <s v="CUST771"/>
    <s v="Toys"/>
    <s v="Credit Card"/>
    <n v="1103.22"/>
    <n v="3"/>
    <n v="3309.66"/>
    <n v="388.3"/>
    <n v="2921.3599999999997"/>
    <x v="4"/>
    <s v="05"/>
    <s v="May"/>
  </r>
  <r>
    <x v="2403"/>
    <d v="2024-01-27T06:49:04"/>
    <s v="PROD88"/>
    <s v="CUST654"/>
    <s v="Books"/>
    <s v="Debit Card"/>
    <n v="1720.96"/>
    <n v="4"/>
    <n v="6883.84"/>
    <n v="834.4"/>
    <n v="6049.4400000000005"/>
    <x v="3"/>
    <s v="01"/>
    <s v="January"/>
  </r>
  <r>
    <x v="2404"/>
    <d v="2024-08-08T15:37:38"/>
    <s v="PROD158"/>
    <s v="CUST834"/>
    <s v="Home Appliances"/>
    <s v="Credit Card"/>
    <n v="885.65"/>
    <n v="3"/>
    <n v="2656.95"/>
    <n v="688.88"/>
    <n v="1968.0699999999997"/>
    <x v="2"/>
    <s v="08"/>
    <s v="August"/>
  </r>
  <r>
    <x v="2405"/>
    <d v="2024-08-14T08:05:12"/>
    <s v="PROD57"/>
    <s v="CUST557"/>
    <s v="Fashion"/>
    <s v="PayPal"/>
    <n v="1360.75"/>
    <n v="6"/>
    <n v="8164.5"/>
    <n v="998.57"/>
    <n v="7165.93"/>
    <x v="4"/>
    <s v="08"/>
    <s v="August"/>
  </r>
  <r>
    <x v="2406"/>
    <d v="2024-01-10T10:15:46"/>
    <s v="PROD138"/>
    <s v="CUST482"/>
    <s v="Books"/>
    <s v="Cash"/>
    <n v="1769.18"/>
    <n v="6"/>
    <n v="10615.08"/>
    <n v="374.92"/>
    <n v="10240.16"/>
    <x v="4"/>
    <s v="01"/>
    <s v="January"/>
  </r>
  <r>
    <x v="2407"/>
    <d v="2024-08-04T22:21:43"/>
    <s v="PROD93"/>
    <s v="CUST849"/>
    <s v="Books"/>
    <s v="Cash"/>
    <n v="1162.5"/>
    <n v="3"/>
    <n v="3487.5"/>
    <n v="762.47"/>
    <n v="2725.0299999999997"/>
    <x v="0"/>
    <s v="08"/>
    <s v="August"/>
  </r>
  <r>
    <x v="2408"/>
    <d v="2024-10-31T15:57:13"/>
    <s v="PROD74"/>
    <s v="CUST730"/>
    <s v="Electronics"/>
    <s v="PayPal"/>
    <n v="1336.99"/>
    <n v="9"/>
    <n v="12032.91"/>
    <n v="670.34"/>
    <n v="11362.57"/>
    <x v="2"/>
    <s v="10"/>
    <s v="October"/>
  </r>
  <r>
    <x v="2409"/>
    <d v="2024-02-29T03:00:19"/>
    <s v="PROD83"/>
    <s v="CUST73"/>
    <s v="Toys"/>
    <s v="Credit Card"/>
    <n v="835.74"/>
    <n v="2"/>
    <n v="1671.48"/>
    <n v="303.60000000000002"/>
    <n v="1367.88"/>
    <x v="2"/>
    <s v="02"/>
    <s v="February"/>
  </r>
  <r>
    <x v="2410"/>
    <d v="2024-01-27T09:38:34"/>
    <s v="PROD64"/>
    <s v="CUST450"/>
    <s v="Electronics"/>
    <s v="Bank Transfer"/>
    <n v="645.42999999999995"/>
    <n v="9"/>
    <n v="5808.87"/>
    <n v="90.98"/>
    <n v="5717.89"/>
    <x v="3"/>
    <s v="01"/>
    <s v="January"/>
  </r>
  <r>
    <x v="2411"/>
    <d v="2024-05-19T02:35:48"/>
    <s v="PROD108"/>
    <s v="CUST491"/>
    <s v="Toys"/>
    <s v="PayPal"/>
    <n v="175.4"/>
    <n v="3"/>
    <n v="526.20000000000005"/>
    <n v="188.08"/>
    <n v="338.12"/>
    <x v="0"/>
    <s v="05"/>
    <s v="May"/>
  </r>
  <r>
    <x v="2412"/>
    <d v="2024-08-29T06:07:40"/>
    <s v="PROD83"/>
    <s v="CUST843"/>
    <s v="Electronics"/>
    <s v="Debit Card"/>
    <n v="1391.04"/>
    <n v="10"/>
    <n v="13910.4"/>
    <n v="303.60000000000002"/>
    <n v="13606.8"/>
    <x v="2"/>
    <s v="08"/>
    <s v="August"/>
  </r>
  <r>
    <x v="2413"/>
    <d v="2024-07-06T20:24:48"/>
    <s v="PROD69"/>
    <s v="CUST684"/>
    <s v="Books"/>
    <s v="Debit Card"/>
    <n v="1482.22"/>
    <n v="3"/>
    <n v="4446.66"/>
    <n v="878.74"/>
    <n v="3567.92"/>
    <x v="3"/>
    <s v="07"/>
    <s v="July"/>
  </r>
  <r>
    <x v="2414"/>
    <d v="2024-08-14T23:53:12"/>
    <s v="PROD119"/>
    <s v="CUST846"/>
    <s v="Books"/>
    <s v="Credit Card"/>
    <n v="851.14"/>
    <n v="3"/>
    <n v="2553.42"/>
    <n v="415.38"/>
    <n v="2138.04"/>
    <x v="4"/>
    <s v="08"/>
    <s v="August"/>
  </r>
  <r>
    <x v="2415"/>
    <d v="2024-10-09T07:30:10"/>
    <s v="PROD110"/>
    <s v="CUST521"/>
    <s v="Electronics"/>
    <s v="Credit Card"/>
    <n v="594.36"/>
    <n v="9"/>
    <n v="5349.24"/>
    <n v="678.93"/>
    <n v="4670.3099999999995"/>
    <x v="4"/>
    <s v="10"/>
    <s v="October"/>
  </r>
  <r>
    <x v="2416"/>
    <d v="2024-04-14T03:31:22"/>
    <s v="PROD37"/>
    <s v="CUST638"/>
    <s v="Home Appliances"/>
    <s v="PayPal"/>
    <n v="521.5"/>
    <n v="10"/>
    <n v="5215"/>
    <n v="644.58000000000004"/>
    <n v="4570.42"/>
    <x v="0"/>
    <s v="04"/>
    <s v="April"/>
  </r>
  <r>
    <x v="2417"/>
    <d v="2024-07-30T05:29:58"/>
    <s v="PROD197"/>
    <s v="CUST322"/>
    <s v="Electronics"/>
    <s v="Credit Card"/>
    <n v="1472.89"/>
    <n v="7"/>
    <n v="10310.230000000001"/>
    <n v="754.1"/>
    <n v="9556.130000000001"/>
    <x v="5"/>
    <s v="07"/>
    <s v="July"/>
  </r>
  <r>
    <x v="2418"/>
    <d v="2024-05-23T07:17:05"/>
    <s v="PROD62"/>
    <s v="CUST285"/>
    <s v="Home Appliances"/>
    <s v="Cash"/>
    <n v="138.35"/>
    <n v="4"/>
    <n v="553.4"/>
    <n v="778.48"/>
    <n v="-225.08000000000004"/>
    <x v="2"/>
    <s v="05"/>
    <s v="May"/>
  </r>
  <r>
    <x v="2419"/>
    <d v="2024-02-13T14:20:48"/>
    <s v="PROD99"/>
    <s v="CUST809"/>
    <s v="Home Appliances"/>
    <s v="Cash"/>
    <n v="442"/>
    <n v="2"/>
    <n v="884"/>
    <n v="643.29"/>
    <n v="240.71000000000004"/>
    <x v="5"/>
    <s v="02"/>
    <s v="February"/>
  </r>
  <r>
    <x v="2420"/>
    <d v="2024-06-26T19:48:48"/>
    <s v="PROD105"/>
    <s v="CUST865"/>
    <s v="Fashion"/>
    <s v="Debit Card"/>
    <n v="954.79"/>
    <n v="6"/>
    <n v="5728.74"/>
    <n v="305.49"/>
    <n v="5423.25"/>
    <x v="4"/>
    <s v="06"/>
    <s v="June"/>
  </r>
  <r>
    <x v="2421"/>
    <d v="2024-09-14T17:15:28"/>
    <s v="PROD92"/>
    <s v="CUST727"/>
    <s v="Toys"/>
    <s v="PayPal"/>
    <n v="172.1"/>
    <n v="1"/>
    <n v="172.1"/>
    <n v="814.84"/>
    <n v="-642.74"/>
    <x v="3"/>
    <s v="09"/>
    <s v="September"/>
  </r>
  <r>
    <x v="2422"/>
    <d v="2024-03-22T01:06:33"/>
    <s v="PROD138"/>
    <s v="CUST703"/>
    <s v="Toys"/>
    <s v="Credit Card"/>
    <n v="1459.5"/>
    <n v="10"/>
    <n v="14595"/>
    <n v="374.92"/>
    <n v="14220.08"/>
    <x v="1"/>
    <s v="03"/>
    <s v="March"/>
  </r>
  <r>
    <x v="2423"/>
    <d v="2024-08-23T21:21:04"/>
    <s v="PROD24"/>
    <s v="CUST181"/>
    <s v="Home Appliances"/>
    <s v="Bank Transfer"/>
    <n v="1223.48"/>
    <n v="1"/>
    <n v="1223.48"/>
    <n v="42.41"/>
    <n v="1181.07"/>
    <x v="1"/>
    <s v="08"/>
    <s v="August"/>
  </r>
  <r>
    <x v="2424"/>
    <d v="2024-07-10T03:34:52"/>
    <s v="PROD23"/>
    <s v="CUST288"/>
    <s v="Books"/>
    <s v="Credit Card"/>
    <n v="896.57"/>
    <n v="2"/>
    <n v="1793.14"/>
    <n v="249.12"/>
    <n v="1544.02"/>
    <x v="4"/>
    <s v="07"/>
    <s v="July"/>
  </r>
  <r>
    <x v="2425"/>
    <d v="2024-10-03T15:16:29"/>
    <s v="PROD108"/>
    <s v="CUST584"/>
    <s v="Home Appliances"/>
    <s v="Bank Transfer"/>
    <n v="1643.57"/>
    <n v="10"/>
    <n v="16435.7"/>
    <n v="188.08"/>
    <n v="16247.62"/>
    <x v="2"/>
    <s v="10"/>
    <s v="October"/>
  </r>
  <r>
    <x v="2426"/>
    <d v="2024-02-16T07:57:24"/>
    <s v="PROD101"/>
    <s v="CUST910"/>
    <s v="Fashion"/>
    <s v="Cash"/>
    <n v="422.55"/>
    <n v="4"/>
    <n v="1690.2"/>
    <n v="978.72"/>
    <n v="711.48"/>
    <x v="1"/>
    <s v="02"/>
    <s v="February"/>
  </r>
  <r>
    <x v="2427"/>
    <d v="2024-02-25T20:16:15"/>
    <s v="PROD52"/>
    <s v="CUST135"/>
    <s v="Books"/>
    <s v="Debit Card"/>
    <n v="1004.8"/>
    <n v="6"/>
    <n v="6028.7999999999993"/>
    <n v="71.47"/>
    <n v="5957.329999999999"/>
    <x v="0"/>
    <s v="02"/>
    <s v="February"/>
  </r>
  <r>
    <x v="2428"/>
    <d v="2024-04-07T01:21:14"/>
    <s v="PROD70"/>
    <s v="CUST416"/>
    <s v="Home Appliances"/>
    <s v="Cash"/>
    <n v="823.8"/>
    <n v="3"/>
    <n v="2471.3999999999996"/>
    <n v="57.64"/>
    <n v="2413.7599999999998"/>
    <x v="0"/>
    <s v="04"/>
    <s v="April"/>
  </r>
  <r>
    <x v="2429"/>
    <d v="2024-08-08T05:16:54"/>
    <s v="PROD50"/>
    <s v="CUST52"/>
    <s v="Toys"/>
    <s v="Bank Transfer"/>
    <n v="318.97000000000003"/>
    <n v="10"/>
    <n v="3189.7000000000003"/>
    <n v="762.05"/>
    <n v="2427.6500000000005"/>
    <x v="2"/>
    <s v="08"/>
    <s v="August"/>
  </r>
  <r>
    <x v="2430"/>
    <d v="2024-08-26T21:16:21"/>
    <s v="PROD120"/>
    <s v="CUST466"/>
    <s v="Fashion"/>
    <s v="PayPal"/>
    <n v="1083.72"/>
    <n v="7"/>
    <n v="7586.04"/>
    <n v="821.86"/>
    <n v="6764.18"/>
    <x v="6"/>
    <s v="08"/>
    <s v="August"/>
  </r>
  <r>
    <x v="2431"/>
    <d v="2024-08-04T00:10:11"/>
    <s v="PROD76"/>
    <s v="CUST915"/>
    <s v="Home Appliances"/>
    <s v="Credit Card"/>
    <n v="1610.62"/>
    <n v="1"/>
    <n v="1610.62"/>
    <n v="984.71"/>
    <n v="625.90999999999985"/>
    <x v="0"/>
    <s v="08"/>
    <s v="August"/>
  </r>
  <r>
    <x v="2432"/>
    <d v="2024-05-07T08:26:36"/>
    <s v="PROD86"/>
    <s v="CUST442"/>
    <s v="Toys"/>
    <s v="Credit Card"/>
    <n v="175.31"/>
    <n v="1"/>
    <n v="175.31"/>
    <n v="15.69"/>
    <n v="159.62"/>
    <x v="5"/>
    <s v="05"/>
    <s v="May"/>
  </r>
  <r>
    <x v="2433"/>
    <d v="2024-08-13T01:55:17"/>
    <s v="PROD74"/>
    <s v="CUST24"/>
    <s v="Home Appliances"/>
    <s v="Cash"/>
    <n v="1876.46"/>
    <n v="2"/>
    <n v="3752.92"/>
    <n v="670.34"/>
    <n v="3082.58"/>
    <x v="5"/>
    <s v="08"/>
    <s v="August"/>
  </r>
  <r>
    <x v="2434"/>
    <d v="2024-06-18T05:38:55"/>
    <s v="PROD181"/>
    <s v="CUST485"/>
    <s v="Toys"/>
    <s v="Credit Card"/>
    <n v="659.58"/>
    <n v="9"/>
    <n v="5936.22"/>
    <n v="29.06"/>
    <n v="5907.16"/>
    <x v="5"/>
    <s v="06"/>
    <s v="June"/>
  </r>
  <r>
    <x v="2435"/>
    <d v="2024-09-02T09:14:32"/>
    <s v="PROD36"/>
    <s v="CUST971"/>
    <s v="Books"/>
    <s v="Debit Card"/>
    <n v="1559.86"/>
    <n v="3"/>
    <n v="4679.58"/>
    <n v="462.14"/>
    <n v="4217.4399999999996"/>
    <x v="6"/>
    <s v="09"/>
    <s v="September"/>
  </r>
  <r>
    <x v="2436"/>
    <d v="2024-03-25T20:17:50"/>
    <s v="PROD71"/>
    <s v="CUST130"/>
    <s v="Fashion"/>
    <s v="PayPal"/>
    <n v="1981.81"/>
    <n v="10"/>
    <n v="19818.099999999999"/>
    <n v="35.22"/>
    <n v="19782.879999999997"/>
    <x v="6"/>
    <s v="03"/>
    <s v="March"/>
  </r>
  <r>
    <x v="2437"/>
    <d v="2024-04-29T14:58:31"/>
    <s v="PROD18"/>
    <s v="CUST660"/>
    <s v="Books"/>
    <s v="Bank Transfer"/>
    <n v="646.15"/>
    <n v="5"/>
    <n v="3230.75"/>
    <n v="973.48"/>
    <n v="2257.27"/>
    <x v="6"/>
    <s v="04"/>
    <s v="April"/>
  </r>
  <r>
    <x v="2438"/>
    <d v="2024-04-17T21:31:39"/>
    <s v="PROD37"/>
    <s v="CUST585"/>
    <s v="Electronics"/>
    <s v="PayPal"/>
    <n v="1090.78"/>
    <n v="3"/>
    <n v="3272.34"/>
    <n v="644.58000000000004"/>
    <n v="2627.76"/>
    <x v="4"/>
    <s v="04"/>
    <s v="April"/>
  </r>
  <r>
    <x v="2439"/>
    <d v="2024-06-28T13:03:38"/>
    <s v="PROD104"/>
    <s v="CUST8"/>
    <s v="Electronics"/>
    <s v="Cash"/>
    <n v="1225.47"/>
    <n v="1"/>
    <n v="1225.47"/>
    <n v="310.20999999999998"/>
    <n v="915.26"/>
    <x v="1"/>
    <s v="06"/>
    <s v="June"/>
  </r>
  <r>
    <x v="2440"/>
    <d v="2024-03-29T17:59:57"/>
    <s v="PROD35"/>
    <s v="CUST560"/>
    <s v="Electronics"/>
    <s v="Bank Transfer"/>
    <n v="1649.35"/>
    <n v="4"/>
    <n v="6597.4"/>
    <n v="707.26"/>
    <n v="5890.1399999999994"/>
    <x v="1"/>
    <s v="03"/>
    <s v="March"/>
  </r>
  <r>
    <x v="2441"/>
    <d v="2024-09-23T16:24:04"/>
    <s v="PROD85"/>
    <s v="CUST816"/>
    <s v="Fashion"/>
    <s v="Debit Card"/>
    <n v="324.22000000000003"/>
    <n v="9"/>
    <n v="2917.9800000000005"/>
    <n v="899.57"/>
    <n v="2018.4100000000003"/>
    <x v="6"/>
    <s v="09"/>
    <s v="September"/>
  </r>
  <r>
    <x v="2442"/>
    <d v="2024-08-28T04:11:05"/>
    <s v="PROD183"/>
    <s v="CUST634"/>
    <s v="Home Appliances"/>
    <s v="Debit Card"/>
    <n v="188.96"/>
    <n v="3"/>
    <n v="566.88"/>
    <n v="839.9"/>
    <n v="-273.02"/>
    <x v="4"/>
    <s v="08"/>
    <s v="August"/>
  </r>
  <r>
    <x v="2443"/>
    <d v="2024-04-12T07:43:46"/>
    <s v="PROD191"/>
    <s v="CUST74"/>
    <s v="Books"/>
    <s v="PayPal"/>
    <n v="1883.69"/>
    <n v="8"/>
    <n v="15069.52"/>
    <n v="148.63"/>
    <n v="14920.890000000001"/>
    <x v="1"/>
    <s v="04"/>
    <s v="April"/>
  </r>
  <r>
    <x v="2444"/>
    <d v="2024-03-01T08:02:31"/>
    <s v="PROD129"/>
    <s v="CUST308"/>
    <s v="Books"/>
    <s v="PayPal"/>
    <n v="732"/>
    <n v="7"/>
    <n v="5124"/>
    <n v="67.97"/>
    <n v="5056.03"/>
    <x v="1"/>
    <s v="03"/>
    <s v="March"/>
  </r>
  <r>
    <x v="2445"/>
    <d v="2024-05-16T20:58:25"/>
    <s v="PROD87"/>
    <s v="CUST165"/>
    <s v="Fashion"/>
    <s v="PayPal"/>
    <n v="1418.93"/>
    <n v="2"/>
    <n v="2837.86"/>
    <n v="646.59"/>
    <n v="2191.27"/>
    <x v="2"/>
    <s v="05"/>
    <s v="May"/>
  </r>
  <r>
    <x v="2446"/>
    <d v="2024-05-28T07:41:12"/>
    <s v="PROD45"/>
    <s v="CUST432"/>
    <s v="Electronics"/>
    <s v="Debit Card"/>
    <n v="858.4"/>
    <n v="4"/>
    <n v="3433.6"/>
    <n v="609.70000000000005"/>
    <n v="2823.8999999999996"/>
    <x v="5"/>
    <s v="05"/>
    <s v="May"/>
  </r>
  <r>
    <x v="2447"/>
    <d v="2024-10-08T05:18:02"/>
    <s v="PROD25"/>
    <s v="CUST782"/>
    <s v="Home Appliances"/>
    <s v="Cash"/>
    <n v="1781.81"/>
    <n v="1"/>
    <n v="1781.81"/>
    <n v="465.59"/>
    <n v="1316.22"/>
    <x v="5"/>
    <s v="10"/>
    <s v="October"/>
  </r>
  <r>
    <x v="2448"/>
    <d v="2024-04-26T16:05:16"/>
    <s v="PROD92"/>
    <s v="CUST444"/>
    <s v="Home Appliances"/>
    <s v="PayPal"/>
    <n v="597.58000000000004"/>
    <n v="1"/>
    <n v="597.58000000000004"/>
    <n v="814.84"/>
    <n v="-217.26"/>
    <x v="1"/>
    <s v="04"/>
    <s v="April"/>
  </r>
  <r>
    <x v="2449"/>
    <d v="2024-03-14T09:08:26"/>
    <s v="PROD137"/>
    <s v="CUST989"/>
    <s v="Books"/>
    <s v="PayPal"/>
    <n v="1057.24"/>
    <n v="4"/>
    <n v="4228.96"/>
    <n v="612.41999999999996"/>
    <n v="3616.54"/>
    <x v="2"/>
    <s v="03"/>
    <s v="March"/>
  </r>
  <r>
    <x v="2450"/>
    <d v="2024-10-27T00:52:37"/>
    <s v="PROD67"/>
    <s v="CUST376"/>
    <s v="Electronics"/>
    <s v="Bank Transfer"/>
    <n v="1268.3"/>
    <n v="1"/>
    <n v="1268.3"/>
    <n v="69.03"/>
    <n v="1199.27"/>
    <x v="0"/>
    <s v="10"/>
    <s v="October"/>
  </r>
  <r>
    <x v="2451"/>
    <d v="2024-06-02T21:01:25"/>
    <s v="PROD11"/>
    <s v="CUST150"/>
    <s v="Fashion"/>
    <s v="Debit Card"/>
    <n v="1158.04"/>
    <n v="4"/>
    <n v="4632.16"/>
    <n v="595.51"/>
    <n v="4036.6499999999996"/>
    <x v="0"/>
    <s v="06"/>
    <s v="June"/>
  </r>
  <r>
    <x v="2452"/>
    <d v="2024-06-20T14:31:04"/>
    <s v="PROD86"/>
    <s v="CUST251"/>
    <s v="Books"/>
    <s v="Debit Card"/>
    <n v="1833.5"/>
    <n v="5"/>
    <n v="9167.5"/>
    <n v="15.69"/>
    <n v="9151.81"/>
    <x v="2"/>
    <s v="06"/>
    <s v="June"/>
  </r>
  <r>
    <x v="2453"/>
    <d v="2024-08-13T21:45:20"/>
    <s v="PROD96"/>
    <s v="CUST209"/>
    <s v="Home Appliances"/>
    <s v="Cash"/>
    <n v="1245.1500000000001"/>
    <n v="2"/>
    <n v="2490.3000000000002"/>
    <n v="307.60000000000002"/>
    <n v="2182.7000000000003"/>
    <x v="5"/>
    <s v="08"/>
    <s v="August"/>
  </r>
  <r>
    <x v="2454"/>
    <d v="2024-02-18T11:48:27"/>
    <s v="PROD136"/>
    <s v="CUST567"/>
    <s v="Electronics"/>
    <s v="Credit Card"/>
    <n v="1947.04"/>
    <n v="4"/>
    <n v="7788.16"/>
    <n v="226.52"/>
    <n v="7561.6399999999994"/>
    <x v="0"/>
    <s v="02"/>
    <s v="February"/>
  </r>
  <r>
    <x v="2455"/>
    <d v="2024-04-09T13:22:54"/>
    <s v="PROD105"/>
    <s v="CUST449"/>
    <s v="Home Appliances"/>
    <s v="Bank Transfer"/>
    <n v="557.54"/>
    <n v="8"/>
    <n v="4460.32"/>
    <n v="305.49"/>
    <n v="4154.83"/>
    <x v="5"/>
    <s v="04"/>
    <s v="April"/>
  </r>
  <r>
    <x v="2456"/>
    <d v="2024-07-17T18:58:36"/>
    <s v="PROD170"/>
    <s v="CUST285"/>
    <s v="Toys"/>
    <s v="PayPal"/>
    <n v="928.78"/>
    <n v="5"/>
    <n v="4643.8999999999996"/>
    <n v="388.3"/>
    <n v="4255.5999999999995"/>
    <x v="4"/>
    <s v="07"/>
    <s v="July"/>
  </r>
  <r>
    <x v="2457"/>
    <d v="2024-04-13T08:04:23"/>
    <s v="PROD146"/>
    <s v="CUST743"/>
    <s v="Fashion"/>
    <s v="Bank Transfer"/>
    <n v="101.58"/>
    <n v="8"/>
    <n v="812.64"/>
    <n v="687.22"/>
    <n v="125.41999999999996"/>
    <x v="3"/>
    <s v="04"/>
    <s v="April"/>
  </r>
  <r>
    <x v="2458"/>
    <d v="2024-09-04T11:35:29"/>
    <s v="PROD91"/>
    <s v="CUST815"/>
    <s v="Toys"/>
    <s v="Bank Transfer"/>
    <n v="1969.14"/>
    <n v="8"/>
    <n v="15753.12"/>
    <n v="105.91"/>
    <n v="15647.210000000001"/>
    <x v="4"/>
    <s v="09"/>
    <s v="September"/>
  </r>
  <r>
    <x v="2459"/>
    <d v="2024-08-18T23:13:06"/>
    <s v="PROD116"/>
    <s v="CUST192"/>
    <s v="Electronics"/>
    <s v="Cash"/>
    <n v="1464.29"/>
    <n v="7"/>
    <n v="10250.029999999999"/>
    <n v="417.49"/>
    <n v="9832.5399999999991"/>
    <x v="0"/>
    <s v="08"/>
    <s v="August"/>
  </r>
  <r>
    <x v="2460"/>
    <d v="2024-03-26T13:30:15"/>
    <s v="PROD172"/>
    <s v="CUST810"/>
    <s v="Home Appliances"/>
    <s v="Cash"/>
    <n v="1846.46"/>
    <n v="6"/>
    <n v="11078.76"/>
    <n v="95.27"/>
    <n v="10983.49"/>
    <x v="5"/>
    <s v="03"/>
    <s v="March"/>
  </r>
  <r>
    <x v="2461"/>
    <d v="2024-02-12T17:59:21"/>
    <s v="PROD40"/>
    <s v="CUST854"/>
    <s v="Fashion"/>
    <s v="Cash"/>
    <n v="324.41000000000003"/>
    <n v="7"/>
    <n v="2270.8700000000003"/>
    <n v="184.29"/>
    <n v="2086.5800000000004"/>
    <x v="6"/>
    <s v="02"/>
    <s v="February"/>
  </r>
  <r>
    <x v="2462"/>
    <d v="2024-05-30T23:19:07"/>
    <s v="PROD79"/>
    <s v="CUST124"/>
    <s v="Home Appliances"/>
    <s v="Credit Card"/>
    <n v="1318.37"/>
    <n v="1"/>
    <n v="1318.37"/>
    <n v="799.06"/>
    <n v="519.30999999999995"/>
    <x v="2"/>
    <s v="05"/>
    <s v="May"/>
  </r>
  <r>
    <x v="2463"/>
    <d v="2024-01-05T17:27:33"/>
    <s v="PROD136"/>
    <s v="CUST662"/>
    <s v="Books"/>
    <s v="Credit Card"/>
    <n v="1599.69"/>
    <n v="9"/>
    <n v="14397.210000000001"/>
    <n v="226.52"/>
    <n v="14170.69"/>
    <x v="1"/>
    <s v="01"/>
    <s v="January"/>
  </r>
  <r>
    <x v="2464"/>
    <d v="2024-03-23T20:50:38"/>
    <s v="PROD5"/>
    <s v="CUST37"/>
    <s v="Toys"/>
    <s v="PayPal"/>
    <n v="502.55"/>
    <n v="6"/>
    <n v="3015.3"/>
    <n v="809.47"/>
    <n v="2205.83"/>
    <x v="3"/>
    <s v="03"/>
    <s v="March"/>
  </r>
  <r>
    <x v="2465"/>
    <d v="2024-01-19T22:20:57"/>
    <s v="PROD90"/>
    <s v="CUST523"/>
    <s v="Electronics"/>
    <s v="Debit Card"/>
    <n v="1258.92"/>
    <n v="5"/>
    <n v="6294.6"/>
    <n v="961.3"/>
    <n v="5333.3"/>
    <x v="1"/>
    <s v="01"/>
    <s v="January"/>
  </r>
  <r>
    <x v="2466"/>
    <d v="2024-03-08T22:04:39"/>
    <s v="PROD63"/>
    <s v="CUST708"/>
    <s v="Toys"/>
    <s v="PayPal"/>
    <n v="1857.45"/>
    <n v="6"/>
    <n v="11144.7"/>
    <n v="925.53"/>
    <n v="10219.17"/>
    <x v="1"/>
    <s v="03"/>
    <s v="March"/>
  </r>
  <r>
    <x v="2467"/>
    <d v="2024-07-07T09:17:50"/>
    <s v="PROD79"/>
    <s v="CUST554"/>
    <s v="Electronics"/>
    <s v="Bank Transfer"/>
    <n v="81.849999999999994"/>
    <n v="5"/>
    <n v="409.25"/>
    <n v="799.06"/>
    <n v="-389.80999999999995"/>
    <x v="0"/>
    <s v="07"/>
    <s v="July"/>
  </r>
  <r>
    <x v="2468"/>
    <d v="2024-01-19T12:45:10"/>
    <s v="PROD136"/>
    <s v="CUST304"/>
    <s v="Electronics"/>
    <s v="Cash"/>
    <n v="1202.6300000000001"/>
    <n v="8"/>
    <n v="9621.0400000000009"/>
    <n v="226.52"/>
    <n v="9394.52"/>
    <x v="1"/>
    <s v="01"/>
    <s v="January"/>
  </r>
  <r>
    <x v="2469"/>
    <d v="2024-07-05T11:25:02"/>
    <s v="PROD72"/>
    <s v="CUST960"/>
    <s v="Toys"/>
    <s v="Credit Card"/>
    <n v="163.41"/>
    <n v="3"/>
    <n v="490.23"/>
    <n v="942.34"/>
    <n v="-452.11"/>
    <x v="1"/>
    <s v="07"/>
    <s v="July"/>
  </r>
  <r>
    <x v="2470"/>
    <d v="2024-02-09T07:18:18"/>
    <s v="PROD108"/>
    <s v="CUST459"/>
    <s v="Fashion"/>
    <s v="Debit Card"/>
    <n v="1490.05"/>
    <n v="5"/>
    <n v="7450.25"/>
    <n v="188.08"/>
    <n v="7262.17"/>
    <x v="1"/>
    <s v="02"/>
    <s v="February"/>
  </r>
  <r>
    <x v="2471"/>
    <d v="2024-03-31T00:16:20"/>
    <s v="PROD9"/>
    <s v="CUST912"/>
    <s v="Fashion"/>
    <s v="PayPal"/>
    <n v="789.54"/>
    <n v="1"/>
    <n v="789.54"/>
    <n v="481"/>
    <n v="308.53999999999996"/>
    <x v="0"/>
    <s v="03"/>
    <s v="March"/>
  </r>
  <r>
    <x v="2472"/>
    <d v="2024-10-18T01:07:23"/>
    <s v="PROD52"/>
    <s v="CUST627"/>
    <s v="Home Appliances"/>
    <s v="Credit Card"/>
    <n v="869.69"/>
    <n v="5"/>
    <n v="4348.4500000000007"/>
    <n v="71.47"/>
    <n v="4276.9800000000005"/>
    <x v="1"/>
    <s v="10"/>
    <s v="October"/>
  </r>
  <r>
    <x v="2473"/>
    <d v="2024-10-31T19:54:45"/>
    <s v="PROD36"/>
    <s v="CUST658"/>
    <s v="Books"/>
    <s v="Cash"/>
    <n v="1036.48"/>
    <n v="8"/>
    <n v="8291.84"/>
    <n v="462.14"/>
    <n v="7829.7"/>
    <x v="2"/>
    <s v="10"/>
    <s v="October"/>
  </r>
  <r>
    <x v="2474"/>
    <d v="2024-01-24T09:18:43"/>
    <s v="PROD185"/>
    <s v="CUST259"/>
    <s v="Toys"/>
    <s v="PayPal"/>
    <n v="1070.52"/>
    <n v="5"/>
    <n v="5352.6"/>
    <n v="751.58"/>
    <n v="4601.0200000000004"/>
    <x v="4"/>
    <s v="01"/>
    <s v="January"/>
  </r>
  <r>
    <x v="2475"/>
    <d v="2024-10-10T03:32:21"/>
    <s v="PROD114"/>
    <s v="CUST570"/>
    <s v="Books"/>
    <s v="Bank Transfer"/>
    <n v="1807.56"/>
    <n v="10"/>
    <n v="18075.599999999999"/>
    <n v="380.81"/>
    <n v="17694.789999999997"/>
    <x v="2"/>
    <s v="10"/>
    <s v="October"/>
  </r>
  <r>
    <x v="2476"/>
    <d v="2024-09-12T05:09:23"/>
    <s v="PROD53"/>
    <s v="CUST587"/>
    <s v="Fashion"/>
    <s v="Debit Card"/>
    <n v="1975.67"/>
    <n v="9"/>
    <n v="17781.03"/>
    <n v="752.34"/>
    <n v="17028.689999999999"/>
    <x v="2"/>
    <s v="09"/>
    <s v="September"/>
  </r>
  <r>
    <x v="2477"/>
    <d v="2024-07-09T02:43:01"/>
    <s v="PROD171"/>
    <s v="CUST120"/>
    <s v="Home Appliances"/>
    <s v="Cash"/>
    <n v="1425.04"/>
    <n v="10"/>
    <n v="14250.4"/>
    <n v="485.76"/>
    <n v="13764.64"/>
    <x v="5"/>
    <s v="07"/>
    <s v="July"/>
  </r>
  <r>
    <x v="2478"/>
    <d v="2024-02-26T18:26:58"/>
    <s v="PROD194"/>
    <s v="CUST829"/>
    <s v="Toys"/>
    <s v="Credit Card"/>
    <n v="1217.83"/>
    <n v="3"/>
    <n v="3653.49"/>
    <n v="521.98"/>
    <n v="3131.5099999999998"/>
    <x v="6"/>
    <s v="02"/>
    <s v="February"/>
  </r>
  <r>
    <x v="2479"/>
    <d v="2024-01-29T12:55:14"/>
    <s v="PROD49"/>
    <s v="CUST26"/>
    <s v="Books"/>
    <s v="Debit Card"/>
    <n v="1523.96"/>
    <n v="7"/>
    <n v="10667.720000000001"/>
    <n v="401.98"/>
    <n v="10265.740000000002"/>
    <x v="6"/>
    <s v="01"/>
    <s v="January"/>
  </r>
  <r>
    <x v="2480"/>
    <d v="2024-09-13T02:52:44"/>
    <s v="PROD162"/>
    <s v="CUST208"/>
    <s v="Fashion"/>
    <s v="PayPal"/>
    <n v="1497.92"/>
    <n v="4"/>
    <n v="5991.68"/>
    <n v="109.48"/>
    <n v="5882.2000000000007"/>
    <x v="1"/>
    <s v="09"/>
    <s v="September"/>
  </r>
  <r>
    <x v="2481"/>
    <d v="2024-02-21T12:23:04"/>
    <s v="PROD200"/>
    <s v="CUST238"/>
    <s v="Home Appliances"/>
    <s v="Credit Card"/>
    <n v="1566.97"/>
    <n v="8"/>
    <n v="12535.76"/>
    <n v="606.07000000000005"/>
    <n v="11929.69"/>
    <x v="4"/>
    <s v="02"/>
    <s v="February"/>
  </r>
  <r>
    <x v="2482"/>
    <d v="2024-04-02T20:11:35"/>
    <s v="PROD15"/>
    <s v="CUST622"/>
    <s v="Home Appliances"/>
    <s v="Cash"/>
    <n v="1485.69"/>
    <n v="8"/>
    <n v="11885.52"/>
    <n v="866.87"/>
    <n v="11018.65"/>
    <x v="5"/>
    <s v="04"/>
    <s v="April"/>
  </r>
  <r>
    <x v="2483"/>
    <d v="2024-08-07T08:45:36"/>
    <s v="PROD37"/>
    <s v="CUST21"/>
    <s v="Books"/>
    <s v="PayPal"/>
    <n v="1018.77"/>
    <n v="2"/>
    <n v="2037.54"/>
    <n v="644.58000000000004"/>
    <n v="1392.96"/>
    <x v="4"/>
    <s v="08"/>
    <s v="August"/>
  </r>
  <r>
    <x v="2484"/>
    <d v="2024-11-08T05:16:12"/>
    <s v="PROD53"/>
    <s v="CUST233"/>
    <s v="Electronics"/>
    <s v="Cash"/>
    <n v="1060.8599999999999"/>
    <n v="1"/>
    <n v="1060.8599999999999"/>
    <n v="752.34"/>
    <n v="308.51999999999987"/>
    <x v="1"/>
    <s v="11"/>
    <s v="November"/>
  </r>
  <r>
    <x v="2485"/>
    <d v="2024-03-29T16:50:48"/>
    <s v="PROD149"/>
    <s v="CUST820"/>
    <s v="Toys"/>
    <s v="Bank Transfer"/>
    <n v="295.41000000000003"/>
    <n v="4"/>
    <n v="1181.6400000000001"/>
    <n v="581.64"/>
    <n v="600.00000000000011"/>
    <x v="1"/>
    <s v="03"/>
    <s v="March"/>
  </r>
  <r>
    <x v="2486"/>
    <d v="2024-01-04T05:22:33"/>
    <s v="PROD7"/>
    <s v="CUST891"/>
    <s v="Home Appliances"/>
    <s v="Cash"/>
    <n v="756.03"/>
    <n v="7"/>
    <n v="5292.21"/>
    <n v="157.37"/>
    <n v="5134.84"/>
    <x v="2"/>
    <s v="01"/>
    <s v="January"/>
  </r>
  <r>
    <x v="2487"/>
    <d v="2024-04-28T04:26:42"/>
    <s v="PROD38"/>
    <s v="CUST447"/>
    <s v="Books"/>
    <s v="Bank Transfer"/>
    <n v="55.53"/>
    <n v="6"/>
    <n v="333.18"/>
    <n v="99.19"/>
    <n v="233.99"/>
    <x v="0"/>
    <s v="04"/>
    <s v="April"/>
  </r>
  <r>
    <x v="2488"/>
    <d v="2024-03-23T09:57:44"/>
    <s v="PROD89"/>
    <s v="CUST11"/>
    <s v="Books"/>
    <s v="Credit Card"/>
    <n v="640.03"/>
    <n v="10"/>
    <n v="6400.2999999999993"/>
    <n v="77.61"/>
    <n v="6322.69"/>
    <x v="3"/>
    <s v="03"/>
    <s v="March"/>
  </r>
  <r>
    <x v="2489"/>
    <d v="2024-01-28T01:54:47"/>
    <s v="PROD107"/>
    <s v="CUST250"/>
    <s v="Home Appliances"/>
    <s v="Bank Transfer"/>
    <n v="1301.3699999999999"/>
    <n v="6"/>
    <n v="7808.2199999999993"/>
    <n v="434.88"/>
    <n v="7373.3399999999992"/>
    <x v="0"/>
    <s v="01"/>
    <s v="January"/>
  </r>
  <r>
    <x v="2490"/>
    <d v="2024-03-23T01:12:26"/>
    <s v="PROD199"/>
    <s v="CUST824"/>
    <s v="Fashion"/>
    <s v="Bank Transfer"/>
    <n v="368.33"/>
    <n v="3"/>
    <n v="1104.99"/>
    <n v="907.07"/>
    <n v="197.91999999999996"/>
    <x v="3"/>
    <s v="03"/>
    <s v="March"/>
  </r>
  <r>
    <x v="2491"/>
    <d v="2024-04-18T16:08:38"/>
    <s v="PROD61"/>
    <s v="CUST96"/>
    <s v="Home Appliances"/>
    <s v="Cash"/>
    <n v="1914.8"/>
    <n v="2"/>
    <n v="3829.6"/>
    <n v="193.63"/>
    <n v="3635.97"/>
    <x v="2"/>
    <s v="04"/>
    <s v="April"/>
  </r>
  <r>
    <x v="2492"/>
    <d v="2024-02-13T02:58:18"/>
    <s v="PROD200"/>
    <s v="CUST508"/>
    <s v="Electronics"/>
    <s v="Cash"/>
    <n v="1377.21"/>
    <n v="10"/>
    <n v="13772.1"/>
    <n v="606.07000000000005"/>
    <n v="13166.03"/>
    <x v="5"/>
    <s v="02"/>
    <s v="February"/>
  </r>
  <r>
    <x v="2493"/>
    <d v="2024-06-04T00:14:19"/>
    <s v="PROD49"/>
    <s v="CUST401"/>
    <s v="Fashion"/>
    <s v="Bank Transfer"/>
    <n v="614.36"/>
    <n v="6"/>
    <n v="3686.16"/>
    <n v="401.98"/>
    <n v="3284.18"/>
    <x v="5"/>
    <s v="06"/>
    <s v="June"/>
  </r>
  <r>
    <x v="2494"/>
    <d v="2024-06-05T20:59:07"/>
    <s v="PROD100"/>
    <s v="CUST405"/>
    <s v="Electronics"/>
    <s v="Debit Card"/>
    <n v="998.57"/>
    <n v="8"/>
    <n v="7988.56"/>
    <n v="404.57"/>
    <n v="7583.9900000000007"/>
    <x v="4"/>
    <s v="06"/>
    <s v="June"/>
  </r>
  <r>
    <x v="2495"/>
    <d v="2024-03-22T02:28:51"/>
    <s v="PROD149"/>
    <s v="CUST53"/>
    <s v="Fashion"/>
    <s v="Bank Transfer"/>
    <n v="838.39"/>
    <n v="3"/>
    <n v="2515.17"/>
    <n v="581.64"/>
    <n v="1933.5300000000002"/>
    <x v="1"/>
    <s v="03"/>
    <s v="March"/>
  </r>
  <r>
    <x v="2496"/>
    <d v="2024-10-23T01:56:18"/>
    <s v="PROD167"/>
    <s v="CUST941"/>
    <s v="Books"/>
    <s v="PayPal"/>
    <n v="1107.23"/>
    <n v="4"/>
    <n v="4428.92"/>
    <n v="692.47"/>
    <n v="3736.45"/>
    <x v="4"/>
    <s v="10"/>
    <s v="October"/>
  </r>
  <r>
    <x v="2497"/>
    <d v="2024-03-02T09:39:02"/>
    <s v="PROD85"/>
    <s v="CUST914"/>
    <s v="Toys"/>
    <s v="Cash"/>
    <n v="305.33"/>
    <n v="10"/>
    <n v="3053.2999999999997"/>
    <n v="899.57"/>
    <n v="2153.7299999999996"/>
    <x v="3"/>
    <s v="03"/>
    <s v="March"/>
  </r>
  <r>
    <x v="2498"/>
    <d v="2024-08-03T23:50:24"/>
    <s v="PROD164"/>
    <s v="CUST367"/>
    <s v="Toys"/>
    <s v="PayPal"/>
    <n v="980.2"/>
    <n v="5"/>
    <n v="4901"/>
    <n v="648.5"/>
    <n v="4252.5"/>
    <x v="3"/>
    <s v="08"/>
    <s v="August"/>
  </r>
  <r>
    <x v="2499"/>
    <d v="2024-01-04T09:28:06"/>
    <s v="PROD177"/>
    <s v="CUST542"/>
    <s v="Books"/>
    <s v="PayPal"/>
    <n v="1867.81"/>
    <n v="1"/>
    <n v="1867.81"/>
    <n v="102.73"/>
    <n v="1765.08"/>
    <x v="2"/>
    <s v="01"/>
    <s v="January"/>
  </r>
  <r>
    <x v="2500"/>
    <d v="2024-04-23T04:58:12"/>
    <s v="PROD60"/>
    <s v="CUST526"/>
    <s v="Books"/>
    <s v="Bank Transfer"/>
    <n v="1275.76"/>
    <n v="8"/>
    <n v="10206.08"/>
    <n v="961.88"/>
    <n v="9244.2000000000007"/>
    <x v="5"/>
    <s v="04"/>
    <s v="April"/>
  </r>
  <r>
    <x v="2501"/>
    <d v="2024-09-13T07:56:29"/>
    <s v="PROD132"/>
    <s v="CUST316"/>
    <s v="Fashion"/>
    <s v="PayPal"/>
    <n v="1488.7"/>
    <n v="10"/>
    <n v="14887"/>
    <n v="28.1"/>
    <n v="14858.9"/>
    <x v="1"/>
    <s v="09"/>
    <s v="September"/>
  </r>
  <r>
    <x v="2502"/>
    <d v="2024-10-05T07:48:50"/>
    <s v="PROD195"/>
    <s v="CUST218"/>
    <s v="Home Appliances"/>
    <s v="Bank Transfer"/>
    <n v="1651.05"/>
    <n v="10"/>
    <n v="16510.5"/>
    <n v="955.51"/>
    <n v="15554.99"/>
    <x v="3"/>
    <s v="10"/>
    <s v="October"/>
  </r>
  <r>
    <x v="2503"/>
    <d v="2024-01-28T23:23:33"/>
    <s v="PROD6"/>
    <s v="CUST965"/>
    <s v="Toys"/>
    <s v="Cash"/>
    <n v="1646.07"/>
    <n v="1"/>
    <n v="1646.07"/>
    <n v="96.13"/>
    <n v="1549.94"/>
    <x v="0"/>
    <s v="01"/>
    <s v="January"/>
  </r>
  <r>
    <x v="2504"/>
    <d v="2024-04-03T15:04:20"/>
    <s v="PROD95"/>
    <s v="CUST993"/>
    <s v="Toys"/>
    <s v="PayPal"/>
    <n v="339.39"/>
    <n v="10"/>
    <n v="3393.8999999999996"/>
    <n v="211.14"/>
    <n v="3182.7599999999998"/>
    <x v="4"/>
    <s v="04"/>
    <s v="April"/>
  </r>
  <r>
    <x v="2505"/>
    <d v="2024-07-27T00:35:38"/>
    <s v="PROD167"/>
    <s v="CUST314"/>
    <s v="Fashion"/>
    <s v="PayPal"/>
    <n v="1412.66"/>
    <n v="1"/>
    <n v="1412.66"/>
    <n v="692.47"/>
    <n v="720.19"/>
    <x v="3"/>
    <s v="07"/>
    <s v="July"/>
  </r>
  <r>
    <x v="2506"/>
    <d v="2024-03-05T15:03:26"/>
    <s v="PROD114"/>
    <s v="CUST251"/>
    <s v="Toys"/>
    <s v="Debit Card"/>
    <n v="1158.04"/>
    <n v="4"/>
    <n v="4632.16"/>
    <n v="380.81"/>
    <n v="4251.3499999999995"/>
    <x v="5"/>
    <s v="03"/>
    <s v="March"/>
  </r>
  <r>
    <x v="2507"/>
    <d v="2024-10-28T07:54:36"/>
    <s v="PROD44"/>
    <s v="CUST686"/>
    <s v="Books"/>
    <s v="Debit Card"/>
    <n v="244.55"/>
    <n v="9"/>
    <n v="2200.9500000000003"/>
    <n v="174.99"/>
    <n v="2025.9600000000003"/>
    <x v="6"/>
    <s v="10"/>
    <s v="October"/>
  </r>
  <r>
    <x v="2508"/>
    <d v="2024-05-25T23:59:06"/>
    <s v="PROD173"/>
    <s v="CUST489"/>
    <s v="Electronics"/>
    <s v="Credit Card"/>
    <n v="1053.06"/>
    <n v="4"/>
    <n v="4212.24"/>
    <n v="18.7"/>
    <n v="4193.54"/>
    <x v="3"/>
    <s v="05"/>
    <s v="May"/>
  </r>
  <r>
    <x v="2509"/>
    <d v="2024-03-29T10:25:52"/>
    <s v="PROD35"/>
    <s v="CUST906"/>
    <s v="Fashion"/>
    <s v="Bank Transfer"/>
    <n v="436.33"/>
    <n v="9"/>
    <n v="3926.97"/>
    <n v="707.26"/>
    <n v="3219.71"/>
    <x v="1"/>
    <s v="03"/>
    <s v="March"/>
  </r>
  <r>
    <x v="2510"/>
    <d v="2024-06-12T10:55:17"/>
    <s v="PROD70"/>
    <s v="CUST147"/>
    <s v="Electronics"/>
    <s v="Credit Card"/>
    <n v="520.49"/>
    <n v="7"/>
    <n v="3643.4300000000003"/>
    <n v="57.64"/>
    <n v="3585.7900000000004"/>
    <x v="4"/>
    <s v="06"/>
    <s v="June"/>
  </r>
  <r>
    <x v="2511"/>
    <d v="2024-10-14T23:30:25"/>
    <s v="PROD32"/>
    <s v="CUST818"/>
    <s v="Home Appliances"/>
    <s v="PayPal"/>
    <n v="956.79"/>
    <n v="8"/>
    <n v="7654.32"/>
    <n v="439.15"/>
    <n v="7215.17"/>
    <x v="6"/>
    <s v="10"/>
    <s v="October"/>
  </r>
  <r>
    <x v="2512"/>
    <d v="2024-01-29T06:32:33"/>
    <s v="PROD81"/>
    <s v="CUST857"/>
    <s v="Home Appliances"/>
    <s v="Debit Card"/>
    <n v="983.33"/>
    <n v="3"/>
    <n v="2949.9900000000002"/>
    <n v="783.02"/>
    <n v="2166.9700000000003"/>
    <x v="6"/>
    <s v="01"/>
    <s v="January"/>
  </r>
  <r>
    <x v="2513"/>
    <d v="2024-11-14T09:30:12"/>
    <s v="PROD176"/>
    <s v="CUST156"/>
    <s v="Electronics"/>
    <s v="Debit Card"/>
    <n v="557.38"/>
    <n v="10"/>
    <n v="5573.8"/>
    <n v="653.88"/>
    <n v="4919.92"/>
    <x v="2"/>
    <s v="11"/>
    <s v="November"/>
  </r>
  <r>
    <x v="2514"/>
    <d v="2024-01-30T20:01:29"/>
    <s v="PROD47"/>
    <s v="CUST246"/>
    <s v="Books"/>
    <s v="Bank Transfer"/>
    <n v="531.49"/>
    <n v="10"/>
    <n v="5314.9"/>
    <n v="821.78"/>
    <n v="4493.12"/>
    <x v="5"/>
    <s v="01"/>
    <s v="January"/>
  </r>
  <r>
    <x v="2515"/>
    <d v="2024-05-08T03:07:39"/>
    <s v="PROD80"/>
    <s v="CUST221"/>
    <s v="Home Appliances"/>
    <s v="Debit Card"/>
    <n v="1664.19"/>
    <n v="10"/>
    <n v="16641.900000000001"/>
    <n v="348.54"/>
    <n v="16293.36"/>
    <x v="4"/>
    <s v="05"/>
    <s v="May"/>
  </r>
  <r>
    <x v="2516"/>
    <d v="2024-05-03T01:24:33"/>
    <s v="PROD46"/>
    <s v="CUST698"/>
    <s v="Toys"/>
    <s v="Debit Card"/>
    <n v="572.97"/>
    <n v="7"/>
    <n v="4010.79"/>
    <n v="587.24"/>
    <n v="3423.55"/>
    <x v="1"/>
    <s v="05"/>
    <s v="May"/>
  </r>
  <r>
    <x v="2517"/>
    <d v="2024-10-25T15:33:04"/>
    <s v="PROD86"/>
    <s v="CUST643"/>
    <s v="Toys"/>
    <s v="Debit Card"/>
    <n v="1409.84"/>
    <n v="5"/>
    <n v="7049.2"/>
    <n v="15.69"/>
    <n v="7033.51"/>
    <x v="1"/>
    <s v="10"/>
    <s v="October"/>
  </r>
  <r>
    <x v="2518"/>
    <d v="2024-04-22T23:23:42"/>
    <s v="PROD95"/>
    <s v="CUST677"/>
    <s v="Toys"/>
    <s v="Cash"/>
    <n v="1120.32"/>
    <n v="6"/>
    <n v="6721.92"/>
    <n v="211.14"/>
    <n v="6510.78"/>
    <x v="6"/>
    <s v="04"/>
    <s v="April"/>
  </r>
  <r>
    <x v="2519"/>
    <d v="2024-11-04T12:25:20"/>
    <s v="PROD18"/>
    <s v="CUST161"/>
    <s v="Electronics"/>
    <s v="Bank Transfer"/>
    <n v="848.03"/>
    <n v="10"/>
    <n v="8480.2999999999993"/>
    <n v="973.48"/>
    <n v="7506.82"/>
    <x v="6"/>
    <s v="11"/>
    <s v="November"/>
  </r>
  <r>
    <x v="2520"/>
    <d v="2024-07-12T12:37:13"/>
    <s v="PROD132"/>
    <s v="CUST623"/>
    <s v="Books"/>
    <s v="Cash"/>
    <n v="128.32"/>
    <n v="7"/>
    <n v="898.24"/>
    <n v="28.1"/>
    <n v="870.14"/>
    <x v="1"/>
    <s v="07"/>
    <s v="July"/>
  </r>
  <r>
    <x v="2521"/>
    <d v="2024-03-18T08:26:14"/>
    <s v="PROD199"/>
    <s v="CUST896"/>
    <s v="Fashion"/>
    <s v="Bank Transfer"/>
    <n v="1364.53"/>
    <n v="5"/>
    <n v="6822.65"/>
    <n v="907.07"/>
    <n v="5915.58"/>
    <x v="6"/>
    <s v="03"/>
    <s v="March"/>
  </r>
  <r>
    <x v="2522"/>
    <d v="2024-07-02T06:40:26"/>
    <s v="PROD46"/>
    <s v="CUST974"/>
    <s v="Electronics"/>
    <s v="Bank Transfer"/>
    <n v="1717.69"/>
    <n v="2"/>
    <n v="3435.38"/>
    <n v="587.24"/>
    <n v="2848.1400000000003"/>
    <x v="5"/>
    <s v="07"/>
    <s v="July"/>
  </r>
  <r>
    <x v="2523"/>
    <d v="2024-04-13T14:30:27"/>
    <s v="PROD93"/>
    <s v="CUST131"/>
    <s v="Electronics"/>
    <s v="Credit Card"/>
    <n v="247.19"/>
    <n v="5"/>
    <n v="1235.95"/>
    <n v="762.47"/>
    <n v="473.48"/>
    <x v="3"/>
    <s v="04"/>
    <s v="April"/>
  </r>
  <r>
    <x v="2524"/>
    <d v="2024-11-01T11:39:43"/>
    <s v="PROD156"/>
    <s v="CUST71"/>
    <s v="Books"/>
    <s v="Cash"/>
    <n v="1118.03"/>
    <n v="9"/>
    <n v="10062.27"/>
    <n v="660.16"/>
    <n v="9402.11"/>
    <x v="1"/>
    <s v="11"/>
    <s v="November"/>
  </r>
  <r>
    <x v="2525"/>
    <d v="2024-09-13T04:42:22"/>
    <s v="PROD120"/>
    <s v="CUST7"/>
    <s v="Toys"/>
    <s v="Credit Card"/>
    <n v="1508.8"/>
    <n v="3"/>
    <n v="4526.3999999999996"/>
    <n v="821.86"/>
    <n v="3704.5399999999995"/>
    <x v="1"/>
    <s v="09"/>
    <s v="September"/>
  </r>
  <r>
    <x v="2526"/>
    <d v="2024-05-29T01:45:51"/>
    <s v="PROD38"/>
    <s v="CUST955"/>
    <s v="Home Appliances"/>
    <s v="Bank Transfer"/>
    <n v="1540.94"/>
    <n v="9"/>
    <n v="13868.460000000001"/>
    <n v="99.19"/>
    <n v="13769.27"/>
    <x v="4"/>
    <s v="05"/>
    <s v="May"/>
  </r>
  <r>
    <x v="2527"/>
    <d v="2024-07-23T22:44:29"/>
    <s v="PROD124"/>
    <s v="CUST920"/>
    <s v="Electronics"/>
    <s v="Cash"/>
    <n v="1580.02"/>
    <n v="8"/>
    <n v="12640.16"/>
    <n v="409.39"/>
    <n v="12230.77"/>
    <x v="5"/>
    <s v="07"/>
    <s v="July"/>
  </r>
  <r>
    <x v="2528"/>
    <d v="2024-02-27T13:09:09"/>
    <s v="PROD109"/>
    <s v="CUST368"/>
    <s v="Home Appliances"/>
    <s v="PayPal"/>
    <n v="1328.42"/>
    <n v="3"/>
    <n v="3985.26"/>
    <n v="282.68"/>
    <n v="3702.5800000000004"/>
    <x v="5"/>
    <s v="02"/>
    <s v="February"/>
  </r>
  <r>
    <x v="2529"/>
    <d v="2024-05-14T13:40:41"/>
    <s v="PROD145"/>
    <s v="CUST513"/>
    <s v="Electronics"/>
    <s v="PayPal"/>
    <n v="446.3"/>
    <n v="6"/>
    <n v="2677.8"/>
    <n v="789.58"/>
    <n v="1888.2200000000003"/>
    <x v="5"/>
    <s v="05"/>
    <s v="May"/>
  </r>
  <r>
    <x v="2530"/>
    <d v="2024-11-09T00:57:43"/>
    <s v="PROD43"/>
    <s v="CUST403"/>
    <s v="Fashion"/>
    <s v="PayPal"/>
    <n v="697.91"/>
    <n v="5"/>
    <n v="3489.5499999999997"/>
    <n v="321.19"/>
    <n v="3168.3599999999997"/>
    <x v="3"/>
    <s v="11"/>
    <s v="November"/>
  </r>
  <r>
    <x v="2531"/>
    <d v="2024-10-13T17:15:15"/>
    <s v="PROD17"/>
    <s v="CUST601"/>
    <s v="Electronics"/>
    <s v="PayPal"/>
    <n v="1376.03"/>
    <n v="10"/>
    <n v="13760.3"/>
    <n v="34.31"/>
    <n v="13725.99"/>
    <x v="0"/>
    <s v="10"/>
    <s v="October"/>
  </r>
  <r>
    <x v="2532"/>
    <d v="2024-05-03T19:02:38"/>
    <s v="PROD61"/>
    <s v="CUST728"/>
    <s v="Toys"/>
    <s v="Debit Card"/>
    <n v="1523.84"/>
    <n v="9"/>
    <n v="13714.56"/>
    <n v="193.63"/>
    <n v="13520.93"/>
    <x v="1"/>
    <s v="05"/>
    <s v="May"/>
  </r>
  <r>
    <x v="2533"/>
    <d v="2024-04-02T20:38:45"/>
    <s v="PROD61"/>
    <s v="CUST93"/>
    <s v="Toys"/>
    <s v="PayPal"/>
    <n v="895.59"/>
    <n v="8"/>
    <n v="7164.72"/>
    <n v="193.63"/>
    <n v="6971.09"/>
    <x v="5"/>
    <s v="04"/>
    <s v="April"/>
  </r>
  <r>
    <x v="2534"/>
    <d v="2024-08-25T00:32:03"/>
    <s v="PROD67"/>
    <s v="CUST329"/>
    <s v="Electronics"/>
    <s v="Bank Transfer"/>
    <n v="1783.95"/>
    <n v="8"/>
    <n v="14271.6"/>
    <n v="69.03"/>
    <n v="14202.57"/>
    <x v="0"/>
    <s v="08"/>
    <s v="August"/>
  </r>
  <r>
    <x v="2535"/>
    <d v="2024-04-27T23:57:41"/>
    <s v="PROD128"/>
    <s v="CUST379"/>
    <s v="Home Appliances"/>
    <s v="Credit Card"/>
    <n v="111.78"/>
    <n v="6"/>
    <n v="670.68000000000006"/>
    <n v="505.04"/>
    <n v="165.64000000000004"/>
    <x v="3"/>
    <s v="04"/>
    <s v="April"/>
  </r>
  <r>
    <x v="2536"/>
    <d v="2024-06-03T13:36:19"/>
    <s v="PROD142"/>
    <s v="CUST73"/>
    <s v="Electronics"/>
    <s v="Debit Card"/>
    <n v="1804.42"/>
    <n v="2"/>
    <n v="3608.84"/>
    <n v="102.72"/>
    <n v="3506.1200000000003"/>
    <x v="6"/>
    <s v="06"/>
    <s v="June"/>
  </r>
  <r>
    <x v="2537"/>
    <d v="2024-08-23T10:11:07"/>
    <s v="PROD116"/>
    <s v="CUST681"/>
    <s v="Home Appliances"/>
    <s v="Debit Card"/>
    <n v="382.83"/>
    <n v="5"/>
    <n v="1914.1499999999999"/>
    <n v="417.49"/>
    <n v="1496.6599999999999"/>
    <x v="1"/>
    <s v="08"/>
    <s v="August"/>
  </r>
  <r>
    <x v="2538"/>
    <d v="2024-06-27T22:38:39"/>
    <s v="PROD173"/>
    <s v="CUST663"/>
    <s v="Fashion"/>
    <s v="PayPal"/>
    <n v="754.93"/>
    <n v="1"/>
    <n v="754.93"/>
    <n v="18.7"/>
    <n v="736.2299999999999"/>
    <x v="2"/>
    <s v="06"/>
    <s v="June"/>
  </r>
  <r>
    <x v="2539"/>
    <d v="2024-02-05T23:06:30"/>
    <s v="PROD162"/>
    <s v="CUST745"/>
    <s v="Books"/>
    <s v="Debit Card"/>
    <n v="413.15"/>
    <n v="10"/>
    <n v="4131.5"/>
    <n v="109.48"/>
    <n v="4022.02"/>
    <x v="6"/>
    <s v="02"/>
    <s v="February"/>
  </r>
  <r>
    <x v="2540"/>
    <d v="2024-04-07T01:02:08"/>
    <s v="PROD70"/>
    <s v="CUST589"/>
    <s v="Books"/>
    <s v="Bank Transfer"/>
    <n v="904.28"/>
    <n v="5"/>
    <n v="4521.3999999999996"/>
    <n v="57.64"/>
    <n v="4463.7599999999993"/>
    <x v="0"/>
    <s v="04"/>
    <s v="April"/>
  </r>
  <r>
    <x v="2541"/>
    <d v="2024-05-19T20:52:45"/>
    <s v="PROD118"/>
    <s v="CUST562"/>
    <s v="Books"/>
    <s v="Credit Card"/>
    <n v="1618.85"/>
    <n v="1"/>
    <n v="1618.85"/>
    <n v="370.52"/>
    <n v="1248.33"/>
    <x v="0"/>
    <s v="05"/>
    <s v="May"/>
  </r>
  <r>
    <x v="2542"/>
    <d v="2024-04-19T22:48:39"/>
    <s v="PROD173"/>
    <s v="CUST127"/>
    <s v="Fashion"/>
    <s v="Bank Transfer"/>
    <n v="350.86"/>
    <n v="10"/>
    <n v="3508.6000000000004"/>
    <n v="18.7"/>
    <n v="3489.9000000000005"/>
    <x v="1"/>
    <s v="04"/>
    <s v="April"/>
  </r>
  <r>
    <x v="2543"/>
    <d v="2024-08-16T15:06:45"/>
    <s v="PROD13"/>
    <s v="CUST233"/>
    <s v="Books"/>
    <s v="Cash"/>
    <n v="924.08"/>
    <n v="5"/>
    <n v="4620.4000000000005"/>
    <n v="188.4"/>
    <n v="4432.0000000000009"/>
    <x v="1"/>
    <s v="08"/>
    <s v="August"/>
  </r>
  <r>
    <x v="2544"/>
    <d v="2024-06-02T16:26:26"/>
    <s v="PROD39"/>
    <s v="CUST889"/>
    <s v="Toys"/>
    <s v="Bank Transfer"/>
    <n v="701.98"/>
    <n v="4"/>
    <n v="2807.92"/>
    <n v="901.68"/>
    <n v="1906.2400000000002"/>
    <x v="0"/>
    <s v="06"/>
    <s v="June"/>
  </r>
  <r>
    <x v="2545"/>
    <d v="2024-02-23T06:29:58"/>
    <s v="PROD106"/>
    <s v="CUST983"/>
    <s v="Toys"/>
    <s v="Cash"/>
    <n v="1789.27"/>
    <n v="1"/>
    <n v="1789.27"/>
    <n v="750.19"/>
    <n v="1039.08"/>
    <x v="1"/>
    <s v="02"/>
    <s v="February"/>
  </r>
  <r>
    <x v="2546"/>
    <d v="2024-02-21T15:30:06"/>
    <s v="PROD179"/>
    <s v="CUST239"/>
    <s v="Toys"/>
    <s v="Debit Card"/>
    <n v="792.97"/>
    <n v="2"/>
    <n v="1585.94"/>
    <n v="221.06"/>
    <n v="1364.88"/>
    <x v="4"/>
    <s v="02"/>
    <s v="February"/>
  </r>
  <r>
    <x v="2547"/>
    <d v="2024-03-04T11:06:38"/>
    <s v="PROD56"/>
    <s v="CUST101"/>
    <s v="Home Appliances"/>
    <s v="Cash"/>
    <n v="1152.51"/>
    <n v="10"/>
    <n v="11525.1"/>
    <n v="914.29"/>
    <n v="10610.810000000001"/>
    <x v="6"/>
    <s v="03"/>
    <s v="March"/>
  </r>
  <r>
    <x v="2548"/>
    <d v="2024-06-27T17:30:54"/>
    <s v="PROD92"/>
    <s v="CUST113"/>
    <s v="Fashion"/>
    <s v="PayPal"/>
    <n v="1127.17"/>
    <n v="6"/>
    <n v="6763.02"/>
    <n v="814.84"/>
    <n v="5948.18"/>
    <x v="2"/>
    <s v="06"/>
    <s v="June"/>
  </r>
  <r>
    <x v="2549"/>
    <d v="2024-05-30T03:56:00"/>
    <s v="PROD1"/>
    <s v="CUST36"/>
    <s v="Electronics"/>
    <s v="Debit Card"/>
    <n v="1341.99"/>
    <n v="10"/>
    <n v="13419.9"/>
    <n v="435.29"/>
    <n v="12984.609999999999"/>
    <x v="2"/>
    <s v="05"/>
    <s v="May"/>
  </r>
  <r>
    <x v="2550"/>
    <d v="2024-08-26T16:02:41"/>
    <s v="PROD172"/>
    <s v="CUST754"/>
    <s v="Home Appliances"/>
    <s v="Bank Transfer"/>
    <n v="656.96"/>
    <n v="9"/>
    <n v="5912.64"/>
    <n v="95.27"/>
    <n v="5817.37"/>
    <x v="6"/>
    <s v="08"/>
    <s v="August"/>
  </r>
  <r>
    <x v="2551"/>
    <d v="2024-07-19T00:34:59"/>
    <s v="PROD36"/>
    <s v="CUST310"/>
    <s v="Electronics"/>
    <s v="Cash"/>
    <n v="1455.14"/>
    <n v="7"/>
    <n v="10185.980000000001"/>
    <n v="462.14"/>
    <n v="9723.840000000002"/>
    <x v="1"/>
    <s v="07"/>
    <s v="July"/>
  </r>
  <r>
    <x v="2552"/>
    <d v="2024-06-15T10:10:05"/>
    <s v="PROD21"/>
    <s v="CUST342"/>
    <s v="Electronics"/>
    <s v="Debit Card"/>
    <n v="228.65"/>
    <n v="9"/>
    <n v="2057.85"/>
    <n v="950.81"/>
    <n v="1107.04"/>
    <x v="3"/>
    <s v="06"/>
    <s v="June"/>
  </r>
  <r>
    <x v="2553"/>
    <d v="2024-07-29T14:49:19"/>
    <s v="PROD51"/>
    <s v="CUST134"/>
    <s v="Electronics"/>
    <s v="PayPal"/>
    <n v="126.43"/>
    <n v="5"/>
    <n v="632.15000000000009"/>
    <n v="502.29"/>
    <n v="129.86000000000007"/>
    <x v="6"/>
    <s v="07"/>
    <s v="July"/>
  </r>
  <r>
    <x v="2554"/>
    <d v="2024-02-21T14:44:57"/>
    <s v="PROD15"/>
    <s v="CUST627"/>
    <s v="Books"/>
    <s v="Cash"/>
    <n v="581.59"/>
    <n v="6"/>
    <n v="3489.54"/>
    <n v="866.87"/>
    <n v="2622.67"/>
    <x v="4"/>
    <s v="02"/>
    <s v="February"/>
  </r>
  <r>
    <x v="2555"/>
    <d v="2024-09-22T18:24:09"/>
    <s v="PROD49"/>
    <s v="CUST737"/>
    <s v="Home Appliances"/>
    <s v="PayPal"/>
    <n v="1938.77"/>
    <n v="2"/>
    <n v="3877.54"/>
    <n v="401.98"/>
    <n v="3475.56"/>
    <x v="0"/>
    <s v="09"/>
    <s v="September"/>
  </r>
  <r>
    <x v="2556"/>
    <d v="2024-07-26T10:55:29"/>
    <s v="PROD40"/>
    <s v="CUST885"/>
    <s v="Toys"/>
    <s v="Credit Card"/>
    <n v="903.28"/>
    <n v="4"/>
    <n v="3613.12"/>
    <n v="184.29"/>
    <n v="3428.83"/>
    <x v="1"/>
    <s v="07"/>
    <s v="July"/>
  </r>
  <r>
    <x v="2557"/>
    <d v="2024-05-31T09:48:08"/>
    <s v="PROD160"/>
    <s v="CUST729"/>
    <s v="Books"/>
    <s v="Credit Card"/>
    <n v="1564.31"/>
    <n v="10"/>
    <n v="15643.099999999999"/>
    <n v="311.56"/>
    <n v="15331.539999999999"/>
    <x v="1"/>
    <s v="05"/>
    <s v="May"/>
  </r>
  <r>
    <x v="2558"/>
    <d v="2024-01-22T11:31:52"/>
    <s v="PROD19"/>
    <s v="CUST770"/>
    <s v="Fashion"/>
    <s v="PayPal"/>
    <n v="1634.59"/>
    <n v="5"/>
    <n v="8172.95"/>
    <n v="288.51"/>
    <n v="7884.44"/>
    <x v="6"/>
    <s v="01"/>
    <s v="January"/>
  </r>
  <r>
    <x v="2559"/>
    <d v="2024-03-03T04:53:34"/>
    <s v="PROD53"/>
    <s v="CUST113"/>
    <s v="Home Appliances"/>
    <s v="Bank Transfer"/>
    <n v="1572.53"/>
    <n v="3"/>
    <n v="4717.59"/>
    <n v="752.34"/>
    <n v="3965.25"/>
    <x v="0"/>
    <s v="03"/>
    <s v="March"/>
  </r>
  <r>
    <x v="2560"/>
    <d v="2024-07-30T09:34:01"/>
    <s v="PROD66"/>
    <s v="CUST517"/>
    <s v="Fashion"/>
    <s v="Bank Transfer"/>
    <n v="536.63"/>
    <n v="7"/>
    <n v="3756.41"/>
    <n v="327.89"/>
    <n v="3428.52"/>
    <x v="5"/>
    <s v="07"/>
    <s v="July"/>
  </r>
  <r>
    <x v="2561"/>
    <d v="2024-08-27T03:00:09"/>
    <s v="PROD128"/>
    <s v="CUST989"/>
    <s v="Fashion"/>
    <s v="Cash"/>
    <n v="918.9"/>
    <n v="6"/>
    <n v="5513.4"/>
    <n v="505.04"/>
    <n v="5008.3599999999997"/>
    <x v="5"/>
    <s v="08"/>
    <s v="August"/>
  </r>
  <r>
    <x v="2562"/>
    <d v="2024-01-20T21:49:28"/>
    <s v="PROD139"/>
    <s v="CUST331"/>
    <s v="Home Appliances"/>
    <s v="Debit Card"/>
    <n v="1261.99"/>
    <n v="7"/>
    <n v="8833.93"/>
    <n v="699.64"/>
    <n v="8134.29"/>
    <x v="3"/>
    <s v="01"/>
    <s v="January"/>
  </r>
  <r>
    <x v="2563"/>
    <d v="2024-07-22T10:20:58"/>
    <s v="PROD21"/>
    <s v="CUST922"/>
    <s v="Toys"/>
    <s v="Bank Transfer"/>
    <n v="1486.17"/>
    <n v="1"/>
    <n v="1486.17"/>
    <n v="950.81"/>
    <n v="535.36000000000013"/>
    <x v="6"/>
    <s v="07"/>
    <s v="July"/>
  </r>
  <r>
    <x v="2564"/>
    <d v="2024-02-29T19:15:28"/>
    <s v="PROD14"/>
    <s v="CUST399"/>
    <s v="Electronics"/>
    <s v="Debit Card"/>
    <n v="303.66000000000003"/>
    <n v="4"/>
    <n v="1214.6400000000001"/>
    <n v="623.39"/>
    <n v="591.25000000000011"/>
    <x v="2"/>
    <s v="02"/>
    <s v="February"/>
  </r>
  <r>
    <x v="2565"/>
    <d v="2024-04-23T11:37:11"/>
    <s v="PROD89"/>
    <s v="CUST74"/>
    <s v="Books"/>
    <s v="Debit Card"/>
    <n v="1410.34"/>
    <n v="10"/>
    <n v="14103.4"/>
    <n v="77.61"/>
    <n v="14025.789999999999"/>
    <x v="5"/>
    <s v="04"/>
    <s v="April"/>
  </r>
  <r>
    <x v="2566"/>
    <d v="2024-01-08T02:41:42"/>
    <s v="PROD21"/>
    <s v="CUST599"/>
    <s v="Toys"/>
    <s v="Cash"/>
    <n v="1873.01"/>
    <n v="5"/>
    <n v="9365.0499999999993"/>
    <n v="950.81"/>
    <n v="8414.24"/>
    <x v="6"/>
    <s v="01"/>
    <s v="January"/>
  </r>
  <r>
    <x v="2567"/>
    <d v="2024-01-11T07:29:33"/>
    <s v="PROD182"/>
    <s v="CUST376"/>
    <s v="Electronics"/>
    <s v="Credit Card"/>
    <n v="1450.49"/>
    <n v="3"/>
    <n v="4351.47"/>
    <n v="316.27"/>
    <n v="4035.2000000000003"/>
    <x v="2"/>
    <s v="01"/>
    <s v="January"/>
  </r>
  <r>
    <x v="2568"/>
    <d v="2024-05-02T14:47:43"/>
    <s v="PROD175"/>
    <s v="CUST318"/>
    <s v="Electronics"/>
    <s v="Debit Card"/>
    <n v="656.48"/>
    <n v="2"/>
    <n v="1312.96"/>
    <n v="742.32"/>
    <n v="570.64"/>
    <x v="2"/>
    <s v="05"/>
    <s v="May"/>
  </r>
  <r>
    <x v="2569"/>
    <d v="2024-10-16T10:49:24"/>
    <s v="PROD37"/>
    <s v="CUST99"/>
    <s v="Electronics"/>
    <s v="Credit Card"/>
    <n v="1627.86"/>
    <n v="3"/>
    <n v="4883.58"/>
    <n v="644.58000000000004"/>
    <n v="4239"/>
    <x v="4"/>
    <s v="10"/>
    <s v="October"/>
  </r>
  <r>
    <x v="2570"/>
    <d v="2024-04-25T12:38:41"/>
    <s v="PROD147"/>
    <s v="CUST723"/>
    <s v="Books"/>
    <s v="Debit Card"/>
    <n v="803.61"/>
    <n v="5"/>
    <n v="4018.05"/>
    <n v="257.93"/>
    <n v="3760.1200000000003"/>
    <x v="2"/>
    <s v="04"/>
    <s v="April"/>
  </r>
  <r>
    <x v="2571"/>
    <d v="2024-01-17T17:07:11"/>
    <s v="PROD60"/>
    <s v="CUST576"/>
    <s v="Toys"/>
    <s v="Cash"/>
    <n v="876.45"/>
    <n v="7"/>
    <n v="6135.1500000000005"/>
    <n v="961.88"/>
    <n v="5173.2700000000004"/>
    <x v="4"/>
    <s v="01"/>
    <s v="January"/>
  </r>
  <r>
    <x v="2572"/>
    <d v="2024-07-09T04:08:50"/>
    <s v="PROD82"/>
    <s v="CUST660"/>
    <s v="Home Appliances"/>
    <s v="Bank Transfer"/>
    <n v="478.75"/>
    <n v="10"/>
    <n v="4787.5"/>
    <n v="208.12"/>
    <n v="4579.38"/>
    <x v="5"/>
    <s v="07"/>
    <s v="July"/>
  </r>
  <r>
    <x v="2573"/>
    <d v="2024-07-28T23:22:52"/>
    <s v="PROD42"/>
    <s v="CUST319"/>
    <s v="Books"/>
    <s v="Debit Card"/>
    <n v="482.66"/>
    <n v="7"/>
    <n v="3378.6200000000003"/>
    <n v="352.83"/>
    <n v="3025.7900000000004"/>
    <x v="0"/>
    <s v="07"/>
    <s v="July"/>
  </r>
  <r>
    <x v="2574"/>
    <d v="2024-01-28T12:44:13"/>
    <s v="PROD47"/>
    <s v="CUST374"/>
    <s v="Electronics"/>
    <s v="Bank Transfer"/>
    <n v="989.08"/>
    <n v="1"/>
    <n v="989.08"/>
    <n v="821.78"/>
    <n v="167.30000000000007"/>
    <x v="0"/>
    <s v="01"/>
    <s v="January"/>
  </r>
  <r>
    <x v="2575"/>
    <d v="2024-05-24T04:19:45"/>
    <s v="PROD9"/>
    <s v="CUST942"/>
    <s v="Home Appliances"/>
    <s v="PayPal"/>
    <n v="994.21"/>
    <n v="1"/>
    <n v="994.21"/>
    <n v="481"/>
    <n v="513.21"/>
    <x v="1"/>
    <s v="05"/>
    <s v="May"/>
  </r>
  <r>
    <x v="2576"/>
    <d v="2024-05-11T11:20:53"/>
    <s v="PROD174"/>
    <s v="CUST390"/>
    <s v="Electronics"/>
    <s v="PayPal"/>
    <n v="1868.21"/>
    <n v="4"/>
    <n v="7472.84"/>
    <n v="348.26"/>
    <n v="7124.58"/>
    <x v="3"/>
    <s v="05"/>
    <s v="May"/>
  </r>
  <r>
    <x v="2577"/>
    <d v="2024-09-25T15:57:20"/>
    <s v="PROD159"/>
    <s v="CUST912"/>
    <s v="Toys"/>
    <s v="PayPal"/>
    <n v="1047.92"/>
    <n v="6"/>
    <n v="6287.52"/>
    <n v="220.45"/>
    <n v="6067.0700000000006"/>
    <x v="4"/>
    <s v="09"/>
    <s v="September"/>
  </r>
  <r>
    <x v="2578"/>
    <d v="2024-09-02T05:43:47"/>
    <s v="PROD24"/>
    <s v="CUST828"/>
    <s v="Toys"/>
    <s v="Credit Card"/>
    <n v="1641.53"/>
    <n v="10"/>
    <n v="16415.3"/>
    <n v="42.41"/>
    <n v="16372.89"/>
    <x v="6"/>
    <s v="09"/>
    <s v="September"/>
  </r>
  <r>
    <x v="2579"/>
    <d v="2024-03-05T15:33:56"/>
    <s v="PROD78"/>
    <s v="CUST451"/>
    <s v="Toys"/>
    <s v="Cash"/>
    <n v="1104.52"/>
    <n v="8"/>
    <n v="8836.16"/>
    <n v="368.23"/>
    <n v="8467.93"/>
    <x v="5"/>
    <s v="03"/>
    <s v="March"/>
  </r>
  <r>
    <x v="2580"/>
    <d v="2024-01-09T19:04:04"/>
    <s v="PROD142"/>
    <s v="CUST376"/>
    <s v="Toys"/>
    <s v="Debit Card"/>
    <n v="1547.77"/>
    <n v="10"/>
    <n v="15477.7"/>
    <n v="102.72"/>
    <n v="15374.980000000001"/>
    <x v="5"/>
    <s v="01"/>
    <s v="January"/>
  </r>
  <r>
    <x v="2581"/>
    <d v="2024-02-19T07:44:27"/>
    <s v="PROD70"/>
    <s v="CUST721"/>
    <s v="Fashion"/>
    <s v="Credit Card"/>
    <n v="822.22"/>
    <n v="9"/>
    <n v="7399.9800000000005"/>
    <n v="57.64"/>
    <n v="7342.34"/>
    <x v="6"/>
    <s v="02"/>
    <s v="February"/>
  </r>
  <r>
    <x v="2582"/>
    <d v="2024-06-19T21:26:17"/>
    <s v="PROD118"/>
    <s v="CUST918"/>
    <s v="Fashion"/>
    <s v="Cash"/>
    <n v="185.03"/>
    <n v="10"/>
    <n v="1850.3"/>
    <n v="370.52"/>
    <n v="1479.78"/>
    <x v="4"/>
    <s v="06"/>
    <s v="June"/>
  </r>
  <r>
    <x v="2583"/>
    <d v="2024-04-02T08:14:04"/>
    <s v="PROD83"/>
    <s v="CUST326"/>
    <s v="Electronics"/>
    <s v="Credit Card"/>
    <n v="546.17999999999995"/>
    <n v="4"/>
    <n v="2184.7199999999998"/>
    <n v="303.60000000000002"/>
    <n v="1881.12"/>
    <x v="5"/>
    <s v="04"/>
    <s v="April"/>
  </r>
  <r>
    <x v="2584"/>
    <d v="2024-01-28T06:41:41"/>
    <s v="PROD182"/>
    <s v="CUST351"/>
    <s v="Home Appliances"/>
    <s v="Cash"/>
    <n v="160.35"/>
    <n v="8"/>
    <n v="1282.8"/>
    <n v="316.27"/>
    <n v="966.53"/>
    <x v="0"/>
    <s v="01"/>
    <s v="January"/>
  </r>
  <r>
    <x v="2585"/>
    <d v="2024-03-17T07:25:43"/>
    <s v="PROD129"/>
    <s v="CUST283"/>
    <s v="Books"/>
    <s v="Bank Transfer"/>
    <n v="975.06"/>
    <n v="8"/>
    <n v="7800.48"/>
    <n v="67.97"/>
    <n v="7732.5099999999993"/>
    <x v="0"/>
    <s v="03"/>
    <s v="March"/>
  </r>
  <r>
    <x v="2586"/>
    <d v="2024-01-07T00:19:37"/>
    <s v="PROD21"/>
    <s v="CUST882"/>
    <s v="Fashion"/>
    <s v="Credit Card"/>
    <n v="540.48"/>
    <n v="9"/>
    <n v="4864.32"/>
    <n v="950.81"/>
    <n v="3913.5099999999998"/>
    <x v="0"/>
    <s v="01"/>
    <s v="January"/>
  </r>
  <r>
    <x v="2587"/>
    <d v="2024-08-23T19:23:03"/>
    <s v="PROD3"/>
    <s v="CUST138"/>
    <s v="Fashion"/>
    <s v="Debit Card"/>
    <n v="1031.8599999999999"/>
    <n v="5"/>
    <n v="5159.2999999999993"/>
    <n v="27.63"/>
    <n v="5131.6699999999992"/>
    <x v="1"/>
    <s v="08"/>
    <s v="August"/>
  </r>
  <r>
    <x v="2588"/>
    <d v="2024-10-28T18:03:49"/>
    <s v="PROD182"/>
    <s v="CUST920"/>
    <s v="Fashion"/>
    <s v="PayPal"/>
    <n v="1476.88"/>
    <n v="3"/>
    <n v="4430.6400000000003"/>
    <n v="316.27"/>
    <n v="4114.3700000000008"/>
    <x v="6"/>
    <s v="10"/>
    <s v="October"/>
  </r>
  <r>
    <x v="2589"/>
    <d v="2024-04-26T13:18:25"/>
    <s v="PROD85"/>
    <s v="CUST811"/>
    <s v="Home Appliances"/>
    <s v="Bank Transfer"/>
    <n v="42.22"/>
    <n v="6"/>
    <n v="253.32"/>
    <n v="899.57"/>
    <n v="-646.25"/>
    <x v="1"/>
    <s v="04"/>
    <s v="April"/>
  </r>
  <r>
    <x v="2590"/>
    <d v="2024-01-28T21:49:29"/>
    <s v="PROD87"/>
    <s v="CUST423"/>
    <s v="Toys"/>
    <s v="PayPal"/>
    <n v="255.29"/>
    <n v="4"/>
    <n v="1021.16"/>
    <n v="646.59"/>
    <n v="374.56999999999994"/>
    <x v="0"/>
    <s v="01"/>
    <s v="January"/>
  </r>
  <r>
    <x v="2591"/>
    <d v="2024-11-12T23:42:14"/>
    <s v="PROD168"/>
    <s v="CUST403"/>
    <s v="Toys"/>
    <s v="Bank Transfer"/>
    <n v="1221.83"/>
    <n v="8"/>
    <n v="9774.64"/>
    <n v="407.18"/>
    <n v="9367.4599999999991"/>
    <x v="5"/>
    <s v="11"/>
    <s v="November"/>
  </r>
  <r>
    <x v="2592"/>
    <d v="2024-01-02T22:57:16"/>
    <s v="PROD169"/>
    <s v="CUST194"/>
    <s v="Fashion"/>
    <s v="PayPal"/>
    <n v="719.31"/>
    <n v="10"/>
    <n v="7193.0999999999995"/>
    <n v="772.45"/>
    <n v="6420.65"/>
    <x v="5"/>
    <s v="01"/>
    <s v="January"/>
  </r>
  <r>
    <x v="2593"/>
    <d v="2024-03-14T12:57:42"/>
    <s v="PROD39"/>
    <s v="CUST595"/>
    <s v="Home Appliances"/>
    <s v="Debit Card"/>
    <n v="612.32000000000005"/>
    <n v="10"/>
    <n v="6123.2000000000007"/>
    <n v="901.68"/>
    <n v="5221.5200000000004"/>
    <x v="2"/>
    <s v="03"/>
    <s v="March"/>
  </r>
  <r>
    <x v="2594"/>
    <d v="2024-04-10T19:34:45"/>
    <s v="PROD47"/>
    <s v="CUST415"/>
    <s v="Fashion"/>
    <s v="Credit Card"/>
    <n v="52.12"/>
    <n v="2"/>
    <n v="104.24"/>
    <n v="821.78"/>
    <n v="-717.54"/>
    <x v="4"/>
    <s v="04"/>
    <s v="April"/>
  </r>
  <r>
    <x v="2595"/>
    <d v="2024-01-01T13:51:30"/>
    <s v="PROD125"/>
    <s v="CUST707"/>
    <s v="Fashion"/>
    <s v="PayPal"/>
    <n v="892.75"/>
    <n v="8"/>
    <n v="7142"/>
    <n v="358.25"/>
    <n v="6783.75"/>
    <x v="6"/>
    <s v="01"/>
    <s v="January"/>
  </r>
  <r>
    <x v="2596"/>
    <d v="2024-08-16T11:39:48"/>
    <s v="PROD71"/>
    <s v="CUST272"/>
    <s v="Toys"/>
    <s v="Cash"/>
    <n v="552.99"/>
    <n v="8"/>
    <n v="4423.92"/>
    <n v="35.22"/>
    <n v="4388.7"/>
    <x v="1"/>
    <s v="08"/>
    <s v="August"/>
  </r>
  <r>
    <x v="2597"/>
    <d v="2024-06-28T11:20:50"/>
    <s v="PROD158"/>
    <s v="CUST155"/>
    <s v="Electronics"/>
    <s v="Debit Card"/>
    <n v="375.51"/>
    <n v="5"/>
    <n v="1877.55"/>
    <n v="688.88"/>
    <n v="1188.67"/>
    <x v="1"/>
    <s v="06"/>
    <s v="June"/>
  </r>
  <r>
    <x v="2598"/>
    <d v="2024-08-10T10:08:59"/>
    <s v="PROD100"/>
    <s v="CUST754"/>
    <s v="Electronics"/>
    <s v="Credit Card"/>
    <n v="125.9"/>
    <n v="6"/>
    <n v="755.40000000000009"/>
    <n v="404.57"/>
    <n v="350.8300000000001"/>
    <x v="3"/>
    <s v="08"/>
    <s v="August"/>
  </r>
  <r>
    <x v="2599"/>
    <d v="2024-05-10T05:43:06"/>
    <s v="PROD165"/>
    <s v="CUST553"/>
    <s v="Electronics"/>
    <s v="Cash"/>
    <n v="1381.69"/>
    <n v="8"/>
    <n v="11053.52"/>
    <n v="563.57000000000005"/>
    <n v="10489.95"/>
    <x v="1"/>
    <s v="05"/>
    <s v="May"/>
  </r>
  <r>
    <x v="2600"/>
    <d v="2024-03-17T13:49:36"/>
    <s v="PROD113"/>
    <s v="CUST207"/>
    <s v="Toys"/>
    <s v="Bank Transfer"/>
    <n v="871.31"/>
    <n v="10"/>
    <n v="8713.0999999999985"/>
    <n v="669.31"/>
    <n v="8043.7899999999991"/>
    <x v="0"/>
    <s v="03"/>
    <s v="March"/>
  </r>
  <r>
    <x v="2601"/>
    <d v="2024-03-18T05:04:48"/>
    <s v="PROD9"/>
    <s v="CUST666"/>
    <s v="Electronics"/>
    <s v="Credit Card"/>
    <n v="1330.18"/>
    <n v="6"/>
    <n v="7981.08"/>
    <n v="481"/>
    <n v="7500.08"/>
    <x v="6"/>
    <s v="03"/>
    <s v="March"/>
  </r>
  <r>
    <x v="2602"/>
    <d v="2024-08-30T05:03:56"/>
    <s v="PROD117"/>
    <s v="CUST287"/>
    <s v="Home Appliances"/>
    <s v="Debit Card"/>
    <n v="1153.51"/>
    <n v="10"/>
    <n v="11535.1"/>
    <n v="621.46"/>
    <n v="10913.64"/>
    <x v="1"/>
    <s v="08"/>
    <s v="August"/>
  </r>
  <r>
    <x v="2603"/>
    <d v="2024-03-13T15:55:17"/>
    <s v="PROD157"/>
    <s v="CUST972"/>
    <s v="Books"/>
    <s v="PayPal"/>
    <n v="551.04999999999995"/>
    <n v="9"/>
    <n v="4959.45"/>
    <n v="152.68"/>
    <n v="4806.7699999999995"/>
    <x v="4"/>
    <s v="03"/>
    <s v="March"/>
  </r>
  <r>
    <x v="2604"/>
    <d v="2024-08-11T19:18:13"/>
    <s v="PROD84"/>
    <s v="CUST455"/>
    <s v="Toys"/>
    <s v="Bank Transfer"/>
    <n v="1431.04"/>
    <n v="2"/>
    <n v="2862.08"/>
    <n v="970.96"/>
    <n v="1891.12"/>
    <x v="0"/>
    <s v="08"/>
    <s v="August"/>
  </r>
  <r>
    <x v="2605"/>
    <d v="2024-07-23T23:38:02"/>
    <s v="PROD74"/>
    <s v="CUST811"/>
    <s v="Home Appliances"/>
    <s v="Credit Card"/>
    <n v="1856.08"/>
    <n v="2"/>
    <n v="3712.16"/>
    <n v="670.34"/>
    <n v="3041.8199999999997"/>
    <x v="5"/>
    <s v="07"/>
    <s v="July"/>
  </r>
  <r>
    <x v="2606"/>
    <d v="2024-11-03T17:20:34"/>
    <s v="PROD171"/>
    <s v="CUST92"/>
    <s v="Toys"/>
    <s v="PayPal"/>
    <n v="593.49"/>
    <n v="5"/>
    <n v="2967.45"/>
    <n v="485.76"/>
    <n v="2481.6899999999996"/>
    <x v="0"/>
    <s v="11"/>
    <s v="November"/>
  </r>
  <r>
    <x v="2607"/>
    <d v="2024-01-17T01:14:41"/>
    <s v="PROD181"/>
    <s v="CUST510"/>
    <s v="Books"/>
    <s v="Bank Transfer"/>
    <n v="1285.58"/>
    <n v="9"/>
    <n v="11570.22"/>
    <n v="29.06"/>
    <n v="11541.16"/>
    <x v="4"/>
    <s v="01"/>
    <s v="January"/>
  </r>
  <r>
    <x v="2608"/>
    <d v="2024-08-19T02:42:49"/>
    <s v="PROD172"/>
    <s v="CUST533"/>
    <s v="Books"/>
    <s v="Bank Transfer"/>
    <n v="801.31"/>
    <n v="3"/>
    <n v="2403.9299999999998"/>
    <n v="95.27"/>
    <n v="2308.66"/>
    <x v="6"/>
    <s v="08"/>
    <s v="August"/>
  </r>
  <r>
    <x v="2609"/>
    <d v="2024-05-16T01:21:56"/>
    <s v="PROD84"/>
    <s v="CUST273"/>
    <s v="Electronics"/>
    <s v="Cash"/>
    <n v="1503.71"/>
    <n v="1"/>
    <n v="1503.71"/>
    <n v="970.96"/>
    <n v="532.75"/>
    <x v="2"/>
    <s v="05"/>
    <s v="May"/>
  </r>
  <r>
    <x v="2610"/>
    <d v="2024-07-13T12:10:29"/>
    <s v="PROD49"/>
    <s v="CUST179"/>
    <s v="Electronics"/>
    <s v="Bank Transfer"/>
    <n v="1520.75"/>
    <n v="5"/>
    <n v="7603.75"/>
    <n v="401.98"/>
    <n v="7201.77"/>
    <x v="3"/>
    <s v="07"/>
    <s v="July"/>
  </r>
  <r>
    <x v="2611"/>
    <d v="2024-06-10T17:01:52"/>
    <s v="PROD26"/>
    <s v="CUST373"/>
    <s v="Electronics"/>
    <s v="Cash"/>
    <n v="1285.44"/>
    <n v="4"/>
    <n v="5141.76"/>
    <n v="627.66"/>
    <n v="4514.1000000000004"/>
    <x v="6"/>
    <s v="06"/>
    <s v="June"/>
  </r>
  <r>
    <x v="2612"/>
    <d v="2024-07-13T11:05:46"/>
    <s v="PROD81"/>
    <s v="CUST834"/>
    <s v="Toys"/>
    <s v="PayPal"/>
    <n v="1020.07"/>
    <n v="8"/>
    <n v="8160.56"/>
    <n v="783.02"/>
    <n v="7377.5400000000009"/>
    <x v="3"/>
    <s v="07"/>
    <s v="July"/>
  </r>
  <r>
    <x v="2613"/>
    <d v="2024-06-06T13:12:23"/>
    <s v="PROD192"/>
    <s v="CUST579"/>
    <s v="Toys"/>
    <s v="Debit Card"/>
    <n v="681.21"/>
    <n v="7"/>
    <n v="4768.47"/>
    <n v="154.76"/>
    <n v="4613.71"/>
    <x v="2"/>
    <s v="06"/>
    <s v="June"/>
  </r>
  <r>
    <x v="2614"/>
    <d v="2024-09-07T04:00:39"/>
    <s v="PROD173"/>
    <s v="CUST969"/>
    <s v="Books"/>
    <s v="Bank Transfer"/>
    <n v="591.16999999999996"/>
    <n v="8"/>
    <n v="4729.3599999999997"/>
    <n v="18.7"/>
    <n v="4710.66"/>
    <x v="3"/>
    <s v="09"/>
    <s v="September"/>
  </r>
  <r>
    <x v="2615"/>
    <d v="2024-11-07T23:28:22"/>
    <s v="PROD195"/>
    <s v="CUST582"/>
    <s v="Toys"/>
    <s v="Debit Card"/>
    <n v="1459.45"/>
    <n v="4"/>
    <n v="5837.8"/>
    <n v="955.51"/>
    <n v="4882.29"/>
    <x v="2"/>
    <s v="11"/>
    <s v="November"/>
  </r>
  <r>
    <x v="2616"/>
    <d v="2024-06-21T13:51:16"/>
    <s v="PROD27"/>
    <s v="CUST483"/>
    <s v="Toys"/>
    <s v="Credit Card"/>
    <n v="279.74"/>
    <n v="6"/>
    <n v="1678.44"/>
    <n v="493.17"/>
    <n v="1185.27"/>
    <x v="1"/>
    <s v="06"/>
    <s v="June"/>
  </r>
  <r>
    <x v="2617"/>
    <d v="2024-05-27T06:26:59"/>
    <s v="PROD8"/>
    <s v="CUST891"/>
    <s v="Electronics"/>
    <s v="Bank Transfer"/>
    <n v="1492.87"/>
    <n v="8"/>
    <n v="11942.96"/>
    <n v="851.56"/>
    <n v="11091.4"/>
    <x v="6"/>
    <s v="05"/>
    <s v="May"/>
  </r>
  <r>
    <x v="2618"/>
    <d v="2024-10-02T16:34:36"/>
    <s v="PROD196"/>
    <s v="CUST434"/>
    <s v="Toys"/>
    <s v="Debit Card"/>
    <n v="162.38"/>
    <n v="8"/>
    <n v="1299.04"/>
    <n v="487.84"/>
    <n v="811.2"/>
    <x v="4"/>
    <s v="10"/>
    <s v="October"/>
  </r>
  <r>
    <x v="2619"/>
    <d v="2024-06-26T02:18:12"/>
    <s v="PROD1"/>
    <s v="CUST424"/>
    <s v="Fashion"/>
    <s v="Credit Card"/>
    <n v="990.46"/>
    <n v="5"/>
    <n v="4952.3"/>
    <n v="435.29"/>
    <n v="4517.01"/>
    <x v="4"/>
    <s v="06"/>
    <s v="June"/>
  </r>
  <r>
    <x v="2620"/>
    <d v="2024-03-04T02:25:54"/>
    <s v="PROD132"/>
    <s v="CUST419"/>
    <s v="Fashion"/>
    <s v="Cash"/>
    <n v="1204.4000000000001"/>
    <n v="6"/>
    <n v="7226.4000000000005"/>
    <n v="28.1"/>
    <n v="7198.3"/>
    <x v="6"/>
    <s v="03"/>
    <s v="March"/>
  </r>
  <r>
    <x v="2621"/>
    <d v="2024-11-07T08:04:48"/>
    <s v="PROD19"/>
    <s v="CUST690"/>
    <s v="Toys"/>
    <s v="Credit Card"/>
    <n v="1688.68"/>
    <n v="2"/>
    <n v="3377.36"/>
    <n v="288.51"/>
    <n v="3088.8500000000004"/>
    <x v="2"/>
    <s v="11"/>
    <s v="November"/>
  </r>
  <r>
    <x v="2622"/>
    <d v="2024-08-26T07:20:43"/>
    <s v="PROD173"/>
    <s v="CUST945"/>
    <s v="Toys"/>
    <s v="Cash"/>
    <n v="656.27"/>
    <n v="8"/>
    <n v="5250.16"/>
    <n v="18.7"/>
    <n v="5231.46"/>
    <x v="6"/>
    <s v="08"/>
    <s v="August"/>
  </r>
  <r>
    <x v="2623"/>
    <d v="2024-01-09T16:01:53"/>
    <s v="PROD96"/>
    <s v="CUST950"/>
    <s v="Electronics"/>
    <s v="Debit Card"/>
    <n v="978.29"/>
    <n v="3"/>
    <n v="2934.87"/>
    <n v="307.60000000000002"/>
    <n v="2627.27"/>
    <x v="5"/>
    <s v="01"/>
    <s v="January"/>
  </r>
  <r>
    <x v="2624"/>
    <d v="2024-08-18T09:39:30"/>
    <s v="PROD55"/>
    <s v="CUST933"/>
    <s v="Electronics"/>
    <s v="PayPal"/>
    <n v="1021.42"/>
    <n v="5"/>
    <n v="5107.0999999999995"/>
    <n v="376.96"/>
    <n v="4730.1399999999994"/>
    <x v="0"/>
    <s v="08"/>
    <s v="August"/>
  </r>
  <r>
    <x v="2625"/>
    <d v="2024-06-15T10:20:29"/>
    <s v="PROD46"/>
    <s v="CUST813"/>
    <s v="Fashion"/>
    <s v="Credit Card"/>
    <n v="709.77"/>
    <n v="8"/>
    <n v="5678.16"/>
    <n v="587.24"/>
    <n v="5090.92"/>
    <x v="3"/>
    <s v="06"/>
    <s v="June"/>
  </r>
  <r>
    <x v="2626"/>
    <d v="2024-06-06T13:37:57"/>
    <s v="PROD59"/>
    <s v="CUST100"/>
    <s v="Books"/>
    <s v="Credit Card"/>
    <n v="1904.12"/>
    <n v="1"/>
    <n v="1904.12"/>
    <n v="297.7"/>
    <n v="1606.4199999999998"/>
    <x v="2"/>
    <s v="06"/>
    <s v="June"/>
  </r>
  <r>
    <x v="2627"/>
    <d v="2024-04-11T07:46:50"/>
    <s v="PROD154"/>
    <s v="CUST272"/>
    <s v="Home Appliances"/>
    <s v="Credit Card"/>
    <n v="246.78"/>
    <n v="6"/>
    <n v="1480.68"/>
    <n v="37.53"/>
    <n v="1443.15"/>
    <x v="2"/>
    <s v="04"/>
    <s v="April"/>
  </r>
  <r>
    <x v="2628"/>
    <d v="2024-02-26T20:20:15"/>
    <s v="PROD92"/>
    <s v="CUST41"/>
    <s v="Books"/>
    <s v="Cash"/>
    <n v="1618.12"/>
    <n v="5"/>
    <n v="8090.5999999999995"/>
    <n v="814.84"/>
    <n v="7275.7599999999993"/>
    <x v="6"/>
    <s v="02"/>
    <s v="February"/>
  </r>
  <r>
    <x v="2629"/>
    <d v="2024-06-09T16:06:53"/>
    <s v="PROD120"/>
    <s v="CUST394"/>
    <s v="Books"/>
    <s v="Credit Card"/>
    <n v="1097.95"/>
    <n v="5"/>
    <n v="5489.75"/>
    <n v="821.86"/>
    <n v="4667.8900000000003"/>
    <x v="0"/>
    <s v="06"/>
    <s v="June"/>
  </r>
  <r>
    <x v="2630"/>
    <d v="2024-01-19T21:47:22"/>
    <s v="PROD143"/>
    <s v="CUST595"/>
    <s v="Toys"/>
    <s v="Debit Card"/>
    <n v="889.7"/>
    <n v="1"/>
    <n v="889.7"/>
    <n v="570.6"/>
    <n v="319.10000000000002"/>
    <x v="1"/>
    <s v="01"/>
    <s v="January"/>
  </r>
  <r>
    <x v="2631"/>
    <d v="2024-02-19T22:41:53"/>
    <s v="PROD98"/>
    <s v="CUST348"/>
    <s v="Toys"/>
    <s v="Debit Card"/>
    <n v="362.02"/>
    <n v="7"/>
    <n v="2534.14"/>
    <n v="943.24"/>
    <n v="1590.8999999999999"/>
    <x v="6"/>
    <s v="02"/>
    <s v="February"/>
  </r>
  <r>
    <x v="2632"/>
    <d v="2024-01-28T22:24:19"/>
    <s v="PROD54"/>
    <s v="CUST405"/>
    <s v="Fashion"/>
    <s v="Debit Card"/>
    <n v="988.36"/>
    <n v="7"/>
    <n v="6918.52"/>
    <n v="17.89"/>
    <n v="6900.63"/>
    <x v="0"/>
    <s v="01"/>
    <s v="January"/>
  </r>
  <r>
    <x v="2633"/>
    <d v="2024-04-16T01:57:08"/>
    <s v="PROD40"/>
    <s v="CUST898"/>
    <s v="Home Appliances"/>
    <s v="Debit Card"/>
    <n v="1345.34"/>
    <n v="2"/>
    <n v="2690.68"/>
    <n v="184.29"/>
    <n v="2506.39"/>
    <x v="5"/>
    <s v="04"/>
    <s v="April"/>
  </r>
  <r>
    <x v="2634"/>
    <d v="2024-09-19T05:04:04"/>
    <s v="PROD3"/>
    <s v="CUST991"/>
    <s v="Toys"/>
    <s v="Bank Transfer"/>
    <n v="242.72"/>
    <n v="2"/>
    <n v="485.44"/>
    <n v="27.63"/>
    <n v="457.81"/>
    <x v="2"/>
    <s v="09"/>
    <s v="September"/>
  </r>
  <r>
    <x v="2635"/>
    <d v="2024-04-24T14:06:08"/>
    <s v="PROD164"/>
    <s v="CUST586"/>
    <s v="Fashion"/>
    <s v="Cash"/>
    <n v="1556.56"/>
    <n v="2"/>
    <n v="3113.12"/>
    <n v="648.5"/>
    <n v="2464.62"/>
    <x v="4"/>
    <s v="04"/>
    <s v="April"/>
  </r>
  <r>
    <x v="2636"/>
    <d v="2024-05-01T22:37:39"/>
    <s v="PROD122"/>
    <s v="CUST697"/>
    <s v="Electronics"/>
    <s v="Debit Card"/>
    <n v="692"/>
    <n v="4"/>
    <n v="2768"/>
    <n v="574.14"/>
    <n v="2193.86"/>
    <x v="4"/>
    <s v="05"/>
    <s v="May"/>
  </r>
  <r>
    <x v="2637"/>
    <d v="2024-09-11T18:49:49"/>
    <s v="PROD194"/>
    <s v="CUST110"/>
    <s v="Fashion"/>
    <s v="Credit Card"/>
    <n v="1255.93"/>
    <n v="4"/>
    <n v="5023.72"/>
    <n v="521.98"/>
    <n v="4501.74"/>
    <x v="4"/>
    <s v="09"/>
    <s v="September"/>
  </r>
  <r>
    <x v="2638"/>
    <d v="2024-03-03T08:06:54"/>
    <s v="PROD44"/>
    <s v="CUST501"/>
    <s v="Toys"/>
    <s v="PayPal"/>
    <n v="563.85"/>
    <n v="2"/>
    <n v="1127.7"/>
    <n v="174.99"/>
    <n v="952.71"/>
    <x v="0"/>
    <s v="03"/>
    <s v="March"/>
  </r>
  <r>
    <x v="2639"/>
    <d v="2024-01-27T20:46:42"/>
    <s v="PROD134"/>
    <s v="CUST689"/>
    <s v="Home Appliances"/>
    <s v="Bank Transfer"/>
    <n v="347.33"/>
    <n v="8"/>
    <n v="2778.64"/>
    <n v="162.74"/>
    <n v="2615.8999999999996"/>
    <x v="3"/>
    <s v="01"/>
    <s v="January"/>
  </r>
  <r>
    <x v="2640"/>
    <d v="2024-10-05T22:27:46"/>
    <s v="PROD126"/>
    <s v="CUST535"/>
    <s v="Fashion"/>
    <s v="PayPal"/>
    <n v="411.88"/>
    <n v="8"/>
    <n v="3295.04"/>
    <n v="605.29999999999995"/>
    <n v="2689.74"/>
    <x v="3"/>
    <s v="10"/>
    <s v="October"/>
  </r>
  <r>
    <x v="2641"/>
    <d v="2024-02-03T23:22:23"/>
    <s v="PROD44"/>
    <s v="CUST626"/>
    <s v="Books"/>
    <s v="Debit Card"/>
    <n v="338.32"/>
    <n v="5"/>
    <n v="1691.6"/>
    <n v="174.99"/>
    <n v="1516.61"/>
    <x v="3"/>
    <s v="02"/>
    <s v="February"/>
  </r>
  <r>
    <x v="2642"/>
    <d v="2024-09-24T05:01:51"/>
    <s v="PROD42"/>
    <s v="CUST547"/>
    <s v="Electronics"/>
    <s v="Credit Card"/>
    <n v="1934.84"/>
    <n v="2"/>
    <n v="3869.68"/>
    <n v="352.83"/>
    <n v="3516.85"/>
    <x v="5"/>
    <s v="09"/>
    <s v="September"/>
  </r>
  <r>
    <x v="2643"/>
    <d v="2024-10-13T04:19:28"/>
    <s v="PROD21"/>
    <s v="CUST74"/>
    <s v="Home Appliances"/>
    <s v="Debit Card"/>
    <n v="1362.17"/>
    <n v="7"/>
    <n v="9535.19"/>
    <n v="950.81"/>
    <n v="8584.380000000001"/>
    <x v="0"/>
    <s v="10"/>
    <s v="October"/>
  </r>
  <r>
    <x v="2644"/>
    <d v="2024-06-07T00:56:17"/>
    <s v="PROD164"/>
    <s v="CUST265"/>
    <s v="Books"/>
    <s v="Bank Transfer"/>
    <n v="1257.8399999999999"/>
    <n v="8"/>
    <n v="10062.719999999999"/>
    <n v="648.5"/>
    <n v="9414.2199999999993"/>
    <x v="1"/>
    <s v="06"/>
    <s v="June"/>
  </r>
  <r>
    <x v="2645"/>
    <d v="2024-06-21T00:46:28"/>
    <s v="PROD87"/>
    <s v="CUST445"/>
    <s v="Books"/>
    <s v="Bank Transfer"/>
    <n v="1754.62"/>
    <n v="10"/>
    <n v="17546.199999999997"/>
    <n v="646.59"/>
    <n v="16899.609999999997"/>
    <x v="1"/>
    <s v="06"/>
    <s v="June"/>
  </r>
  <r>
    <x v="2646"/>
    <d v="2024-05-06T01:29:09"/>
    <s v="PROD14"/>
    <s v="CUST807"/>
    <s v="Toys"/>
    <s v="Cash"/>
    <n v="352.3"/>
    <n v="10"/>
    <n v="3523"/>
    <n v="623.39"/>
    <n v="2899.61"/>
    <x v="6"/>
    <s v="05"/>
    <s v="May"/>
  </r>
  <r>
    <x v="2647"/>
    <d v="2024-10-18T23:42:55"/>
    <s v="PROD116"/>
    <s v="CUST802"/>
    <s v="Books"/>
    <s v="PayPal"/>
    <n v="959.07"/>
    <n v="4"/>
    <n v="3836.28"/>
    <n v="417.49"/>
    <n v="3418.79"/>
    <x v="1"/>
    <s v="10"/>
    <s v="October"/>
  </r>
  <r>
    <x v="2648"/>
    <d v="2024-02-14T17:23:35"/>
    <s v="PROD80"/>
    <s v="CUST48"/>
    <s v="Books"/>
    <s v="Bank Transfer"/>
    <n v="1804.56"/>
    <n v="8"/>
    <n v="14436.48"/>
    <n v="348.54"/>
    <n v="14087.939999999999"/>
    <x v="4"/>
    <s v="02"/>
    <s v="February"/>
  </r>
  <r>
    <x v="2649"/>
    <d v="2024-01-13T19:37:44"/>
    <s v="PROD98"/>
    <s v="CUST927"/>
    <s v="Toys"/>
    <s v="PayPal"/>
    <n v="589.11"/>
    <n v="10"/>
    <n v="5891.1"/>
    <n v="943.24"/>
    <n v="4947.8600000000006"/>
    <x v="3"/>
    <s v="01"/>
    <s v="January"/>
  </r>
  <r>
    <x v="2650"/>
    <d v="2024-11-02T14:10:29"/>
    <s v="PROD4"/>
    <s v="CUST462"/>
    <s v="Electronics"/>
    <s v="Debit Card"/>
    <n v="439.94"/>
    <n v="8"/>
    <n v="3519.52"/>
    <n v="454.08"/>
    <n v="3065.44"/>
    <x v="3"/>
    <s v="11"/>
    <s v="November"/>
  </r>
  <r>
    <x v="2651"/>
    <d v="2024-08-27T05:44:03"/>
    <s v="PROD26"/>
    <s v="CUST512"/>
    <s v="Home Appliances"/>
    <s v="Credit Card"/>
    <n v="1111.99"/>
    <n v="4"/>
    <n v="4447.96"/>
    <n v="627.66"/>
    <n v="3820.3"/>
    <x v="5"/>
    <s v="08"/>
    <s v="August"/>
  </r>
  <r>
    <x v="2652"/>
    <d v="2024-07-06T01:05:03"/>
    <s v="PROD168"/>
    <s v="CUST694"/>
    <s v="Toys"/>
    <s v="PayPal"/>
    <n v="1970.52"/>
    <n v="3"/>
    <n v="5911.5599999999995"/>
    <n v="407.18"/>
    <n v="5504.3799999999992"/>
    <x v="3"/>
    <s v="07"/>
    <s v="July"/>
  </r>
  <r>
    <x v="2653"/>
    <d v="2024-07-29T18:56:16"/>
    <s v="PROD166"/>
    <s v="CUST986"/>
    <s v="Fashion"/>
    <s v="Bank Transfer"/>
    <n v="1640.85"/>
    <n v="4"/>
    <n v="6563.4"/>
    <n v="925.33"/>
    <n v="5638.07"/>
    <x v="6"/>
    <s v="07"/>
    <s v="July"/>
  </r>
  <r>
    <x v="2654"/>
    <d v="2024-03-05T15:15:21"/>
    <s v="PROD107"/>
    <s v="CUST508"/>
    <s v="Books"/>
    <s v="Bank Transfer"/>
    <n v="1457.01"/>
    <n v="10"/>
    <n v="14570.1"/>
    <n v="434.88"/>
    <n v="14135.220000000001"/>
    <x v="5"/>
    <s v="03"/>
    <s v="March"/>
  </r>
  <r>
    <x v="2655"/>
    <d v="2024-05-09T07:15:34"/>
    <s v="PROD54"/>
    <s v="CUST643"/>
    <s v="Fashion"/>
    <s v="Bank Transfer"/>
    <n v="892.51"/>
    <n v="9"/>
    <n v="8032.59"/>
    <n v="17.89"/>
    <n v="8014.7"/>
    <x v="2"/>
    <s v="05"/>
    <s v="May"/>
  </r>
  <r>
    <x v="2656"/>
    <d v="2024-06-20T19:46:28"/>
    <s v="PROD11"/>
    <s v="CUST32"/>
    <s v="Electronics"/>
    <s v="Credit Card"/>
    <n v="948.4"/>
    <n v="8"/>
    <n v="7587.2"/>
    <n v="595.51"/>
    <n v="6991.69"/>
    <x v="2"/>
    <s v="06"/>
    <s v="June"/>
  </r>
  <r>
    <x v="2657"/>
    <d v="2024-01-20T13:45:25"/>
    <s v="PROD109"/>
    <s v="CUST481"/>
    <s v="Books"/>
    <s v="Cash"/>
    <n v="1158.19"/>
    <n v="4"/>
    <n v="4632.76"/>
    <n v="282.68"/>
    <n v="4350.08"/>
    <x v="3"/>
    <s v="01"/>
    <s v="January"/>
  </r>
  <r>
    <x v="2658"/>
    <d v="2024-01-22T17:47:08"/>
    <s v="PROD105"/>
    <s v="CUST661"/>
    <s v="Toys"/>
    <s v="Bank Transfer"/>
    <n v="1544.9"/>
    <n v="6"/>
    <n v="9269.4000000000015"/>
    <n v="305.49"/>
    <n v="8963.9100000000017"/>
    <x v="6"/>
    <s v="01"/>
    <s v="January"/>
  </r>
  <r>
    <x v="2659"/>
    <d v="2024-09-01T10:50:44"/>
    <s v="PROD168"/>
    <s v="CUST641"/>
    <s v="Toys"/>
    <s v="Debit Card"/>
    <n v="329.59"/>
    <n v="10"/>
    <n v="3295.8999999999996"/>
    <n v="407.18"/>
    <n v="2888.72"/>
    <x v="0"/>
    <s v="09"/>
    <s v="September"/>
  </r>
  <r>
    <x v="2660"/>
    <d v="2024-04-05T18:11:37"/>
    <s v="PROD134"/>
    <s v="CUST418"/>
    <s v="Books"/>
    <s v="Bank Transfer"/>
    <n v="1928.39"/>
    <n v="4"/>
    <n v="7713.56"/>
    <n v="162.74"/>
    <n v="7550.8200000000006"/>
    <x v="1"/>
    <s v="04"/>
    <s v="April"/>
  </r>
  <r>
    <x v="2661"/>
    <d v="2024-10-01T13:23:53"/>
    <s v="PROD17"/>
    <s v="CUST242"/>
    <s v="Fashion"/>
    <s v="PayPal"/>
    <n v="1898.87"/>
    <n v="2"/>
    <n v="3797.74"/>
    <n v="34.31"/>
    <n v="3763.43"/>
    <x v="5"/>
    <s v="10"/>
    <s v="October"/>
  </r>
  <r>
    <x v="2662"/>
    <d v="2024-09-01T07:24:21"/>
    <s v="PROD110"/>
    <s v="CUST111"/>
    <s v="Books"/>
    <s v="Credit Card"/>
    <n v="641.29"/>
    <n v="2"/>
    <n v="1282.58"/>
    <n v="678.93"/>
    <n v="603.65"/>
    <x v="0"/>
    <s v="09"/>
    <s v="September"/>
  </r>
  <r>
    <x v="2663"/>
    <d v="2024-07-04T09:06:32"/>
    <s v="PROD6"/>
    <s v="CUST443"/>
    <s v="Home Appliances"/>
    <s v="PayPal"/>
    <n v="51.15"/>
    <n v="5"/>
    <n v="255.75"/>
    <n v="96.13"/>
    <n v="159.62"/>
    <x v="2"/>
    <s v="07"/>
    <s v="July"/>
  </r>
  <r>
    <x v="2664"/>
    <d v="2024-04-03T10:20:05"/>
    <s v="PROD178"/>
    <s v="CUST613"/>
    <s v="Fashion"/>
    <s v="Cash"/>
    <n v="1724.96"/>
    <n v="2"/>
    <n v="3449.92"/>
    <n v="750.55"/>
    <n v="2699.37"/>
    <x v="4"/>
    <s v="04"/>
    <s v="April"/>
  </r>
  <r>
    <x v="2665"/>
    <d v="2024-02-20T04:25:42"/>
    <s v="PROD3"/>
    <s v="CUST964"/>
    <s v="Electronics"/>
    <s v="Bank Transfer"/>
    <n v="967.31"/>
    <n v="4"/>
    <n v="3869.24"/>
    <n v="27.63"/>
    <n v="3841.6099999999997"/>
    <x v="5"/>
    <s v="02"/>
    <s v="February"/>
  </r>
  <r>
    <x v="2666"/>
    <d v="2024-08-29T18:06:57"/>
    <s v="PROD194"/>
    <s v="CUST579"/>
    <s v="Books"/>
    <s v="Bank Transfer"/>
    <n v="198.07"/>
    <n v="6"/>
    <n v="1188.42"/>
    <n v="521.98"/>
    <n v="666.44"/>
    <x v="2"/>
    <s v="08"/>
    <s v="August"/>
  </r>
  <r>
    <x v="2667"/>
    <d v="2024-10-14T00:23:27"/>
    <s v="PROD12"/>
    <s v="CUST735"/>
    <s v="Toys"/>
    <s v="Credit Card"/>
    <n v="363.83"/>
    <n v="3"/>
    <n v="1091.49"/>
    <n v="132.38999999999999"/>
    <n v="959.1"/>
    <x v="6"/>
    <s v="10"/>
    <s v="October"/>
  </r>
  <r>
    <x v="2668"/>
    <d v="2024-08-05T03:02:49"/>
    <s v="PROD1"/>
    <s v="CUST704"/>
    <s v="Toys"/>
    <s v="Cash"/>
    <n v="1765.83"/>
    <n v="3"/>
    <n v="5297.49"/>
    <n v="435.29"/>
    <n v="4862.2"/>
    <x v="6"/>
    <s v="08"/>
    <s v="August"/>
  </r>
  <r>
    <x v="2669"/>
    <d v="2024-07-26T05:43:12"/>
    <s v="PROD144"/>
    <s v="CUST198"/>
    <s v="Electronics"/>
    <s v="PayPal"/>
    <n v="1557.06"/>
    <n v="2"/>
    <n v="3114.12"/>
    <n v="369.73"/>
    <n v="2744.39"/>
    <x v="1"/>
    <s v="07"/>
    <s v="July"/>
  </r>
  <r>
    <x v="2670"/>
    <d v="2024-05-11T04:33:24"/>
    <s v="PROD141"/>
    <s v="CUST94"/>
    <s v="Toys"/>
    <s v="Bank Transfer"/>
    <n v="297.88"/>
    <n v="6"/>
    <n v="1787.28"/>
    <n v="74.92"/>
    <n v="1712.36"/>
    <x v="3"/>
    <s v="05"/>
    <s v="May"/>
  </r>
  <r>
    <x v="2671"/>
    <d v="2024-08-11T10:33:04"/>
    <s v="PROD149"/>
    <s v="CUST725"/>
    <s v="Toys"/>
    <s v="Bank Transfer"/>
    <n v="1678.44"/>
    <n v="2"/>
    <n v="3356.88"/>
    <n v="581.64"/>
    <n v="2775.2400000000002"/>
    <x v="0"/>
    <s v="08"/>
    <s v="August"/>
  </r>
  <r>
    <x v="2672"/>
    <d v="2024-11-12T19:27:25"/>
    <s v="PROD114"/>
    <s v="CUST473"/>
    <s v="Books"/>
    <s v="PayPal"/>
    <n v="1390.36"/>
    <n v="8"/>
    <n v="11122.88"/>
    <n v="380.81"/>
    <n v="10742.07"/>
    <x v="5"/>
    <s v="11"/>
    <s v="November"/>
  </r>
  <r>
    <x v="2673"/>
    <d v="2024-07-29T07:03:03"/>
    <s v="PROD13"/>
    <s v="CUST655"/>
    <s v="Home Appliances"/>
    <s v="Debit Card"/>
    <n v="304"/>
    <n v="8"/>
    <n v="2432"/>
    <n v="188.4"/>
    <n v="2243.6"/>
    <x v="6"/>
    <s v="07"/>
    <s v="July"/>
  </r>
  <r>
    <x v="2674"/>
    <d v="2024-04-25T18:01:34"/>
    <s v="PROD74"/>
    <s v="CUST397"/>
    <s v="Books"/>
    <s v="Bank Transfer"/>
    <n v="669.4"/>
    <n v="1"/>
    <n v="669.4"/>
    <n v="670.34"/>
    <n v="-0.94000000000005457"/>
    <x v="2"/>
    <s v="04"/>
    <s v="April"/>
  </r>
  <r>
    <x v="2675"/>
    <d v="2024-09-22T22:03:24"/>
    <s v="PROD137"/>
    <s v="CUST828"/>
    <s v="Toys"/>
    <s v="Cash"/>
    <n v="147.34"/>
    <n v="6"/>
    <n v="884.04"/>
    <n v="612.41999999999996"/>
    <n v="271.62"/>
    <x v="0"/>
    <s v="09"/>
    <s v="September"/>
  </r>
  <r>
    <x v="2676"/>
    <d v="2024-07-09T14:37:04"/>
    <s v="PROD61"/>
    <s v="CUST313"/>
    <s v="Electronics"/>
    <s v="Credit Card"/>
    <n v="585.13"/>
    <n v="7"/>
    <n v="4095.91"/>
    <n v="193.63"/>
    <n v="3902.2799999999997"/>
    <x v="5"/>
    <s v="07"/>
    <s v="July"/>
  </r>
  <r>
    <x v="2677"/>
    <d v="2024-05-16T20:39:22"/>
    <s v="PROD67"/>
    <s v="CUST525"/>
    <s v="Books"/>
    <s v="PayPal"/>
    <n v="1811.29"/>
    <n v="4"/>
    <n v="7245.16"/>
    <n v="69.03"/>
    <n v="7176.13"/>
    <x v="2"/>
    <s v="05"/>
    <s v="May"/>
  </r>
  <r>
    <x v="2678"/>
    <d v="2024-10-17T14:29:35"/>
    <s v="PROD63"/>
    <s v="CUST180"/>
    <s v="Toys"/>
    <s v="Bank Transfer"/>
    <n v="882.06"/>
    <n v="2"/>
    <n v="1764.12"/>
    <n v="925.53"/>
    <n v="838.58999999999992"/>
    <x v="2"/>
    <s v="10"/>
    <s v="October"/>
  </r>
  <r>
    <x v="2679"/>
    <d v="2024-05-21T10:52:12"/>
    <s v="PROD91"/>
    <s v="CUST655"/>
    <s v="Books"/>
    <s v="PayPal"/>
    <n v="626.47"/>
    <n v="2"/>
    <n v="1252.94"/>
    <n v="105.91"/>
    <n v="1147.03"/>
    <x v="5"/>
    <s v="05"/>
    <s v="May"/>
  </r>
  <r>
    <x v="2680"/>
    <d v="2024-08-09T22:20:56"/>
    <s v="PROD129"/>
    <s v="CUST628"/>
    <s v="Books"/>
    <s v="Cash"/>
    <n v="1933.62"/>
    <n v="5"/>
    <n v="9668.0999999999985"/>
    <n v="67.97"/>
    <n v="9600.1299999999992"/>
    <x v="1"/>
    <s v="08"/>
    <s v="August"/>
  </r>
  <r>
    <x v="2681"/>
    <d v="2024-04-08T19:23:31"/>
    <s v="PROD190"/>
    <s v="CUST947"/>
    <s v="Toys"/>
    <s v="Cash"/>
    <n v="972.86"/>
    <n v="4"/>
    <n v="3891.44"/>
    <n v="787.31"/>
    <n v="3104.13"/>
    <x v="6"/>
    <s v="04"/>
    <s v="April"/>
  </r>
  <r>
    <x v="2682"/>
    <d v="2024-08-09T22:27:15"/>
    <s v="PROD1"/>
    <s v="CUST479"/>
    <s v="Books"/>
    <s v="Debit Card"/>
    <n v="1039.29"/>
    <n v="2"/>
    <n v="2078.58"/>
    <n v="435.29"/>
    <n v="1643.29"/>
    <x v="1"/>
    <s v="08"/>
    <s v="August"/>
  </r>
  <r>
    <x v="2683"/>
    <d v="2024-08-26T02:39:02"/>
    <s v="PROD15"/>
    <s v="CUST351"/>
    <s v="Fashion"/>
    <s v="Cash"/>
    <n v="1488.41"/>
    <n v="9"/>
    <n v="13395.69"/>
    <n v="866.87"/>
    <n v="12528.82"/>
    <x v="6"/>
    <s v="08"/>
    <s v="August"/>
  </r>
  <r>
    <x v="2684"/>
    <d v="2024-09-20T02:24:56"/>
    <s v="PROD147"/>
    <s v="CUST424"/>
    <s v="Fashion"/>
    <s v="PayPal"/>
    <n v="450.81"/>
    <n v="8"/>
    <n v="3606.48"/>
    <n v="257.93"/>
    <n v="3348.55"/>
    <x v="1"/>
    <s v="09"/>
    <s v="September"/>
  </r>
  <r>
    <x v="2685"/>
    <d v="2024-11-01T05:43:59"/>
    <s v="PROD139"/>
    <s v="CUST167"/>
    <s v="Electronics"/>
    <s v="Cash"/>
    <n v="361.75"/>
    <n v="3"/>
    <n v="1085.25"/>
    <n v="699.64"/>
    <n v="385.61"/>
    <x v="1"/>
    <s v="11"/>
    <s v="November"/>
  </r>
  <r>
    <x v="2686"/>
    <d v="2024-02-09T22:47:41"/>
    <s v="PROD184"/>
    <s v="CUST675"/>
    <s v="Toys"/>
    <s v="PayPal"/>
    <n v="1133.45"/>
    <n v="2"/>
    <n v="2266.9"/>
    <n v="986.68"/>
    <n v="1280.2200000000003"/>
    <x v="1"/>
    <s v="02"/>
    <s v="February"/>
  </r>
  <r>
    <x v="2687"/>
    <d v="2024-08-19T14:55:04"/>
    <s v="PROD13"/>
    <s v="CUST650"/>
    <s v="Electronics"/>
    <s v="Cash"/>
    <n v="1339.18"/>
    <n v="2"/>
    <n v="2678.36"/>
    <n v="188.4"/>
    <n v="2489.96"/>
    <x v="6"/>
    <s v="08"/>
    <s v="August"/>
  </r>
  <r>
    <x v="2688"/>
    <d v="2024-09-20T05:45:41"/>
    <s v="PROD10"/>
    <s v="CUST353"/>
    <s v="Home Appliances"/>
    <s v="PayPal"/>
    <n v="320.95"/>
    <n v="10"/>
    <n v="3209.5"/>
    <n v="438.5"/>
    <n v="2771"/>
    <x v="1"/>
    <s v="09"/>
    <s v="September"/>
  </r>
  <r>
    <x v="2689"/>
    <d v="2024-06-24T02:33:17"/>
    <s v="PROD154"/>
    <s v="CUST914"/>
    <s v="Toys"/>
    <s v="Credit Card"/>
    <n v="967.64"/>
    <n v="10"/>
    <n v="9676.4"/>
    <n v="37.53"/>
    <n v="9638.869999999999"/>
    <x v="6"/>
    <s v="06"/>
    <s v="June"/>
  </r>
  <r>
    <x v="2690"/>
    <d v="2024-02-17T03:28:10"/>
    <s v="PROD174"/>
    <s v="CUST652"/>
    <s v="Books"/>
    <s v="Debit Card"/>
    <n v="858.39"/>
    <n v="8"/>
    <n v="6867.12"/>
    <n v="348.26"/>
    <n v="6518.86"/>
    <x v="3"/>
    <s v="02"/>
    <s v="February"/>
  </r>
  <r>
    <x v="2691"/>
    <d v="2024-03-15T12:38:39"/>
    <s v="PROD169"/>
    <s v="CUST970"/>
    <s v="Electronics"/>
    <s v="PayPal"/>
    <n v="1773.95"/>
    <n v="5"/>
    <n v="8869.75"/>
    <n v="772.45"/>
    <n v="8097.3"/>
    <x v="1"/>
    <s v="03"/>
    <s v="March"/>
  </r>
  <r>
    <x v="2692"/>
    <d v="2024-06-28T14:54:21"/>
    <s v="PROD195"/>
    <s v="CUST97"/>
    <s v="Electronics"/>
    <s v="PayPal"/>
    <n v="1314.33"/>
    <n v="2"/>
    <n v="2628.66"/>
    <n v="955.51"/>
    <n v="1673.1499999999999"/>
    <x v="1"/>
    <s v="06"/>
    <s v="June"/>
  </r>
  <r>
    <x v="2693"/>
    <d v="2024-05-25T23:15:49"/>
    <s v="PROD35"/>
    <s v="CUST568"/>
    <s v="Home Appliances"/>
    <s v="Debit Card"/>
    <n v="1575.4"/>
    <n v="5"/>
    <n v="7877"/>
    <n v="707.26"/>
    <n v="7169.74"/>
    <x v="3"/>
    <s v="05"/>
    <s v="May"/>
  </r>
  <r>
    <x v="2694"/>
    <d v="2024-05-22T11:43:31"/>
    <s v="PROD123"/>
    <s v="CUST878"/>
    <s v="Electronics"/>
    <s v="Credit Card"/>
    <n v="681.9"/>
    <n v="5"/>
    <n v="3409.5"/>
    <n v="372.5"/>
    <n v="3037"/>
    <x v="4"/>
    <s v="05"/>
    <s v="May"/>
  </r>
  <r>
    <x v="2695"/>
    <d v="2024-08-18T16:51:48"/>
    <s v="PROD11"/>
    <s v="CUST674"/>
    <s v="Toys"/>
    <s v="Bank Transfer"/>
    <n v="934.14"/>
    <n v="2"/>
    <n v="1868.28"/>
    <n v="595.51"/>
    <n v="1272.77"/>
    <x v="0"/>
    <s v="08"/>
    <s v="August"/>
  </r>
  <r>
    <x v="2696"/>
    <d v="2024-08-01T05:16:18"/>
    <s v="PROD119"/>
    <s v="CUST360"/>
    <s v="Fashion"/>
    <s v="Bank Transfer"/>
    <n v="1470.37"/>
    <n v="6"/>
    <n v="8822.2199999999993"/>
    <n v="415.38"/>
    <n v="8406.84"/>
    <x v="2"/>
    <s v="08"/>
    <s v="August"/>
  </r>
  <r>
    <x v="2697"/>
    <d v="2024-11-06T09:30:55"/>
    <s v="PROD110"/>
    <s v="CUST752"/>
    <s v="Fashion"/>
    <s v="Cash"/>
    <n v="1205.3399999999999"/>
    <n v="4"/>
    <n v="4821.3599999999997"/>
    <n v="678.93"/>
    <n v="4142.4299999999994"/>
    <x v="4"/>
    <s v="11"/>
    <s v="November"/>
  </r>
  <r>
    <x v="2698"/>
    <d v="2024-05-19T04:25:20"/>
    <s v="PROD144"/>
    <s v="CUST257"/>
    <s v="Home Appliances"/>
    <s v="PayPal"/>
    <n v="882.37"/>
    <n v="6"/>
    <n v="5294.22"/>
    <n v="369.73"/>
    <n v="4924.49"/>
    <x v="0"/>
    <s v="05"/>
    <s v="May"/>
  </r>
  <r>
    <x v="2699"/>
    <d v="2024-04-06T04:33:26"/>
    <s v="PROD8"/>
    <s v="CUST472"/>
    <s v="Books"/>
    <s v="Cash"/>
    <n v="1239.46"/>
    <n v="10"/>
    <n v="12394.6"/>
    <n v="851.56"/>
    <n v="11543.04"/>
    <x v="3"/>
    <s v="04"/>
    <s v="April"/>
  </r>
  <r>
    <x v="2700"/>
    <d v="2024-09-02T22:50:45"/>
    <s v="PROD117"/>
    <s v="CUST490"/>
    <s v="Electronics"/>
    <s v="Cash"/>
    <n v="971.59"/>
    <n v="1"/>
    <n v="971.59"/>
    <n v="621.46"/>
    <n v="350.13"/>
    <x v="6"/>
    <s v="09"/>
    <s v="September"/>
  </r>
  <r>
    <x v="2701"/>
    <d v="2024-09-07T06:48:04"/>
    <s v="PROD197"/>
    <s v="CUST223"/>
    <s v="Books"/>
    <s v="Credit Card"/>
    <n v="1328.22"/>
    <n v="4"/>
    <n v="5312.88"/>
    <n v="754.1"/>
    <n v="4558.78"/>
    <x v="3"/>
    <s v="09"/>
    <s v="September"/>
  </r>
  <r>
    <x v="2702"/>
    <d v="2024-08-10T23:45:13"/>
    <s v="PROD27"/>
    <s v="CUST113"/>
    <s v="Electronics"/>
    <s v="PayPal"/>
    <n v="1237.47"/>
    <n v="5"/>
    <n v="6187.35"/>
    <n v="493.17"/>
    <n v="5694.18"/>
    <x v="3"/>
    <s v="08"/>
    <s v="August"/>
  </r>
  <r>
    <x v="2703"/>
    <d v="2024-10-14T20:21:35"/>
    <s v="PROD28"/>
    <s v="CUST542"/>
    <s v="Electronics"/>
    <s v="Debit Card"/>
    <n v="1704.91"/>
    <n v="5"/>
    <n v="8524.5500000000011"/>
    <n v="963.58"/>
    <n v="7560.9700000000012"/>
    <x v="6"/>
    <s v="10"/>
    <s v="October"/>
  </r>
  <r>
    <x v="2704"/>
    <d v="2024-09-06T13:42:41"/>
    <s v="PROD199"/>
    <s v="CUST768"/>
    <s v="Fashion"/>
    <s v="Debit Card"/>
    <n v="379.89"/>
    <n v="4"/>
    <n v="1519.56"/>
    <n v="907.07"/>
    <n v="612.4899999999999"/>
    <x v="1"/>
    <s v="09"/>
    <s v="September"/>
  </r>
  <r>
    <x v="2705"/>
    <d v="2024-05-01T09:39:29"/>
    <s v="PROD136"/>
    <s v="CUST963"/>
    <s v="Electronics"/>
    <s v="Bank Transfer"/>
    <n v="1233.0899999999999"/>
    <n v="8"/>
    <n v="9864.7199999999993"/>
    <n v="226.52"/>
    <n v="9638.1999999999989"/>
    <x v="4"/>
    <s v="05"/>
    <s v="May"/>
  </r>
  <r>
    <x v="2706"/>
    <d v="2024-10-01T18:10:06"/>
    <s v="PROD174"/>
    <s v="CUST608"/>
    <s v="Electronics"/>
    <s v="Bank Transfer"/>
    <n v="1003.63"/>
    <n v="6"/>
    <n v="6021.78"/>
    <n v="348.26"/>
    <n v="5673.5199999999995"/>
    <x v="5"/>
    <s v="10"/>
    <s v="October"/>
  </r>
  <r>
    <x v="2707"/>
    <d v="2024-04-07T02:07:08"/>
    <s v="PROD144"/>
    <s v="CUST178"/>
    <s v="Toys"/>
    <s v="Bank Transfer"/>
    <n v="1189.8800000000001"/>
    <n v="2"/>
    <n v="2379.7600000000002"/>
    <n v="369.73"/>
    <n v="2010.0300000000002"/>
    <x v="0"/>
    <s v="04"/>
    <s v="April"/>
  </r>
  <r>
    <x v="2708"/>
    <d v="2024-06-14T02:19:02"/>
    <s v="PROD130"/>
    <s v="CUST633"/>
    <s v="Home Appliances"/>
    <s v="Cash"/>
    <n v="1441.95"/>
    <n v="4"/>
    <n v="5767.8"/>
    <n v="692.63"/>
    <n v="5075.17"/>
    <x v="1"/>
    <s v="06"/>
    <s v="June"/>
  </r>
  <r>
    <x v="2709"/>
    <d v="2024-07-16T13:08:14"/>
    <s v="PROD27"/>
    <s v="CUST939"/>
    <s v="Toys"/>
    <s v="Debit Card"/>
    <n v="242.94"/>
    <n v="9"/>
    <n v="2186.46"/>
    <n v="493.17"/>
    <n v="1693.29"/>
    <x v="5"/>
    <s v="07"/>
    <s v="July"/>
  </r>
  <r>
    <x v="2710"/>
    <d v="2024-07-05T21:09:07"/>
    <s v="PROD93"/>
    <s v="CUST97"/>
    <s v="Books"/>
    <s v="Cash"/>
    <n v="866.8"/>
    <n v="1"/>
    <n v="866.8"/>
    <n v="762.47"/>
    <n v="104.32999999999993"/>
    <x v="1"/>
    <s v="07"/>
    <s v="July"/>
  </r>
  <r>
    <x v="2711"/>
    <d v="2024-08-13T03:15:58"/>
    <s v="PROD83"/>
    <s v="CUST907"/>
    <s v="Toys"/>
    <s v="Cash"/>
    <n v="498.37"/>
    <n v="5"/>
    <n v="2491.85"/>
    <n v="303.60000000000002"/>
    <n v="2188.25"/>
    <x v="5"/>
    <s v="08"/>
    <s v="August"/>
  </r>
  <r>
    <x v="2712"/>
    <d v="2024-07-29T18:30:06"/>
    <s v="PROD51"/>
    <s v="CUST918"/>
    <s v="Electronics"/>
    <s v="PayPal"/>
    <n v="62.29"/>
    <n v="3"/>
    <n v="186.87"/>
    <n v="502.29"/>
    <n v="-315.42"/>
    <x v="6"/>
    <s v="07"/>
    <s v="July"/>
  </r>
  <r>
    <x v="2713"/>
    <d v="2024-01-03T15:22:37"/>
    <s v="PROD34"/>
    <s v="CUST587"/>
    <s v="Home Appliances"/>
    <s v="PayPal"/>
    <n v="1629.89"/>
    <n v="3"/>
    <n v="4889.67"/>
    <n v="136.99"/>
    <n v="4752.68"/>
    <x v="4"/>
    <s v="01"/>
    <s v="January"/>
  </r>
  <r>
    <x v="2714"/>
    <d v="2024-08-30T19:12:48"/>
    <s v="PROD85"/>
    <s v="CUST58"/>
    <s v="Fashion"/>
    <s v="Bank Transfer"/>
    <n v="1307.96"/>
    <n v="2"/>
    <n v="2615.92"/>
    <n v="899.57"/>
    <n v="1716.35"/>
    <x v="1"/>
    <s v="08"/>
    <s v="August"/>
  </r>
  <r>
    <x v="2715"/>
    <d v="2024-09-06T08:16:57"/>
    <s v="PROD55"/>
    <s v="CUST517"/>
    <s v="Books"/>
    <s v="Debit Card"/>
    <n v="497.3"/>
    <n v="10"/>
    <n v="4973"/>
    <n v="376.96"/>
    <n v="4596.04"/>
    <x v="1"/>
    <s v="09"/>
    <s v="September"/>
  </r>
  <r>
    <x v="2716"/>
    <d v="2024-05-24T13:01:07"/>
    <s v="PROD125"/>
    <s v="CUST488"/>
    <s v="Toys"/>
    <s v="Credit Card"/>
    <n v="301.85000000000002"/>
    <n v="2"/>
    <n v="603.70000000000005"/>
    <n v="358.25"/>
    <n v="245.45000000000005"/>
    <x v="1"/>
    <s v="05"/>
    <s v="May"/>
  </r>
  <r>
    <x v="2717"/>
    <d v="2024-03-03T22:16:18"/>
    <s v="PROD61"/>
    <s v="CUST698"/>
    <s v="Electronics"/>
    <s v="Bank Transfer"/>
    <n v="846.61"/>
    <n v="5"/>
    <n v="4233.05"/>
    <n v="193.63"/>
    <n v="4039.42"/>
    <x v="0"/>
    <s v="03"/>
    <s v="March"/>
  </r>
  <r>
    <x v="2718"/>
    <d v="2024-08-02T18:10:17"/>
    <s v="PROD149"/>
    <s v="CUST854"/>
    <s v="Home Appliances"/>
    <s v="Debit Card"/>
    <n v="373.68"/>
    <n v="7"/>
    <n v="2615.7600000000002"/>
    <n v="581.64"/>
    <n v="2034.1200000000003"/>
    <x v="1"/>
    <s v="08"/>
    <s v="August"/>
  </r>
  <r>
    <x v="2719"/>
    <d v="2024-01-07T08:34:38"/>
    <s v="PROD33"/>
    <s v="CUST141"/>
    <s v="Books"/>
    <s v="Debit Card"/>
    <n v="473.54"/>
    <n v="4"/>
    <n v="1894.16"/>
    <n v="330.51"/>
    <n v="1563.65"/>
    <x v="0"/>
    <s v="01"/>
    <s v="January"/>
  </r>
  <r>
    <x v="2720"/>
    <d v="2024-01-02T13:56:06"/>
    <s v="PROD59"/>
    <s v="CUST493"/>
    <s v="Toys"/>
    <s v="Credit Card"/>
    <n v="831.4"/>
    <n v="3"/>
    <n v="2494.1999999999998"/>
    <n v="297.7"/>
    <n v="2196.5"/>
    <x v="5"/>
    <s v="01"/>
    <s v="January"/>
  </r>
  <r>
    <x v="2721"/>
    <d v="2024-08-18T14:29:37"/>
    <s v="PROD26"/>
    <s v="CUST717"/>
    <s v="Toys"/>
    <s v="Debit Card"/>
    <n v="1245.5999999999999"/>
    <n v="5"/>
    <n v="6228"/>
    <n v="627.66"/>
    <n v="5600.34"/>
    <x v="0"/>
    <s v="08"/>
    <s v="August"/>
  </r>
  <r>
    <x v="2722"/>
    <d v="2024-04-23T07:11:49"/>
    <s v="PROD63"/>
    <s v="CUST876"/>
    <s v="Fashion"/>
    <s v="Cash"/>
    <n v="663.63"/>
    <n v="10"/>
    <n v="6636.3"/>
    <n v="925.53"/>
    <n v="5710.77"/>
    <x v="5"/>
    <s v="04"/>
    <s v="April"/>
  </r>
  <r>
    <x v="2723"/>
    <d v="2024-06-30T15:22:44"/>
    <s v="PROD144"/>
    <s v="CUST724"/>
    <s v="Toys"/>
    <s v="Credit Card"/>
    <n v="1229.3"/>
    <n v="8"/>
    <n v="9834.4"/>
    <n v="369.73"/>
    <n v="9464.67"/>
    <x v="0"/>
    <s v="06"/>
    <s v="June"/>
  </r>
  <r>
    <x v="2724"/>
    <d v="2024-07-23T12:56:42"/>
    <s v="PROD47"/>
    <s v="CUST59"/>
    <s v="Fashion"/>
    <s v="Debit Card"/>
    <n v="1028.7"/>
    <n v="8"/>
    <n v="8229.6"/>
    <n v="821.78"/>
    <n v="7407.8200000000006"/>
    <x v="5"/>
    <s v="07"/>
    <s v="July"/>
  </r>
  <r>
    <x v="2725"/>
    <d v="2024-01-31T10:09:53"/>
    <s v="PROD27"/>
    <s v="CUST309"/>
    <s v="Toys"/>
    <s v="PayPal"/>
    <n v="1777.06"/>
    <n v="2"/>
    <n v="3554.12"/>
    <n v="493.17"/>
    <n v="3060.95"/>
    <x v="4"/>
    <s v="01"/>
    <s v="January"/>
  </r>
  <r>
    <x v="2726"/>
    <d v="2024-02-26T02:19:19"/>
    <s v="PROD59"/>
    <s v="CUST403"/>
    <s v="Toys"/>
    <s v="Cash"/>
    <n v="928.44"/>
    <n v="3"/>
    <n v="2785.32"/>
    <n v="297.7"/>
    <n v="2487.6200000000003"/>
    <x v="6"/>
    <s v="02"/>
    <s v="February"/>
  </r>
  <r>
    <x v="2727"/>
    <d v="2024-05-15T18:59:04"/>
    <s v="PROD138"/>
    <s v="CUST344"/>
    <s v="Electronics"/>
    <s v="Credit Card"/>
    <n v="1310.3499999999999"/>
    <n v="4"/>
    <n v="5241.3999999999996"/>
    <n v="374.92"/>
    <n v="4866.4799999999996"/>
    <x v="4"/>
    <s v="05"/>
    <s v="May"/>
  </r>
  <r>
    <x v="2728"/>
    <d v="2024-10-17T18:53:26"/>
    <s v="PROD119"/>
    <s v="CUST278"/>
    <s v="Fashion"/>
    <s v="Debit Card"/>
    <n v="1691.09"/>
    <n v="7"/>
    <n v="11837.63"/>
    <n v="415.38"/>
    <n v="11422.25"/>
    <x v="2"/>
    <s v="10"/>
    <s v="October"/>
  </r>
  <r>
    <x v="2729"/>
    <d v="2024-03-21T19:53:44"/>
    <s v="PROD158"/>
    <s v="CUST263"/>
    <s v="Books"/>
    <s v="PayPal"/>
    <n v="164.63"/>
    <n v="6"/>
    <n v="987.78"/>
    <n v="688.88"/>
    <n v="298.89999999999998"/>
    <x v="2"/>
    <s v="03"/>
    <s v="March"/>
  </r>
  <r>
    <x v="2730"/>
    <d v="2024-03-09T05:32:31"/>
    <s v="PROD146"/>
    <s v="CUST454"/>
    <s v="Electronics"/>
    <s v="Credit Card"/>
    <n v="1677.08"/>
    <n v="4"/>
    <n v="6708.32"/>
    <n v="687.22"/>
    <n v="6021.0999999999995"/>
    <x v="3"/>
    <s v="03"/>
    <s v="March"/>
  </r>
  <r>
    <x v="2731"/>
    <d v="2024-02-19T22:55:50"/>
    <s v="PROD54"/>
    <s v="CUST268"/>
    <s v="Home Appliances"/>
    <s v="Cash"/>
    <n v="239.39"/>
    <n v="3"/>
    <n v="718.17"/>
    <n v="17.89"/>
    <n v="700.28"/>
    <x v="6"/>
    <s v="02"/>
    <s v="February"/>
  </r>
  <r>
    <x v="2732"/>
    <d v="2024-11-08T08:14:11"/>
    <s v="PROD59"/>
    <s v="CUST593"/>
    <s v="Home Appliances"/>
    <s v="PayPal"/>
    <n v="1429.94"/>
    <n v="2"/>
    <n v="2859.88"/>
    <n v="297.7"/>
    <n v="2562.1800000000003"/>
    <x v="1"/>
    <s v="11"/>
    <s v="November"/>
  </r>
  <r>
    <x v="2733"/>
    <d v="2024-09-22T13:16:43"/>
    <s v="PROD102"/>
    <s v="CUST842"/>
    <s v="Fashion"/>
    <s v="Credit Card"/>
    <n v="1072.68"/>
    <n v="7"/>
    <n v="7508.76"/>
    <n v="294.83"/>
    <n v="7213.93"/>
    <x v="0"/>
    <s v="09"/>
    <s v="September"/>
  </r>
  <r>
    <x v="2734"/>
    <d v="2024-08-23T09:02:56"/>
    <s v="PROD130"/>
    <s v="CUST362"/>
    <s v="Fashion"/>
    <s v="Debit Card"/>
    <n v="703.48"/>
    <n v="9"/>
    <n v="6331.32"/>
    <n v="692.63"/>
    <n v="5638.69"/>
    <x v="1"/>
    <s v="08"/>
    <s v="August"/>
  </r>
  <r>
    <x v="2735"/>
    <d v="2024-06-26T16:45:33"/>
    <s v="PROD41"/>
    <s v="CUST832"/>
    <s v="Electronics"/>
    <s v="PayPal"/>
    <n v="709.52"/>
    <n v="7"/>
    <n v="4966.6399999999994"/>
    <n v="786.45"/>
    <n v="4180.1899999999996"/>
    <x v="4"/>
    <s v="06"/>
    <s v="June"/>
  </r>
  <r>
    <x v="2736"/>
    <d v="2024-05-09T20:30:25"/>
    <s v="PROD170"/>
    <s v="CUST567"/>
    <s v="Electronics"/>
    <s v="Bank Transfer"/>
    <n v="864.32"/>
    <n v="5"/>
    <n v="4321.6000000000004"/>
    <n v="388.3"/>
    <n v="3933.3"/>
    <x v="2"/>
    <s v="05"/>
    <s v="May"/>
  </r>
  <r>
    <x v="2737"/>
    <d v="2024-10-13T07:10:42"/>
    <s v="PROD33"/>
    <s v="CUST687"/>
    <s v="Fashion"/>
    <s v="Bank Transfer"/>
    <n v="1255.6500000000001"/>
    <n v="3"/>
    <n v="3766.9500000000003"/>
    <n v="330.51"/>
    <n v="3436.4400000000005"/>
    <x v="0"/>
    <s v="10"/>
    <s v="October"/>
  </r>
  <r>
    <x v="2738"/>
    <d v="2024-09-21T17:07:09"/>
    <s v="PROD73"/>
    <s v="CUST167"/>
    <s v="Electronics"/>
    <s v="PayPal"/>
    <n v="788.68"/>
    <n v="8"/>
    <n v="6309.44"/>
    <n v="427.85"/>
    <n v="5881.5899999999992"/>
    <x v="3"/>
    <s v="09"/>
    <s v="September"/>
  </r>
  <r>
    <x v="2739"/>
    <d v="2024-03-23T15:06:49"/>
    <s v="PROD198"/>
    <s v="CUST207"/>
    <s v="Home Appliances"/>
    <s v="Cash"/>
    <n v="197.59"/>
    <n v="5"/>
    <n v="987.95"/>
    <n v="565.99"/>
    <n v="421.96000000000004"/>
    <x v="3"/>
    <s v="03"/>
    <s v="March"/>
  </r>
  <r>
    <x v="2740"/>
    <d v="2024-02-04T15:03:48"/>
    <s v="PROD198"/>
    <s v="CUST898"/>
    <s v="Electronics"/>
    <s v="PayPal"/>
    <n v="753.33"/>
    <n v="6"/>
    <n v="4519.9800000000005"/>
    <n v="565.99"/>
    <n v="3953.9900000000007"/>
    <x v="0"/>
    <s v="02"/>
    <s v="February"/>
  </r>
  <r>
    <x v="2741"/>
    <d v="2024-01-23T16:35:49"/>
    <s v="PROD175"/>
    <s v="CUST274"/>
    <s v="Electronics"/>
    <s v="Bank Transfer"/>
    <n v="123.95"/>
    <n v="5"/>
    <n v="619.75"/>
    <n v="742.32"/>
    <n v="-122.57000000000005"/>
    <x v="5"/>
    <s v="01"/>
    <s v="January"/>
  </r>
  <r>
    <x v="2742"/>
    <d v="2024-05-20T09:44:18"/>
    <s v="PROD64"/>
    <s v="CUST854"/>
    <s v="Books"/>
    <s v="Bank Transfer"/>
    <n v="1166.07"/>
    <n v="5"/>
    <n v="5830.3499999999995"/>
    <n v="90.98"/>
    <n v="5739.37"/>
    <x v="6"/>
    <s v="05"/>
    <s v="May"/>
  </r>
  <r>
    <x v="2743"/>
    <d v="2024-01-12T08:46:36"/>
    <s v="PROD76"/>
    <s v="CUST370"/>
    <s v="Home Appliances"/>
    <s v="Credit Card"/>
    <n v="1698.67"/>
    <n v="9"/>
    <n v="15288.03"/>
    <n v="984.71"/>
    <n v="14303.32"/>
    <x v="1"/>
    <s v="01"/>
    <s v="January"/>
  </r>
  <r>
    <x v="2744"/>
    <d v="2024-01-28T04:15:25"/>
    <s v="PROD106"/>
    <s v="CUST82"/>
    <s v="Toys"/>
    <s v="Cash"/>
    <n v="604.28"/>
    <n v="2"/>
    <n v="1208.56"/>
    <n v="750.19"/>
    <n v="458.36999999999989"/>
    <x v="0"/>
    <s v="01"/>
    <s v="January"/>
  </r>
  <r>
    <x v="2745"/>
    <d v="2024-01-23T05:43:38"/>
    <s v="PROD72"/>
    <s v="CUST111"/>
    <s v="Electronics"/>
    <s v="Debit Card"/>
    <n v="1150.72"/>
    <n v="9"/>
    <n v="10356.48"/>
    <n v="942.34"/>
    <n v="9414.14"/>
    <x v="5"/>
    <s v="01"/>
    <s v="January"/>
  </r>
  <r>
    <x v="2746"/>
    <d v="2024-06-12T03:36:30"/>
    <s v="PROD51"/>
    <s v="CUST724"/>
    <s v="Books"/>
    <s v="Bank Transfer"/>
    <n v="1781.59"/>
    <n v="10"/>
    <n v="17815.899999999998"/>
    <n v="502.29"/>
    <n v="17313.609999999997"/>
    <x v="4"/>
    <s v="06"/>
    <s v="June"/>
  </r>
  <r>
    <x v="2747"/>
    <d v="2024-04-23T05:15:06"/>
    <s v="PROD52"/>
    <s v="CUST439"/>
    <s v="Electronics"/>
    <s v="Debit Card"/>
    <n v="1424.65"/>
    <n v="6"/>
    <n v="8547.9000000000015"/>
    <n v="71.47"/>
    <n v="8476.4300000000021"/>
    <x v="5"/>
    <s v="04"/>
    <s v="April"/>
  </r>
  <r>
    <x v="2748"/>
    <d v="2024-11-08T16:41:00"/>
    <s v="PROD150"/>
    <s v="CUST349"/>
    <s v="Fashion"/>
    <s v="Cash"/>
    <n v="1443.52"/>
    <n v="3"/>
    <n v="4330.5599999999995"/>
    <n v="904.67"/>
    <n v="3425.8899999999994"/>
    <x v="1"/>
    <s v="11"/>
    <s v="November"/>
  </r>
  <r>
    <x v="2749"/>
    <d v="2024-05-21T17:36:41"/>
    <s v="PROD9"/>
    <s v="CUST978"/>
    <s v="Electronics"/>
    <s v="Credit Card"/>
    <n v="705.3"/>
    <n v="10"/>
    <n v="7053"/>
    <n v="481"/>
    <n v="6572"/>
    <x v="5"/>
    <s v="05"/>
    <s v="May"/>
  </r>
  <r>
    <x v="2750"/>
    <d v="2024-07-06T20:05:55"/>
    <s v="PROD168"/>
    <s v="CUST940"/>
    <s v="Fashion"/>
    <s v="Debit Card"/>
    <n v="1129.46"/>
    <n v="10"/>
    <n v="11294.6"/>
    <n v="407.18"/>
    <n v="10887.42"/>
    <x v="3"/>
    <s v="07"/>
    <s v="July"/>
  </r>
  <r>
    <x v="2751"/>
    <d v="2024-06-07T17:03:12"/>
    <s v="PROD78"/>
    <s v="CUST283"/>
    <s v="Fashion"/>
    <s v="Bank Transfer"/>
    <n v="1598.07"/>
    <n v="8"/>
    <n v="12784.56"/>
    <n v="368.23"/>
    <n v="12416.33"/>
    <x v="1"/>
    <s v="06"/>
    <s v="June"/>
  </r>
  <r>
    <x v="2752"/>
    <d v="2024-09-08T15:24:21"/>
    <s v="PROD47"/>
    <s v="CUST475"/>
    <s v="Electronics"/>
    <s v="Cash"/>
    <n v="39.979999999999997"/>
    <n v="3"/>
    <n v="119.94"/>
    <n v="821.78"/>
    <n v="-701.83999999999992"/>
    <x v="0"/>
    <s v="09"/>
    <s v="September"/>
  </r>
  <r>
    <x v="2753"/>
    <d v="2024-02-29T02:36:53"/>
    <s v="PROD142"/>
    <s v="CUST809"/>
    <s v="Toys"/>
    <s v="Debit Card"/>
    <n v="1041.8399999999999"/>
    <n v="5"/>
    <n v="5209.2"/>
    <n v="102.72"/>
    <n v="5106.4799999999996"/>
    <x v="2"/>
    <s v="02"/>
    <s v="February"/>
  </r>
  <r>
    <x v="2754"/>
    <d v="2024-05-22T03:32:27"/>
    <s v="PROD32"/>
    <s v="CUST260"/>
    <s v="Home Appliances"/>
    <s v="PayPal"/>
    <n v="651.13"/>
    <n v="10"/>
    <n v="6511.3"/>
    <n v="439.15"/>
    <n v="6072.1500000000005"/>
    <x v="4"/>
    <s v="05"/>
    <s v="May"/>
  </r>
  <r>
    <x v="2755"/>
    <d v="2024-09-07T06:03:14"/>
    <s v="PROD134"/>
    <s v="CUST310"/>
    <s v="Toys"/>
    <s v="Cash"/>
    <n v="1481.68"/>
    <n v="5"/>
    <n v="7408.4000000000005"/>
    <n v="162.74"/>
    <n v="7245.6600000000008"/>
    <x v="3"/>
    <s v="09"/>
    <s v="September"/>
  </r>
  <r>
    <x v="2756"/>
    <d v="2024-10-09T00:12:24"/>
    <s v="PROD148"/>
    <s v="CUST988"/>
    <s v="Fashion"/>
    <s v="Debit Card"/>
    <n v="1320.63"/>
    <n v="7"/>
    <n v="9244.41"/>
    <n v="93.21"/>
    <n v="9151.2000000000007"/>
    <x v="4"/>
    <s v="10"/>
    <s v="October"/>
  </r>
  <r>
    <x v="2757"/>
    <d v="2024-07-22T17:03:52"/>
    <s v="PROD127"/>
    <s v="CUST991"/>
    <s v="Fashion"/>
    <s v="PayPal"/>
    <n v="133.44999999999999"/>
    <n v="5"/>
    <n v="667.25"/>
    <n v="802.35"/>
    <n v="-135.10000000000002"/>
    <x v="6"/>
    <s v="07"/>
    <s v="July"/>
  </r>
  <r>
    <x v="2758"/>
    <d v="2024-03-09T00:40:46"/>
    <s v="PROD117"/>
    <s v="CUST111"/>
    <s v="Home Appliances"/>
    <s v="PayPal"/>
    <n v="1960.25"/>
    <n v="1"/>
    <n v="1960.25"/>
    <n v="621.46"/>
    <n v="1338.79"/>
    <x v="3"/>
    <s v="03"/>
    <s v="March"/>
  </r>
  <r>
    <x v="2759"/>
    <d v="2024-10-19T07:15:05"/>
    <s v="PROD127"/>
    <s v="CUST312"/>
    <s v="Fashion"/>
    <s v="Bank Transfer"/>
    <n v="1294.74"/>
    <n v="7"/>
    <n v="9063.18"/>
    <n v="802.35"/>
    <n v="8260.83"/>
    <x v="3"/>
    <s v="10"/>
    <s v="October"/>
  </r>
  <r>
    <x v="2760"/>
    <d v="2024-01-27T18:14:34"/>
    <s v="PROD90"/>
    <s v="CUST856"/>
    <s v="Fashion"/>
    <s v="Cash"/>
    <n v="721.92"/>
    <n v="2"/>
    <n v="1443.84"/>
    <n v="961.3"/>
    <n v="482.53999999999996"/>
    <x v="3"/>
    <s v="01"/>
    <s v="January"/>
  </r>
  <r>
    <x v="2761"/>
    <d v="2024-09-07T16:49:09"/>
    <s v="PROD164"/>
    <s v="CUST752"/>
    <s v="Electronics"/>
    <s v="Credit Card"/>
    <n v="1906.66"/>
    <n v="3"/>
    <n v="5719.9800000000005"/>
    <n v="648.5"/>
    <n v="5071.4800000000005"/>
    <x v="3"/>
    <s v="09"/>
    <s v="September"/>
  </r>
  <r>
    <x v="2762"/>
    <d v="2024-03-24T21:17:40"/>
    <s v="PROD182"/>
    <s v="CUST636"/>
    <s v="Electronics"/>
    <s v="PayPal"/>
    <n v="1547.89"/>
    <n v="6"/>
    <n v="9287.34"/>
    <n v="316.27"/>
    <n v="8971.07"/>
    <x v="0"/>
    <s v="03"/>
    <s v="March"/>
  </r>
  <r>
    <x v="2763"/>
    <d v="2024-08-04T03:37:13"/>
    <s v="PROD133"/>
    <s v="CUST169"/>
    <s v="Toys"/>
    <s v="PayPal"/>
    <n v="443.35"/>
    <n v="5"/>
    <n v="2216.75"/>
    <n v="751.27"/>
    <n v="1465.48"/>
    <x v="0"/>
    <s v="08"/>
    <s v="August"/>
  </r>
  <r>
    <x v="2764"/>
    <d v="2024-08-24T20:13:53"/>
    <s v="PROD151"/>
    <s v="CUST340"/>
    <s v="Fashion"/>
    <s v="Debit Card"/>
    <n v="1207.19"/>
    <n v="5"/>
    <n v="6035.9500000000007"/>
    <n v="47.47"/>
    <n v="5988.4800000000005"/>
    <x v="3"/>
    <s v="08"/>
    <s v="August"/>
  </r>
  <r>
    <x v="2765"/>
    <d v="2024-03-11T10:51:50"/>
    <s v="PROD113"/>
    <s v="CUST930"/>
    <s v="Books"/>
    <s v="Debit Card"/>
    <n v="1595.3"/>
    <n v="1"/>
    <n v="1595.3"/>
    <n v="669.31"/>
    <n v="925.99"/>
    <x v="6"/>
    <s v="03"/>
    <s v="March"/>
  </r>
  <r>
    <x v="2766"/>
    <d v="2024-04-25T14:33:45"/>
    <s v="PROD150"/>
    <s v="CUST734"/>
    <s v="Fashion"/>
    <s v="Credit Card"/>
    <n v="164.47"/>
    <n v="3"/>
    <n v="493.40999999999997"/>
    <n v="904.67"/>
    <n v="-411.26"/>
    <x v="2"/>
    <s v="04"/>
    <s v="April"/>
  </r>
  <r>
    <x v="2767"/>
    <d v="2024-06-26T04:44:36"/>
    <s v="PROD18"/>
    <s v="CUST400"/>
    <s v="Home Appliances"/>
    <s v="PayPal"/>
    <n v="91.79"/>
    <n v="9"/>
    <n v="826.11"/>
    <n v="973.48"/>
    <n v="-147.37"/>
    <x v="4"/>
    <s v="06"/>
    <s v="June"/>
  </r>
  <r>
    <x v="2768"/>
    <d v="2024-10-30T15:09:59"/>
    <s v="PROD140"/>
    <s v="CUST647"/>
    <s v="Books"/>
    <s v="Debit Card"/>
    <n v="921.22"/>
    <n v="1"/>
    <n v="921.22"/>
    <n v="368.41"/>
    <n v="552.80999999999995"/>
    <x v="4"/>
    <s v="10"/>
    <s v="October"/>
  </r>
  <r>
    <x v="2769"/>
    <d v="2024-04-07T02:49:41"/>
    <s v="PROD132"/>
    <s v="CUST640"/>
    <s v="Fashion"/>
    <s v="Bank Transfer"/>
    <n v="315.07"/>
    <n v="5"/>
    <n v="1575.35"/>
    <n v="28.1"/>
    <n v="1547.25"/>
    <x v="0"/>
    <s v="04"/>
    <s v="April"/>
  </r>
  <r>
    <x v="2770"/>
    <d v="2024-08-18T21:13:11"/>
    <s v="PROD66"/>
    <s v="CUST241"/>
    <s v="Electronics"/>
    <s v="Bank Transfer"/>
    <n v="843.92"/>
    <n v="4"/>
    <n v="3375.68"/>
    <n v="327.89"/>
    <n v="3047.79"/>
    <x v="0"/>
    <s v="08"/>
    <s v="August"/>
  </r>
  <r>
    <x v="2771"/>
    <d v="2024-01-21T16:38:34"/>
    <s v="PROD16"/>
    <s v="CUST566"/>
    <s v="Home Appliances"/>
    <s v="Cash"/>
    <n v="55.57"/>
    <n v="6"/>
    <n v="333.42"/>
    <n v="114.47"/>
    <n v="218.95000000000002"/>
    <x v="0"/>
    <s v="01"/>
    <s v="January"/>
  </r>
  <r>
    <x v="2772"/>
    <d v="2024-10-27T21:16:32"/>
    <s v="PROD183"/>
    <s v="CUST755"/>
    <s v="Home Appliances"/>
    <s v="Debit Card"/>
    <n v="531.37"/>
    <n v="5"/>
    <n v="2656.85"/>
    <n v="839.9"/>
    <n v="1816.9499999999998"/>
    <x v="0"/>
    <s v="10"/>
    <s v="October"/>
  </r>
  <r>
    <x v="2773"/>
    <d v="2024-10-31T21:04:15"/>
    <s v="PROD104"/>
    <s v="CUST713"/>
    <s v="Fashion"/>
    <s v="PayPal"/>
    <n v="48.89"/>
    <n v="3"/>
    <n v="146.67000000000002"/>
    <n v="310.20999999999998"/>
    <n v="-163.53999999999996"/>
    <x v="2"/>
    <s v="10"/>
    <s v="October"/>
  </r>
  <r>
    <x v="2774"/>
    <d v="2024-08-13T01:16:38"/>
    <s v="PROD80"/>
    <s v="CUST175"/>
    <s v="Electronics"/>
    <s v="PayPal"/>
    <n v="532.04999999999995"/>
    <n v="2"/>
    <n v="1064.0999999999999"/>
    <n v="348.54"/>
    <n v="715.56"/>
    <x v="5"/>
    <s v="08"/>
    <s v="August"/>
  </r>
  <r>
    <x v="2775"/>
    <d v="2024-09-10T10:28:22"/>
    <s v="PROD95"/>
    <s v="CUST250"/>
    <s v="Home Appliances"/>
    <s v="Bank Transfer"/>
    <n v="1163.99"/>
    <n v="1"/>
    <n v="1163.99"/>
    <n v="211.14"/>
    <n v="952.85"/>
    <x v="5"/>
    <s v="09"/>
    <s v="September"/>
  </r>
  <r>
    <x v="2776"/>
    <d v="2024-02-22T20:07:59"/>
    <s v="PROD148"/>
    <s v="CUST205"/>
    <s v="Electronics"/>
    <s v="Credit Card"/>
    <n v="207.1"/>
    <n v="9"/>
    <n v="1863.8999999999999"/>
    <n v="93.21"/>
    <n v="1770.6899999999998"/>
    <x v="2"/>
    <s v="02"/>
    <s v="February"/>
  </r>
  <r>
    <x v="2777"/>
    <d v="2024-07-10T03:28:55"/>
    <s v="PROD73"/>
    <s v="CUST860"/>
    <s v="Electronics"/>
    <s v="Bank Transfer"/>
    <n v="1858.68"/>
    <n v="1"/>
    <n v="1858.68"/>
    <n v="427.85"/>
    <n v="1430.83"/>
    <x v="4"/>
    <s v="07"/>
    <s v="July"/>
  </r>
  <r>
    <x v="2778"/>
    <d v="2024-04-14T08:31:23"/>
    <s v="PROD140"/>
    <s v="CUST108"/>
    <s v="Books"/>
    <s v="Bank Transfer"/>
    <n v="506.31"/>
    <n v="9"/>
    <n v="4556.79"/>
    <n v="368.41"/>
    <n v="4188.38"/>
    <x v="0"/>
    <s v="04"/>
    <s v="April"/>
  </r>
  <r>
    <x v="2779"/>
    <d v="2024-01-02T19:08:00"/>
    <s v="PROD47"/>
    <s v="CUST823"/>
    <s v="Fashion"/>
    <s v="Credit Card"/>
    <n v="1871.47"/>
    <n v="8"/>
    <n v="14971.76"/>
    <n v="821.78"/>
    <n v="14149.98"/>
    <x v="5"/>
    <s v="01"/>
    <s v="January"/>
  </r>
  <r>
    <x v="2780"/>
    <d v="2024-02-20T06:03:11"/>
    <s v="PROD44"/>
    <s v="CUST30"/>
    <s v="Books"/>
    <s v="PayPal"/>
    <n v="528.77"/>
    <n v="7"/>
    <n v="3701.39"/>
    <n v="174.99"/>
    <n v="3526.3999999999996"/>
    <x v="5"/>
    <s v="02"/>
    <s v="February"/>
  </r>
  <r>
    <x v="2781"/>
    <d v="2024-11-13T01:31:16"/>
    <s v="PROD130"/>
    <s v="CUST497"/>
    <s v="Home Appliances"/>
    <s v="Credit Card"/>
    <n v="406.27"/>
    <n v="4"/>
    <n v="1625.08"/>
    <n v="692.63"/>
    <n v="932.44999999999993"/>
    <x v="4"/>
    <s v="11"/>
    <s v="November"/>
  </r>
  <r>
    <x v="2782"/>
    <d v="2024-09-27T03:05:22"/>
    <s v="PROD110"/>
    <s v="CUST6"/>
    <s v="Home Appliances"/>
    <s v="Bank Transfer"/>
    <n v="615.73"/>
    <n v="6"/>
    <n v="3694.38"/>
    <n v="678.93"/>
    <n v="3015.4500000000003"/>
    <x v="1"/>
    <s v="09"/>
    <s v="September"/>
  </r>
  <r>
    <x v="2783"/>
    <d v="2024-09-23T03:09:25"/>
    <s v="PROD113"/>
    <s v="CUST311"/>
    <s v="Toys"/>
    <s v="PayPal"/>
    <n v="1082.99"/>
    <n v="6"/>
    <n v="6497.9400000000005"/>
    <n v="669.31"/>
    <n v="5828.630000000001"/>
    <x v="6"/>
    <s v="09"/>
    <s v="September"/>
  </r>
  <r>
    <x v="2784"/>
    <d v="2024-06-23T10:50:34"/>
    <s v="PROD32"/>
    <s v="CUST864"/>
    <s v="Books"/>
    <s v="PayPal"/>
    <n v="1239.4100000000001"/>
    <n v="8"/>
    <n v="9915.2800000000007"/>
    <n v="439.15"/>
    <n v="9476.130000000001"/>
    <x v="0"/>
    <s v="06"/>
    <s v="June"/>
  </r>
  <r>
    <x v="2785"/>
    <d v="2024-11-04T22:03:57"/>
    <s v="PROD23"/>
    <s v="CUST698"/>
    <s v="Toys"/>
    <s v="Credit Card"/>
    <n v="63.36"/>
    <n v="9"/>
    <n v="570.24"/>
    <n v="249.12"/>
    <n v="321.12"/>
    <x v="6"/>
    <s v="11"/>
    <s v="November"/>
  </r>
  <r>
    <x v="2786"/>
    <d v="2024-07-30T16:23:34"/>
    <s v="PROD103"/>
    <s v="CUST246"/>
    <s v="Toys"/>
    <s v="Bank Transfer"/>
    <n v="1366.86"/>
    <n v="10"/>
    <n v="13668.599999999999"/>
    <n v="889.08"/>
    <n v="12779.519999999999"/>
    <x v="5"/>
    <s v="07"/>
    <s v="July"/>
  </r>
  <r>
    <x v="2787"/>
    <d v="2024-05-07T12:44:47"/>
    <s v="PROD75"/>
    <s v="CUST714"/>
    <s v="Toys"/>
    <s v="PayPal"/>
    <n v="175.1"/>
    <n v="3"/>
    <n v="525.29999999999995"/>
    <n v="703.67"/>
    <n v="-178.37"/>
    <x v="5"/>
    <s v="05"/>
    <s v="May"/>
  </r>
  <r>
    <x v="2788"/>
    <d v="2024-11-13T02:05:24"/>
    <s v="PROD69"/>
    <s v="CUST167"/>
    <s v="Fashion"/>
    <s v="Bank Transfer"/>
    <n v="555.09"/>
    <n v="1"/>
    <n v="555.09"/>
    <n v="878.74"/>
    <n v="-323.64999999999998"/>
    <x v="4"/>
    <s v="11"/>
    <s v="November"/>
  </r>
  <r>
    <x v="2789"/>
    <d v="2024-03-04T19:38:23"/>
    <s v="PROD35"/>
    <s v="CUST483"/>
    <s v="Books"/>
    <s v="PayPal"/>
    <n v="1819.1"/>
    <n v="3"/>
    <n v="5457.2999999999993"/>
    <n v="707.26"/>
    <n v="4750.0399999999991"/>
    <x v="6"/>
    <s v="03"/>
    <s v="March"/>
  </r>
  <r>
    <x v="2790"/>
    <d v="2024-08-28T09:01:41"/>
    <s v="PROD91"/>
    <s v="CUST216"/>
    <s v="Home Appliances"/>
    <s v="Cash"/>
    <n v="152"/>
    <n v="1"/>
    <n v="152"/>
    <n v="105.91"/>
    <n v="46.09"/>
    <x v="4"/>
    <s v="08"/>
    <s v="August"/>
  </r>
  <r>
    <x v="2791"/>
    <d v="2024-05-14T18:47:31"/>
    <s v="PROD31"/>
    <s v="CUST924"/>
    <s v="Fashion"/>
    <s v="Cash"/>
    <n v="1609.56"/>
    <n v="7"/>
    <n v="11266.92"/>
    <n v="736.41"/>
    <n v="10530.51"/>
    <x v="5"/>
    <s v="05"/>
    <s v="May"/>
  </r>
  <r>
    <x v="2792"/>
    <d v="2024-07-20T02:07:09"/>
    <s v="PROD12"/>
    <s v="CUST137"/>
    <s v="Electronics"/>
    <s v="Cash"/>
    <n v="826.8"/>
    <n v="6"/>
    <n v="4960.7999999999993"/>
    <n v="132.38999999999999"/>
    <n v="4828.4099999999989"/>
    <x v="3"/>
    <s v="07"/>
    <s v="July"/>
  </r>
  <r>
    <x v="2793"/>
    <d v="2024-03-22T21:26:50"/>
    <s v="PROD127"/>
    <s v="CUST223"/>
    <s v="Toys"/>
    <s v="Bank Transfer"/>
    <n v="1445.82"/>
    <n v="10"/>
    <n v="14458.199999999999"/>
    <n v="802.35"/>
    <n v="13655.849999999999"/>
    <x v="1"/>
    <s v="03"/>
    <s v="March"/>
  </r>
  <r>
    <x v="2794"/>
    <d v="2024-05-22T20:30:14"/>
    <s v="PROD25"/>
    <s v="CUST481"/>
    <s v="Fashion"/>
    <s v="PayPal"/>
    <n v="1614.32"/>
    <n v="10"/>
    <n v="16143.199999999999"/>
    <n v="465.59"/>
    <n v="15677.609999999999"/>
    <x v="4"/>
    <s v="05"/>
    <s v="May"/>
  </r>
  <r>
    <x v="2795"/>
    <d v="2024-02-03T13:28:54"/>
    <s v="PROD43"/>
    <s v="CUST773"/>
    <s v="Electronics"/>
    <s v="PayPal"/>
    <n v="1040.1300000000001"/>
    <n v="8"/>
    <n v="8321.0400000000009"/>
    <n v="321.19"/>
    <n v="7999.8500000000013"/>
    <x v="3"/>
    <s v="02"/>
    <s v="February"/>
  </r>
  <r>
    <x v="2796"/>
    <d v="2024-08-29T15:51:22"/>
    <s v="PROD157"/>
    <s v="CUST781"/>
    <s v="Toys"/>
    <s v="Bank Transfer"/>
    <n v="39.880000000000003"/>
    <n v="3"/>
    <n v="119.64000000000001"/>
    <n v="152.68"/>
    <n v="-33.039999999999992"/>
    <x v="2"/>
    <s v="08"/>
    <s v="August"/>
  </r>
  <r>
    <x v="2797"/>
    <d v="2024-03-20T06:15:14"/>
    <s v="PROD15"/>
    <s v="CUST546"/>
    <s v="Electronics"/>
    <s v="PayPal"/>
    <n v="1457.12"/>
    <n v="6"/>
    <n v="8742.7199999999993"/>
    <n v="866.87"/>
    <n v="7875.8499999999995"/>
    <x v="4"/>
    <s v="03"/>
    <s v="March"/>
  </r>
  <r>
    <x v="2798"/>
    <d v="2024-06-23T11:09:50"/>
    <s v="PROD152"/>
    <s v="CUST4"/>
    <s v="Toys"/>
    <s v="Credit Card"/>
    <n v="1042.73"/>
    <n v="8"/>
    <n v="8341.84"/>
    <n v="143.38"/>
    <n v="8198.4600000000009"/>
    <x v="0"/>
    <s v="06"/>
    <s v="June"/>
  </r>
  <r>
    <x v="2799"/>
    <d v="2024-10-21T20:11:57"/>
    <s v="PROD29"/>
    <s v="CUST681"/>
    <s v="Books"/>
    <s v="Bank Transfer"/>
    <n v="899.1"/>
    <n v="7"/>
    <n v="6293.7"/>
    <n v="951.64"/>
    <n v="5342.0599999999995"/>
    <x v="6"/>
    <s v="10"/>
    <s v="October"/>
  </r>
  <r>
    <x v="2800"/>
    <d v="2024-02-04T11:35:02"/>
    <s v="PROD21"/>
    <s v="CUST899"/>
    <s v="Books"/>
    <s v="Cash"/>
    <n v="553.92999999999995"/>
    <n v="7"/>
    <n v="3877.5099999999998"/>
    <n v="950.81"/>
    <n v="2926.7"/>
    <x v="0"/>
    <s v="02"/>
    <s v="February"/>
  </r>
  <r>
    <x v="2801"/>
    <d v="2024-03-19T15:30:49"/>
    <s v="PROD181"/>
    <s v="CUST410"/>
    <s v="Home Appliances"/>
    <s v="Debit Card"/>
    <n v="801.61"/>
    <n v="8"/>
    <n v="6412.88"/>
    <n v="29.06"/>
    <n v="6383.82"/>
    <x v="5"/>
    <s v="03"/>
    <s v="March"/>
  </r>
  <r>
    <x v="2802"/>
    <d v="2024-01-16T11:31:14"/>
    <s v="PROD113"/>
    <s v="CUST429"/>
    <s v="Home Appliances"/>
    <s v="PayPal"/>
    <n v="1546.46"/>
    <n v="6"/>
    <n v="9278.76"/>
    <n v="669.31"/>
    <n v="8609.4500000000007"/>
    <x v="5"/>
    <s v="01"/>
    <s v="January"/>
  </r>
  <r>
    <x v="2803"/>
    <d v="2024-03-24T13:11:13"/>
    <s v="PROD12"/>
    <s v="CUST563"/>
    <s v="Books"/>
    <s v="Debit Card"/>
    <n v="733.5"/>
    <n v="2"/>
    <n v="1467"/>
    <n v="132.38999999999999"/>
    <n v="1334.6100000000001"/>
    <x v="0"/>
    <s v="03"/>
    <s v="March"/>
  </r>
  <r>
    <x v="2804"/>
    <d v="2024-05-08T18:08:21"/>
    <s v="PROD47"/>
    <s v="CUST680"/>
    <s v="Electronics"/>
    <s v="Cash"/>
    <n v="1271.68"/>
    <n v="9"/>
    <n v="11445.12"/>
    <n v="821.78"/>
    <n v="10623.34"/>
    <x v="4"/>
    <s v="05"/>
    <s v="May"/>
  </r>
  <r>
    <x v="2805"/>
    <d v="2024-03-09T04:36:35"/>
    <s v="PROD8"/>
    <s v="CUST197"/>
    <s v="Home Appliances"/>
    <s v="Debit Card"/>
    <n v="1438.63"/>
    <n v="8"/>
    <n v="11509.04"/>
    <n v="851.56"/>
    <n v="10657.480000000001"/>
    <x v="3"/>
    <s v="03"/>
    <s v="March"/>
  </r>
  <r>
    <x v="2806"/>
    <d v="2024-03-06T05:10:55"/>
    <s v="PROD13"/>
    <s v="CUST731"/>
    <s v="Toys"/>
    <s v="PayPal"/>
    <n v="1529.49"/>
    <n v="3"/>
    <n v="4588.47"/>
    <n v="188.4"/>
    <n v="4400.0700000000006"/>
    <x v="4"/>
    <s v="03"/>
    <s v="March"/>
  </r>
  <r>
    <x v="2807"/>
    <d v="2024-07-30T08:25:04"/>
    <s v="PROD88"/>
    <s v="CUST370"/>
    <s v="Books"/>
    <s v="Bank Transfer"/>
    <n v="488.35"/>
    <n v="3"/>
    <n v="1465.0500000000002"/>
    <n v="834.4"/>
    <n v="630.6500000000002"/>
    <x v="5"/>
    <s v="07"/>
    <s v="July"/>
  </r>
  <r>
    <x v="2808"/>
    <d v="2024-07-28T03:44:10"/>
    <s v="PROD32"/>
    <s v="CUST415"/>
    <s v="Fashion"/>
    <s v="Bank Transfer"/>
    <n v="1061.8599999999999"/>
    <n v="1"/>
    <n v="1061.8599999999999"/>
    <n v="439.15"/>
    <n v="622.70999999999992"/>
    <x v="0"/>
    <s v="07"/>
    <s v="July"/>
  </r>
  <r>
    <x v="2809"/>
    <d v="2024-03-30T02:53:02"/>
    <s v="PROD155"/>
    <s v="CUST180"/>
    <s v="Books"/>
    <s v="Debit Card"/>
    <n v="286.69"/>
    <n v="3"/>
    <n v="860.06999999999994"/>
    <n v="28.84"/>
    <n v="831.2299999999999"/>
    <x v="3"/>
    <s v="03"/>
    <s v="March"/>
  </r>
  <r>
    <x v="2810"/>
    <d v="2024-10-18T01:50:04"/>
    <s v="PROD161"/>
    <s v="CUST589"/>
    <s v="Electronics"/>
    <s v="Bank Transfer"/>
    <n v="485.75"/>
    <n v="10"/>
    <n v="4857.5"/>
    <n v="859.01"/>
    <n v="3998.49"/>
    <x v="1"/>
    <s v="10"/>
    <s v="October"/>
  </r>
  <r>
    <x v="2811"/>
    <d v="2024-03-06T10:50:35"/>
    <s v="PROD185"/>
    <s v="CUST391"/>
    <s v="Toys"/>
    <s v="Credit Card"/>
    <n v="886.64"/>
    <n v="5"/>
    <n v="4433.2"/>
    <n v="751.58"/>
    <n v="3681.62"/>
    <x v="4"/>
    <s v="03"/>
    <s v="March"/>
  </r>
  <r>
    <x v="2812"/>
    <d v="2024-05-04T00:38:35"/>
    <s v="PROD182"/>
    <s v="CUST68"/>
    <s v="Home Appliances"/>
    <s v="Cash"/>
    <n v="1613.53"/>
    <n v="5"/>
    <n v="8067.65"/>
    <n v="316.27"/>
    <n v="7751.3799999999992"/>
    <x v="3"/>
    <s v="05"/>
    <s v="May"/>
  </r>
  <r>
    <x v="2813"/>
    <d v="2024-02-28T15:32:25"/>
    <s v="PROD195"/>
    <s v="CUST399"/>
    <s v="Home Appliances"/>
    <s v="PayPal"/>
    <n v="1416.86"/>
    <n v="6"/>
    <n v="8501.16"/>
    <n v="955.51"/>
    <n v="7545.65"/>
    <x v="4"/>
    <s v="02"/>
    <s v="February"/>
  </r>
  <r>
    <x v="2814"/>
    <d v="2024-01-21T12:20:46"/>
    <s v="PROD134"/>
    <s v="CUST655"/>
    <s v="Fashion"/>
    <s v="Cash"/>
    <n v="1502.24"/>
    <n v="10"/>
    <n v="15022.4"/>
    <n v="162.74"/>
    <n v="14859.66"/>
    <x v="0"/>
    <s v="01"/>
    <s v="January"/>
  </r>
  <r>
    <x v="2815"/>
    <d v="2024-07-20T01:09:15"/>
    <s v="PROD176"/>
    <s v="CUST181"/>
    <s v="Toys"/>
    <s v="Bank Transfer"/>
    <n v="1500.81"/>
    <n v="2"/>
    <n v="3001.62"/>
    <n v="653.88"/>
    <n v="2347.7399999999998"/>
    <x v="3"/>
    <s v="07"/>
    <s v="July"/>
  </r>
  <r>
    <x v="2816"/>
    <d v="2024-07-02T09:02:21"/>
    <s v="PROD170"/>
    <s v="CUST452"/>
    <s v="Toys"/>
    <s v="Credit Card"/>
    <n v="1904.88"/>
    <n v="3"/>
    <n v="5714.64"/>
    <n v="388.3"/>
    <n v="5326.34"/>
    <x v="5"/>
    <s v="07"/>
    <s v="July"/>
  </r>
  <r>
    <x v="2817"/>
    <d v="2024-03-16T15:44:25"/>
    <s v="PROD78"/>
    <s v="CUST152"/>
    <s v="Home Appliances"/>
    <s v="PayPal"/>
    <n v="1859.79"/>
    <n v="5"/>
    <n v="9298.9500000000007"/>
    <n v="368.23"/>
    <n v="8930.7200000000012"/>
    <x v="3"/>
    <s v="03"/>
    <s v="March"/>
  </r>
  <r>
    <x v="2818"/>
    <d v="2024-01-08T08:01:26"/>
    <s v="PROD77"/>
    <s v="CUST441"/>
    <s v="Fashion"/>
    <s v="Credit Card"/>
    <n v="783.98"/>
    <n v="10"/>
    <n v="7839.8"/>
    <n v="596.91999999999996"/>
    <n v="7242.88"/>
    <x v="6"/>
    <s v="01"/>
    <s v="January"/>
  </r>
  <r>
    <x v="2819"/>
    <d v="2024-01-27T16:54:14"/>
    <s v="PROD83"/>
    <s v="CUST558"/>
    <s v="Home Appliances"/>
    <s v="PayPal"/>
    <n v="1203.48"/>
    <n v="6"/>
    <n v="7220.88"/>
    <n v="303.60000000000002"/>
    <n v="6917.28"/>
    <x v="3"/>
    <s v="01"/>
    <s v="January"/>
  </r>
  <r>
    <x v="2820"/>
    <d v="2024-10-04T18:34:20"/>
    <s v="PROD147"/>
    <s v="CUST415"/>
    <s v="Fashion"/>
    <s v="Bank Transfer"/>
    <n v="1712.03"/>
    <n v="3"/>
    <n v="5136.09"/>
    <n v="257.93"/>
    <n v="4878.16"/>
    <x v="1"/>
    <s v="10"/>
    <s v="October"/>
  </r>
  <r>
    <x v="2821"/>
    <d v="2024-01-07T17:29:29"/>
    <s v="PROD56"/>
    <s v="CUST813"/>
    <s v="Books"/>
    <s v="Bank Transfer"/>
    <n v="1367.28"/>
    <n v="9"/>
    <n v="12305.52"/>
    <n v="914.29"/>
    <n v="11391.23"/>
    <x v="0"/>
    <s v="01"/>
    <s v="January"/>
  </r>
  <r>
    <x v="2822"/>
    <d v="2024-04-20T22:41:42"/>
    <s v="PROD5"/>
    <s v="CUST568"/>
    <s v="Electronics"/>
    <s v="Bank Transfer"/>
    <n v="151.97999999999999"/>
    <n v="6"/>
    <n v="911.87999999999988"/>
    <n v="809.47"/>
    <n v="102.40999999999985"/>
    <x v="3"/>
    <s v="04"/>
    <s v="April"/>
  </r>
  <r>
    <x v="2823"/>
    <d v="2024-03-16T06:15:46"/>
    <s v="PROD55"/>
    <s v="CUST349"/>
    <s v="Books"/>
    <s v="Cash"/>
    <n v="854.39"/>
    <n v="9"/>
    <n v="7689.51"/>
    <n v="376.96"/>
    <n v="7312.55"/>
    <x v="3"/>
    <s v="03"/>
    <s v="March"/>
  </r>
  <r>
    <x v="2824"/>
    <d v="2024-09-20T09:51:35"/>
    <s v="PROD184"/>
    <s v="CUST472"/>
    <s v="Home Appliances"/>
    <s v="Cash"/>
    <n v="1982.37"/>
    <n v="2"/>
    <n v="3964.74"/>
    <n v="986.68"/>
    <n v="2978.06"/>
    <x v="1"/>
    <s v="09"/>
    <s v="September"/>
  </r>
  <r>
    <x v="2825"/>
    <d v="2024-05-17T04:02:13"/>
    <s v="PROD171"/>
    <s v="CUST834"/>
    <s v="Books"/>
    <s v="Debit Card"/>
    <n v="321.39999999999998"/>
    <n v="1"/>
    <n v="321.39999999999998"/>
    <n v="485.76"/>
    <n v="-164.36"/>
    <x v="1"/>
    <s v="05"/>
    <s v="May"/>
  </r>
  <r>
    <x v="2826"/>
    <d v="2024-09-23T21:54:59"/>
    <s v="PROD171"/>
    <s v="CUST431"/>
    <s v="Books"/>
    <s v="Bank Transfer"/>
    <n v="1503.11"/>
    <n v="1"/>
    <n v="1503.11"/>
    <n v="485.76"/>
    <n v="1017.3499999999999"/>
    <x v="6"/>
    <s v="09"/>
    <s v="September"/>
  </r>
  <r>
    <x v="2827"/>
    <d v="2024-06-19T20:46:55"/>
    <s v="PROD81"/>
    <s v="CUST595"/>
    <s v="Fashion"/>
    <s v="Credit Card"/>
    <n v="1300.76"/>
    <n v="8"/>
    <n v="10406.08"/>
    <n v="783.02"/>
    <n v="9623.06"/>
    <x v="4"/>
    <s v="06"/>
    <s v="June"/>
  </r>
  <r>
    <x v="2828"/>
    <d v="2024-04-10T01:03:24"/>
    <s v="PROD178"/>
    <s v="CUST656"/>
    <s v="Electronics"/>
    <s v="Credit Card"/>
    <n v="987.74"/>
    <n v="2"/>
    <n v="1975.48"/>
    <n v="750.55"/>
    <n v="1224.93"/>
    <x v="4"/>
    <s v="04"/>
    <s v="April"/>
  </r>
  <r>
    <x v="2829"/>
    <d v="2024-09-24T14:34:55"/>
    <s v="PROD132"/>
    <s v="CUST692"/>
    <s v="Electronics"/>
    <s v="Debit Card"/>
    <n v="477.09"/>
    <n v="3"/>
    <n v="1431.27"/>
    <n v="28.1"/>
    <n v="1403.17"/>
    <x v="5"/>
    <s v="09"/>
    <s v="September"/>
  </r>
  <r>
    <x v="2830"/>
    <d v="2024-05-17T15:37:04"/>
    <s v="PROD157"/>
    <s v="CUST211"/>
    <s v="Fashion"/>
    <s v="Debit Card"/>
    <n v="1954.64"/>
    <n v="1"/>
    <n v="1954.64"/>
    <n v="152.68"/>
    <n v="1801.96"/>
    <x v="1"/>
    <s v="05"/>
    <s v="May"/>
  </r>
  <r>
    <x v="2831"/>
    <d v="2024-03-26T07:39:11"/>
    <s v="PROD79"/>
    <s v="CUST532"/>
    <s v="Fashion"/>
    <s v="Debit Card"/>
    <n v="1014.18"/>
    <n v="3"/>
    <n v="3042.54"/>
    <n v="799.06"/>
    <n v="2243.48"/>
    <x v="5"/>
    <s v="03"/>
    <s v="March"/>
  </r>
  <r>
    <x v="2832"/>
    <d v="2024-10-16T08:33:08"/>
    <s v="PROD19"/>
    <s v="CUST93"/>
    <s v="Toys"/>
    <s v="Cash"/>
    <n v="1173.77"/>
    <n v="6"/>
    <n v="7042.62"/>
    <n v="288.51"/>
    <n v="6754.11"/>
    <x v="4"/>
    <s v="10"/>
    <s v="October"/>
  </r>
  <r>
    <x v="2833"/>
    <d v="2024-05-31T21:04:04"/>
    <s v="PROD117"/>
    <s v="CUST816"/>
    <s v="Toys"/>
    <s v="Bank Transfer"/>
    <n v="1878.85"/>
    <n v="1"/>
    <n v="1878.85"/>
    <n v="621.46"/>
    <n v="1257.3899999999999"/>
    <x v="1"/>
    <s v="05"/>
    <s v="May"/>
  </r>
  <r>
    <x v="2834"/>
    <d v="2024-06-21T12:49:20"/>
    <s v="PROD173"/>
    <s v="CUST976"/>
    <s v="Fashion"/>
    <s v="PayPal"/>
    <n v="918.79"/>
    <n v="9"/>
    <n v="8269.11"/>
    <n v="18.7"/>
    <n v="8250.41"/>
    <x v="1"/>
    <s v="06"/>
    <s v="June"/>
  </r>
  <r>
    <x v="2835"/>
    <d v="2024-08-10T11:10:06"/>
    <s v="PROD50"/>
    <s v="CUST684"/>
    <s v="Home Appliances"/>
    <s v="Debit Card"/>
    <n v="686.12"/>
    <n v="4"/>
    <n v="2744.48"/>
    <n v="762.05"/>
    <n v="1982.43"/>
    <x v="3"/>
    <s v="08"/>
    <s v="August"/>
  </r>
  <r>
    <x v="2836"/>
    <d v="2024-03-22T05:29:32"/>
    <s v="PROD111"/>
    <s v="CUST989"/>
    <s v="Books"/>
    <s v="Bank Transfer"/>
    <n v="596.24"/>
    <n v="8"/>
    <n v="4769.92"/>
    <n v="771.88"/>
    <n v="3998.04"/>
    <x v="1"/>
    <s v="03"/>
    <s v="March"/>
  </r>
  <r>
    <x v="2837"/>
    <d v="2024-04-03T14:13:20"/>
    <s v="PROD29"/>
    <s v="CUST147"/>
    <s v="Books"/>
    <s v="Cash"/>
    <n v="1751.01"/>
    <n v="5"/>
    <n v="8755.0499999999993"/>
    <n v="951.64"/>
    <n v="7803.4099999999989"/>
    <x v="4"/>
    <s v="04"/>
    <s v="April"/>
  </r>
  <r>
    <x v="2838"/>
    <d v="2024-02-16T16:20:43"/>
    <s v="PROD67"/>
    <s v="CUST551"/>
    <s v="Books"/>
    <s v="Bank Transfer"/>
    <n v="810.65"/>
    <n v="6"/>
    <n v="4863.8999999999996"/>
    <n v="69.03"/>
    <n v="4794.87"/>
    <x v="1"/>
    <s v="02"/>
    <s v="February"/>
  </r>
  <r>
    <x v="2839"/>
    <d v="2024-09-22T08:37:06"/>
    <s v="PROD11"/>
    <s v="CUST282"/>
    <s v="Home Appliances"/>
    <s v="Debit Card"/>
    <n v="851.56"/>
    <n v="10"/>
    <n v="8515.5999999999985"/>
    <n v="595.51"/>
    <n v="7920.0899999999983"/>
    <x v="0"/>
    <s v="09"/>
    <s v="September"/>
  </r>
  <r>
    <x v="2840"/>
    <d v="2024-10-04T22:50:23"/>
    <s v="PROD23"/>
    <s v="CUST166"/>
    <s v="Fashion"/>
    <s v="Bank Transfer"/>
    <n v="1361.91"/>
    <n v="6"/>
    <n v="8171.4600000000009"/>
    <n v="249.12"/>
    <n v="7922.3400000000011"/>
    <x v="1"/>
    <s v="10"/>
    <s v="October"/>
  </r>
  <r>
    <x v="2841"/>
    <d v="2024-08-12T02:38:51"/>
    <s v="PROD60"/>
    <s v="CUST114"/>
    <s v="Books"/>
    <s v="Credit Card"/>
    <n v="1172.97"/>
    <n v="5"/>
    <n v="5864.85"/>
    <n v="961.88"/>
    <n v="4902.97"/>
    <x v="6"/>
    <s v="08"/>
    <s v="August"/>
  </r>
  <r>
    <x v="2842"/>
    <d v="2024-09-19T22:56:50"/>
    <s v="PROD106"/>
    <s v="CUST528"/>
    <s v="Fashion"/>
    <s v="Debit Card"/>
    <n v="1747.13"/>
    <n v="7"/>
    <n v="12229.91"/>
    <n v="750.19"/>
    <n v="11479.72"/>
    <x v="2"/>
    <s v="09"/>
    <s v="September"/>
  </r>
  <r>
    <x v="2843"/>
    <d v="2024-05-11T14:49:14"/>
    <s v="PROD147"/>
    <s v="CUST829"/>
    <s v="Fashion"/>
    <s v="PayPal"/>
    <n v="912.49"/>
    <n v="6"/>
    <n v="5474.9400000000005"/>
    <n v="257.93"/>
    <n v="5217.01"/>
    <x v="3"/>
    <s v="05"/>
    <s v="May"/>
  </r>
  <r>
    <x v="2844"/>
    <d v="2024-02-25T03:01:11"/>
    <s v="PROD182"/>
    <s v="CUST135"/>
    <s v="Toys"/>
    <s v="Cash"/>
    <n v="326.14999999999998"/>
    <n v="7"/>
    <n v="2283.0499999999997"/>
    <n v="316.27"/>
    <n v="1966.7799999999997"/>
    <x v="0"/>
    <s v="02"/>
    <s v="February"/>
  </r>
  <r>
    <x v="2845"/>
    <d v="2024-03-14T11:31:51"/>
    <s v="PROD30"/>
    <s v="CUST331"/>
    <s v="Electronics"/>
    <s v="Cash"/>
    <n v="1235.8599999999999"/>
    <n v="6"/>
    <n v="7415.16"/>
    <n v="363.91"/>
    <n v="7051.25"/>
    <x v="2"/>
    <s v="03"/>
    <s v="March"/>
  </r>
  <r>
    <x v="2846"/>
    <d v="2024-08-26T23:53:54"/>
    <s v="PROD10"/>
    <s v="CUST691"/>
    <s v="Books"/>
    <s v="PayPal"/>
    <n v="1848.19"/>
    <n v="3"/>
    <n v="5544.57"/>
    <n v="438.5"/>
    <n v="5106.07"/>
    <x v="6"/>
    <s v="08"/>
    <s v="August"/>
  </r>
  <r>
    <x v="2847"/>
    <d v="2024-06-30T00:25:28"/>
    <s v="PROD183"/>
    <s v="CUST47"/>
    <s v="Books"/>
    <s v="Cash"/>
    <n v="400.69"/>
    <n v="5"/>
    <n v="2003.45"/>
    <n v="839.9"/>
    <n v="1163.5500000000002"/>
    <x v="0"/>
    <s v="06"/>
    <s v="June"/>
  </r>
  <r>
    <x v="2848"/>
    <d v="2024-07-15T21:56:40"/>
    <s v="PROD84"/>
    <s v="CUST138"/>
    <s v="Fashion"/>
    <s v="Credit Card"/>
    <n v="1116.6600000000001"/>
    <n v="4"/>
    <n v="4466.6400000000003"/>
    <n v="970.96"/>
    <n v="3495.6800000000003"/>
    <x v="6"/>
    <s v="07"/>
    <s v="July"/>
  </r>
  <r>
    <x v="2849"/>
    <d v="2024-10-31T10:01:55"/>
    <s v="PROD124"/>
    <s v="CUST588"/>
    <s v="Home Appliances"/>
    <s v="Debit Card"/>
    <n v="1641.55"/>
    <n v="4"/>
    <n v="6566.2"/>
    <n v="409.39"/>
    <n v="6156.8099999999995"/>
    <x v="2"/>
    <s v="10"/>
    <s v="October"/>
  </r>
  <r>
    <x v="2850"/>
    <d v="2024-05-11T09:26:03"/>
    <s v="PROD82"/>
    <s v="CUST772"/>
    <s v="Books"/>
    <s v="PayPal"/>
    <n v="1426.05"/>
    <n v="3"/>
    <n v="4278.1499999999996"/>
    <n v="208.12"/>
    <n v="4070.0299999999997"/>
    <x v="3"/>
    <s v="05"/>
    <s v="May"/>
  </r>
  <r>
    <x v="2851"/>
    <d v="2024-07-29T15:54:55"/>
    <s v="PROD50"/>
    <s v="CUST320"/>
    <s v="Electronics"/>
    <s v="PayPal"/>
    <n v="1549.87"/>
    <n v="3"/>
    <n v="4649.6099999999997"/>
    <n v="762.05"/>
    <n v="3887.5599999999995"/>
    <x v="6"/>
    <s v="07"/>
    <s v="July"/>
  </r>
  <r>
    <x v="2852"/>
    <d v="2024-07-11T10:51:23"/>
    <s v="PROD142"/>
    <s v="CUST555"/>
    <s v="Toys"/>
    <s v="Bank Transfer"/>
    <n v="438.94"/>
    <n v="7"/>
    <n v="3072.58"/>
    <n v="102.72"/>
    <n v="2969.86"/>
    <x v="2"/>
    <s v="07"/>
    <s v="July"/>
  </r>
  <r>
    <x v="2853"/>
    <d v="2024-01-12T08:37:08"/>
    <s v="PROD199"/>
    <s v="CUST74"/>
    <s v="Electronics"/>
    <s v="PayPal"/>
    <n v="1059.3900000000001"/>
    <n v="4"/>
    <n v="4237.5600000000004"/>
    <n v="907.07"/>
    <n v="3330.4900000000002"/>
    <x v="1"/>
    <s v="01"/>
    <s v="January"/>
  </r>
  <r>
    <x v="2854"/>
    <d v="2024-08-03T01:46:54"/>
    <s v="PROD195"/>
    <s v="CUST281"/>
    <s v="Home Appliances"/>
    <s v="Credit Card"/>
    <n v="1150.6300000000001"/>
    <n v="3"/>
    <n v="3451.8900000000003"/>
    <n v="955.51"/>
    <n v="2496.38"/>
    <x v="3"/>
    <s v="08"/>
    <s v="August"/>
  </r>
  <r>
    <x v="2855"/>
    <d v="2024-04-09T15:03:18"/>
    <s v="PROD59"/>
    <s v="CUST262"/>
    <s v="Electronics"/>
    <s v="Credit Card"/>
    <n v="1716.12"/>
    <n v="10"/>
    <n v="17161.199999999997"/>
    <n v="297.7"/>
    <n v="16863.499999999996"/>
    <x v="5"/>
    <s v="04"/>
    <s v="April"/>
  </r>
  <r>
    <x v="2856"/>
    <d v="2024-06-02T01:40:17"/>
    <s v="PROD176"/>
    <s v="CUST897"/>
    <s v="Home Appliances"/>
    <s v="Credit Card"/>
    <n v="227.61"/>
    <n v="8"/>
    <n v="1820.88"/>
    <n v="653.88"/>
    <n v="1167"/>
    <x v="0"/>
    <s v="06"/>
    <s v="June"/>
  </r>
  <r>
    <x v="2857"/>
    <d v="2024-11-11T18:02:47"/>
    <s v="PROD76"/>
    <s v="CUST255"/>
    <s v="Toys"/>
    <s v="Cash"/>
    <n v="526.84"/>
    <n v="1"/>
    <n v="526.84"/>
    <n v="984.71"/>
    <n v="-457.87"/>
    <x v="6"/>
    <s v="11"/>
    <s v="November"/>
  </r>
  <r>
    <x v="2858"/>
    <d v="2024-11-12T20:50:17"/>
    <s v="PROD14"/>
    <s v="CUST464"/>
    <s v="Toys"/>
    <s v="Debit Card"/>
    <n v="420.89"/>
    <n v="8"/>
    <n v="3367.12"/>
    <n v="623.39"/>
    <n v="2743.73"/>
    <x v="5"/>
    <s v="11"/>
    <s v="November"/>
  </r>
  <r>
    <x v="2859"/>
    <d v="2024-07-21T07:30:42"/>
    <s v="PROD92"/>
    <s v="CUST826"/>
    <s v="Fashion"/>
    <s v="Credit Card"/>
    <n v="233.78"/>
    <n v="9"/>
    <n v="2104.02"/>
    <n v="814.84"/>
    <n v="1289.1799999999998"/>
    <x v="0"/>
    <s v="07"/>
    <s v="July"/>
  </r>
  <r>
    <x v="2860"/>
    <d v="2024-06-15T05:29:23"/>
    <s v="PROD20"/>
    <s v="CUST205"/>
    <s v="Books"/>
    <s v="Credit Card"/>
    <n v="288.14"/>
    <n v="5"/>
    <n v="1440.6999999999998"/>
    <n v="211.71"/>
    <n v="1228.9899999999998"/>
    <x v="3"/>
    <s v="06"/>
    <s v="June"/>
  </r>
  <r>
    <x v="2861"/>
    <d v="2024-06-27T09:05:12"/>
    <s v="PROD32"/>
    <s v="CUST92"/>
    <s v="Electronics"/>
    <s v="PayPal"/>
    <n v="368.26"/>
    <n v="4"/>
    <n v="1473.04"/>
    <n v="439.15"/>
    <n v="1033.8899999999999"/>
    <x v="2"/>
    <s v="06"/>
    <s v="June"/>
  </r>
  <r>
    <x v="2862"/>
    <d v="2024-02-17T15:47:13"/>
    <s v="PROD172"/>
    <s v="CUST267"/>
    <s v="Home Appliances"/>
    <s v="Cash"/>
    <n v="395.35"/>
    <n v="5"/>
    <n v="1976.75"/>
    <n v="95.27"/>
    <n v="1881.48"/>
    <x v="3"/>
    <s v="02"/>
    <s v="February"/>
  </r>
  <r>
    <x v="2863"/>
    <d v="2024-03-27T06:28:06"/>
    <s v="PROD104"/>
    <s v="CUST379"/>
    <s v="Toys"/>
    <s v="Bank Transfer"/>
    <n v="644.79999999999995"/>
    <n v="1"/>
    <n v="644.79999999999995"/>
    <n v="310.20999999999998"/>
    <n v="334.59"/>
    <x v="4"/>
    <s v="03"/>
    <s v="March"/>
  </r>
  <r>
    <x v="2864"/>
    <d v="2024-06-30T05:25:40"/>
    <s v="PROD198"/>
    <s v="CUST301"/>
    <s v="Books"/>
    <s v="PayPal"/>
    <n v="576.41"/>
    <n v="3"/>
    <n v="1729.23"/>
    <n v="565.99"/>
    <n v="1163.24"/>
    <x v="0"/>
    <s v="06"/>
    <s v="June"/>
  </r>
  <r>
    <x v="2865"/>
    <d v="2024-02-13T06:33:06"/>
    <s v="PROD172"/>
    <s v="CUST779"/>
    <s v="Fashion"/>
    <s v="Cash"/>
    <n v="655.24"/>
    <n v="1"/>
    <n v="655.24"/>
    <n v="95.27"/>
    <n v="559.97"/>
    <x v="5"/>
    <s v="02"/>
    <s v="February"/>
  </r>
  <r>
    <x v="2866"/>
    <d v="2024-10-28T18:33:41"/>
    <s v="PROD133"/>
    <s v="CUST193"/>
    <s v="Books"/>
    <s v="Bank Transfer"/>
    <n v="1093.3699999999999"/>
    <n v="7"/>
    <n v="7653.5899999999992"/>
    <n v="751.27"/>
    <n v="6902.32"/>
    <x v="6"/>
    <s v="10"/>
    <s v="October"/>
  </r>
  <r>
    <x v="2867"/>
    <d v="2024-03-12T18:16:06"/>
    <s v="PROD138"/>
    <s v="CUST456"/>
    <s v="Home Appliances"/>
    <s v="PayPal"/>
    <n v="467.47"/>
    <n v="10"/>
    <n v="4674.7000000000007"/>
    <n v="374.92"/>
    <n v="4299.7800000000007"/>
    <x v="5"/>
    <s v="03"/>
    <s v="March"/>
  </r>
  <r>
    <x v="2868"/>
    <d v="2024-04-21T19:39:14"/>
    <s v="PROD22"/>
    <s v="CUST560"/>
    <s v="Toys"/>
    <s v="Cash"/>
    <n v="1142.99"/>
    <n v="10"/>
    <n v="11429.9"/>
    <n v="418.1"/>
    <n v="11011.8"/>
    <x v="0"/>
    <s v="04"/>
    <s v="April"/>
  </r>
  <r>
    <x v="2869"/>
    <d v="2024-07-17T17:20:59"/>
    <s v="PROD171"/>
    <s v="CUST77"/>
    <s v="Books"/>
    <s v="Debit Card"/>
    <n v="1571.47"/>
    <n v="2"/>
    <n v="3142.94"/>
    <n v="485.76"/>
    <n v="2657.1800000000003"/>
    <x v="4"/>
    <s v="07"/>
    <s v="July"/>
  </r>
  <r>
    <x v="2870"/>
    <d v="2024-02-28T18:31:37"/>
    <s v="PROD160"/>
    <s v="CUST398"/>
    <s v="Home Appliances"/>
    <s v="PayPal"/>
    <n v="76.290000000000006"/>
    <n v="6"/>
    <n v="457.74"/>
    <n v="311.56"/>
    <n v="146.18"/>
    <x v="4"/>
    <s v="02"/>
    <s v="February"/>
  </r>
  <r>
    <x v="2871"/>
    <d v="2024-01-19T20:21:58"/>
    <s v="PROD187"/>
    <s v="CUST799"/>
    <s v="Home Appliances"/>
    <s v="Credit Card"/>
    <n v="1516.58"/>
    <n v="8"/>
    <n v="12132.64"/>
    <n v="117.5"/>
    <n v="12015.14"/>
    <x v="1"/>
    <s v="01"/>
    <s v="January"/>
  </r>
  <r>
    <x v="2872"/>
    <d v="2024-11-09T20:14:26"/>
    <s v="PROD77"/>
    <s v="CUST759"/>
    <s v="Fashion"/>
    <s v="PayPal"/>
    <n v="1778.3"/>
    <n v="10"/>
    <n v="17783"/>
    <n v="596.91999999999996"/>
    <n v="17186.080000000002"/>
    <x v="3"/>
    <s v="11"/>
    <s v="November"/>
  </r>
  <r>
    <x v="2873"/>
    <d v="2024-02-16T03:16:02"/>
    <s v="PROD27"/>
    <s v="CUST6"/>
    <s v="Electronics"/>
    <s v="PayPal"/>
    <n v="1517.25"/>
    <n v="10"/>
    <n v="15172.5"/>
    <n v="493.17"/>
    <n v="14679.33"/>
    <x v="1"/>
    <s v="02"/>
    <s v="February"/>
  </r>
  <r>
    <x v="2874"/>
    <d v="2024-04-20T20:28:33"/>
    <s v="PROD169"/>
    <s v="CUST707"/>
    <s v="Toys"/>
    <s v="Debit Card"/>
    <n v="1407.89"/>
    <n v="8"/>
    <n v="11263.12"/>
    <n v="772.45"/>
    <n v="10490.67"/>
    <x v="3"/>
    <s v="04"/>
    <s v="April"/>
  </r>
  <r>
    <x v="2875"/>
    <d v="2024-08-03T17:43:57"/>
    <s v="PROD36"/>
    <s v="CUST972"/>
    <s v="Electronics"/>
    <s v="Debit Card"/>
    <n v="1877.04"/>
    <n v="9"/>
    <n v="16893.36"/>
    <n v="462.14"/>
    <n v="16431.22"/>
    <x v="3"/>
    <s v="08"/>
    <s v="August"/>
  </r>
  <r>
    <x v="2876"/>
    <d v="2024-06-26T04:52:21"/>
    <s v="PROD23"/>
    <s v="CUST459"/>
    <s v="Fashion"/>
    <s v="Cash"/>
    <n v="1865.12"/>
    <n v="6"/>
    <n v="11190.72"/>
    <n v="249.12"/>
    <n v="10941.599999999999"/>
    <x v="4"/>
    <s v="06"/>
    <s v="June"/>
  </r>
  <r>
    <x v="2877"/>
    <d v="2024-04-25T16:34:06"/>
    <s v="PROD193"/>
    <s v="CUST810"/>
    <s v="Home Appliances"/>
    <s v="Cash"/>
    <n v="1349.47"/>
    <n v="4"/>
    <n v="5397.88"/>
    <n v="809.98"/>
    <n v="4587.8999999999996"/>
    <x v="2"/>
    <s v="04"/>
    <s v="April"/>
  </r>
  <r>
    <x v="2878"/>
    <d v="2024-06-07T02:24:00"/>
    <s v="PROD127"/>
    <s v="CUST440"/>
    <s v="Books"/>
    <s v="PayPal"/>
    <n v="1476.78"/>
    <n v="1"/>
    <n v="1476.78"/>
    <n v="802.35"/>
    <n v="674.43"/>
    <x v="1"/>
    <s v="06"/>
    <s v="June"/>
  </r>
  <r>
    <x v="2879"/>
    <d v="2024-05-25T14:14:06"/>
    <s v="PROD147"/>
    <s v="CUST60"/>
    <s v="Books"/>
    <s v="PayPal"/>
    <n v="1122.71"/>
    <n v="10"/>
    <n v="11227.1"/>
    <n v="257.93"/>
    <n v="10969.17"/>
    <x v="3"/>
    <s v="05"/>
    <s v="May"/>
  </r>
  <r>
    <x v="2880"/>
    <d v="2024-05-18T09:59:29"/>
    <s v="PROD48"/>
    <s v="CUST589"/>
    <s v="Fashion"/>
    <s v="Debit Card"/>
    <n v="1603"/>
    <n v="6"/>
    <n v="9618"/>
    <n v="965.14"/>
    <n v="8652.86"/>
    <x v="3"/>
    <s v="05"/>
    <s v="May"/>
  </r>
  <r>
    <x v="2881"/>
    <d v="2024-04-23T05:21:53"/>
    <s v="PROD23"/>
    <s v="CUST643"/>
    <s v="Fashion"/>
    <s v="Credit Card"/>
    <n v="931.5"/>
    <n v="9"/>
    <n v="8383.5"/>
    <n v="249.12"/>
    <n v="8134.38"/>
    <x v="5"/>
    <s v="04"/>
    <s v="April"/>
  </r>
  <r>
    <x v="2882"/>
    <d v="2024-03-14T06:31:33"/>
    <s v="PROD77"/>
    <s v="CUST171"/>
    <s v="Toys"/>
    <s v="Bank Transfer"/>
    <n v="1235.82"/>
    <n v="5"/>
    <n v="6179.0999999999995"/>
    <n v="596.91999999999996"/>
    <n v="5582.1799999999994"/>
    <x v="2"/>
    <s v="03"/>
    <s v="March"/>
  </r>
  <r>
    <x v="2883"/>
    <d v="2024-01-20T02:05:04"/>
    <s v="PROD129"/>
    <s v="CUST61"/>
    <s v="Electronics"/>
    <s v="Credit Card"/>
    <n v="1335.93"/>
    <n v="7"/>
    <n v="9351.51"/>
    <n v="67.97"/>
    <n v="9283.5400000000009"/>
    <x v="3"/>
    <s v="01"/>
    <s v="January"/>
  </r>
  <r>
    <x v="2884"/>
    <d v="2024-05-19T16:53:50"/>
    <s v="PROD43"/>
    <s v="CUST969"/>
    <s v="Home Appliances"/>
    <s v="Credit Card"/>
    <n v="615.71"/>
    <n v="7"/>
    <n v="4309.97"/>
    <n v="321.19"/>
    <n v="3988.78"/>
    <x v="0"/>
    <s v="05"/>
    <s v="May"/>
  </r>
  <r>
    <x v="2885"/>
    <d v="2024-11-04T15:58:24"/>
    <s v="PROD2"/>
    <s v="CUST917"/>
    <s v="Home Appliances"/>
    <s v="PayPal"/>
    <n v="444.43"/>
    <n v="8"/>
    <n v="3555.44"/>
    <n v="253.61"/>
    <n v="3301.83"/>
    <x v="6"/>
    <s v="11"/>
    <s v="November"/>
  </r>
  <r>
    <x v="2886"/>
    <d v="2024-10-14T21:40:47"/>
    <s v="PROD57"/>
    <s v="CUST232"/>
    <s v="Books"/>
    <s v="Debit Card"/>
    <n v="610.78"/>
    <n v="3"/>
    <n v="1832.34"/>
    <n v="998.57"/>
    <n v="833.76999999999987"/>
    <x v="6"/>
    <s v="10"/>
    <s v="October"/>
  </r>
  <r>
    <x v="2887"/>
    <d v="2024-03-20T09:46:26"/>
    <s v="PROD40"/>
    <s v="CUST746"/>
    <s v="Books"/>
    <s v="PayPal"/>
    <n v="401.8"/>
    <n v="2"/>
    <n v="803.6"/>
    <n v="184.29"/>
    <n v="619.31000000000006"/>
    <x v="4"/>
    <s v="03"/>
    <s v="March"/>
  </r>
  <r>
    <x v="2888"/>
    <d v="2024-11-10T00:19:06"/>
    <s v="PROD4"/>
    <s v="CUST74"/>
    <s v="Home Appliances"/>
    <s v="Credit Card"/>
    <n v="85.78"/>
    <n v="9"/>
    <n v="772.02"/>
    <n v="454.08"/>
    <n v="317.94"/>
    <x v="0"/>
    <s v="11"/>
    <s v="November"/>
  </r>
  <r>
    <x v="2889"/>
    <d v="2024-05-01T23:43:45"/>
    <s v="PROD127"/>
    <s v="CUST787"/>
    <s v="Books"/>
    <s v="Debit Card"/>
    <n v="1979.28"/>
    <n v="7"/>
    <n v="13854.96"/>
    <n v="802.35"/>
    <n v="13052.609999999999"/>
    <x v="4"/>
    <s v="05"/>
    <s v="May"/>
  </r>
  <r>
    <x v="2890"/>
    <d v="2024-04-21T04:54:29"/>
    <s v="PROD195"/>
    <s v="CUST421"/>
    <s v="Electronics"/>
    <s v="Credit Card"/>
    <n v="1056.2"/>
    <n v="5"/>
    <n v="5281"/>
    <n v="955.51"/>
    <n v="4325.49"/>
    <x v="0"/>
    <s v="04"/>
    <s v="April"/>
  </r>
  <r>
    <x v="2891"/>
    <d v="2024-10-16T22:49:36"/>
    <s v="PROD11"/>
    <s v="CUST829"/>
    <s v="Books"/>
    <s v="Credit Card"/>
    <n v="175.8"/>
    <n v="5"/>
    <n v="879"/>
    <n v="595.51"/>
    <n v="283.49"/>
    <x v="4"/>
    <s v="10"/>
    <s v="October"/>
  </r>
  <r>
    <x v="2892"/>
    <d v="2024-08-26T17:00:57"/>
    <s v="PROD64"/>
    <s v="CUST364"/>
    <s v="Electronics"/>
    <s v="Debit Card"/>
    <n v="427.88"/>
    <n v="9"/>
    <n v="3850.92"/>
    <n v="90.98"/>
    <n v="3759.94"/>
    <x v="6"/>
    <s v="08"/>
    <s v="August"/>
  </r>
  <r>
    <x v="2893"/>
    <d v="2024-10-05T01:35:45"/>
    <s v="PROD147"/>
    <s v="CUST638"/>
    <s v="Electronics"/>
    <s v="Debit Card"/>
    <n v="1224.1099999999999"/>
    <n v="4"/>
    <n v="4896.4399999999996"/>
    <n v="257.93"/>
    <n v="4638.5099999999993"/>
    <x v="3"/>
    <s v="10"/>
    <s v="October"/>
  </r>
  <r>
    <x v="2894"/>
    <d v="2024-02-06T11:48:19"/>
    <s v="PROD125"/>
    <s v="CUST230"/>
    <s v="Fashion"/>
    <s v="PayPal"/>
    <n v="1366.67"/>
    <n v="8"/>
    <n v="10933.36"/>
    <n v="358.25"/>
    <n v="10575.11"/>
    <x v="5"/>
    <s v="02"/>
    <s v="February"/>
  </r>
  <r>
    <x v="2895"/>
    <d v="2024-07-12T03:09:25"/>
    <s v="PROD187"/>
    <s v="CUST975"/>
    <s v="Electronics"/>
    <s v="Debit Card"/>
    <n v="1084.32"/>
    <n v="4"/>
    <n v="4337.28"/>
    <n v="117.5"/>
    <n v="4219.78"/>
    <x v="1"/>
    <s v="07"/>
    <s v="July"/>
  </r>
  <r>
    <x v="2896"/>
    <d v="2024-03-13T15:39:17"/>
    <s v="PROD110"/>
    <s v="CUST407"/>
    <s v="Home Appliances"/>
    <s v="Bank Transfer"/>
    <n v="996.75"/>
    <n v="3"/>
    <n v="2990.25"/>
    <n v="678.93"/>
    <n v="2311.3200000000002"/>
    <x v="4"/>
    <s v="03"/>
    <s v="March"/>
  </r>
  <r>
    <x v="2897"/>
    <d v="2024-02-14T23:03:59"/>
    <s v="PROD196"/>
    <s v="CUST256"/>
    <s v="Electronics"/>
    <s v="Cash"/>
    <n v="449.68"/>
    <n v="5"/>
    <n v="2248.4"/>
    <n v="487.84"/>
    <n v="1760.5600000000002"/>
    <x v="4"/>
    <s v="02"/>
    <s v="February"/>
  </r>
  <r>
    <x v="2898"/>
    <d v="2024-09-14T13:37:20"/>
    <s v="PROD103"/>
    <s v="CUST786"/>
    <s v="Toys"/>
    <s v="PayPal"/>
    <n v="183.15"/>
    <n v="1"/>
    <n v="183.15"/>
    <n v="889.08"/>
    <n v="-705.93000000000006"/>
    <x v="3"/>
    <s v="09"/>
    <s v="September"/>
  </r>
  <r>
    <x v="2899"/>
    <d v="2024-08-20T05:53:28"/>
    <s v="PROD100"/>
    <s v="CUST384"/>
    <s v="Books"/>
    <s v="Cash"/>
    <n v="572.32000000000005"/>
    <n v="1"/>
    <n v="572.32000000000005"/>
    <n v="404.57"/>
    <n v="167.75000000000006"/>
    <x v="5"/>
    <s v="08"/>
    <s v="August"/>
  </r>
  <r>
    <x v="2900"/>
    <d v="2024-06-16T07:04:55"/>
    <s v="PROD9"/>
    <s v="CUST599"/>
    <s v="Fashion"/>
    <s v="Cash"/>
    <n v="608.69000000000005"/>
    <n v="5"/>
    <n v="3043.4500000000003"/>
    <n v="481"/>
    <n v="2562.4500000000003"/>
    <x v="0"/>
    <s v="06"/>
    <s v="June"/>
  </r>
  <r>
    <x v="2901"/>
    <d v="2024-05-12T07:50:11"/>
    <s v="PROD15"/>
    <s v="CUST412"/>
    <s v="Electronics"/>
    <s v="Bank Transfer"/>
    <n v="1221.4100000000001"/>
    <n v="8"/>
    <n v="9771.2800000000007"/>
    <n v="866.87"/>
    <n v="8904.41"/>
    <x v="0"/>
    <s v="05"/>
    <s v="May"/>
  </r>
  <r>
    <x v="2902"/>
    <d v="2024-10-21T16:37:34"/>
    <s v="PROD87"/>
    <s v="CUST815"/>
    <s v="Books"/>
    <s v="PayPal"/>
    <n v="1007.89"/>
    <n v="3"/>
    <n v="3023.67"/>
    <n v="646.59"/>
    <n v="2377.08"/>
    <x v="6"/>
    <s v="10"/>
    <s v="October"/>
  </r>
  <r>
    <x v="2903"/>
    <d v="2024-05-04T07:22:43"/>
    <s v="PROD184"/>
    <s v="CUST907"/>
    <s v="Toys"/>
    <s v="Credit Card"/>
    <n v="299.92"/>
    <n v="3"/>
    <n v="899.76"/>
    <n v="986.68"/>
    <n v="-86.919999999999959"/>
    <x v="3"/>
    <s v="05"/>
    <s v="May"/>
  </r>
  <r>
    <x v="2904"/>
    <d v="2024-09-23T22:27:53"/>
    <s v="PROD58"/>
    <s v="CUST779"/>
    <s v="Fashion"/>
    <s v="Credit Card"/>
    <n v="579.91999999999996"/>
    <n v="8"/>
    <n v="4639.3599999999997"/>
    <n v="898.84"/>
    <n v="3740.5199999999995"/>
    <x v="6"/>
    <s v="09"/>
    <s v="September"/>
  </r>
  <r>
    <x v="2905"/>
    <d v="2024-01-21T03:08:17"/>
    <s v="PROD112"/>
    <s v="CUST341"/>
    <s v="Electronics"/>
    <s v="Credit Card"/>
    <n v="279.45"/>
    <n v="5"/>
    <n v="1397.25"/>
    <n v="104.7"/>
    <n v="1292.55"/>
    <x v="0"/>
    <s v="01"/>
    <s v="January"/>
  </r>
  <r>
    <x v="2906"/>
    <d v="2024-04-20T08:10:59"/>
    <s v="PROD2"/>
    <s v="CUST786"/>
    <s v="Toys"/>
    <s v="Bank Transfer"/>
    <n v="505.28"/>
    <n v="2"/>
    <n v="1010.56"/>
    <n v="253.61"/>
    <n v="756.94999999999993"/>
    <x v="3"/>
    <s v="04"/>
    <s v="April"/>
  </r>
  <r>
    <x v="2907"/>
    <d v="2024-03-24T05:38:12"/>
    <s v="PROD153"/>
    <s v="CUST122"/>
    <s v="Books"/>
    <s v="Bank Transfer"/>
    <n v="633.65"/>
    <n v="4"/>
    <n v="2534.6"/>
    <n v="585.16999999999996"/>
    <n v="1949.4299999999998"/>
    <x v="0"/>
    <s v="03"/>
    <s v="March"/>
  </r>
  <r>
    <x v="2908"/>
    <d v="2024-02-29T18:44:31"/>
    <s v="PROD125"/>
    <s v="CUST438"/>
    <s v="Electronics"/>
    <s v="Bank Transfer"/>
    <n v="1361.15"/>
    <n v="4"/>
    <n v="5444.6"/>
    <n v="358.25"/>
    <n v="5086.3500000000004"/>
    <x v="2"/>
    <s v="02"/>
    <s v="February"/>
  </r>
  <r>
    <x v="2909"/>
    <d v="2024-01-18T06:56:30"/>
    <s v="PROD151"/>
    <s v="CUST219"/>
    <s v="Fashion"/>
    <s v="Cash"/>
    <n v="875.39"/>
    <n v="8"/>
    <n v="7003.12"/>
    <n v="47.47"/>
    <n v="6955.65"/>
    <x v="2"/>
    <s v="01"/>
    <s v="January"/>
  </r>
  <r>
    <x v="2910"/>
    <d v="2024-08-25T18:02:44"/>
    <s v="PROD48"/>
    <s v="CUST288"/>
    <s v="Fashion"/>
    <s v="Cash"/>
    <n v="836.36"/>
    <n v="10"/>
    <n v="8363.6"/>
    <n v="965.14"/>
    <n v="7398.46"/>
    <x v="0"/>
    <s v="08"/>
    <s v="August"/>
  </r>
  <r>
    <x v="2911"/>
    <d v="2024-09-26T15:35:24"/>
    <s v="PROD38"/>
    <s v="CUST289"/>
    <s v="Books"/>
    <s v="Debit Card"/>
    <n v="1599.84"/>
    <n v="10"/>
    <n v="15998.4"/>
    <n v="99.19"/>
    <n v="15899.21"/>
    <x v="2"/>
    <s v="09"/>
    <s v="September"/>
  </r>
  <r>
    <x v="2912"/>
    <d v="2024-10-26T21:00:20"/>
    <s v="PROD94"/>
    <s v="CUST560"/>
    <s v="Toys"/>
    <s v="Debit Card"/>
    <n v="1559.32"/>
    <n v="2"/>
    <n v="3118.64"/>
    <n v="171.16"/>
    <n v="2947.48"/>
    <x v="3"/>
    <s v="10"/>
    <s v="October"/>
  </r>
  <r>
    <x v="2913"/>
    <d v="2024-07-27T22:53:18"/>
    <s v="PROD198"/>
    <s v="CUST436"/>
    <s v="Home Appliances"/>
    <s v="Bank Transfer"/>
    <n v="1623.36"/>
    <n v="8"/>
    <n v="12986.88"/>
    <n v="565.99"/>
    <n v="12420.89"/>
    <x v="3"/>
    <s v="07"/>
    <s v="July"/>
  </r>
  <r>
    <x v="2914"/>
    <d v="2024-10-02T08:43:48"/>
    <s v="PROD110"/>
    <s v="CUST108"/>
    <s v="Fashion"/>
    <s v="Credit Card"/>
    <n v="55.92"/>
    <n v="6"/>
    <n v="335.52"/>
    <n v="678.93"/>
    <n v="-343.40999999999997"/>
    <x v="4"/>
    <s v="10"/>
    <s v="October"/>
  </r>
  <r>
    <x v="2915"/>
    <d v="2024-10-31T03:08:32"/>
    <s v="PROD91"/>
    <s v="CUST964"/>
    <s v="Books"/>
    <s v="Bank Transfer"/>
    <n v="1006.44"/>
    <n v="2"/>
    <n v="2012.88"/>
    <n v="105.91"/>
    <n v="1906.97"/>
    <x v="2"/>
    <s v="10"/>
    <s v="October"/>
  </r>
  <r>
    <x v="2916"/>
    <d v="2024-09-02T13:35:41"/>
    <s v="PROD43"/>
    <s v="CUST25"/>
    <s v="Books"/>
    <s v="Bank Transfer"/>
    <n v="1427.43"/>
    <n v="2"/>
    <n v="2854.86"/>
    <n v="321.19"/>
    <n v="2533.67"/>
    <x v="6"/>
    <s v="09"/>
    <s v="September"/>
  </r>
  <r>
    <x v="2917"/>
    <d v="2024-07-03T20:35:31"/>
    <s v="PROD149"/>
    <s v="CUST6"/>
    <s v="Electronics"/>
    <s v="Credit Card"/>
    <n v="473.59"/>
    <n v="8"/>
    <n v="3788.72"/>
    <n v="581.64"/>
    <n v="3207.08"/>
    <x v="4"/>
    <s v="07"/>
    <s v="July"/>
  </r>
  <r>
    <x v="2918"/>
    <d v="2024-10-07T16:25:48"/>
    <s v="PROD182"/>
    <s v="CUST105"/>
    <s v="Home Appliances"/>
    <s v="Cash"/>
    <n v="1045.5899999999999"/>
    <n v="5"/>
    <n v="5227.95"/>
    <n v="316.27"/>
    <n v="4911.68"/>
    <x v="6"/>
    <s v="10"/>
    <s v="October"/>
  </r>
  <r>
    <x v="2919"/>
    <d v="2024-06-18T03:06:16"/>
    <s v="PROD43"/>
    <s v="CUST741"/>
    <s v="Fashion"/>
    <s v="PayPal"/>
    <n v="1352.01"/>
    <n v="6"/>
    <n v="8112.0599999999995"/>
    <n v="321.19"/>
    <n v="7790.87"/>
    <x v="5"/>
    <s v="06"/>
    <s v="June"/>
  </r>
  <r>
    <x v="2920"/>
    <d v="2024-10-18T17:57:39"/>
    <s v="PROD66"/>
    <s v="CUST31"/>
    <s v="Home Appliances"/>
    <s v="Bank Transfer"/>
    <n v="1758.49"/>
    <n v="6"/>
    <n v="10550.94"/>
    <n v="327.89"/>
    <n v="10223.050000000001"/>
    <x v="1"/>
    <s v="10"/>
    <s v="October"/>
  </r>
  <r>
    <x v="2921"/>
    <d v="2024-07-26T05:16:51"/>
    <s v="PROD145"/>
    <s v="CUST181"/>
    <s v="Toys"/>
    <s v="Cash"/>
    <n v="383.55"/>
    <n v="9"/>
    <n v="3451.9500000000003"/>
    <n v="789.58"/>
    <n v="2662.3700000000003"/>
    <x v="1"/>
    <s v="07"/>
    <s v="July"/>
  </r>
  <r>
    <x v="2922"/>
    <d v="2024-06-29T10:29:17"/>
    <s v="PROD45"/>
    <s v="CUST383"/>
    <s v="Fashion"/>
    <s v="Debit Card"/>
    <n v="632.95000000000005"/>
    <n v="6"/>
    <n v="3797.7000000000003"/>
    <n v="609.70000000000005"/>
    <n v="3188"/>
    <x v="3"/>
    <s v="06"/>
    <s v="June"/>
  </r>
  <r>
    <x v="2923"/>
    <d v="2024-04-19T01:03:20"/>
    <s v="PROD126"/>
    <s v="CUST787"/>
    <s v="Home Appliances"/>
    <s v="Debit Card"/>
    <n v="710.07"/>
    <n v="6"/>
    <n v="4260.42"/>
    <n v="605.29999999999995"/>
    <n v="3655.12"/>
    <x v="1"/>
    <s v="04"/>
    <s v="April"/>
  </r>
  <r>
    <x v="2924"/>
    <d v="2024-01-12T01:39:26"/>
    <s v="PROD111"/>
    <s v="CUST140"/>
    <s v="Fashion"/>
    <s v="PayPal"/>
    <n v="1448.46"/>
    <n v="3"/>
    <n v="4345.38"/>
    <n v="771.88"/>
    <n v="3573.5"/>
    <x v="1"/>
    <s v="01"/>
    <s v="January"/>
  </r>
  <r>
    <x v="2925"/>
    <d v="2024-05-13T05:19:27"/>
    <s v="PROD180"/>
    <s v="CUST877"/>
    <s v="Toys"/>
    <s v="Cash"/>
    <n v="1553.35"/>
    <n v="6"/>
    <n v="9320.0999999999985"/>
    <n v="452.2"/>
    <n v="8867.8999999999978"/>
    <x v="6"/>
    <s v="05"/>
    <s v="May"/>
  </r>
  <r>
    <x v="2926"/>
    <d v="2024-05-04T16:13:59"/>
    <s v="PROD190"/>
    <s v="CUST867"/>
    <s v="Fashion"/>
    <s v="PayPal"/>
    <n v="1421.14"/>
    <n v="9"/>
    <n v="12790.26"/>
    <n v="787.31"/>
    <n v="12002.95"/>
    <x v="3"/>
    <s v="05"/>
    <s v="May"/>
  </r>
  <r>
    <x v="2927"/>
    <d v="2024-02-28T14:39:37"/>
    <s v="PROD138"/>
    <s v="CUST979"/>
    <s v="Books"/>
    <s v="Credit Card"/>
    <n v="1178.5899999999999"/>
    <n v="6"/>
    <n v="7071.5399999999991"/>
    <n v="374.92"/>
    <n v="6696.619999999999"/>
    <x v="4"/>
    <s v="02"/>
    <s v="February"/>
  </r>
  <r>
    <x v="2928"/>
    <d v="2024-11-02T18:37:48"/>
    <s v="PROD162"/>
    <s v="CUST848"/>
    <s v="Toys"/>
    <s v="Cash"/>
    <n v="1591.72"/>
    <n v="10"/>
    <n v="15917.2"/>
    <n v="109.48"/>
    <n v="15807.720000000001"/>
    <x v="3"/>
    <s v="11"/>
    <s v="November"/>
  </r>
  <r>
    <x v="2929"/>
    <d v="2024-03-18T07:51:58"/>
    <s v="PROD61"/>
    <s v="CUST453"/>
    <s v="Toys"/>
    <s v="Credit Card"/>
    <n v="20.239999999999998"/>
    <n v="8"/>
    <n v="161.91999999999999"/>
    <n v="193.63"/>
    <n v="-31.710000000000008"/>
    <x v="6"/>
    <s v="03"/>
    <s v="March"/>
  </r>
  <r>
    <x v="2930"/>
    <d v="2024-01-27T05:33:46"/>
    <s v="PROD136"/>
    <s v="CUST627"/>
    <s v="Toys"/>
    <s v="PayPal"/>
    <n v="565.16999999999996"/>
    <n v="4"/>
    <n v="2260.6799999999998"/>
    <n v="226.52"/>
    <n v="2034.1599999999999"/>
    <x v="3"/>
    <s v="01"/>
    <s v="January"/>
  </r>
  <r>
    <x v="2931"/>
    <d v="2024-01-15T10:03:56"/>
    <s v="PROD81"/>
    <s v="CUST128"/>
    <s v="Home Appliances"/>
    <s v="PayPal"/>
    <n v="1466.11"/>
    <n v="1"/>
    <n v="1466.11"/>
    <n v="783.02"/>
    <n v="683.08999999999992"/>
    <x v="6"/>
    <s v="01"/>
    <s v="January"/>
  </r>
  <r>
    <x v="2932"/>
    <d v="2024-11-03T03:29:48"/>
    <s v="PROD17"/>
    <s v="CUST153"/>
    <s v="Toys"/>
    <s v="Bank Transfer"/>
    <n v="1694.32"/>
    <n v="7"/>
    <n v="11860.24"/>
    <n v="34.31"/>
    <n v="11825.93"/>
    <x v="0"/>
    <s v="11"/>
    <s v="November"/>
  </r>
  <r>
    <x v="2933"/>
    <d v="2024-10-13T23:48:23"/>
    <s v="PROD61"/>
    <s v="CUST260"/>
    <s v="Books"/>
    <s v="Credit Card"/>
    <n v="211.34"/>
    <n v="7"/>
    <n v="1479.38"/>
    <n v="193.63"/>
    <n v="1285.75"/>
    <x v="0"/>
    <s v="10"/>
    <s v="October"/>
  </r>
  <r>
    <x v="2934"/>
    <d v="2024-10-11T06:03:29"/>
    <s v="PROD84"/>
    <s v="CUST517"/>
    <s v="Toys"/>
    <s v="Credit Card"/>
    <n v="1803.93"/>
    <n v="8"/>
    <n v="14431.44"/>
    <n v="970.96"/>
    <n v="13460.48"/>
    <x v="1"/>
    <s v="10"/>
    <s v="October"/>
  </r>
  <r>
    <x v="2935"/>
    <d v="2024-08-17T17:05:36"/>
    <s v="PROD152"/>
    <s v="CUST905"/>
    <s v="Books"/>
    <s v="Cash"/>
    <n v="1938.32"/>
    <n v="4"/>
    <n v="7753.28"/>
    <n v="143.38"/>
    <n v="7609.9"/>
    <x v="3"/>
    <s v="08"/>
    <s v="August"/>
  </r>
  <r>
    <x v="2936"/>
    <d v="2024-07-13T21:19:07"/>
    <s v="PROD4"/>
    <s v="CUST508"/>
    <s v="Home Appliances"/>
    <s v="PayPal"/>
    <n v="1769.9"/>
    <n v="7"/>
    <n v="12389.300000000001"/>
    <n v="454.08"/>
    <n v="11935.220000000001"/>
    <x v="3"/>
    <s v="07"/>
    <s v="July"/>
  </r>
  <r>
    <x v="2937"/>
    <d v="2024-03-11T19:41:05"/>
    <s v="PROD124"/>
    <s v="CUST871"/>
    <s v="Books"/>
    <s v="Credit Card"/>
    <n v="1105.56"/>
    <n v="8"/>
    <n v="8844.48"/>
    <n v="409.39"/>
    <n v="8435.09"/>
    <x v="6"/>
    <s v="03"/>
    <s v="March"/>
  </r>
  <r>
    <x v="2938"/>
    <d v="2024-08-02T15:05:23"/>
    <s v="PROD143"/>
    <s v="CUST377"/>
    <s v="Electronics"/>
    <s v="Bank Transfer"/>
    <n v="1428.12"/>
    <n v="10"/>
    <n v="14281.199999999999"/>
    <n v="570.6"/>
    <n v="13710.599999999999"/>
    <x v="1"/>
    <s v="08"/>
    <s v="August"/>
  </r>
  <r>
    <x v="2939"/>
    <d v="2024-07-06T18:48:28"/>
    <s v="PROD158"/>
    <s v="CUST784"/>
    <s v="Toys"/>
    <s v="PayPal"/>
    <n v="1214.3"/>
    <n v="8"/>
    <n v="9714.4"/>
    <n v="688.88"/>
    <n v="9025.52"/>
    <x v="3"/>
    <s v="07"/>
    <s v="July"/>
  </r>
  <r>
    <x v="2940"/>
    <d v="2024-01-20T23:00:28"/>
    <s v="PROD17"/>
    <s v="CUST769"/>
    <s v="Toys"/>
    <s v="Bank Transfer"/>
    <n v="498.6"/>
    <n v="10"/>
    <n v="4986"/>
    <n v="34.31"/>
    <n v="4951.6899999999996"/>
    <x v="3"/>
    <s v="01"/>
    <s v="January"/>
  </r>
  <r>
    <x v="2941"/>
    <d v="2024-04-06T01:31:04"/>
    <s v="PROD52"/>
    <s v="CUST783"/>
    <s v="Fashion"/>
    <s v="Debit Card"/>
    <n v="1958.08"/>
    <n v="9"/>
    <n v="17622.72"/>
    <n v="71.47"/>
    <n v="17551.25"/>
    <x v="3"/>
    <s v="04"/>
    <s v="April"/>
  </r>
  <r>
    <x v="2942"/>
    <d v="2024-03-05T14:41:16"/>
    <s v="PROD36"/>
    <s v="CUST585"/>
    <s v="Toys"/>
    <s v="Debit Card"/>
    <n v="1545.81"/>
    <n v="8"/>
    <n v="12366.48"/>
    <n v="462.14"/>
    <n v="11904.34"/>
    <x v="5"/>
    <s v="03"/>
    <s v="March"/>
  </r>
  <r>
    <x v="2943"/>
    <d v="2024-03-14T12:25:34"/>
    <s v="PROD161"/>
    <s v="CUST300"/>
    <s v="Fashion"/>
    <s v="Credit Card"/>
    <n v="1721.43"/>
    <n v="2"/>
    <n v="3442.86"/>
    <n v="859.01"/>
    <n v="2583.8500000000004"/>
    <x v="2"/>
    <s v="03"/>
    <s v="March"/>
  </r>
  <r>
    <x v="2944"/>
    <d v="2024-01-30T08:00:18"/>
    <s v="PROD144"/>
    <s v="CUST690"/>
    <s v="Electronics"/>
    <s v="Bank Transfer"/>
    <n v="783.2"/>
    <n v="6"/>
    <n v="4699.2000000000007"/>
    <n v="369.73"/>
    <n v="4329.4700000000012"/>
    <x v="5"/>
    <s v="01"/>
    <s v="January"/>
  </r>
  <r>
    <x v="2945"/>
    <d v="2024-04-22T10:47:01"/>
    <s v="PROD87"/>
    <s v="CUST278"/>
    <s v="Books"/>
    <s v="Bank Transfer"/>
    <n v="90.29"/>
    <n v="2"/>
    <n v="180.58"/>
    <n v="646.59"/>
    <n v="-466.01"/>
    <x v="6"/>
    <s v="04"/>
    <s v="April"/>
  </r>
  <r>
    <x v="2946"/>
    <d v="2024-11-01T08:53:43"/>
    <s v="PROD190"/>
    <s v="CUST816"/>
    <s v="Books"/>
    <s v="PayPal"/>
    <n v="467.32"/>
    <n v="3"/>
    <n v="1401.96"/>
    <n v="787.31"/>
    <n v="614.65000000000009"/>
    <x v="1"/>
    <s v="11"/>
    <s v="November"/>
  </r>
  <r>
    <x v="2947"/>
    <d v="2024-10-02T15:06:15"/>
    <s v="PROD180"/>
    <s v="CUST653"/>
    <s v="Electronics"/>
    <s v="Debit Card"/>
    <n v="893.03"/>
    <n v="9"/>
    <n v="8037.2699999999995"/>
    <n v="452.2"/>
    <n v="7585.07"/>
    <x v="4"/>
    <s v="10"/>
    <s v="October"/>
  </r>
  <r>
    <x v="2948"/>
    <d v="2024-02-29T14:28:00"/>
    <s v="PROD7"/>
    <s v="CUST830"/>
    <s v="Books"/>
    <s v="PayPal"/>
    <n v="1259.8699999999999"/>
    <n v="9"/>
    <n v="11338.829999999998"/>
    <n v="157.37"/>
    <n v="11181.459999999997"/>
    <x v="2"/>
    <s v="02"/>
    <s v="February"/>
  </r>
  <r>
    <x v="2949"/>
    <d v="2024-03-19T12:19:37"/>
    <s v="PROD183"/>
    <s v="CUST758"/>
    <s v="Fashion"/>
    <s v="PayPal"/>
    <n v="1570.85"/>
    <n v="9"/>
    <n v="14137.65"/>
    <n v="839.9"/>
    <n v="13297.75"/>
    <x v="5"/>
    <s v="03"/>
    <s v="March"/>
  </r>
  <r>
    <x v="2950"/>
    <d v="2024-07-21T10:19:51"/>
    <s v="PROD128"/>
    <s v="CUST379"/>
    <s v="Electronics"/>
    <s v="PayPal"/>
    <n v="1152.42"/>
    <n v="6"/>
    <n v="6914.52"/>
    <n v="505.04"/>
    <n v="6409.4800000000005"/>
    <x v="0"/>
    <s v="07"/>
    <s v="July"/>
  </r>
  <r>
    <x v="2951"/>
    <d v="2024-09-04T14:46:26"/>
    <s v="PROD130"/>
    <s v="CUST930"/>
    <s v="Home Appliances"/>
    <s v="Credit Card"/>
    <n v="1568.58"/>
    <n v="5"/>
    <n v="7842.9"/>
    <n v="692.63"/>
    <n v="7150.2699999999995"/>
    <x v="4"/>
    <s v="09"/>
    <s v="September"/>
  </r>
  <r>
    <x v="2952"/>
    <d v="2024-07-24T10:34:09"/>
    <s v="PROD110"/>
    <s v="CUST374"/>
    <s v="Electronics"/>
    <s v="Credit Card"/>
    <n v="1068.9100000000001"/>
    <n v="8"/>
    <n v="8551.2800000000007"/>
    <n v="678.93"/>
    <n v="7872.35"/>
    <x v="4"/>
    <s v="07"/>
    <s v="July"/>
  </r>
  <r>
    <x v="2953"/>
    <d v="2024-09-06T19:49:42"/>
    <s v="PROD152"/>
    <s v="CUST40"/>
    <s v="Toys"/>
    <s v="Bank Transfer"/>
    <n v="1137.58"/>
    <n v="8"/>
    <n v="9100.64"/>
    <n v="143.38"/>
    <n v="8957.26"/>
    <x v="1"/>
    <s v="09"/>
    <s v="September"/>
  </r>
  <r>
    <x v="2954"/>
    <d v="2024-06-19T07:25:20"/>
    <s v="PROD36"/>
    <s v="CUST994"/>
    <s v="Electronics"/>
    <s v="Cash"/>
    <n v="48.81"/>
    <n v="7"/>
    <n v="341.67"/>
    <n v="462.14"/>
    <n v="-120.46999999999997"/>
    <x v="4"/>
    <s v="06"/>
    <s v="June"/>
  </r>
  <r>
    <x v="2955"/>
    <d v="2024-08-20T15:40:42"/>
    <s v="PROD41"/>
    <s v="CUST83"/>
    <s v="Toys"/>
    <s v="Cash"/>
    <n v="458.55"/>
    <n v="7"/>
    <n v="3209.85"/>
    <n v="786.45"/>
    <n v="2423.3999999999996"/>
    <x v="5"/>
    <s v="08"/>
    <s v="August"/>
  </r>
  <r>
    <x v="2956"/>
    <d v="2024-05-15T16:23:56"/>
    <s v="PROD15"/>
    <s v="CUST950"/>
    <s v="Toys"/>
    <s v="Credit Card"/>
    <n v="1534.96"/>
    <n v="8"/>
    <n v="12279.68"/>
    <n v="866.87"/>
    <n v="11412.81"/>
    <x v="4"/>
    <s v="05"/>
    <s v="May"/>
  </r>
  <r>
    <x v="2957"/>
    <d v="2024-10-05T23:59:13"/>
    <s v="PROD139"/>
    <s v="CUST583"/>
    <s v="Electronics"/>
    <s v="Credit Card"/>
    <n v="910.91"/>
    <n v="9"/>
    <n v="8198.19"/>
    <n v="699.64"/>
    <n v="7498.55"/>
    <x v="3"/>
    <s v="10"/>
    <s v="October"/>
  </r>
  <r>
    <x v="2958"/>
    <d v="2024-05-17T16:48:29"/>
    <s v="PROD4"/>
    <s v="CUST79"/>
    <s v="Home Appliances"/>
    <s v="Debit Card"/>
    <n v="174.17"/>
    <n v="1"/>
    <n v="174.17"/>
    <n v="454.08"/>
    <n v="-279.90999999999997"/>
    <x v="1"/>
    <s v="05"/>
    <s v="May"/>
  </r>
  <r>
    <x v="2959"/>
    <d v="2024-05-26T20:38:47"/>
    <s v="PROD61"/>
    <s v="CUST377"/>
    <s v="Toys"/>
    <s v="Credit Card"/>
    <n v="1731.81"/>
    <n v="6"/>
    <n v="10390.86"/>
    <n v="193.63"/>
    <n v="10197.230000000001"/>
    <x v="0"/>
    <s v="05"/>
    <s v="May"/>
  </r>
  <r>
    <x v="2960"/>
    <d v="2024-10-27T03:44:53"/>
    <s v="PROD90"/>
    <s v="CUST491"/>
    <s v="Toys"/>
    <s v="Bank Transfer"/>
    <n v="1869.96"/>
    <n v="2"/>
    <n v="3739.92"/>
    <n v="961.3"/>
    <n v="2778.62"/>
    <x v="0"/>
    <s v="10"/>
    <s v="October"/>
  </r>
  <r>
    <x v="2961"/>
    <d v="2024-04-24T00:45:45"/>
    <s v="PROD141"/>
    <s v="CUST829"/>
    <s v="Books"/>
    <s v="Credit Card"/>
    <n v="383.54"/>
    <n v="1"/>
    <n v="383.54"/>
    <n v="74.92"/>
    <n v="308.62"/>
    <x v="4"/>
    <s v="04"/>
    <s v="April"/>
  </r>
  <r>
    <x v="2962"/>
    <d v="2024-05-26T08:12:55"/>
    <s v="PROD188"/>
    <s v="CUST548"/>
    <s v="Electronics"/>
    <s v="Bank Transfer"/>
    <n v="1298.5"/>
    <n v="5"/>
    <n v="6492.5"/>
    <n v="325.48"/>
    <n v="6167.02"/>
    <x v="0"/>
    <s v="05"/>
    <s v="May"/>
  </r>
  <r>
    <x v="2963"/>
    <d v="2024-09-18T05:21:30"/>
    <s v="PROD6"/>
    <s v="CUST395"/>
    <s v="Fashion"/>
    <s v="Credit Card"/>
    <n v="584.30999999999995"/>
    <n v="6"/>
    <n v="3505.8599999999997"/>
    <n v="96.13"/>
    <n v="3409.7299999999996"/>
    <x v="4"/>
    <s v="09"/>
    <s v="September"/>
  </r>
  <r>
    <x v="2964"/>
    <d v="2024-03-11T02:37:14"/>
    <s v="PROD86"/>
    <s v="CUST613"/>
    <s v="Toys"/>
    <s v="Cash"/>
    <n v="517.35"/>
    <n v="4"/>
    <n v="2069.4"/>
    <n v="15.69"/>
    <n v="2053.71"/>
    <x v="6"/>
    <s v="03"/>
    <s v="March"/>
  </r>
  <r>
    <x v="2965"/>
    <d v="2024-01-10T07:35:02"/>
    <s v="PROD72"/>
    <s v="CUST780"/>
    <s v="Toys"/>
    <s v="Cash"/>
    <n v="1524.34"/>
    <n v="2"/>
    <n v="3048.68"/>
    <n v="942.34"/>
    <n v="2106.3399999999997"/>
    <x v="4"/>
    <s v="01"/>
    <s v="January"/>
  </r>
  <r>
    <x v="2966"/>
    <d v="2024-08-13T10:51:20"/>
    <s v="PROD159"/>
    <s v="CUST974"/>
    <s v="Home Appliances"/>
    <s v="Debit Card"/>
    <n v="221.87"/>
    <n v="5"/>
    <n v="1109.3499999999999"/>
    <n v="220.45"/>
    <n v="888.89999999999986"/>
    <x v="5"/>
    <s v="08"/>
    <s v="August"/>
  </r>
  <r>
    <x v="2967"/>
    <d v="2024-06-16T04:10:53"/>
    <s v="PROD91"/>
    <s v="CUST406"/>
    <s v="Toys"/>
    <s v="Debit Card"/>
    <n v="140.88"/>
    <n v="2"/>
    <n v="281.76"/>
    <n v="105.91"/>
    <n v="175.85"/>
    <x v="0"/>
    <s v="06"/>
    <s v="June"/>
  </r>
  <r>
    <x v="2968"/>
    <d v="2024-07-16T19:06:55"/>
    <s v="PROD6"/>
    <s v="CUST604"/>
    <s v="Electronics"/>
    <s v="Cash"/>
    <n v="765.95"/>
    <n v="10"/>
    <n v="7659.5"/>
    <n v="96.13"/>
    <n v="7563.37"/>
    <x v="5"/>
    <s v="07"/>
    <s v="July"/>
  </r>
  <r>
    <x v="2969"/>
    <d v="2024-04-18T18:26:07"/>
    <s v="PROD81"/>
    <s v="CUST64"/>
    <s v="Books"/>
    <s v="Credit Card"/>
    <n v="166.22"/>
    <n v="3"/>
    <n v="498.65999999999997"/>
    <n v="783.02"/>
    <n v="-284.36"/>
    <x v="2"/>
    <s v="04"/>
    <s v="April"/>
  </r>
  <r>
    <x v="2970"/>
    <d v="2024-09-30T02:45:46"/>
    <s v="PROD107"/>
    <s v="CUST28"/>
    <s v="Books"/>
    <s v="Credit Card"/>
    <n v="1003.91"/>
    <n v="1"/>
    <n v="1003.91"/>
    <n v="434.88"/>
    <n v="569.03"/>
    <x v="6"/>
    <s v="09"/>
    <s v="September"/>
  </r>
  <r>
    <x v="2971"/>
    <d v="2024-09-04T21:01:05"/>
    <s v="PROD8"/>
    <s v="CUST180"/>
    <s v="Toys"/>
    <s v="PayPal"/>
    <n v="596.48"/>
    <n v="5"/>
    <n v="2982.4"/>
    <n v="851.56"/>
    <n v="2130.84"/>
    <x v="4"/>
    <s v="09"/>
    <s v="September"/>
  </r>
  <r>
    <x v="2972"/>
    <d v="2024-03-27T18:16:37"/>
    <s v="PROD109"/>
    <s v="CUST738"/>
    <s v="Electronics"/>
    <s v="PayPal"/>
    <n v="1181.55"/>
    <n v="3"/>
    <n v="3544.6499999999996"/>
    <n v="282.68"/>
    <n v="3261.97"/>
    <x v="4"/>
    <s v="03"/>
    <s v="March"/>
  </r>
  <r>
    <x v="2973"/>
    <d v="2024-02-08T05:50:06"/>
    <s v="PROD23"/>
    <s v="CUST957"/>
    <s v="Electronics"/>
    <s v="Credit Card"/>
    <n v="818.69"/>
    <n v="10"/>
    <n v="8186.9000000000005"/>
    <n v="249.12"/>
    <n v="7937.7800000000007"/>
    <x v="2"/>
    <s v="02"/>
    <s v="February"/>
  </r>
  <r>
    <x v="2974"/>
    <d v="2024-03-08T19:37:57"/>
    <s v="PROD129"/>
    <s v="CUST491"/>
    <s v="Toys"/>
    <s v="Credit Card"/>
    <n v="1157.47"/>
    <n v="1"/>
    <n v="1157.47"/>
    <n v="67.97"/>
    <n v="1089.5"/>
    <x v="1"/>
    <s v="03"/>
    <s v="March"/>
  </r>
  <r>
    <x v="2975"/>
    <d v="2024-04-07T12:39:52"/>
    <s v="PROD53"/>
    <s v="CUST884"/>
    <s v="Home Appliances"/>
    <s v="Credit Card"/>
    <n v="1955.17"/>
    <n v="5"/>
    <n v="9775.85"/>
    <n v="752.34"/>
    <n v="9023.51"/>
    <x v="0"/>
    <s v="04"/>
    <s v="April"/>
  </r>
  <r>
    <x v="2976"/>
    <d v="2024-01-02T04:18:30"/>
    <s v="PROD24"/>
    <s v="CUST955"/>
    <s v="Home Appliances"/>
    <s v="Debit Card"/>
    <n v="1289.4000000000001"/>
    <n v="7"/>
    <n v="9025.8000000000011"/>
    <n v="42.41"/>
    <n v="8983.3900000000012"/>
    <x v="5"/>
    <s v="01"/>
    <s v="January"/>
  </r>
  <r>
    <x v="2977"/>
    <d v="2024-09-09T03:28:09"/>
    <s v="PROD107"/>
    <s v="CUST615"/>
    <s v="Home Appliances"/>
    <s v="Cash"/>
    <n v="1618.44"/>
    <n v="8"/>
    <n v="12947.52"/>
    <n v="434.88"/>
    <n v="12512.640000000001"/>
    <x v="6"/>
    <s v="09"/>
    <s v="September"/>
  </r>
  <r>
    <x v="2978"/>
    <d v="2024-03-12T15:54:34"/>
    <s v="PROD185"/>
    <s v="CUST865"/>
    <s v="Fashion"/>
    <s v="Credit Card"/>
    <n v="563.54999999999995"/>
    <n v="9"/>
    <n v="5071.95"/>
    <n v="751.58"/>
    <n v="4320.37"/>
    <x v="5"/>
    <s v="03"/>
    <s v="March"/>
  </r>
  <r>
    <x v="2979"/>
    <d v="2024-03-16T21:42:37"/>
    <s v="PROD184"/>
    <s v="CUST256"/>
    <s v="Home Appliances"/>
    <s v="Bank Transfer"/>
    <n v="284.85000000000002"/>
    <n v="6"/>
    <n v="1709.1000000000001"/>
    <n v="986.68"/>
    <n v="722.42000000000019"/>
    <x v="3"/>
    <s v="03"/>
    <s v="March"/>
  </r>
  <r>
    <x v="2980"/>
    <d v="2024-10-06T19:27:32"/>
    <s v="PROD184"/>
    <s v="CUST478"/>
    <s v="Fashion"/>
    <s v="PayPal"/>
    <n v="565.59"/>
    <n v="1"/>
    <n v="565.59"/>
    <n v="986.68"/>
    <n v="-421.08999999999992"/>
    <x v="0"/>
    <s v="10"/>
    <s v="October"/>
  </r>
  <r>
    <x v="2981"/>
    <d v="2024-08-09T19:13:20"/>
    <s v="PROD137"/>
    <s v="CUST786"/>
    <s v="Home Appliances"/>
    <s v="Cash"/>
    <n v="1260.8499999999999"/>
    <n v="6"/>
    <n v="7565.0999999999995"/>
    <n v="612.41999999999996"/>
    <n v="6952.6799999999994"/>
    <x v="1"/>
    <s v="08"/>
    <s v="August"/>
  </r>
  <r>
    <x v="2982"/>
    <d v="2024-08-18T17:40:34"/>
    <s v="PROD28"/>
    <s v="CUST163"/>
    <s v="Home Appliances"/>
    <s v="Credit Card"/>
    <n v="1859.4"/>
    <n v="1"/>
    <n v="1859.4"/>
    <n v="963.58"/>
    <n v="895.82"/>
    <x v="0"/>
    <s v="08"/>
    <s v="August"/>
  </r>
  <r>
    <x v="2983"/>
    <d v="2024-10-16T08:30:25"/>
    <s v="PROD148"/>
    <s v="CUST248"/>
    <s v="Toys"/>
    <s v="PayPal"/>
    <n v="1688.63"/>
    <n v="3"/>
    <n v="5065.8900000000003"/>
    <n v="93.21"/>
    <n v="4972.68"/>
    <x v="4"/>
    <s v="10"/>
    <s v="October"/>
  </r>
  <r>
    <x v="2984"/>
    <d v="2024-10-15T12:20:33"/>
    <s v="PROD70"/>
    <s v="CUST450"/>
    <s v="Electronics"/>
    <s v="PayPal"/>
    <n v="1185.82"/>
    <n v="8"/>
    <n v="9486.56"/>
    <n v="57.64"/>
    <n v="9428.92"/>
    <x v="5"/>
    <s v="10"/>
    <s v="October"/>
  </r>
  <r>
    <x v="2985"/>
    <d v="2024-03-06T18:01:38"/>
    <s v="PROD126"/>
    <s v="CUST410"/>
    <s v="Fashion"/>
    <s v="Debit Card"/>
    <n v="1575.66"/>
    <n v="4"/>
    <n v="6302.64"/>
    <n v="605.29999999999995"/>
    <n v="5697.34"/>
    <x v="4"/>
    <s v="03"/>
    <s v="March"/>
  </r>
  <r>
    <x v="2986"/>
    <d v="2024-08-29T23:04:49"/>
    <s v="PROD188"/>
    <s v="CUST812"/>
    <s v="Fashion"/>
    <s v="Debit Card"/>
    <n v="1537.3"/>
    <n v="10"/>
    <n v="15373"/>
    <n v="325.48"/>
    <n v="15047.52"/>
    <x v="2"/>
    <s v="08"/>
    <s v="August"/>
  </r>
  <r>
    <x v="2987"/>
    <d v="2024-08-13T03:01:03"/>
    <s v="PROD53"/>
    <s v="CUST907"/>
    <s v="Books"/>
    <s v="PayPal"/>
    <n v="1851.01"/>
    <n v="2"/>
    <n v="3702.02"/>
    <n v="752.34"/>
    <n v="2949.68"/>
    <x v="5"/>
    <s v="08"/>
    <s v="August"/>
  </r>
  <r>
    <x v="2988"/>
    <d v="2024-07-10T11:34:55"/>
    <s v="PROD43"/>
    <s v="CUST392"/>
    <s v="Toys"/>
    <s v="Debit Card"/>
    <n v="1201.75"/>
    <n v="7"/>
    <n v="8412.25"/>
    <n v="321.19"/>
    <n v="8091.06"/>
    <x v="4"/>
    <s v="07"/>
    <s v="July"/>
  </r>
  <r>
    <x v="2989"/>
    <d v="2024-05-01T15:02:23"/>
    <s v="PROD134"/>
    <s v="CUST47"/>
    <s v="Home Appliances"/>
    <s v="Bank Transfer"/>
    <n v="1028.81"/>
    <n v="7"/>
    <n v="7201.67"/>
    <n v="162.74"/>
    <n v="7038.93"/>
    <x v="4"/>
    <s v="05"/>
    <s v="May"/>
  </r>
  <r>
    <x v="2990"/>
    <d v="2024-05-29T06:02:22"/>
    <s v="PROD138"/>
    <s v="CUST462"/>
    <s v="Toys"/>
    <s v="PayPal"/>
    <n v="1730.9"/>
    <n v="6"/>
    <n v="10385.400000000001"/>
    <n v="374.92"/>
    <n v="10010.480000000001"/>
    <x v="4"/>
    <s v="05"/>
    <s v="May"/>
  </r>
  <r>
    <x v="2991"/>
    <d v="2024-02-01T12:52:44"/>
    <s v="PROD108"/>
    <s v="CUST579"/>
    <s v="Electronics"/>
    <s v="PayPal"/>
    <n v="334.65"/>
    <n v="1"/>
    <n v="334.65"/>
    <n v="188.08"/>
    <n v="146.56999999999996"/>
    <x v="2"/>
    <s v="02"/>
    <s v="February"/>
  </r>
  <r>
    <x v="2992"/>
    <d v="2024-04-09T21:59:53"/>
    <s v="PROD65"/>
    <s v="CUST415"/>
    <s v="Electronics"/>
    <s v="Bank Transfer"/>
    <n v="1594.05"/>
    <n v="2"/>
    <n v="3188.1"/>
    <n v="974.22"/>
    <n v="2213.88"/>
    <x v="5"/>
    <s v="04"/>
    <s v="April"/>
  </r>
  <r>
    <x v="2993"/>
    <d v="2024-06-14T23:48:39"/>
    <s v="PROD54"/>
    <s v="CUST989"/>
    <s v="Books"/>
    <s v="PayPal"/>
    <n v="792.07"/>
    <n v="1"/>
    <n v="792.07"/>
    <n v="17.89"/>
    <n v="774.18000000000006"/>
    <x v="1"/>
    <s v="06"/>
    <s v="June"/>
  </r>
  <r>
    <x v="2994"/>
    <d v="2024-10-19T22:13:34"/>
    <s v="PROD190"/>
    <s v="CUST380"/>
    <s v="Fashion"/>
    <s v="Cash"/>
    <n v="1681.33"/>
    <n v="7"/>
    <n v="11769.31"/>
    <n v="787.31"/>
    <n v="10982"/>
    <x v="3"/>
    <s v="10"/>
    <s v="October"/>
  </r>
  <r>
    <x v="2995"/>
    <d v="2024-07-03T14:32:43"/>
    <s v="PROD43"/>
    <s v="CUST534"/>
    <s v="Fashion"/>
    <s v="Debit Card"/>
    <n v="1131.5899999999999"/>
    <n v="7"/>
    <n v="7921.1299999999992"/>
    <n v="321.19"/>
    <n v="7599.94"/>
    <x v="4"/>
    <s v="07"/>
    <s v="July"/>
  </r>
  <r>
    <x v="2996"/>
    <d v="2024-05-04T12:53:38"/>
    <s v="PROD109"/>
    <s v="CUST110"/>
    <s v="Books"/>
    <s v="Debit Card"/>
    <n v="548.53"/>
    <n v="5"/>
    <n v="2742.6499999999996"/>
    <n v="282.68"/>
    <n v="2459.9699999999998"/>
    <x v="3"/>
    <s v="05"/>
    <s v="May"/>
  </r>
  <r>
    <x v="2997"/>
    <d v="2024-09-02T03:26:29"/>
    <s v="PROD200"/>
    <s v="CUST781"/>
    <s v="Home Appliances"/>
    <s v="Debit Card"/>
    <n v="1570.19"/>
    <n v="4"/>
    <n v="6280.76"/>
    <n v="606.07000000000005"/>
    <n v="5674.6900000000005"/>
    <x v="6"/>
    <s v="09"/>
    <s v="September"/>
  </r>
  <r>
    <x v="2998"/>
    <d v="2024-09-13T16:00:09"/>
    <s v="PROD119"/>
    <s v="CUST933"/>
    <s v="Electronics"/>
    <s v="Debit Card"/>
    <n v="260.01"/>
    <n v="3"/>
    <n v="780.03"/>
    <n v="415.38"/>
    <n v="364.65"/>
    <x v="1"/>
    <s v="09"/>
    <s v="September"/>
  </r>
  <r>
    <x v="2999"/>
    <d v="2024-01-12T03:20:50"/>
    <s v="PROD118"/>
    <s v="CUST691"/>
    <s v="Books"/>
    <s v="Debit Card"/>
    <n v="1210.95"/>
    <n v="3"/>
    <n v="3632.8500000000004"/>
    <n v="370.52"/>
    <n v="3262.3300000000004"/>
    <x v="1"/>
    <s v="01"/>
    <s v="January"/>
  </r>
  <r>
    <x v="3000"/>
    <d v="2024-06-30T18:13:57"/>
    <s v="PROD136"/>
    <s v="CUST527"/>
    <s v="Books"/>
    <s v="Bank Transfer"/>
    <n v="239.26"/>
    <n v="10"/>
    <n v="2392.6"/>
    <n v="226.52"/>
    <n v="2166.08"/>
    <x v="0"/>
    <s v="06"/>
    <s v="June"/>
  </r>
  <r>
    <x v="3001"/>
    <d v="2024-06-24T22:25:03"/>
    <s v="PROD38"/>
    <s v="CUST350"/>
    <s v="Fashion"/>
    <s v="PayPal"/>
    <n v="1426.42"/>
    <n v="9"/>
    <n v="12837.78"/>
    <n v="99.19"/>
    <n v="12738.59"/>
    <x v="6"/>
    <s v="06"/>
    <s v="June"/>
  </r>
  <r>
    <x v="3002"/>
    <d v="2024-08-10T12:36:16"/>
    <s v="PROD193"/>
    <s v="CUST759"/>
    <s v="Fashion"/>
    <s v="Credit Card"/>
    <n v="150.91999999999999"/>
    <n v="7"/>
    <n v="1056.4399999999998"/>
    <n v="809.98"/>
    <n v="246.45999999999981"/>
    <x v="3"/>
    <s v="08"/>
    <s v="August"/>
  </r>
  <r>
    <x v="3003"/>
    <d v="2024-10-02T07:47:27"/>
    <s v="PROD2"/>
    <s v="CUST775"/>
    <s v="Home Appliances"/>
    <s v="Cash"/>
    <n v="1384.46"/>
    <n v="3"/>
    <n v="4153.38"/>
    <n v="253.61"/>
    <n v="3899.77"/>
    <x v="4"/>
    <s v="10"/>
    <s v="October"/>
  </r>
  <r>
    <x v="3004"/>
    <d v="2024-10-18T05:39:32"/>
    <s v="PROD36"/>
    <s v="CUST132"/>
    <s v="Home Appliances"/>
    <s v="Cash"/>
    <n v="584.30999999999995"/>
    <n v="5"/>
    <n v="2921.5499999999997"/>
    <n v="462.14"/>
    <n v="2459.41"/>
    <x v="1"/>
    <s v="10"/>
    <s v="October"/>
  </r>
  <r>
    <x v="3005"/>
    <d v="2024-07-19T08:43:31"/>
    <s v="PROD90"/>
    <s v="CUST400"/>
    <s v="Electronics"/>
    <s v="Bank Transfer"/>
    <n v="640.57000000000005"/>
    <n v="8"/>
    <n v="5124.5600000000004"/>
    <n v="961.3"/>
    <n v="4163.26"/>
    <x v="1"/>
    <s v="07"/>
    <s v="July"/>
  </r>
  <r>
    <x v="3006"/>
    <d v="2024-06-13T10:54:14"/>
    <s v="PROD78"/>
    <s v="CUST932"/>
    <s v="Toys"/>
    <s v="PayPal"/>
    <n v="724.82"/>
    <n v="9"/>
    <n v="6523.38"/>
    <n v="368.23"/>
    <n v="6155.15"/>
    <x v="2"/>
    <s v="06"/>
    <s v="June"/>
  </r>
  <r>
    <x v="3007"/>
    <d v="2024-06-26T17:43:33"/>
    <s v="PROD70"/>
    <s v="CUST993"/>
    <s v="Toys"/>
    <s v="PayPal"/>
    <n v="281.77999999999997"/>
    <n v="3"/>
    <n v="845.33999999999992"/>
    <n v="57.64"/>
    <n v="787.69999999999993"/>
    <x v="4"/>
    <s v="06"/>
    <s v="June"/>
  </r>
  <r>
    <x v="3008"/>
    <d v="2024-06-03T09:43:43"/>
    <s v="PROD154"/>
    <s v="CUST715"/>
    <s v="Home Appliances"/>
    <s v="Credit Card"/>
    <n v="108.85"/>
    <n v="3"/>
    <n v="326.54999999999995"/>
    <n v="37.53"/>
    <n v="289.02"/>
    <x v="6"/>
    <s v="06"/>
    <s v="June"/>
  </r>
  <r>
    <x v="3009"/>
    <d v="2024-11-09T09:17:48"/>
    <s v="PROD107"/>
    <s v="CUST281"/>
    <s v="Electronics"/>
    <s v="Bank Transfer"/>
    <n v="934.81"/>
    <n v="3"/>
    <n v="2804.43"/>
    <n v="434.88"/>
    <n v="2369.5499999999997"/>
    <x v="3"/>
    <s v="11"/>
    <s v="November"/>
  </r>
  <r>
    <x v="3010"/>
    <d v="2024-10-02T19:21:09"/>
    <s v="PROD79"/>
    <s v="CUST466"/>
    <s v="Home Appliances"/>
    <s v="Credit Card"/>
    <n v="1651.4"/>
    <n v="1"/>
    <n v="1651.4"/>
    <n v="799.06"/>
    <n v="852.34000000000015"/>
    <x v="4"/>
    <s v="10"/>
    <s v="October"/>
  </r>
  <r>
    <x v="3011"/>
    <d v="2024-09-29T05:21:43"/>
    <s v="PROD77"/>
    <s v="CUST839"/>
    <s v="Books"/>
    <s v="Debit Card"/>
    <n v="945.14"/>
    <n v="5"/>
    <n v="4725.7"/>
    <n v="596.91999999999996"/>
    <n v="4128.78"/>
    <x v="0"/>
    <s v="09"/>
    <s v="September"/>
  </r>
  <r>
    <x v="3012"/>
    <d v="2024-02-19T14:41:39"/>
    <s v="PROD133"/>
    <s v="CUST125"/>
    <s v="Home Appliances"/>
    <s v="Cash"/>
    <n v="458.37"/>
    <n v="10"/>
    <n v="4583.7"/>
    <n v="751.27"/>
    <n v="3832.43"/>
    <x v="6"/>
    <s v="02"/>
    <s v="February"/>
  </r>
  <r>
    <x v="3013"/>
    <d v="2024-11-05T07:05:48"/>
    <s v="PROD147"/>
    <s v="CUST35"/>
    <s v="Books"/>
    <s v="Bank Transfer"/>
    <n v="1953.42"/>
    <n v="1"/>
    <n v="1953.42"/>
    <n v="257.93"/>
    <n v="1695.49"/>
    <x v="5"/>
    <s v="11"/>
    <s v="November"/>
  </r>
  <r>
    <x v="3014"/>
    <d v="2024-11-12T04:51:47"/>
    <s v="PROD167"/>
    <s v="CUST721"/>
    <s v="Toys"/>
    <s v="Credit Card"/>
    <n v="1216.23"/>
    <n v="1"/>
    <n v="1216.23"/>
    <n v="692.47"/>
    <n v="523.76"/>
    <x v="5"/>
    <s v="11"/>
    <s v="November"/>
  </r>
  <r>
    <x v="3015"/>
    <d v="2024-06-05T17:41:12"/>
    <s v="PROD47"/>
    <s v="CUST359"/>
    <s v="Electronics"/>
    <s v="Debit Card"/>
    <n v="367.94"/>
    <n v="1"/>
    <n v="367.94"/>
    <n v="821.78"/>
    <n v="-453.84"/>
    <x v="4"/>
    <s v="06"/>
    <s v="June"/>
  </r>
  <r>
    <x v="3016"/>
    <d v="2024-03-14T21:44:14"/>
    <s v="PROD5"/>
    <s v="CUST116"/>
    <s v="Books"/>
    <s v="Debit Card"/>
    <n v="1690.09"/>
    <n v="5"/>
    <n v="8450.4499999999989"/>
    <n v="809.47"/>
    <n v="7640.9799999999987"/>
    <x v="2"/>
    <s v="03"/>
    <s v="March"/>
  </r>
  <r>
    <x v="3017"/>
    <d v="2024-07-20T06:49:54"/>
    <s v="PROD4"/>
    <s v="CUST414"/>
    <s v="Books"/>
    <s v="Debit Card"/>
    <n v="1529.91"/>
    <n v="1"/>
    <n v="1529.91"/>
    <n v="454.08"/>
    <n v="1075.8300000000002"/>
    <x v="3"/>
    <s v="07"/>
    <s v="July"/>
  </r>
  <r>
    <x v="3018"/>
    <d v="2024-09-20T13:53:09"/>
    <s v="PROD75"/>
    <s v="CUST627"/>
    <s v="Electronics"/>
    <s v="Credit Card"/>
    <n v="448.57"/>
    <n v="2"/>
    <n v="897.14"/>
    <n v="703.67"/>
    <n v="193.47000000000003"/>
    <x v="1"/>
    <s v="09"/>
    <s v="September"/>
  </r>
  <r>
    <x v="3019"/>
    <d v="2024-10-04T21:00:48"/>
    <s v="PROD91"/>
    <s v="CUST580"/>
    <s v="Fashion"/>
    <s v="Credit Card"/>
    <n v="473.8"/>
    <n v="9"/>
    <n v="4264.2"/>
    <n v="105.91"/>
    <n v="4158.29"/>
    <x v="1"/>
    <s v="10"/>
    <s v="October"/>
  </r>
  <r>
    <x v="3020"/>
    <d v="2024-07-29T23:51:51"/>
    <s v="PROD170"/>
    <s v="CUST194"/>
    <s v="Books"/>
    <s v="PayPal"/>
    <n v="814.17"/>
    <n v="7"/>
    <n v="5699.19"/>
    <n v="388.3"/>
    <n v="5310.8899999999994"/>
    <x v="6"/>
    <s v="07"/>
    <s v="July"/>
  </r>
  <r>
    <x v="3021"/>
    <d v="2024-10-27T06:42:17"/>
    <s v="PROD78"/>
    <s v="CUST282"/>
    <s v="Toys"/>
    <s v="Bank Transfer"/>
    <n v="318.19"/>
    <n v="5"/>
    <n v="1590.95"/>
    <n v="368.23"/>
    <n v="1222.72"/>
    <x v="0"/>
    <s v="10"/>
    <s v="October"/>
  </r>
  <r>
    <x v="3022"/>
    <d v="2024-09-29T22:36:45"/>
    <s v="PROD2"/>
    <s v="CUST88"/>
    <s v="Home Appliances"/>
    <s v="Bank Transfer"/>
    <n v="149.78"/>
    <n v="5"/>
    <n v="748.9"/>
    <n v="253.61"/>
    <n v="495.28999999999996"/>
    <x v="0"/>
    <s v="09"/>
    <s v="September"/>
  </r>
  <r>
    <x v="3023"/>
    <d v="2024-09-29T17:23:09"/>
    <s v="PROD37"/>
    <s v="CUST374"/>
    <s v="Electronics"/>
    <s v="Credit Card"/>
    <n v="1491.32"/>
    <n v="4"/>
    <n v="5965.28"/>
    <n v="644.58000000000004"/>
    <n v="5320.7"/>
    <x v="0"/>
    <s v="09"/>
    <s v="September"/>
  </r>
  <r>
    <x v="3024"/>
    <d v="2024-08-07T06:08:59"/>
    <s v="PROD76"/>
    <s v="CUST828"/>
    <s v="Home Appliances"/>
    <s v="Credit Card"/>
    <n v="524.19000000000005"/>
    <n v="2"/>
    <n v="1048.3800000000001"/>
    <n v="984.71"/>
    <n v="63.670000000000073"/>
    <x v="4"/>
    <s v="08"/>
    <s v="August"/>
  </r>
  <r>
    <x v="3025"/>
    <d v="2024-06-08T03:51:16"/>
    <s v="PROD37"/>
    <s v="CUST501"/>
    <s v="Toys"/>
    <s v="Credit Card"/>
    <n v="86.92"/>
    <n v="3"/>
    <n v="260.76"/>
    <n v="644.58000000000004"/>
    <n v="-383.82000000000005"/>
    <x v="3"/>
    <s v="06"/>
    <s v="June"/>
  </r>
  <r>
    <x v="3026"/>
    <d v="2024-04-09T12:18:23"/>
    <s v="PROD116"/>
    <s v="CUST401"/>
    <s v="Toys"/>
    <s v="Credit Card"/>
    <n v="52.22"/>
    <n v="6"/>
    <n v="313.32"/>
    <n v="417.49"/>
    <n v="-104.17000000000002"/>
    <x v="5"/>
    <s v="04"/>
    <s v="April"/>
  </r>
  <r>
    <x v="3027"/>
    <d v="2024-04-09T01:14:19"/>
    <s v="PROD67"/>
    <s v="CUST41"/>
    <s v="Books"/>
    <s v="PayPal"/>
    <n v="277.11"/>
    <n v="8"/>
    <n v="2216.88"/>
    <n v="69.03"/>
    <n v="2147.85"/>
    <x v="5"/>
    <s v="04"/>
    <s v="April"/>
  </r>
  <r>
    <x v="3028"/>
    <d v="2024-02-27T00:36:32"/>
    <s v="PROD161"/>
    <s v="CUST991"/>
    <s v="Books"/>
    <s v="Debit Card"/>
    <n v="34.06"/>
    <n v="7"/>
    <n v="238.42000000000002"/>
    <n v="859.01"/>
    <n v="-620.58999999999992"/>
    <x v="5"/>
    <s v="02"/>
    <s v="February"/>
  </r>
  <r>
    <x v="3029"/>
    <d v="2024-04-27T07:59:40"/>
    <s v="PROD161"/>
    <s v="CUST112"/>
    <s v="Electronics"/>
    <s v="Cash"/>
    <n v="230.7"/>
    <n v="7"/>
    <n v="1614.8999999999999"/>
    <n v="859.01"/>
    <n v="755.88999999999987"/>
    <x v="3"/>
    <s v="04"/>
    <s v="April"/>
  </r>
  <r>
    <x v="3030"/>
    <d v="2024-02-20T13:21:26"/>
    <s v="PROD61"/>
    <s v="CUST214"/>
    <s v="Home Appliances"/>
    <s v="Bank Transfer"/>
    <n v="462.09"/>
    <n v="2"/>
    <n v="924.18"/>
    <n v="193.63"/>
    <n v="730.55"/>
    <x v="5"/>
    <s v="02"/>
    <s v="February"/>
  </r>
  <r>
    <x v="3031"/>
    <d v="2024-03-22T15:44:05"/>
    <s v="PROD27"/>
    <s v="CUST470"/>
    <s v="Toys"/>
    <s v="Debit Card"/>
    <n v="656.5"/>
    <n v="3"/>
    <n v="1969.5"/>
    <n v="493.17"/>
    <n v="1476.33"/>
    <x v="1"/>
    <s v="03"/>
    <s v="March"/>
  </r>
  <r>
    <x v="3032"/>
    <d v="2024-04-12T18:42:45"/>
    <s v="PROD35"/>
    <s v="CUST420"/>
    <s v="Toys"/>
    <s v="Debit Card"/>
    <n v="434.69"/>
    <n v="7"/>
    <n v="3042.83"/>
    <n v="707.26"/>
    <n v="2335.5699999999997"/>
    <x v="1"/>
    <s v="04"/>
    <s v="April"/>
  </r>
  <r>
    <x v="3033"/>
    <d v="2024-11-15T22:33:25"/>
    <s v="PROD93"/>
    <s v="CUST744"/>
    <s v="Toys"/>
    <s v="Bank Transfer"/>
    <n v="398.35"/>
    <n v="2"/>
    <n v="796.7"/>
    <n v="762.47"/>
    <n v="34.230000000000018"/>
    <x v="1"/>
    <s v="11"/>
    <s v="November"/>
  </r>
  <r>
    <x v="3034"/>
    <d v="2024-08-06T20:35:43"/>
    <s v="PROD44"/>
    <s v="CUST693"/>
    <s v="Electronics"/>
    <s v="Credit Card"/>
    <n v="1972.02"/>
    <n v="10"/>
    <n v="19720.2"/>
    <n v="174.99"/>
    <n v="19545.21"/>
    <x v="5"/>
    <s v="08"/>
    <s v="August"/>
  </r>
  <r>
    <x v="3035"/>
    <d v="2024-04-13T20:44:43"/>
    <s v="PROD68"/>
    <s v="CUST493"/>
    <s v="Books"/>
    <s v="Debit Card"/>
    <n v="1677.5"/>
    <n v="8"/>
    <n v="13420"/>
    <n v="704.91"/>
    <n v="12715.09"/>
    <x v="3"/>
    <s v="04"/>
    <s v="April"/>
  </r>
  <r>
    <x v="3036"/>
    <d v="2024-08-08T15:31:00"/>
    <s v="PROD129"/>
    <s v="CUST752"/>
    <s v="Electronics"/>
    <s v="Cash"/>
    <n v="1338.62"/>
    <n v="4"/>
    <n v="5354.48"/>
    <n v="67.97"/>
    <n v="5286.5099999999993"/>
    <x v="2"/>
    <s v="08"/>
    <s v="August"/>
  </r>
  <r>
    <x v="3037"/>
    <d v="2024-08-25T11:49:36"/>
    <s v="PROD46"/>
    <s v="CUST826"/>
    <s v="Books"/>
    <s v="Cash"/>
    <n v="1476.3"/>
    <n v="5"/>
    <n v="7381.5"/>
    <n v="587.24"/>
    <n v="6794.26"/>
    <x v="0"/>
    <s v="08"/>
    <s v="August"/>
  </r>
  <r>
    <x v="3038"/>
    <d v="2024-07-07T20:55:45"/>
    <s v="PROD88"/>
    <s v="CUST16"/>
    <s v="Books"/>
    <s v="Cash"/>
    <n v="458.79"/>
    <n v="5"/>
    <n v="2293.9500000000003"/>
    <n v="834.4"/>
    <n v="1459.5500000000002"/>
    <x v="0"/>
    <s v="07"/>
    <s v="July"/>
  </r>
  <r>
    <x v="3039"/>
    <d v="2024-09-23T04:46:40"/>
    <s v="PROD128"/>
    <s v="CUST2"/>
    <s v="Books"/>
    <s v="Cash"/>
    <n v="1210.58"/>
    <n v="5"/>
    <n v="6052.9"/>
    <n v="505.04"/>
    <n v="5547.86"/>
    <x v="6"/>
    <s v="09"/>
    <s v="September"/>
  </r>
  <r>
    <x v="3040"/>
    <d v="2024-09-23T22:37:37"/>
    <s v="PROD89"/>
    <s v="CUST851"/>
    <s v="Toys"/>
    <s v="Bank Transfer"/>
    <n v="1464.35"/>
    <n v="9"/>
    <n v="13179.15"/>
    <n v="77.61"/>
    <n v="13101.539999999999"/>
    <x v="6"/>
    <s v="09"/>
    <s v="September"/>
  </r>
  <r>
    <x v="3041"/>
    <d v="2024-06-11T18:28:58"/>
    <s v="PROD114"/>
    <s v="CUST865"/>
    <s v="Books"/>
    <s v="Credit Card"/>
    <n v="1044.47"/>
    <n v="5"/>
    <n v="5222.3500000000004"/>
    <n v="380.81"/>
    <n v="4841.54"/>
    <x v="5"/>
    <s v="06"/>
    <s v="June"/>
  </r>
  <r>
    <x v="3042"/>
    <d v="2024-05-30T22:26:07"/>
    <s v="PROD48"/>
    <s v="CUST164"/>
    <s v="Books"/>
    <s v="Bank Transfer"/>
    <n v="674.31"/>
    <n v="2"/>
    <n v="1348.62"/>
    <n v="965.14"/>
    <n v="383.4799999999999"/>
    <x v="2"/>
    <s v="05"/>
    <s v="May"/>
  </r>
  <r>
    <x v="3043"/>
    <d v="2024-04-21T18:40:34"/>
    <s v="PROD110"/>
    <s v="CUST784"/>
    <s v="Home Appliances"/>
    <s v="Debit Card"/>
    <n v="782.98"/>
    <n v="5"/>
    <n v="3914.9"/>
    <n v="678.93"/>
    <n v="3235.9700000000003"/>
    <x v="0"/>
    <s v="04"/>
    <s v="April"/>
  </r>
  <r>
    <x v="3044"/>
    <d v="2024-01-04T02:41:04"/>
    <s v="PROD85"/>
    <s v="CUST748"/>
    <s v="Toys"/>
    <s v="Cash"/>
    <n v="211.94"/>
    <n v="10"/>
    <n v="2119.4"/>
    <n v="899.57"/>
    <n v="1219.83"/>
    <x v="2"/>
    <s v="01"/>
    <s v="January"/>
  </r>
  <r>
    <x v="3045"/>
    <d v="2024-07-07T11:32:48"/>
    <s v="PROD82"/>
    <s v="CUST141"/>
    <s v="Books"/>
    <s v="PayPal"/>
    <n v="1706.4"/>
    <n v="2"/>
    <n v="3412.8"/>
    <n v="208.12"/>
    <n v="3204.6800000000003"/>
    <x v="0"/>
    <s v="07"/>
    <s v="July"/>
  </r>
  <r>
    <x v="3046"/>
    <d v="2024-07-03T18:34:05"/>
    <s v="PROD62"/>
    <s v="CUST557"/>
    <s v="Books"/>
    <s v="Debit Card"/>
    <n v="1193.3"/>
    <n v="2"/>
    <n v="2386.6"/>
    <n v="778.48"/>
    <n v="1608.12"/>
    <x v="4"/>
    <s v="07"/>
    <s v="July"/>
  </r>
  <r>
    <x v="3047"/>
    <d v="2024-04-25T15:28:18"/>
    <s v="PROD17"/>
    <s v="CUST978"/>
    <s v="Electronics"/>
    <s v="Bank Transfer"/>
    <n v="1119.82"/>
    <n v="2"/>
    <n v="2239.64"/>
    <n v="34.31"/>
    <n v="2205.33"/>
    <x v="2"/>
    <s v="04"/>
    <s v="April"/>
  </r>
  <r>
    <x v="3048"/>
    <d v="2024-09-06T06:11:32"/>
    <s v="PROD183"/>
    <s v="CUST110"/>
    <s v="Fashion"/>
    <s v="Credit Card"/>
    <n v="1442.54"/>
    <n v="1"/>
    <n v="1442.54"/>
    <n v="839.9"/>
    <n v="602.64"/>
    <x v="1"/>
    <s v="09"/>
    <s v="September"/>
  </r>
  <r>
    <x v="3049"/>
    <d v="2024-06-12T16:50:09"/>
    <s v="PROD57"/>
    <s v="CUST119"/>
    <s v="Toys"/>
    <s v="Debit Card"/>
    <n v="165.23"/>
    <n v="9"/>
    <n v="1487.07"/>
    <n v="998.57"/>
    <n v="488.49999999999989"/>
    <x v="4"/>
    <s v="06"/>
    <s v="June"/>
  </r>
  <r>
    <x v="3050"/>
    <d v="2024-01-08T20:44:05"/>
    <s v="PROD112"/>
    <s v="CUST981"/>
    <s v="Fashion"/>
    <s v="PayPal"/>
    <n v="710.97"/>
    <n v="2"/>
    <n v="1421.94"/>
    <n v="104.7"/>
    <n v="1317.24"/>
    <x v="6"/>
    <s v="01"/>
    <s v="January"/>
  </r>
  <r>
    <x v="3051"/>
    <d v="2024-05-15T01:20:19"/>
    <s v="PROD92"/>
    <s v="CUST586"/>
    <s v="Toys"/>
    <s v="PayPal"/>
    <n v="1983.69"/>
    <n v="3"/>
    <n v="5951.07"/>
    <n v="814.84"/>
    <n v="5136.2299999999996"/>
    <x v="4"/>
    <s v="05"/>
    <s v="May"/>
  </r>
  <r>
    <x v="3052"/>
    <d v="2024-09-04T22:45:19"/>
    <s v="PROD56"/>
    <s v="CUST48"/>
    <s v="Home Appliances"/>
    <s v="Debit Card"/>
    <n v="856.2"/>
    <n v="4"/>
    <n v="3424.8"/>
    <n v="914.29"/>
    <n v="2510.5100000000002"/>
    <x v="4"/>
    <s v="09"/>
    <s v="September"/>
  </r>
  <r>
    <x v="3053"/>
    <d v="2024-05-22T09:53:39"/>
    <s v="PROD148"/>
    <s v="CUST706"/>
    <s v="Toys"/>
    <s v="PayPal"/>
    <n v="1187.54"/>
    <n v="6"/>
    <n v="7125.24"/>
    <n v="93.21"/>
    <n v="7032.03"/>
    <x v="4"/>
    <s v="05"/>
    <s v="May"/>
  </r>
  <r>
    <x v="3054"/>
    <d v="2024-07-20T06:37:28"/>
    <s v="PROD82"/>
    <s v="CUST392"/>
    <s v="Home Appliances"/>
    <s v="Debit Card"/>
    <n v="1580.76"/>
    <n v="9"/>
    <n v="14226.84"/>
    <n v="208.12"/>
    <n v="14018.72"/>
    <x v="3"/>
    <s v="07"/>
    <s v="July"/>
  </r>
  <r>
    <x v="3055"/>
    <d v="2024-08-21T22:42:06"/>
    <s v="PROD72"/>
    <s v="CUST882"/>
    <s v="Books"/>
    <s v="Cash"/>
    <n v="1038.1600000000001"/>
    <n v="4"/>
    <n v="4152.6400000000003"/>
    <n v="942.34"/>
    <n v="3210.3"/>
    <x v="4"/>
    <s v="08"/>
    <s v="August"/>
  </r>
  <r>
    <x v="3056"/>
    <d v="2024-03-12T17:45:48"/>
    <s v="PROD148"/>
    <s v="CUST838"/>
    <s v="Electronics"/>
    <s v="PayPal"/>
    <n v="341.22"/>
    <n v="8"/>
    <n v="2729.76"/>
    <n v="93.21"/>
    <n v="2636.55"/>
    <x v="5"/>
    <s v="03"/>
    <s v="March"/>
  </r>
  <r>
    <x v="3057"/>
    <d v="2024-09-24T02:10:24"/>
    <s v="PROD124"/>
    <s v="CUST475"/>
    <s v="Toys"/>
    <s v="Debit Card"/>
    <n v="68.849999999999994"/>
    <n v="3"/>
    <n v="206.54999999999998"/>
    <n v="409.39"/>
    <n v="-202.84"/>
    <x v="5"/>
    <s v="09"/>
    <s v="September"/>
  </r>
  <r>
    <x v="3058"/>
    <d v="2024-07-03T23:30:46"/>
    <s v="PROD154"/>
    <s v="CUST370"/>
    <s v="Books"/>
    <s v="Bank Transfer"/>
    <n v="1979.63"/>
    <n v="9"/>
    <n v="17816.670000000002"/>
    <n v="37.53"/>
    <n v="17779.140000000003"/>
    <x v="4"/>
    <s v="07"/>
    <s v="July"/>
  </r>
  <r>
    <x v="3059"/>
    <d v="2024-07-21T10:20:36"/>
    <s v="PROD129"/>
    <s v="CUST951"/>
    <s v="Electronics"/>
    <s v="Credit Card"/>
    <n v="155.88999999999999"/>
    <n v="9"/>
    <n v="1403.0099999999998"/>
    <n v="67.97"/>
    <n v="1335.0399999999997"/>
    <x v="0"/>
    <s v="07"/>
    <s v="July"/>
  </r>
  <r>
    <x v="3060"/>
    <d v="2024-02-10T18:29:07"/>
    <s v="PROD86"/>
    <s v="CUST3"/>
    <s v="Books"/>
    <s v="PayPal"/>
    <n v="1235.42"/>
    <n v="5"/>
    <n v="6177.1"/>
    <n v="15.69"/>
    <n v="6161.4100000000008"/>
    <x v="3"/>
    <s v="02"/>
    <s v="February"/>
  </r>
  <r>
    <x v="3061"/>
    <d v="2024-03-17T22:27:45"/>
    <s v="PROD43"/>
    <s v="CUST984"/>
    <s v="Electronics"/>
    <s v="Bank Transfer"/>
    <n v="1296.04"/>
    <n v="8"/>
    <n v="10368.32"/>
    <n v="321.19"/>
    <n v="10047.129999999999"/>
    <x v="0"/>
    <s v="03"/>
    <s v="March"/>
  </r>
  <r>
    <x v="3062"/>
    <d v="2024-07-10T04:21:52"/>
    <s v="PROD175"/>
    <s v="CUST604"/>
    <s v="Home Appliances"/>
    <s v="Bank Transfer"/>
    <n v="609.82000000000005"/>
    <n v="2"/>
    <n v="1219.6400000000001"/>
    <n v="742.32"/>
    <n v="477.32000000000005"/>
    <x v="4"/>
    <s v="07"/>
    <s v="July"/>
  </r>
  <r>
    <x v="3063"/>
    <d v="2024-10-12T23:09:49"/>
    <s v="PROD170"/>
    <s v="CUST312"/>
    <s v="Electronics"/>
    <s v="Debit Card"/>
    <n v="517.75"/>
    <n v="7"/>
    <n v="3624.25"/>
    <n v="388.3"/>
    <n v="3235.95"/>
    <x v="3"/>
    <s v="10"/>
    <s v="October"/>
  </r>
  <r>
    <x v="3064"/>
    <d v="2024-07-26T01:18:21"/>
    <s v="PROD79"/>
    <s v="CUST369"/>
    <s v="Books"/>
    <s v="Credit Card"/>
    <n v="998.27"/>
    <n v="6"/>
    <n v="5989.62"/>
    <n v="799.06"/>
    <n v="5190.5599999999995"/>
    <x v="1"/>
    <s v="07"/>
    <s v="July"/>
  </r>
  <r>
    <x v="3065"/>
    <d v="2024-01-27T18:52:28"/>
    <s v="PROD112"/>
    <s v="CUST104"/>
    <s v="Books"/>
    <s v="Bank Transfer"/>
    <n v="1232.53"/>
    <n v="4"/>
    <n v="4930.12"/>
    <n v="104.7"/>
    <n v="4825.42"/>
    <x v="3"/>
    <s v="01"/>
    <s v="January"/>
  </r>
  <r>
    <x v="3066"/>
    <d v="2024-01-14T22:03:08"/>
    <s v="PROD190"/>
    <s v="CUST443"/>
    <s v="Toys"/>
    <s v="Cash"/>
    <n v="1591.75"/>
    <n v="10"/>
    <n v="15917.5"/>
    <n v="787.31"/>
    <n v="15130.19"/>
    <x v="0"/>
    <s v="01"/>
    <s v="January"/>
  </r>
  <r>
    <x v="3067"/>
    <d v="2024-05-03T13:38:38"/>
    <s v="PROD124"/>
    <s v="CUST808"/>
    <s v="Home Appliances"/>
    <s v="Bank Transfer"/>
    <n v="1240"/>
    <n v="2"/>
    <n v="2480"/>
    <n v="409.39"/>
    <n v="2070.61"/>
    <x v="1"/>
    <s v="05"/>
    <s v="May"/>
  </r>
  <r>
    <x v="3068"/>
    <d v="2024-05-21T06:08:47"/>
    <s v="PROD117"/>
    <s v="CUST25"/>
    <s v="Books"/>
    <s v="Bank Transfer"/>
    <n v="808.37"/>
    <n v="4"/>
    <n v="3233.48"/>
    <n v="621.46"/>
    <n v="2612.02"/>
    <x v="5"/>
    <s v="05"/>
    <s v="May"/>
  </r>
  <r>
    <x v="3069"/>
    <d v="2024-06-09T18:34:58"/>
    <s v="PROD176"/>
    <s v="CUST929"/>
    <s v="Fashion"/>
    <s v="Bank Transfer"/>
    <n v="940.44"/>
    <n v="4"/>
    <n v="3761.76"/>
    <n v="653.88"/>
    <n v="3107.88"/>
    <x v="0"/>
    <s v="06"/>
    <s v="June"/>
  </r>
  <r>
    <x v="3070"/>
    <d v="2024-09-22T11:01:15"/>
    <s v="PROD21"/>
    <s v="CUST466"/>
    <s v="Toys"/>
    <s v="Debit Card"/>
    <n v="162.63999999999999"/>
    <n v="7"/>
    <n v="1138.48"/>
    <n v="950.81"/>
    <n v="187.67000000000007"/>
    <x v="0"/>
    <s v="09"/>
    <s v="September"/>
  </r>
  <r>
    <x v="3071"/>
    <d v="2024-05-30T16:47:56"/>
    <s v="PROD32"/>
    <s v="CUST148"/>
    <s v="Home Appliances"/>
    <s v="PayPal"/>
    <n v="1689.19"/>
    <n v="7"/>
    <n v="11824.33"/>
    <n v="439.15"/>
    <n v="11385.18"/>
    <x v="2"/>
    <s v="05"/>
    <s v="May"/>
  </r>
  <r>
    <x v="3072"/>
    <d v="2024-03-28T18:43:49"/>
    <s v="PROD187"/>
    <s v="CUST74"/>
    <s v="Fashion"/>
    <s v="Debit Card"/>
    <n v="294.07"/>
    <n v="1"/>
    <n v="294.07"/>
    <n v="117.5"/>
    <n v="176.57"/>
    <x v="2"/>
    <s v="03"/>
    <s v="March"/>
  </r>
  <r>
    <x v="3073"/>
    <d v="2024-07-15T17:55:44"/>
    <s v="PROD94"/>
    <s v="CUST484"/>
    <s v="Toys"/>
    <s v="PayPal"/>
    <n v="1213.46"/>
    <n v="6"/>
    <n v="7280.76"/>
    <n v="171.16"/>
    <n v="7109.6"/>
    <x v="6"/>
    <s v="07"/>
    <s v="July"/>
  </r>
  <r>
    <x v="3074"/>
    <d v="2024-07-31T22:44:16"/>
    <s v="PROD88"/>
    <s v="CUST62"/>
    <s v="Books"/>
    <s v="Credit Card"/>
    <n v="802.65"/>
    <n v="7"/>
    <n v="5618.55"/>
    <n v="834.4"/>
    <n v="4784.1500000000005"/>
    <x v="4"/>
    <s v="07"/>
    <s v="July"/>
  </r>
  <r>
    <x v="3075"/>
    <d v="2024-02-27T10:37:16"/>
    <s v="PROD61"/>
    <s v="CUST380"/>
    <s v="Books"/>
    <s v="Debit Card"/>
    <n v="1426.69"/>
    <n v="3"/>
    <n v="4280.07"/>
    <n v="193.63"/>
    <n v="4086.4399999999996"/>
    <x v="5"/>
    <s v="02"/>
    <s v="February"/>
  </r>
  <r>
    <x v="3076"/>
    <d v="2024-01-01T06:01:17"/>
    <s v="PROD68"/>
    <s v="CUST391"/>
    <s v="Home Appliances"/>
    <s v="Bank Transfer"/>
    <n v="1739.52"/>
    <n v="9"/>
    <n v="15655.68"/>
    <n v="704.91"/>
    <n v="14950.77"/>
    <x v="6"/>
    <s v="01"/>
    <s v="January"/>
  </r>
  <r>
    <x v="3077"/>
    <d v="2024-10-16T21:25:20"/>
    <s v="PROD29"/>
    <s v="CUST938"/>
    <s v="Home Appliances"/>
    <s v="PayPal"/>
    <n v="1157.55"/>
    <n v="9"/>
    <n v="10417.949999999999"/>
    <n v="951.64"/>
    <n v="9466.31"/>
    <x v="4"/>
    <s v="10"/>
    <s v="October"/>
  </r>
  <r>
    <x v="3078"/>
    <d v="2024-04-22T00:29:54"/>
    <s v="PROD95"/>
    <s v="CUST300"/>
    <s v="Fashion"/>
    <s v="Debit Card"/>
    <n v="478.1"/>
    <n v="10"/>
    <n v="4781"/>
    <n v="211.14"/>
    <n v="4569.8599999999997"/>
    <x v="6"/>
    <s v="04"/>
    <s v="April"/>
  </r>
  <r>
    <x v="3079"/>
    <d v="2024-08-21T12:56:49"/>
    <s v="PROD125"/>
    <s v="CUST320"/>
    <s v="Books"/>
    <s v="Debit Card"/>
    <n v="1658.42"/>
    <n v="3"/>
    <n v="4975.26"/>
    <n v="358.25"/>
    <n v="4617.01"/>
    <x v="4"/>
    <s v="08"/>
    <s v="August"/>
  </r>
  <r>
    <x v="3080"/>
    <d v="2024-03-13T06:20:15"/>
    <s v="PROD27"/>
    <s v="CUST653"/>
    <s v="Home Appliances"/>
    <s v="Bank Transfer"/>
    <n v="61.8"/>
    <n v="5"/>
    <n v="309"/>
    <n v="493.17"/>
    <n v="-184.17000000000002"/>
    <x v="4"/>
    <s v="03"/>
    <s v="March"/>
  </r>
  <r>
    <x v="3081"/>
    <d v="2024-07-03T20:44:47"/>
    <s v="PROD100"/>
    <s v="CUST537"/>
    <s v="Books"/>
    <s v="Bank Transfer"/>
    <n v="1546.33"/>
    <n v="6"/>
    <n v="9277.98"/>
    <n v="404.57"/>
    <n v="8873.41"/>
    <x v="4"/>
    <s v="07"/>
    <s v="July"/>
  </r>
  <r>
    <x v="3082"/>
    <d v="2024-09-21T23:12:51"/>
    <s v="PROD112"/>
    <s v="CUST889"/>
    <s v="Toys"/>
    <s v="PayPal"/>
    <n v="437.85"/>
    <n v="3"/>
    <n v="1313.5500000000002"/>
    <n v="104.7"/>
    <n v="1208.8500000000001"/>
    <x v="3"/>
    <s v="09"/>
    <s v="September"/>
  </r>
  <r>
    <x v="3083"/>
    <d v="2024-06-14T22:32:48"/>
    <s v="PROD52"/>
    <s v="CUST366"/>
    <s v="Toys"/>
    <s v="PayPal"/>
    <n v="876.9"/>
    <n v="8"/>
    <n v="7015.2"/>
    <n v="71.47"/>
    <n v="6943.73"/>
    <x v="1"/>
    <s v="06"/>
    <s v="June"/>
  </r>
  <r>
    <x v="3084"/>
    <d v="2024-08-15T05:49:44"/>
    <s v="PROD49"/>
    <s v="CUST571"/>
    <s v="Fashion"/>
    <s v="Cash"/>
    <n v="1061.76"/>
    <n v="3"/>
    <n v="3185.2799999999997"/>
    <n v="401.98"/>
    <n v="2783.2999999999997"/>
    <x v="2"/>
    <s v="08"/>
    <s v="August"/>
  </r>
  <r>
    <x v="3085"/>
    <d v="2024-06-03T09:54:37"/>
    <s v="PROD5"/>
    <s v="CUST320"/>
    <s v="Electronics"/>
    <s v="Debit Card"/>
    <n v="1900.65"/>
    <n v="6"/>
    <n v="11403.900000000001"/>
    <n v="809.47"/>
    <n v="10594.430000000002"/>
    <x v="6"/>
    <s v="06"/>
    <s v="June"/>
  </r>
  <r>
    <x v="3086"/>
    <d v="2024-05-07T06:33:03"/>
    <s v="PROD175"/>
    <s v="CUST391"/>
    <s v="Toys"/>
    <s v="Cash"/>
    <n v="882.4"/>
    <n v="1"/>
    <n v="882.4"/>
    <n v="742.32"/>
    <n v="140.07999999999993"/>
    <x v="5"/>
    <s v="05"/>
    <s v="May"/>
  </r>
  <r>
    <x v="3087"/>
    <d v="2024-04-07T23:13:28"/>
    <s v="PROD20"/>
    <s v="CUST973"/>
    <s v="Electronics"/>
    <s v="PayPal"/>
    <n v="825.77"/>
    <n v="4"/>
    <n v="3303.08"/>
    <n v="211.71"/>
    <n v="3091.37"/>
    <x v="0"/>
    <s v="04"/>
    <s v="April"/>
  </r>
  <r>
    <x v="3088"/>
    <d v="2024-01-02T12:34:26"/>
    <s v="PROD131"/>
    <s v="CUST767"/>
    <s v="Fashion"/>
    <s v="Credit Card"/>
    <n v="341.89"/>
    <n v="8"/>
    <n v="2735.12"/>
    <n v="694.54"/>
    <n v="2040.58"/>
    <x v="5"/>
    <s v="01"/>
    <s v="January"/>
  </r>
  <r>
    <x v="3089"/>
    <d v="2024-08-26T14:31:38"/>
    <s v="PROD161"/>
    <s v="CUST712"/>
    <s v="Fashion"/>
    <s v="Bank Transfer"/>
    <n v="1881.61"/>
    <n v="6"/>
    <n v="11289.66"/>
    <n v="859.01"/>
    <n v="10430.65"/>
    <x v="6"/>
    <s v="08"/>
    <s v="August"/>
  </r>
  <r>
    <x v="3090"/>
    <d v="2024-07-01T08:30:14"/>
    <s v="PROD60"/>
    <s v="CUST871"/>
    <s v="Home Appliances"/>
    <s v="Bank Transfer"/>
    <n v="218.69"/>
    <n v="10"/>
    <n v="2186.9"/>
    <n v="961.88"/>
    <n v="1225.02"/>
    <x v="6"/>
    <s v="07"/>
    <s v="July"/>
  </r>
  <r>
    <x v="3091"/>
    <d v="2024-10-16T14:31:00"/>
    <s v="PROD102"/>
    <s v="CUST238"/>
    <s v="Electronics"/>
    <s v="PayPal"/>
    <n v="176.58"/>
    <n v="7"/>
    <n v="1236.0600000000002"/>
    <n v="294.83"/>
    <n v="941.23000000000025"/>
    <x v="4"/>
    <s v="10"/>
    <s v="October"/>
  </r>
  <r>
    <x v="3092"/>
    <d v="2024-05-21T18:37:06"/>
    <s v="PROD167"/>
    <s v="CUST793"/>
    <s v="Books"/>
    <s v="Bank Transfer"/>
    <n v="1423.21"/>
    <n v="1"/>
    <n v="1423.21"/>
    <n v="692.47"/>
    <n v="730.74"/>
    <x v="5"/>
    <s v="05"/>
    <s v="May"/>
  </r>
  <r>
    <x v="3093"/>
    <d v="2024-05-11T17:47:12"/>
    <s v="PROD46"/>
    <s v="CUST92"/>
    <s v="Electronics"/>
    <s v="Credit Card"/>
    <n v="1793.33"/>
    <n v="7"/>
    <n v="12553.31"/>
    <n v="587.24"/>
    <n v="11966.07"/>
    <x v="3"/>
    <s v="05"/>
    <s v="May"/>
  </r>
  <r>
    <x v="3094"/>
    <d v="2024-02-22T21:07:47"/>
    <s v="PROD57"/>
    <s v="CUST274"/>
    <s v="Fashion"/>
    <s v="PayPal"/>
    <n v="1501.28"/>
    <n v="8"/>
    <n v="12010.24"/>
    <n v="998.57"/>
    <n v="11011.67"/>
    <x v="2"/>
    <s v="02"/>
    <s v="February"/>
  </r>
  <r>
    <x v="3095"/>
    <d v="2024-01-24T03:00:36"/>
    <s v="PROD135"/>
    <s v="CUST835"/>
    <s v="Toys"/>
    <s v="Cash"/>
    <n v="1046.05"/>
    <n v="9"/>
    <n v="9414.4499999999989"/>
    <n v="65.66"/>
    <n v="9348.7899999999991"/>
    <x v="4"/>
    <s v="01"/>
    <s v="January"/>
  </r>
  <r>
    <x v="3096"/>
    <d v="2024-03-25T15:41:16"/>
    <s v="PROD53"/>
    <s v="CUST166"/>
    <s v="Home Appliances"/>
    <s v="Credit Card"/>
    <n v="1747.51"/>
    <n v="6"/>
    <n v="10485.06"/>
    <n v="752.34"/>
    <n v="9732.7199999999993"/>
    <x v="6"/>
    <s v="03"/>
    <s v="March"/>
  </r>
  <r>
    <x v="3097"/>
    <d v="2024-04-14T23:47:29"/>
    <s v="PROD180"/>
    <s v="CUST587"/>
    <s v="Toys"/>
    <s v="PayPal"/>
    <n v="889.27"/>
    <n v="2"/>
    <n v="1778.54"/>
    <n v="452.2"/>
    <n v="1326.34"/>
    <x v="0"/>
    <s v="04"/>
    <s v="April"/>
  </r>
  <r>
    <x v="3098"/>
    <d v="2024-03-08T22:46:39"/>
    <s v="PROD115"/>
    <s v="CUST131"/>
    <s v="Fashion"/>
    <s v="Debit Card"/>
    <n v="1695.01"/>
    <n v="2"/>
    <n v="3390.02"/>
    <n v="197.58"/>
    <n v="3192.44"/>
    <x v="1"/>
    <s v="03"/>
    <s v="March"/>
  </r>
  <r>
    <x v="3099"/>
    <d v="2024-04-01T11:35:35"/>
    <s v="PROD18"/>
    <s v="CUST502"/>
    <s v="Home Appliances"/>
    <s v="Debit Card"/>
    <n v="1018.1"/>
    <n v="5"/>
    <n v="5090.5"/>
    <n v="973.48"/>
    <n v="4117.0200000000004"/>
    <x v="6"/>
    <s v="04"/>
    <s v="April"/>
  </r>
  <r>
    <x v="3100"/>
    <d v="2024-05-04T21:03:01"/>
    <s v="PROD30"/>
    <s v="CUST83"/>
    <s v="Toys"/>
    <s v="Debit Card"/>
    <n v="1832.49"/>
    <n v="3"/>
    <n v="5497.47"/>
    <n v="363.91"/>
    <n v="5133.5600000000004"/>
    <x v="3"/>
    <s v="05"/>
    <s v="May"/>
  </r>
  <r>
    <x v="3101"/>
    <d v="2024-07-23T13:25:42"/>
    <s v="PROD101"/>
    <s v="CUST813"/>
    <s v="Electronics"/>
    <s v="Debit Card"/>
    <n v="1937.03"/>
    <n v="8"/>
    <n v="15496.24"/>
    <n v="978.72"/>
    <n v="14517.52"/>
    <x v="5"/>
    <s v="07"/>
    <s v="July"/>
  </r>
  <r>
    <x v="3102"/>
    <d v="2024-06-20T13:51:21"/>
    <s v="PROD91"/>
    <s v="CUST47"/>
    <s v="Toys"/>
    <s v="PayPal"/>
    <n v="988.8"/>
    <n v="5"/>
    <n v="4944"/>
    <n v="105.91"/>
    <n v="4838.09"/>
    <x v="2"/>
    <s v="06"/>
    <s v="June"/>
  </r>
  <r>
    <x v="3103"/>
    <d v="2024-07-13T16:43:54"/>
    <s v="PROD153"/>
    <s v="CUST724"/>
    <s v="Toys"/>
    <s v="Bank Transfer"/>
    <n v="459.74"/>
    <n v="3"/>
    <n v="1379.22"/>
    <n v="585.16999999999996"/>
    <n v="794.05000000000007"/>
    <x v="3"/>
    <s v="07"/>
    <s v="July"/>
  </r>
  <r>
    <x v="3104"/>
    <d v="2024-10-14T01:59:44"/>
    <s v="PROD46"/>
    <s v="CUST11"/>
    <s v="Home Appliances"/>
    <s v="PayPal"/>
    <n v="1399.46"/>
    <n v="8"/>
    <n v="11195.68"/>
    <n v="587.24"/>
    <n v="10608.44"/>
    <x v="6"/>
    <s v="10"/>
    <s v="October"/>
  </r>
  <r>
    <x v="3105"/>
    <d v="2024-04-27T07:14:49"/>
    <s v="PROD109"/>
    <s v="CUST73"/>
    <s v="Toys"/>
    <s v="PayPal"/>
    <n v="1195.8499999999999"/>
    <n v="8"/>
    <n v="9566.7999999999993"/>
    <n v="282.68"/>
    <n v="9284.119999999999"/>
    <x v="3"/>
    <s v="04"/>
    <s v="April"/>
  </r>
  <r>
    <x v="3106"/>
    <d v="2024-09-18T10:43:09"/>
    <s v="PROD115"/>
    <s v="CUST741"/>
    <s v="Toys"/>
    <s v="Bank Transfer"/>
    <n v="735.21"/>
    <n v="7"/>
    <n v="5146.47"/>
    <n v="197.58"/>
    <n v="4948.8900000000003"/>
    <x v="4"/>
    <s v="09"/>
    <s v="September"/>
  </r>
  <r>
    <x v="3107"/>
    <d v="2024-08-19T04:53:03"/>
    <s v="PROD176"/>
    <s v="CUST227"/>
    <s v="Electronics"/>
    <s v="Cash"/>
    <n v="480.33"/>
    <n v="5"/>
    <n v="2401.65"/>
    <n v="653.88"/>
    <n v="1747.77"/>
    <x v="6"/>
    <s v="08"/>
    <s v="August"/>
  </r>
  <r>
    <x v="3108"/>
    <d v="2024-04-25T03:44:29"/>
    <s v="PROD20"/>
    <s v="CUST85"/>
    <s v="Electronics"/>
    <s v="Bank Transfer"/>
    <n v="1286.78"/>
    <n v="5"/>
    <n v="6433.9"/>
    <n v="211.71"/>
    <n v="6222.19"/>
    <x v="2"/>
    <s v="04"/>
    <s v="April"/>
  </r>
  <r>
    <x v="3109"/>
    <d v="2024-10-07T13:11:10"/>
    <s v="PROD5"/>
    <s v="CUST921"/>
    <s v="Home Appliances"/>
    <s v="Bank Transfer"/>
    <n v="1597.52"/>
    <n v="8"/>
    <n v="12780.16"/>
    <n v="809.47"/>
    <n v="11970.69"/>
    <x v="6"/>
    <s v="10"/>
    <s v="October"/>
  </r>
  <r>
    <x v="3110"/>
    <d v="2024-04-28T03:48:53"/>
    <s v="PROD83"/>
    <s v="CUST134"/>
    <s v="Fashion"/>
    <s v="Cash"/>
    <n v="1085.8900000000001"/>
    <n v="3"/>
    <n v="3257.67"/>
    <n v="303.60000000000002"/>
    <n v="2954.07"/>
    <x v="0"/>
    <s v="04"/>
    <s v="April"/>
  </r>
  <r>
    <x v="3111"/>
    <d v="2024-09-25T15:24:53"/>
    <s v="PROD12"/>
    <s v="CUST575"/>
    <s v="Home Appliances"/>
    <s v="PayPal"/>
    <n v="1915.88"/>
    <n v="6"/>
    <n v="11495.28"/>
    <n v="132.38999999999999"/>
    <n v="11362.890000000001"/>
    <x v="4"/>
    <s v="09"/>
    <s v="September"/>
  </r>
  <r>
    <x v="3112"/>
    <d v="2024-05-28T23:00:57"/>
    <s v="PROD10"/>
    <s v="CUST647"/>
    <s v="Toys"/>
    <s v="PayPal"/>
    <n v="1009.51"/>
    <n v="2"/>
    <n v="2019.02"/>
    <n v="438.5"/>
    <n v="1580.52"/>
    <x v="5"/>
    <s v="05"/>
    <s v="May"/>
  </r>
  <r>
    <x v="3113"/>
    <d v="2024-05-20T18:06:35"/>
    <s v="PROD43"/>
    <s v="CUST624"/>
    <s v="Fashion"/>
    <s v="Bank Transfer"/>
    <n v="1018.76"/>
    <n v="4"/>
    <n v="4075.04"/>
    <n v="321.19"/>
    <n v="3753.85"/>
    <x v="6"/>
    <s v="05"/>
    <s v="May"/>
  </r>
  <r>
    <x v="3114"/>
    <d v="2024-07-07T15:25:30"/>
    <s v="PROD52"/>
    <s v="CUST399"/>
    <s v="Home Appliances"/>
    <s v="Bank Transfer"/>
    <n v="1847.84"/>
    <n v="4"/>
    <n v="7391.36"/>
    <n v="71.47"/>
    <n v="7319.8899999999994"/>
    <x v="0"/>
    <s v="07"/>
    <s v="July"/>
  </r>
  <r>
    <x v="3115"/>
    <d v="2024-11-06T06:07:04"/>
    <s v="PROD170"/>
    <s v="CUST235"/>
    <s v="Electronics"/>
    <s v="PayPal"/>
    <n v="193.14"/>
    <n v="3"/>
    <n v="579.41999999999996"/>
    <n v="388.3"/>
    <n v="191.11999999999995"/>
    <x v="4"/>
    <s v="11"/>
    <s v="November"/>
  </r>
  <r>
    <x v="3116"/>
    <d v="2024-05-30T20:12:03"/>
    <s v="PROD58"/>
    <s v="CUST851"/>
    <s v="Electronics"/>
    <s v="Cash"/>
    <n v="514.70000000000005"/>
    <n v="7"/>
    <n v="3602.9000000000005"/>
    <n v="898.84"/>
    <n v="2704.0600000000004"/>
    <x v="2"/>
    <s v="05"/>
    <s v="May"/>
  </r>
  <r>
    <x v="3117"/>
    <d v="2024-05-01T06:52:20"/>
    <s v="PROD103"/>
    <s v="CUST772"/>
    <s v="Electronics"/>
    <s v="Credit Card"/>
    <n v="1615.74"/>
    <n v="4"/>
    <n v="6462.96"/>
    <n v="889.08"/>
    <n v="5573.88"/>
    <x v="4"/>
    <s v="05"/>
    <s v="May"/>
  </r>
  <r>
    <x v="3118"/>
    <d v="2024-03-28T13:32:14"/>
    <s v="PROD172"/>
    <s v="CUST972"/>
    <s v="Electronics"/>
    <s v="PayPal"/>
    <n v="1616.56"/>
    <n v="6"/>
    <n v="9699.36"/>
    <n v="95.27"/>
    <n v="9604.09"/>
    <x v="2"/>
    <s v="03"/>
    <s v="March"/>
  </r>
  <r>
    <x v="3119"/>
    <d v="2024-08-09T04:23:26"/>
    <s v="PROD39"/>
    <s v="CUST619"/>
    <s v="Home Appliances"/>
    <s v="Bank Transfer"/>
    <n v="1897.41"/>
    <n v="6"/>
    <n v="11384.460000000001"/>
    <n v="901.68"/>
    <n v="10482.780000000001"/>
    <x v="1"/>
    <s v="08"/>
    <s v="August"/>
  </r>
  <r>
    <x v="3120"/>
    <d v="2024-05-01T19:43:36"/>
    <s v="PROD113"/>
    <s v="CUST393"/>
    <s v="Fashion"/>
    <s v="Cash"/>
    <n v="1210.8499999999999"/>
    <n v="10"/>
    <n v="12108.5"/>
    <n v="669.31"/>
    <n v="11439.19"/>
    <x v="4"/>
    <s v="05"/>
    <s v="May"/>
  </r>
  <r>
    <x v="3121"/>
    <d v="2024-02-29T03:22:01"/>
    <s v="PROD123"/>
    <s v="CUST689"/>
    <s v="Books"/>
    <s v="Credit Card"/>
    <n v="1762.66"/>
    <n v="5"/>
    <n v="8813.3000000000011"/>
    <n v="372.5"/>
    <n v="8440.8000000000011"/>
    <x v="2"/>
    <s v="02"/>
    <s v="February"/>
  </r>
  <r>
    <x v="3122"/>
    <d v="2024-11-08T09:53:14"/>
    <s v="PROD155"/>
    <s v="CUST499"/>
    <s v="Electronics"/>
    <s v="PayPal"/>
    <n v="1977.78"/>
    <n v="9"/>
    <n v="17800.02"/>
    <n v="28.84"/>
    <n v="17771.18"/>
    <x v="1"/>
    <s v="11"/>
    <s v="November"/>
  </r>
  <r>
    <x v="3123"/>
    <d v="2024-09-01T05:10:31"/>
    <s v="PROD198"/>
    <s v="CUST266"/>
    <s v="Fashion"/>
    <s v="PayPal"/>
    <n v="1576.11"/>
    <n v="5"/>
    <n v="7880.5499999999993"/>
    <n v="565.99"/>
    <n v="7314.5599999999995"/>
    <x v="0"/>
    <s v="09"/>
    <s v="September"/>
  </r>
  <r>
    <x v="3124"/>
    <d v="2024-11-04T20:00:57"/>
    <s v="PROD37"/>
    <s v="CUST939"/>
    <s v="Electronics"/>
    <s v="Debit Card"/>
    <n v="1023.38"/>
    <n v="1"/>
    <n v="1023.38"/>
    <n v="644.58000000000004"/>
    <n v="378.79999999999995"/>
    <x v="6"/>
    <s v="11"/>
    <s v="November"/>
  </r>
  <r>
    <x v="3125"/>
    <d v="2024-02-29T21:11:22"/>
    <s v="PROD80"/>
    <s v="CUST570"/>
    <s v="Fashion"/>
    <s v="PayPal"/>
    <n v="1502.51"/>
    <n v="1"/>
    <n v="1502.51"/>
    <n v="348.54"/>
    <n v="1153.97"/>
    <x v="2"/>
    <s v="02"/>
    <s v="February"/>
  </r>
  <r>
    <x v="3126"/>
    <d v="2024-02-22T20:27:58"/>
    <s v="PROD150"/>
    <s v="CUST954"/>
    <s v="Home Appliances"/>
    <s v="Debit Card"/>
    <n v="703.23"/>
    <n v="5"/>
    <n v="3516.15"/>
    <n v="904.67"/>
    <n v="2611.48"/>
    <x v="2"/>
    <s v="02"/>
    <s v="February"/>
  </r>
  <r>
    <x v="3127"/>
    <d v="2024-06-22T04:41:23"/>
    <s v="PROD108"/>
    <s v="CUST919"/>
    <s v="Electronics"/>
    <s v="Debit Card"/>
    <n v="767.13"/>
    <n v="4"/>
    <n v="3068.52"/>
    <n v="188.08"/>
    <n v="2880.44"/>
    <x v="3"/>
    <s v="06"/>
    <s v="June"/>
  </r>
  <r>
    <x v="3128"/>
    <d v="2024-11-10T17:55:56"/>
    <s v="PROD133"/>
    <s v="CUST399"/>
    <s v="Fashion"/>
    <s v="Cash"/>
    <n v="861.23"/>
    <n v="2"/>
    <n v="1722.46"/>
    <n v="751.27"/>
    <n v="971.19"/>
    <x v="0"/>
    <s v="11"/>
    <s v="November"/>
  </r>
  <r>
    <x v="3129"/>
    <d v="2024-05-10T02:24:37"/>
    <s v="PROD192"/>
    <s v="CUST438"/>
    <s v="Electronics"/>
    <s v="Debit Card"/>
    <n v="1627.43"/>
    <n v="1"/>
    <n v="1627.43"/>
    <n v="154.76"/>
    <n v="1472.67"/>
    <x v="1"/>
    <s v="05"/>
    <s v="May"/>
  </r>
  <r>
    <x v="3130"/>
    <d v="2024-11-13T00:27:28"/>
    <s v="PROD14"/>
    <s v="CUST792"/>
    <s v="Books"/>
    <s v="Debit Card"/>
    <n v="1541.71"/>
    <n v="7"/>
    <n v="10791.970000000001"/>
    <n v="623.39"/>
    <n v="10168.580000000002"/>
    <x v="4"/>
    <s v="11"/>
    <s v="November"/>
  </r>
  <r>
    <x v="3131"/>
    <d v="2024-04-22T17:59:22"/>
    <s v="PROD121"/>
    <s v="CUST681"/>
    <s v="Home Appliances"/>
    <s v="Debit Card"/>
    <n v="48.94"/>
    <n v="4"/>
    <n v="195.76"/>
    <n v="795.14"/>
    <n v="-599.38"/>
    <x v="6"/>
    <s v="04"/>
    <s v="April"/>
  </r>
  <r>
    <x v="3132"/>
    <d v="2024-07-28T13:16:31"/>
    <s v="PROD62"/>
    <s v="CUST690"/>
    <s v="Home Appliances"/>
    <s v="Bank Transfer"/>
    <n v="899.42"/>
    <n v="1"/>
    <n v="899.42"/>
    <n v="778.48"/>
    <n v="120.93999999999994"/>
    <x v="0"/>
    <s v="07"/>
    <s v="July"/>
  </r>
  <r>
    <x v="3133"/>
    <d v="2024-07-27T08:51:20"/>
    <s v="PROD195"/>
    <s v="CUST914"/>
    <s v="Fashion"/>
    <s v="Credit Card"/>
    <n v="357.22"/>
    <n v="4"/>
    <n v="1428.88"/>
    <n v="955.51"/>
    <n v="473.37000000000012"/>
    <x v="3"/>
    <s v="07"/>
    <s v="July"/>
  </r>
  <r>
    <x v="3134"/>
    <d v="2024-06-17T08:26:34"/>
    <s v="PROD59"/>
    <s v="CUST942"/>
    <s v="Books"/>
    <s v="PayPal"/>
    <n v="1629.58"/>
    <n v="8"/>
    <n v="13036.64"/>
    <n v="297.7"/>
    <n v="12738.939999999999"/>
    <x v="6"/>
    <s v="06"/>
    <s v="June"/>
  </r>
  <r>
    <x v="3135"/>
    <d v="2024-10-10T18:35:31"/>
    <s v="PROD189"/>
    <s v="CUST432"/>
    <s v="Books"/>
    <s v="Cash"/>
    <n v="1847.03"/>
    <n v="9"/>
    <n v="16623.27"/>
    <n v="532.16999999999996"/>
    <n v="16091.1"/>
    <x v="2"/>
    <s v="10"/>
    <s v="October"/>
  </r>
  <r>
    <x v="3136"/>
    <d v="2024-09-23T23:16:42"/>
    <s v="PROD96"/>
    <s v="CUST716"/>
    <s v="Electronics"/>
    <s v="Bank Transfer"/>
    <n v="985.53"/>
    <n v="3"/>
    <n v="2956.59"/>
    <n v="307.60000000000002"/>
    <n v="2648.9900000000002"/>
    <x v="6"/>
    <s v="09"/>
    <s v="September"/>
  </r>
  <r>
    <x v="3137"/>
    <d v="2024-09-23T09:46:50"/>
    <s v="PROD13"/>
    <s v="CUST377"/>
    <s v="Books"/>
    <s v="PayPal"/>
    <n v="43.91"/>
    <n v="7"/>
    <n v="307.37"/>
    <n v="188.4"/>
    <n v="118.97"/>
    <x v="6"/>
    <s v="09"/>
    <s v="September"/>
  </r>
  <r>
    <x v="3138"/>
    <d v="2024-10-09T15:08:12"/>
    <s v="PROD154"/>
    <s v="CUST622"/>
    <s v="Electronics"/>
    <s v="Bank Transfer"/>
    <n v="1315.36"/>
    <n v="8"/>
    <n v="10522.88"/>
    <n v="37.53"/>
    <n v="10485.349999999999"/>
    <x v="4"/>
    <s v="10"/>
    <s v="October"/>
  </r>
  <r>
    <x v="3139"/>
    <d v="2024-03-27T19:06:19"/>
    <s v="PROD12"/>
    <s v="CUST578"/>
    <s v="Electronics"/>
    <s v="Credit Card"/>
    <n v="815.72"/>
    <n v="10"/>
    <n v="8157.2000000000007"/>
    <n v="132.38999999999999"/>
    <n v="8024.81"/>
    <x v="4"/>
    <s v="03"/>
    <s v="March"/>
  </r>
  <r>
    <x v="3140"/>
    <d v="2024-05-04T06:39:18"/>
    <s v="PROD184"/>
    <s v="CUST220"/>
    <s v="Home Appliances"/>
    <s v="Credit Card"/>
    <n v="367.73"/>
    <n v="7"/>
    <n v="2574.11"/>
    <n v="986.68"/>
    <n v="1587.4300000000003"/>
    <x v="3"/>
    <s v="05"/>
    <s v="May"/>
  </r>
  <r>
    <x v="3141"/>
    <d v="2024-09-28T03:31:21"/>
    <s v="PROD117"/>
    <s v="CUST43"/>
    <s v="Home Appliances"/>
    <s v="Credit Card"/>
    <n v="434.25"/>
    <n v="7"/>
    <n v="3039.75"/>
    <n v="621.46"/>
    <n v="2418.29"/>
    <x v="3"/>
    <s v="09"/>
    <s v="September"/>
  </r>
  <r>
    <x v="3142"/>
    <d v="2024-05-03T02:00:49"/>
    <s v="PROD33"/>
    <s v="CUST183"/>
    <s v="Books"/>
    <s v="Bank Transfer"/>
    <n v="1480.41"/>
    <n v="3"/>
    <n v="4441.2300000000005"/>
    <n v="330.51"/>
    <n v="4110.72"/>
    <x v="1"/>
    <s v="05"/>
    <s v="May"/>
  </r>
  <r>
    <x v="3143"/>
    <d v="2024-07-30T11:37:18"/>
    <s v="PROD17"/>
    <s v="CUST296"/>
    <s v="Toys"/>
    <s v="Cash"/>
    <n v="734.82"/>
    <n v="3"/>
    <n v="2204.46"/>
    <n v="34.31"/>
    <n v="2170.15"/>
    <x v="5"/>
    <s v="07"/>
    <s v="July"/>
  </r>
  <r>
    <x v="3144"/>
    <d v="2024-01-10T10:46:26"/>
    <s v="PROD137"/>
    <s v="CUST513"/>
    <s v="Home Appliances"/>
    <s v="Cash"/>
    <n v="1255.4000000000001"/>
    <n v="7"/>
    <n v="8787.8000000000011"/>
    <n v="612.41999999999996"/>
    <n v="8175.380000000001"/>
    <x v="4"/>
    <s v="01"/>
    <s v="January"/>
  </r>
  <r>
    <x v="3145"/>
    <d v="2024-03-31T22:50:57"/>
    <s v="PROD52"/>
    <s v="CUST985"/>
    <s v="Electronics"/>
    <s v="PayPal"/>
    <n v="1702.28"/>
    <n v="5"/>
    <n v="8511.4"/>
    <n v="71.47"/>
    <n v="8439.93"/>
    <x v="0"/>
    <s v="03"/>
    <s v="March"/>
  </r>
  <r>
    <x v="3146"/>
    <d v="2024-10-03T16:35:15"/>
    <s v="PROD188"/>
    <s v="CUST840"/>
    <s v="Fashion"/>
    <s v="Credit Card"/>
    <n v="325.97000000000003"/>
    <n v="7"/>
    <n v="2281.79"/>
    <n v="325.48"/>
    <n v="1956.31"/>
    <x v="2"/>
    <s v="10"/>
    <s v="October"/>
  </r>
  <r>
    <x v="3147"/>
    <d v="2024-10-17T20:04:21"/>
    <s v="PROD111"/>
    <s v="CUST926"/>
    <s v="Books"/>
    <s v="Debit Card"/>
    <n v="1442.32"/>
    <n v="9"/>
    <n v="12980.88"/>
    <n v="771.88"/>
    <n v="12209"/>
    <x v="2"/>
    <s v="10"/>
    <s v="October"/>
  </r>
  <r>
    <x v="3148"/>
    <d v="2024-08-14T08:13:42"/>
    <s v="PROD21"/>
    <s v="CUST40"/>
    <s v="Toys"/>
    <s v="Cash"/>
    <n v="398.62"/>
    <n v="2"/>
    <n v="797.24"/>
    <n v="950.81"/>
    <n v="-153.56999999999994"/>
    <x v="4"/>
    <s v="08"/>
    <s v="August"/>
  </r>
  <r>
    <x v="3149"/>
    <d v="2024-02-04T16:15:09"/>
    <s v="PROD124"/>
    <s v="CUST736"/>
    <s v="Books"/>
    <s v="Credit Card"/>
    <n v="93.7"/>
    <n v="7"/>
    <n v="655.9"/>
    <n v="409.39"/>
    <n v="246.51"/>
    <x v="0"/>
    <s v="02"/>
    <s v="February"/>
  </r>
  <r>
    <x v="3150"/>
    <d v="2024-01-08T13:51:51"/>
    <s v="PROD23"/>
    <s v="CUST276"/>
    <s v="Home Appliances"/>
    <s v="Credit Card"/>
    <n v="1452.51"/>
    <n v="9"/>
    <n v="13072.59"/>
    <n v="249.12"/>
    <n v="12823.47"/>
    <x v="6"/>
    <s v="01"/>
    <s v="January"/>
  </r>
  <r>
    <x v="3151"/>
    <d v="2024-07-08T17:05:05"/>
    <s v="PROD27"/>
    <s v="CUST954"/>
    <s v="Toys"/>
    <s v="Debit Card"/>
    <n v="1584.37"/>
    <n v="8"/>
    <n v="12674.96"/>
    <n v="493.17"/>
    <n v="12181.789999999999"/>
    <x v="6"/>
    <s v="07"/>
    <s v="July"/>
  </r>
  <r>
    <x v="3152"/>
    <d v="2024-01-09T03:59:38"/>
    <s v="PROD198"/>
    <s v="CUST664"/>
    <s v="Fashion"/>
    <s v="Bank Transfer"/>
    <n v="1492.9"/>
    <n v="7"/>
    <n v="10450.300000000001"/>
    <n v="565.99"/>
    <n v="9884.3100000000013"/>
    <x v="5"/>
    <s v="01"/>
    <s v="January"/>
  </r>
  <r>
    <x v="3153"/>
    <d v="2024-02-09T04:55:47"/>
    <s v="PROD13"/>
    <s v="CUST198"/>
    <s v="Toys"/>
    <s v="Debit Card"/>
    <n v="1722.13"/>
    <n v="1"/>
    <n v="1722.13"/>
    <n v="188.4"/>
    <n v="1533.73"/>
    <x v="1"/>
    <s v="02"/>
    <s v="February"/>
  </r>
  <r>
    <x v="3154"/>
    <d v="2024-03-08T10:49:56"/>
    <s v="PROD76"/>
    <s v="CUST444"/>
    <s v="Toys"/>
    <s v="Cash"/>
    <n v="1312.21"/>
    <n v="6"/>
    <n v="7873.26"/>
    <n v="984.71"/>
    <n v="6888.55"/>
    <x v="1"/>
    <s v="03"/>
    <s v="March"/>
  </r>
  <r>
    <x v="3155"/>
    <d v="2024-02-08T22:28:30"/>
    <s v="PROD142"/>
    <s v="CUST740"/>
    <s v="Books"/>
    <s v="Debit Card"/>
    <n v="86.71"/>
    <n v="10"/>
    <n v="867.09999999999991"/>
    <n v="102.72"/>
    <n v="764.37999999999988"/>
    <x v="2"/>
    <s v="02"/>
    <s v="February"/>
  </r>
  <r>
    <x v="3156"/>
    <d v="2024-06-09T02:34:14"/>
    <s v="PROD177"/>
    <s v="CUST587"/>
    <s v="Books"/>
    <s v="Bank Transfer"/>
    <n v="924.69"/>
    <n v="9"/>
    <n v="8322.2100000000009"/>
    <n v="102.73"/>
    <n v="8219.4800000000014"/>
    <x v="0"/>
    <s v="06"/>
    <s v="June"/>
  </r>
  <r>
    <x v="3157"/>
    <d v="2024-07-17T13:09:07"/>
    <s v="PROD156"/>
    <s v="CUST712"/>
    <s v="Fashion"/>
    <s v="Bank Transfer"/>
    <n v="1149.24"/>
    <n v="7"/>
    <n v="8044.68"/>
    <n v="660.16"/>
    <n v="7384.52"/>
    <x v="4"/>
    <s v="07"/>
    <s v="July"/>
  </r>
  <r>
    <x v="3158"/>
    <d v="2024-05-21T07:03:29"/>
    <s v="PROD56"/>
    <s v="CUST200"/>
    <s v="Home Appliances"/>
    <s v="PayPal"/>
    <n v="374.81"/>
    <n v="8"/>
    <n v="2998.48"/>
    <n v="914.29"/>
    <n v="2084.19"/>
    <x v="5"/>
    <s v="05"/>
    <s v="May"/>
  </r>
  <r>
    <x v="3159"/>
    <d v="2024-05-09T23:30:38"/>
    <s v="PROD30"/>
    <s v="CUST835"/>
    <s v="Fashion"/>
    <s v="Cash"/>
    <n v="698.47"/>
    <n v="8"/>
    <n v="5587.76"/>
    <n v="363.91"/>
    <n v="5223.8500000000004"/>
    <x v="2"/>
    <s v="05"/>
    <s v="May"/>
  </r>
  <r>
    <x v="3160"/>
    <d v="2024-04-07T23:05:00"/>
    <s v="PROD172"/>
    <s v="CUST833"/>
    <s v="Books"/>
    <s v="Bank Transfer"/>
    <n v="211.56"/>
    <n v="2"/>
    <n v="423.12"/>
    <n v="95.27"/>
    <n v="327.85"/>
    <x v="0"/>
    <s v="04"/>
    <s v="April"/>
  </r>
  <r>
    <x v="3161"/>
    <d v="2024-01-26T01:56:15"/>
    <s v="PROD155"/>
    <s v="CUST168"/>
    <s v="Books"/>
    <s v="PayPal"/>
    <n v="1867.45"/>
    <n v="3"/>
    <n v="5602.35"/>
    <n v="28.84"/>
    <n v="5573.51"/>
    <x v="1"/>
    <s v="01"/>
    <s v="January"/>
  </r>
  <r>
    <x v="3162"/>
    <d v="2024-07-18T07:28:56"/>
    <s v="PROD118"/>
    <s v="CUST453"/>
    <s v="Electronics"/>
    <s v="Credit Card"/>
    <n v="213.9"/>
    <n v="5"/>
    <n v="1069.5"/>
    <n v="370.52"/>
    <n v="698.98"/>
    <x v="2"/>
    <s v="07"/>
    <s v="July"/>
  </r>
  <r>
    <x v="3163"/>
    <d v="2024-09-13T12:55:49"/>
    <s v="PROD192"/>
    <s v="CUST530"/>
    <s v="Home Appliances"/>
    <s v="Debit Card"/>
    <n v="274.14999999999998"/>
    <n v="8"/>
    <n v="2193.1999999999998"/>
    <n v="154.76"/>
    <n v="2038.4399999999998"/>
    <x v="1"/>
    <s v="09"/>
    <s v="September"/>
  </r>
  <r>
    <x v="3164"/>
    <d v="2024-09-29T19:30:45"/>
    <s v="PROD153"/>
    <s v="CUST179"/>
    <s v="Fashion"/>
    <s v="Cash"/>
    <n v="1539.14"/>
    <n v="4"/>
    <n v="6156.56"/>
    <n v="585.16999999999996"/>
    <n v="5571.39"/>
    <x v="0"/>
    <s v="09"/>
    <s v="September"/>
  </r>
  <r>
    <x v="3165"/>
    <d v="2024-02-28T15:33:40"/>
    <s v="PROD166"/>
    <s v="CUST816"/>
    <s v="Electronics"/>
    <s v="Bank Transfer"/>
    <n v="352.63"/>
    <n v="5"/>
    <n v="1763.15"/>
    <n v="925.33"/>
    <n v="837.82"/>
    <x v="4"/>
    <s v="02"/>
    <s v="February"/>
  </r>
  <r>
    <x v="3166"/>
    <d v="2024-10-18T00:24:00"/>
    <s v="PROD114"/>
    <s v="CUST506"/>
    <s v="Toys"/>
    <s v="Debit Card"/>
    <n v="1905.65"/>
    <n v="8"/>
    <n v="15245.2"/>
    <n v="380.81"/>
    <n v="14864.390000000001"/>
    <x v="1"/>
    <s v="10"/>
    <s v="October"/>
  </r>
  <r>
    <x v="3167"/>
    <d v="2024-02-21T01:26:52"/>
    <s v="PROD156"/>
    <s v="CUST595"/>
    <s v="Electronics"/>
    <s v="Credit Card"/>
    <n v="389.65"/>
    <n v="9"/>
    <n v="3506.85"/>
    <n v="660.16"/>
    <n v="2846.69"/>
    <x v="4"/>
    <s v="02"/>
    <s v="February"/>
  </r>
  <r>
    <x v="3168"/>
    <d v="2024-08-23T10:06:38"/>
    <s v="PROD142"/>
    <s v="CUST978"/>
    <s v="Toys"/>
    <s v="PayPal"/>
    <n v="1454.09"/>
    <n v="3"/>
    <n v="4362.2699999999995"/>
    <n v="102.72"/>
    <n v="4259.5499999999993"/>
    <x v="1"/>
    <s v="08"/>
    <s v="August"/>
  </r>
  <r>
    <x v="3169"/>
    <d v="2024-04-11T15:50:08"/>
    <s v="PROD48"/>
    <s v="CUST666"/>
    <s v="Toys"/>
    <s v="Cash"/>
    <n v="112.22"/>
    <n v="2"/>
    <n v="224.44"/>
    <n v="965.14"/>
    <n v="-740.7"/>
    <x v="2"/>
    <s v="04"/>
    <s v="April"/>
  </r>
  <r>
    <x v="3170"/>
    <d v="2024-04-22T07:47:27"/>
    <s v="PROD93"/>
    <s v="CUST555"/>
    <s v="Electronics"/>
    <s v="Debit Card"/>
    <n v="1765.21"/>
    <n v="6"/>
    <n v="10591.26"/>
    <n v="762.47"/>
    <n v="9828.7900000000009"/>
    <x v="6"/>
    <s v="04"/>
    <s v="April"/>
  </r>
  <r>
    <x v="3171"/>
    <d v="2024-06-12T03:44:12"/>
    <s v="PROD48"/>
    <s v="CUST864"/>
    <s v="Books"/>
    <s v="Debit Card"/>
    <n v="1954.27"/>
    <n v="10"/>
    <n v="19542.7"/>
    <n v="965.14"/>
    <n v="18577.560000000001"/>
    <x v="4"/>
    <s v="06"/>
    <s v="June"/>
  </r>
  <r>
    <x v="3172"/>
    <d v="2024-02-29T07:22:05"/>
    <s v="PROD42"/>
    <s v="CUST916"/>
    <s v="Books"/>
    <s v="Bank Transfer"/>
    <n v="1256.77"/>
    <n v="7"/>
    <n v="8797.39"/>
    <n v="352.83"/>
    <n v="8444.56"/>
    <x v="2"/>
    <s v="02"/>
    <s v="February"/>
  </r>
  <r>
    <x v="3173"/>
    <d v="2024-09-24T01:17:59"/>
    <s v="PROD181"/>
    <s v="CUST59"/>
    <s v="Books"/>
    <s v="Bank Transfer"/>
    <n v="1180.4000000000001"/>
    <n v="1"/>
    <n v="1180.4000000000001"/>
    <n v="29.06"/>
    <n v="1151.3400000000001"/>
    <x v="5"/>
    <s v="09"/>
    <s v="September"/>
  </r>
  <r>
    <x v="3174"/>
    <d v="2024-08-06T05:57:13"/>
    <s v="PROD55"/>
    <s v="CUST495"/>
    <s v="Fashion"/>
    <s v="Bank Transfer"/>
    <n v="1833.18"/>
    <n v="1"/>
    <n v="1833.18"/>
    <n v="376.96"/>
    <n v="1456.22"/>
    <x v="5"/>
    <s v="08"/>
    <s v="August"/>
  </r>
  <r>
    <x v="3175"/>
    <d v="2024-04-24T15:59:54"/>
    <s v="PROD108"/>
    <s v="CUST376"/>
    <s v="Electronics"/>
    <s v="PayPal"/>
    <n v="1561.24"/>
    <n v="1"/>
    <n v="1561.24"/>
    <n v="188.08"/>
    <n v="1373.16"/>
    <x v="4"/>
    <s v="04"/>
    <s v="April"/>
  </r>
  <r>
    <x v="3176"/>
    <d v="2024-09-06T13:07:38"/>
    <s v="PROD184"/>
    <s v="CUST165"/>
    <s v="Fashion"/>
    <s v="Cash"/>
    <n v="835.47"/>
    <n v="4"/>
    <n v="3341.88"/>
    <n v="986.68"/>
    <n v="2355.2000000000003"/>
    <x v="1"/>
    <s v="09"/>
    <s v="September"/>
  </r>
  <r>
    <x v="3177"/>
    <d v="2024-10-23T17:02:52"/>
    <s v="PROD129"/>
    <s v="CUST457"/>
    <s v="Fashion"/>
    <s v="Cash"/>
    <n v="431.16"/>
    <n v="1"/>
    <n v="431.16"/>
    <n v="67.97"/>
    <n v="363.19000000000005"/>
    <x v="4"/>
    <s v="10"/>
    <s v="October"/>
  </r>
  <r>
    <x v="3178"/>
    <d v="2024-03-12T19:56:03"/>
    <s v="PROD102"/>
    <s v="CUST67"/>
    <s v="Electronics"/>
    <s v="Debit Card"/>
    <n v="1088.6099999999999"/>
    <n v="2"/>
    <n v="2177.2199999999998"/>
    <n v="294.83"/>
    <n v="1882.3899999999999"/>
    <x v="5"/>
    <s v="03"/>
    <s v="March"/>
  </r>
  <r>
    <x v="3179"/>
    <d v="2024-01-13T19:19:12"/>
    <s v="PROD152"/>
    <s v="CUST922"/>
    <s v="Fashion"/>
    <s v="Bank Transfer"/>
    <n v="1360.71"/>
    <n v="6"/>
    <n v="8164.26"/>
    <n v="143.38"/>
    <n v="8020.88"/>
    <x v="3"/>
    <s v="01"/>
    <s v="January"/>
  </r>
  <r>
    <x v="3180"/>
    <d v="2024-06-05T19:09:15"/>
    <s v="PROD115"/>
    <s v="CUST683"/>
    <s v="Electronics"/>
    <s v="PayPal"/>
    <n v="694.4"/>
    <n v="1"/>
    <n v="694.4"/>
    <n v="197.58"/>
    <n v="496.81999999999994"/>
    <x v="4"/>
    <s v="06"/>
    <s v="June"/>
  </r>
  <r>
    <x v="3181"/>
    <d v="2024-01-26T19:28:32"/>
    <s v="PROD19"/>
    <s v="CUST187"/>
    <s v="Home Appliances"/>
    <s v="Bank Transfer"/>
    <n v="1852.17"/>
    <n v="4"/>
    <n v="7408.68"/>
    <n v="288.51"/>
    <n v="7120.17"/>
    <x v="1"/>
    <s v="01"/>
    <s v="January"/>
  </r>
  <r>
    <x v="3182"/>
    <d v="2024-02-18T17:54:37"/>
    <s v="PROD78"/>
    <s v="CUST822"/>
    <s v="Toys"/>
    <s v="Bank Transfer"/>
    <n v="1621.85"/>
    <n v="1"/>
    <n v="1621.85"/>
    <n v="368.23"/>
    <n v="1253.6199999999999"/>
    <x v="0"/>
    <s v="02"/>
    <s v="February"/>
  </r>
  <r>
    <x v="3183"/>
    <d v="2024-07-22T20:53:01"/>
    <s v="PROD38"/>
    <s v="CUST712"/>
    <s v="Electronics"/>
    <s v="PayPal"/>
    <n v="980.47"/>
    <n v="2"/>
    <n v="1960.94"/>
    <n v="99.19"/>
    <n v="1861.75"/>
    <x v="6"/>
    <s v="07"/>
    <s v="July"/>
  </r>
  <r>
    <x v="3184"/>
    <d v="2024-08-31T01:27:54"/>
    <s v="PROD157"/>
    <s v="CUST783"/>
    <s v="Books"/>
    <s v="Debit Card"/>
    <n v="1832.72"/>
    <n v="2"/>
    <n v="3665.44"/>
    <n v="152.68"/>
    <n v="3512.76"/>
    <x v="3"/>
    <s v="08"/>
    <s v="August"/>
  </r>
  <r>
    <x v="3185"/>
    <d v="2024-03-05T02:29:16"/>
    <s v="PROD114"/>
    <s v="CUST755"/>
    <s v="Home Appliances"/>
    <s v="Bank Transfer"/>
    <n v="619.79"/>
    <n v="8"/>
    <n v="4958.32"/>
    <n v="380.81"/>
    <n v="4577.5099999999993"/>
    <x v="5"/>
    <s v="03"/>
    <s v="March"/>
  </r>
  <r>
    <x v="3186"/>
    <d v="2024-10-26T01:33:26"/>
    <s v="PROD181"/>
    <s v="CUST740"/>
    <s v="Home Appliances"/>
    <s v="Credit Card"/>
    <n v="1057.94"/>
    <n v="4"/>
    <n v="4231.76"/>
    <n v="29.06"/>
    <n v="4202.7"/>
    <x v="3"/>
    <s v="10"/>
    <s v="October"/>
  </r>
  <r>
    <x v="3187"/>
    <d v="2024-01-04T02:31:58"/>
    <s v="PROD43"/>
    <s v="CUST771"/>
    <s v="Electronics"/>
    <s v="PayPal"/>
    <n v="1444.71"/>
    <n v="8"/>
    <n v="11557.68"/>
    <n v="321.19"/>
    <n v="11236.49"/>
    <x v="2"/>
    <s v="01"/>
    <s v="January"/>
  </r>
  <r>
    <x v="3188"/>
    <d v="2024-02-07T15:38:15"/>
    <s v="PROD50"/>
    <s v="CUST863"/>
    <s v="Books"/>
    <s v="Debit Card"/>
    <n v="385.43"/>
    <n v="5"/>
    <n v="1927.15"/>
    <n v="762.05"/>
    <n v="1165.1000000000001"/>
    <x v="4"/>
    <s v="02"/>
    <s v="February"/>
  </r>
  <r>
    <x v="3189"/>
    <d v="2024-05-02T10:38:56"/>
    <s v="PROD126"/>
    <s v="CUST110"/>
    <s v="Toys"/>
    <s v="Cash"/>
    <n v="322.29000000000002"/>
    <n v="6"/>
    <n v="1933.7400000000002"/>
    <n v="605.29999999999995"/>
    <n v="1328.4400000000003"/>
    <x v="2"/>
    <s v="05"/>
    <s v="May"/>
  </r>
  <r>
    <x v="3190"/>
    <d v="2024-06-05T11:08:40"/>
    <s v="PROD43"/>
    <s v="CUST371"/>
    <s v="Fashion"/>
    <s v="PayPal"/>
    <n v="721.92"/>
    <n v="2"/>
    <n v="1443.84"/>
    <n v="321.19"/>
    <n v="1122.6499999999999"/>
    <x v="4"/>
    <s v="06"/>
    <s v="June"/>
  </r>
  <r>
    <x v="3191"/>
    <d v="2024-01-29T02:55:41"/>
    <s v="PROD61"/>
    <s v="CUST57"/>
    <s v="Toys"/>
    <s v="Cash"/>
    <n v="1481.4"/>
    <n v="9"/>
    <n v="13332.6"/>
    <n v="193.63"/>
    <n v="13138.970000000001"/>
    <x v="6"/>
    <s v="01"/>
    <s v="January"/>
  </r>
  <r>
    <x v="3192"/>
    <d v="2024-06-11T15:10:50"/>
    <s v="PROD177"/>
    <s v="CUST473"/>
    <s v="Home Appliances"/>
    <s v="PayPal"/>
    <n v="739.95"/>
    <n v="1"/>
    <n v="739.95"/>
    <n v="102.73"/>
    <n v="637.22"/>
    <x v="5"/>
    <s v="06"/>
    <s v="June"/>
  </r>
  <r>
    <x v="3193"/>
    <d v="2024-08-06T06:51:20"/>
    <s v="PROD20"/>
    <s v="CUST808"/>
    <s v="Fashion"/>
    <s v="Bank Transfer"/>
    <n v="226.93"/>
    <n v="7"/>
    <n v="1588.51"/>
    <n v="211.71"/>
    <n v="1376.8"/>
    <x v="5"/>
    <s v="08"/>
    <s v="August"/>
  </r>
  <r>
    <x v="3194"/>
    <d v="2024-06-10T12:35:21"/>
    <s v="PROD28"/>
    <s v="CUST362"/>
    <s v="Home Appliances"/>
    <s v="Credit Card"/>
    <n v="36.9"/>
    <n v="2"/>
    <n v="73.8"/>
    <n v="963.58"/>
    <n v="-889.78000000000009"/>
    <x v="6"/>
    <s v="06"/>
    <s v="June"/>
  </r>
  <r>
    <x v="3195"/>
    <d v="2024-06-22T07:24:43"/>
    <s v="PROD54"/>
    <s v="CUST118"/>
    <s v="Electronics"/>
    <s v="Debit Card"/>
    <n v="1194.0999999999999"/>
    <n v="4"/>
    <n v="4776.3999999999996"/>
    <n v="17.89"/>
    <n v="4758.5099999999993"/>
    <x v="3"/>
    <s v="06"/>
    <s v="June"/>
  </r>
  <r>
    <x v="3196"/>
    <d v="2024-11-06T03:58:36"/>
    <s v="PROD124"/>
    <s v="CUST307"/>
    <s v="Toys"/>
    <s v="PayPal"/>
    <n v="1092.3900000000001"/>
    <n v="5"/>
    <n v="5461.9500000000007"/>
    <n v="409.39"/>
    <n v="5052.5600000000004"/>
    <x v="4"/>
    <s v="11"/>
    <s v="November"/>
  </r>
  <r>
    <x v="3197"/>
    <d v="2024-07-03T19:38:40"/>
    <s v="PROD67"/>
    <s v="CUST243"/>
    <s v="Books"/>
    <s v="PayPal"/>
    <n v="79.790000000000006"/>
    <n v="9"/>
    <n v="718.11"/>
    <n v="69.03"/>
    <n v="649.08000000000004"/>
    <x v="4"/>
    <s v="07"/>
    <s v="July"/>
  </r>
  <r>
    <x v="3198"/>
    <d v="2024-01-08T10:13:33"/>
    <s v="PROD117"/>
    <s v="CUST939"/>
    <s v="Books"/>
    <s v="Debit Card"/>
    <n v="295.70999999999998"/>
    <n v="9"/>
    <n v="2661.39"/>
    <n v="621.46"/>
    <n v="2039.9299999999998"/>
    <x v="6"/>
    <s v="01"/>
    <s v="January"/>
  </r>
  <r>
    <x v="3199"/>
    <d v="2024-05-28T05:29:22"/>
    <s v="PROD82"/>
    <s v="CUST106"/>
    <s v="Toys"/>
    <s v="Bank Transfer"/>
    <n v="1423.4"/>
    <n v="1"/>
    <n v="1423.4"/>
    <n v="208.12"/>
    <n v="1215.2800000000002"/>
    <x v="5"/>
    <s v="05"/>
    <s v="May"/>
  </r>
  <r>
    <x v="3200"/>
    <d v="2024-08-20T05:39:34"/>
    <s v="PROD54"/>
    <s v="CUST963"/>
    <s v="Home Appliances"/>
    <s v="Credit Card"/>
    <n v="1452.49"/>
    <n v="6"/>
    <n v="8714.94"/>
    <n v="17.89"/>
    <n v="8697.0500000000011"/>
    <x v="5"/>
    <s v="08"/>
    <s v="August"/>
  </r>
  <r>
    <x v="3201"/>
    <d v="2024-02-02T05:57:13"/>
    <s v="PROD109"/>
    <s v="CUST693"/>
    <s v="Fashion"/>
    <s v="Bank Transfer"/>
    <n v="1900.29"/>
    <n v="2"/>
    <n v="3800.58"/>
    <n v="282.68"/>
    <n v="3517.9"/>
    <x v="1"/>
    <s v="02"/>
    <s v="February"/>
  </r>
  <r>
    <x v="3202"/>
    <d v="2024-09-16T18:55:34"/>
    <s v="PROD6"/>
    <s v="CUST615"/>
    <s v="Toys"/>
    <s v="Bank Transfer"/>
    <n v="96.86"/>
    <n v="10"/>
    <n v="968.6"/>
    <n v="96.13"/>
    <n v="872.47"/>
    <x v="6"/>
    <s v="09"/>
    <s v="September"/>
  </r>
  <r>
    <x v="3203"/>
    <d v="2024-02-21T23:26:45"/>
    <s v="PROD161"/>
    <s v="CUST345"/>
    <s v="Electronics"/>
    <s v="Cash"/>
    <n v="1602.01"/>
    <n v="5"/>
    <n v="8010.05"/>
    <n v="859.01"/>
    <n v="7151.04"/>
    <x v="4"/>
    <s v="02"/>
    <s v="February"/>
  </r>
  <r>
    <x v="3204"/>
    <d v="2024-02-23T23:57:12"/>
    <s v="PROD162"/>
    <s v="CUST832"/>
    <s v="Home Appliances"/>
    <s v="PayPal"/>
    <n v="1828.6"/>
    <n v="5"/>
    <n v="9143"/>
    <n v="109.48"/>
    <n v="9033.52"/>
    <x v="1"/>
    <s v="02"/>
    <s v="February"/>
  </r>
  <r>
    <x v="3205"/>
    <d v="2024-02-02T06:02:06"/>
    <s v="PROD173"/>
    <s v="CUST244"/>
    <s v="Electronics"/>
    <s v="Credit Card"/>
    <n v="1644.63"/>
    <n v="2"/>
    <n v="3289.26"/>
    <n v="18.7"/>
    <n v="3270.5600000000004"/>
    <x v="1"/>
    <s v="02"/>
    <s v="February"/>
  </r>
  <r>
    <x v="3206"/>
    <d v="2024-06-10T13:10:15"/>
    <s v="PROD158"/>
    <s v="CUST223"/>
    <s v="Electronics"/>
    <s v="Cash"/>
    <n v="113.83"/>
    <n v="1"/>
    <n v="113.83"/>
    <n v="688.88"/>
    <n v="-575.04999999999995"/>
    <x v="6"/>
    <s v="06"/>
    <s v="June"/>
  </r>
  <r>
    <x v="3207"/>
    <d v="2024-10-11T02:22:31"/>
    <s v="PROD149"/>
    <s v="CUST485"/>
    <s v="Fashion"/>
    <s v="Credit Card"/>
    <n v="692.38"/>
    <n v="8"/>
    <n v="5539.04"/>
    <n v="581.64"/>
    <n v="4957.3999999999996"/>
    <x v="1"/>
    <s v="10"/>
    <s v="October"/>
  </r>
  <r>
    <x v="3208"/>
    <d v="2024-07-15T18:40:42"/>
    <s v="PROD34"/>
    <s v="CUST209"/>
    <s v="Books"/>
    <s v="Credit Card"/>
    <n v="797.04"/>
    <n v="1"/>
    <n v="797.04"/>
    <n v="136.99"/>
    <n v="660.05"/>
    <x v="6"/>
    <s v="07"/>
    <s v="July"/>
  </r>
  <r>
    <x v="3209"/>
    <d v="2024-09-16T04:27:29"/>
    <s v="PROD73"/>
    <s v="CUST294"/>
    <s v="Fashion"/>
    <s v="Cash"/>
    <n v="697.03"/>
    <n v="1"/>
    <n v="697.03"/>
    <n v="427.85"/>
    <n v="269.17999999999995"/>
    <x v="6"/>
    <s v="09"/>
    <s v="September"/>
  </r>
  <r>
    <x v="3210"/>
    <d v="2024-05-16T14:31:52"/>
    <s v="PROD192"/>
    <s v="CUST690"/>
    <s v="Toys"/>
    <s v="PayPal"/>
    <n v="716.27"/>
    <n v="9"/>
    <n v="6446.43"/>
    <n v="154.76"/>
    <n v="6291.67"/>
    <x v="2"/>
    <s v="05"/>
    <s v="May"/>
  </r>
  <r>
    <x v="3211"/>
    <d v="2024-09-06T12:17:23"/>
    <s v="PROD137"/>
    <s v="CUST256"/>
    <s v="Home Appliances"/>
    <s v="Credit Card"/>
    <n v="592.89"/>
    <n v="1"/>
    <n v="592.89"/>
    <n v="612.41999999999996"/>
    <n v="-19.529999999999973"/>
    <x v="1"/>
    <s v="09"/>
    <s v="September"/>
  </r>
  <r>
    <x v="3212"/>
    <d v="2024-09-19T15:13:19"/>
    <s v="PROD134"/>
    <s v="CUST560"/>
    <s v="Electronics"/>
    <s v="PayPal"/>
    <n v="1052.47"/>
    <n v="4"/>
    <n v="4209.88"/>
    <n v="162.74"/>
    <n v="4047.1400000000003"/>
    <x v="2"/>
    <s v="09"/>
    <s v="September"/>
  </r>
  <r>
    <x v="3213"/>
    <d v="2024-11-06T10:12:38"/>
    <s v="PROD41"/>
    <s v="CUST771"/>
    <s v="Electronics"/>
    <s v="Bank Transfer"/>
    <n v="1262.53"/>
    <n v="8"/>
    <n v="10100.24"/>
    <n v="786.45"/>
    <n v="9313.7899999999991"/>
    <x v="4"/>
    <s v="11"/>
    <s v="November"/>
  </r>
  <r>
    <x v="3214"/>
    <d v="2024-09-30T02:50:30"/>
    <s v="PROD113"/>
    <s v="CUST6"/>
    <s v="Home Appliances"/>
    <s v="Credit Card"/>
    <n v="717.98"/>
    <n v="10"/>
    <n v="7179.8"/>
    <n v="669.31"/>
    <n v="6510.49"/>
    <x v="6"/>
    <s v="09"/>
    <s v="September"/>
  </r>
  <r>
    <x v="3215"/>
    <d v="2024-07-09T23:44:06"/>
    <s v="PROD84"/>
    <s v="CUST658"/>
    <s v="Books"/>
    <s v="Cash"/>
    <n v="1853.53"/>
    <n v="6"/>
    <n v="11121.18"/>
    <n v="970.96"/>
    <n v="10150.220000000001"/>
    <x v="5"/>
    <s v="07"/>
    <s v="July"/>
  </r>
  <r>
    <x v="3216"/>
    <d v="2024-05-11T02:03:00"/>
    <s v="PROD28"/>
    <s v="CUST167"/>
    <s v="Fashion"/>
    <s v="Bank Transfer"/>
    <n v="661.01"/>
    <n v="3"/>
    <n v="1983.03"/>
    <n v="963.58"/>
    <n v="1019.4499999999999"/>
    <x v="3"/>
    <s v="05"/>
    <s v="May"/>
  </r>
  <r>
    <x v="3217"/>
    <d v="2024-04-18T13:44:46"/>
    <s v="PROD37"/>
    <s v="CUST625"/>
    <s v="Electronics"/>
    <s v="Bank Transfer"/>
    <n v="713.99"/>
    <n v="6"/>
    <n v="4283.9400000000005"/>
    <n v="644.58000000000004"/>
    <n v="3639.3600000000006"/>
    <x v="2"/>
    <s v="04"/>
    <s v="April"/>
  </r>
  <r>
    <x v="3218"/>
    <d v="2024-10-06T04:18:38"/>
    <s v="PROD41"/>
    <s v="CUST431"/>
    <s v="Toys"/>
    <s v="PayPal"/>
    <n v="1939.06"/>
    <n v="5"/>
    <n v="9695.2999999999993"/>
    <n v="786.45"/>
    <n v="8908.8499999999985"/>
    <x v="0"/>
    <s v="10"/>
    <s v="October"/>
  </r>
  <r>
    <x v="3219"/>
    <d v="2024-04-15T15:33:19"/>
    <s v="PROD131"/>
    <s v="CUST874"/>
    <s v="Electronics"/>
    <s v="Cash"/>
    <n v="1378.55"/>
    <n v="10"/>
    <n v="13785.5"/>
    <n v="694.54"/>
    <n v="13090.96"/>
    <x v="6"/>
    <s v="04"/>
    <s v="April"/>
  </r>
  <r>
    <x v="3220"/>
    <d v="2024-01-19T01:21:20"/>
    <s v="PROD104"/>
    <s v="CUST607"/>
    <s v="Home Appliances"/>
    <s v="Credit Card"/>
    <n v="1190.22"/>
    <n v="9"/>
    <n v="10711.98"/>
    <n v="310.20999999999998"/>
    <n v="10401.77"/>
    <x v="1"/>
    <s v="01"/>
    <s v="January"/>
  </r>
  <r>
    <x v="3221"/>
    <d v="2024-01-02T19:26:55"/>
    <s v="PROD11"/>
    <s v="CUST24"/>
    <s v="Fashion"/>
    <s v="Cash"/>
    <n v="400"/>
    <n v="6"/>
    <n v="2400"/>
    <n v="595.51"/>
    <n v="1804.49"/>
    <x v="5"/>
    <s v="01"/>
    <s v="January"/>
  </r>
  <r>
    <x v="3222"/>
    <d v="2024-02-03T11:26:01"/>
    <s v="PROD144"/>
    <s v="CUST599"/>
    <s v="Books"/>
    <s v="PayPal"/>
    <n v="192.59"/>
    <n v="5"/>
    <n v="962.95"/>
    <n v="369.73"/>
    <n v="593.22"/>
    <x v="3"/>
    <s v="02"/>
    <s v="February"/>
  </r>
  <r>
    <x v="3223"/>
    <d v="2024-06-15T08:13:17"/>
    <s v="PROD87"/>
    <s v="CUST472"/>
    <s v="Fashion"/>
    <s v="Bank Transfer"/>
    <n v="719.73"/>
    <n v="10"/>
    <n v="7197.3"/>
    <n v="646.59"/>
    <n v="6550.71"/>
    <x v="3"/>
    <s v="06"/>
    <s v="June"/>
  </r>
  <r>
    <x v="3224"/>
    <d v="2024-04-04T20:22:01"/>
    <s v="PROD185"/>
    <s v="CUST31"/>
    <s v="Toys"/>
    <s v="PayPal"/>
    <n v="1404.75"/>
    <n v="4"/>
    <n v="5619"/>
    <n v="751.58"/>
    <n v="4867.42"/>
    <x v="2"/>
    <s v="04"/>
    <s v="April"/>
  </r>
  <r>
    <x v="3225"/>
    <d v="2024-07-03T05:52:34"/>
    <s v="PROD165"/>
    <s v="CUST886"/>
    <s v="Electronics"/>
    <s v="Bank Transfer"/>
    <n v="492.97"/>
    <n v="5"/>
    <n v="2464.8500000000004"/>
    <n v="563.57000000000005"/>
    <n v="1901.2800000000002"/>
    <x v="4"/>
    <s v="07"/>
    <s v="July"/>
  </r>
  <r>
    <x v="3226"/>
    <d v="2024-03-02T05:19:59"/>
    <s v="PROD98"/>
    <s v="CUST64"/>
    <s v="Books"/>
    <s v="Debit Card"/>
    <n v="1119.8599999999999"/>
    <n v="7"/>
    <n v="7839.0199999999995"/>
    <n v="943.24"/>
    <n v="6895.78"/>
    <x v="3"/>
    <s v="03"/>
    <s v="March"/>
  </r>
  <r>
    <x v="3227"/>
    <d v="2024-06-26T02:16:53"/>
    <s v="PROD89"/>
    <s v="CUST993"/>
    <s v="Home Appliances"/>
    <s v="Cash"/>
    <n v="1629.31"/>
    <n v="4"/>
    <n v="6517.24"/>
    <n v="77.61"/>
    <n v="6439.63"/>
    <x v="4"/>
    <s v="06"/>
    <s v="June"/>
  </r>
  <r>
    <x v="3228"/>
    <d v="2024-05-28T17:47:53"/>
    <s v="PROD98"/>
    <s v="CUST838"/>
    <s v="Home Appliances"/>
    <s v="Credit Card"/>
    <n v="75.510000000000005"/>
    <n v="7"/>
    <n v="528.57000000000005"/>
    <n v="943.24"/>
    <n v="-414.66999999999996"/>
    <x v="5"/>
    <s v="05"/>
    <s v="May"/>
  </r>
  <r>
    <x v="3229"/>
    <d v="2024-03-12T18:20:34"/>
    <s v="PROD52"/>
    <s v="CUST345"/>
    <s v="Electronics"/>
    <s v="Bank Transfer"/>
    <n v="906.57"/>
    <n v="10"/>
    <n v="9065.7000000000007"/>
    <n v="71.47"/>
    <n v="8994.2300000000014"/>
    <x v="5"/>
    <s v="03"/>
    <s v="March"/>
  </r>
  <r>
    <x v="3230"/>
    <d v="2024-03-12T19:13:20"/>
    <s v="PROD36"/>
    <s v="CUST533"/>
    <s v="Books"/>
    <s v="Debit Card"/>
    <n v="72.05"/>
    <n v="9"/>
    <n v="648.44999999999993"/>
    <n v="462.14"/>
    <n v="186.30999999999995"/>
    <x v="5"/>
    <s v="03"/>
    <s v="March"/>
  </r>
  <r>
    <x v="3231"/>
    <d v="2024-06-08T11:41:07"/>
    <s v="PROD104"/>
    <s v="CUST233"/>
    <s v="Electronics"/>
    <s v="PayPal"/>
    <n v="1429.19"/>
    <n v="7"/>
    <n v="10004.33"/>
    <n v="310.20999999999998"/>
    <n v="9694.1200000000008"/>
    <x v="3"/>
    <s v="06"/>
    <s v="June"/>
  </r>
  <r>
    <x v="3232"/>
    <d v="2024-01-15T16:52:28"/>
    <s v="PROD6"/>
    <s v="CUST907"/>
    <s v="Books"/>
    <s v="Credit Card"/>
    <n v="282.14"/>
    <n v="10"/>
    <n v="2821.3999999999996"/>
    <n v="96.13"/>
    <n v="2725.2699999999995"/>
    <x v="6"/>
    <s v="01"/>
    <s v="January"/>
  </r>
  <r>
    <x v="3233"/>
    <d v="2024-04-03T13:36:50"/>
    <s v="PROD51"/>
    <s v="CUST697"/>
    <s v="Home Appliances"/>
    <s v="Credit Card"/>
    <n v="1038.97"/>
    <n v="6"/>
    <n v="6233.82"/>
    <n v="502.29"/>
    <n v="5731.53"/>
    <x v="4"/>
    <s v="04"/>
    <s v="April"/>
  </r>
  <r>
    <x v="3234"/>
    <d v="2024-06-21T17:22:48"/>
    <s v="PROD128"/>
    <s v="CUST838"/>
    <s v="Electronics"/>
    <s v="PayPal"/>
    <n v="137.83000000000001"/>
    <n v="3"/>
    <n v="413.49"/>
    <n v="505.04"/>
    <n v="-91.550000000000011"/>
    <x v="1"/>
    <s v="06"/>
    <s v="June"/>
  </r>
  <r>
    <x v="3235"/>
    <d v="2024-03-06T13:57:34"/>
    <s v="PROD27"/>
    <s v="CUST188"/>
    <s v="Fashion"/>
    <s v="PayPal"/>
    <n v="954.58"/>
    <n v="6"/>
    <n v="5727.4800000000005"/>
    <n v="493.17"/>
    <n v="5234.3100000000004"/>
    <x v="4"/>
    <s v="03"/>
    <s v="March"/>
  </r>
  <r>
    <x v="3236"/>
    <d v="2024-01-19T12:01:01"/>
    <s v="PROD135"/>
    <s v="CUST660"/>
    <s v="Fashion"/>
    <s v="Credit Card"/>
    <n v="437.1"/>
    <n v="8"/>
    <n v="3496.8"/>
    <n v="65.66"/>
    <n v="3431.1400000000003"/>
    <x v="1"/>
    <s v="01"/>
    <s v="January"/>
  </r>
  <r>
    <x v="3237"/>
    <d v="2024-11-16T04:40:08"/>
    <s v="PROD131"/>
    <s v="CUST265"/>
    <s v="Home Appliances"/>
    <s v="Bank Transfer"/>
    <n v="994.5"/>
    <n v="6"/>
    <n v="5967"/>
    <n v="694.54"/>
    <n v="5272.46"/>
    <x v="3"/>
    <s v="11"/>
    <s v="November"/>
  </r>
  <r>
    <x v="3238"/>
    <d v="2024-09-22T20:15:53"/>
    <s v="PROD52"/>
    <s v="CUST831"/>
    <s v="Electronics"/>
    <s v="Credit Card"/>
    <n v="594.08000000000004"/>
    <n v="1"/>
    <n v="594.08000000000004"/>
    <n v="71.47"/>
    <n v="522.61"/>
    <x v="0"/>
    <s v="09"/>
    <s v="September"/>
  </r>
  <r>
    <x v="3239"/>
    <d v="2024-01-26T01:09:06"/>
    <s v="PROD37"/>
    <s v="CUST108"/>
    <s v="Fashion"/>
    <s v="Bank Transfer"/>
    <n v="1803.99"/>
    <n v="6"/>
    <n v="10823.94"/>
    <n v="644.58000000000004"/>
    <n v="10179.36"/>
    <x v="1"/>
    <s v="01"/>
    <s v="January"/>
  </r>
  <r>
    <x v="3240"/>
    <d v="2024-06-11T04:51:20"/>
    <s v="PROD26"/>
    <s v="CUST414"/>
    <s v="Books"/>
    <s v="Credit Card"/>
    <n v="1860.08"/>
    <n v="10"/>
    <n v="18600.8"/>
    <n v="627.66"/>
    <n v="17973.14"/>
    <x v="5"/>
    <s v="06"/>
    <s v="June"/>
  </r>
  <r>
    <x v="3241"/>
    <d v="2024-07-28T18:28:03"/>
    <s v="PROD171"/>
    <s v="CUST108"/>
    <s v="Electronics"/>
    <s v="Credit Card"/>
    <n v="88.76"/>
    <n v="1"/>
    <n v="88.76"/>
    <n v="485.76"/>
    <n v="-397"/>
    <x v="0"/>
    <s v="07"/>
    <s v="July"/>
  </r>
  <r>
    <x v="3242"/>
    <d v="2024-07-03T17:59:58"/>
    <s v="PROD128"/>
    <s v="CUST736"/>
    <s v="Toys"/>
    <s v="Credit Card"/>
    <n v="1320.37"/>
    <n v="5"/>
    <n v="6601.8499999999995"/>
    <n v="505.04"/>
    <n v="6096.8099999999995"/>
    <x v="4"/>
    <s v="07"/>
    <s v="July"/>
  </r>
  <r>
    <x v="3243"/>
    <d v="2024-05-08T02:35:13"/>
    <s v="PROD42"/>
    <s v="CUST54"/>
    <s v="Home Appliances"/>
    <s v="PayPal"/>
    <n v="767.56"/>
    <n v="8"/>
    <n v="6140.48"/>
    <n v="352.83"/>
    <n v="5787.65"/>
    <x v="4"/>
    <s v="05"/>
    <s v="May"/>
  </r>
  <r>
    <x v="3244"/>
    <d v="2024-10-21T18:09:13"/>
    <s v="PROD16"/>
    <s v="CUST481"/>
    <s v="Books"/>
    <s v="Debit Card"/>
    <n v="1647.03"/>
    <n v="1"/>
    <n v="1647.03"/>
    <n v="114.47"/>
    <n v="1532.56"/>
    <x v="6"/>
    <s v="10"/>
    <s v="October"/>
  </r>
  <r>
    <x v="3245"/>
    <d v="2024-04-25T04:35:01"/>
    <s v="PROD92"/>
    <s v="CUST35"/>
    <s v="Books"/>
    <s v="Bank Transfer"/>
    <n v="741.98"/>
    <n v="3"/>
    <n v="2225.94"/>
    <n v="814.84"/>
    <n v="1411.1"/>
    <x v="2"/>
    <s v="04"/>
    <s v="April"/>
  </r>
  <r>
    <x v="3246"/>
    <d v="2024-02-19T00:47:05"/>
    <s v="PROD90"/>
    <s v="CUST100"/>
    <s v="Books"/>
    <s v="Bank Transfer"/>
    <n v="1908.3"/>
    <n v="7"/>
    <n v="13358.1"/>
    <n v="961.3"/>
    <n v="12396.800000000001"/>
    <x v="6"/>
    <s v="02"/>
    <s v="February"/>
  </r>
  <r>
    <x v="3247"/>
    <d v="2024-03-28T01:15:09"/>
    <s v="PROD78"/>
    <s v="CUST791"/>
    <s v="Toys"/>
    <s v="Debit Card"/>
    <n v="402.19"/>
    <n v="6"/>
    <n v="2413.14"/>
    <n v="368.23"/>
    <n v="2044.9099999999999"/>
    <x v="2"/>
    <s v="03"/>
    <s v="March"/>
  </r>
  <r>
    <x v="3248"/>
    <d v="2024-10-06T05:39:01"/>
    <s v="PROD50"/>
    <s v="CUST531"/>
    <s v="Electronics"/>
    <s v="Bank Transfer"/>
    <n v="1994.04"/>
    <n v="3"/>
    <n v="5982.12"/>
    <n v="762.05"/>
    <n v="5220.07"/>
    <x v="0"/>
    <s v="10"/>
    <s v="October"/>
  </r>
  <r>
    <x v="3249"/>
    <d v="2024-04-29T04:33:48"/>
    <s v="PROD81"/>
    <s v="CUST695"/>
    <s v="Toys"/>
    <s v="Debit Card"/>
    <n v="1806.35"/>
    <n v="8"/>
    <n v="14450.8"/>
    <n v="783.02"/>
    <n v="13667.779999999999"/>
    <x v="6"/>
    <s v="04"/>
    <s v="April"/>
  </r>
  <r>
    <x v="3250"/>
    <d v="2024-08-01T01:02:49"/>
    <s v="PROD56"/>
    <s v="CUST873"/>
    <s v="Books"/>
    <s v="Bank Transfer"/>
    <n v="897.29"/>
    <n v="2"/>
    <n v="1794.58"/>
    <n v="914.29"/>
    <n v="880.29"/>
    <x v="2"/>
    <s v="08"/>
    <s v="August"/>
  </r>
  <r>
    <x v="3251"/>
    <d v="2024-01-27T12:52:23"/>
    <s v="PROD191"/>
    <s v="CUST393"/>
    <s v="Books"/>
    <s v="Debit Card"/>
    <n v="758.89"/>
    <n v="5"/>
    <n v="3794.45"/>
    <n v="148.63"/>
    <n v="3645.8199999999997"/>
    <x v="3"/>
    <s v="01"/>
    <s v="January"/>
  </r>
  <r>
    <x v="3252"/>
    <d v="2024-09-14T23:31:04"/>
    <s v="PROD161"/>
    <s v="CUST875"/>
    <s v="Books"/>
    <s v="Bank Transfer"/>
    <n v="390.75"/>
    <n v="8"/>
    <n v="3126"/>
    <n v="859.01"/>
    <n v="2266.9899999999998"/>
    <x v="3"/>
    <s v="09"/>
    <s v="September"/>
  </r>
  <r>
    <x v="3253"/>
    <d v="2024-08-14T13:27:15"/>
    <s v="PROD116"/>
    <s v="CUST162"/>
    <s v="Books"/>
    <s v="Credit Card"/>
    <n v="1838.85"/>
    <n v="3"/>
    <n v="5516.5499999999993"/>
    <n v="417.49"/>
    <n v="5099.0599999999995"/>
    <x v="4"/>
    <s v="08"/>
    <s v="August"/>
  </r>
  <r>
    <x v="3254"/>
    <d v="2024-09-05T01:29:39"/>
    <s v="PROD93"/>
    <s v="CUST600"/>
    <s v="Books"/>
    <s v="Bank Transfer"/>
    <n v="466.31"/>
    <n v="2"/>
    <n v="932.62"/>
    <n v="762.47"/>
    <n v="170.14999999999998"/>
    <x v="2"/>
    <s v="09"/>
    <s v="September"/>
  </r>
  <r>
    <x v="3255"/>
    <d v="2024-08-22T21:24:43"/>
    <s v="PROD132"/>
    <s v="CUST673"/>
    <s v="Electronics"/>
    <s v="PayPal"/>
    <n v="771.27"/>
    <n v="8"/>
    <n v="6170.16"/>
    <n v="28.1"/>
    <n v="6142.0599999999995"/>
    <x v="2"/>
    <s v="08"/>
    <s v="August"/>
  </r>
  <r>
    <x v="3256"/>
    <d v="2024-11-08T10:15:51"/>
    <s v="PROD70"/>
    <s v="CUST698"/>
    <s v="Books"/>
    <s v="Bank Transfer"/>
    <n v="1911.67"/>
    <n v="10"/>
    <n v="19116.7"/>
    <n v="57.64"/>
    <n v="19059.060000000001"/>
    <x v="1"/>
    <s v="11"/>
    <s v="November"/>
  </r>
  <r>
    <x v="3257"/>
    <d v="2024-10-08T17:53:45"/>
    <s v="PROD98"/>
    <s v="CUST905"/>
    <s v="Books"/>
    <s v="Debit Card"/>
    <n v="1718.81"/>
    <n v="4"/>
    <n v="6875.24"/>
    <n v="943.24"/>
    <n v="5932"/>
    <x v="5"/>
    <s v="10"/>
    <s v="October"/>
  </r>
  <r>
    <x v="3258"/>
    <d v="2024-10-14T17:47:50"/>
    <s v="PROD21"/>
    <s v="CUST812"/>
    <s v="Fashion"/>
    <s v="Debit Card"/>
    <n v="176.74"/>
    <n v="6"/>
    <n v="1060.44"/>
    <n v="950.81"/>
    <n v="109.63000000000011"/>
    <x v="6"/>
    <s v="10"/>
    <s v="October"/>
  </r>
  <r>
    <x v="3259"/>
    <d v="2024-08-09T13:30:29"/>
    <s v="PROD26"/>
    <s v="CUST686"/>
    <s v="Home Appliances"/>
    <s v="Cash"/>
    <n v="271.89999999999998"/>
    <n v="2"/>
    <n v="543.79999999999995"/>
    <n v="627.66"/>
    <n v="-83.860000000000014"/>
    <x v="1"/>
    <s v="08"/>
    <s v="August"/>
  </r>
  <r>
    <x v="3260"/>
    <d v="2024-06-29T09:55:12"/>
    <s v="PROD74"/>
    <s v="CUST967"/>
    <s v="Fashion"/>
    <s v="Cash"/>
    <n v="1701.93"/>
    <n v="10"/>
    <n v="17019.3"/>
    <n v="670.34"/>
    <n v="16348.96"/>
    <x v="3"/>
    <s v="06"/>
    <s v="June"/>
  </r>
  <r>
    <x v="3261"/>
    <d v="2024-02-14T01:01:13"/>
    <s v="PROD152"/>
    <s v="CUST887"/>
    <s v="Home Appliances"/>
    <s v="Cash"/>
    <n v="35.08"/>
    <n v="7"/>
    <n v="245.56"/>
    <n v="143.38"/>
    <n v="102.18"/>
    <x v="4"/>
    <s v="02"/>
    <s v="February"/>
  </r>
  <r>
    <x v="3262"/>
    <d v="2024-04-28T23:28:46"/>
    <s v="PROD146"/>
    <s v="CUST752"/>
    <s v="Home Appliances"/>
    <s v="Bank Transfer"/>
    <n v="1116.5999999999999"/>
    <n v="10"/>
    <n v="11166"/>
    <n v="687.22"/>
    <n v="10478.780000000001"/>
    <x v="0"/>
    <s v="04"/>
    <s v="April"/>
  </r>
  <r>
    <x v="3263"/>
    <d v="2024-03-03T14:48:32"/>
    <s v="PROD173"/>
    <s v="CUST725"/>
    <s v="Electronics"/>
    <s v="PayPal"/>
    <n v="1289.08"/>
    <n v="1"/>
    <n v="1289.08"/>
    <n v="18.7"/>
    <n v="1270.3799999999999"/>
    <x v="0"/>
    <s v="03"/>
    <s v="March"/>
  </r>
  <r>
    <x v="3264"/>
    <d v="2024-01-04T23:24:33"/>
    <s v="PROD146"/>
    <s v="CUST428"/>
    <s v="Home Appliances"/>
    <s v="Credit Card"/>
    <n v="185.41"/>
    <n v="3"/>
    <n v="556.23"/>
    <n v="687.22"/>
    <n v="-130.99"/>
    <x v="2"/>
    <s v="01"/>
    <s v="January"/>
  </r>
  <r>
    <x v="3265"/>
    <d v="2024-09-22T21:08:19"/>
    <s v="PROD15"/>
    <s v="CUST146"/>
    <s v="Electronics"/>
    <s v="Cash"/>
    <n v="1954.96"/>
    <n v="10"/>
    <n v="19549.599999999999"/>
    <n v="866.87"/>
    <n v="18682.73"/>
    <x v="0"/>
    <s v="09"/>
    <s v="September"/>
  </r>
  <r>
    <x v="3266"/>
    <d v="2024-06-30T20:20:22"/>
    <s v="PROD13"/>
    <s v="CUST463"/>
    <s v="Home Appliances"/>
    <s v="Debit Card"/>
    <n v="117.32"/>
    <n v="3"/>
    <n v="351.96"/>
    <n v="188.4"/>
    <n v="163.55999999999997"/>
    <x v="0"/>
    <s v="06"/>
    <s v="June"/>
  </r>
  <r>
    <x v="3267"/>
    <d v="2024-01-13T14:31:15"/>
    <s v="PROD85"/>
    <s v="CUST962"/>
    <s v="Fashion"/>
    <s v="Bank Transfer"/>
    <n v="1884.87"/>
    <n v="10"/>
    <n v="18848.699999999997"/>
    <n v="899.57"/>
    <n v="17949.129999999997"/>
    <x v="3"/>
    <s v="01"/>
    <s v="January"/>
  </r>
  <r>
    <x v="3268"/>
    <d v="2024-10-09T01:45:00"/>
    <s v="PROD16"/>
    <s v="CUST704"/>
    <s v="Fashion"/>
    <s v="Debit Card"/>
    <n v="793.6"/>
    <n v="4"/>
    <n v="3174.4"/>
    <n v="114.47"/>
    <n v="3059.9300000000003"/>
    <x v="4"/>
    <s v="10"/>
    <s v="October"/>
  </r>
  <r>
    <x v="3269"/>
    <d v="2024-05-11T05:32:50"/>
    <s v="PROD147"/>
    <s v="CUST250"/>
    <s v="Home Appliances"/>
    <s v="Cash"/>
    <n v="637.46"/>
    <n v="4"/>
    <n v="2549.84"/>
    <n v="257.93"/>
    <n v="2291.9100000000003"/>
    <x v="3"/>
    <s v="05"/>
    <s v="May"/>
  </r>
  <r>
    <x v="3270"/>
    <d v="2024-01-03T07:55:30"/>
    <s v="PROD194"/>
    <s v="CUST411"/>
    <s v="Toys"/>
    <s v="PayPal"/>
    <n v="1443.07"/>
    <n v="8"/>
    <n v="11544.56"/>
    <n v="521.98"/>
    <n v="11022.58"/>
    <x v="4"/>
    <s v="01"/>
    <s v="January"/>
  </r>
  <r>
    <x v="3271"/>
    <d v="2024-04-06T21:45:24"/>
    <s v="PROD142"/>
    <s v="CUST512"/>
    <s v="Toys"/>
    <s v="Bank Transfer"/>
    <n v="1444.5"/>
    <n v="5"/>
    <n v="7222.5"/>
    <n v="102.72"/>
    <n v="7119.78"/>
    <x v="3"/>
    <s v="04"/>
    <s v="April"/>
  </r>
  <r>
    <x v="3272"/>
    <d v="2024-08-08T23:15:34"/>
    <s v="PROD176"/>
    <s v="CUST316"/>
    <s v="Home Appliances"/>
    <s v="PayPal"/>
    <n v="169.52"/>
    <n v="2"/>
    <n v="339.04"/>
    <n v="653.88"/>
    <n v="-314.83999999999997"/>
    <x v="2"/>
    <s v="08"/>
    <s v="August"/>
  </r>
  <r>
    <x v="3273"/>
    <d v="2024-02-06T08:58:53"/>
    <s v="PROD176"/>
    <s v="CUST809"/>
    <s v="Electronics"/>
    <s v="PayPal"/>
    <n v="1115.22"/>
    <n v="9"/>
    <n v="10036.98"/>
    <n v="653.88"/>
    <n v="9383.1"/>
    <x v="5"/>
    <s v="02"/>
    <s v="February"/>
  </r>
  <r>
    <x v="3274"/>
    <d v="2024-02-23T05:10:22"/>
    <s v="PROD193"/>
    <s v="CUST13"/>
    <s v="Home Appliances"/>
    <s v="PayPal"/>
    <n v="596.88"/>
    <n v="6"/>
    <n v="3581.2799999999997"/>
    <n v="809.98"/>
    <n v="2771.2999999999997"/>
    <x v="1"/>
    <s v="02"/>
    <s v="February"/>
  </r>
  <r>
    <x v="3275"/>
    <d v="2024-09-27T14:32:51"/>
    <s v="PROD127"/>
    <s v="CUST367"/>
    <s v="Electronics"/>
    <s v="Cash"/>
    <n v="1059"/>
    <n v="1"/>
    <n v="1059"/>
    <n v="802.35"/>
    <n v="256.64999999999998"/>
    <x v="1"/>
    <s v="09"/>
    <s v="September"/>
  </r>
  <r>
    <x v="3276"/>
    <d v="2024-09-29T19:36:41"/>
    <s v="PROD191"/>
    <s v="CUST386"/>
    <s v="Toys"/>
    <s v="Credit Card"/>
    <n v="1341.31"/>
    <n v="10"/>
    <n v="13413.099999999999"/>
    <n v="148.63"/>
    <n v="13264.47"/>
    <x v="0"/>
    <s v="09"/>
    <s v="September"/>
  </r>
  <r>
    <x v="3277"/>
    <d v="2024-08-14T18:37:37"/>
    <s v="PROD57"/>
    <s v="CUST217"/>
    <s v="Home Appliances"/>
    <s v="PayPal"/>
    <n v="164.88"/>
    <n v="9"/>
    <n v="1483.92"/>
    <n v="998.57"/>
    <n v="485.35"/>
    <x v="4"/>
    <s v="08"/>
    <s v="August"/>
  </r>
  <r>
    <x v="3278"/>
    <d v="2024-07-05T09:44:21"/>
    <s v="PROD136"/>
    <s v="CUST362"/>
    <s v="Electronics"/>
    <s v="Bank Transfer"/>
    <n v="424.52"/>
    <n v="1"/>
    <n v="424.52"/>
    <n v="226.52"/>
    <n v="197.99999999999997"/>
    <x v="1"/>
    <s v="07"/>
    <s v="July"/>
  </r>
  <r>
    <x v="3279"/>
    <d v="2024-09-13T03:20:20"/>
    <s v="PROD127"/>
    <s v="CUST230"/>
    <s v="Books"/>
    <s v="Credit Card"/>
    <n v="1333.92"/>
    <n v="4"/>
    <n v="5335.68"/>
    <n v="802.35"/>
    <n v="4533.33"/>
    <x v="1"/>
    <s v="09"/>
    <s v="September"/>
  </r>
  <r>
    <x v="3280"/>
    <d v="2024-01-26T19:50:01"/>
    <s v="PROD21"/>
    <s v="CUST108"/>
    <s v="Electronics"/>
    <s v="Debit Card"/>
    <n v="1753.31"/>
    <n v="2"/>
    <n v="3506.62"/>
    <n v="950.81"/>
    <n v="2555.81"/>
    <x v="1"/>
    <s v="01"/>
    <s v="January"/>
  </r>
  <r>
    <x v="3281"/>
    <d v="2024-10-24T19:19:55"/>
    <s v="PROD133"/>
    <s v="CUST472"/>
    <s v="Toys"/>
    <s v="Credit Card"/>
    <n v="1142.3399999999999"/>
    <n v="8"/>
    <n v="9138.7199999999993"/>
    <n v="751.27"/>
    <n v="8387.4499999999989"/>
    <x v="2"/>
    <s v="10"/>
    <s v="October"/>
  </r>
  <r>
    <x v="3282"/>
    <d v="2024-09-15T07:59:56"/>
    <s v="PROD116"/>
    <s v="CUST502"/>
    <s v="Toys"/>
    <s v="Bank Transfer"/>
    <n v="776.57"/>
    <n v="5"/>
    <n v="3882.8500000000004"/>
    <n v="417.49"/>
    <n v="3465.3600000000006"/>
    <x v="0"/>
    <s v="09"/>
    <s v="September"/>
  </r>
  <r>
    <x v="3283"/>
    <d v="2024-01-16T13:23:11"/>
    <s v="PROD142"/>
    <s v="CUST559"/>
    <s v="Toys"/>
    <s v="PayPal"/>
    <n v="1982.57"/>
    <n v="1"/>
    <n v="1982.57"/>
    <n v="102.72"/>
    <n v="1879.85"/>
    <x v="5"/>
    <s v="01"/>
    <s v="January"/>
  </r>
  <r>
    <x v="3284"/>
    <d v="2024-06-21T22:08:25"/>
    <s v="PROD187"/>
    <s v="CUST548"/>
    <s v="Fashion"/>
    <s v="PayPal"/>
    <n v="1749.58"/>
    <n v="3"/>
    <n v="5248.74"/>
    <n v="117.5"/>
    <n v="5131.24"/>
    <x v="1"/>
    <s v="06"/>
    <s v="June"/>
  </r>
  <r>
    <x v="3285"/>
    <d v="2024-06-21T08:02:47"/>
    <s v="PROD164"/>
    <s v="CUST13"/>
    <s v="Books"/>
    <s v="Credit Card"/>
    <n v="707.1"/>
    <n v="1"/>
    <n v="707.1"/>
    <n v="648.5"/>
    <n v="58.600000000000023"/>
    <x v="1"/>
    <s v="06"/>
    <s v="June"/>
  </r>
  <r>
    <x v="3286"/>
    <d v="2024-05-01T18:52:43"/>
    <s v="PROD191"/>
    <s v="CUST811"/>
    <s v="Home Appliances"/>
    <s v="PayPal"/>
    <n v="1097.19"/>
    <n v="2"/>
    <n v="2194.38"/>
    <n v="148.63"/>
    <n v="2045.75"/>
    <x v="4"/>
    <s v="05"/>
    <s v="May"/>
  </r>
  <r>
    <x v="3287"/>
    <d v="2024-06-20T17:06:46"/>
    <s v="PROD105"/>
    <s v="CUST584"/>
    <s v="Electronics"/>
    <s v="Bank Transfer"/>
    <n v="378.05"/>
    <n v="5"/>
    <n v="1890.25"/>
    <n v="305.49"/>
    <n v="1584.76"/>
    <x v="2"/>
    <s v="06"/>
    <s v="June"/>
  </r>
  <r>
    <x v="3288"/>
    <d v="2024-10-24T08:14:12"/>
    <s v="PROD22"/>
    <s v="CUST247"/>
    <s v="Home Appliances"/>
    <s v="Bank Transfer"/>
    <n v="536.30999999999995"/>
    <n v="5"/>
    <n v="2681.5499999999997"/>
    <n v="418.1"/>
    <n v="2263.4499999999998"/>
    <x v="2"/>
    <s v="10"/>
    <s v="October"/>
  </r>
  <r>
    <x v="3289"/>
    <d v="2024-07-07T06:28:16"/>
    <s v="PROD170"/>
    <s v="CUST350"/>
    <s v="Books"/>
    <s v="Bank Transfer"/>
    <n v="61.12"/>
    <n v="3"/>
    <n v="183.35999999999999"/>
    <n v="388.3"/>
    <n v="-204.94000000000003"/>
    <x v="0"/>
    <s v="07"/>
    <s v="July"/>
  </r>
  <r>
    <x v="3290"/>
    <d v="2024-05-09T03:54:33"/>
    <s v="PROD137"/>
    <s v="CUST904"/>
    <s v="Toys"/>
    <s v="Cash"/>
    <n v="214.99"/>
    <n v="8"/>
    <n v="1719.92"/>
    <n v="612.41999999999996"/>
    <n v="1107.5"/>
    <x v="2"/>
    <s v="05"/>
    <s v="May"/>
  </r>
  <r>
    <x v="3291"/>
    <d v="2024-10-03T21:45:32"/>
    <s v="PROD42"/>
    <s v="CUST348"/>
    <s v="Fashion"/>
    <s v="Cash"/>
    <n v="1449.14"/>
    <n v="2"/>
    <n v="2898.28"/>
    <n v="352.83"/>
    <n v="2545.4500000000003"/>
    <x v="2"/>
    <s v="10"/>
    <s v="October"/>
  </r>
  <r>
    <x v="3292"/>
    <d v="2024-10-24T04:40:00"/>
    <s v="PROD60"/>
    <s v="CUST13"/>
    <s v="Books"/>
    <s v="Credit Card"/>
    <n v="1079.8699999999999"/>
    <n v="9"/>
    <n v="9718.8299999999981"/>
    <n v="961.88"/>
    <n v="8756.9499999999989"/>
    <x v="2"/>
    <s v="10"/>
    <s v="October"/>
  </r>
  <r>
    <x v="3293"/>
    <d v="2024-07-05T21:50:44"/>
    <s v="PROD25"/>
    <s v="CUST463"/>
    <s v="Electronics"/>
    <s v="Debit Card"/>
    <n v="1167.46"/>
    <n v="3"/>
    <n v="3502.38"/>
    <n v="465.59"/>
    <n v="3036.79"/>
    <x v="1"/>
    <s v="07"/>
    <s v="July"/>
  </r>
  <r>
    <x v="3294"/>
    <d v="2024-06-15T04:24:00"/>
    <s v="PROD120"/>
    <s v="CUST740"/>
    <s v="Books"/>
    <s v="Cash"/>
    <n v="809.06"/>
    <n v="8"/>
    <n v="6472.48"/>
    <n v="821.86"/>
    <n v="5650.62"/>
    <x v="3"/>
    <s v="06"/>
    <s v="June"/>
  </r>
  <r>
    <x v="3295"/>
    <d v="2024-05-12T08:16:51"/>
    <s v="PROD188"/>
    <s v="CUST903"/>
    <s v="Toys"/>
    <s v="PayPal"/>
    <n v="909"/>
    <n v="9"/>
    <n v="8181"/>
    <n v="325.48"/>
    <n v="7855.52"/>
    <x v="0"/>
    <s v="05"/>
    <s v="May"/>
  </r>
  <r>
    <x v="3296"/>
    <d v="2024-01-14T17:51:59"/>
    <s v="PROD88"/>
    <s v="CUST923"/>
    <s v="Home Appliances"/>
    <s v="Cash"/>
    <n v="299.95"/>
    <n v="9"/>
    <n v="2699.5499999999997"/>
    <n v="834.4"/>
    <n v="1865.1499999999996"/>
    <x v="0"/>
    <s v="01"/>
    <s v="January"/>
  </r>
  <r>
    <x v="3297"/>
    <d v="2024-06-03T05:03:27"/>
    <s v="PROD176"/>
    <s v="CUST251"/>
    <s v="Toys"/>
    <s v="Credit Card"/>
    <n v="422.16"/>
    <n v="8"/>
    <n v="3377.28"/>
    <n v="653.88"/>
    <n v="2723.4"/>
    <x v="6"/>
    <s v="06"/>
    <s v="June"/>
  </r>
  <r>
    <x v="3298"/>
    <d v="2024-08-30T00:16:45"/>
    <s v="PROD10"/>
    <s v="CUST570"/>
    <s v="Home Appliances"/>
    <s v="Bank Transfer"/>
    <n v="1418.47"/>
    <n v="7"/>
    <n v="9929.2900000000009"/>
    <n v="438.5"/>
    <n v="9490.7900000000009"/>
    <x v="1"/>
    <s v="08"/>
    <s v="August"/>
  </r>
  <r>
    <x v="3299"/>
    <d v="2024-05-20T19:02:08"/>
    <s v="PROD144"/>
    <s v="CUST722"/>
    <s v="Home Appliances"/>
    <s v="Debit Card"/>
    <n v="39.799999999999997"/>
    <n v="6"/>
    <n v="238.79999999999998"/>
    <n v="369.73"/>
    <n v="-130.93000000000004"/>
    <x v="6"/>
    <s v="05"/>
    <s v="May"/>
  </r>
  <r>
    <x v="3300"/>
    <d v="2024-06-10T18:58:42"/>
    <s v="PROD91"/>
    <s v="CUST394"/>
    <s v="Electronics"/>
    <s v="PayPal"/>
    <n v="1087.04"/>
    <n v="8"/>
    <n v="8696.32"/>
    <n v="105.91"/>
    <n v="8590.41"/>
    <x v="6"/>
    <s v="06"/>
    <s v="June"/>
  </r>
  <r>
    <x v="3301"/>
    <d v="2024-05-31T04:26:35"/>
    <s v="PROD20"/>
    <s v="CUST827"/>
    <s v="Home Appliances"/>
    <s v="Cash"/>
    <n v="1673.64"/>
    <n v="5"/>
    <n v="8368.2000000000007"/>
    <n v="211.71"/>
    <n v="8156.4900000000007"/>
    <x v="1"/>
    <s v="05"/>
    <s v="May"/>
  </r>
  <r>
    <x v="3302"/>
    <d v="2024-05-04T17:28:37"/>
    <s v="PROD193"/>
    <s v="CUST161"/>
    <s v="Toys"/>
    <s v="Cash"/>
    <n v="242.26"/>
    <n v="5"/>
    <n v="1211.3"/>
    <n v="809.98"/>
    <n v="401.31999999999994"/>
    <x v="3"/>
    <s v="05"/>
    <s v="May"/>
  </r>
  <r>
    <x v="3303"/>
    <d v="2024-01-06T02:03:03"/>
    <s v="PROD54"/>
    <s v="CUST190"/>
    <s v="Fashion"/>
    <s v="Credit Card"/>
    <n v="1700.69"/>
    <n v="2"/>
    <n v="3401.38"/>
    <n v="17.89"/>
    <n v="3383.4900000000002"/>
    <x v="3"/>
    <s v="01"/>
    <s v="January"/>
  </r>
  <r>
    <x v="3304"/>
    <d v="2024-06-07T11:38:44"/>
    <s v="PROD68"/>
    <s v="CUST30"/>
    <s v="Fashion"/>
    <s v="Cash"/>
    <n v="510.13"/>
    <n v="7"/>
    <n v="3570.91"/>
    <n v="704.91"/>
    <n v="2866"/>
    <x v="1"/>
    <s v="06"/>
    <s v="June"/>
  </r>
  <r>
    <x v="3305"/>
    <d v="2024-09-04T17:29:56"/>
    <s v="PROD95"/>
    <s v="CUST920"/>
    <s v="Toys"/>
    <s v="PayPal"/>
    <n v="1588.09"/>
    <n v="5"/>
    <n v="7940.45"/>
    <n v="211.14"/>
    <n v="7729.3099999999995"/>
    <x v="4"/>
    <s v="09"/>
    <s v="September"/>
  </r>
  <r>
    <x v="3306"/>
    <d v="2024-11-10T12:41:46"/>
    <s v="PROD38"/>
    <s v="CUST363"/>
    <s v="Home Appliances"/>
    <s v="Cash"/>
    <n v="371.88"/>
    <n v="1"/>
    <n v="371.88"/>
    <n v="99.19"/>
    <n v="272.69"/>
    <x v="0"/>
    <s v="11"/>
    <s v="November"/>
  </r>
  <r>
    <x v="3307"/>
    <d v="2024-09-24T21:33:26"/>
    <s v="PROD117"/>
    <s v="CUST464"/>
    <s v="Home Appliances"/>
    <s v="Debit Card"/>
    <n v="1965.24"/>
    <n v="4"/>
    <n v="7860.96"/>
    <n v="621.46"/>
    <n v="7239.5"/>
    <x v="5"/>
    <s v="09"/>
    <s v="September"/>
  </r>
  <r>
    <x v="3308"/>
    <d v="2024-04-06T16:53:08"/>
    <s v="PROD31"/>
    <s v="CUST48"/>
    <s v="Toys"/>
    <s v="PayPal"/>
    <n v="1459.26"/>
    <n v="4"/>
    <n v="5837.04"/>
    <n v="736.41"/>
    <n v="5100.63"/>
    <x v="3"/>
    <s v="04"/>
    <s v="April"/>
  </r>
  <r>
    <x v="3309"/>
    <d v="2024-01-29T11:39:36"/>
    <s v="PROD127"/>
    <s v="CUST523"/>
    <s v="Toys"/>
    <s v="PayPal"/>
    <n v="1248.6500000000001"/>
    <n v="6"/>
    <n v="7491.9000000000005"/>
    <n v="802.35"/>
    <n v="6689.55"/>
    <x v="6"/>
    <s v="01"/>
    <s v="January"/>
  </r>
  <r>
    <x v="3310"/>
    <d v="2024-10-12T01:18:17"/>
    <s v="PROD196"/>
    <s v="CUST75"/>
    <s v="Toys"/>
    <s v="PayPal"/>
    <n v="1921.18"/>
    <n v="6"/>
    <n v="11527.08"/>
    <n v="487.84"/>
    <n v="11039.24"/>
    <x v="3"/>
    <s v="10"/>
    <s v="October"/>
  </r>
  <r>
    <x v="3311"/>
    <d v="2024-07-04T04:22:43"/>
    <s v="PROD55"/>
    <s v="CUST1"/>
    <s v="Electronics"/>
    <s v="Debit Card"/>
    <n v="1170.8900000000001"/>
    <n v="2"/>
    <n v="2341.7800000000002"/>
    <n v="376.96"/>
    <n v="1964.8200000000002"/>
    <x v="2"/>
    <s v="07"/>
    <s v="July"/>
  </r>
  <r>
    <x v="3312"/>
    <d v="2024-02-13T12:34:18"/>
    <s v="PROD4"/>
    <s v="CUST493"/>
    <s v="Electronics"/>
    <s v="Debit Card"/>
    <n v="1727.67"/>
    <n v="9"/>
    <n v="15549.03"/>
    <n v="454.08"/>
    <n v="15094.95"/>
    <x v="5"/>
    <s v="02"/>
    <s v="February"/>
  </r>
  <r>
    <x v="3313"/>
    <d v="2024-05-08T06:01:08"/>
    <s v="PROD121"/>
    <s v="CUST503"/>
    <s v="Books"/>
    <s v="Credit Card"/>
    <n v="805.36"/>
    <n v="4"/>
    <n v="3221.44"/>
    <n v="795.14"/>
    <n v="2426.3000000000002"/>
    <x v="4"/>
    <s v="05"/>
    <s v="May"/>
  </r>
  <r>
    <x v="3314"/>
    <d v="2024-03-01T12:55:06"/>
    <s v="PROD116"/>
    <s v="CUST449"/>
    <s v="Toys"/>
    <s v="PayPal"/>
    <n v="1658.06"/>
    <n v="6"/>
    <n v="9948.36"/>
    <n v="417.49"/>
    <n v="9530.8700000000008"/>
    <x v="1"/>
    <s v="03"/>
    <s v="March"/>
  </r>
  <r>
    <x v="3315"/>
    <d v="2024-08-30T20:47:45"/>
    <s v="PROD45"/>
    <s v="CUST840"/>
    <s v="Electronics"/>
    <s v="Credit Card"/>
    <n v="435.68"/>
    <n v="10"/>
    <n v="4356.8"/>
    <n v="609.70000000000005"/>
    <n v="3747.1000000000004"/>
    <x v="1"/>
    <s v="08"/>
    <s v="August"/>
  </r>
  <r>
    <x v="3316"/>
    <d v="2024-02-19T06:29:38"/>
    <s v="PROD172"/>
    <s v="CUST387"/>
    <s v="Fashion"/>
    <s v="Bank Transfer"/>
    <n v="1638.19"/>
    <n v="2"/>
    <n v="3276.38"/>
    <n v="95.27"/>
    <n v="3181.11"/>
    <x v="6"/>
    <s v="02"/>
    <s v="February"/>
  </r>
  <r>
    <x v="3317"/>
    <d v="2024-04-22T14:43:27"/>
    <s v="PROD169"/>
    <s v="CUST36"/>
    <s v="Books"/>
    <s v="Debit Card"/>
    <n v="378.4"/>
    <n v="3"/>
    <n v="1135.1999999999998"/>
    <n v="772.45"/>
    <n v="362.74999999999977"/>
    <x v="6"/>
    <s v="04"/>
    <s v="April"/>
  </r>
  <r>
    <x v="3318"/>
    <d v="2024-11-04T16:19:54"/>
    <s v="PROD37"/>
    <s v="CUST573"/>
    <s v="Toys"/>
    <s v="Credit Card"/>
    <n v="278.14999999999998"/>
    <n v="6"/>
    <n v="1668.8999999999999"/>
    <n v="644.58000000000004"/>
    <n v="1024.3199999999997"/>
    <x v="6"/>
    <s v="11"/>
    <s v="November"/>
  </r>
  <r>
    <x v="3319"/>
    <d v="2024-06-14T04:46:28"/>
    <s v="PROD112"/>
    <s v="CUST113"/>
    <s v="Books"/>
    <s v="PayPal"/>
    <n v="1660.42"/>
    <n v="8"/>
    <n v="13283.36"/>
    <n v="104.7"/>
    <n v="13178.66"/>
    <x v="1"/>
    <s v="06"/>
    <s v="June"/>
  </r>
  <r>
    <x v="3320"/>
    <d v="2024-07-27T22:09:51"/>
    <s v="PROD13"/>
    <s v="CUST247"/>
    <s v="Toys"/>
    <s v="Bank Transfer"/>
    <n v="105.96"/>
    <n v="5"/>
    <n v="529.79999999999995"/>
    <n v="188.4"/>
    <n v="341.4"/>
    <x v="3"/>
    <s v="07"/>
    <s v="July"/>
  </r>
  <r>
    <x v="3321"/>
    <d v="2024-09-16T07:26:57"/>
    <s v="PROD149"/>
    <s v="CUST245"/>
    <s v="Home Appliances"/>
    <s v="Credit Card"/>
    <n v="1118.8"/>
    <n v="6"/>
    <n v="6712.7999999999993"/>
    <n v="581.64"/>
    <n v="6131.1599999999989"/>
    <x v="6"/>
    <s v="09"/>
    <s v="September"/>
  </r>
  <r>
    <x v="3322"/>
    <d v="2024-10-08T15:27:52"/>
    <s v="PROD9"/>
    <s v="CUST182"/>
    <s v="Fashion"/>
    <s v="PayPal"/>
    <n v="1722.41"/>
    <n v="6"/>
    <n v="10334.460000000001"/>
    <n v="481"/>
    <n v="9853.4600000000009"/>
    <x v="5"/>
    <s v="10"/>
    <s v="October"/>
  </r>
  <r>
    <x v="3323"/>
    <d v="2024-03-28T14:16:00"/>
    <s v="PROD124"/>
    <s v="CUST318"/>
    <s v="Books"/>
    <s v="Credit Card"/>
    <n v="957.18"/>
    <n v="2"/>
    <n v="1914.36"/>
    <n v="409.39"/>
    <n v="1504.9699999999998"/>
    <x v="2"/>
    <s v="03"/>
    <s v="March"/>
  </r>
  <r>
    <x v="3324"/>
    <d v="2024-05-07T05:12:14"/>
    <s v="PROD10"/>
    <s v="CUST431"/>
    <s v="Toys"/>
    <s v="Cash"/>
    <n v="36"/>
    <n v="1"/>
    <n v="36"/>
    <n v="438.5"/>
    <n v="-402.5"/>
    <x v="5"/>
    <s v="05"/>
    <s v="May"/>
  </r>
  <r>
    <x v="3325"/>
    <d v="2024-11-14T06:18:45"/>
    <s v="PROD28"/>
    <s v="CUST383"/>
    <s v="Books"/>
    <s v="Cash"/>
    <n v="1196.17"/>
    <n v="3"/>
    <n v="3588.51"/>
    <n v="963.58"/>
    <n v="2624.9300000000003"/>
    <x v="2"/>
    <s v="11"/>
    <s v="November"/>
  </r>
  <r>
    <x v="3326"/>
    <d v="2024-03-11T07:32:33"/>
    <s v="PROD160"/>
    <s v="CUST22"/>
    <s v="Home Appliances"/>
    <s v="Bank Transfer"/>
    <n v="1337.4"/>
    <n v="2"/>
    <n v="2674.8"/>
    <n v="311.56"/>
    <n v="2363.2400000000002"/>
    <x v="6"/>
    <s v="03"/>
    <s v="March"/>
  </r>
  <r>
    <x v="3327"/>
    <d v="2024-03-23T03:06:20"/>
    <s v="PROD30"/>
    <s v="CUST652"/>
    <s v="Fashion"/>
    <s v="Bank Transfer"/>
    <n v="1610.78"/>
    <n v="6"/>
    <n v="9664.68"/>
    <n v="363.91"/>
    <n v="9300.77"/>
    <x v="3"/>
    <s v="03"/>
    <s v="March"/>
  </r>
  <r>
    <x v="3328"/>
    <d v="2024-01-05T02:07:00"/>
    <s v="PROD83"/>
    <s v="CUST539"/>
    <s v="Fashion"/>
    <s v="PayPal"/>
    <n v="645.07000000000005"/>
    <n v="5"/>
    <n v="3225.3500000000004"/>
    <n v="303.60000000000002"/>
    <n v="2921.7500000000005"/>
    <x v="1"/>
    <s v="01"/>
    <s v="January"/>
  </r>
  <r>
    <x v="3329"/>
    <d v="2024-06-16T08:06:42"/>
    <s v="PROD87"/>
    <s v="CUST398"/>
    <s v="Fashion"/>
    <s v="Bank Transfer"/>
    <n v="705.12"/>
    <n v="10"/>
    <n v="7051.2"/>
    <n v="646.59"/>
    <n v="6404.61"/>
    <x v="0"/>
    <s v="06"/>
    <s v="June"/>
  </r>
  <r>
    <x v="3330"/>
    <d v="2024-06-19T01:30:52"/>
    <s v="PROD126"/>
    <s v="CUST691"/>
    <s v="Toys"/>
    <s v="PayPal"/>
    <n v="1007.01"/>
    <n v="2"/>
    <n v="2014.02"/>
    <n v="605.29999999999995"/>
    <n v="1408.72"/>
    <x v="4"/>
    <s v="06"/>
    <s v="June"/>
  </r>
  <r>
    <x v="3331"/>
    <d v="2024-08-13T08:24:54"/>
    <s v="PROD138"/>
    <s v="CUST584"/>
    <s v="Fashion"/>
    <s v="Cash"/>
    <n v="356.29"/>
    <n v="5"/>
    <n v="1781.45"/>
    <n v="374.92"/>
    <n v="1406.53"/>
    <x v="5"/>
    <s v="08"/>
    <s v="August"/>
  </r>
  <r>
    <x v="3332"/>
    <d v="2024-06-20T04:07:56"/>
    <s v="PROD57"/>
    <s v="CUST390"/>
    <s v="Toys"/>
    <s v="PayPal"/>
    <n v="1405.27"/>
    <n v="5"/>
    <n v="7026.35"/>
    <n v="998.57"/>
    <n v="6027.7800000000007"/>
    <x v="2"/>
    <s v="06"/>
    <s v="June"/>
  </r>
  <r>
    <x v="3333"/>
    <d v="2024-01-04T09:38:09"/>
    <s v="PROD53"/>
    <s v="CUST282"/>
    <s v="Books"/>
    <s v="Cash"/>
    <n v="594.41999999999996"/>
    <n v="9"/>
    <n v="5349.78"/>
    <n v="752.34"/>
    <n v="4597.4399999999996"/>
    <x v="2"/>
    <s v="01"/>
    <s v="January"/>
  </r>
  <r>
    <x v="3334"/>
    <d v="2024-09-26T14:34:19"/>
    <s v="PROD8"/>
    <s v="CUST781"/>
    <s v="Fashion"/>
    <s v="PayPal"/>
    <n v="1084.98"/>
    <n v="6"/>
    <n v="6509.88"/>
    <n v="851.56"/>
    <n v="5658.32"/>
    <x v="2"/>
    <s v="09"/>
    <s v="September"/>
  </r>
  <r>
    <x v="3335"/>
    <d v="2024-10-27T13:37:51"/>
    <s v="PROD190"/>
    <s v="CUST544"/>
    <s v="Books"/>
    <s v="Credit Card"/>
    <n v="1136.1500000000001"/>
    <n v="4"/>
    <n v="4544.6000000000004"/>
    <n v="787.31"/>
    <n v="3757.2900000000004"/>
    <x v="0"/>
    <s v="10"/>
    <s v="October"/>
  </r>
  <r>
    <x v="3336"/>
    <d v="2024-05-03T19:24:40"/>
    <s v="PROD46"/>
    <s v="CUST166"/>
    <s v="Toys"/>
    <s v="PayPal"/>
    <n v="49.19"/>
    <n v="9"/>
    <n v="442.71"/>
    <n v="587.24"/>
    <n v="-144.53000000000003"/>
    <x v="1"/>
    <s v="05"/>
    <s v="May"/>
  </r>
  <r>
    <x v="3337"/>
    <d v="2024-07-03T06:21:25"/>
    <s v="PROD200"/>
    <s v="CUST687"/>
    <s v="Home Appliances"/>
    <s v="Credit Card"/>
    <n v="58.18"/>
    <n v="3"/>
    <n v="174.54"/>
    <n v="606.07000000000005"/>
    <n v="-431.53000000000009"/>
    <x v="4"/>
    <s v="07"/>
    <s v="July"/>
  </r>
  <r>
    <x v="3338"/>
    <d v="2024-05-15T05:23:20"/>
    <s v="PROD27"/>
    <s v="CUST219"/>
    <s v="Toys"/>
    <s v="Debit Card"/>
    <n v="554.98"/>
    <n v="3"/>
    <n v="1664.94"/>
    <n v="493.17"/>
    <n v="1171.77"/>
    <x v="4"/>
    <s v="05"/>
    <s v="May"/>
  </r>
  <r>
    <x v="3339"/>
    <d v="2024-03-06T20:20:13"/>
    <s v="PROD166"/>
    <s v="CUST512"/>
    <s v="Toys"/>
    <s v="Bank Transfer"/>
    <n v="1765.43"/>
    <n v="9"/>
    <n v="15888.87"/>
    <n v="925.33"/>
    <n v="14963.54"/>
    <x v="4"/>
    <s v="03"/>
    <s v="March"/>
  </r>
  <r>
    <x v="3340"/>
    <d v="2024-03-25T01:52:38"/>
    <s v="PROD150"/>
    <s v="CUST423"/>
    <s v="Home Appliances"/>
    <s v="Debit Card"/>
    <n v="1361.21"/>
    <n v="3"/>
    <n v="4083.63"/>
    <n v="904.67"/>
    <n v="3178.96"/>
    <x v="6"/>
    <s v="03"/>
    <s v="March"/>
  </r>
  <r>
    <x v="3341"/>
    <d v="2024-10-28T20:37:06"/>
    <s v="PROD86"/>
    <s v="CUST206"/>
    <s v="Fashion"/>
    <s v="Debit Card"/>
    <n v="1573.64"/>
    <n v="2"/>
    <n v="3147.28"/>
    <n v="15.69"/>
    <n v="3131.59"/>
    <x v="6"/>
    <s v="10"/>
    <s v="October"/>
  </r>
  <r>
    <x v="3342"/>
    <d v="2024-10-12T18:19:46"/>
    <s v="PROD192"/>
    <s v="CUST752"/>
    <s v="Home Appliances"/>
    <s v="Debit Card"/>
    <n v="1454.14"/>
    <n v="1"/>
    <n v="1454.14"/>
    <n v="154.76"/>
    <n v="1299.3800000000001"/>
    <x v="3"/>
    <s v="10"/>
    <s v="October"/>
  </r>
  <r>
    <x v="3343"/>
    <d v="2024-08-24T13:24:15"/>
    <s v="PROD20"/>
    <s v="CUST667"/>
    <s v="Electronics"/>
    <s v="Bank Transfer"/>
    <n v="803.82"/>
    <n v="9"/>
    <n v="7234.38"/>
    <n v="211.71"/>
    <n v="7022.67"/>
    <x v="3"/>
    <s v="08"/>
    <s v="August"/>
  </r>
  <r>
    <x v="3344"/>
    <d v="2024-01-20T04:57:01"/>
    <s v="PROD83"/>
    <s v="CUST157"/>
    <s v="Home Appliances"/>
    <s v="PayPal"/>
    <n v="733.38"/>
    <n v="4"/>
    <n v="2933.52"/>
    <n v="303.60000000000002"/>
    <n v="2629.92"/>
    <x v="3"/>
    <s v="01"/>
    <s v="January"/>
  </r>
  <r>
    <x v="3345"/>
    <d v="2024-05-26T03:06:43"/>
    <s v="PROD123"/>
    <s v="CUST494"/>
    <s v="Home Appliances"/>
    <s v="Credit Card"/>
    <n v="723.06"/>
    <n v="10"/>
    <n v="7230.5999999999995"/>
    <n v="372.5"/>
    <n v="6858.0999999999995"/>
    <x v="0"/>
    <s v="05"/>
    <s v="May"/>
  </r>
  <r>
    <x v="3346"/>
    <d v="2024-10-31T22:18:14"/>
    <s v="PROD11"/>
    <s v="CUST122"/>
    <s v="Electronics"/>
    <s v="Bank Transfer"/>
    <n v="575.57000000000005"/>
    <n v="5"/>
    <n v="2877.8500000000004"/>
    <n v="595.51"/>
    <n v="2282.34"/>
    <x v="2"/>
    <s v="10"/>
    <s v="October"/>
  </r>
  <r>
    <x v="3347"/>
    <d v="2024-02-16T17:31:19"/>
    <s v="PROD21"/>
    <s v="CUST283"/>
    <s v="Toys"/>
    <s v="Cash"/>
    <n v="870.38"/>
    <n v="4"/>
    <n v="3481.52"/>
    <n v="950.81"/>
    <n v="2530.71"/>
    <x v="1"/>
    <s v="02"/>
    <s v="February"/>
  </r>
  <r>
    <x v="3348"/>
    <d v="2024-06-26T04:45:17"/>
    <s v="PROD155"/>
    <s v="CUST415"/>
    <s v="Electronics"/>
    <s v="Credit Card"/>
    <n v="827.82"/>
    <n v="8"/>
    <n v="6622.56"/>
    <n v="28.84"/>
    <n v="6593.72"/>
    <x v="4"/>
    <s v="06"/>
    <s v="June"/>
  </r>
  <r>
    <x v="3349"/>
    <d v="2024-08-03T01:24:06"/>
    <s v="PROD16"/>
    <s v="CUST929"/>
    <s v="Fashion"/>
    <s v="Cash"/>
    <n v="1513.11"/>
    <n v="1"/>
    <n v="1513.11"/>
    <n v="114.47"/>
    <n v="1398.6399999999999"/>
    <x v="3"/>
    <s v="08"/>
    <s v="August"/>
  </r>
  <r>
    <x v="3350"/>
    <d v="2024-02-02T22:49:22"/>
    <s v="PROD165"/>
    <s v="CUST506"/>
    <s v="Fashion"/>
    <s v="Cash"/>
    <n v="707.42"/>
    <n v="4"/>
    <n v="2829.68"/>
    <n v="563.57000000000005"/>
    <n v="2266.1099999999997"/>
    <x v="1"/>
    <s v="02"/>
    <s v="February"/>
  </r>
  <r>
    <x v="3351"/>
    <d v="2024-07-26T04:50:26"/>
    <s v="PROD38"/>
    <s v="CUST574"/>
    <s v="Toys"/>
    <s v="PayPal"/>
    <n v="783.46"/>
    <n v="6"/>
    <n v="4700.76"/>
    <n v="99.19"/>
    <n v="4601.5700000000006"/>
    <x v="1"/>
    <s v="07"/>
    <s v="July"/>
  </r>
  <r>
    <x v="3352"/>
    <d v="2024-02-21T18:01:38"/>
    <s v="PROD110"/>
    <s v="CUST369"/>
    <s v="Home Appliances"/>
    <s v="Credit Card"/>
    <n v="528.47"/>
    <n v="10"/>
    <n v="5284.7000000000007"/>
    <n v="678.93"/>
    <n v="4605.7700000000004"/>
    <x v="4"/>
    <s v="02"/>
    <s v="February"/>
  </r>
  <r>
    <x v="3353"/>
    <d v="2024-02-26T15:23:21"/>
    <s v="PROD17"/>
    <s v="CUST705"/>
    <s v="Books"/>
    <s v="Credit Card"/>
    <n v="885.15"/>
    <n v="5"/>
    <n v="4425.75"/>
    <n v="34.31"/>
    <n v="4391.4399999999996"/>
    <x v="6"/>
    <s v="02"/>
    <s v="February"/>
  </r>
  <r>
    <x v="3354"/>
    <d v="2024-09-26T14:39:51"/>
    <s v="PROD124"/>
    <s v="CUST229"/>
    <s v="Fashion"/>
    <s v="PayPal"/>
    <n v="1625.91"/>
    <n v="1"/>
    <n v="1625.91"/>
    <n v="409.39"/>
    <n v="1216.52"/>
    <x v="2"/>
    <s v="09"/>
    <s v="September"/>
  </r>
  <r>
    <x v="3355"/>
    <d v="2024-04-17T12:29:44"/>
    <s v="PROD81"/>
    <s v="CUST677"/>
    <s v="Fashion"/>
    <s v="Debit Card"/>
    <n v="1661.05"/>
    <n v="2"/>
    <n v="3322.1"/>
    <n v="783.02"/>
    <n v="2539.08"/>
    <x v="4"/>
    <s v="04"/>
    <s v="April"/>
  </r>
  <r>
    <x v="3356"/>
    <d v="2024-01-09T01:09:03"/>
    <s v="PROD26"/>
    <s v="CUST700"/>
    <s v="Electronics"/>
    <s v="Bank Transfer"/>
    <n v="78.099999999999994"/>
    <n v="10"/>
    <n v="781"/>
    <n v="627.66"/>
    <n v="153.34000000000003"/>
    <x v="5"/>
    <s v="01"/>
    <s v="January"/>
  </r>
  <r>
    <x v="3357"/>
    <d v="2024-05-19T06:04:38"/>
    <s v="PROD68"/>
    <s v="CUST638"/>
    <s v="Books"/>
    <s v="Credit Card"/>
    <n v="1054.21"/>
    <n v="8"/>
    <n v="8433.68"/>
    <n v="704.91"/>
    <n v="7728.77"/>
    <x v="0"/>
    <s v="05"/>
    <s v="May"/>
  </r>
  <r>
    <x v="3358"/>
    <d v="2024-08-08T08:30:29"/>
    <s v="PROD98"/>
    <s v="CUST532"/>
    <s v="Home Appliances"/>
    <s v="PayPal"/>
    <n v="1605.06"/>
    <n v="9"/>
    <n v="14445.539999999999"/>
    <n v="943.24"/>
    <n v="13502.3"/>
    <x v="2"/>
    <s v="08"/>
    <s v="August"/>
  </r>
  <r>
    <x v="3359"/>
    <d v="2024-01-27T01:42:05"/>
    <s v="PROD52"/>
    <s v="CUST289"/>
    <s v="Home Appliances"/>
    <s v="Bank Transfer"/>
    <n v="185.75"/>
    <n v="2"/>
    <n v="371.5"/>
    <n v="71.47"/>
    <n v="300.02999999999997"/>
    <x v="3"/>
    <s v="01"/>
    <s v="January"/>
  </r>
  <r>
    <x v="3360"/>
    <d v="2024-05-22T17:39:12"/>
    <s v="PROD49"/>
    <s v="CUST218"/>
    <s v="Home Appliances"/>
    <s v="Bank Transfer"/>
    <n v="1380.87"/>
    <n v="1"/>
    <n v="1380.87"/>
    <n v="401.98"/>
    <n v="978.88999999999987"/>
    <x v="4"/>
    <s v="05"/>
    <s v="May"/>
  </r>
  <r>
    <x v="3361"/>
    <d v="2024-10-07T18:11:04"/>
    <s v="PROD85"/>
    <s v="CUST918"/>
    <s v="Toys"/>
    <s v="Debit Card"/>
    <n v="848.27"/>
    <n v="1"/>
    <n v="848.27"/>
    <n v="899.57"/>
    <n v="-51.300000000000068"/>
    <x v="6"/>
    <s v="10"/>
    <s v="October"/>
  </r>
  <r>
    <x v="3362"/>
    <d v="2024-03-21T17:28:46"/>
    <s v="PROD148"/>
    <s v="CUST478"/>
    <s v="Home Appliances"/>
    <s v="Cash"/>
    <n v="54.99"/>
    <n v="6"/>
    <n v="329.94"/>
    <n v="93.21"/>
    <n v="236.73000000000002"/>
    <x v="2"/>
    <s v="03"/>
    <s v="March"/>
  </r>
  <r>
    <x v="3363"/>
    <d v="2024-02-23T01:46:03"/>
    <s v="PROD170"/>
    <s v="CUST354"/>
    <s v="Electronics"/>
    <s v="Debit Card"/>
    <n v="31.08"/>
    <n v="3"/>
    <n v="93.24"/>
    <n v="388.3"/>
    <n v="-295.06"/>
    <x v="1"/>
    <s v="02"/>
    <s v="February"/>
  </r>
  <r>
    <x v="3364"/>
    <d v="2024-06-03T17:51:02"/>
    <s v="PROD193"/>
    <s v="CUST783"/>
    <s v="Books"/>
    <s v="PayPal"/>
    <n v="1063.93"/>
    <n v="9"/>
    <n v="9575.3700000000008"/>
    <n v="809.98"/>
    <n v="8765.3900000000012"/>
    <x v="6"/>
    <s v="06"/>
    <s v="June"/>
  </r>
  <r>
    <x v="3365"/>
    <d v="2024-02-07T09:16:38"/>
    <s v="PROD130"/>
    <s v="CUST235"/>
    <s v="Toys"/>
    <s v="Cash"/>
    <n v="365.31"/>
    <n v="8"/>
    <n v="2922.48"/>
    <n v="692.63"/>
    <n v="2229.85"/>
    <x v="4"/>
    <s v="02"/>
    <s v="February"/>
  </r>
  <r>
    <x v="3366"/>
    <d v="2024-01-22T01:11:35"/>
    <s v="PROD50"/>
    <s v="CUST539"/>
    <s v="Home Appliances"/>
    <s v="Cash"/>
    <n v="1746.62"/>
    <n v="7"/>
    <n v="12226.34"/>
    <n v="762.05"/>
    <n v="11464.29"/>
    <x v="6"/>
    <s v="01"/>
    <s v="January"/>
  </r>
  <r>
    <x v="3367"/>
    <d v="2024-06-19T13:31:21"/>
    <s v="PROD39"/>
    <s v="CUST198"/>
    <s v="Toys"/>
    <s v="Bank Transfer"/>
    <n v="293"/>
    <n v="4"/>
    <n v="1172"/>
    <n v="901.68"/>
    <n v="270.32000000000005"/>
    <x v="4"/>
    <s v="06"/>
    <s v="June"/>
  </r>
  <r>
    <x v="3368"/>
    <d v="2024-07-16T19:22:47"/>
    <s v="PROD134"/>
    <s v="CUST985"/>
    <s v="Books"/>
    <s v="Cash"/>
    <n v="268.91000000000003"/>
    <n v="2"/>
    <n v="537.82000000000005"/>
    <n v="162.74"/>
    <n v="375.08000000000004"/>
    <x v="5"/>
    <s v="07"/>
    <s v="July"/>
  </r>
  <r>
    <x v="3369"/>
    <d v="2024-02-20T12:30:07"/>
    <s v="PROD34"/>
    <s v="CUST619"/>
    <s v="Books"/>
    <s v="Debit Card"/>
    <n v="957.29"/>
    <n v="5"/>
    <n v="4786.45"/>
    <n v="136.99"/>
    <n v="4649.46"/>
    <x v="5"/>
    <s v="02"/>
    <s v="February"/>
  </r>
  <r>
    <x v="3370"/>
    <d v="2024-10-13T02:35:36"/>
    <s v="PROD70"/>
    <s v="CUST291"/>
    <s v="Books"/>
    <s v="Debit Card"/>
    <n v="1191.07"/>
    <n v="10"/>
    <n v="11910.699999999999"/>
    <n v="57.64"/>
    <n v="11853.06"/>
    <x v="0"/>
    <s v="10"/>
    <s v="October"/>
  </r>
  <r>
    <x v="3371"/>
    <d v="2024-03-06T05:23:33"/>
    <s v="PROD36"/>
    <s v="CUST222"/>
    <s v="Home Appliances"/>
    <s v="PayPal"/>
    <n v="1272.6400000000001"/>
    <n v="2"/>
    <n v="2545.2800000000002"/>
    <n v="462.14"/>
    <n v="2083.1400000000003"/>
    <x v="4"/>
    <s v="03"/>
    <s v="March"/>
  </r>
  <r>
    <x v="3372"/>
    <d v="2024-09-26T08:34:29"/>
    <s v="PROD71"/>
    <s v="CUST361"/>
    <s v="Electronics"/>
    <s v="Cash"/>
    <n v="1513.3"/>
    <n v="2"/>
    <n v="3026.6"/>
    <n v="35.22"/>
    <n v="2991.38"/>
    <x v="2"/>
    <s v="09"/>
    <s v="September"/>
  </r>
  <r>
    <x v="3373"/>
    <d v="2024-01-21T22:18:15"/>
    <s v="PROD46"/>
    <s v="CUST857"/>
    <s v="Home Appliances"/>
    <s v="Bank Transfer"/>
    <n v="116.55"/>
    <n v="1"/>
    <n v="116.55"/>
    <n v="587.24"/>
    <n v="-470.69"/>
    <x v="0"/>
    <s v="01"/>
    <s v="January"/>
  </r>
  <r>
    <x v="3374"/>
    <d v="2024-06-17T04:08:46"/>
    <s v="PROD186"/>
    <s v="CUST683"/>
    <s v="Electronics"/>
    <s v="Cash"/>
    <n v="1752.13"/>
    <n v="5"/>
    <n v="8760.6500000000015"/>
    <n v="945.84"/>
    <n v="7814.8100000000013"/>
    <x v="6"/>
    <s v="06"/>
    <s v="June"/>
  </r>
  <r>
    <x v="3375"/>
    <d v="2024-04-18T06:10:30"/>
    <s v="PROD139"/>
    <s v="CUST567"/>
    <s v="Fashion"/>
    <s v="PayPal"/>
    <n v="1565.77"/>
    <n v="8"/>
    <n v="12526.16"/>
    <n v="699.64"/>
    <n v="11826.52"/>
    <x v="2"/>
    <s v="04"/>
    <s v="April"/>
  </r>
  <r>
    <x v="3376"/>
    <d v="2024-10-05T08:13:11"/>
    <s v="PROD64"/>
    <s v="CUST439"/>
    <s v="Home Appliances"/>
    <s v="PayPal"/>
    <n v="557.30999999999995"/>
    <n v="9"/>
    <n v="5015.7899999999991"/>
    <n v="90.98"/>
    <n v="4924.8099999999995"/>
    <x v="3"/>
    <s v="10"/>
    <s v="October"/>
  </r>
  <r>
    <x v="3377"/>
    <d v="2024-02-21T10:51:40"/>
    <s v="PROD32"/>
    <s v="CUST296"/>
    <s v="Books"/>
    <s v="Bank Transfer"/>
    <n v="691.37"/>
    <n v="8"/>
    <n v="5530.96"/>
    <n v="439.15"/>
    <n v="5091.8100000000004"/>
    <x v="4"/>
    <s v="02"/>
    <s v="February"/>
  </r>
  <r>
    <x v="3378"/>
    <d v="2024-08-11T18:11:41"/>
    <s v="PROD128"/>
    <s v="CUST476"/>
    <s v="Electronics"/>
    <s v="PayPal"/>
    <n v="944.48"/>
    <n v="4"/>
    <n v="3777.92"/>
    <n v="505.04"/>
    <n v="3272.88"/>
    <x v="0"/>
    <s v="08"/>
    <s v="August"/>
  </r>
  <r>
    <x v="3379"/>
    <d v="2024-09-05T00:42:35"/>
    <s v="PROD43"/>
    <s v="CUST17"/>
    <s v="Electronics"/>
    <s v="Cash"/>
    <n v="919.52"/>
    <n v="10"/>
    <n v="9195.2000000000007"/>
    <n v="321.19"/>
    <n v="8874.01"/>
    <x v="2"/>
    <s v="09"/>
    <s v="September"/>
  </r>
  <r>
    <x v="3380"/>
    <d v="2024-03-21T05:58:24"/>
    <s v="PROD79"/>
    <s v="CUST797"/>
    <s v="Toys"/>
    <s v="PayPal"/>
    <n v="1260.51"/>
    <n v="3"/>
    <n v="3781.5299999999997"/>
    <n v="799.06"/>
    <n v="2982.47"/>
    <x v="2"/>
    <s v="03"/>
    <s v="March"/>
  </r>
  <r>
    <x v="3381"/>
    <d v="2024-08-09T17:00:27"/>
    <s v="PROD32"/>
    <s v="CUST684"/>
    <s v="Books"/>
    <s v="PayPal"/>
    <n v="1240.69"/>
    <n v="4"/>
    <n v="4962.76"/>
    <n v="439.15"/>
    <n v="4523.6100000000006"/>
    <x v="1"/>
    <s v="08"/>
    <s v="August"/>
  </r>
  <r>
    <x v="3382"/>
    <d v="2024-01-10T22:25:18"/>
    <s v="PROD170"/>
    <s v="CUST220"/>
    <s v="Books"/>
    <s v="PayPal"/>
    <n v="62.35"/>
    <n v="8"/>
    <n v="498.8"/>
    <n v="388.3"/>
    <n v="110.5"/>
    <x v="4"/>
    <s v="01"/>
    <s v="January"/>
  </r>
  <r>
    <x v="3383"/>
    <d v="2024-02-20T13:18:54"/>
    <s v="PROD142"/>
    <s v="CUST644"/>
    <s v="Books"/>
    <s v="Debit Card"/>
    <n v="991"/>
    <n v="9"/>
    <n v="8919"/>
    <n v="102.72"/>
    <n v="8816.2800000000007"/>
    <x v="5"/>
    <s v="02"/>
    <s v="February"/>
  </r>
  <r>
    <x v="3384"/>
    <d v="2024-11-13T15:05:15"/>
    <s v="PROD2"/>
    <s v="CUST186"/>
    <s v="Books"/>
    <s v="Credit Card"/>
    <n v="1969.26"/>
    <n v="4"/>
    <n v="7877.04"/>
    <n v="253.61"/>
    <n v="7623.43"/>
    <x v="4"/>
    <s v="11"/>
    <s v="November"/>
  </r>
  <r>
    <x v="3385"/>
    <d v="2024-05-21T01:59:00"/>
    <s v="PROD140"/>
    <s v="CUST159"/>
    <s v="Fashion"/>
    <s v="Bank Transfer"/>
    <n v="269.64999999999998"/>
    <n v="8"/>
    <n v="2157.1999999999998"/>
    <n v="368.41"/>
    <n v="1788.7899999999997"/>
    <x v="5"/>
    <s v="05"/>
    <s v="May"/>
  </r>
  <r>
    <x v="3386"/>
    <d v="2024-01-25T10:25:14"/>
    <s v="PROD92"/>
    <s v="CUST754"/>
    <s v="Books"/>
    <s v="Debit Card"/>
    <n v="650.4"/>
    <n v="2"/>
    <n v="1300.8"/>
    <n v="814.84"/>
    <n v="485.95999999999992"/>
    <x v="2"/>
    <s v="01"/>
    <s v="January"/>
  </r>
  <r>
    <x v="3387"/>
    <d v="2024-04-03T10:26:00"/>
    <s v="PROD71"/>
    <s v="CUST418"/>
    <s v="Books"/>
    <s v="Bank Transfer"/>
    <n v="1530.12"/>
    <n v="1"/>
    <n v="1530.12"/>
    <n v="35.22"/>
    <n v="1494.8999999999999"/>
    <x v="4"/>
    <s v="04"/>
    <s v="April"/>
  </r>
  <r>
    <x v="3388"/>
    <d v="2024-07-21T08:21:28"/>
    <s v="PROD149"/>
    <s v="CUST986"/>
    <s v="Electronics"/>
    <s v="Bank Transfer"/>
    <n v="1535.14"/>
    <n v="10"/>
    <n v="15351.400000000001"/>
    <n v="581.64"/>
    <n v="14769.760000000002"/>
    <x v="0"/>
    <s v="07"/>
    <s v="July"/>
  </r>
  <r>
    <x v="3389"/>
    <d v="2024-03-24T05:27:32"/>
    <s v="PROD83"/>
    <s v="CUST320"/>
    <s v="Fashion"/>
    <s v="Bank Transfer"/>
    <n v="367.72"/>
    <n v="4"/>
    <n v="1470.88"/>
    <n v="303.60000000000002"/>
    <n v="1167.2800000000002"/>
    <x v="0"/>
    <s v="03"/>
    <s v="March"/>
  </r>
  <r>
    <x v="3390"/>
    <d v="2024-11-06T10:11:10"/>
    <s v="PROD67"/>
    <s v="CUST312"/>
    <s v="Fashion"/>
    <s v="PayPal"/>
    <n v="1959.87"/>
    <n v="6"/>
    <n v="11759.22"/>
    <n v="69.03"/>
    <n v="11690.189999999999"/>
    <x v="4"/>
    <s v="11"/>
    <s v="November"/>
  </r>
  <r>
    <x v="3391"/>
    <d v="2024-03-11T13:35:55"/>
    <s v="PROD43"/>
    <s v="CUST867"/>
    <s v="Toys"/>
    <s v="Credit Card"/>
    <n v="1722.75"/>
    <n v="2"/>
    <n v="3445.5"/>
    <n v="321.19"/>
    <n v="3124.31"/>
    <x v="6"/>
    <s v="03"/>
    <s v="March"/>
  </r>
  <r>
    <x v="3392"/>
    <d v="2024-02-03T12:53:50"/>
    <s v="PROD100"/>
    <s v="CUST877"/>
    <s v="Fashion"/>
    <s v="Cash"/>
    <n v="1780.56"/>
    <n v="5"/>
    <n v="8902.7999999999993"/>
    <n v="404.57"/>
    <n v="8498.23"/>
    <x v="3"/>
    <s v="02"/>
    <s v="February"/>
  </r>
  <r>
    <x v="3393"/>
    <d v="2024-03-07T07:49:27"/>
    <s v="PROD200"/>
    <s v="CUST54"/>
    <s v="Toys"/>
    <s v="Cash"/>
    <n v="1348.82"/>
    <n v="3"/>
    <n v="4046.46"/>
    <n v="606.07000000000005"/>
    <n v="3440.39"/>
    <x v="2"/>
    <s v="03"/>
    <s v="March"/>
  </r>
  <r>
    <x v="3394"/>
    <d v="2024-05-31T18:04:12"/>
    <s v="PROD178"/>
    <s v="CUST205"/>
    <s v="Fashion"/>
    <s v="PayPal"/>
    <n v="640.54999999999995"/>
    <n v="2"/>
    <n v="1281.0999999999999"/>
    <n v="750.55"/>
    <n v="530.54999999999995"/>
    <x v="1"/>
    <s v="05"/>
    <s v="May"/>
  </r>
  <r>
    <x v="3395"/>
    <d v="2024-02-25T01:56:43"/>
    <s v="PROD152"/>
    <s v="CUST170"/>
    <s v="Home Appliances"/>
    <s v="Debit Card"/>
    <n v="1324.49"/>
    <n v="4"/>
    <n v="5297.96"/>
    <n v="143.38"/>
    <n v="5154.58"/>
    <x v="0"/>
    <s v="02"/>
    <s v="February"/>
  </r>
  <r>
    <x v="3396"/>
    <d v="2024-07-14T13:48:44"/>
    <s v="PROD144"/>
    <s v="CUST1000"/>
    <s v="Fashion"/>
    <s v="Credit Card"/>
    <n v="1121.31"/>
    <n v="4"/>
    <n v="4485.24"/>
    <n v="369.73"/>
    <n v="4115.51"/>
    <x v="0"/>
    <s v="07"/>
    <s v="July"/>
  </r>
  <r>
    <x v="3397"/>
    <d v="2024-08-01T18:45:50"/>
    <s v="PROD130"/>
    <s v="CUST749"/>
    <s v="Toys"/>
    <s v="PayPal"/>
    <n v="1476.56"/>
    <n v="7"/>
    <n v="10335.92"/>
    <n v="692.63"/>
    <n v="9643.2900000000009"/>
    <x v="2"/>
    <s v="08"/>
    <s v="August"/>
  </r>
  <r>
    <x v="3398"/>
    <d v="2024-02-01T09:31:41"/>
    <s v="PROD76"/>
    <s v="CUST313"/>
    <s v="Books"/>
    <s v="PayPal"/>
    <n v="1007.67"/>
    <n v="10"/>
    <n v="10076.699999999999"/>
    <n v="984.71"/>
    <n v="9091.989999999998"/>
    <x v="2"/>
    <s v="02"/>
    <s v="February"/>
  </r>
  <r>
    <x v="3399"/>
    <d v="2024-06-12T13:18:53"/>
    <s v="PROD86"/>
    <s v="CUST483"/>
    <s v="Electronics"/>
    <s v="Cash"/>
    <n v="1040.9000000000001"/>
    <n v="7"/>
    <n v="7286.3000000000011"/>
    <n v="15.69"/>
    <n v="7270.6100000000015"/>
    <x v="4"/>
    <s v="06"/>
    <s v="June"/>
  </r>
  <r>
    <x v="3400"/>
    <d v="2024-09-04T19:12:35"/>
    <s v="PROD94"/>
    <s v="CUST238"/>
    <s v="Toys"/>
    <s v="Debit Card"/>
    <n v="1392.64"/>
    <n v="1"/>
    <n v="1392.64"/>
    <n v="171.16"/>
    <n v="1221.48"/>
    <x v="4"/>
    <s v="09"/>
    <s v="September"/>
  </r>
  <r>
    <x v="3401"/>
    <d v="2024-02-25T13:33:20"/>
    <s v="PROD135"/>
    <s v="CUST60"/>
    <s v="Toys"/>
    <s v="Credit Card"/>
    <n v="1270.22"/>
    <n v="9"/>
    <n v="11431.98"/>
    <n v="65.66"/>
    <n v="11366.32"/>
    <x v="0"/>
    <s v="02"/>
    <s v="February"/>
  </r>
  <r>
    <x v="3402"/>
    <d v="2024-02-05T20:46:46"/>
    <s v="PROD141"/>
    <s v="CUST507"/>
    <s v="Electronics"/>
    <s v="Cash"/>
    <n v="1006.27"/>
    <n v="2"/>
    <n v="2012.54"/>
    <n v="74.92"/>
    <n v="1937.62"/>
    <x v="6"/>
    <s v="02"/>
    <s v="February"/>
  </r>
  <r>
    <x v="3403"/>
    <d v="2024-06-23T13:55:20"/>
    <s v="PROD154"/>
    <s v="CUST636"/>
    <s v="Fashion"/>
    <s v="Credit Card"/>
    <n v="992.06"/>
    <n v="6"/>
    <n v="5952.36"/>
    <n v="37.53"/>
    <n v="5914.83"/>
    <x v="0"/>
    <s v="06"/>
    <s v="June"/>
  </r>
  <r>
    <x v="3404"/>
    <d v="2024-06-12T07:59:26"/>
    <s v="PROD134"/>
    <s v="CUST460"/>
    <s v="Toys"/>
    <s v="Credit Card"/>
    <n v="1214.05"/>
    <n v="9"/>
    <n v="10926.449999999999"/>
    <n v="162.74"/>
    <n v="10763.71"/>
    <x v="4"/>
    <s v="06"/>
    <s v="June"/>
  </r>
  <r>
    <x v="3405"/>
    <d v="2024-10-22T06:15:31"/>
    <s v="PROD23"/>
    <s v="CUST814"/>
    <s v="Electronics"/>
    <s v="Bank Transfer"/>
    <n v="1216.25"/>
    <n v="9"/>
    <n v="10946.25"/>
    <n v="249.12"/>
    <n v="10697.13"/>
    <x v="5"/>
    <s v="10"/>
    <s v="October"/>
  </r>
  <r>
    <x v="3406"/>
    <d v="2024-08-18T00:31:29"/>
    <s v="PROD1"/>
    <s v="CUST779"/>
    <s v="Home Appliances"/>
    <s v="PayPal"/>
    <n v="835.7"/>
    <n v="10"/>
    <n v="8357"/>
    <n v="435.29"/>
    <n v="7921.71"/>
    <x v="0"/>
    <s v="08"/>
    <s v="August"/>
  </r>
  <r>
    <x v="3407"/>
    <d v="2024-02-01T01:36:55"/>
    <s v="PROD56"/>
    <s v="CUST139"/>
    <s v="Electronics"/>
    <s v="Cash"/>
    <n v="511.23"/>
    <n v="8"/>
    <n v="4089.84"/>
    <n v="914.29"/>
    <n v="3175.55"/>
    <x v="2"/>
    <s v="02"/>
    <s v="February"/>
  </r>
  <r>
    <x v="3408"/>
    <d v="2024-06-01T19:35:13"/>
    <s v="PROD133"/>
    <s v="CUST481"/>
    <s v="Home Appliances"/>
    <s v="Cash"/>
    <n v="1767.57"/>
    <n v="9"/>
    <n v="15908.13"/>
    <n v="751.27"/>
    <n v="15156.859999999999"/>
    <x v="3"/>
    <s v="06"/>
    <s v="June"/>
  </r>
  <r>
    <x v="3409"/>
    <d v="2024-06-25T21:56:02"/>
    <s v="PROD5"/>
    <s v="CUST886"/>
    <s v="Toys"/>
    <s v="Cash"/>
    <n v="1074.96"/>
    <n v="1"/>
    <n v="1074.96"/>
    <n v="809.47"/>
    <n v="265.49"/>
    <x v="5"/>
    <s v="06"/>
    <s v="June"/>
  </r>
  <r>
    <x v="3410"/>
    <d v="2024-01-07T01:47:19"/>
    <s v="PROD172"/>
    <s v="CUST484"/>
    <s v="Electronics"/>
    <s v="Bank Transfer"/>
    <n v="1948.89"/>
    <n v="1"/>
    <n v="1948.89"/>
    <n v="95.27"/>
    <n v="1853.6200000000001"/>
    <x v="0"/>
    <s v="01"/>
    <s v="January"/>
  </r>
  <r>
    <x v="3411"/>
    <d v="2024-02-03T23:29:43"/>
    <s v="PROD68"/>
    <s v="CUST223"/>
    <s v="Toys"/>
    <s v="Cash"/>
    <n v="619.12"/>
    <n v="5"/>
    <n v="3095.6"/>
    <n v="704.91"/>
    <n v="2390.69"/>
    <x v="3"/>
    <s v="02"/>
    <s v="February"/>
  </r>
  <r>
    <x v="3412"/>
    <d v="2024-10-08T14:41:14"/>
    <s v="PROD75"/>
    <s v="CUST83"/>
    <s v="Home Appliances"/>
    <s v="Bank Transfer"/>
    <n v="1727.18"/>
    <n v="1"/>
    <n v="1727.18"/>
    <n v="703.67"/>
    <n v="1023.5100000000001"/>
    <x v="5"/>
    <s v="10"/>
    <s v="October"/>
  </r>
  <r>
    <x v="3413"/>
    <d v="2024-05-23T00:28:27"/>
    <s v="PROD130"/>
    <s v="CUST860"/>
    <s v="Fashion"/>
    <s v="Bank Transfer"/>
    <n v="1338.15"/>
    <n v="9"/>
    <n v="12043.35"/>
    <n v="692.63"/>
    <n v="11350.720000000001"/>
    <x v="2"/>
    <s v="05"/>
    <s v="May"/>
  </r>
  <r>
    <x v="3414"/>
    <d v="2024-03-26T13:28:31"/>
    <s v="PROD68"/>
    <s v="CUST911"/>
    <s v="Electronics"/>
    <s v="Bank Transfer"/>
    <n v="628.83000000000004"/>
    <n v="1"/>
    <n v="628.83000000000004"/>
    <n v="704.91"/>
    <n v="-76.079999999999927"/>
    <x v="5"/>
    <s v="03"/>
    <s v="March"/>
  </r>
  <r>
    <x v="3415"/>
    <d v="2024-02-07T16:06:34"/>
    <s v="PROD82"/>
    <s v="CUST236"/>
    <s v="Fashion"/>
    <s v="Bank Transfer"/>
    <n v="1674.71"/>
    <n v="8"/>
    <n v="13397.68"/>
    <n v="208.12"/>
    <n v="13189.56"/>
    <x v="4"/>
    <s v="02"/>
    <s v="February"/>
  </r>
  <r>
    <x v="3416"/>
    <d v="2024-03-08T19:35:58"/>
    <s v="PROD127"/>
    <s v="CUST843"/>
    <s v="Electronics"/>
    <s v="Bank Transfer"/>
    <n v="783.2"/>
    <n v="10"/>
    <n v="7832"/>
    <n v="802.35"/>
    <n v="7029.65"/>
    <x v="1"/>
    <s v="03"/>
    <s v="March"/>
  </r>
  <r>
    <x v="3417"/>
    <d v="2024-04-21T11:27:15"/>
    <s v="PROD95"/>
    <s v="CUST530"/>
    <s v="Toys"/>
    <s v="Cash"/>
    <n v="1218.17"/>
    <n v="7"/>
    <n v="8527.19"/>
    <n v="211.14"/>
    <n v="8316.0500000000011"/>
    <x v="0"/>
    <s v="04"/>
    <s v="April"/>
  </r>
  <r>
    <x v="3418"/>
    <d v="2024-06-01T06:34:09"/>
    <s v="PROD151"/>
    <s v="CUST786"/>
    <s v="Books"/>
    <s v="Credit Card"/>
    <n v="1082.21"/>
    <n v="7"/>
    <n v="7575.47"/>
    <n v="47.47"/>
    <n v="7528"/>
    <x v="3"/>
    <s v="06"/>
    <s v="June"/>
  </r>
  <r>
    <x v="3419"/>
    <d v="2024-01-18T20:44:01"/>
    <s v="PROD164"/>
    <s v="CUST184"/>
    <s v="Toys"/>
    <s v="Credit Card"/>
    <n v="1820.75"/>
    <n v="4"/>
    <n v="7283"/>
    <n v="648.5"/>
    <n v="6634.5"/>
    <x v="2"/>
    <s v="01"/>
    <s v="January"/>
  </r>
  <r>
    <x v="3420"/>
    <d v="2024-03-29T01:34:40"/>
    <s v="PROD55"/>
    <s v="CUST634"/>
    <s v="Electronics"/>
    <s v="Debit Card"/>
    <n v="348.41"/>
    <n v="4"/>
    <n v="1393.64"/>
    <n v="376.96"/>
    <n v="1016.6800000000001"/>
    <x v="1"/>
    <s v="03"/>
    <s v="March"/>
  </r>
  <r>
    <x v="3421"/>
    <d v="2024-03-08T23:13:53"/>
    <s v="PROD106"/>
    <s v="CUST334"/>
    <s v="Toys"/>
    <s v="PayPal"/>
    <n v="1849.97"/>
    <n v="4"/>
    <n v="7399.88"/>
    <n v="750.19"/>
    <n v="6649.6900000000005"/>
    <x v="1"/>
    <s v="03"/>
    <s v="March"/>
  </r>
  <r>
    <x v="3422"/>
    <d v="2024-10-06T14:57:01"/>
    <s v="PROD1"/>
    <s v="CUST341"/>
    <s v="Home Appliances"/>
    <s v="PayPal"/>
    <n v="1132.1099999999999"/>
    <n v="8"/>
    <n v="9056.8799999999992"/>
    <n v="435.29"/>
    <n v="8621.5899999999983"/>
    <x v="0"/>
    <s v="10"/>
    <s v="October"/>
  </r>
  <r>
    <x v="3423"/>
    <d v="2024-05-06T12:41:32"/>
    <s v="PROD179"/>
    <s v="CUST132"/>
    <s v="Books"/>
    <s v="Bank Transfer"/>
    <n v="1379.49"/>
    <n v="9"/>
    <n v="12415.41"/>
    <n v="221.06"/>
    <n v="12194.35"/>
    <x v="6"/>
    <s v="05"/>
    <s v="May"/>
  </r>
  <r>
    <x v="3424"/>
    <d v="2024-07-20T20:29:01"/>
    <s v="PROD24"/>
    <s v="CUST679"/>
    <s v="Books"/>
    <s v="Cash"/>
    <n v="1000.19"/>
    <n v="6"/>
    <n v="6001.14"/>
    <n v="42.41"/>
    <n v="5958.7300000000005"/>
    <x v="3"/>
    <s v="07"/>
    <s v="July"/>
  </r>
  <r>
    <x v="3425"/>
    <d v="2024-01-24T12:14:20"/>
    <s v="PROD66"/>
    <s v="CUST886"/>
    <s v="Toys"/>
    <s v="PayPal"/>
    <n v="417.66"/>
    <n v="8"/>
    <n v="3341.28"/>
    <n v="327.89"/>
    <n v="3013.3900000000003"/>
    <x v="4"/>
    <s v="01"/>
    <s v="January"/>
  </r>
  <r>
    <x v="3426"/>
    <d v="2024-09-23T05:45:45"/>
    <s v="PROD46"/>
    <s v="CUST391"/>
    <s v="Books"/>
    <s v="Credit Card"/>
    <n v="186.16"/>
    <n v="7"/>
    <n v="1303.1199999999999"/>
    <n v="587.24"/>
    <n v="715.87999999999988"/>
    <x v="6"/>
    <s v="09"/>
    <s v="September"/>
  </r>
  <r>
    <x v="3427"/>
    <d v="2024-08-29T11:43:44"/>
    <s v="PROD26"/>
    <s v="CUST642"/>
    <s v="Fashion"/>
    <s v="Bank Transfer"/>
    <n v="1952.7"/>
    <n v="4"/>
    <n v="7810.8"/>
    <n v="627.66"/>
    <n v="7183.14"/>
    <x v="2"/>
    <s v="08"/>
    <s v="August"/>
  </r>
  <r>
    <x v="3428"/>
    <d v="2024-04-27T11:53:34"/>
    <s v="PROD166"/>
    <s v="CUST317"/>
    <s v="Home Appliances"/>
    <s v="Credit Card"/>
    <n v="1325.14"/>
    <n v="1"/>
    <n v="1325.14"/>
    <n v="925.33"/>
    <n v="399.81000000000006"/>
    <x v="3"/>
    <s v="04"/>
    <s v="April"/>
  </r>
  <r>
    <x v="3429"/>
    <d v="2024-01-04T06:03:55"/>
    <s v="PROD52"/>
    <s v="CUST770"/>
    <s v="Home Appliances"/>
    <s v="PayPal"/>
    <n v="1197.44"/>
    <n v="3"/>
    <n v="3592.32"/>
    <n v="71.47"/>
    <n v="3520.8500000000004"/>
    <x v="2"/>
    <s v="01"/>
    <s v="January"/>
  </r>
  <r>
    <x v="3430"/>
    <d v="2024-06-18T20:51:14"/>
    <s v="PROD80"/>
    <s v="CUST113"/>
    <s v="Home Appliances"/>
    <s v="Bank Transfer"/>
    <n v="157.38"/>
    <n v="8"/>
    <n v="1259.04"/>
    <n v="348.54"/>
    <n v="910.5"/>
    <x v="5"/>
    <s v="06"/>
    <s v="June"/>
  </r>
  <r>
    <x v="3431"/>
    <d v="2024-08-27T09:26:36"/>
    <s v="PROD58"/>
    <s v="CUST645"/>
    <s v="Fashion"/>
    <s v="Bank Transfer"/>
    <n v="942.81"/>
    <n v="10"/>
    <n v="9428.0999999999985"/>
    <n v="898.84"/>
    <n v="8529.2599999999984"/>
    <x v="5"/>
    <s v="08"/>
    <s v="August"/>
  </r>
  <r>
    <x v="3432"/>
    <d v="2024-07-27T03:11:55"/>
    <s v="PROD28"/>
    <s v="CUST226"/>
    <s v="Home Appliances"/>
    <s v="Cash"/>
    <n v="1349.77"/>
    <n v="2"/>
    <n v="2699.54"/>
    <n v="963.58"/>
    <n v="1735.96"/>
    <x v="3"/>
    <s v="07"/>
    <s v="July"/>
  </r>
  <r>
    <x v="3433"/>
    <d v="2024-06-30T11:01:11"/>
    <s v="PROD128"/>
    <s v="CUST807"/>
    <s v="Home Appliances"/>
    <s v="Debit Card"/>
    <n v="1865.51"/>
    <n v="5"/>
    <n v="9327.5499999999993"/>
    <n v="505.04"/>
    <n v="8822.5099999999984"/>
    <x v="0"/>
    <s v="06"/>
    <s v="June"/>
  </r>
  <r>
    <x v="3434"/>
    <d v="2024-09-30T09:18:29"/>
    <s v="PROD93"/>
    <s v="CUST573"/>
    <s v="Toys"/>
    <s v="Credit Card"/>
    <n v="1873.52"/>
    <n v="6"/>
    <n v="11241.119999999999"/>
    <n v="762.47"/>
    <n v="10478.65"/>
    <x v="6"/>
    <s v="09"/>
    <s v="September"/>
  </r>
  <r>
    <x v="3435"/>
    <d v="2024-02-20T23:22:28"/>
    <s v="PROD85"/>
    <s v="CUST314"/>
    <s v="Toys"/>
    <s v="Bank Transfer"/>
    <n v="215.43"/>
    <n v="10"/>
    <n v="2154.3000000000002"/>
    <n v="899.57"/>
    <n v="1254.73"/>
    <x v="5"/>
    <s v="02"/>
    <s v="February"/>
  </r>
  <r>
    <x v="3436"/>
    <d v="2024-11-02T07:54:44"/>
    <s v="PROD39"/>
    <s v="CUST51"/>
    <s v="Fashion"/>
    <s v="Debit Card"/>
    <n v="916.18"/>
    <n v="7"/>
    <n v="6413.2599999999993"/>
    <n v="901.68"/>
    <n v="5511.579999999999"/>
    <x v="3"/>
    <s v="11"/>
    <s v="November"/>
  </r>
  <r>
    <x v="3437"/>
    <d v="2024-07-30T02:10:40"/>
    <s v="PROD77"/>
    <s v="CUST859"/>
    <s v="Home Appliances"/>
    <s v="Credit Card"/>
    <n v="465.59"/>
    <n v="2"/>
    <n v="931.18"/>
    <n v="596.91999999999996"/>
    <n v="334.26"/>
    <x v="5"/>
    <s v="07"/>
    <s v="July"/>
  </r>
  <r>
    <x v="3438"/>
    <d v="2024-07-04T02:49:59"/>
    <s v="PROD125"/>
    <s v="CUST669"/>
    <s v="Fashion"/>
    <s v="Debit Card"/>
    <n v="506.51"/>
    <n v="8"/>
    <n v="4052.08"/>
    <n v="358.25"/>
    <n v="3693.83"/>
    <x v="2"/>
    <s v="07"/>
    <s v="July"/>
  </r>
  <r>
    <x v="3439"/>
    <d v="2024-02-15T13:43:38"/>
    <s v="PROD150"/>
    <s v="CUST194"/>
    <s v="Home Appliances"/>
    <s v="Bank Transfer"/>
    <n v="954.88"/>
    <n v="2"/>
    <n v="1909.76"/>
    <n v="904.67"/>
    <n v="1005.09"/>
    <x v="2"/>
    <s v="02"/>
    <s v="February"/>
  </r>
  <r>
    <x v="3440"/>
    <d v="2024-09-15T21:24:38"/>
    <s v="PROD84"/>
    <s v="CUST389"/>
    <s v="Books"/>
    <s v="Debit Card"/>
    <n v="1902.06"/>
    <n v="4"/>
    <n v="7608.24"/>
    <n v="970.96"/>
    <n v="6637.28"/>
    <x v="0"/>
    <s v="09"/>
    <s v="September"/>
  </r>
  <r>
    <x v="3441"/>
    <d v="2024-03-17T21:10:51"/>
    <s v="PROD101"/>
    <s v="CUST799"/>
    <s v="Toys"/>
    <s v="Bank Transfer"/>
    <n v="909.14"/>
    <n v="7"/>
    <n v="6363.98"/>
    <n v="978.72"/>
    <n v="5385.2599999999993"/>
    <x v="0"/>
    <s v="03"/>
    <s v="March"/>
  </r>
  <r>
    <x v="3442"/>
    <d v="2024-06-28T08:30:43"/>
    <s v="PROD122"/>
    <s v="CUST231"/>
    <s v="Toys"/>
    <s v="Debit Card"/>
    <n v="1260.28"/>
    <n v="8"/>
    <n v="10082.24"/>
    <n v="574.14"/>
    <n v="9508.1"/>
    <x v="1"/>
    <s v="06"/>
    <s v="June"/>
  </r>
  <r>
    <x v="3443"/>
    <d v="2024-11-09T00:10:06"/>
    <s v="PROD186"/>
    <s v="CUST190"/>
    <s v="Books"/>
    <s v="Bank Transfer"/>
    <n v="252"/>
    <n v="7"/>
    <n v="1764"/>
    <n v="945.84"/>
    <n v="818.16"/>
    <x v="3"/>
    <s v="11"/>
    <s v="November"/>
  </r>
  <r>
    <x v="3444"/>
    <d v="2024-04-23T06:08:35"/>
    <s v="PROD11"/>
    <s v="CUST293"/>
    <s v="Electronics"/>
    <s v="Bank Transfer"/>
    <n v="660.63"/>
    <n v="5"/>
    <n v="3303.15"/>
    <n v="595.51"/>
    <n v="2707.6400000000003"/>
    <x v="5"/>
    <s v="04"/>
    <s v="April"/>
  </r>
  <r>
    <x v="3445"/>
    <d v="2024-03-13T19:26:53"/>
    <s v="PROD190"/>
    <s v="CUST736"/>
    <s v="Books"/>
    <s v="PayPal"/>
    <n v="1313.58"/>
    <n v="1"/>
    <n v="1313.58"/>
    <n v="787.31"/>
    <n v="526.27"/>
    <x v="4"/>
    <s v="03"/>
    <s v="March"/>
  </r>
  <r>
    <x v="3446"/>
    <d v="2024-09-18T10:36:08"/>
    <s v="PROD196"/>
    <s v="CUST558"/>
    <s v="Electronics"/>
    <s v="Debit Card"/>
    <n v="1156.02"/>
    <n v="1"/>
    <n v="1156.02"/>
    <n v="487.84"/>
    <n v="668.18000000000006"/>
    <x v="4"/>
    <s v="09"/>
    <s v="September"/>
  </r>
  <r>
    <x v="3447"/>
    <d v="2024-05-13T10:49:37"/>
    <s v="PROD8"/>
    <s v="CUST265"/>
    <s v="Fashion"/>
    <s v="Debit Card"/>
    <n v="1420.76"/>
    <n v="8"/>
    <n v="11366.08"/>
    <n v="851.56"/>
    <n v="10514.52"/>
    <x v="6"/>
    <s v="05"/>
    <s v="May"/>
  </r>
  <r>
    <x v="3448"/>
    <d v="2024-10-18T15:54:19"/>
    <s v="PROD129"/>
    <s v="CUST335"/>
    <s v="Toys"/>
    <s v="Credit Card"/>
    <n v="25.32"/>
    <n v="4"/>
    <n v="101.28"/>
    <n v="67.97"/>
    <n v="33.31"/>
    <x v="1"/>
    <s v="10"/>
    <s v="October"/>
  </r>
  <r>
    <x v="3449"/>
    <d v="2024-01-29T09:35:37"/>
    <s v="PROD67"/>
    <s v="CUST605"/>
    <s v="Electronics"/>
    <s v="Cash"/>
    <n v="1307.05"/>
    <n v="6"/>
    <n v="7842.2999999999993"/>
    <n v="69.03"/>
    <n v="7773.2699999999995"/>
    <x v="6"/>
    <s v="01"/>
    <s v="January"/>
  </r>
  <r>
    <x v="3450"/>
    <d v="2024-08-01T00:47:21"/>
    <s v="PROD110"/>
    <s v="CUST609"/>
    <s v="Books"/>
    <s v="Debit Card"/>
    <n v="420.18"/>
    <n v="2"/>
    <n v="840.36"/>
    <n v="678.93"/>
    <n v="161.43000000000006"/>
    <x v="2"/>
    <s v="08"/>
    <s v="August"/>
  </r>
  <r>
    <x v="3451"/>
    <d v="2024-03-17T03:01:47"/>
    <s v="PROD192"/>
    <s v="CUST226"/>
    <s v="Toys"/>
    <s v="Debit Card"/>
    <n v="835.32"/>
    <n v="7"/>
    <n v="5847.2400000000007"/>
    <n v="154.76"/>
    <n v="5692.4800000000005"/>
    <x v="0"/>
    <s v="03"/>
    <s v="March"/>
  </r>
  <r>
    <x v="3452"/>
    <d v="2024-02-01T13:23:18"/>
    <s v="PROD108"/>
    <s v="CUST432"/>
    <s v="Home Appliances"/>
    <s v="Debit Card"/>
    <n v="1008.68"/>
    <n v="10"/>
    <n v="10086.799999999999"/>
    <n v="188.08"/>
    <n v="9898.7199999999993"/>
    <x v="2"/>
    <s v="02"/>
    <s v="February"/>
  </r>
  <r>
    <x v="3453"/>
    <d v="2024-06-12T01:35:37"/>
    <s v="PROD187"/>
    <s v="CUST702"/>
    <s v="Fashion"/>
    <s v="Credit Card"/>
    <n v="1702.33"/>
    <n v="3"/>
    <n v="5106.99"/>
    <n v="117.5"/>
    <n v="4989.49"/>
    <x v="4"/>
    <s v="06"/>
    <s v="June"/>
  </r>
  <r>
    <x v="3454"/>
    <d v="2024-02-18T12:33:52"/>
    <s v="PROD178"/>
    <s v="CUST680"/>
    <s v="Fashion"/>
    <s v="PayPal"/>
    <n v="1130.8499999999999"/>
    <n v="4"/>
    <n v="4523.3999999999996"/>
    <n v="750.55"/>
    <n v="3772.8499999999995"/>
    <x v="0"/>
    <s v="02"/>
    <s v="February"/>
  </r>
  <r>
    <x v="3455"/>
    <d v="2024-03-31T00:24:29"/>
    <s v="PROD188"/>
    <s v="CUST109"/>
    <s v="Home Appliances"/>
    <s v="Credit Card"/>
    <n v="566.32000000000005"/>
    <n v="2"/>
    <n v="1132.6400000000001"/>
    <n v="325.48"/>
    <n v="807.16000000000008"/>
    <x v="0"/>
    <s v="03"/>
    <s v="March"/>
  </r>
  <r>
    <x v="3456"/>
    <d v="2024-11-11T00:14:53"/>
    <s v="PROD100"/>
    <s v="CUST49"/>
    <s v="Home Appliances"/>
    <s v="Credit Card"/>
    <n v="1597.02"/>
    <n v="6"/>
    <n v="9582.119999999999"/>
    <n v="404.57"/>
    <n v="9177.5499999999993"/>
    <x v="6"/>
    <s v="11"/>
    <s v="November"/>
  </r>
  <r>
    <x v="3457"/>
    <d v="2024-03-14T10:54:38"/>
    <s v="PROD114"/>
    <s v="CUST882"/>
    <s v="Electronics"/>
    <s v="PayPal"/>
    <n v="27.91"/>
    <n v="7"/>
    <n v="195.37"/>
    <n v="380.81"/>
    <n v="-185.44"/>
    <x v="2"/>
    <s v="03"/>
    <s v="March"/>
  </r>
  <r>
    <x v="3458"/>
    <d v="2024-08-23T14:56:07"/>
    <s v="PROD131"/>
    <s v="CUST829"/>
    <s v="Home Appliances"/>
    <s v="Bank Transfer"/>
    <n v="766.04"/>
    <n v="3"/>
    <n v="2298.12"/>
    <n v="694.54"/>
    <n v="1603.58"/>
    <x v="1"/>
    <s v="08"/>
    <s v="August"/>
  </r>
  <r>
    <x v="3459"/>
    <d v="2024-11-02T05:47:19"/>
    <s v="PROD192"/>
    <s v="CUST358"/>
    <s v="Home Appliances"/>
    <s v="PayPal"/>
    <n v="1427.95"/>
    <n v="1"/>
    <n v="1427.95"/>
    <n v="154.76"/>
    <n v="1273.19"/>
    <x v="3"/>
    <s v="11"/>
    <s v="November"/>
  </r>
  <r>
    <x v="3460"/>
    <d v="2024-03-28T02:15:22"/>
    <s v="PROD102"/>
    <s v="CUST872"/>
    <s v="Home Appliances"/>
    <s v="Credit Card"/>
    <n v="686.83"/>
    <n v="8"/>
    <n v="5494.64"/>
    <n v="294.83"/>
    <n v="5199.8100000000004"/>
    <x v="2"/>
    <s v="03"/>
    <s v="March"/>
  </r>
  <r>
    <x v="3461"/>
    <d v="2024-06-11T04:44:18"/>
    <s v="PROD7"/>
    <s v="CUST584"/>
    <s v="Books"/>
    <s v="Credit Card"/>
    <n v="1694.84"/>
    <n v="8"/>
    <n v="13558.72"/>
    <n v="157.37"/>
    <n v="13401.349999999999"/>
    <x v="5"/>
    <s v="06"/>
    <s v="June"/>
  </r>
  <r>
    <x v="3462"/>
    <d v="2024-03-08T12:03:51"/>
    <s v="PROD166"/>
    <s v="CUST57"/>
    <s v="Home Appliances"/>
    <s v="Credit Card"/>
    <n v="1950"/>
    <n v="8"/>
    <n v="15600"/>
    <n v="925.33"/>
    <n v="14674.67"/>
    <x v="1"/>
    <s v="03"/>
    <s v="March"/>
  </r>
  <r>
    <x v="3463"/>
    <d v="2024-03-22T17:59:09"/>
    <s v="PROD126"/>
    <s v="CUST814"/>
    <s v="Books"/>
    <s v="PayPal"/>
    <n v="870.03"/>
    <n v="7"/>
    <n v="6090.21"/>
    <n v="605.29999999999995"/>
    <n v="5484.91"/>
    <x v="1"/>
    <s v="03"/>
    <s v="March"/>
  </r>
  <r>
    <x v="3464"/>
    <d v="2024-05-02T16:48:58"/>
    <s v="PROD43"/>
    <s v="CUST999"/>
    <s v="Fashion"/>
    <s v="Bank Transfer"/>
    <n v="751.67"/>
    <n v="10"/>
    <n v="7516.7"/>
    <n v="321.19"/>
    <n v="7195.51"/>
    <x v="2"/>
    <s v="05"/>
    <s v="May"/>
  </r>
  <r>
    <x v="3465"/>
    <d v="2024-02-09T06:44:16"/>
    <s v="PROD111"/>
    <s v="CUST80"/>
    <s v="Fashion"/>
    <s v="Credit Card"/>
    <n v="1265.6300000000001"/>
    <n v="5"/>
    <n v="6328.1500000000005"/>
    <n v="771.88"/>
    <n v="5556.27"/>
    <x v="1"/>
    <s v="02"/>
    <s v="February"/>
  </r>
  <r>
    <x v="3466"/>
    <d v="2024-03-03T17:02:49"/>
    <s v="PROD75"/>
    <s v="CUST714"/>
    <s v="Electronics"/>
    <s v="PayPal"/>
    <n v="1447.33"/>
    <n v="9"/>
    <n v="13025.97"/>
    <n v="703.67"/>
    <n v="12322.3"/>
    <x v="0"/>
    <s v="03"/>
    <s v="March"/>
  </r>
  <r>
    <x v="3467"/>
    <d v="2024-05-01T05:39:01"/>
    <s v="PROD8"/>
    <s v="CUST324"/>
    <s v="Toys"/>
    <s v="Credit Card"/>
    <n v="1467.05"/>
    <n v="9"/>
    <n v="13203.449999999999"/>
    <n v="851.56"/>
    <n v="12351.89"/>
    <x v="4"/>
    <s v="05"/>
    <s v="May"/>
  </r>
  <r>
    <x v="3468"/>
    <d v="2024-09-27T10:25:50"/>
    <s v="PROD144"/>
    <s v="CUST619"/>
    <s v="Books"/>
    <s v="PayPal"/>
    <n v="894.68"/>
    <n v="7"/>
    <n v="6262.7599999999993"/>
    <n v="369.73"/>
    <n v="5893.0299999999988"/>
    <x v="1"/>
    <s v="09"/>
    <s v="September"/>
  </r>
  <r>
    <x v="3469"/>
    <d v="2024-09-01T01:15:27"/>
    <s v="PROD142"/>
    <s v="CUST154"/>
    <s v="Home Appliances"/>
    <s v="Bank Transfer"/>
    <n v="1344.47"/>
    <n v="1"/>
    <n v="1344.47"/>
    <n v="102.72"/>
    <n v="1241.75"/>
    <x v="0"/>
    <s v="09"/>
    <s v="September"/>
  </r>
  <r>
    <x v="3470"/>
    <d v="2024-06-09T07:34:18"/>
    <s v="PROD142"/>
    <s v="CUST65"/>
    <s v="Fashion"/>
    <s v="Debit Card"/>
    <n v="1026.3"/>
    <n v="8"/>
    <n v="8210.4"/>
    <n v="102.72"/>
    <n v="8107.6799999999994"/>
    <x v="0"/>
    <s v="06"/>
    <s v="June"/>
  </r>
  <r>
    <x v="3471"/>
    <d v="2024-10-17T08:26:54"/>
    <s v="PROD109"/>
    <s v="CUST567"/>
    <s v="Home Appliances"/>
    <s v="Cash"/>
    <n v="677"/>
    <n v="3"/>
    <n v="2031"/>
    <n v="282.68"/>
    <n v="1748.32"/>
    <x v="2"/>
    <s v="10"/>
    <s v="October"/>
  </r>
  <r>
    <x v="3472"/>
    <d v="2024-02-23T22:29:50"/>
    <s v="PROD93"/>
    <s v="CUST818"/>
    <s v="Home Appliances"/>
    <s v="Cash"/>
    <n v="1946.52"/>
    <n v="9"/>
    <n v="17518.68"/>
    <n v="762.47"/>
    <n v="16756.21"/>
    <x v="1"/>
    <s v="02"/>
    <s v="February"/>
  </r>
  <r>
    <x v="3473"/>
    <d v="2024-03-11T07:40:31"/>
    <s v="PROD168"/>
    <s v="CUST634"/>
    <s v="Home Appliances"/>
    <s v="Bank Transfer"/>
    <n v="607.09"/>
    <n v="4"/>
    <n v="2428.36"/>
    <n v="407.18"/>
    <n v="2021.18"/>
    <x v="6"/>
    <s v="03"/>
    <s v="March"/>
  </r>
  <r>
    <x v="3474"/>
    <d v="2024-02-13T12:21:52"/>
    <s v="PROD167"/>
    <s v="CUST806"/>
    <s v="Home Appliances"/>
    <s v="PayPal"/>
    <n v="729.53"/>
    <n v="7"/>
    <n v="5106.71"/>
    <n v="692.47"/>
    <n v="4414.24"/>
    <x v="5"/>
    <s v="02"/>
    <s v="February"/>
  </r>
  <r>
    <x v="3475"/>
    <d v="2024-02-03T14:38:25"/>
    <s v="PROD180"/>
    <s v="CUST136"/>
    <s v="Books"/>
    <s v="Cash"/>
    <n v="1153.96"/>
    <n v="1"/>
    <n v="1153.96"/>
    <n v="452.2"/>
    <n v="701.76"/>
    <x v="3"/>
    <s v="02"/>
    <s v="February"/>
  </r>
  <r>
    <x v="3476"/>
    <d v="2024-09-12T08:57:56"/>
    <s v="PROD82"/>
    <s v="CUST48"/>
    <s v="Home Appliances"/>
    <s v="Credit Card"/>
    <n v="1352.64"/>
    <n v="5"/>
    <n v="6763.2000000000007"/>
    <n v="208.12"/>
    <n v="6555.0800000000008"/>
    <x v="2"/>
    <s v="09"/>
    <s v="September"/>
  </r>
  <r>
    <x v="3477"/>
    <d v="2024-06-28T02:11:17"/>
    <s v="PROD137"/>
    <s v="CUST948"/>
    <s v="Toys"/>
    <s v="Debit Card"/>
    <n v="272.37"/>
    <n v="7"/>
    <n v="1906.5900000000001"/>
    <n v="612.41999999999996"/>
    <n v="1294.17"/>
    <x v="1"/>
    <s v="06"/>
    <s v="June"/>
  </r>
  <r>
    <x v="3478"/>
    <d v="2024-03-31T20:42:04"/>
    <s v="PROD23"/>
    <s v="CUST216"/>
    <s v="Fashion"/>
    <s v="Bank Transfer"/>
    <n v="175.53"/>
    <n v="9"/>
    <n v="1579.77"/>
    <n v="249.12"/>
    <n v="1330.65"/>
    <x v="0"/>
    <s v="03"/>
    <s v="March"/>
  </r>
  <r>
    <x v="3479"/>
    <d v="2024-07-02T10:38:13"/>
    <s v="PROD56"/>
    <s v="CUST513"/>
    <s v="Toys"/>
    <s v="Credit Card"/>
    <n v="133.29"/>
    <n v="4"/>
    <n v="533.16"/>
    <n v="914.29"/>
    <n v="-381.13"/>
    <x v="5"/>
    <s v="07"/>
    <s v="July"/>
  </r>
  <r>
    <x v="3480"/>
    <d v="2024-02-17T16:48:29"/>
    <s v="PROD39"/>
    <s v="CUST295"/>
    <s v="Books"/>
    <s v="PayPal"/>
    <n v="1561.8"/>
    <n v="6"/>
    <n v="9370.7999999999993"/>
    <n v="901.68"/>
    <n v="8469.119999999999"/>
    <x v="3"/>
    <s v="02"/>
    <s v="February"/>
  </r>
  <r>
    <x v="3481"/>
    <d v="2024-06-30T22:14:49"/>
    <s v="PROD87"/>
    <s v="CUST61"/>
    <s v="Home Appliances"/>
    <s v="Cash"/>
    <n v="516.78"/>
    <n v="5"/>
    <n v="2583.8999999999996"/>
    <n v="646.59"/>
    <n v="1937.3099999999995"/>
    <x v="0"/>
    <s v="06"/>
    <s v="June"/>
  </r>
  <r>
    <x v="3482"/>
    <d v="2024-03-29T11:04:32"/>
    <s v="PROD129"/>
    <s v="CUST837"/>
    <s v="Home Appliances"/>
    <s v="Credit Card"/>
    <n v="626.16"/>
    <n v="7"/>
    <n v="4383.12"/>
    <n v="67.97"/>
    <n v="4315.1499999999996"/>
    <x v="1"/>
    <s v="03"/>
    <s v="March"/>
  </r>
  <r>
    <x v="3483"/>
    <d v="2024-06-29T07:27:44"/>
    <s v="PROD194"/>
    <s v="CUST650"/>
    <s v="Fashion"/>
    <s v="Cash"/>
    <n v="916.61"/>
    <n v="1"/>
    <n v="916.61"/>
    <n v="521.98"/>
    <n v="394.63"/>
    <x v="3"/>
    <s v="06"/>
    <s v="June"/>
  </r>
  <r>
    <x v="3484"/>
    <d v="2024-01-05T07:13:06"/>
    <s v="PROD143"/>
    <s v="CUST143"/>
    <s v="Electronics"/>
    <s v="Debit Card"/>
    <n v="1118.27"/>
    <n v="10"/>
    <n v="11182.7"/>
    <n v="570.6"/>
    <n v="10612.1"/>
    <x v="1"/>
    <s v="01"/>
    <s v="January"/>
  </r>
  <r>
    <x v="3485"/>
    <d v="2024-04-07T01:47:04"/>
    <s v="PROD191"/>
    <s v="CUST738"/>
    <s v="Home Appliances"/>
    <s v="Bank Transfer"/>
    <n v="95.58"/>
    <n v="8"/>
    <n v="764.64"/>
    <n v="148.63"/>
    <n v="616.01"/>
    <x v="0"/>
    <s v="04"/>
    <s v="April"/>
  </r>
  <r>
    <x v="3486"/>
    <d v="2024-02-16T06:47:34"/>
    <s v="PROD62"/>
    <s v="CUST274"/>
    <s v="Fashion"/>
    <s v="Bank Transfer"/>
    <n v="1506.86"/>
    <n v="10"/>
    <n v="15068.599999999999"/>
    <n v="778.48"/>
    <n v="14290.119999999999"/>
    <x v="1"/>
    <s v="02"/>
    <s v="February"/>
  </r>
  <r>
    <x v="3487"/>
    <d v="2024-07-11T23:22:57"/>
    <s v="PROD14"/>
    <s v="CUST305"/>
    <s v="Home Appliances"/>
    <s v="Credit Card"/>
    <n v="1709.6"/>
    <n v="4"/>
    <n v="6838.4"/>
    <n v="623.39"/>
    <n v="6215.0099999999993"/>
    <x v="2"/>
    <s v="07"/>
    <s v="July"/>
  </r>
  <r>
    <x v="3488"/>
    <d v="2024-09-08T20:20:00"/>
    <s v="PROD67"/>
    <s v="CUST358"/>
    <s v="Home Appliances"/>
    <s v="Debit Card"/>
    <n v="991.9"/>
    <n v="8"/>
    <n v="7935.2"/>
    <n v="69.03"/>
    <n v="7866.17"/>
    <x v="0"/>
    <s v="09"/>
    <s v="September"/>
  </r>
  <r>
    <x v="3489"/>
    <d v="2024-04-01T02:42:48"/>
    <s v="PROD88"/>
    <s v="CUST26"/>
    <s v="Home Appliances"/>
    <s v="PayPal"/>
    <n v="120.88"/>
    <n v="3"/>
    <n v="362.64"/>
    <n v="834.4"/>
    <n v="-471.76"/>
    <x v="6"/>
    <s v="04"/>
    <s v="April"/>
  </r>
  <r>
    <x v="3490"/>
    <d v="2024-07-05T17:58:26"/>
    <s v="PROD135"/>
    <s v="CUST971"/>
    <s v="Toys"/>
    <s v="PayPal"/>
    <n v="951.93"/>
    <n v="3"/>
    <n v="2855.79"/>
    <n v="65.66"/>
    <n v="2790.13"/>
    <x v="1"/>
    <s v="07"/>
    <s v="July"/>
  </r>
  <r>
    <x v="3491"/>
    <d v="2024-09-26T21:40:38"/>
    <s v="PROD177"/>
    <s v="CUST939"/>
    <s v="Home Appliances"/>
    <s v="Bank Transfer"/>
    <n v="1713.71"/>
    <n v="3"/>
    <n v="5141.13"/>
    <n v="102.73"/>
    <n v="5038.4000000000005"/>
    <x v="2"/>
    <s v="09"/>
    <s v="September"/>
  </r>
  <r>
    <x v="3492"/>
    <d v="2024-09-14T17:50:29"/>
    <s v="PROD174"/>
    <s v="CUST407"/>
    <s v="Fashion"/>
    <s v="PayPal"/>
    <n v="1424.63"/>
    <n v="2"/>
    <n v="2849.26"/>
    <n v="348.26"/>
    <n v="2501"/>
    <x v="3"/>
    <s v="09"/>
    <s v="September"/>
  </r>
  <r>
    <x v="3493"/>
    <d v="2024-09-20T10:26:45"/>
    <s v="PROD144"/>
    <s v="CUST370"/>
    <s v="Toys"/>
    <s v="Cash"/>
    <n v="637.45000000000005"/>
    <n v="4"/>
    <n v="2549.8000000000002"/>
    <n v="369.73"/>
    <n v="2180.0700000000002"/>
    <x v="1"/>
    <s v="09"/>
    <s v="September"/>
  </r>
  <r>
    <x v="3494"/>
    <d v="2024-09-15T06:23:57"/>
    <s v="PROD33"/>
    <s v="CUST739"/>
    <s v="Electronics"/>
    <s v="PayPal"/>
    <n v="269.24"/>
    <n v="2"/>
    <n v="538.48"/>
    <n v="330.51"/>
    <n v="207.97000000000003"/>
    <x v="0"/>
    <s v="09"/>
    <s v="September"/>
  </r>
  <r>
    <x v="3495"/>
    <d v="2024-08-16T17:59:19"/>
    <s v="PROD129"/>
    <s v="CUST117"/>
    <s v="Fashion"/>
    <s v="Debit Card"/>
    <n v="159.76"/>
    <n v="2"/>
    <n v="319.52"/>
    <n v="67.97"/>
    <n v="251.54999999999998"/>
    <x v="1"/>
    <s v="08"/>
    <s v="August"/>
  </r>
  <r>
    <x v="3496"/>
    <d v="2024-04-19T04:14:46"/>
    <s v="PROD147"/>
    <s v="CUST852"/>
    <s v="Electronics"/>
    <s v="PayPal"/>
    <n v="789.87"/>
    <n v="4"/>
    <n v="3159.48"/>
    <n v="257.93"/>
    <n v="2901.55"/>
    <x v="1"/>
    <s v="04"/>
    <s v="April"/>
  </r>
  <r>
    <x v="3497"/>
    <d v="2024-04-02T21:06:03"/>
    <s v="PROD143"/>
    <s v="CUST943"/>
    <s v="Books"/>
    <s v="Credit Card"/>
    <n v="1071.1300000000001"/>
    <n v="3"/>
    <n v="3213.3900000000003"/>
    <n v="570.6"/>
    <n v="2642.7900000000004"/>
    <x v="5"/>
    <s v="04"/>
    <s v="April"/>
  </r>
  <r>
    <x v="3498"/>
    <d v="2024-03-22T20:47:08"/>
    <s v="PROD20"/>
    <s v="CUST69"/>
    <s v="Toys"/>
    <s v="Debit Card"/>
    <n v="138.44"/>
    <n v="3"/>
    <n v="415.32"/>
    <n v="211.71"/>
    <n v="203.60999999999999"/>
    <x v="1"/>
    <s v="03"/>
    <s v="March"/>
  </r>
  <r>
    <x v="3499"/>
    <d v="2024-07-03T14:15:36"/>
    <s v="PROD142"/>
    <s v="CUST51"/>
    <s v="Home Appliances"/>
    <s v="PayPal"/>
    <n v="1400.1"/>
    <n v="9"/>
    <n v="12600.9"/>
    <n v="102.72"/>
    <n v="12498.18"/>
    <x v="4"/>
    <s v="07"/>
    <s v="July"/>
  </r>
  <r>
    <x v="3500"/>
    <d v="2024-09-23T23:55:20"/>
    <s v="PROD128"/>
    <s v="CUST984"/>
    <s v="Fashion"/>
    <s v="Bank Transfer"/>
    <n v="734.65"/>
    <n v="2"/>
    <n v="1469.3"/>
    <n v="505.04"/>
    <n v="964.26"/>
    <x v="6"/>
    <s v="09"/>
    <s v="September"/>
  </r>
  <r>
    <x v="3501"/>
    <d v="2024-03-26T14:29:17"/>
    <s v="PROD123"/>
    <s v="CUST551"/>
    <s v="Books"/>
    <s v="PayPal"/>
    <n v="1655.6"/>
    <n v="2"/>
    <n v="3311.2"/>
    <n v="372.5"/>
    <n v="2938.7"/>
    <x v="5"/>
    <s v="03"/>
    <s v="March"/>
  </r>
  <r>
    <x v="3502"/>
    <d v="2024-08-19T17:19:24"/>
    <s v="PROD46"/>
    <s v="CUST247"/>
    <s v="Fashion"/>
    <s v="Cash"/>
    <n v="1415.98"/>
    <n v="6"/>
    <n v="8495.880000000001"/>
    <n v="587.24"/>
    <n v="7908.6400000000012"/>
    <x v="6"/>
    <s v="08"/>
    <s v="August"/>
  </r>
  <r>
    <x v="3503"/>
    <d v="2024-07-26T03:35:55"/>
    <s v="PROD87"/>
    <s v="CUST839"/>
    <s v="Home Appliances"/>
    <s v="Cash"/>
    <n v="1571.69"/>
    <n v="6"/>
    <n v="9430.14"/>
    <n v="646.59"/>
    <n v="8783.5499999999993"/>
    <x v="1"/>
    <s v="07"/>
    <s v="July"/>
  </r>
  <r>
    <x v="3504"/>
    <d v="2024-03-13T21:34:39"/>
    <s v="PROD24"/>
    <s v="CUST206"/>
    <s v="Books"/>
    <s v="Cash"/>
    <n v="1283.83"/>
    <n v="10"/>
    <n v="12838.3"/>
    <n v="42.41"/>
    <n v="12795.89"/>
    <x v="4"/>
    <s v="03"/>
    <s v="March"/>
  </r>
  <r>
    <x v="3505"/>
    <d v="2024-07-06T00:58:21"/>
    <s v="PROD184"/>
    <s v="CUST171"/>
    <s v="Books"/>
    <s v="Cash"/>
    <n v="1005.94"/>
    <n v="9"/>
    <n v="9053.4600000000009"/>
    <n v="986.68"/>
    <n v="8066.7800000000007"/>
    <x v="3"/>
    <s v="07"/>
    <s v="July"/>
  </r>
  <r>
    <x v="3506"/>
    <d v="2024-10-17T20:05:10"/>
    <s v="PROD32"/>
    <s v="CUST445"/>
    <s v="Toys"/>
    <s v="PayPal"/>
    <n v="1982.3"/>
    <n v="8"/>
    <n v="15858.4"/>
    <n v="439.15"/>
    <n v="15419.25"/>
    <x v="2"/>
    <s v="10"/>
    <s v="October"/>
  </r>
  <r>
    <x v="3507"/>
    <d v="2024-07-28T16:54:36"/>
    <s v="PROD112"/>
    <s v="CUST574"/>
    <s v="Electronics"/>
    <s v="Cash"/>
    <n v="759.67"/>
    <n v="2"/>
    <n v="1519.34"/>
    <n v="104.7"/>
    <n v="1414.6399999999999"/>
    <x v="0"/>
    <s v="07"/>
    <s v="July"/>
  </r>
  <r>
    <x v="3508"/>
    <d v="2024-05-13T15:44:30"/>
    <s v="PROD48"/>
    <s v="CUST321"/>
    <s v="Books"/>
    <s v="Bank Transfer"/>
    <n v="357.34"/>
    <n v="9"/>
    <n v="3216.06"/>
    <n v="965.14"/>
    <n v="2250.92"/>
    <x v="6"/>
    <s v="05"/>
    <s v="May"/>
  </r>
  <r>
    <x v="3509"/>
    <d v="2024-04-01T06:51:01"/>
    <s v="PROD125"/>
    <s v="CUST187"/>
    <s v="Home Appliances"/>
    <s v="PayPal"/>
    <n v="926.66"/>
    <n v="3"/>
    <n v="2779.98"/>
    <n v="358.25"/>
    <n v="2421.73"/>
    <x v="6"/>
    <s v="04"/>
    <s v="April"/>
  </r>
  <r>
    <x v="3510"/>
    <d v="2024-10-02T02:56:08"/>
    <s v="PROD182"/>
    <s v="CUST422"/>
    <s v="Electronics"/>
    <s v="Credit Card"/>
    <n v="958.96"/>
    <n v="5"/>
    <n v="4794.8"/>
    <n v="316.27"/>
    <n v="4478.5300000000007"/>
    <x v="4"/>
    <s v="10"/>
    <s v="October"/>
  </r>
  <r>
    <x v="3511"/>
    <d v="2024-10-27T06:03:20"/>
    <s v="PROD133"/>
    <s v="CUST111"/>
    <s v="Home Appliances"/>
    <s v="PayPal"/>
    <n v="1900.66"/>
    <n v="10"/>
    <n v="19006.600000000002"/>
    <n v="751.27"/>
    <n v="18255.330000000002"/>
    <x v="0"/>
    <s v="10"/>
    <s v="October"/>
  </r>
  <r>
    <x v="3512"/>
    <d v="2024-08-05T09:07:25"/>
    <s v="PROD60"/>
    <s v="CUST103"/>
    <s v="Electronics"/>
    <s v="Debit Card"/>
    <n v="1865"/>
    <n v="6"/>
    <n v="11190"/>
    <n v="961.88"/>
    <n v="10228.120000000001"/>
    <x v="6"/>
    <s v="08"/>
    <s v="August"/>
  </r>
  <r>
    <x v="3513"/>
    <d v="2024-05-08T18:35:06"/>
    <s v="PROD50"/>
    <s v="CUST152"/>
    <s v="Electronics"/>
    <s v="Debit Card"/>
    <n v="1667.22"/>
    <n v="2"/>
    <n v="3334.44"/>
    <n v="762.05"/>
    <n v="2572.3900000000003"/>
    <x v="4"/>
    <s v="05"/>
    <s v="May"/>
  </r>
  <r>
    <x v="3514"/>
    <d v="2024-01-14T14:32:04"/>
    <s v="PROD85"/>
    <s v="CUST499"/>
    <s v="Fashion"/>
    <s v="Debit Card"/>
    <n v="937.12"/>
    <n v="5"/>
    <n v="4685.6000000000004"/>
    <n v="899.57"/>
    <n v="3786.03"/>
    <x v="0"/>
    <s v="01"/>
    <s v="January"/>
  </r>
  <r>
    <x v="3515"/>
    <d v="2024-03-18T19:35:58"/>
    <s v="PROD99"/>
    <s v="CUST330"/>
    <s v="Books"/>
    <s v="Credit Card"/>
    <n v="667.6"/>
    <n v="1"/>
    <n v="667.6"/>
    <n v="643.29"/>
    <n v="24.310000000000059"/>
    <x v="6"/>
    <s v="03"/>
    <s v="March"/>
  </r>
  <r>
    <x v="3516"/>
    <d v="2024-02-03T04:54:06"/>
    <s v="PROD7"/>
    <s v="CUST218"/>
    <s v="Toys"/>
    <s v="Cash"/>
    <n v="646.23"/>
    <n v="10"/>
    <n v="6462.3"/>
    <n v="157.37"/>
    <n v="6304.93"/>
    <x v="3"/>
    <s v="02"/>
    <s v="February"/>
  </r>
  <r>
    <x v="3517"/>
    <d v="2024-05-21T16:19:32"/>
    <s v="PROD13"/>
    <s v="CUST200"/>
    <s v="Toys"/>
    <s v="Bank Transfer"/>
    <n v="1334.36"/>
    <n v="2"/>
    <n v="2668.72"/>
    <n v="188.4"/>
    <n v="2480.3199999999997"/>
    <x v="5"/>
    <s v="05"/>
    <s v="May"/>
  </r>
  <r>
    <x v="3518"/>
    <d v="2024-04-10T07:45:17"/>
    <s v="PROD101"/>
    <s v="CUST725"/>
    <s v="Home Appliances"/>
    <s v="Credit Card"/>
    <n v="659.65"/>
    <n v="5"/>
    <n v="3298.25"/>
    <n v="978.72"/>
    <n v="2319.5299999999997"/>
    <x v="4"/>
    <s v="04"/>
    <s v="April"/>
  </r>
  <r>
    <x v="3519"/>
    <d v="2024-07-14T19:20:35"/>
    <s v="PROD75"/>
    <s v="CUST596"/>
    <s v="Home Appliances"/>
    <s v="Debit Card"/>
    <n v="635.6"/>
    <n v="6"/>
    <n v="3813.6000000000004"/>
    <n v="703.67"/>
    <n v="3109.9300000000003"/>
    <x v="0"/>
    <s v="07"/>
    <s v="July"/>
  </r>
  <r>
    <x v="3520"/>
    <d v="2024-09-13T08:17:01"/>
    <s v="PROD193"/>
    <s v="CUST292"/>
    <s v="Fashion"/>
    <s v="PayPal"/>
    <n v="1788.44"/>
    <n v="2"/>
    <n v="3576.88"/>
    <n v="809.98"/>
    <n v="2766.9"/>
    <x v="1"/>
    <s v="09"/>
    <s v="September"/>
  </r>
  <r>
    <x v="3521"/>
    <d v="2024-04-23T18:49:32"/>
    <s v="PROD80"/>
    <s v="CUST471"/>
    <s v="Home Appliances"/>
    <s v="Cash"/>
    <n v="1997.74"/>
    <n v="4"/>
    <n v="7990.96"/>
    <n v="348.54"/>
    <n v="7642.42"/>
    <x v="5"/>
    <s v="04"/>
    <s v="April"/>
  </r>
  <r>
    <x v="3522"/>
    <d v="2024-01-04T06:20:18"/>
    <s v="PROD1"/>
    <s v="CUST344"/>
    <s v="Electronics"/>
    <s v="Debit Card"/>
    <n v="1498.27"/>
    <n v="4"/>
    <n v="5993.08"/>
    <n v="435.29"/>
    <n v="5557.79"/>
    <x v="2"/>
    <s v="01"/>
    <s v="January"/>
  </r>
  <r>
    <x v="3523"/>
    <d v="2024-04-21T21:19:18"/>
    <s v="PROD154"/>
    <s v="CUST434"/>
    <s v="Books"/>
    <s v="Cash"/>
    <n v="511.49"/>
    <n v="10"/>
    <n v="5114.8999999999996"/>
    <n v="37.53"/>
    <n v="5077.37"/>
    <x v="0"/>
    <s v="04"/>
    <s v="April"/>
  </r>
  <r>
    <x v="3524"/>
    <d v="2024-07-31T12:43:44"/>
    <s v="PROD31"/>
    <s v="CUST486"/>
    <s v="Home Appliances"/>
    <s v="Bank Transfer"/>
    <n v="447.99"/>
    <n v="10"/>
    <n v="4479.8999999999996"/>
    <n v="736.41"/>
    <n v="3743.49"/>
    <x v="4"/>
    <s v="07"/>
    <s v="July"/>
  </r>
  <r>
    <x v="3525"/>
    <d v="2024-07-24T07:38:12"/>
    <s v="PROD52"/>
    <s v="CUST498"/>
    <s v="Fashion"/>
    <s v="PayPal"/>
    <n v="1088.9100000000001"/>
    <n v="2"/>
    <n v="2177.8200000000002"/>
    <n v="71.47"/>
    <n v="2106.3500000000004"/>
    <x v="4"/>
    <s v="07"/>
    <s v="July"/>
  </r>
  <r>
    <x v="3526"/>
    <d v="2024-11-06T09:36:31"/>
    <s v="PROD52"/>
    <s v="CUST847"/>
    <s v="Toys"/>
    <s v="Debit Card"/>
    <n v="380.91"/>
    <n v="8"/>
    <n v="3047.28"/>
    <n v="71.47"/>
    <n v="2975.8100000000004"/>
    <x v="4"/>
    <s v="11"/>
    <s v="November"/>
  </r>
  <r>
    <x v="3527"/>
    <d v="2024-09-16T22:42:21"/>
    <s v="PROD162"/>
    <s v="CUST461"/>
    <s v="Home Appliances"/>
    <s v="Credit Card"/>
    <n v="1005.85"/>
    <n v="1"/>
    <n v="1005.85"/>
    <n v="109.48"/>
    <n v="896.37"/>
    <x v="6"/>
    <s v="09"/>
    <s v="September"/>
  </r>
  <r>
    <x v="3528"/>
    <d v="2024-04-19T15:29:19"/>
    <s v="PROD88"/>
    <s v="CUST768"/>
    <s v="Home Appliances"/>
    <s v="Credit Card"/>
    <n v="68.97"/>
    <n v="5"/>
    <n v="344.85"/>
    <n v="834.4"/>
    <n v="-489.54999999999995"/>
    <x v="1"/>
    <s v="04"/>
    <s v="April"/>
  </r>
  <r>
    <x v="3529"/>
    <d v="2024-06-07T05:10:01"/>
    <s v="PROD81"/>
    <s v="CUST772"/>
    <s v="Toys"/>
    <s v="Bank Transfer"/>
    <n v="651.27"/>
    <n v="9"/>
    <n v="5861.43"/>
    <n v="783.02"/>
    <n v="5078.41"/>
    <x v="1"/>
    <s v="06"/>
    <s v="June"/>
  </r>
  <r>
    <x v="3530"/>
    <d v="2024-03-29T06:52:15"/>
    <s v="PROD182"/>
    <s v="CUST569"/>
    <s v="Toys"/>
    <s v="Bank Transfer"/>
    <n v="1797.53"/>
    <n v="5"/>
    <n v="8987.65"/>
    <n v="316.27"/>
    <n v="8671.3799999999992"/>
    <x v="1"/>
    <s v="03"/>
    <s v="March"/>
  </r>
  <r>
    <x v="3531"/>
    <d v="2024-03-27T19:14:18"/>
    <s v="PROD77"/>
    <s v="CUST859"/>
    <s v="Fashion"/>
    <s v="Cash"/>
    <n v="459.17"/>
    <n v="1"/>
    <n v="459.17"/>
    <n v="596.91999999999996"/>
    <n v="-137.74999999999994"/>
    <x v="4"/>
    <s v="03"/>
    <s v="March"/>
  </r>
  <r>
    <x v="3532"/>
    <d v="2024-09-08T12:59:33"/>
    <s v="PROD83"/>
    <s v="CUST805"/>
    <s v="Fashion"/>
    <s v="Debit Card"/>
    <n v="1814.1"/>
    <n v="1"/>
    <n v="1814.1"/>
    <n v="303.60000000000002"/>
    <n v="1510.5"/>
    <x v="0"/>
    <s v="09"/>
    <s v="September"/>
  </r>
  <r>
    <x v="3533"/>
    <d v="2024-07-04T00:17:29"/>
    <s v="PROD49"/>
    <s v="CUST544"/>
    <s v="Fashion"/>
    <s v="PayPal"/>
    <n v="835.22"/>
    <n v="4"/>
    <n v="3340.88"/>
    <n v="401.98"/>
    <n v="2938.9"/>
    <x v="2"/>
    <s v="07"/>
    <s v="July"/>
  </r>
  <r>
    <x v="3534"/>
    <d v="2024-03-02T18:13:44"/>
    <s v="PROD64"/>
    <s v="CUST138"/>
    <s v="Toys"/>
    <s v="PayPal"/>
    <n v="1277.32"/>
    <n v="3"/>
    <n v="3831.96"/>
    <n v="90.98"/>
    <n v="3740.98"/>
    <x v="3"/>
    <s v="03"/>
    <s v="March"/>
  </r>
  <r>
    <x v="3535"/>
    <d v="2024-01-28T06:08:51"/>
    <s v="PROD71"/>
    <s v="CUST873"/>
    <s v="Electronics"/>
    <s v="Bank Transfer"/>
    <n v="877.34"/>
    <n v="2"/>
    <n v="1754.68"/>
    <n v="35.22"/>
    <n v="1719.46"/>
    <x v="0"/>
    <s v="01"/>
    <s v="January"/>
  </r>
  <r>
    <x v="3536"/>
    <d v="2024-05-04T16:03:33"/>
    <s v="PROD195"/>
    <s v="CUST794"/>
    <s v="Fashion"/>
    <s v="Credit Card"/>
    <n v="1415.14"/>
    <n v="4"/>
    <n v="5660.56"/>
    <n v="955.51"/>
    <n v="4705.05"/>
    <x v="3"/>
    <s v="05"/>
    <s v="May"/>
  </r>
  <r>
    <x v="3537"/>
    <d v="2024-04-24T09:08:50"/>
    <s v="PROD118"/>
    <s v="CUST989"/>
    <s v="Fashion"/>
    <s v="Debit Card"/>
    <n v="1295.52"/>
    <n v="7"/>
    <n v="9068.64"/>
    <n v="370.52"/>
    <n v="8698.119999999999"/>
    <x v="4"/>
    <s v="04"/>
    <s v="April"/>
  </r>
  <r>
    <x v="3538"/>
    <d v="2024-08-21T13:07:01"/>
    <s v="PROD80"/>
    <s v="CUST554"/>
    <s v="Books"/>
    <s v="Cash"/>
    <n v="1080.5999999999999"/>
    <n v="8"/>
    <n v="8644.7999999999993"/>
    <n v="348.54"/>
    <n v="8296.2599999999984"/>
    <x v="4"/>
    <s v="08"/>
    <s v="August"/>
  </r>
  <r>
    <x v="3539"/>
    <d v="2024-03-08T23:48:52"/>
    <s v="PROD119"/>
    <s v="CUST808"/>
    <s v="Electronics"/>
    <s v="Bank Transfer"/>
    <n v="1192.04"/>
    <n v="9"/>
    <n v="10728.36"/>
    <n v="415.38"/>
    <n v="10312.980000000001"/>
    <x v="1"/>
    <s v="03"/>
    <s v="March"/>
  </r>
  <r>
    <x v="3540"/>
    <d v="2024-07-24T11:27:27"/>
    <s v="PROD174"/>
    <s v="CUST900"/>
    <s v="Books"/>
    <s v="Debit Card"/>
    <n v="525.27"/>
    <n v="2"/>
    <n v="1050.54"/>
    <n v="348.26"/>
    <n v="702.28"/>
    <x v="4"/>
    <s v="07"/>
    <s v="July"/>
  </r>
  <r>
    <x v="3541"/>
    <d v="2024-03-31T08:10:40"/>
    <s v="PROD31"/>
    <s v="CUST116"/>
    <s v="Electronics"/>
    <s v="Cash"/>
    <n v="1785.84"/>
    <n v="9"/>
    <n v="16072.56"/>
    <n v="736.41"/>
    <n v="15336.15"/>
    <x v="0"/>
    <s v="03"/>
    <s v="March"/>
  </r>
  <r>
    <x v="3542"/>
    <d v="2024-10-12T23:09:45"/>
    <s v="PROD105"/>
    <s v="CUST470"/>
    <s v="Books"/>
    <s v="Bank Transfer"/>
    <n v="1291.72"/>
    <n v="3"/>
    <n v="3875.16"/>
    <n v="305.49"/>
    <n v="3569.67"/>
    <x v="3"/>
    <s v="10"/>
    <s v="October"/>
  </r>
  <r>
    <x v="3543"/>
    <d v="2024-06-26T15:58:44"/>
    <s v="PROD8"/>
    <s v="CUST703"/>
    <s v="Electronics"/>
    <s v="Credit Card"/>
    <n v="1863.64"/>
    <n v="10"/>
    <n v="18636.400000000001"/>
    <n v="851.56"/>
    <n v="17784.84"/>
    <x v="4"/>
    <s v="06"/>
    <s v="June"/>
  </r>
  <r>
    <x v="3544"/>
    <d v="2024-02-27T17:28:32"/>
    <s v="PROD97"/>
    <s v="CUST184"/>
    <s v="Books"/>
    <s v="Credit Card"/>
    <n v="906.2"/>
    <n v="5"/>
    <n v="4531"/>
    <n v="746.04"/>
    <n v="3784.96"/>
    <x v="5"/>
    <s v="02"/>
    <s v="February"/>
  </r>
  <r>
    <x v="3545"/>
    <d v="2024-03-20T16:23:14"/>
    <s v="PROD20"/>
    <s v="CUST667"/>
    <s v="Fashion"/>
    <s v="Credit Card"/>
    <n v="929.85"/>
    <n v="5"/>
    <n v="4649.25"/>
    <n v="211.71"/>
    <n v="4437.54"/>
    <x v="4"/>
    <s v="03"/>
    <s v="March"/>
  </r>
  <r>
    <x v="3546"/>
    <d v="2024-05-27T13:27:47"/>
    <s v="PROD108"/>
    <s v="CUST687"/>
    <s v="Fashion"/>
    <s v="Bank Transfer"/>
    <n v="928.35"/>
    <n v="1"/>
    <n v="928.35"/>
    <n v="188.08"/>
    <n v="740.27"/>
    <x v="6"/>
    <s v="05"/>
    <s v="May"/>
  </r>
  <r>
    <x v="3547"/>
    <d v="2024-06-14T22:46:31"/>
    <s v="PROD33"/>
    <s v="CUST580"/>
    <s v="Toys"/>
    <s v="PayPal"/>
    <n v="1769.79"/>
    <n v="9"/>
    <n v="15928.11"/>
    <n v="330.51"/>
    <n v="15597.6"/>
    <x v="1"/>
    <s v="06"/>
    <s v="June"/>
  </r>
  <r>
    <x v="3548"/>
    <d v="2024-06-06T02:27:33"/>
    <s v="PROD141"/>
    <s v="CUST438"/>
    <s v="Home Appliances"/>
    <s v="PayPal"/>
    <n v="795.8"/>
    <n v="3"/>
    <n v="2387.3999999999996"/>
    <n v="74.92"/>
    <n v="2312.4799999999996"/>
    <x v="2"/>
    <s v="06"/>
    <s v="June"/>
  </r>
  <r>
    <x v="3549"/>
    <d v="2024-04-05T11:19:10"/>
    <s v="PROD83"/>
    <s v="CUST969"/>
    <s v="Home Appliances"/>
    <s v="PayPal"/>
    <n v="1068.95"/>
    <n v="5"/>
    <n v="5344.75"/>
    <n v="303.60000000000002"/>
    <n v="5041.1499999999996"/>
    <x v="1"/>
    <s v="04"/>
    <s v="April"/>
  </r>
  <r>
    <x v="3550"/>
    <d v="2024-03-25T06:53:38"/>
    <s v="PROD166"/>
    <s v="CUST944"/>
    <s v="Home Appliances"/>
    <s v="Debit Card"/>
    <n v="1533.96"/>
    <n v="1"/>
    <n v="1533.96"/>
    <n v="925.33"/>
    <n v="608.63"/>
    <x v="6"/>
    <s v="03"/>
    <s v="March"/>
  </r>
  <r>
    <x v="3551"/>
    <d v="2024-05-18T16:41:19"/>
    <s v="PROD85"/>
    <s v="CUST353"/>
    <s v="Home Appliances"/>
    <s v="PayPal"/>
    <n v="516.53"/>
    <n v="7"/>
    <n v="3615.71"/>
    <n v="899.57"/>
    <n v="2716.14"/>
    <x v="3"/>
    <s v="05"/>
    <s v="May"/>
  </r>
  <r>
    <x v="3552"/>
    <d v="2024-07-14T11:52:43"/>
    <s v="PROD167"/>
    <s v="CUST728"/>
    <s v="Electronics"/>
    <s v="Cash"/>
    <n v="1711.48"/>
    <n v="5"/>
    <n v="8557.4"/>
    <n v="692.47"/>
    <n v="7864.9299999999994"/>
    <x v="0"/>
    <s v="07"/>
    <s v="July"/>
  </r>
  <r>
    <x v="3553"/>
    <d v="2024-08-05T01:00:50"/>
    <s v="PROD97"/>
    <s v="CUST96"/>
    <s v="Fashion"/>
    <s v="Debit Card"/>
    <n v="121.16"/>
    <n v="4"/>
    <n v="484.64"/>
    <n v="746.04"/>
    <n v="-261.39999999999998"/>
    <x v="6"/>
    <s v="08"/>
    <s v="August"/>
  </r>
  <r>
    <x v="3554"/>
    <d v="2024-05-25T14:39:54"/>
    <s v="PROD72"/>
    <s v="CUST890"/>
    <s v="Home Appliances"/>
    <s v="Credit Card"/>
    <n v="1674.67"/>
    <n v="9"/>
    <n v="15072.03"/>
    <n v="942.34"/>
    <n v="14129.69"/>
    <x v="3"/>
    <s v="05"/>
    <s v="May"/>
  </r>
  <r>
    <x v="3555"/>
    <d v="2024-05-30T11:06:57"/>
    <s v="PROD65"/>
    <s v="CUST739"/>
    <s v="Toys"/>
    <s v="Cash"/>
    <n v="1913.94"/>
    <n v="10"/>
    <n v="19139.400000000001"/>
    <n v="974.22"/>
    <n v="18165.18"/>
    <x v="2"/>
    <s v="05"/>
    <s v="May"/>
  </r>
  <r>
    <x v="3556"/>
    <d v="2024-07-08T22:13:41"/>
    <s v="PROD149"/>
    <s v="CUST967"/>
    <s v="Electronics"/>
    <s v="Credit Card"/>
    <n v="304.66000000000003"/>
    <n v="7"/>
    <n v="2132.6200000000003"/>
    <n v="581.64"/>
    <n v="1550.9800000000005"/>
    <x v="6"/>
    <s v="07"/>
    <s v="July"/>
  </r>
  <r>
    <x v="3557"/>
    <d v="2024-09-06T22:28:55"/>
    <s v="PROD126"/>
    <s v="CUST214"/>
    <s v="Home Appliances"/>
    <s v="Cash"/>
    <n v="816.61"/>
    <n v="1"/>
    <n v="816.61"/>
    <n v="605.29999999999995"/>
    <n v="211.31000000000006"/>
    <x v="1"/>
    <s v="09"/>
    <s v="September"/>
  </r>
  <r>
    <x v="3558"/>
    <d v="2024-01-06T09:20:29"/>
    <s v="PROD30"/>
    <s v="CUST611"/>
    <s v="Electronics"/>
    <s v="Cash"/>
    <n v="1384.06"/>
    <n v="8"/>
    <n v="11072.48"/>
    <n v="363.91"/>
    <n v="10708.57"/>
    <x v="3"/>
    <s v="01"/>
    <s v="January"/>
  </r>
  <r>
    <x v="3559"/>
    <d v="2024-03-19T19:43:41"/>
    <s v="PROD88"/>
    <s v="CUST585"/>
    <s v="Books"/>
    <s v="Debit Card"/>
    <n v="600.65"/>
    <n v="9"/>
    <n v="5405.8499999999995"/>
    <n v="834.4"/>
    <n v="4571.45"/>
    <x v="5"/>
    <s v="03"/>
    <s v="March"/>
  </r>
  <r>
    <x v="3560"/>
    <d v="2024-01-05T21:09:21"/>
    <s v="PROD179"/>
    <s v="CUST449"/>
    <s v="Books"/>
    <s v="Cash"/>
    <n v="556.37"/>
    <n v="4"/>
    <n v="2225.48"/>
    <n v="221.06"/>
    <n v="2004.42"/>
    <x v="1"/>
    <s v="01"/>
    <s v="January"/>
  </r>
  <r>
    <x v="3561"/>
    <d v="2024-05-20T21:44:36"/>
    <s v="PROD189"/>
    <s v="CUST350"/>
    <s v="Books"/>
    <s v="PayPal"/>
    <n v="430.59"/>
    <n v="5"/>
    <n v="2152.9499999999998"/>
    <n v="532.16999999999996"/>
    <n v="1620.7799999999997"/>
    <x v="6"/>
    <s v="05"/>
    <s v="May"/>
  </r>
  <r>
    <x v="3562"/>
    <d v="2024-01-16T08:36:30"/>
    <s v="PROD2"/>
    <s v="CUST150"/>
    <s v="Electronics"/>
    <s v="Debit Card"/>
    <n v="1947.58"/>
    <n v="5"/>
    <n v="9737.9"/>
    <n v="253.61"/>
    <n v="9484.2899999999991"/>
    <x v="5"/>
    <s v="01"/>
    <s v="January"/>
  </r>
  <r>
    <x v="3563"/>
    <d v="2024-06-08T18:04:29"/>
    <s v="PROD79"/>
    <s v="CUST637"/>
    <s v="Electronics"/>
    <s v="Bank Transfer"/>
    <n v="1441.98"/>
    <n v="10"/>
    <n v="14419.8"/>
    <n v="799.06"/>
    <n v="13620.74"/>
    <x v="3"/>
    <s v="06"/>
    <s v="June"/>
  </r>
  <r>
    <x v="3564"/>
    <d v="2024-01-17T18:59:57"/>
    <s v="PROD124"/>
    <s v="CUST590"/>
    <s v="Electronics"/>
    <s v="PayPal"/>
    <n v="564.28"/>
    <n v="10"/>
    <n v="5642.7999999999993"/>
    <n v="409.39"/>
    <n v="5233.4099999999989"/>
    <x v="4"/>
    <s v="01"/>
    <s v="January"/>
  </r>
  <r>
    <x v="3565"/>
    <d v="2024-10-21T13:00:08"/>
    <s v="PROD138"/>
    <s v="CUST286"/>
    <s v="Home Appliances"/>
    <s v="Credit Card"/>
    <n v="791.68"/>
    <n v="7"/>
    <n v="5541.7599999999993"/>
    <n v="374.92"/>
    <n v="5166.8399999999992"/>
    <x v="6"/>
    <s v="10"/>
    <s v="October"/>
  </r>
  <r>
    <x v="3566"/>
    <d v="2024-01-31T09:00:31"/>
    <s v="PROD198"/>
    <s v="CUST407"/>
    <s v="Fashion"/>
    <s v="Credit Card"/>
    <n v="942.73"/>
    <n v="4"/>
    <n v="3770.92"/>
    <n v="565.99"/>
    <n v="3204.9300000000003"/>
    <x v="4"/>
    <s v="01"/>
    <s v="January"/>
  </r>
  <r>
    <x v="3567"/>
    <d v="2024-04-18T06:37:24"/>
    <s v="PROD73"/>
    <s v="CUST831"/>
    <s v="Books"/>
    <s v="Debit Card"/>
    <n v="300.55"/>
    <n v="9"/>
    <n v="2704.9500000000003"/>
    <n v="427.85"/>
    <n v="2277.1000000000004"/>
    <x v="2"/>
    <s v="04"/>
    <s v="April"/>
  </r>
  <r>
    <x v="3568"/>
    <d v="2024-03-20T23:57:12"/>
    <s v="PROD126"/>
    <s v="CUST727"/>
    <s v="Home Appliances"/>
    <s v="Credit Card"/>
    <n v="1535.52"/>
    <n v="9"/>
    <n v="13819.68"/>
    <n v="605.29999999999995"/>
    <n v="13214.380000000001"/>
    <x v="4"/>
    <s v="03"/>
    <s v="March"/>
  </r>
  <r>
    <x v="3569"/>
    <d v="2024-07-23T21:52:12"/>
    <s v="PROD146"/>
    <s v="CUST19"/>
    <s v="Electronics"/>
    <s v="Cash"/>
    <n v="833.7"/>
    <n v="6"/>
    <n v="5002.2000000000007"/>
    <n v="687.22"/>
    <n v="4314.9800000000005"/>
    <x v="5"/>
    <s v="07"/>
    <s v="July"/>
  </r>
  <r>
    <x v="3570"/>
    <d v="2024-06-21T17:20:33"/>
    <s v="PROD140"/>
    <s v="CUST700"/>
    <s v="Fashion"/>
    <s v="Bank Transfer"/>
    <n v="145"/>
    <n v="8"/>
    <n v="1160"/>
    <n v="368.41"/>
    <n v="791.58999999999992"/>
    <x v="1"/>
    <s v="06"/>
    <s v="June"/>
  </r>
  <r>
    <x v="3571"/>
    <d v="2024-03-26T20:06:08"/>
    <s v="PROD59"/>
    <s v="CUST255"/>
    <s v="Electronics"/>
    <s v="Debit Card"/>
    <n v="1794.67"/>
    <n v="9"/>
    <n v="16152.03"/>
    <n v="297.7"/>
    <n v="15854.33"/>
    <x v="5"/>
    <s v="03"/>
    <s v="March"/>
  </r>
  <r>
    <x v="3572"/>
    <d v="2024-03-10T09:32:01"/>
    <s v="PROD128"/>
    <s v="CUST196"/>
    <s v="Electronics"/>
    <s v="Bank Transfer"/>
    <n v="1459.01"/>
    <n v="4"/>
    <n v="5836.04"/>
    <n v="505.04"/>
    <n v="5331"/>
    <x v="0"/>
    <s v="03"/>
    <s v="March"/>
  </r>
  <r>
    <x v="3573"/>
    <d v="2024-03-13T01:33:08"/>
    <s v="PROD143"/>
    <s v="CUST999"/>
    <s v="Toys"/>
    <s v="Bank Transfer"/>
    <n v="565.76"/>
    <n v="5"/>
    <n v="2828.8"/>
    <n v="570.6"/>
    <n v="2258.2000000000003"/>
    <x v="4"/>
    <s v="03"/>
    <s v="March"/>
  </r>
  <r>
    <x v="3574"/>
    <d v="2024-04-19T08:49:33"/>
    <s v="PROD57"/>
    <s v="CUST505"/>
    <s v="Home Appliances"/>
    <s v="Debit Card"/>
    <n v="1691.14"/>
    <n v="10"/>
    <n v="16911.400000000001"/>
    <n v="998.57"/>
    <n v="15912.830000000002"/>
    <x v="1"/>
    <s v="04"/>
    <s v="April"/>
  </r>
  <r>
    <x v="3575"/>
    <d v="2024-11-05T21:55:35"/>
    <s v="PROD134"/>
    <s v="CUST581"/>
    <s v="Books"/>
    <s v="Credit Card"/>
    <n v="227.59"/>
    <n v="8"/>
    <n v="1820.72"/>
    <n v="162.74"/>
    <n v="1657.98"/>
    <x v="5"/>
    <s v="11"/>
    <s v="November"/>
  </r>
  <r>
    <x v="3576"/>
    <d v="2024-04-11T23:06:18"/>
    <s v="PROD48"/>
    <s v="CUST340"/>
    <s v="Toys"/>
    <s v="Cash"/>
    <n v="1929.77"/>
    <n v="7"/>
    <n v="13508.39"/>
    <n v="965.14"/>
    <n v="12543.25"/>
    <x v="2"/>
    <s v="04"/>
    <s v="April"/>
  </r>
  <r>
    <x v="3577"/>
    <d v="2024-07-15T00:27:18"/>
    <s v="PROD73"/>
    <s v="CUST897"/>
    <s v="Toys"/>
    <s v="Debit Card"/>
    <n v="1815.35"/>
    <n v="5"/>
    <n v="9076.75"/>
    <n v="427.85"/>
    <n v="8648.9"/>
    <x v="6"/>
    <s v="07"/>
    <s v="July"/>
  </r>
  <r>
    <x v="3578"/>
    <d v="2024-05-11T06:56:19"/>
    <s v="PROD82"/>
    <s v="CUST502"/>
    <s v="Home Appliances"/>
    <s v="Credit Card"/>
    <n v="779.41"/>
    <n v="9"/>
    <n v="7014.69"/>
    <n v="208.12"/>
    <n v="6806.57"/>
    <x v="3"/>
    <s v="05"/>
    <s v="May"/>
  </r>
  <r>
    <x v="3579"/>
    <d v="2024-04-14T22:11:17"/>
    <s v="PROD73"/>
    <s v="CUST640"/>
    <s v="Electronics"/>
    <s v="Debit Card"/>
    <n v="1221.75"/>
    <n v="6"/>
    <n v="7330.5"/>
    <n v="427.85"/>
    <n v="6902.65"/>
    <x v="0"/>
    <s v="04"/>
    <s v="April"/>
  </r>
  <r>
    <x v="3580"/>
    <d v="2024-11-02T01:50:57"/>
    <s v="PROD97"/>
    <s v="CUST312"/>
    <s v="Fashion"/>
    <s v="Debit Card"/>
    <n v="63.31"/>
    <n v="7"/>
    <n v="443.17"/>
    <n v="746.04"/>
    <n v="-302.86999999999995"/>
    <x v="3"/>
    <s v="11"/>
    <s v="November"/>
  </r>
  <r>
    <x v="3581"/>
    <d v="2024-10-12T12:36:46"/>
    <s v="PROD169"/>
    <s v="CUST152"/>
    <s v="Fashion"/>
    <s v="Debit Card"/>
    <n v="167.68"/>
    <n v="6"/>
    <n v="1006.08"/>
    <n v="772.45"/>
    <n v="233.63"/>
    <x v="3"/>
    <s v="10"/>
    <s v="October"/>
  </r>
  <r>
    <x v="3582"/>
    <d v="2024-08-08T17:33:17"/>
    <s v="PROD164"/>
    <s v="CUST59"/>
    <s v="Home Appliances"/>
    <s v="Debit Card"/>
    <n v="1060.3"/>
    <n v="6"/>
    <n v="6361.7999999999993"/>
    <n v="648.5"/>
    <n v="5713.2999999999993"/>
    <x v="2"/>
    <s v="08"/>
    <s v="August"/>
  </r>
  <r>
    <x v="3583"/>
    <d v="2024-06-11T03:21:22"/>
    <s v="PROD77"/>
    <s v="CUST895"/>
    <s v="Toys"/>
    <s v="Credit Card"/>
    <n v="772.06"/>
    <n v="8"/>
    <n v="6176.48"/>
    <n v="596.91999999999996"/>
    <n v="5579.5599999999995"/>
    <x v="5"/>
    <s v="06"/>
    <s v="June"/>
  </r>
  <r>
    <x v="3584"/>
    <d v="2024-08-10T18:04:20"/>
    <s v="PROD59"/>
    <s v="CUST116"/>
    <s v="Electronics"/>
    <s v="Cash"/>
    <n v="1140.82"/>
    <n v="3"/>
    <n v="3422.46"/>
    <n v="297.7"/>
    <n v="3124.76"/>
    <x v="3"/>
    <s v="08"/>
    <s v="August"/>
  </r>
  <r>
    <x v="3585"/>
    <d v="2024-03-04T23:16:41"/>
    <s v="PROD180"/>
    <s v="CUST439"/>
    <s v="Electronics"/>
    <s v="Credit Card"/>
    <n v="671.04"/>
    <n v="10"/>
    <n v="6710.4"/>
    <n v="452.2"/>
    <n v="6258.2"/>
    <x v="6"/>
    <s v="03"/>
    <s v="March"/>
  </r>
  <r>
    <x v="3586"/>
    <d v="2024-11-12T11:46:37"/>
    <s v="PROD137"/>
    <s v="CUST245"/>
    <s v="Books"/>
    <s v="Debit Card"/>
    <n v="438.74"/>
    <n v="4"/>
    <n v="1754.96"/>
    <n v="612.41999999999996"/>
    <n v="1142.54"/>
    <x v="5"/>
    <s v="11"/>
    <s v="November"/>
  </r>
  <r>
    <x v="3587"/>
    <d v="2024-07-08T12:16:29"/>
    <s v="PROD52"/>
    <s v="CUST721"/>
    <s v="Home Appliances"/>
    <s v="Credit Card"/>
    <n v="397.41"/>
    <n v="5"/>
    <n v="1987.0500000000002"/>
    <n v="71.47"/>
    <n v="1915.5800000000002"/>
    <x v="6"/>
    <s v="07"/>
    <s v="July"/>
  </r>
  <r>
    <x v="3588"/>
    <d v="2024-06-26T05:35:20"/>
    <s v="PROD66"/>
    <s v="CUST594"/>
    <s v="Toys"/>
    <s v="Credit Card"/>
    <n v="1772.89"/>
    <n v="6"/>
    <n v="10637.34"/>
    <n v="327.89"/>
    <n v="10309.450000000001"/>
    <x v="4"/>
    <s v="06"/>
    <s v="June"/>
  </r>
  <r>
    <x v="3589"/>
    <d v="2024-02-25T19:29:14"/>
    <s v="PROD68"/>
    <s v="CUST923"/>
    <s v="Toys"/>
    <s v="Credit Card"/>
    <n v="1189.1199999999999"/>
    <n v="5"/>
    <n v="5945.5999999999995"/>
    <n v="704.91"/>
    <n v="5240.6899999999996"/>
    <x v="0"/>
    <s v="02"/>
    <s v="February"/>
  </r>
  <r>
    <x v="3590"/>
    <d v="2024-03-17T07:19:32"/>
    <s v="PROD200"/>
    <s v="CUST736"/>
    <s v="Electronics"/>
    <s v="PayPal"/>
    <n v="1559.58"/>
    <n v="9"/>
    <n v="14036.22"/>
    <n v="606.07000000000005"/>
    <n v="13430.15"/>
    <x v="0"/>
    <s v="03"/>
    <s v="March"/>
  </r>
  <r>
    <x v="3591"/>
    <d v="2024-08-26T20:36:59"/>
    <s v="PROD11"/>
    <s v="CUST987"/>
    <s v="Fashion"/>
    <s v="Cash"/>
    <n v="1829.79"/>
    <n v="9"/>
    <n v="16468.11"/>
    <n v="595.51"/>
    <n v="15872.6"/>
    <x v="6"/>
    <s v="08"/>
    <s v="August"/>
  </r>
  <r>
    <x v="3592"/>
    <d v="2024-03-26T07:27:06"/>
    <s v="PROD31"/>
    <s v="CUST34"/>
    <s v="Electronics"/>
    <s v="Credit Card"/>
    <n v="399.83"/>
    <n v="1"/>
    <n v="399.83"/>
    <n v="736.41"/>
    <n v="-336.58"/>
    <x v="5"/>
    <s v="03"/>
    <s v="March"/>
  </r>
  <r>
    <x v="3593"/>
    <d v="2024-09-06T10:23:58"/>
    <s v="PROD123"/>
    <s v="CUST142"/>
    <s v="Fashion"/>
    <s v="Cash"/>
    <n v="1661.19"/>
    <n v="2"/>
    <n v="3322.38"/>
    <n v="372.5"/>
    <n v="2949.88"/>
    <x v="1"/>
    <s v="09"/>
    <s v="September"/>
  </r>
  <r>
    <x v="3594"/>
    <d v="2024-02-17T17:25:14"/>
    <s v="PROD126"/>
    <s v="CUST451"/>
    <s v="Home Appliances"/>
    <s v="Bank Transfer"/>
    <n v="191.51"/>
    <n v="4"/>
    <n v="766.04"/>
    <n v="605.29999999999995"/>
    <n v="160.74"/>
    <x v="3"/>
    <s v="02"/>
    <s v="February"/>
  </r>
  <r>
    <x v="3595"/>
    <d v="2024-03-30T11:17:50"/>
    <s v="PROD53"/>
    <s v="CUST671"/>
    <s v="Toys"/>
    <s v="PayPal"/>
    <n v="1922.87"/>
    <n v="4"/>
    <n v="7691.48"/>
    <n v="752.34"/>
    <n v="6939.1399999999994"/>
    <x v="3"/>
    <s v="03"/>
    <s v="March"/>
  </r>
  <r>
    <x v="3596"/>
    <d v="2024-05-08T20:18:37"/>
    <s v="PROD122"/>
    <s v="CUST712"/>
    <s v="Fashion"/>
    <s v="PayPal"/>
    <n v="1850.86"/>
    <n v="10"/>
    <n v="18508.599999999999"/>
    <n v="574.14"/>
    <n v="17934.46"/>
    <x v="4"/>
    <s v="05"/>
    <s v="May"/>
  </r>
  <r>
    <x v="3597"/>
    <d v="2024-03-02T20:04:20"/>
    <s v="PROD121"/>
    <s v="CUST818"/>
    <s v="Toys"/>
    <s v="PayPal"/>
    <n v="1798.2"/>
    <n v="1"/>
    <n v="1798.2"/>
    <n v="795.14"/>
    <n v="1003.0600000000001"/>
    <x v="3"/>
    <s v="03"/>
    <s v="March"/>
  </r>
  <r>
    <x v="3598"/>
    <d v="2024-02-24T22:49:30"/>
    <s v="PROD19"/>
    <s v="CUST619"/>
    <s v="Electronics"/>
    <s v="Bank Transfer"/>
    <n v="622.04999999999995"/>
    <n v="2"/>
    <n v="1244.0999999999999"/>
    <n v="288.51"/>
    <n v="955.58999999999992"/>
    <x v="3"/>
    <s v="02"/>
    <s v="February"/>
  </r>
  <r>
    <x v="3599"/>
    <d v="2024-06-05T09:55:14"/>
    <s v="PROD175"/>
    <s v="CUST24"/>
    <s v="Books"/>
    <s v="PayPal"/>
    <n v="293.79000000000002"/>
    <n v="5"/>
    <n v="1468.95"/>
    <n v="742.32"/>
    <n v="726.63"/>
    <x v="4"/>
    <s v="06"/>
    <s v="June"/>
  </r>
  <r>
    <x v="3600"/>
    <d v="2024-08-11T21:03:21"/>
    <s v="PROD79"/>
    <s v="CUST703"/>
    <s v="Electronics"/>
    <s v="Debit Card"/>
    <n v="581.51"/>
    <n v="2"/>
    <n v="1163.02"/>
    <n v="799.06"/>
    <n v="363.96000000000004"/>
    <x v="0"/>
    <s v="08"/>
    <s v="August"/>
  </r>
  <r>
    <x v="3601"/>
    <d v="2024-01-03T11:15:43"/>
    <s v="PROD122"/>
    <s v="CUST111"/>
    <s v="Books"/>
    <s v="Debit Card"/>
    <n v="1159.19"/>
    <n v="4"/>
    <n v="4636.76"/>
    <n v="574.14"/>
    <n v="4062.6200000000003"/>
    <x v="4"/>
    <s v="01"/>
    <s v="January"/>
  </r>
  <r>
    <x v="3602"/>
    <d v="2024-07-14T15:02:59"/>
    <s v="PROD103"/>
    <s v="CUST505"/>
    <s v="Home Appliances"/>
    <s v="PayPal"/>
    <n v="204.85"/>
    <n v="1"/>
    <n v="204.85"/>
    <n v="889.08"/>
    <n v="-684.23"/>
    <x v="0"/>
    <s v="07"/>
    <s v="July"/>
  </r>
  <r>
    <x v="3603"/>
    <d v="2024-09-01T09:24:08"/>
    <s v="PROD190"/>
    <s v="CUST964"/>
    <s v="Fashion"/>
    <s v="Credit Card"/>
    <n v="1553.87"/>
    <n v="9"/>
    <n v="13984.829999999998"/>
    <n v="787.31"/>
    <n v="13197.519999999999"/>
    <x v="0"/>
    <s v="09"/>
    <s v="September"/>
  </r>
  <r>
    <x v="3604"/>
    <d v="2024-01-28T18:35:44"/>
    <s v="PROD65"/>
    <s v="CUST733"/>
    <s v="Fashion"/>
    <s v="PayPal"/>
    <n v="805.64"/>
    <n v="10"/>
    <n v="8056.4"/>
    <n v="974.22"/>
    <n v="7082.1799999999994"/>
    <x v="0"/>
    <s v="01"/>
    <s v="January"/>
  </r>
  <r>
    <x v="3605"/>
    <d v="2024-03-23T16:11:57"/>
    <s v="PROD11"/>
    <s v="CUST623"/>
    <s v="Toys"/>
    <s v="Credit Card"/>
    <n v="636.20000000000005"/>
    <n v="8"/>
    <n v="5089.6000000000004"/>
    <n v="595.51"/>
    <n v="4494.09"/>
    <x v="3"/>
    <s v="03"/>
    <s v="March"/>
  </r>
  <r>
    <x v="3606"/>
    <d v="2024-06-16T16:11:01"/>
    <s v="PROD103"/>
    <s v="CUST934"/>
    <s v="Toys"/>
    <s v="Bank Transfer"/>
    <n v="692.95"/>
    <n v="3"/>
    <n v="2078.8500000000004"/>
    <n v="889.08"/>
    <n v="1189.7700000000004"/>
    <x v="0"/>
    <s v="06"/>
    <s v="June"/>
  </r>
  <r>
    <x v="3607"/>
    <d v="2024-08-21T06:56:52"/>
    <s v="PROD24"/>
    <s v="CUST965"/>
    <s v="Electronics"/>
    <s v="Debit Card"/>
    <n v="195.12"/>
    <n v="4"/>
    <n v="780.48"/>
    <n v="42.41"/>
    <n v="738.07"/>
    <x v="4"/>
    <s v="08"/>
    <s v="August"/>
  </r>
  <r>
    <x v="3608"/>
    <d v="2024-05-01T07:01:28"/>
    <s v="PROD200"/>
    <s v="CUST196"/>
    <s v="Electronics"/>
    <s v="Bank Transfer"/>
    <n v="199.92"/>
    <n v="8"/>
    <n v="1599.36"/>
    <n v="606.07000000000005"/>
    <n v="993.28999999999985"/>
    <x v="4"/>
    <s v="05"/>
    <s v="May"/>
  </r>
  <r>
    <x v="3609"/>
    <d v="2024-04-15T03:18:05"/>
    <s v="PROD130"/>
    <s v="CUST769"/>
    <s v="Fashion"/>
    <s v="Cash"/>
    <n v="24.81"/>
    <n v="10"/>
    <n v="248.1"/>
    <n v="692.63"/>
    <n v="-444.53"/>
    <x v="6"/>
    <s v="04"/>
    <s v="April"/>
  </r>
  <r>
    <x v="3610"/>
    <d v="2024-02-18T01:14:55"/>
    <s v="PROD195"/>
    <s v="CUST68"/>
    <s v="Books"/>
    <s v="Cash"/>
    <n v="1479.63"/>
    <n v="4"/>
    <n v="5918.52"/>
    <n v="955.51"/>
    <n v="4963.01"/>
    <x v="0"/>
    <s v="02"/>
    <s v="February"/>
  </r>
  <r>
    <x v="3611"/>
    <d v="2024-11-15T08:27:50"/>
    <s v="PROD199"/>
    <s v="CUST917"/>
    <s v="Books"/>
    <s v="Credit Card"/>
    <n v="138.04"/>
    <n v="5"/>
    <n v="690.19999999999993"/>
    <n v="907.07"/>
    <n v="-216.87000000000012"/>
    <x v="1"/>
    <s v="11"/>
    <s v="November"/>
  </r>
  <r>
    <x v="3612"/>
    <d v="2024-06-06T07:32:07"/>
    <s v="PROD74"/>
    <s v="CUST980"/>
    <s v="Books"/>
    <s v="Bank Transfer"/>
    <n v="1577.21"/>
    <n v="10"/>
    <n v="15772.1"/>
    <n v="670.34"/>
    <n v="15101.76"/>
    <x v="2"/>
    <s v="06"/>
    <s v="June"/>
  </r>
  <r>
    <x v="3613"/>
    <d v="2024-08-05T09:45:46"/>
    <s v="PROD56"/>
    <s v="CUST555"/>
    <s v="Books"/>
    <s v="Bank Transfer"/>
    <n v="101.13"/>
    <n v="5"/>
    <n v="505.65"/>
    <n v="914.29"/>
    <n v="-408.64"/>
    <x v="6"/>
    <s v="08"/>
    <s v="August"/>
  </r>
  <r>
    <x v="3614"/>
    <d v="2024-10-05T14:30:34"/>
    <s v="PROD102"/>
    <s v="CUST383"/>
    <s v="Electronics"/>
    <s v="Bank Transfer"/>
    <n v="599.76"/>
    <n v="7"/>
    <n v="4198.32"/>
    <n v="294.83"/>
    <n v="3903.49"/>
    <x v="3"/>
    <s v="10"/>
    <s v="October"/>
  </r>
  <r>
    <x v="3615"/>
    <d v="2024-09-26T13:40:09"/>
    <s v="PROD72"/>
    <s v="CUST181"/>
    <s v="Toys"/>
    <s v="PayPal"/>
    <n v="1306.1099999999999"/>
    <n v="9"/>
    <n v="11754.99"/>
    <n v="942.34"/>
    <n v="10812.65"/>
    <x v="2"/>
    <s v="09"/>
    <s v="September"/>
  </r>
  <r>
    <x v="3616"/>
    <d v="2024-10-06T03:38:18"/>
    <s v="PROD102"/>
    <s v="CUST729"/>
    <s v="Books"/>
    <s v="Debit Card"/>
    <n v="409.53"/>
    <n v="10"/>
    <n v="4095.2999999999997"/>
    <n v="294.83"/>
    <n v="3800.47"/>
    <x v="0"/>
    <s v="10"/>
    <s v="October"/>
  </r>
  <r>
    <x v="3617"/>
    <d v="2024-03-29T03:12:26"/>
    <s v="PROD79"/>
    <s v="CUST118"/>
    <s v="Electronics"/>
    <s v="Bank Transfer"/>
    <n v="813.29"/>
    <n v="10"/>
    <n v="8132.9"/>
    <n v="799.06"/>
    <n v="7333.84"/>
    <x v="1"/>
    <s v="03"/>
    <s v="March"/>
  </r>
  <r>
    <x v="3618"/>
    <d v="2024-03-16T17:25:56"/>
    <s v="PROD73"/>
    <s v="CUST484"/>
    <s v="Toys"/>
    <s v="Bank Transfer"/>
    <n v="1657.58"/>
    <n v="8"/>
    <n v="13260.64"/>
    <n v="427.85"/>
    <n v="12832.789999999999"/>
    <x v="3"/>
    <s v="03"/>
    <s v="March"/>
  </r>
  <r>
    <x v="3619"/>
    <d v="2024-06-26T03:57:59"/>
    <s v="PROD81"/>
    <s v="CUST125"/>
    <s v="Home Appliances"/>
    <s v="Debit Card"/>
    <n v="678.51"/>
    <n v="6"/>
    <n v="4071.06"/>
    <n v="783.02"/>
    <n v="3288.04"/>
    <x v="4"/>
    <s v="06"/>
    <s v="June"/>
  </r>
  <r>
    <x v="3620"/>
    <d v="2024-03-13T06:24:24"/>
    <s v="PROD109"/>
    <s v="CUST797"/>
    <s v="Electronics"/>
    <s v="Credit Card"/>
    <n v="198.46"/>
    <n v="7"/>
    <n v="1389.22"/>
    <n v="282.68"/>
    <n v="1106.54"/>
    <x v="4"/>
    <s v="03"/>
    <s v="March"/>
  </r>
  <r>
    <x v="3621"/>
    <d v="2024-11-15T10:26:31"/>
    <s v="PROD133"/>
    <s v="CUST553"/>
    <s v="Books"/>
    <s v="PayPal"/>
    <n v="728.82"/>
    <n v="8"/>
    <n v="5830.56"/>
    <n v="751.27"/>
    <n v="5079.2900000000009"/>
    <x v="1"/>
    <s v="11"/>
    <s v="November"/>
  </r>
  <r>
    <x v="3622"/>
    <d v="2024-06-05T00:07:32"/>
    <s v="PROD32"/>
    <s v="CUST605"/>
    <s v="Fashion"/>
    <s v="Credit Card"/>
    <n v="199.37"/>
    <n v="4"/>
    <n v="797.48"/>
    <n v="439.15"/>
    <n v="358.33000000000004"/>
    <x v="4"/>
    <s v="06"/>
    <s v="June"/>
  </r>
  <r>
    <x v="3623"/>
    <d v="2024-09-23T02:27:47"/>
    <s v="PROD45"/>
    <s v="CUST690"/>
    <s v="Home Appliances"/>
    <s v="Bank Transfer"/>
    <n v="37.28"/>
    <n v="1"/>
    <n v="37.28"/>
    <n v="609.70000000000005"/>
    <n v="-572.42000000000007"/>
    <x v="6"/>
    <s v="09"/>
    <s v="September"/>
  </r>
  <r>
    <x v="3624"/>
    <d v="2024-01-04T01:57:19"/>
    <s v="PROD194"/>
    <s v="CUST692"/>
    <s v="Books"/>
    <s v="Debit Card"/>
    <n v="639.36"/>
    <n v="7"/>
    <n v="4475.5200000000004"/>
    <n v="521.98"/>
    <n v="3953.5400000000004"/>
    <x v="2"/>
    <s v="01"/>
    <s v="January"/>
  </r>
  <r>
    <x v="3625"/>
    <d v="2024-01-22T09:45:44"/>
    <s v="PROD42"/>
    <s v="CUST841"/>
    <s v="Fashion"/>
    <s v="Bank Transfer"/>
    <n v="1051.8"/>
    <n v="1"/>
    <n v="1051.8"/>
    <n v="352.83"/>
    <n v="698.97"/>
    <x v="6"/>
    <s v="01"/>
    <s v="January"/>
  </r>
  <r>
    <x v="3626"/>
    <d v="2024-09-05T14:25:17"/>
    <s v="PROD126"/>
    <s v="CUST831"/>
    <s v="Electronics"/>
    <s v="Cash"/>
    <n v="103.86"/>
    <n v="4"/>
    <n v="415.44"/>
    <n v="605.29999999999995"/>
    <n v="-189.85999999999996"/>
    <x v="2"/>
    <s v="09"/>
    <s v="September"/>
  </r>
  <r>
    <x v="3627"/>
    <d v="2024-10-09T19:03:54"/>
    <s v="PROD159"/>
    <s v="CUST391"/>
    <s v="Home Appliances"/>
    <s v="Debit Card"/>
    <n v="997.59"/>
    <n v="7"/>
    <n v="6983.13"/>
    <n v="220.45"/>
    <n v="6762.68"/>
    <x v="4"/>
    <s v="10"/>
    <s v="October"/>
  </r>
  <r>
    <x v="3628"/>
    <d v="2024-10-20T20:00:39"/>
    <s v="PROD84"/>
    <s v="CUST962"/>
    <s v="Fashion"/>
    <s v="Credit Card"/>
    <n v="1774.07"/>
    <n v="4"/>
    <n v="7096.28"/>
    <n v="970.96"/>
    <n v="6125.32"/>
    <x v="0"/>
    <s v="10"/>
    <s v="October"/>
  </r>
  <r>
    <x v="3629"/>
    <d v="2024-07-29T00:20:04"/>
    <s v="PROD55"/>
    <s v="CUST710"/>
    <s v="Toys"/>
    <s v="Cash"/>
    <n v="1966.64"/>
    <n v="2"/>
    <n v="3933.28"/>
    <n v="376.96"/>
    <n v="3556.32"/>
    <x v="6"/>
    <s v="07"/>
    <s v="July"/>
  </r>
  <r>
    <x v="3630"/>
    <d v="2024-05-28T22:58:25"/>
    <s v="PROD41"/>
    <s v="CUST908"/>
    <s v="Electronics"/>
    <s v="Credit Card"/>
    <n v="1776.75"/>
    <n v="10"/>
    <n v="17767.5"/>
    <n v="786.45"/>
    <n v="16981.05"/>
    <x v="5"/>
    <s v="05"/>
    <s v="May"/>
  </r>
  <r>
    <x v="3631"/>
    <d v="2024-06-27T18:57:23"/>
    <s v="PROD151"/>
    <s v="CUST940"/>
    <s v="Toys"/>
    <s v="Bank Transfer"/>
    <n v="854.77"/>
    <n v="7"/>
    <n v="5983.3899999999994"/>
    <n v="47.47"/>
    <n v="5935.9199999999992"/>
    <x v="2"/>
    <s v="06"/>
    <s v="June"/>
  </r>
  <r>
    <x v="3632"/>
    <d v="2024-03-02T20:26:19"/>
    <s v="PROD125"/>
    <s v="CUST909"/>
    <s v="Books"/>
    <s v="Bank Transfer"/>
    <n v="248.15"/>
    <n v="5"/>
    <n v="1240.75"/>
    <n v="358.25"/>
    <n v="882.5"/>
    <x v="3"/>
    <s v="03"/>
    <s v="March"/>
  </r>
  <r>
    <x v="3633"/>
    <d v="2024-02-17T15:46:43"/>
    <s v="PROD195"/>
    <s v="CUST10"/>
    <s v="Books"/>
    <s v="Debit Card"/>
    <n v="821.79"/>
    <n v="6"/>
    <n v="4930.74"/>
    <n v="955.51"/>
    <n v="3975.2299999999996"/>
    <x v="3"/>
    <s v="02"/>
    <s v="February"/>
  </r>
  <r>
    <x v="3634"/>
    <d v="2024-08-29T09:13:51"/>
    <s v="PROD109"/>
    <s v="CUST476"/>
    <s v="Toys"/>
    <s v="PayPal"/>
    <n v="598"/>
    <n v="10"/>
    <n v="5980"/>
    <n v="282.68"/>
    <n v="5697.32"/>
    <x v="2"/>
    <s v="08"/>
    <s v="August"/>
  </r>
  <r>
    <x v="3635"/>
    <d v="2024-07-17T08:17:44"/>
    <s v="PROD190"/>
    <s v="CUST439"/>
    <s v="Toys"/>
    <s v="Cash"/>
    <n v="1406.59"/>
    <n v="7"/>
    <n v="9846.1299999999992"/>
    <n v="787.31"/>
    <n v="9058.82"/>
    <x v="4"/>
    <s v="07"/>
    <s v="July"/>
  </r>
  <r>
    <x v="3636"/>
    <d v="2024-01-25T06:52:22"/>
    <s v="PROD76"/>
    <s v="CUST26"/>
    <s v="Home Appliances"/>
    <s v="PayPal"/>
    <n v="1789.63"/>
    <n v="4"/>
    <n v="7158.52"/>
    <n v="984.71"/>
    <n v="6173.81"/>
    <x v="2"/>
    <s v="01"/>
    <s v="January"/>
  </r>
  <r>
    <x v="3637"/>
    <d v="2024-04-08T15:12:05"/>
    <s v="PROD96"/>
    <s v="CUST215"/>
    <s v="Home Appliances"/>
    <s v="Cash"/>
    <n v="1220.24"/>
    <n v="5"/>
    <n v="6101.2"/>
    <n v="307.60000000000002"/>
    <n v="5793.5999999999995"/>
    <x v="6"/>
    <s v="04"/>
    <s v="April"/>
  </r>
  <r>
    <x v="3638"/>
    <d v="2024-02-03T13:33:01"/>
    <s v="PROD11"/>
    <s v="CUST621"/>
    <s v="Toys"/>
    <s v="PayPal"/>
    <n v="397.66"/>
    <n v="1"/>
    <n v="397.66"/>
    <n v="595.51"/>
    <n v="-197.84999999999997"/>
    <x v="3"/>
    <s v="02"/>
    <s v="February"/>
  </r>
  <r>
    <x v="3639"/>
    <d v="2024-01-10T13:11:36"/>
    <s v="PROD124"/>
    <s v="CUST198"/>
    <s v="Fashion"/>
    <s v="Bank Transfer"/>
    <n v="827.85"/>
    <n v="9"/>
    <n v="7450.6500000000005"/>
    <n v="409.39"/>
    <n v="7041.26"/>
    <x v="4"/>
    <s v="01"/>
    <s v="January"/>
  </r>
  <r>
    <x v="3640"/>
    <d v="2024-09-26T05:16:19"/>
    <s v="PROD195"/>
    <s v="CUST800"/>
    <s v="Toys"/>
    <s v="Debit Card"/>
    <n v="827.29"/>
    <n v="10"/>
    <n v="8272.9"/>
    <n v="955.51"/>
    <n v="7317.3899999999994"/>
    <x v="2"/>
    <s v="09"/>
    <s v="September"/>
  </r>
  <r>
    <x v="3641"/>
    <d v="2024-01-10T08:00:48"/>
    <s v="PROD155"/>
    <s v="CUST177"/>
    <s v="Electronics"/>
    <s v="Debit Card"/>
    <n v="212.7"/>
    <n v="7"/>
    <n v="1488.8999999999999"/>
    <n v="28.84"/>
    <n v="1460.06"/>
    <x v="4"/>
    <s v="01"/>
    <s v="January"/>
  </r>
  <r>
    <x v="3642"/>
    <d v="2024-06-17T00:52:42"/>
    <s v="PROD194"/>
    <s v="CUST876"/>
    <s v="Toys"/>
    <s v="PayPal"/>
    <n v="566.41999999999996"/>
    <n v="5"/>
    <n v="2832.1"/>
    <n v="521.98"/>
    <n v="2310.12"/>
    <x v="6"/>
    <s v="06"/>
    <s v="June"/>
  </r>
  <r>
    <x v="3643"/>
    <d v="2024-09-15T05:42:40"/>
    <s v="PROD91"/>
    <s v="CUST875"/>
    <s v="Electronics"/>
    <s v="Credit Card"/>
    <n v="1430.22"/>
    <n v="2"/>
    <n v="2860.44"/>
    <n v="105.91"/>
    <n v="2754.53"/>
    <x v="0"/>
    <s v="09"/>
    <s v="September"/>
  </r>
  <r>
    <x v="3644"/>
    <d v="2024-07-26T11:43:02"/>
    <s v="PROD56"/>
    <s v="CUST38"/>
    <s v="Electronics"/>
    <s v="Cash"/>
    <n v="1512.06"/>
    <n v="8"/>
    <n v="12096.48"/>
    <n v="914.29"/>
    <n v="11182.189999999999"/>
    <x v="1"/>
    <s v="07"/>
    <s v="July"/>
  </r>
  <r>
    <x v="3645"/>
    <d v="2024-01-10T21:49:22"/>
    <s v="PROD73"/>
    <s v="CUST976"/>
    <s v="Home Appliances"/>
    <s v="PayPal"/>
    <n v="1435.5"/>
    <n v="5"/>
    <n v="7177.5"/>
    <n v="427.85"/>
    <n v="6749.65"/>
    <x v="4"/>
    <s v="01"/>
    <s v="January"/>
  </r>
  <r>
    <x v="3646"/>
    <d v="2024-04-16T13:24:47"/>
    <s v="PROD142"/>
    <s v="CUST85"/>
    <s v="Fashion"/>
    <s v="Cash"/>
    <n v="750.03"/>
    <n v="2"/>
    <n v="1500.06"/>
    <n v="102.72"/>
    <n v="1397.34"/>
    <x v="5"/>
    <s v="04"/>
    <s v="April"/>
  </r>
  <r>
    <x v="3647"/>
    <d v="2024-03-30T03:43:36"/>
    <s v="PROD104"/>
    <s v="CUST312"/>
    <s v="Toys"/>
    <s v="PayPal"/>
    <n v="788.7"/>
    <n v="3"/>
    <n v="2366.1000000000004"/>
    <n v="310.20999999999998"/>
    <n v="2055.8900000000003"/>
    <x v="3"/>
    <s v="03"/>
    <s v="March"/>
  </r>
  <r>
    <x v="3648"/>
    <d v="2024-08-02T13:25:32"/>
    <s v="PROD173"/>
    <s v="CUST328"/>
    <s v="Electronics"/>
    <s v="PayPal"/>
    <n v="1834.23"/>
    <n v="9"/>
    <n v="16508.07"/>
    <n v="18.7"/>
    <n v="16489.37"/>
    <x v="1"/>
    <s v="08"/>
    <s v="August"/>
  </r>
  <r>
    <x v="3649"/>
    <d v="2024-05-30T16:22:32"/>
    <s v="PROD64"/>
    <s v="CUST411"/>
    <s v="Toys"/>
    <s v="PayPal"/>
    <n v="1996.26"/>
    <n v="5"/>
    <n v="9981.2999999999993"/>
    <n v="90.98"/>
    <n v="9890.32"/>
    <x v="2"/>
    <s v="05"/>
    <s v="May"/>
  </r>
  <r>
    <x v="3650"/>
    <d v="2024-03-13T02:39:22"/>
    <s v="PROD51"/>
    <s v="CUST41"/>
    <s v="Toys"/>
    <s v="Bank Transfer"/>
    <n v="1452.7"/>
    <n v="2"/>
    <n v="2905.4"/>
    <n v="502.29"/>
    <n v="2403.11"/>
    <x v="4"/>
    <s v="03"/>
    <s v="March"/>
  </r>
  <r>
    <x v="3651"/>
    <d v="2024-10-27T05:40:52"/>
    <s v="PROD161"/>
    <s v="CUST93"/>
    <s v="Fashion"/>
    <s v="Debit Card"/>
    <n v="70.41"/>
    <n v="4"/>
    <n v="281.64"/>
    <n v="859.01"/>
    <n v="-577.37"/>
    <x v="0"/>
    <s v="10"/>
    <s v="October"/>
  </r>
  <r>
    <x v="3652"/>
    <d v="2024-08-18T05:03:27"/>
    <s v="PROD113"/>
    <s v="CUST848"/>
    <s v="Books"/>
    <s v="Bank Transfer"/>
    <n v="739.21"/>
    <n v="8"/>
    <n v="5913.68"/>
    <n v="669.31"/>
    <n v="5244.3700000000008"/>
    <x v="0"/>
    <s v="08"/>
    <s v="August"/>
  </r>
  <r>
    <x v="3653"/>
    <d v="2024-02-01T10:39:01"/>
    <s v="PROD180"/>
    <s v="CUST72"/>
    <s v="Books"/>
    <s v="Credit Card"/>
    <n v="1401.61"/>
    <n v="2"/>
    <n v="2803.22"/>
    <n v="452.2"/>
    <n v="2351.02"/>
    <x v="2"/>
    <s v="02"/>
    <s v="February"/>
  </r>
  <r>
    <x v="3654"/>
    <d v="2024-10-31T17:29:41"/>
    <s v="PROD48"/>
    <s v="CUST68"/>
    <s v="Electronics"/>
    <s v="Credit Card"/>
    <n v="69.81"/>
    <n v="3"/>
    <n v="209.43"/>
    <n v="965.14"/>
    <n v="-755.71"/>
    <x v="2"/>
    <s v="10"/>
    <s v="October"/>
  </r>
  <r>
    <x v="3655"/>
    <d v="2024-01-18T06:02:57"/>
    <s v="PROD60"/>
    <s v="CUST566"/>
    <s v="Home Appliances"/>
    <s v="PayPal"/>
    <n v="894.62"/>
    <n v="9"/>
    <n v="8051.58"/>
    <n v="961.88"/>
    <n v="7089.7"/>
    <x v="2"/>
    <s v="01"/>
    <s v="January"/>
  </r>
  <r>
    <x v="3656"/>
    <d v="2024-03-27T23:55:14"/>
    <s v="PROD100"/>
    <s v="CUST298"/>
    <s v="Toys"/>
    <s v="Credit Card"/>
    <n v="542.61"/>
    <n v="1"/>
    <n v="542.61"/>
    <n v="404.57"/>
    <n v="138.04000000000002"/>
    <x v="4"/>
    <s v="03"/>
    <s v="March"/>
  </r>
  <r>
    <x v="3657"/>
    <d v="2024-04-29T20:40:18"/>
    <s v="PROD46"/>
    <s v="CUST501"/>
    <s v="Toys"/>
    <s v="PayPal"/>
    <n v="899.46"/>
    <n v="6"/>
    <n v="5396.76"/>
    <n v="587.24"/>
    <n v="4809.5200000000004"/>
    <x v="6"/>
    <s v="04"/>
    <s v="April"/>
  </r>
  <r>
    <x v="3658"/>
    <d v="2024-01-02T20:23:45"/>
    <s v="PROD38"/>
    <s v="CUST965"/>
    <s v="Books"/>
    <s v="Debit Card"/>
    <n v="1899.5"/>
    <n v="4"/>
    <n v="7598"/>
    <n v="99.19"/>
    <n v="7498.81"/>
    <x v="5"/>
    <s v="01"/>
    <s v="January"/>
  </r>
  <r>
    <x v="3659"/>
    <d v="2024-05-04T01:12:13"/>
    <s v="PROD54"/>
    <s v="CUST596"/>
    <s v="Toys"/>
    <s v="Debit Card"/>
    <n v="1064.48"/>
    <n v="7"/>
    <n v="7451.3600000000006"/>
    <n v="17.89"/>
    <n v="7433.47"/>
    <x v="3"/>
    <s v="05"/>
    <s v="May"/>
  </r>
  <r>
    <x v="3660"/>
    <d v="2024-04-04T11:43:39"/>
    <s v="PROD189"/>
    <s v="CUST320"/>
    <s v="Electronics"/>
    <s v="Bank Transfer"/>
    <n v="257.16000000000003"/>
    <n v="5"/>
    <n v="1285.8000000000002"/>
    <n v="532.16999999999996"/>
    <n v="753.63000000000022"/>
    <x v="2"/>
    <s v="04"/>
    <s v="April"/>
  </r>
  <r>
    <x v="3661"/>
    <d v="2024-07-07T17:19:05"/>
    <s v="PROD95"/>
    <s v="CUST633"/>
    <s v="Electronics"/>
    <s v="Bank Transfer"/>
    <n v="1523.49"/>
    <n v="4"/>
    <n v="6093.96"/>
    <n v="211.14"/>
    <n v="5882.82"/>
    <x v="0"/>
    <s v="07"/>
    <s v="July"/>
  </r>
  <r>
    <x v="3662"/>
    <d v="2024-06-17T05:44:44"/>
    <s v="PROD115"/>
    <s v="CUST979"/>
    <s v="Fashion"/>
    <s v="Bank Transfer"/>
    <n v="1115.54"/>
    <n v="1"/>
    <n v="1115.54"/>
    <n v="197.58"/>
    <n v="917.95999999999992"/>
    <x v="6"/>
    <s v="06"/>
    <s v="June"/>
  </r>
  <r>
    <x v="3663"/>
    <d v="2024-01-03T10:24:01"/>
    <s v="PROD158"/>
    <s v="CUST81"/>
    <s v="Electronics"/>
    <s v="Credit Card"/>
    <n v="718.63"/>
    <n v="5"/>
    <n v="3593.15"/>
    <n v="688.88"/>
    <n v="2904.27"/>
    <x v="4"/>
    <s v="01"/>
    <s v="January"/>
  </r>
  <r>
    <x v="3664"/>
    <d v="2024-03-31T04:21:14"/>
    <s v="PROD18"/>
    <s v="CUST344"/>
    <s v="Home Appliances"/>
    <s v="Cash"/>
    <n v="938.51"/>
    <n v="8"/>
    <n v="7508.08"/>
    <n v="973.48"/>
    <n v="6534.6"/>
    <x v="0"/>
    <s v="03"/>
    <s v="March"/>
  </r>
  <r>
    <x v="3665"/>
    <d v="2024-05-09T10:07:08"/>
    <s v="PROD161"/>
    <s v="CUST910"/>
    <s v="Electronics"/>
    <s v="Cash"/>
    <n v="358.85"/>
    <n v="9"/>
    <n v="3229.65"/>
    <n v="859.01"/>
    <n v="2370.6400000000003"/>
    <x v="2"/>
    <s v="05"/>
    <s v="May"/>
  </r>
  <r>
    <x v="3666"/>
    <d v="2024-07-08T05:32:12"/>
    <s v="PROD40"/>
    <s v="CUST378"/>
    <s v="Books"/>
    <s v="Debit Card"/>
    <n v="381.03"/>
    <n v="1"/>
    <n v="381.03"/>
    <n v="184.29"/>
    <n v="196.73999999999998"/>
    <x v="6"/>
    <s v="07"/>
    <s v="July"/>
  </r>
  <r>
    <x v="3667"/>
    <d v="2024-01-20T22:02:23"/>
    <s v="PROD41"/>
    <s v="CUST149"/>
    <s v="Electronics"/>
    <s v="Credit Card"/>
    <n v="1779.18"/>
    <n v="7"/>
    <n v="12454.26"/>
    <n v="786.45"/>
    <n v="11667.81"/>
    <x v="3"/>
    <s v="01"/>
    <s v="January"/>
  </r>
  <r>
    <x v="3668"/>
    <d v="2024-08-31T02:31:22"/>
    <s v="PROD96"/>
    <s v="CUST340"/>
    <s v="Toys"/>
    <s v="PayPal"/>
    <n v="578.95000000000005"/>
    <n v="3"/>
    <n v="1736.8500000000001"/>
    <n v="307.60000000000002"/>
    <n v="1429.25"/>
    <x v="3"/>
    <s v="08"/>
    <s v="August"/>
  </r>
  <r>
    <x v="3669"/>
    <d v="2024-02-04T23:41:15"/>
    <s v="PROD144"/>
    <s v="CUST331"/>
    <s v="Fashion"/>
    <s v="Debit Card"/>
    <n v="624.61"/>
    <n v="10"/>
    <n v="6246.1"/>
    <n v="369.73"/>
    <n v="5876.3700000000008"/>
    <x v="0"/>
    <s v="02"/>
    <s v="February"/>
  </r>
  <r>
    <x v="3670"/>
    <d v="2024-10-30T13:40:47"/>
    <s v="PROD72"/>
    <s v="CUST216"/>
    <s v="Books"/>
    <s v="Debit Card"/>
    <n v="1325.83"/>
    <n v="6"/>
    <n v="7954.98"/>
    <n v="942.34"/>
    <n v="7012.6399999999994"/>
    <x v="4"/>
    <s v="10"/>
    <s v="October"/>
  </r>
  <r>
    <x v="3671"/>
    <d v="2024-11-03T23:14:39"/>
    <s v="PROD183"/>
    <s v="CUST432"/>
    <s v="Electronics"/>
    <s v="Debit Card"/>
    <n v="1444.05"/>
    <n v="3"/>
    <n v="4332.1499999999996"/>
    <n v="839.9"/>
    <n v="3492.2499999999995"/>
    <x v="0"/>
    <s v="11"/>
    <s v="November"/>
  </r>
  <r>
    <x v="3672"/>
    <d v="2024-02-01T07:28:03"/>
    <s v="PROD182"/>
    <s v="CUST720"/>
    <s v="Electronics"/>
    <s v="PayPal"/>
    <n v="1102.43"/>
    <n v="8"/>
    <n v="8819.44"/>
    <n v="316.27"/>
    <n v="8503.17"/>
    <x v="2"/>
    <s v="02"/>
    <s v="February"/>
  </r>
  <r>
    <x v="3673"/>
    <d v="2024-11-07T04:34:31"/>
    <s v="PROD135"/>
    <s v="CUST148"/>
    <s v="Home Appliances"/>
    <s v="PayPal"/>
    <n v="1790.46"/>
    <n v="7"/>
    <n v="12533.220000000001"/>
    <n v="65.66"/>
    <n v="12467.560000000001"/>
    <x v="2"/>
    <s v="11"/>
    <s v="November"/>
  </r>
  <r>
    <x v="3674"/>
    <d v="2024-03-12T03:29:00"/>
    <s v="PROD53"/>
    <s v="CUST754"/>
    <s v="Fashion"/>
    <s v="Cash"/>
    <n v="1117.23"/>
    <n v="1"/>
    <n v="1117.23"/>
    <n v="752.34"/>
    <n v="364.89"/>
    <x v="5"/>
    <s v="03"/>
    <s v="March"/>
  </r>
  <r>
    <x v="3675"/>
    <d v="2024-04-19T18:35:15"/>
    <s v="PROD14"/>
    <s v="CUST932"/>
    <s v="Toys"/>
    <s v="Bank Transfer"/>
    <n v="441.91"/>
    <n v="5"/>
    <n v="2209.5500000000002"/>
    <n v="623.39"/>
    <n v="1586.1600000000003"/>
    <x v="1"/>
    <s v="04"/>
    <s v="April"/>
  </r>
  <r>
    <x v="3676"/>
    <d v="2024-09-04T05:26:12"/>
    <s v="PROD71"/>
    <s v="CUST981"/>
    <s v="Toys"/>
    <s v="Cash"/>
    <n v="264.58999999999997"/>
    <n v="8"/>
    <n v="2116.7199999999998"/>
    <n v="35.22"/>
    <n v="2081.5"/>
    <x v="4"/>
    <s v="09"/>
    <s v="September"/>
  </r>
  <r>
    <x v="3677"/>
    <d v="2024-04-12T16:57:09"/>
    <s v="PROD165"/>
    <s v="CUST428"/>
    <s v="Toys"/>
    <s v="Debit Card"/>
    <n v="1694.86"/>
    <n v="3"/>
    <n v="5084.58"/>
    <n v="563.57000000000005"/>
    <n v="4521.01"/>
    <x v="1"/>
    <s v="04"/>
    <s v="April"/>
  </r>
  <r>
    <x v="3678"/>
    <d v="2024-07-18T12:57:21"/>
    <s v="PROD92"/>
    <s v="CUST636"/>
    <s v="Books"/>
    <s v="Debit Card"/>
    <n v="445.93"/>
    <n v="4"/>
    <n v="1783.72"/>
    <n v="814.84"/>
    <n v="968.88"/>
    <x v="2"/>
    <s v="07"/>
    <s v="July"/>
  </r>
  <r>
    <x v="3679"/>
    <d v="2024-06-16T04:26:26"/>
    <s v="PROD3"/>
    <s v="CUST168"/>
    <s v="Home Appliances"/>
    <s v="Credit Card"/>
    <n v="1876.76"/>
    <n v="10"/>
    <n v="18767.599999999999"/>
    <n v="27.63"/>
    <n v="18739.969999999998"/>
    <x v="0"/>
    <s v="06"/>
    <s v="June"/>
  </r>
  <r>
    <x v="3680"/>
    <d v="2024-05-19T03:19:21"/>
    <s v="PROD128"/>
    <s v="CUST891"/>
    <s v="Home Appliances"/>
    <s v="PayPal"/>
    <n v="1509.64"/>
    <n v="5"/>
    <n v="7548.2000000000007"/>
    <n v="505.04"/>
    <n v="7043.1600000000008"/>
    <x v="0"/>
    <s v="05"/>
    <s v="May"/>
  </r>
  <r>
    <x v="3681"/>
    <d v="2024-06-18T05:56:02"/>
    <s v="PROD79"/>
    <s v="CUST533"/>
    <s v="Toys"/>
    <s v="Bank Transfer"/>
    <n v="1157.21"/>
    <n v="6"/>
    <n v="6943.26"/>
    <n v="799.06"/>
    <n v="6144.2000000000007"/>
    <x v="5"/>
    <s v="06"/>
    <s v="June"/>
  </r>
  <r>
    <x v="3682"/>
    <d v="2024-03-18T01:27:57"/>
    <s v="PROD89"/>
    <s v="CUST278"/>
    <s v="Home Appliances"/>
    <s v="Bank Transfer"/>
    <n v="439.07"/>
    <n v="6"/>
    <n v="2634.42"/>
    <n v="77.61"/>
    <n v="2556.81"/>
    <x v="6"/>
    <s v="03"/>
    <s v="March"/>
  </r>
  <r>
    <x v="3683"/>
    <d v="2024-03-01T09:02:00"/>
    <s v="PROD87"/>
    <s v="CUST512"/>
    <s v="Books"/>
    <s v="Debit Card"/>
    <n v="262.83999999999997"/>
    <n v="4"/>
    <n v="1051.3599999999999"/>
    <n v="646.59"/>
    <n v="404.76999999999987"/>
    <x v="1"/>
    <s v="03"/>
    <s v="March"/>
  </r>
  <r>
    <x v="3684"/>
    <d v="2024-04-27T01:01:03"/>
    <s v="PROD77"/>
    <s v="CUST274"/>
    <s v="Toys"/>
    <s v="Credit Card"/>
    <n v="1550.04"/>
    <n v="7"/>
    <n v="10850.279999999999"/>
    <n v="596.91999999999996"/>
    <n v="10253.359999999999"/>
    <x v="3"/>
    <s v="04"/>
    <s v="April"/>
  </r>
  <r>
    <x v="3685"/>
    <d v="2024-09-20T06:49:04"/>
    <s v="PROD192"/>
    <s v="CUST737"/>
    <s v="Electronics"/>
    <s v="Cash"/>
    <n v="298.32"/>
    <n v="8"/>
    <n v="2386.56"/>
    <n v="154.76"/>
    <n v="2231.8000000000002"/>
    <x v="1"/>
    <s v="09"/>
    <s v="September"/>
  </r>
  <r>
    <x v="3686"/>
    <d v="2024-08-09T23:35:32"/>
    <s v="PROD92"/>
    <s v="CUST573"/>
    <s v="Books"/>
    <s v="PayPal"/>
    <n v="1873.2"/>
    <n v="1"/>
    <n v="1873.2"/>
    <n v="814.84"/>
    <n v="1058.3600000000001"/>
    <x v="1"/>
    <s v="08"/>
    <s v="August"/>
  </r>
  <r>
    <x v="3687"/>
    <d v="2024-09-20T06:45:13"/>
    <s v="PROD91"/>
    <s v="CUST760"/>
    <s v="Fashion"/>
    <s v="Cash"/>
    <n v="1235.2"/>
    <n v="4"/>
    <n v="4940.8"/>
    <n v="105.91"/>
    <n v="4834.8900000000003"/>
    <x v="1"/>
    <s v="09"/>
    <s v="September"/>
  </r>
  <r>
    <x v="3688"/>
    <d v="2024-04-27T07:19:06"/>
    <s v="PROD91"/>
    <s v="CUST175"/>
    <s v="Toys"/>
    <s v="PayPal"/>
    <n v="611.16"/>
    <n v="3"/>
    <n v="1833.48"/>
    <n v="105.91"/>
    <n v="1727.57"/>
    <x v="3"/>
    <s v="04"/>
    <s v="April"/>
  </r>
  <r>
    <x v="3689"/>
    <d v="2024-04-11T15:33:50"/>
    <s v="PROD29"/>
    <s v="CUST599"/>
    <s v="Toys"/>
    <s v="PayPal"/>
    <n v="89.78"/>
    <n v="4"/>
    <n v="359.12"/>
    <n v="951.64"/>
    <n v="-592.52"/>
    <x v="2"/>
    <s v="04"/>
    <s v="April"/>
  </r>
  <r>
    <x v="3690"/>
    <d v="2024-04-29T02:09:39"/>
    <s v="PROD140"/>
    <s v="CUST934"/>
    <s v="Books"/>
    <s v="PayPal"/>
    <n v="241.46"/>
    <n v="3"/>
    <n v="724.38"/>
    <n v="368.41"/>
    <n v="355.96999999999997"/>
    <x v="6"/>
    <s v="04"/>
    <s v="April"/>
  </r>
  <r>
    <x v="3691"/>
    <d v="2024-06-13T13:57:34"/>
    <s v="PROD106"/>
    <s v="CUST701"/>
    <s v="Toys"/>
    <s v="Credit Card"/>
    <n v="611.82000000000005"/>
    <n v="7"/>
    <n v="4282.7400000000007"/>
    <n v="750.19"/>
    <n v="3532.5500000000006"/>
    <x v="2"/>
    <s v="06"/>
    <s v="June"/>
  </r>
  <r>
    <x v="3692"/>
    <d v="2024-02-11T00:04:04"/>
    <s v="PROD31"/>
    <s v="CUST305"/>
    <s v="Books"/>
    <s v="PayPal"/>
    <n v="1881.88"/>
    <n v="10"/>
    <n v="18818.800000000003"/>
    <n v="736.41"/>
    <n v="18082.390000000003"/>
    <x v="0"/>
    <s v="02"/>
    <s v="February"/>
  </r>
  <r>
    <x v="3693"/>
    <d v="2024-02-24T06:42:51"/>
    <s v="PROD34"/>
    <s v="CUST758"/>
    <s v="Books"/>
    <s v="Bank Transfer"/>
    <n v="923.85"/>
    <n v="9"/>
    <n v="8314.65"/>
    <n v="136.99"/>
    <n v="8177.66"/>
    <x v="3"/>
    <s v="02"/>
    <s v="February"/>
  </r>
  <r>
    <x v="3694"/>
    <d v="2024-08-30T09:47:21"/>
    <s v="PROD84"/>
    <s v="CUST740"/>
    <s v="Books"/>
    <s v="Credit Card"/>
    <n v="167.1"/>
    <n v="3"/>
    <n v="501.29999999999995"/>
    <n v="970.96"/>
    <n v="-469.66000000000008"/>
    <x v="1"/>
    <s v="08"/>
    <s v="August"/>
  </r>
  <r>
    <x v="3695"/>
    <d v="2024-02-26T20:53:42"/>
    <s v="PROD132"/>
    <s v="CUST594"/>
    <s v="Toys"/>
    <s v="Debit Card"/>
    <n v="427.45"/>
    <n v="4"/>
    <n v="1709.8"/>
    <n v="28.1"/>
    <n v="1681.7"/>
    <x v="6"/>
    <s v="02"/>
    <s v="February"/>
  </r>
  <r>
    <x v="3696"/>
    <d v="2024-03-25T00:21:29"/>
    <s v="PROD29"/>
    <s v="CUST444"/>
    <s v="Home Appliances"/>
    <s v="PayPal"/>
    <n v="1948.73"/>
    <n v="8"/>
    <n v="15589.84"/>
    <n v="951.64"/>
    <n v="14638.2"/>
    <x v="6"/>
    <s v="03"/>
    <s v="March"/>
  </r>
  <r>
    <x v="3697"/>
    <d v="2024-05-20T02:15:01"/>
    <s v="PROD68"/>
    <s v="CUST131"/>
    <s v="Books"/>
    <s v="Credit Card"/>
    <n v="1733.72"/>
    <n v="7"/>
    <n v="12136.04"/>
    <n v="704.91"/>
    <n v="11431.130000000001"/>
    <x v="6"/>
    <s v="05"/>
    <s v="May"/>
  </r>
  <r>
    <x v="3698"/>
    <d v="2024-07-12T03:57:09"/>
    <s v="PROD115"/>
    <s v="CUST297"/>
    <s v="Fashion"/>
    <s v="Debit Card"/>
    <n v="1115.8900000000001"/>
    <n v="8"/>
    <n v="8927.1200000000008"/>
    <n v="197.58"/>
    <n v="8729.5400000000009"/>
    <x v="1"/>
    <s v="07"/>
    <s v="July"/>
  </r>
  <r>
    <x v="3699"/>
    <d v="2024-04-11T05:34:26"/>
    <s v="PROD105"/>
    <s v="CUST20"/>
    <s v="Books"/>
    <s v="PayPal"/>
    <n v="25.22"/>
    <n v="7"/>
    <n v="176.54"/>
    <n v="305.49"/>
    <n v="-128.95000000000002"/>
    <x v="2"/>
    <s v="04"/>
    <s v="April"/>
  </r>
  <r>
    <x v="3700"/>
    <d v="2024-11-07T21:11:03"/>
    <s v="PROD185"/>
    <s v="CUST463"/>
    <s v="Fashion"/>
    <s v="Credit Card"/>
    <n v="1204.42"/>
    <n v="9"/>
    <n v="10839.78"/>
    <n v="751.58"/>
    <n v="10088.200000000001"/>
    <x v="2"/>
    <s v="11"/>
    <s v="November"/>
  </r>
  <r>
    <x v="3701"/>
    <d v="2024-05-20T14:06:41"/>
    <s v="PROD92"/>
    <s v="CUST108"/>
    <s v="Toys"/>
    <s v="Credit Card"/>
    <n v="1408.96"/>
    <n v="7"/>
    <n v="9862.7200000000012"/>
    <n v="814.84"/>
    <n v="9047.880000000001"/>
    <x v="6"/>
    <s v="05"/>
    <s v="May"/>
  </r>
  <r>
    <x v="3702"/>
    <d v="2024-01-26T00:12:46"/>
    <s v="PROD2"/>
    <s v="CUST580"/>
    <s v="Electronics"/>
    <s v="Cash"/>
    <n v="1712.21"/>
    <n v="2"/>
    <n v="3424.42"/>
    <n v="253.61"/>
    <n v="3170.81"/>
    <x v="1"/>
    <s v="01"/>
    <s v="January"/>
  </r>
  <r>
    <x v="3703"/>
    <d v="2024-10-13T00:20:14"/>
    <s v="PROD6"/>
    <s v="CUST266"/>
    <s v="Fashion"/>
    <s v="PayPal"/>
    <n v="1211.5"/>
    <n v="7"/>
    <n v="8480.5"/>
    <n v="96.13"/>
    <n v="8384.3700000000008"/>
    <x v="0"/>
    <s v="10"/>
    <s v="October"/>
  </r>
  <r>
    <x v="3704"/>
    <d v="2024-06-09T21:39:23"/>
    <s v="PROD65"/>
    <s v="CUST590"/>
    <s v="Toys"/>
    <s v="PayPal"/>
    <n v="1006.73"/>
    <n v="9"/>
    <n v="9060.57"/>
    <n v="974.22"/>
    <n v="8086.3499999999995"/>
    <x v="0"/>
    <s v="06"/>
    <s v="June"/>
  </r>
  <r>
    <x v="3705"/>
    <d v="2024-10-22T21:38:36"/>
    <s v="PROD78"/>
    <s v="CUST609"/>
    <s v="Home Appliances"/>
    <s v="Debit Card"/>
    <n v="1372.44"/>
    <n v="3"/>
    <n v="4117.32"/>
    <n v="368.23"/>
    <n v="3749.0899999999997"/>
    <x v="5"/>
    <s v="10"/>
    <s v="October"/>
  </r>
  <r>
    <x v="3706"/>
    <d v="2024-04-08T02:36:51"/>
    <s v="PROD141"/>
    <s v="CUST615"/>
    <s v="Home Appliances"/>
    <s v="Cash"/>
    <n v="1507.97"/>
    <n v="7"/>
    <n v="10555.79"/>
    <n v="74.92"/>
    <n v="10480.870000000001"/>
    <x v="6"/>
    <s v="04"/>
    <s v="April"/>
  </r>
  <r>
    <x v="3707"/>
    <d v="2024-04-01T10:03:28"/>
    <s v="PROD49"/>
    <s v="CUST31"/>
    <s v="Toys"/>
    <s v="PayPal"/>
    <n v="869.07"/>
    <n v="8"/>
    <n v="6952.56"/>
    <n v="401.98"/>
    <n v="6550.58"/>
    <x v="6"/>
    <s v="04"/>
    <s v="April"/>
  </r>
  <r>
    <x v="3708"/>
    <d v="2024-05-26T10:05:53"/>
    <s v="PROD151"/>
    <s v="CUST749"/>
    <s v="Books"/>
    <s v="Bank Transfer"/>
    <n v="1771.96"/>
    <n v="1"/>
    <n v="1771.96"/>
    <n v="47.47"/>
    <n v="1724.49"/>
    <x v="0"/>
    <s v="05"/>
    <s v="May"/>
  </r>
  <r>
    <x v="3709"/>
    <d v="2024-03-24T01:19:18"/>
    <s v="PROD101"/>
    <s v="CUST27"/>
    <s v="Fashion"/>
    <s v="Cash"/>
    <n v="789.49"/>
    <n v="3"/>
    <n v="2368.4700000000003"/>
    <n v="978.72"/>
    <n v="1389.7500000000002"/>
    <x v="0"/>
    <s v="03"/>
    <s v="March"/>
  </r>
  <r>
    <x v="3710"/>
    <d v="2024-09-11T15:55:41"/>
    <s v="PROD72"/>
    <s v="CUST572"/>
    <s v="Books"/>
    <s v="Credit Card"/>
    <n v="924.44"/>
    <n v="2"/>
    <n v="1848.88"/>
    <n v="942.34"/>
    <n v="906.54000000000008"/>
    <x v="4"/>
    <s v="09"/>
    <s v="September"/>
  </r>
  <r>
    <x v="3711"/>
    <d v="2024-05-30T22:41:01"/>
    <s v="PROD158"/>
    <s v="CUST642"/>
    <s v="Toys"/>
    <s v="Debit Card"/>
    <n v="1905.07"/>
    <n v="5"/>
    <n v="9525.35"/>
    <n v="688.88"/>
    <n v="8836.4700000000012"/>
    <x v="2"/>
    <s v="05"/>
    <s v="May"/>
  </r>
  <r>
    <x v="3712"/>
    <d v="2024-02-10T10:04:08"/>
    <s v="PROD123"/>
    <s v="CUST195"/>
    <s v="Electronics"/>
    <s v="Credit Card"/>
    <n v="150.55000000000001"/>
    <n v="5"/>
    <n v="752.75"/>
    <n v="372.5"/>
    <n v="380.25"/>
    <x v="3"/>
    <s v="02"/>
    <s v="February"/>
  </r>
  <r>
    <x v="3713"/>
    <d v="2024-03-26T05:19:49"/>
    <s v="PROD23"/>
    <s v="CUST855"/>
    <s v="Fashion"/>
    <s v="Cash"/>
    <n v="1321.69"/>
    <n v="2"/>
    <n v="2643.38"/>
    <n v="249.12"/>
    <n v="2394.2600000000002"/>
    <x v="5"/>
    <s v="03"/>
    <s v="March"/>
  </r>
  <r>
    <x v="3714"/>
    <d v="2024-03-02T19:33:30"/>
    <s v="PROD118"/>
    <s v="CUST452"/>
    <s v="Toys"/>
    <s v="PayPal"/>
    <n v="766.4"/>
    <n v="10"/>
    <n v="7664"/>
    <n v="370.52"/>
    <n v="7293.48"/>
    <x v="3"/>
    <s v="03"/>
    <s v="March"/>
  </r>
  <r>
    <x v="3715"/>
    <d v="2024-05-30T08:14:53"/>
    <s v="PROD71"/>
    <s v="CUST992"/>
    <s v="Toys"/>
    <s v="Cash"/>
    <n v="1065.49"/>
    <n v="5"/>
    <n v="5327.45"/>
    <n v="35.22"/>
    <n v="5292.23"/>
    <x v="2"/>
    <s v="05"/>
    <s v="May"/>
  </r>
  <r>
    <x v="3716"/>
    <d v="2024-03-21T10:59:35"/>
    <s v="PROD95"/>
    <s v="CUST454"/>
    <s v="Fashion"/>
    <s v="Cash"/>
    <n v="1468.8"/>
    <n v="1"/>
    <n v="1468.8"/>
    <n v="211.14"/>
    <n v="1257.6599999999999"/>
    <x v="2"/>
    <s v="03"/>
    <s v="March"/>
  </r>
  <r>
    <x v="3717"/>
    <d v="2024-01-27T08:05:30"/>
    <s v="PROD109"/>
    <s v="CUST206"/>
    <s v="Electronics"/>
    <s v="Credit Card"/>
    <n v="102.34"/>
    <n v="3"/>
    <n v="307.02"/>
    <n v="282.68"/>
    <n v="24.339999999999975"/>
    <x v="3"/>
    <s v="01"/>
    <s v="January"/>
  </r>
  <r>
    <x v="3718"/>
    <d v="2024-08-12T04:16:25"/>
    <s v="PROD99"/>
    <s v="CUST242"/>
    <s v="Electronics"/>
    <s v="Cash"/>
    <n v="543.45000000000005"/>
    <n v="7"/>
    <n v="3804.1500000000005"/>
    <n v="643.29"/>
    <n v="3160.8600000000006"/>
    <x v="6"/>
    <s v="08"/>
    <s v="August"/>
  </r>
  <r>
    <x v="3719"/>
    <d v="2024-09-04T09:04:54"/>
    <s v="PROD10"/>
    <s v="CUST469"/>
    <s v="Toys"/>
    <s v="Cash"/>
    <n v="1398.49"/>
    <n v="3"/>
    <n v="4195.47"/>
    <n v="438.5"/>
    <n v="3756.9700000000003"/>
    <x v="4"/>
    <s v="09"/>
    <s v="September"/>
  </r>
  <r>
    <x v="3720"/>
    <d v="2024-04-15T12:45:02"/>
    <s v="PROD49"/>
    <s v="CUST99"/>
    <s v="Home Appliances"/>
    <s v="PayPal"/>
    <n v="1754.34"/>
    <n v="1"/>
    <n v="1754.34"/>
    <n v="401.98"/>
    <n v="1352.36"/>
    <x v="6"/>
    <s v="04"/>
    <s v="April"/>
  </r>
  <r>
    <x v="3721"/>
    <d v="2024-02-28T12:45:00"/>
    <s v="PROD83"/>
    <s v="CUST353"/>
    <s v="Electronics"/>
    <s v="Cash"/>
    <n v="1180.6600000000001"/>
    <n v="3"/>
    <n v="3541.9800000000005"/>
    <n v="303.60000000000002"/>
    <n v="3238.3800000000006"/>
    <x v="4"/>
    <s v="02"/>
    <s v="February"/>
  </r>
  <r>
    <x v="3722"/>
    <d v="2024-02-25T01:43:28"/>
    <s v="PROD145"/>
    <s v="CUST716"/>
    <s v="Fashion"/>
    <s v="Cash"/>
    <n v="183.95"/>
    <n v="10"/>
    <n v="1839.5"/>
    <n v="789.58"/>
    <n v="1049.92"/>
    <x v="0"/>
    <s v="02"/>
    <s v="February"/>
  </r>
  <r>
    <x v="3723"/>
    <d v="2024-05-07T11:01:10"/>
    <s v="PROD48"/>
    <s v="CUST470"/>
    <s v="Home Appliances"/>
    <s v="PayPal"/>
    <n v="676.36"/>
    <n v="7"/>
    <n v="4734.5200000000004"/>
    <n v="965.14"/>
    <n v="3769.3800000000006"/>
    <x v="5"/>
    <s v="05"/>
    <s v="May"/>
  </r>
  <r>
    <x v="3724"/>
    <d v="2024-05-31T08:50:40"/>
    <s v="PROD91"/>
    <s v="CUST318"/>
    <s v="Fashion"/>
    <s v="Debit Card"/>
    <n v="966.74"/>
    <n v="6"/>
    <n v="5800.4400000000005"/>
    <n v="105.91"/>
    <n v="5694.5300000000007"/>
    <x v="1"/>
    <s v="05"/>
    <s v="May"/>
  </r>
  <r>
    <x v="3725"/>
    <d v="2024-07-15T13:12:59"/>
    <s v="PROD96"/>
    <s v="CUST816"/>
    <s v="Toys"/>
    <s v="Credit Card"/>
    <n v="1487.98"/>
    <n v="7"/>
    <n v="10415.86"/>
    <n v="307.60000000000002"/>
    <n v="10108.26"/>
    <x v="6"/>
    <s v="07"/>
    <s v="July"/>
  </r>
  <r>
    <x v="3726"/>
    <d v="2024-07-13T22:59:41"/>
    <s v="PROD194"/>
    <s v="CUST524"/>
    <s v="Fashion"/>
    <s v="Cash"/>
    <n v="1322.28"/>
    <n v="9"/>
    <n v="11900.52"/>
    <n v="521.98"/>
    <n v="11378.54"/>
    <x v="3"/>
    <s v="07"/>
    <s v="July"/>
  </r>
  <r>
    <x v="3727"/>
    <d v="2024-02-04T01:34:49"/>
    <s v="PROD141"/>
    <s v="CUST762"/>
    <s v="Electronics"/>
    <s v="Bank Transfer"/>
    <n v="381.3"/>
    <n v="2"/>
    <n v="762.6"/>
    <n v="74.92"/>
    <n v="687.68000000000006"/>
    <x v="0"/>
    <s v="02"/>
    <s v="February"/>
  </r>
  <r>
    <x v="3728"/>
    <d v="2024-06-07T14:50:12"/>
    <s v="PROD77"/>
    <s v="CUST46"/>
    <s v="Toys"/>
    <s v="Cash"/>
    <n v="501.84"/>
    <n v="3"/>
    <n v="1505.52"/>
    <n v="596.91999999999996"/>
    <n v="908.6"/>
    <x v="1"/>
    <s v="06"/>
    <s v="June"/>
  </r>
  <r>
    <x v="3729"/>
    <d v="2024-06-15T17:48:08"/>
    <s v="PROD172"/>
    <s v="CUST956"/>
    <s v="Home Appliances"/>
    <s v="Credit Card"/>
    <n v="898.57"/>
    <n v="3"/>
    <n v="2695.71"/>
    <n v="95.27"/>
    <n v="2600.44"/>
    <x v="3"/>
    <s v="06"/>
    <s v="June"/>
  </r>
  <r>
    <x v="3730"/>
    <d v="2024-06-10T13:16:08"/>
    <s v="PROD178"/>
    <s v="CUST283"/>
    <s v="Fashion"/>
    <s v="Debit Card"/>
    <n v="315.67"/>
    <n v="6"/>
    <n v="1894.02"/>
    <n v="750.55"/>
    <n v="1143.47"/>
    <x v="6"/>
    <s v="06"/>
    <s v="June"/>
  </r>
  <r>
    <x v="3731"/>
    <d v="2024-11-16T23:20:52"/>
    <s v="PROD18"/>
    <s v="CUST744"/>
    <s v="Toys"/>
    <s v="Credit Card"/>
    <n v="1812.4"/>
    <n v="8"/>
    <n v="14499.2"/>
    <n v="973.48"/>
    <n v="13525.720000000001"/>
    <x v="3"/>
    <s v="11"/>
    <s v="November"/>
  </r>
  <r>
    <x v="3732"/>
    <d v="2024-07-19T16:32:38"/>
    <s v="PROD22"/>
    <s v="CUST292"/>
    <s v="Electronics"/>
    <s v="Cash"/>
    <n v="385.96"/>
    <n v="1"/>
    <n v="385.96"/>
    <n v="418.1"/>
    <n v="-32.140000000000043"/>
    <x v="1"/>
    <s v="07"/>
    <s v="July"/>
  </r>
  <r>
    <x v="3733"/>
    <d v="2024-11-05T19:45:22"/>
    <s v="PROD91"/>
    <s v="CUST76"/>
    <s v="Toys"/>
    <s v="Debit Card"/>
    <n v="1250.48"/>
    <n v="4"/>
    <n v="5001.92"/>
    <n v="105.91"/>
    <n v="4896.01"/>
    <x v="5"/>
    <s v="11"/>
    <s v="November"/>
  </r>
  <r>
    <x v="3734"/>
    <d v="2024-06-01T17:21:26"/>
    <s v="PROD190"/>
    <s v="CUST772"/>
    <s v="Electronics"/>
    <s v="Bank Transfer"/>
    <n v="1544.93"/>
    <n v="2"/>
    <n v="3089.86"/>
    <n v="787.31"/>
    <n v="2302.5500000000002"/>
    <x v="3"/>
    <s v="06"/>
    <s v="June"/>
  </r>
  <r>
    <x v="3735"/>
    <d v="2024-08-19T06:31:15"/>
    <s v="PROD65"/>
    <s v="CUST571"/>
    <s v="Electronics"/>
    <s v="Cash"/>
    <n v="990.67"/>
    <n v="8"/>
    <n v="7925.36"/>
    <n v="974.22"/>
    <n v="6951.1399999999994"/>
    <x v="6"/>
    <s v="08"/>
    <s v="August"/>
  </r>
  <r>
    <x v="3736"/>
    <d v="2024-01-07T19:21:51"/>
    <s v="PROD152"/>
    <s v="CUST787"/>
    <s v="Home Appliances"/>
    <s v="PayPal"/>
    <n v="885.57"/>
    <n v="6"/>
    <n v="5313.42"/>
    <n v="143.38"/>
    <n v="5170.04"/>
    <x v="0"/>
    <s v="01"/>
    <s v="January"/>
  </r>
  <r>
    <x v="3737"/>
    <d v="2024-06-07T09:41:59"/>
    <s v="PROD21"/>
    <s v="CUST433"/>
    <s v="Books"/>
    <s v="Debit Card"/>
    <n v="1338.26"/>
    <n v="9"/>
    <n v="12044.34"/>
    <n v="950.81"/>
    <n v="11093.53"/>
    <x v="1"/>
    <s v="06"/>
    <s v="June"/>
  </r>
  <r>
    <x v="3738"/>
    <d v="2024-07-04T02:00:55"/>
    <s v="PROD121"/>
    <s v="CUST271"/>
    <s v="Electronics"/>
    <s v="Credit Card"/>
    <n v="1628.79"/>
    <n v="9"/>
    <n v="14659.11"/>
    <n v="795.14"/>
    <n v="13863.970000000001"/>
    <x v="2"/>
    <s v="07"/>
    <s v="July"/>
  </r>
  <r>
    <x v="3739"/>
    <d v="2024-07-28T01:38:10"/>
    <s v="PROD96"/>
    <s v="CUST148"/>
    <s v="Electronics"/>
    <s v="Cash"/>
    <n v="698.93"/>
    <n v="3"/>
    <n v="2096.79"/>
    <n v="307.60000000000002"/>
    <n v="1789.19"/>
    <x v="0"/>
    <s v="07"/>
    <s v="July"/>
  </r>
  <r>
    <x v="3740"/>
    <d v="2024-05-15T15:10:02"/>
    <s v="PROD21"/>
    <s v="CUST982"/>
    <s v="Electronics"/>
    <s v="Bank Transfer"/>
    <n v="539"/>
    <n v="7"/>
    <n v="3773"/>
    <n v="950.81"/>
    <n v="2822.19"/>
    <x v="4"/>
    <s v="05"/>
    <s v="May"/>
  </r>
  <r>
    <x v="3741"/>
    <d v="2024-03-06T09:12:26"/>
    <s v="PROD26"/>
    <s v="CUST919"/>
    <s v="Toys"/>
    <s v="Debit Card"/>
    <n v="784.51"/>
    <n v="9"/>
    <n v="7060.59"/>
    <n v="627.66"/>
    <n v="6432.93"/>
    <x v="4"/>
    <s v="03"/>
    <s v="March"/>
  </r>
  <r>
    <x v="3742"/>
    <d v="2024-03-01T23:34:18"/>
    <s v="PROD40"/>
    <s v="CUST535"/>
    <s v="Toys"/>
    <s v="Bank Transfer"/>
    <n v="342.76"/>
    <n v="4"/>
    <n v="1371.04"/>
    <n v="184.29"/>
    <n v="1186.75"/>
    <x v="1"/>
    <s v="03"/>
    <s v="March"/>
  </r>
  <r>
    <x v="3743"/>
    <d v="2024-08-09T08:14:32"/>
    <s v="PROD120"/>
    <s v="CUST925"/>
    <s v="Fashion"/>
    <s v="Debit Card"/>
    <n v="480.56"/>
    <n v="6"/>
    <n v="2883.36"/>
    <n v="821.86"/>
    <n v="2061.5"/>
    <x v="1"/>
    <s v="08"/>
    <s v="August"/>
  </r>
  <r>
    <x v="3744"/>
    <d v="2024-02-01T19:16:54"/>
    <s v="PROD12"/>
    <s v="CUST779"/>
    <s v="Electronics"/>
    <s v="Cash"/>
    <n v="708.02"/>
    <n v="8"/>
    <n v="5664.16"/>
    <n v="132.38999999999999"/>
    <n v="5531.7699999999995"/>
    <x v="2"/>
    <s v="02"/>
    <s v="February"/>
  </r>
  <r>
    <x v="3745"/>
    <d v="2024-04-20T22:31:16"/>
    <s v="PROD53"/>
    <s v="CUST413"/>
    <s v="Books"/>
    <s v="Bank Transfer"/>
    <n v="750.63"/>
    <n v="1"/>
    <n v="750.63"/>
    <n v="752.34"/>
    <n v="-1.7100000000000364"/>
    <x v="3"/>
    <s v="04"/>
    <s v="April"/>
  </r>
  <r>
    <x v="3746"/>
    <d v="2024-10-22T16:18:37"/>
    <s v="PROD159"/>
    <s v="CUST892"/>
    <s v="Books"/>
    <s v="Cash"/>
    <n v="396.29"/>
    <n v="5"/>
    <n v="1981.45"/>
    <n v="220.45"/>
    <n v="1761"/>
    <x v="5"/>
    <s v="10"/>
    <s v="October"/>
  </r>
  <r>
    <x v="3747"/>
    <d v="2024-07-30T22:14:23"/>
    <s v="PROD102"/>
    <s v="CUST586"/>
    <s v="Books"/>
    <s v="PayPal"/>
    <n v="272.36"/>
    <n v="1"/>
    <n v="272.36"/>
    <n v="294.83"/>
    <n v="-22.46999999999997"/>
    <x v="5"/>
    <s v="07"/>
    <s v="July"/>
  </r>
  <r>
    <x v="3748"/>
    <d v="2024-05-28T07:15:20"/>
    <s v="PROD8"/>
    <s v="CUST250"/>
    <s v="Fashion"/>
    <s v="Debit Card"/>
    <n v="1511.6"/>
    <n v="5"/>
    <n v="7558"/>
    <n v="851.56"/>
    <n v="6706.4400000000005"/>
    <x v="5"/>
    <s v="05"/>
    <s v="May"/>
  </r>
  <r>
    <x v="3749"/>
    <d v="2024-04-19T23:48:05"/>
    <s v="PROD53"/>
    <s v="CUST447"/>
    <s v="Electronics"/>
    <s v="Cash"/>
    <n v="1401.17"/>
    <n v="4"/>
    <n v="5604.68"/>
    <n v="752.34"/>
    <n v="4852.34"/>
    <x v="1"/>
    <s v="04"/>
    <s v="April"/>
  </r>
  <r>
    <x v="3750"/>
    <d v="2024-02-06T14:19:10"/>
    <s v="PROD159"/>
    <s v="CUST360"/>
    <s v="Electronics"/>
    <s v="Bank Transfer"/>
    <n v="130.97"/>
    <n v="4"/>
    <n v="523.88"/>
    <n v="220.45"/>
    <n v="303.43"/>
    <x v="5"/>
    <s v="02"/>
    <s v="February"/>
  </r>
  <r>
    <x v="3751"/>
    <d v="2024-01-09T08:49:09"/>
    <s v="PROD34"/>
    <s v="CUST707"/>
    <s v="Fashion"/>
    <s v="Debit Card"/>
    <n v="1515.14"/>
    <n v="10"/>
    <n v="15151.400000000001"/>
    <n v="136.99"/>
    <n v="15014.410000000002"/>
    <x v="5"/>
    <s v="01"/>
    <s v="January"/>
  </r>
  <r>
    <x v="3752"/>
    <d v="2024-09-28T19:49:49"/>
    <s v="PROD31"/>
    <s v="CUST818"/>
    <s v="Home Appliances"/>
    <s v="Bank Transfer"/>
    <n v="307.19"/>
    <n v="10"/>
    <n v="3071.9"/>
    <n v="736.41"/>
    <n v="2335.4900000000002"/>
    <x v="3"/>
    <s v="09"/>
    <s v="September"/>
  </r>
  <r>
    <x v="3753"/>
    <d v="2024-04-29T16:33:20"/>
    <s v="PROD31"/>
    <s v="CUST900"/>
    <s v="Books"/>
    <s v="Bank Transfer"/>
    <n v="1886.56"/>
    <n v="7"/>
    <n v="13205.92"/>
    <n v="736.41"/>
    <n v="12469.51"/>
    <x v="6"/>
    <s v="04"/>
    <s v="April"/>
  </r>
  <r>
    <x v="3754"/>
    <d v="2024-03-19T23:11:07"/>
    <s v="PROD7"/>
    <s v="CUST591"/>
    <s v="Home Appliances"/>
    <s v="Debit Card"/>
    <n v="1750.22"/>
    <n v="10"/>
    <n v="17502.2"/>
    <n v="157.37"/>
    <n v="17344.830000000002"/>
    <x v="5"/>
    <s v="03"/>
    <s v="March"/>
  </r>
  <r>
    <x v="3755"/>
    <d v="2024-08-18T01:46:44"/>
    <s v="PROD139"/>
    <s v="CUST184"/>
    <s v="Books"/>
    <s v="Debit Card"/>
    <n v="1536.99"/>
    <n v="3"/>
    <n v="4610.97"/>
    <n v="699.64"/>
    <n v="3911.3300000000004"/>
    <x v="0"/>
    <s v="08"/>
    <s v="August"/>
  </r>
  <r>
    <x v="3756"/>
    <d v="2024-09-03T09:38:01"/>
    <s v="PROD95"/>
    <s v="CUST345"/>
    <s v="Toys"/>
    <s v="Credit Card"/>
    <n v="77.34"/>
    <n v="9"/>
    <n v="696.06000000000006"/>
    <n v="211.14"/>
    <n v="484.92000000000007"/>
    <x v="5"/>
    <s v="09"/>
    <s v="September"/>
  </r>
  <r>
    <x v="3757"/>
    <d v="2024-04-03T06:37:57"/>
    <s v="PROD42"/>
    <s v="CUST317"/>
    <s v="Fashion"/>
    <s v="PayPal"/>
    <n v="1543.62"/>
    <n v="7"/>
    <n v="10805.34"/>
    <n v="352.83"/>
    <n v="10452.51"/>
    <x v="4"/>
    <s v="04"/>
    <s v="April"/>
  </r>
  <r>
    <x v="3758"/>
    <d v="2024-06-12T16:19:15"/>
    <s v="PROD173"/>
    <s v="CUST391"/>
    <s v="Toys"/>
    <s v="Bank Transfer"/>
    <n v="1461.49"/>
    <n v="5"/>
    <n v="7307.45"/>
    <n v="18.7"/>
    <n v="7288.75"/>
    <x v="4"/>
    <s v="06"/>
    <s v="June"/>
  </r>
  <r>
    <x v="3759"/>
    <d v="2024-04-13T18:01:11"/>
    <s v="PROD175"/>
    <s v="CUST95"/>
    <s v="Fashion"/>
    <s v="Credit Card"/>
    <n v="459.63"/>
    <n v="7"/>
    <n v="3217.41"/>
    <n v="742.32"/>
    <n v="2475.0899999999997"/>
    <x v="3"/>
    <s v="04"/>
    <s v="April"/>
  </r>
  <r>
    <x v="3760"/>
    <d v="2024-10-02T08:20:17"/>
    <s v="PROD192"/>
    <s v="CUST62"/>
    <s v="Books"/>
    <s v="PayPal"/>
    <n v="1086.68"/>
    <n v="1"/>
    <n v="1086.68"/>
    <n v="154.76"/>
    <n v="931.92000000000007"/>
    <x v="4"/>
    <s v="10"/>
    <s v="October"/>
  </r>
  <r>
    <x v="3761"/>
    <d v="2024-07-20T06:19:23"/>
    <s v="PROD69"/>
    <s v="CUST263"/>
    <s v="Fashion"/>
    <s v="PayPal"/>
    <n v="1013.97"/>
    <n v="1"/>
    <n v="1013.97"/>
    <n v="878.74"/>
    <n v="135.23000000000002"/>
    <x v="3"/>
    <s v="07"/>
    <s v="July"/>
  </r>
  <r>
    <x v="3762"/>
    <d v="2024-01-13T03:11:20"/>
    <s v="PROD42"/>
    <s v="CUST538"/>
    <s v="Electronics"/>
    <s v="PayPal"/>
    <n v="1339.71"/>
    <n v="4"/>
    <n v="5358.84"/>
    <n v="352.83"/>
    <n v="5006.01"/>
    <x v="3"/>
    <s v="01"/>
    <s v="January"/>
  </r>
  <r>
    <x v="3763"/>
    <d v="2024-04-21T23:50:06"/>
    <s v="PROD72"/>
    <s v="CUST567"/>
    <s v="Fashion"/>
    <s v="Bank Transfer"/>
    <n v="1805.5"/>
    <n v="3"/>
    <n v="5416.5"/>
    <n v="942.34"/>
    <n v="4474.16"/>
    <x v="0"/>
    <s v="04"/>
    <s v="April"/>
  </r>
  <r>
    <x v="3764"/>
    <d v="2024-02-12T17:46:25"/>
    <s v="PROD115"/>
    <s v="CUST525"/>
    <s v="Electronics"/>
    <s v="Debit Card"/>
    <n v="936.11"/>
    <n v="9"/>
    <n v="8424.99"/>
    <n v="197.58"/>
    <n v="8227.41"/>
    <x v="6"/>
    <s v="02"/>
    <s v="February"/>
  </r>
  <r>
    <x v="3765"/>
    <d v="2024-11-10T07:25:47"/>
    <s v="PROD119"/>
    <s v="CUST679"/>
    <s v="Home Appliances"/>
    <s v="PayPal"/>
    <n v="396.19"/>
    <n v="4"/>
    <n v="1584.76"/>
    <n v="415.38"/>
    <n v="1169.3800000000001"/>
    <x v="0"/>
    <s v="11"/>
    <s v="November"/>
  </r>
  <r>
    <x v="3766"/>
    <d v="2024-07-15T03:28:34"/>
    <s v="PROD110"/>
    <s v="CUST936"/>
    <s v="Fashion"/>
    <s v="Bank Transfer"/>
    <n v="1373.08"/>
    <n v="10"/>
    <n v="13730.8"/>
    <n v="678.93"/>
    <n v="13051.869999999999"/>
    <x v="6"/>
    <s v="07"/>
    <s v="July"/>
  </r>
  <r>
    <x v="3767"/>
    <d v="2024-01-19T10:00:18"/>
    <s v="PROD9"/>
    <s v="CUST820"/>
    <s v="Books"/>
    <s v="Credit Card"/>
    <n v="286.5"/>
    <n v="1"/>
    <n v="286.5"/>
    <n v="481"/>
    <n v="-194.5"/>
    <x v="1"/>
    <s v="01"/>
    <s v="January"/>
  </r>
  <r>
    <x v="3768"/>
    <d v="2024-01-06T16:47:12"/>
    <s v="PROD70"/>
    <s v="CUST885"/>
    <s v="Toys"/>
    <s v="Debit Card"/>
    <n v="749.5"/>
    <n v="4"/>
    <n v="2998"/>
    <n v="57.64"/>
    <n v="2940.36"/>
    <x v="3"/>
    <s v="01"/>
    <s v="January"/>
  </r>
  <r>
    <x v="3769"/>
    <d v="2024-02-24T17:17:46"/>
    <s v="PROD183"/>
    <s v="CUST115"/>
    <s v="Toys"/>
    <s v="Debit Card"/>
    <n v="877.63"/>
    <n v="9"/>
    <n v="7898.67"/>
    <n v="839.9"/>
    <n v="7058.77"/>
    <x v="3"/>
    <s v="02"/>
    <s v="February"/>
  </r>
  <r>
    <x v="3770"/>
    <d v="2024-03-14T00:50:26"/>
    <s v="PROD24"/>
    <s v="CUST216"/>
    <s v="Toys"/>
    <s v="Credit Card"/>
    <n v="754.88"/>
    <n v="4"/>
    <n v="3019.52"/>
    <n v="42.41"/>
    <n v="2977.11"/>
    <x v="2"/>
    <s v="03"/>
    <s v="March"/>
  </r>
  <r>
    <x v="3771"/>
    <d v="2024-09-05T14:42:11"/>
    <s v="PROD122"/>
    <s v="CUST207"/>
    <s v="Fashion"/>
    <s v="Credit Card"/>
    <n v="493.26"/>
    <n v="4"/>
    <n v="1973.04"/>
    <n v="574.14"/>
    <n v="1398.9"/>
    <x v="2"/>
    <s v="09"/>
    <s v="September"/>
  </r>
  <r>
    <x v="3772"/>
    <d v="2024-01-03T16:59:03"/>
    <s v="PROD70"/>
    <s v="CUST904"/>
    <s v="Books"/>
    <s v="Cash"/>
    <n v="1902.52"/>
    <n v="1"/>
    <n v="1902.52"/>
    <n v="57.64"/>
    <n v="1844.8799999999999"/>
    <x v="4"/>
    <s v="01"/>
    <s v="January"/>
  </r>
  <r>
    <x v="3773"/>
    <d v="2024-03-08T13:49:26"/>
    <s v="PROD133"/>
    <s v="CUST530"/>
    <s v="Electronics"/>
    <s v="Cash"/>
    <n v="908.85"/>
    <n v="1"/>
    <n v="908.85"/>
    <n v="751.27"/>
    <n v="157.58000000000004"/>
    <x v="1"/>
    <s v="03"/>
    <s v="March"/>
  </r>
  <r>
    <x v="3774"/>
    <d v="2024-05-08T17:20:46"/>
    <s v="PROD102"/>
    <s v="CUST255"/>
    <s v="Books"/>
    <s v="Bank Transfer"/>
    <n v="1627.1"/>
    <n v="8"/>
    <n v="13016.8"/>
    <n v="294.83"/>
    <n v="12721.97"/>
    <x v="4"/>
    <s v="05"/>
    <s v="May"/>
  </r>
  <r>
    <x v="3775"/>
    <d v="2024-04-12T09:13:29"/>
    <s v="PROD111"/>
    <s v="CUST970"/>
    <s v="Electronics"/>
    <s v="PayPal"/>
    <n v="79.7"/>
    <n v="3"/>
    <n v="239.10000000000002"/>
    <n v="771.88"/>
    <n v="-532.78"/>
    <x v="1"/>
    <s v="04"/>
    <s v="April"/>
  </r>
  <r>
    <x v="3776"/>
    <d v="2024-03-10T03:30:41"/>
    <s v="PROD192"/>
    <s v="CUST378"/>
    <s v="Home Appliances"/>
    <s v="Debit Card"/>
    <n v="1141.31"/>
    <n v="2"/>
    <n v="2282.62"/>
    <n v="154.76"/>
    <n v="2127.8599999999997"/>
    <x v="0"/>
    <s v="03"/>
    <s v="March"/>
  </r>
  <r>
    <x v="3777"/>
    <d v="2024-05-22T04:47:47"/>
    <s v="PROD97"/>
    <s v="CUST485"/>
    <s v="Books"/>
    <s v="Credit Card"/>
    <n v="1588.66"/>
    <n v="2"/>
    <n v="3177.32"/>
    <n v="746.04"/>
    <n v="2431.2800000000002"/>
    <x v="4"/>
    <s v="05"/>
    <s v="May"/>
  </r>
  <r>
    <x v="3778"/>
    <d v="2024-04-25T22:58:14"/>
    <s v="PROD110"/>
    <s v="CUST218"/>
    <s v="Toys"/>
    <s v="Debit Card"/>
    <n v="1530.7"/>
    <n v="6"/>
    <n v="9184.2000000000007"/>
    <n v="678.93"/>
    <n v="8505.27"/>
    <x v="2"/>
    <s v="04"/>
    <s v="April"/>
  </r>
  <r>
    <x v="3779"/>
    <d v="2024-05-17T17:50:23"/>
    <s v="PROD132"/>
    <s v="CUST601"/>
    <s v="Books"/>
    <s v="Bank Transfer"/>
    <n v="1152.79"/>
    <n v="3"/>
    <n v="3458.37"/>
    <n v="28.1"/>
    <n v="3430.27"/>
    <x v="1"/>
    <s v="05"/>
    <s v="May"/>
  </r>
  <r>
    <x v="3780"/>
    <d v="2024-02-22T09:47:26"/>
    <s v="PROD112"/>
    <s v="CUST924"/>
    <s v="Books"/>
    <s v="Credit Card"/>
    <n v="1732.85"/>
    <n v="6"/>
    <n v="10397.099999999999"/>
    <n v="104.7"/>
    <n v="10292.399999999998"/>
    <x v="2"/>
    <s v="02"/>
    <s v="February"/>
  </r>
  <r>
    <x v="3781"/>
    <d v="2024-02-27T19:15:57"/>
    <s v="PROD187"/>
    <s v="CUST914"/>
    <s v="Electronics"/>
    <s v="Bank Transfer"/>
    <n v="1566.84"/>
    <n v="1"/>
    <n v="1566.84"/>
    <n v="117.5"/>
    <n v="1449.34"/>
    <x v="5"/>
    <s v="02"/>
    <s v="February"/>
  </r>
  <r>
    <x v="3782"/>
    <d v="2024-05-04T04:53:41"/>
    <s v="PROD70"/>
    <s v="CUST129"/>
    <s v="Fashion"/>
    <s v="PayPal"/>
    <n v="499.9"/>
    <n v="2"/>
    <n v="999.8"/>
    <n v="57.64"/>
    <n v="942.16"/>
    <x v="3"/>
    <s v="05"/>
    <s v="May"/>
  </r>
  <r>
    <x v="3783"/>
    <d v="2024-08-26T19:05:06"/>
    <s v="PROD47"/>
    <s v="CUST480"/>
    <s v="Electronics"/>
    <s v="Credit Card"/>
    <n v="421.52"/>
    <n v="9"/>
    <n v="3793.68"/>
    <n v="821.78"/>
    <n v="2971.8999999999996"/>
    <x v="6"/>
    <s v="08"/>
    <s v="August"/>
  </r>
  <r>
    <x v="3784"/>
    <d v="2024-05-16T09:35:19"/>
    <s v="PROD84"/>
    <s v="CUST406"/>
    <s v="Books"/>
    <s v="PayPal"/>
    <n v="951.73"/>
    <n v="6"/>
    <n v="5710.38"/>
    <n v="970.96"/>
    <n v="4739.42"/>
    <x v="2"/>
    <s v="05"/>
    <s v="May"/>
  </r>
  <r>
    <x v="3785"/>
    <d v="2024-05-05T21:41:20"/>
    <s v="PROD48"/>
    <s v="CUST747"/>
    <s v="Fashion"/>
    <s v="Bank Transfer"/>
    <n v="1303.43"/>
    <n v="4"/>
    <n v="5213.72"/>
    <n v="965.14"/>
    <n v="4248.58"/>
    <x v="0"/>
    <s v="05"/>
    <s v="May"/>
  </r>
  <r>
    <x v="3786"/>
    <d v="2024-01-11T22:22:09"/>
    <s v="PROD104"/>
    <s v="CUST338"/>
    <s v="Electronics"/>
    <s v="Credit Card"/>
    <n v="49.78"/>
    <n v="3"/>
    <n v="149.34"/>
    <n v="310.20999999999998"/>
    <n v="-160.86999999999998"/>
    <x v="2"/>
    <s v="01"/>
    <s v="January"/>
  </r>
  <r>
    <x v="3787"/>
    <d v="2024-04-06T05:29:33"/>
    <s v="PROD187"/>
    <s v="CUST700"/>
    <s v="Fashion"/>
    <s v="Bank Transfer"/>
    <n v="798.06"/>
    <n v="4"/>
    <n v="3192.24"/>
    <n v="117.5"/>
    <n v="3074.74"/>
    <x v="3"/>
    <s v="04"/>
    <s v="April"/>
  </r>
  <r>
    <x v="3788"/>
    <d v="2024-03-18T14:59:29"/>
    <s v="PROD1"/>
    <s v="CUST393"/>
    <s v="Electronics"/>
    <s v="Bank Transfer"/>
    <n v="958.44"/>
    <n v="10"/>
    <n v="9584.4000000000015"/>
    <n v="435.29"/>
    <n v="9149.11"/>
    <x v="6"/>
    <s v="03"/>
    <s v="March"/>
  </r>
  <r>
    <x v="3789"/>
    <d v="2024-06-14T01:51:57"/>
    <s v="PROD97"/>
    <s v="CUST728"/>
    <s v="Home Appliances"/>
    <s v="Bank Transfer"/>
    <n v="725.89"/>
    <n v="1"/>
    <n v="725.89"/>
    <n v="746.04"/>
    <n v="-20.149999999999977"/>
    <x v="1"/>
    <s v="06"/>
    <s v="June"/>
  </r>
  <r>
    <x v="3790"/>
    <d v="2024-06-05T23:27:23"/>
    <s v="PROD88"/>
    <s v="CUST936"/>
    <s v="Home Appliances"/>
    <s v="Debit Card"/>
    <n v="564.35"/>
    <n v="2"/>
    <n v="1128.7"/>
    <n v="834.4"/>
    <n v="294.30000000000007"/>
    <x v="4"/>
    <s v="06"/>
    <s v="June"/>
  </r>
  <r>
    <x v="3791"/>
    <d v="2024-04-21T21:09:24"/>
    <s v="PROD115"/>
    <s v="CUST254"/>
    <s v="Books"/>
    <s v="PayPal"/>
    <n v="73.510000000000005"/>
    <n v="3"/>
    <n v="220.53000000000003"/>
    <n v="197.58"/>
    <n v="22.950000000000017"/>
    <x v="0"/>
    <s v="04"/>
    <s v="April"/>
  </r>
  <r>
    <x v="3792"/>
    <d v="2024-10-25T19:28:20"/>
    <s v="PROD71"/>
    <s v="CUST283"/>
    <s v="Electronics"/>
    <s v="Debit Card"/>
    <n v="1007.66"/>
    <n v="8"/>
    <n v="8061.28"/>
    <n v="35.22"/>
    <n v="8026.0599999999995"/>
    <x v="1"/>
    <s v="10"/>
    <s v="October"/>
  </r>
  <r>
    <x v="3793"/>
    <d v="2024-06-03T23:19:00"/>
    <s v="PROD138"/>
    <s v="CUST916"/>
    <s v="Home Appliances"/>
    <s v="Bank Transfer"/>
    <n v="1559.06"/>
    <n v="8"/>
    <n v="12472.48"/>
    <n v="374.92"/>
    <n v="12097.56"/>
    <x v="6"/>
    <s v="06"/>
    <s v="June"/>
  </r>
  <r>
    <x v="3794"/>
    <d v="2024-04-15T07:01:33"/>
    <s v="PROD52"/>
    <s v="CUST76"/>
    <s v="Books"/>
    <s v="PayPal"/>
    <n v="746.36"/>
    <n v="1"/>
    <n v="746.36"/>
    <n v="71.47"/>
    <n v="674.89"/>
    <x v="6"/>
    <s v="04"/>
    <s v="April"/>
  </r>
  <r>
    <x v="3795"/>
    <d v="2024-06-22T05:00:37"/>
    <s v="PROD143"/>
    <s v="CUST893"/>
    <s v="Books"/>
    <s v="Debit Card"/>
    <n v="1765.89"/>
    <n v="2"/>
    <n v="3531.78"/>
    <n v="570.6"/>
    <n v="2961.1800000000003"/>
    <x v="3"/>
    <s v="06"/>
    <s v="June"/>
  </r>
  <r>
    <x v="3796"/>
    <d v="2024-10-16T04:35:26"/>
    <s v="PROD84"/>
    <s v="CUST598"/>
    <s v="Books"/>
    <s v="Debit Card"/>
    <n v="650.37"/>
    <n v="4"/>
    <n v="2601.48"/>
    <n v="970.96"/>
    <n v="1630.52"/>
    <x v="4"/>
    <s v="10"/>
    <s v="October"/>
  </r>
  <r>
    <x v="3797"/>
    <d v="2024-05-25T19:04:45"/>
    <s v="PROD126"/>
    <s v="CUST228"/>
    <s v="Toys"/>
    <s v="Cash"/>
    <n v="1293.1500000000001"/>
    <n v="9"/>
    <n v="11638.35"/>
    <n v="605.29999999999995"/>
    <n v="11033.050000000001"/>
    <x v="3"/>
    <s v="05"/>
    <s v="May"/>
  </r>
  <r>
    <x v="3798"/>
    <d v="2024-06-04T08:10:13"/>
    <s v="PROD163"/>
    <s v="CUST116"/>
    <s v="Books"/>
    <s v="Cash"/>
    <n v="1412.14"/>
    <n v="1"/>
    <n v="1412.14"/>
    <n v="753.5"/>
    <n v="658.6400000000001"/>
    <x v="5"/>
    <s v="06"/>
    <s v="June"/>
  </r>
  <r>
    <x v="3799"/>
    <d v="2024-03-18T07:38:53"/>
    <s v="PROD189"/>
    <s v="CUST712"/>
    <s v="Fashion"/>
    <s v="Bank Transfer"/>
    <n v="1683.25"/>
    <n v="4"/>
    <n v="6733"/>
    <n v="532.16999999999996"/>
    <n v="6200.83"/>
    <x v="6"/>
    <s v="03"/>
    <s v="March"/>
  </r>
  <r>
    <x v="3800"/>
    <d v="2024-09-17T01:08:19"/>
    <s v="PROD90"/>
    <s v="CUST220"/>
    <s v="Electronics"/>
    <s v="Bank Transfer"/>
    <n v="1981.48"/>
    <n v="1"/>
    <n v="1981.48"/>
    <n v="961.3"/>
    <n v="1020.1800000000001"/>
    <x v="5"/>
    <s v="09"/>
    <s v="September"/>
  </r>
  <r>
    <x v="3801"/>
    <d v="2024-03-10T14:33:41"/>
    <s v="PROD147"/>
    <s v="CUST818"/>
    <s v="Fashion"/>
    <s v="PayPal"/>
    <n v="1584.14"/>
    <n v="5"/>
    <n v="7920.7000000000007"/>
    <n v="257.93"/>
    <n v="7662.77"/>
    <x v="0"/>
    <s v="03"/>
    <s v="March"/>
  </r>
  <r>
    <x v="3802"/>
    <d v="2024-08-01T15:20:46"/>
    <s v="PROD60"/>
    <s v="CUST577"/>
    <s v="Books"/>
    <s v="Bank Transfer"/>
    <n v="64.459999999999994"/>
    <n v="10"/>
    <n v="644.59999999999991"/>
    <n v="961.88"/>
    <n v="-317.28000000000009"/>
    <x v="2"/>
    <s v="08"/>
    <s v="August"/>
  </r>
  <r>
    <x v="3803"/>
    <d v="2024-09-20T16:39:30"/>
    <s v="PROD134"/>
    <s v="CUST662"/>
    <s v="Books"/>
    <s v="Cash"/>
    <n v="1670.72"/>
    <n v="10"/>
    <n v="16707.2"/>
    <n v="162.74"/>
    <n v="16544.46"/>
    <x v="1"/>
    <s v="09"/>
    <s v="September"/>
  </r>
  <r>
    <x v="3804"/>
    <d v="2024-02-14T14:59:33"/>
    <s v="PROD195"/>
    <s v="CUST854"/>
    <s v="Electronics"/>
    <s v="Bank Transfer"/>
    <n v="1083.03"/>
    <n v="9"/>
    <n v="9747.27"/>
    <n v="955.51"/>
    <n v="8791.76"/>
    <x v="4"/>
    <s v="02"/>
    <s v="February"/>
  </r>
  <r>
    <x v="3805"/>
    <d v="2024-04-21T04:44:57"/>
    <s v="PROD32"/>
    <s v="CUST818"/>
    <s v="Electronics"/>
    <s v="Cash"/>
    <n v="389.11"/>
    <n v="6"/>
    <n v="2334.66"/>
    <n v="439.15"/>
    <n v="1895.5099999999998"/>
    <x v="0"/>
    <s v="04"/>
    <s v="April"/>
  </r>
  <r>
    <x v="3806"/>
    <d v="2024-07-09T04:37:51"/>
    <s v="PROD121"/>
    <s v="CUST377"/>
    <s v="Books"/>
    <s v="Cash"/>
    <n v="1235.96"/>
    <n v="5"/>
    <n v="6179.8"/>
    <n v="795.14"/>
    <n v="5384.66"/>
    <x v="5"/>
    <s v="07"/>
    <s v="July"/>
  </r>
  <r>
    <x v="3807"/>
    <d v="2024-03-27T05:54:39"/>
    <s v="PROD42"/>
    <s v="CUST642"/>
    <s v="Toys"/>
    <s v="Debit Card"/>
    <n v="950.93"/>
    <n v="9"/>
    <n v="8558.369999999999"/>
    <n v="352.83"/>
    <n v="8205.5399999999991"/>
    <x v="4"/>
    <s v="03"/>
    <s v="March"/>
  </r>
  <r>
    <x v="3808"/>
    <d v="2024-01-27T03:43:03"/>
    <s v="PROD121"/>
    <s v="CUST245"/>
    <s v="Home Appliances"/>
    <s v="Debit Card"/>
    <n v="583.83000000000004"/>
    <n v="4"/>
    <n v="2335.3200000000002"/>
    <n v="795.14"/>
    <n v="1540.1800000000003"/>
    <x v="3"/>
    <s v="01"/>
    <s v="January"/>
  </r>
  <r>
    <x v="3809"/>
    <d v="2024-01-09T00:28:52"/>
    <s v="PROD135"/>
    <s v="CUST779"/>
    <s v="Books"/>
    <s v="Credit Card"/>
    <n v="1001.03"/>
    <n v="6"/>
    <n v="6006.18"/>
    <n v="65.66"/>
    <n v="5940.52"/>
    <x v="5"/>
    <s v="01"/>
    <s v="January"/>
  </r>
  <r>
    <x v="3810"/>
    <d v="2024-07-20T16:15:14"/>
    <s v="PROD55"/>
    <s v="CUST794"/>
    <s v="Electronics"/>
    <s v="Bank Transfer"/>
    <n v="1158.04"/>
    <n v="1"/>
    <n v="1158.04"/>
    <n v="376.96"/>
    <n v="781.07999999999993"/>
    <x v="3"/>
    <s v="07"/>
    <s v="July"/>
  </r>
  <r>
    <x v="3811"/>
    <d v="2024-04-30T12:24:44"/>
    <s v="PROD15"/>
    <s v="CUST855"/>
    <s v="Toys"/>
    <s v="Cash"/>
    <n v="1146.05"/>
    <n v="5"/>
    <n v="5730.25"/>
    <n v="866.87"/>
    <n v="4863.38"/>
    <x v="5"/>
    <s v="04"/>
    <s v="April"/>
  </r>
  <r>
    <x v="3812"/>
    <d v="2024-10-26T00:06:40"/>
    <s v="PROD171"/>
    <s v="CUST334"/>
    <s v="Toys"/>
    <s v="Credit Card"/>
    <n v="1960.66"/>
    <n v="1"/>
    <n v="1960.66"/>
    <n v="485.76"/>
    <n v="1474.9"/>
    <x v="3"/>
    <s v="10"/>
    <s v="October"/>
  </r>
  <r>
    <x v="3813"/>
    <d v="2024-01-22T06:28:10"/>
    <s v="PROD56"/>
    <s v="CUST764"/>
    <s v="Toys"/>
    <s v="Debit Card"/>
    <n v="375.66"/>
    <n v="6"/>
    <n v="2253.96"/>
    <n v="914.29"/>
    <n v="1339.67"/>
    <x v="6"/>
    <s v="01"/>
    <s v="January"/>
  </r>
  <r>
    <x v="3814"/>
    <d v="2024-02-16T09:03:43"/>
    <s v="PROD94"/>
    <s v="CUST355"/>
    <s v="Electronics"/>
    <s v="Debit Card"/>
    <n v="1278.4000000000001"/>
    <n v="1"/>
    <n v="1278.4000000000001"/>
    <n v="171.16"/>
    <n v="1107.24"/>
    <x v="1"/>
    <s v="02"/>
    <s v="February"/>
  </r>
  <r>
    <x v="3815"/>
    <d v="2024-09-26T04:20:30"/>
    <s v="PROD35"/>
    <s v="CUST478"/>
    <s v="Books"/>
    <s v="Debit Card"/>
    <n v="270.45999999999998"/>
    <n v="4"/>
    <n v="1081.8399999999999"/>
    <n v="707.26"/>
    <n v="374.57999999999993"/>
    <x v="2"/>
    <s v="09"/>
    <s v="September"/>
  </r>
  <r>
    <x v="3816"/>
    <d v="2024-04-27T21:07:57"/>
    <s v="PROD147"/>
    <s v="CUST785"/>
    <s v="Electronics"/>
    <s v="Debit Card"/>
    <n v="1409.38"/>
    <n v="9"/>
    <n v="12684.420000000002"/>
    <n v="257.93"/>
    <n v="12426.490000000002"/>
    <x v="3"/>
    <s v="04"/>
    <s v="April"/>
  </r>
  <r>
    <x v="3817"/>
    <d v="2024-07-09T19:03:02"/>
    <s v="PROD47"/>
    <s v="CUST394"/>
    <s v="Fashion"/>
    <s v="PayPal"/>
    <n v="819.94"/>
    <n v="7"/>
    <n v="5739.58"/>
    <n v="821.78"/>
    <n v="4917.8"/>
    <x v="5"/>
    <s v="07"/>
    <s v="July"/>
  </r>
  <r>
    <x v="3818"/>
    <d v="2024-10-20T23:12:06"/>
    <s v="PROD43"/>
    <s v="CUST37"/>
    <s v="Books"/>
    <s v="Bank Transfer"/>
    <n v="1845.2"/>
    <n v="1"/>
    <n v="1845.2"/>
    <n v="321.19"/>
    <n v="1524.01"/>
    <x v="0"/>
    <s v="10"/>
    <s v="October"/>
  </r>
  <r>
    <x v="3819"/>
    <d v="2024-03-06T18:52:33"/>
    <s v="PROD166"/>
    <s v="CUST227"/>
    <s v="Home Appliances"/>
    <s v="Bank Transfer"/>
    <n v="854.55"/>
    <n v="6"/>
    <n v="5127.2999999999993"/>
    <n v="925.33"/>
    <n v="4201.9699999999993"/>
    <x v="4"/>
    <s v="03"/>
    <s v="March"/>
  </r>
  <r>
    <x v="3820"/>
    <d v="2024-09-07T04:42:49"/>
    <s v="PROD156"/>
    <s v="CUST65"/>
    <s v="Books"/>
    <s v="Cash"/>
    <n v="1027.22"/>
    <n v="3"/>
    <n v="3081.66"/>
    <n v="660.16"/>
    <n v="2421.5"/>
    <x v="3"/>
    <s v="09"/>
    <s v="September"/>
  </r>
  <r>
    <x v="3821"/>
    <d v="2024-10-15T20:42:58"/>
    <s v="PROD27"/>
    <s v="CUST86"/>
    <s v="Home Appliances"/>
    <s v="Credit Card"/>
    <n v="518.45000000000005"/>
    <n v="2"/>
    <n v="1036.9000000000001"/>
    <n v="493.17"/>
    <n v="543.73"/>
    <x v="5"/>
    <s v="10"/>
    <s v="October"/>
  </r>
  <r>
    <x v="3822"/>
    <d v="2024-09-06T05:22:14"/>
    <s v="PROD93"/>
    <s v="CUST558"/>
    <s v="Fashion"/>
    <s v="Credit Card"/>
    <n v="396.89"/>
    <n v="8"/>
    <n v="3175.12"/>
    <n v="762.47"/>
    <n v="2412.6499999999996"/>
    <x v="1"/>
    <s v="09"/>
    <s v="September"/>
  </r>
  <r>
    <x v="3823"/>
    <d v="2024-08-08T21:10:04"/>
    <s v="PROD109"/>
    <s v="CUST311"/>
    <s v="Books"/>
    <s v="Credit Card"/>
    <n v="1179.9100000000001"/>
    <n v="8"/>
    <n v="9439.2800000000007"/>
    <n v="282.68"/>
    <n v="9156.6"/>
    <x v="2"/>
    <s v="08"/>
    <s v="August"/>
  </r>
  <r>
    <x v="3824"/>
    <d v="2024-04-18T23:44:45"/>
    <s v="PROD161"/>
    <s v="CUST589"/>
    <s v="Toys"/>
    <s v="Bank Transfer"/>
    <n v="108.4"/>
    <n v="7"/>
    <n v="758.80000000000007"/>
    <n v="859.01"/>
    <n v="-100.20999999999992"/>
    <x v="2"/>
    <s v="04"/>
    <s v="April"/>
  </r>
  <r>
    <x v="3825"/>
    <d v="2024-05-17T12:07:12"/>
    <s v="PROD43"/>
    <s v="CUST689"/>
    <s v="Books"/>
    <s v="Cash"/>
    <n v="1404.86"/>
    <n v="7"/>
    <n v="9834.0199999999986"/>
    <n v="321.19"/>
    <n v="9512.8299999999981"/>
    <x v="1"/>
    <s v="05"/>
    <s v="May"/>
  </r>
  <r>
    <x v="3826"/>
    <d v="2024-01-19T01:35:05"/>
    <s v="PROD101"/>
    <s v="CUST442"/>
    <s v="Electronics"/>
    <s v="Credit Card"/>
    <n v="1011.3"/>
    <n v="9"/>
    <n v="9101.6999999999989"/>
    <n v="978.72"/>
    <n v="8122.9799999999987"/>
    <x v="1"/>
    <s v="01"/>
    <s v="January"/>
  </r>
  <r>
    <x v="3827"/>
    <d v="2024-08-10T13:53:43"/>
    <s v="PROD132"/>
    <s v="CUST502"/>
    <s v="Home Appliances"/>
    <s v="Credit Card"/>
    <n v="1787.91"/>
    <n v="2"/>
    <n v="3575.82"/>
    <n v="28.1"/>
    <n v="3547.7200000000003"/>
    <x v="3"/>
    <s v="08"/>
    <s v="August"/>
  </r>
  <r>
    <x v="3828"/>
    <d v="2024-08-03T09:15:53"/>
    <s v="PROD179"/>
    <s v="CUST442"/>
    <s v="Toys"/>
    <s v="Bank Transfer"/>
    <n v="1085.22"/>
    <n v="8"/>
    <n v="8681.76"/>
    <n v="221.06"/>
    <n v="8460.7000000000007"/>
    <x v="3"/>
    <s v="08"/>
    <s v="August"/>
  </r>
  <r>
    <x v="3829"/>
    <d v="2024-08-26T19:48:17"/>
    <s v="PROD68"/>
    <s v="CUST328"/>
    <s v="Electronics"/>
    <s v="Credit Card"/>
    <n v="1542.9"/>
    <n v="7"/>
    <n v="10800.300000000001"/>
    <n v="704.91"/>
    <n v="10095.390000000001"/>
    <x v="6"/>
    <s v="08"/>
    <s v="August"/>
  </r>
  <r>
    <x v="3830"/>
    <d v="2024-04-28T08:00:05"/>
    <s v="PROD140"/>
    <s v="CUST379"/>
    <s v="Books"/>
    <s v="Credit Card"/>
    <n v="324.08"/>
    <n v="1"/>
    <n v="324.08"/>
    <n v="368.41"/>
    <n v="-44.330000000000041"/>
    <x v="0"/>
    <s v="04"/>
    <s v="April"/>
  </r>
  <r>
    <x v="3831"/>
    <d v="2024-11-12T00:03:06"/>
    <s v="PROD195"/>
    <s v="CUST128"/>
    <s v="Toys"/>
    <s v="PayPal"/>
    <n v="342.73"/>
    <n v="10"/>
    <n v="3427.3"/>
    <n v="955.51"/>
    <n v="2471.79"/>
    <x v="5"/>
    <s v="11"/>
    <s v="November"/>
  </r>
  <r>
    <x v="3832"/>
    <d v="2024-02-14T16:24:15"/>
    <s v="PROD16"/>
    <s v="CUST973"/>
    <s v="Books"/>
    <s v="PayPal"/>
    <n v="27.63"/>
    <n v="2"/>
    <n v="55.26"/>
    <n v="114.47"/>
    <n v="-59.21"/>
    <x v="4"/>
    <s v="02"/>
    <s v="February"/>
  </r>
  <r>
    <x v="3833"/>
    <d v="2024-10-29T12:38:43"/>
    <s v="PROD170"/>
    <s v="CUST377"/>
    <s v="Fashion"/>
    <s v="Bank Transfer"/>
    <n v="1663.03"/>
    <n v="9"/>
    <n v="14967.27"/>
    <n v="388.3"/>
    <n v="14578.970000000001"/>
    <x v="5"/>
    <s v="10"/>
    <s v="October"/>
  </r>
  <r>
    <x v="3834"/>
    <d v="2024-09-01T06:06:14"/>
    <s v="PROD27"/>
    <s v="CUST305"/>
    <s v="Books"/>
    <s v="Credit Card"/>
    <n v="1201.27"/>
    <n v="5"/>
    <n v="6006.35"/>
    <n v="493.17"/>
    <n v="5513.18"/>
    <x v="0"/>
    <s v="09"/>
    <s v="September"/>
  </r>
  <r>
    <x v="3835"/>
    <d v="2024-02-19T11:08:07"/>
    <s v="PROD83"/>
    <s v="CUST303"/>
    <s v="Fashion"/>
    <s v="PayPal"/>
    <n v="820.92"/>
    <n v="9"/>
    <n v="7388.28"/>
    <n v="303.60000000000002"/>
    <n v="7084.6799999999994"/>
    <x v="6"/>
    <s v="02"/>
    <s v="February"/>
  </r>
  <r>
    <x v="3836"/>
    <d v="2024-03-21T23:54:34"/>
    <s v="PROD19"/>
    <s v="CUST462"/>
    <s v="Toys"/>
    <s v="Credit Card"/>
    <n v="1662.64"/>
    <n v="1"/>
    <n v="1662.64"/>
    <n v="288.51"/>
    <n v="1374.13"/>
    <x v="2"/>
    <s v="03"/>
    <s v="March"/>
  </r>
  <r>
    <x v="3837"/>
    <d v="2024-04-12T03:40:54"/>
    <s v="PROD125"/>
    <s v="CUST628"/>
    <s v="Books"/>
    <s v="PayPal"/>
    <n v="1420.04"/>
    <n v="6"/>
    <n v="8520.24"/>
    <n v="358.25"/>
    <n v="8161.99"/>
    <x v="1"/>
    <s v="04"/>
    <s v="April"/>
  </r>
  <r>
    <x v="3838"/>
    <d v="2024-08-08T23:12:29"/>
    <s v="PROD55"/>
    <s v="CUST991"/>
    <s v="Fashion"/>
    <s v="PayPal"/>
    <n v="369.65"/>
    <n v="9"/>
    <n v="3326.85"/>
    <n v="376.96"/>
    <n v="2949.89"/>
    <x v="2"/>
    <s v="08"/>
    <s v="August"/>
  </r>
  <r>
    <x v="3839"/>
    <d v="2024-05-06T19:16:00"/>
    <s v="PROD173"/>
    <s v="CUST882"/>
    <s v="Books"/>
    <s v="PayPal"/>
    <n v="1306.23"/>
    <n v="5"/>
    <n v="6531.15"/>
    <n v="18.7"/>
    <n v="6512.45"/>
    <x v="6"/>
    <s v="05"/>
    <s v="May"/>
  </r>
  <r>
    <x v="3840"/>
    <d v="2024-11-01T05:14:32"/>
    <s v="PROD13"/>
    <s v="CUST893"/>
    <s v="Toys"/>
    <s v="Bank Transfer"/>
    <n v="563.52"/>
    <n v="4"/>
    <n v="2254.08"/>
    <n v="188.4"/>
    <n v="2065.6799999999998"/>
    <x v="1"/>
    <s v="11"/>
    <s v="November"/>
  </r>
  <r>
    <x v="3841"/>
    <d v="2024-02-05T12:02:14"/>
    <s v="PROD198"/>
    <s v="CUST827"/>
    <s v="Electronics"/>
    <s v="Credit Card"/>
    <n v="1906.82"/>
    <n v="6"/>
    <n v="11440.92"/>
    <n v="565.99"/>
    <n v="10874.93"/>
    <x v="6"/>
    <s v="02"/>
    <s v="February"/>
  </r>
  <r>
    <x v="3842"/>
    <d v="2024-02-16T13:05:22"/>
    <s v="PROD194"/>
    <s v="CUST105"/>
    <s v="Electronics"/>
    <s v="Credit Card"/>
    <n v="546.87"/>
    <n v="8"/>
    <n v="4374.96"/>
    <n v="521.98"/>
    <n v="3852.98"/>
    <x v="1"/>
    <s v="02"/>
    <s v="February"/>
  </r>
  <r>
    <x v="3843"/>
    <d v="2024-08-21T16:50:20"/>
    <s v="PROD46"/>
    <s v="CUST949"/>
    <s v="Books"/>
    <s v="Debit Card"/>
    <n v="1114.57"/>
    <n v="7"/>
    <n v="7801.99"/>
    <n v="587.24"/>
    <n v="7214.75"/>
    <x v="4"/>
    <s v="08"/>
    <s v="August"/>
  </r>
  <r>
    <x v="3844"/>
    <d v="2024-09-15T17:52:35"/>
    <s v="PROD80"/>
    <s v="CUST751"/>
    <s v="Books"/>
    <s v="PayPal"/>
    <n v="336.1"/>
    <n v="5"/>
    <n v="1680.5"/>
    <n v="348.54"/>
    <n v="1331.96"/>
    <x v="0"/>
    <s v="09"/>
    <s v="September"/>
  </r>
  <r>
    <x v="3845"/>
    <d v="2024-09-18T17:39:24"/>
    <s v="PROD131"/>
    <s v="CUST111"/>
    <s v="Fashion"/>
    <s v="Cash"/>
    <n v="1343.84"/>
    <n v="3"/>
    <n v="4031.5199999999995"/>
    <n v="694.54"/>
    <n v="3336.9799999999996"/>
    <x v="4"/>
    <s v="09"/>
    <s v="September"/>
  </r>
  <r>
    <x v="3846"/>
    <d v="2024-01-14T03:15:21"/>
    <s v="PROD51"/>
    <s v="CUST441"/>
    <s v="Electronics"/>
    <s v="Credit Card"/>
    <n v="1026.8900000000001"/>
    <n v="9"/>
    <n v="9242.01"/>
    <n v="502.29"/>
    <n v="8739.7199999999993"/>
    <x v="0"/>
    <s v="01"/>
    <s v="January"/>
  </r>
  <r>
    <x v="3847"/>
    <d v="2024-02-15T12:28:44"/>
    <s v="PROD171"/>
    <s v="CUST287"/>
    <s v="Toys"/>
    <s v="PayPal"/>
    <n v="1488.55"/>
    <n v="3"/>
    <n v="4465.6499999999996"/>
    <n v="485.76"/>
    <n v="3979.8899999999994"/>
    <x v="2"/>
    <s v="02"/>
    <s v="February"/>
  </r>
  <r>
    <x v="3848"/>
    <d v="2024-05-19T03:59:07"/>
    <s v="PROD149"/>
    <s v="CUST890"/>
    <s v="Fashion"/>
    <s v="Debit Card"/>
    <n v="472.25"/>
    <n v="9"/>
    <n v="4250.25"/>
    <n v="581.64"/>
    <n v="3668.61"/>
    <x v="0"/>
    <s v="05"/>
    <s v="May"/>
  </r>
  <r>
    <x v="3849"/>
    <d v="2024-03-14T15:11:56"/>
    <s v="PROD151"/>
    <s v="CUST565"/>
    <s v="Home Appliances"/>
    <s v="Bank Transfer"/>
    <n v="1038.93"/>
    <n v="7"/>
    <n v="7272.51"/>
    <n v="47.47"/>
    <n v="7225.04"/>
    <x v="2"/>
    <s v="03"/>
    <s v="March"/>
  </r>
  <r>
    <x v="3850"/>
    <d v="2024-04-14T06:03:00"/>
    <s v="PROD36"/>
    <s v="CUST298"/>
    <s v="Home Appliances"/>
    <s v="Credit Card"/>
    <n v="1888.51"/>
    <n v="7"/>
    <n v="13219.57"/>
    <n v="462.14"/>
    <n v="12757.43"/>
    <x v="0"/>
    <s v="04"/>
    <s v="April"/>
  </r>
  <r>
    <x v="3851"/>
    <d v="2024-01-21T00:42:52"/>
    <s v="PROD44"/>
    <s v="CUST36"/>
    <s v="Home Appliances"/>
    <s v="Debit Card"/>
    <n v="1333"/>
    <n v="8"/>
    <n v="10664"/>
    <n v="174.99"/>
    <n v="10489.01"/>
    <x v="0"/>
    <s v="01"/>
    <s v="January"/>
  </r>
  <r>
    <x v="3852"/>
    <d v="2024-09-04T19:31:10"/>
    <s v="PROD67"/>
    <s v="CUST867"/>
    <s v="Home Appliances"/>
    <s v="Bank Transfer"/>
    <n v="947.98"/>
    <n v="5"/>
    <n v="4739.8999999999996"/>
    <n v="69.03"/>
    <n v="4670.87"/>
    <x v="4"/>
    <s v="09"/>
    <s v="September"/>
  </r>
  <r>
    <x v="3853"/>
    <d v="2024-08-15T19:09:31"/>
    <s v="PROD111"/>
    <s v="CUST520"/>
    <s v="Electronics"/>
    <s v="Cash"/>
    <n v="583.33000000000004"/>
    <n v="2"/>
    <n v="1166.6600000000001"/>
    <n v="771.88"/>
    <n v="394.78000000000009"/>
    <x v="2"/>
    <s v="08"/>
    <s v="August"/>
  </r>
  <r>
    <x v="3854"/>
    <d v="2024-08-03T19:22:01"/>
    <s v="PROD191"/>
    <s v="CUST550"/>
    <s v="Books"/>
    <s v="Bank Transfer"/>
    <n v="70.489999999999995"/>
    <n v="5"/>
    <n v="352.45"/>
    <n v="148.63"/>
    <n v="203.82"/>
    <x v="3"/>
    <s v="08"/>
    <s v="August"/>
  </r>
  <r>
    <x v="3855"/>
    <d v="2024-09-11T00:15:22"/>
    <s v="PROD185"/>
    <s v="CUST658"/>
    <s v="Home Appliances"/>
    <s v="Bank Transfer"/>
    <n v="619.69000000000005"/>
    <n v="4"/>
    <n v="2478.7600000000002"/>
    <n v="751.58"/>
    <n v="1727.1800000000003"/>
    <x v="4"/>
    <s v="09"/>
    <s v="September"/>
  </r>
  <r>
    <x v="3856"/>
    <d v="2024-05-08T21:55:22"/>
    <s v="PROD169"/>
    <s v="CUST817"/>
    <s v="Fashion"/>
    <s v="Cash"/>
    <n v="141.32"/>
    <n v="7"/>
    <n v="989.24"/>
    <n v="772.45"/>
    <n v="216.78999999999996"/>
    <x v="4"/>
    <s v="05"/>
    <s v="May"/>
  </r>
  <r>
    <x v="3857"/>
    <d v="2024-10-21T11:46:51"/>
    <s v="PROD101"/>
    <s v="CUST118"/>
    <s v="Books"/>
    <s v="Bank Transfer"/>
    <n v="803.26"/>
    <n v="2"/>
    <n v="1606.52"/>
    <n v="978.72"/>
    <n v="627.79999999999995"/>
    <x v="6"/>
    <s v="10"/>
    <s v="October"/>
  </r>
  <r>
    <x v="3858"/>
    <d v="2024-10-04T13:29:50"/>
    <s v="PROD48"/>
    <s v="CUST750"/>
    <s v="Electronics"/>
    <s v="Debit Card"/>
    <n v="1714.46"/>
    <n v="3"/>
    <n v="5143.38"/>
    <n v="965.14"/>
    <n v="4178.24"/>
    <x v="1"/>
    <s v="10"/>
    <s v="October"/>
  </r>
  <r>
    <x v="3859"/>
    <d v="2024-07-25T02:27:01"/>
    <s v="PROD24"/>
    <s v="CUST937"/>
    <s v="Toys"/>
    <s v="Credit Card"/>
    <n v="1050.33"/>
    <n v="3"/>
    <n v="3150.99"/>
    <n v="42.41"/>
    <n v="3108.58"/>
    <x v="2"/>
    <s v="07"/>
    <s v="July"/>
  </r>
  <r>
    <x v="3860"/>
    <d v="2024-03-17T20:26:01"/>
    <s v="PROD103"/>
    <s v="CUST982"/>
    <s v="Electronics"/>
    <s v="Bank Transfer"/>
    <n v="1848.59"/>
    <n v="10"/>
    <n v="18485.899999999998"/>
    <n v="889.08"/>
    <n v="17596.819999999996"/>
    <x v="0"/>
    <s v="03"/>
    <s v="March"/>
  </r>
  <r>
    <x v="3861"/>
    <d v="2024-08-03T01:07:31"/>
    <s v="PROD110"/>
    <s v="CUST867"/>
    <s v="Toys"/>
    <s v="Bank Transfer"/>
    <n v="643.05999999999995"/>
    <n v="3"/>
    <n v="1929.1799999999998"/>
    <n v="678.93"/>
    <n v="1250.25"/>
    <x v="3"/>
    <s v="08"/>
    <s v="August"/>
  </r>
  <r>
    <x v="3862"/>
    <d v="2024-07-09T07:23:52"/>
    <s v="PROD73"/>
    <s v="CUST24"/>
    <s v="Fashion"/>
    <s v="Bank Transfer"/>
    <n v="1561.58"/>
    <n v="9"/>
    <n v="14054.22"/>
    <n v="427.85"/>
    <n v="13626.369999999999"/>
    <x v="5"/>
    <s v="07"/>
    <s v="July"/>
  </r>
  <r>
    <x v="3863"/>
    <d v="2024-03-06T05:33:25"/>
    <s v="PROD157"/>
    <s v="CUST915"/>
    <s v="Books"/>
    <s v="PayPal"/>
    <n v="984.3"/>
    <n v="10"/>
    <n v="9843"/>
    <n v="152.68"/>
    <n v="9690.32"/>
    <x v="4"/>
    <s v="03"/>
    <s v="March"/>
  </r>
  <r>
    <x v="3864"/>
    <d v="2024-10-06T15:16:36"/>
    <s v="PROD7"/>
    <s v="CUST859"/>
    <s v="Electronics"/>
    <s v="PayPal"/>
    <n v="1709.45"/>
    <n v="9"/>
    <n v="15385.050000000001"/>
    <n v="157.37"/>
    <n v="15227.68"/>
    <x v="0"/>
    <s v="10"/>
    <s v="October"/>
  </r>
  <r>
    <x v="3865"/>
    <d v="2024-02-23T12:38:44"/>
    <s v="PROD19"/>
    <s v="CUST895"/>
    <s v="Toys"/>
    <s v="PayPal"/>
    <n v="1736.02"/>
    <n v="9"/>
    <n v="15624.18"/>
    <n v="288.51"/>
    <n v="15335.67"/>
    <x v="1"/>
    <s v="02"/>
    <s v="February"/>
  </r>
  <r>
    <x v="3866"/>
    <d v="2024-04-05T13:49:14"/>
    <s v="PROD106"/>
    <s v="CUST300"/>
    <s v="Toys"/>
    <s v="Cash"/>
    <n v="453.42"/>
    <n v="5"/>
    <n v="2267.1"/>
    <n v="750.19"/>
    <n v="1516.9099999999999"/>
    <x v="1"/>
    <s v="04"/>
    <s v="April"/>
  </r>
  <r>
    <x v="3867"/>
    <d v="2024-10-04T17:00:46"/>
    <s v="PROD92"/>
    <s v="CUST315"/>
    <s v="Toys"/>
    <s v="Debit Card"/>
    <n v="594.46"/>
    <n v="7"/>
    <n v="4161.22"/>
    <n v="814.84"/>
    <n v="3346.38"/>
    <x v="1"/>
    <s v="10"/>
    <s v="October"/>
  </r>
  <r>
    <x v="3868"/>
    <d v="2024-02-16T20:52:31"/>
    <s v="PROD50"/>
    <s v="CUST896"/>
    <s v="Books"/>
    <s v="Credit Card"/>
    <n v="956.04"/>
    <n v="4"/>
    <n v="3824.16"/>
    <n v="762.05"/>
    <n v="3062.1099999999997"/>
    <x v="1"/>
    <s v="02"/>
    <s v="February"/>
  </r>
  <r>
    <x v="3869"/>
    <d v="2024-10-10T16:07:55"/>
    <s v="PROD176"/>
    <s v="CUST96"/>
    <s v="Fashion"/>
    <s v="PayPal"/>
    <n v="1035.99"/>
    <n v="8"/>
    <n v="8287.92"/>
    <n v="653.88"/>
    <n v="7634.04"/>
    <x v="2"/>
    <s v="10"/>
    <s v="October"/>
  </r>
  <r>
    <x v="3870"/>
    <d v="2024-03-30T10:13:26"/>
    <s v="PROD83"/>
    <s v="CUST802"/>
    <s v="Books"/>
    <s v="Credit Card"/>
    <n v="1125.5999999999999"/>
    <n v="5"/>
    <n v="5628"/>
    <n v="303.60000000000002"/>
    <n v="5324.4"/>
    <x v="3"/>
    <s v="03"/>
    <s v="March"/>
  </r>
  <r>
    <x v="3871"/>
    <d v="2024-06-21T06:46:37"/>
    <s v="PROD73"/>
    <s v="CUST638"/>
    <s v="Electronics"/>
    <s v="Cash"/>
    <n v="1434.35"/>
    <n v="7"/>
    <n v="10040.449999999999"/>
    <n v="427.85"/>
    <n v="9612.5999999999985"/>
    <x v="1"/>
    <s v="06"/>
    <s v="June"/>
  </r>
  <r>
    <x v="3872"/>
    <d v="2024-04-17T12:15:59"/>
    <s v="PROD60"/>
    <s v="CUST765"/>
    <s v="Electronics"/>
    <s v="Debit Card"/>
    <n v="760.02"/>
    <n v="3"/>
    <n v="2280.06"/>
    <n v="961.88"/>
    <n v="1318.1799999999998"/>
    <x v="4"/>
    <s v="04"/>
    <s v="April"/>
  </r>
  <r>
    <x v="3873"/>
    <d v="2024-10-04T06:44:56"/>
    <s v="PROD93"/>
    <s v="CUST173"/>
    <s v="Electronics"/>
    <s v="Credit Card"/>
    <n v="928.23"/>
    <n v="6"/>
    <n v="5569.38"/>
    <n v="762.47"/>
    <n v="4806.91"/>
    <x v="1"/>
    <s v="10"/>
    <s v="October"/>
  </r>
  <r>
    <x v="3874"/>
    <d v="2024-01-21T21:52:32"/>
    <s v="PROD114"/>
    <s v="CUST4"/>
    <s v="Fashion"/>
    <s v="PayPal"/>
    <n v="503.19"/>
    <n v="3"/>
    <n v="1509.57"/>
    <n v="380.81"/>
    <n v="1128.76"/>
    <x v="0"/>
    <s v="01"/>
    <s v="January"/>
  </r>
  <r>
    <x v="3875"/>
    <d v="2024-07-23T17:32:09"/>
    <s v="PROD2"/>
    <s v="CUST605"/>
    <s v="Home Appliances"/>
    <s v="PayPal"/>
    <n v="1465.81"/>
    <n v="1"/>
    <n v="1465.81"/>
    <n v="253.61"/>
    <n v="1212.1999999999998"/>
    <x v="5"/>
    <s v="07"/>
    <s v="July"/>
  </r>
  <r>
    <x v="3876"/>
    <d v="2024-04-27T00:46:27"/>
    <s v="PROD34"/>
    <s v="CUST197"/>
    <s v="Electronics"/>
    <s v="PayPal"/>
    <n v="804.41"/>
    <n v="10"/>
    <n v="8044.0999999999995"/>
    <n v="136.99"/>
    <n v="7907.11"/>
    <x v="3"/>
    <s v="04"/>
    <s v="April"/>
  </r>
  <r>
    <x v="3877"/>
    <d v="2024-10-28T14:48:32"/>
    <s v="PROD174"/>
    <s v="CUST68"/>
    <s v="Electronics"/>
    <s v="Debit Card"/>
    <n v="1146.24"/>
    <n v="9"/>
    <n v="10316.16"/>
    <n v="348.26"/>
    <n v="9967.9"/>
    <x v="6"/>
    <s v="10"/>
    <s v="October"/>
  </r>
  <r>
    <x v="3878"/>
    <d v="2024-04-05T11:14:22"/>
    <s v="PROD160"/>
    <s v="CUST588"/>
    <s v="Home Appliances"/>
    <s v="PayPal"/>
    <n v="1218.2"/>
    <n v="2"/>
    <n v="2436.4"/>
    <n v="311.56"/>
    <n v="2124.84"/>
    <x v="1"/>
    <s v="04"/>
    <s v="April"/>
  </r>
  <r>
    <x v="3879"/>
    <d v="2024-08-01T23:15:20"/>
    <s v="PROD164"/>
    <s v="CUST61"/>
    <s v="Fashion"/>
    <s v="Bank Transfer"/>
    <n v="653.94000000000005"/>
    <n v="1"/>
    <n v="653.94000000000005"/>
    <n v="648.5"/>
    <n v="5.4400000000000546"/>
    <x v="2"/>
    <s v="08"/>
    <s v="August"/>
  </r>
  <r>
    <x v="3880"/>
    <d v="2024-04-23T00:40:21"/>
    <s v="PROD84"/>
    <s v="CUST417"/>
    <s v="Toys"/>
    <s v="Cash"/>
    <n v="1834.4"/>
    <n v="3"/>
    <n v="5503.2000000000007"/>
    <n v="970.96"/>
    <n v="4532.2400000000007"/>
    <x v="5"/>
    <s v="04"/>
    <s v="April"/>
  </r>
  <r>
    <x v="3881"/>
    <d v="2024-10-09T00:10:26"/>
    <s v="PROD170"/>
    <s v="CUST71"/>
    <s v="Fashion"/>
    <s v="Bank Transfer"/>
    <n v="1943.28"/>
    <n v="2"/>
    <n v="3886.56"/>
    <n v="388.3"/>
    <n v="3498.2599999999998"/>
    <x v="4"/>
    <s v="10"/>
    <s v="October"/>
  </r>
  <r>
    <x v="3882"/>
    <d v="2024-08-18T09:41:15"/>
    <s v="PROD183"/>
    <s v="CUST247"/>
    <s v="Toys"/>
    <s v="Credit Card"/>
    <n v="1920.93"/>
    <n v="4"/>
    <n v="7683.72"/>
    <n v="839.9"/>
    <n v="6843.8200000000006"/>
    <x v="0"/>
    <s v="08"/>
    <s v="August"/>
  </r>
  <r>
    <x v="3883"/>
    <d v="2024-10-30T09:06:54"/>
    <s v="PROD120"/>
    <s v="CUST435"/>
    <s v="Electronics"/>
    <s v="Bank Transfer"/>
    <n v="136.41"/>
    <n v="9"/>
    <n v="1227.69"/>
    <n v="821.86"/>
    <n v="405.83000000000004"/>
    <x v="4"/>
    <s v="10"/>
    <s v="October"/>
  </r>
  <r>
    <x v="3884"/>
    <d v="2024-03-22T04:30:19"/>
    <s v="PROD167"/>
    <s v="CUST903"/>
    <s v="Toys"/>
    <s v="PayPal"/>
    <n v="85.78"/>
    <n v="8"/>
    <n v="686.24"/>
    <n v="692.47"/>
    <n v="-6.2300000000000182"/>
    <x v="1"/>
    <s v="03"/>
    <s v="March"/>
  </r>
  <r>
    <x v="3885"/>
    <d v="2024-05-14T23:56:26"/>
    <s v="PROD65"/>
    <s v="CUST124"/>
    <s v="Home Appliances"/>
    <s v="Bank Transfer"/>
    <n v="92.46"/>
    <n v="4"/>
    <n v="369.84"/>
    <n v="974.22"/>
    <n v="-604.38000000000011"/>
    <x v="5"/>
    <s v="05"/>
    <s v="May"/>
  </r>
  <r>
    <x v="3886"/>
    <d v="2024-02-23T11:55:14"/>
    <s v="PROD72"/>
    <s v="CUST218"/>
    <s v="Toys"/>
    <s v="PayPal"/>
    <n v="349.82"/>
    <n v="3"/>
    <n v="1049.46"/>
    <n v="942.34"/>
    <n v="107.12"/>
    <x v="1"/>
    <s v="02"/>
    <s v="February"/>
  </r>
  <r>
    <x v="3887"/>
    <d v="2024-08-09T08:02:30"/>
    <s v="PROD183"/>
    <s v="CUST708"/>
    <s v="Toys"/>
    <s v="Bank Transfer"/>
    <n v="852.62"/>
    <n v="10"/>
    <n v="8526.2000000000007"/>
    <n v="839.9"/>
    <n v="7686.3000000000011"/>
    <x v="1"/>
    <s v="08"/>
    <s v="August"/>
  </r>
  <r>
    <x v="3888"/>
    <d v="2024-02-06T14:18:16"/>
    <s v="PROD56"/>
    <s v="CUST470"/>
    <s v="Fashion"/>
    <s v="PayPal"/>
    <n v="1315.32"/>
    <n v="8"/>
    <n v="10522.56"/>
    <n v="914.29"/>
    <n v="9608.27"/>
    <x v="5"/>
    <s v="02"/>
    <s v="February"/>
  </r>
  <r>
    <x v="3889"/>
    <d v="2024-02-16T23:01:52"/>
    <s v="PROD140"/>
    <s v="CUST703"/>
    <s v="Books"/>
    <s v="Cash"/>
    <n v="864.36"/>
    <n v="6"/>
    <n v="5186.16"/>
    <n v="368.41"/>
    <n v="4817.75"/>
    <x v="1"/>
    <s v="02"/>
    <s v="February"/>
  </r>
  <r>
    <x v="3890"/>
    <d v="2024-08-26T02:21:49"/>
    <s v="PROD144"/>
    <s v="CUST743"/>
    <s v="Toys"/>
    <s v="Credit Card"/>
    <n v="808.82"/>
    <n v="7"/>
    <n v="5661.7400000000007"/>
    <n v="369.73"/>
    <n v="5292.01"/>
    <x v="6"/>
    <s v="08"/>
    <s v="August"/>
  </r>
  <r>
    <x v="3891"/>
    <d v="2024-07-25T20:09:17"/>
    <s v="PROD118"/>
    <s v="CUST206"/>
    <s v="Fashion"/>
    <s v="PayPal"/>
    <n v="1495.59"/>
    <n v="10"/>
    <n v="14955.9"/>
    <n v="370.52"/>
    <n v="14585.38"/>
    <x v="2"/>
    <s v="07"/>
    <s v="July"/>
  </r>
  <r>
    <x v="3892"/>
    <d v="2024-07-20T11:40:45"/>
    <s v="PROD64"/>
    <s v="CUST70"/>
    <s v="Electronics"/>
    <s v="PayPal"/>
    <n v="1685.78"/>
    <n v="6"/>
    <n v="10114.68"/>
    <n v="90.98"/>
    <n v="10023.700000000001"/>
    <x v="3"/>
    <s v="07"/>
    <s v="July"/>
  </r>
  <r>
    <x v="3893"/>
    <d v="2024-09-18T05:43:40"/>
    <s v="PROD162"/>
    <s v="CUST541"/>
    <s v="Home Appliances"/>
    <s v="PayPal"/>
    <n v="1277.01"/>
    <n v="1"/>
    <n v="1277.01"/>
    <n v="109.48"/>
    <n v="1167.53"/>
    <x v="4"/>
    <s v="09"/>
    <s v="September"/>
  </r>
  <r>
    <x v="3894"/>
    <d v="2024-06-16T12:43:26"/>
    <s v="PROD103"/>
    <s v="CUST752"/>
    <s v="Toys"/>
    <s v="PayPal"/>
    <n v="1560.53"/>
    <n v="2"/>
    <n v="3121.06"/>
    <n v="889.08"/>
    <n v="2231.98"/>
    <x v="0"/>
    <s v="06"/>
    <s v="June"/>
  </r>
  <r>
    <x v="3895"/>
    <d v="2024-05-18T20:51:31"/>
    <s v="PROD119"/>
    <s v="CUST453"/>
    <s v="Home Appliances"/>
    <s v="Credit Card"/>
    <n v="1827.96"/>
    <n v="8"/>
    <n v="14623.68"/>
    <n v="415.38"/>
    <n v="14208.300000000001"/>
    <x v="3"/>
    <s v="05"/>
    <s v="May"/>
  </r>
  <r>
    <x v="3896"/>
    <d v="2024-05-30T02:53:10"/>
    <s v="PROD172"/>
    <s v="CUST344"/>
    <s v="Toys"/>
    <s v="PayPal"/>
    <n v="951.11"/>
    <n v="8"/>
    <n v="7608.88"/>
    <n v="95.27"/>
    <n v="7513.61"/>
    <x v="2"/>
    <s v="05"/>
    <s v="May"/>
  </r>
  <r>
    <x v="3897"/>
    <d v="2024-09-03T06:45:23"/>
    <s v="PROD64"/>
    <s v="CUST41"/>
    <s v="Home Appliances"/>
    <s v="Cash"/>
    <n v="1695.95"/>
    <n v="5"/>
    <n v="8479.75"/>
    <n v="90.98"/>
    <n v="8388.77"/>
    <x v="5"/>
    <s v="09"/>
    <s v="September"/>
  </r>
  <r>
    <x v="3898"/>
    <d v="2024-03-23T17:05:04"/>
    <s v="PROD7"/>
    <s v="CUST840"/>
    <s v="Home Appliances"/>
    <s v="Cash"/>
    <n v="995.06"/>
    <n v="8"/>
    <n v="7960.48"/>
    <n v="157.37"/>
    <n v="7803.11"/>
    <x v="3"/>
    <s v="03"/>
    <s v="March"/>
  </r>
  <r>
    <x v="3899"/>
    <d v="2024-01-27T21:32:26"/>
    <s v="PROD190"/>
    <s v="CUST186"/>
    <s v="Electronics"/>
    <s v="Cash"/>
    <n v="885.66"/>
    <n v="10"/>
    <n v="8856.6"/>
    <n v="787.31"/>
    <n v="8069.2900000000009"/>
    <x v="3"/>
    <s v="01"/>
    <s v="January"/>
  </r>
  <r>
    <x v="3900"/>
    <d v="2024-06-14T12:02:56"/>
    <s v="PROD65"/>
    <s v="CUST235"/>
    <s v="Books"/>
    <s v="Cash"/>
    <n v="1702.01"/>
    <n v="9"/>
    <n v="15318.09"/>
    <n v="974.22"/>
    <n v="14343.87"/>
    <x v="1"/>
    <s v="06"/>
    <s v="June"/>
  </r>
  <r>
    <x v="3901"/>
    <d v="2024-03-08T12:47:19"/>
    <s v="PROD154"/>
    <s v="CUST998"/>
    <s v="Electronics"/>
    <s v="PayPal"/>
    <n v="1487.94"/>
    <n v="1"/>
    <n v="1487.94"/>
    <n v="37.53"/>
    <n v="1450.41"/>
    <x v="1"/>
    <s v="03"/>
    <s v="March"/>
  </r>
  <r>
    <x v="3902"/>
    <d v="2024-09-21T11:35:22"/>
    <s v="PROD183"/>
    <s v="CUST359"/>
    <s v="Toys"/>
    <s v="Bank Transfer"/>
    <n v="1897.45"/>
    <n v="3"/>
    <n v="5692.35"/>
    <n v="839.9"/>
    <n v="4852.4500000000007"/>
    <x v="3"/>
    <s v="09"/>
    <s v="September"/>
  </r>
  <r>
    <x v="3903"/>
    <d v="2024-08-26T23:50:14"/>
    <s v="PROD34"/>
    <s v="CUST575"/>
    <s v="Fashion"/>
    <s v="Debit Card"/>
    <n v="299.24"/>
    <n v="2"/>
    <n v="598.48"/>
    <n v="136.99"/>
    <n v="461.49"/>
    <x v="6"/>
    <s v="08"/>
    <s v="August"/>
  </r>
  <r>
    <x v="3904"/>
    <d v="2024-11-01T10:03:23"/>
    <s v="PROD73"/>
    <s v="CUST14"/>
    <s v="Fashion"/>
    <s v="Bank Transfer"/>
    <n v="1346.72"/>
    <n v="8"/>
    <n v="10773.76"/>
    <n v="427.85"/>
    <n v="10345.91"/>
    <x v="1"/>
    <s v="11"/>
    <s v="November"/>
  </r>
  <r>
    <x v="3905"/>
    <d v="2024-10-20T13:36:52"/>
    <s v="PROD134"/>
    <s v="CUST280"/>
    <s v="Fashion"/>
    <s v="Credit Card"/>
    <n v="670.84"/>
    <n v="3"/>
    <n v="2012.52"/>
    <n v="162.74"/>
    <n v="1849.78"/>
    <x v="0"/>
    <s v="10"/>
    <s v="October"/>
  </r>
  <r>
    <x v="3906"/>
    <d v="2024-09-09T12:35:45"/>
    <s v="PROD154"/>
    <s v="CUST372"/>
    <s v="Fashion"/>
    <s v="Bank Transfer"/>
    <n v="1217.8499999999999"/>
    <n v="9"/>
    <n v="10960.65"/>
    <n v="37.53"/>
    <n v="10923.119999999999"/>
    <x v="6"/>
    <s v="09"/>
    <s v="September"/>
  </r>
  <r>
    <x v="3907"/>
    <d v="2024-02-23T23:07:18"/>
    <s v="PROD119"/>
    <s v="CUST677"/>
    <s v="Books"/>
    <s v="Cash"/>
    <n v="1295.71"/>
    <n v="7"/>
    <n v="9069.9700000000012"/>
    <n v="415.38"/>
    <n v="8654.590000000002"/>
    <x v="1"/>
    <s v="02"/>
    <s v="February"/>
  </r>
  <r>
    <x v="3908"/>
    <d v="2024-05-24T09:03:14"/>
    <s v="PROD66"/>
    <s v="CUST855"/>
    <s v="Fashion"/>
    <s v="Debit Card"/>
    <n v="1129.6099999999999"/>
    <n v="8"/>
    <n v="9036.8799999999992"/>
    <n v="327.89"/>
    <n v="8708.99"/>
    <x v="1"/>
    <s v="05"/>
    <s v="May"/>
  </r>
  <r>
    <x v="3909"/>
    <d v="2024-05-20T01:40:11"/>
    <s v="PROD139"/>
    <s v="CUST687"/>
    <s v="Fashion"/>
    <s v="Bank Transfer"/>
    <n v="1471.98"/>
    <n v="2"/>
    <n v="2943.96"/>
    <n v="699.64"/>
    <n v="2244.3200000000002"/>
    <x v="6"/>
    <s v="05"/>
    <s v="May"/>
  </r>
  <r>
    <x v="3910"/>
    <d v="2024-04-01T00:50:16"/>
    <s v="PROD199"/>
    <s v="CUST75"/>
    <s v="Electronics"/>
    <s v="Credit Card"/>
    <n v="222.74"/>
    <n v="7"/>
    <n v="1559.18"/>
    <n v="907.07"/>
    <n v="652.11"/>
    <x v="6"/>
    <s v="04"/>
    <s v="April"/>
  </r>
  <r>
    <x v="3911"/>
    <d v="2024-05-18T08:36:45"/>
    <s v="PROD154"/>
    <s v="CUST12"/>
    <s v="Fashion"/>
    <s v="Credit Card"/>
    <n v="1347.86"/>
    <n v="3"/>
    <n v="4043.58"/>
    <n v="37.53"/>
    <n v="4006.0499999999997"/>
    <x v="3"/>
    <s v="05"/>
    <s v="May"/>
  </r>
  <r>
    <x v="3912"/>
    <d v="2024-06-10T13:02:41"/>
    <s v="PROD54"/>
    <s v="CUST975"/>
    <s v="Books"/>
    <s v="Credit Card"/>
    <n v="845.8"/>
    <n v="8"/>
    <n v="6766.4"/>
    <n v="17.89"/>
    <n v="6748.5099999999993"/>
    <x v="6"/>
    <s v="06"/>
    <s v="June"/>
  </r>
  <r>
    <x v="3913"/>
    <d v="2024-07-27T07:22:35"/>
    <s v="PROD165"/>
    <s v="CUST46"/>
    <s v="Home Appliances"/>
    <s v="Bank Transfer"/>
    <n v="1195.03"/>
    <n v="10"/>
    <n v="11950.3"/>
    <n v="563.57000000000005"/>
    <n v="11386.73"/>
    <x v="3"/>
    <s v="07"/>
    <s v="July"/>
  </r>
  <r>
    <x v="3914"/>
    <d v="2024-07-28T03:00:21"/>
    <s v="PROD156"/>
    <s v="CUST295"/>
    <s v="Books"/>
    <s v="Credit Card"/>
    <n v="242.62"/>
    <n v="7"/>
    <n v="1698.3400000000001"/>
    <n v="660.16"/>
    <n v="1038.1800000000003"/>
    <x v="0"/>
    <s v="07"/>
    <s v="July"/>
  </r>
  <r>
    <x v="3915"/>
    <d v="2024-09-28T23:40:05"/>
    <s v="PROD115"/>
    <s v="CUST119"/>
    <s v="Toys"/>
    <s v="Bank Transfer"/>
    <n v="1857.95"/>
    <n v="4"/>
    <n v="7431.8"/>
    <n v="197.58"/>
    <n v="7234.22"/>
    <x v="3"/>
    <s v="09"/>
    <s v="September"/>
  </r>
  <r>
    <x v="3916"/>
    <d v="2024-03-01T23:33:37"/>
    <s v="PROD165"/>
    <s v="CUST681"/>
    <s v="Electronics"/>
    <s v="Debit Card"/>
    <n v="171.38"/>
    <n v="8"/>
    <n v="1371.04"/>
    <n v="563.57000000000005"/>
    <n v="807.46999999999991"/>
    <x v="1"/>
    <s v="03"/>
    <s v="March"/>
  </r>
  <r>
    <x v="3917"/>
    <d v="2024-03-01T21:00:45"/>
    <s v="PROD25"/>
    <s v="CUST883"/>
    <s v="Toys"/>
    <s v="Cash"/>
    <n v="1982.45"/>
    <n v="3"/>
    <n v="5947.35"/>
    <n v="465.59"/>
    <n v="5481.76"/>
    <x v="1"/>
    <s v="03"/>
    <s v="March"/>
  </r>
  <r>
    <x v="3918"/>
    <d v="2024-11-14T00:06:40"/>
    <s v="PROD136"/>
    <s v="CUST843"/>
    <s v="Electronics"/>
    <s v="Cash"/>
    <n v="1148.28"/>
    <n v="3"/>
    <n v="3444.84"/>
    <n v="226.52"/>
    <n v="3218.32"/>
    <x v="2"/>
    <s v="11"/>
    <s v="November"/>
  </r>
  <r>
    <x v="3919"/>
    <d v="2024-06-08T21:18:13"/>
    <s v="PROD179"/>
    <s v="CUST687"/>
    <s v="Books"/>
    <s v="Cash"/>
    <n v="1537.23"/>
    <n v="5"/>
    <n v="7686.15"/>
    <n v="221.06"/>
    <n v="7465.0899999999992"/>
    <x v="3"/>
    <s v="06"/>
    <s v="June"/>
  </r>
  <r>
    <x v="3920"/>
    <d v="2024-09-08T15:09:17"/>
    <s v="PROD154"/>
    <s v="CUST21"/>
    <s v="Home Appliances"/>
    <s v="Debit Card"/>
    <n v="20.02"/>
    <n v="2"/>
    <n v="40.04"/>
    <n v="37.53"/>
    <n v="2.509999999999998"/>
    <x v="0"/>
    <s v="09"/>
    <s v="September"/>
  </r>
  <r>
    <x v="3921"/>
    <d v="2024-03-23T07:40:30"/>
    <s v="PROD178"/>
    <s v="CUST11"/>
    <s v="Toys"/>
    <s v="PayPal"/>
    <n v="1527.98"/>
    <n v="2"/>
    <n v="3055.96"/>
    <n v="750.55"/>
    <n v="2305.41"/>
    <x v="3"/>
    <s v="03"/>
    <s v="March"/>
  </r>
  <r>
    <x v="3922"/>
    <d v="2024-07-31T22:53:00"/>
    <s v="PROD122"/>
    <s v="CUST910"/>
    <s v="Electronics"/>
    <s v="Debit Card"/>
    <n v="1981.33"/>
    <n v="7"/>
    <n v="13869.31"/>
    <n v="574.14"/>
    <n v="13295.17"/>
    <x v="4"/>
    <s v="07"/>
    <s v="July"/>
  </r>
  <r>
    <x v="3923"/>
    <d v="2024-03-01T06:25:12"/>
    <s v="PROD57"/>
    <s v="CUST213"/>
    <s v="Toys"/>
    <s v="Credit Card"/>
    <n v="1231.3"/>
    <n v="4"/>
    <n v="4925.2"/>
    <n v="998.57"/>
    <n v="3926.6299999999997"/>
    <x v="1"/>
    <s v="03"/>
    <s v="March"/>
  </r>
  <r>
    <x v="3924"/>
    <d v="2024-09-18T12:26:41"/>
    <s v="PROD133"/>
    <s v="CUST673"/>
    <s v="Fashion"/>
    <s v="PayPal"/>
    <n v="1856.5"/>
    <n v="9"/>
    <n v="16708.5"/>
    <n v="751.27"/>
    <n v="15957.23"/>
    <x v="4"/>
    <s v="09"/>
    <s v="September"/>
  </r>
  <r>
    <x v="3925"/>
    <d v="2024-01-12T11:50:47"/>
    <s v="PROD83"/>
    <s v="CUST990"/>
    <s v="Home Appliances"/>
    <s v="Credit Card"/>
    <n v="1508.91"/>
    <n v="5"/>
    <n v="7544.55"/>
    <n v="303.60000000000002"/>
    <n v="7240.95"/>
    <x v="1"/>
    <s v="01"/>
    <s v="January"/>
  </r>
  <r>
    <x v="3926"/>
    <d v="2024-04-27T22:08:30"/>
    <s v="PROD191"/>
    <s v="CUST951"/>
    <s v="Home Appliances"/>
    <s v="Bank Transfer"/>
    <n v="1050.1199999999999"/>
    <n v="8"/>
    <n v="8400.9599999999991"/>
    <n v="148.63"/>
    <n v="8252.33"/>
    <x v="3"/>
    <s v="04"/>
    <s v="April"/>
  </r>
  <r>
    <x v="3927"/>
    <d v="2024-04-01T23:04:58"/>
    <s v="PROD74"/>
    <s v="CUST222"/>
    <s v="Electronics"/>
    <s v="Credit Card"/>
    <n v="1329.72"/>
    <n v="7"/>
    <n v="9308.0400000000009"/>
    <n v="670.34"/>
    <n v="8637.7000000000007"/>
    <x v="6"/>
    <s v="04"/>
    <s v="April"/>
  </r>
  <r>
    <x v="3928"/>
    <d v="2024-04-04T19:37:01"/>
    <s v="PROD15"/>
    <s v="CUST314"/>
    <s v="Books"/>
    <s v="Debit Card"/>
    <n v="1254.8800000000001"/>
    <n v="1"/>
    <n v="1254.8800000000001"/>
    <n v="866.87"/>
    <n v="388.0100000000001"/>
    <x v="2"/>
    <s v="04"/>
    <s v="April"/>
  </r>
  <r>
    <x v="3929"/>
    <d v="2024-04-09T18:22:22"/>
    <s v="PROD1"/>
    <s v="CUST595"/>
    <s v="Electronics"/>
    <s v="Bank Transfer"/>
    <n v="143.94999999999999"/>
    <n v="2"/>
    <n v="287.89999999999998"/>
    <n v="435.29"/>
    <n v="-147.39000000000004"/>
    <x v="5"/>
    <s v="04"/>
    <s v="April"/>
  </r>
  <r>
    <x v="3930"/>
    <d v="2024-03-10T17:38:01"/>
    <s v="PROD95"/>
    <s v="CUST602"/>
    <s v="Electronics"/>
    <s v="PayPal"/>
    <n v="1176.3599999999999"/>
    <n v="5"/>
    <n v="5881.7999999999993"/>
    <n v="211.14"/>
    <n v="5670.6599999999989"/>
    <x v="0"/>
    <s v="03"/>
    <s v="March"/>
  </r>
  <r>
    <x v="3931"/>
    <d v="2024-03-18T16:15:19"/>
    <s v="PROD52"/>
    <s v="CUST475"/>
    <s v="Fashion"/>
    <s v="Debit Card"/>
    <n v="285.45"/>
    <n v="3"/>
    <n v="856.34999999999991"/>
    <n v="71.47"/>
    <n v="784.87999999999988"/>
    <x v="6"/>
    <s v="03"/>
    <s v="March"/>
  </r>
  <r>
    <x v="3932"/>
    <d v="2024-04-07T00:24:34"/>
    <s v="PROD50"/>
    <s v="CUST332"/>
    <s v="Home Appliances"/>
    <s v="Debit Card"/>
    <n v="1259.5"/>
    <n v="6"/>
    <n v="7557"/>
    <n v="762.05"/>
    <n v="6794.95"/>
    <x v="0"/>
    <s v="04"/>
    <s v="April"/>
  </r>
  <r>
    <x v="3933"/>
    <d v="2024-10-14T06:50:37"/>
    <s v="PROD25"/>
    <s v="CUST673"/>
    <s v="Electronics"/>
    <s v="Bank Transfer"/>
    <n v="1856.4"/>
    <n v="3"/>
    <n v="5569.2000000000007"/>
    <n v="465.59"/>
    <n v="5103.6100000000006"/>
    <x v="6"/>
    <s v="10"/>
    <s v="October"/>
  </r>
  <r>
    <x v="3934"/>
    <d v="2024-03-30T03:49:13"/>
    <s v="PROD115"/>
    <s v="CUST915"/>
    <s v="Fashion"/>
    <s v="Debit Card"/>
    <n v="1723.01"/>
    <n v="5"/>
    <n v="8615.0499999999993"/>
    <n v="197.58"/>
    <n v="8417.4699999999993"/>
    <x v="3"/>
    <s v="03"/>
    <s v="March"/>
  </r>
  <r>
    <x v="3935"/>
    <d v="2024-07-14T11:26:52"/>
    <s v="PROD63"/>
    <s v="CUST596"/>
    <s v="Toys"/>
    <s v="PayPal"/>
    <n v="1205.8"/>
    <n v="10"/>
    <n v="12058"/>
    <n v="925.53"/>
    <n v="11132.47"/>
    <x v="0"/>
    <s v="07"/>
    <s v="July"/>
  </r>
  <r>
    <x v="3936"/>
    <d v="2024-02-26T07:44:42"/>
    <s v="PROD200"/>
    <s v="CUST940"/>
    <s v="Electronics"/>
    <s v="Bank Transfer"/>
    <n v="878.18"/>
    <n v="9"/>
    <n v="7903.62"/>
    <n v="606.07000000000005"/>
    <n v="7297.55"/>
    <x v="6"/>
    <s v="02"/>
    <s v="February"/>
  </r>
  <r>
    <x v="3937"/>
    <d v="2024-05-22T19:16:28"/>
    <s v="PROD54"/>
    <s v="CUST707"/>
    <s v="Fashion"/>
    <s v="Bank Transfer"/>
    <n v="1698.53"/>
    <n v="8"/>
    <n v="13588.24"/>
    <n v="17.89"/>
    <n v="13570.35"/>
    <x v="4"/>
    <s v="05"/>
    <s v="May"/>
  </r>
  <r>
    <x v="3938"/>
    <d v="2024-01-30T18:59:42"/>
    <s v="PROD117"/>
    <s v="CUST476"/>
    <s v="Books"/>
    <s v="PayPal"/>
    <n v="1647.44"/>
    <n v="6"/>
    <n v="9884.64"/>
    <n v="621.46"/>
    <n v="9263.18"/>
    <x v="5"/>
    <s v="01"/>
    <s v="January"/>
  </r>
  <r>
    <x v="3939"/>
    <d v="2024-05-18T09:13:50"/>
    <s v="PROD53"/>
    <s v="CUST344"/>
    <s v="Toys"/>
    <s v="Credit Card"/>
    <n v="192.17"/>
    <n v="7"/>
    <n v="1345.1899999999998"/>
    <n v="752.34"/>
    <n v="592.8499999999998"/>
    <x v="3"/>
    <s v="05"/>
    <s v="May"/>
  </r>
  <r>
    <x v="3940"/>
    <d v="2024-11-08T17:18:03"/>
    <s v="PROD72"/>
    <s v="CUST989"/>
    <s v="Home Appliances"/>
    <s v="Credit Card"/>
    <n v="1991.1"/>
    <n v="10"/>
    <n v="19911"/>
    <n v="942.34"/>
    <n v="18968.66"/>
    <x v="1"/>
    <s v="11"/>
    <s v="November"/>
  </r>
  <r>
    <x v="3941"/>
    <d v="2024-02-22T06:51:36"/>
    <s v="PROD111"/>
    <s v="CUST40"/>
    <s v="Books"/>
    <s v="Bank Transfer"/>
    <n v="547.5"/>
    <n v="1"/>
    <n v="547.5"/>
    <n v="771.88"/>
    <n v="-224.38"/>
    <x v="2"/>
    <s v="02"/>
    <s v="February"/>
  </r>
  <r>
    <x v="3942"/>
    <d v="2024-06-02T09:50:27"/>
    <s v="PROD170"/>
    <s v="CUST291"/>
    <s v="Fashion"/>
    <s v="Bank Transfer"/>
    <n v="272.81"/>
    <n v="2"/>
    <n v="545.62"/>
    <n v="388.3"/>
    <n v="157.32"/>
    <x v="0"/>
    <s v="06"/>
    <s v="June"/>
  </r>
  <r>
    <x v="3943"/>
    <d v="2024-09-25T07:27:31"/>
    <s v="PROD166"/>
    <s v="CUST254"/>
    <s v="Fashion"/>
    <s v="PayPal"/>
    <n v="152.85"/>
    <n v="2"/>
    <n v="305.7"/>
    <n v="925.33"/>
    <n v="-619.63000000000011"/>
    <x v="4"/>
    <s v="09"/>
    <s v="September"/>
  </r>
  <r>
    <x v="3944"/>
    <d v="2024-02-16T07:05:01"/>
    <s v="PROD196"/>
    <s v="CUST608"/>
    <s v="Books"/>
    <s v="Debit Card"/>
    <n v="717.31"/>
    <n v="7"/>
    <n v="5021.17"/>
    <n v="487.84"/>
    <n v="4533.33"/>
    <x v="1"/>
    <s v="02"/>
    <s v="February"/>
  </r>
  <r>
    <x v="3945"/>
    <d v="2024-08-25T08:51:53"/>
    <s v="PROD184"/>
    <s v="CUST478"/>
    <s v="Fashion"/>
    <s v="Debit Card"/>
    <n v="1247.43"/>
    <n v="1"/>
    <n v="1247.43"/>
    <n v="986.68"/>
    <n v="260.75000000000011"/>
    <x v="0"/>
    <s v="08"/>
    <s v="August"/>
  </r>
  <r>
    <x v="3946"/>
    <d v="2024-09-25T02:03:51"/>
    <s v="PROD138"/>
    <s v="CUST914"/>
    <s v="Home Appliances"/>
    <s v="PayPal"/>
    <n v="558.54999999999995"/>
    <n v="10"/>
    <n v="5585.5"/>
    <n v="374.92"/>
    <n v="5210.58"/>
    <x v="4"/>
    <s v="09"/>
    <s v="September"/>
  </r>
  <r>
    <x v="3947"/>
    <d v="2024-11-15T01:45:16"/>
    <s v="PROD32"/>
    <s v="CUST978"/>
    <s v="Fashion"/>
    <s v="Debit Card"/>
    <n v="1345.73"/>
    <n v="6"/>
    <n v="8074.38"/>
    <n v="439.15"/>
    <n v="7635.2300000000005"/>
    <x v="1"/>
    <s v="11"/>
    <s v="November"/>
  </r>
  <r>
    <x v="3948"/>
    <d v="2024-11-12T03:42:49"/>
    <s v="PROD84"/>
    <s v="CUST849"/>
    <s v="Books"/>
    <s v="Cash"/>
    <n v="1659.25"/>
    <n v="9"/>
    <n v="14933.25"/>
    <n v="970.96"/>
    <n v="13962.29"/>
    <x v="5"/>
    <s v="11"/>
    <s v="November"/>
  </r>
  <r>
    <x v="3949"/>
    <d v="2024-09-09T13:02:53"/>
    <s v="PROD102"/>
    <s v="CUST87"/>
    <s v="Fashion"/>
    <s v="PayPal"/>
    <n v="1865.36"/>
    <n v="6"/>
    <n v="11192.16"/>
    <n v="294.83"/>
    <n v="10897.33"/>
    <x v="6"/>
    <s v="09"/>
    <s v="September"/>
  </r>
  <r>
    <x v="3950"/>
    <d v="2024-06-16T08:06:19"/>
    <s v="PROD97"/>
    <s v="CUST801"/>
    <s v="Toys"/>
    <s v="Credit Card"/>
    <n v="538.04999999999995"/>
    <n v="3"/>
    <n v="1614.1499999999999"/>
    <n v="746.04"/>
    <n v="868.1099999999999"/>
    <x v="0"/>
    <s v="06"/>
    <s v="June"/>
  </r>
  <r>
    <x v="3951"/>
    <d v="2024-10-11T17:33:07"/>
    <s v="PROD85"/>
    <s v="CUST106"/>
    <s v="Toys"/>
    <s v="Cash"/>
    <n v="293.38"/>
    <n v="10"/>
    <n v="2933.8"/>
    <n v="899.57"/>
    <n v="2034.23"/>
    <x v="1"/>
    <s v="10"/>
    <s v="October"/>
  </r>
  <r>
    <x v="3952"/>
    <d v="2024-08-14T00:18:39"/>
    <s v="PROD132"/>
    <s v="CUST573"/>
    <s v="Fashion"/>
    <s v="Credit Card"/>
    <n v="1082.78"/>
    <n v="6"/>
    <n v="6496.68"/>
    <n v="28.1"/>
    <n v="6468.58"/>
    <x v="4"/>
    <s v="08"/>
    <s v="August"/>
  </r>
  <r>
    <x v="3953"/>
    <d v="2024-07-24T20:07:57"/>
    <s v="PROD11"/>
    <s v="CUST301"/>
    <s v="Toys"/>
    <s v="Cash"/>
    <n v="38.409999999999997"/>
    <n v="10"/>
    <n v="384.09999999999997"/>
    <n v="595.51"/>
    <n v="-211.41000000000003"/>
    <x v="4"/>
    <s v="07"/>
    <s v="July"/>
  </r>
  <r>
    <x v="3954"/>
    <d v="2024-06-02T13:54:04"/>
    <s v="PROD75"/>
    <s v="CUST814"/>
    <s v="Fashion"/>
    <s v="Bank Transfer"/>
    <n v="1138.3900000000001"/>
    <n v="8"/>
    <n v="9107.1200000000008"/>
    <n v="703.67"/>
    <n v="8403.4500000000007"/>
    <x v="0"/>
    <s v="06"/>
    <s v="June"/>
  </r>
  <r>
    <x v="3955"/>
    <d v="2024-02-10T00:35:21"/>
    <s v="PROD183"/>
    <s v="CUST730"/>
    <s v="Home Appliances"/>
    <s v="Cash"/>
    <n v="595.88"/>
    <n v="5"/>
    <n v="2979.4"/>
    <n v="839.9"/>
    <n v="2139.5"/>
    <x v="3"/>
    <s v="02"/>
    <s v="February"/>
  </r>
  <r>
    <x v="3956"/>
    <d v="2024-05-22T23:33:36"/>
    <s v="PROD141"/>
    <s v="CUST232"/>
    <s v="Fashion"/>
    <s v="Bank Transfer"/>
    <n v="1904.79"/>
    <n v="1"/>
    <n v="1904.79"/>
    <n v="74.92"/>
    <n v="1829.87"/>
    <x v="4"/>
    <s v="05"/>
    <s v="May"/>
  </r>
  <r>
    <x v="3957"/>
    <d v="2024-06-02T13:46:44"/>
    <s v="PROD74"/>
    <s v="CUST158"/>
    <s v="Toys"/>
    <s v="Credit Card"/>
    <n v="1424.46"/>
    <n v="3"/>
    <n v="4273.38"/>
    <n v="670.34"/>
    <n v="3603.04"/>
    <x v="0"/>
    <s v="06"/>
    <s v="June"/>
  </r>
  <r>
    <x v="3958"/>
    <d v="2024-02-22T05:38:38"/>
    <s v="PROD72"/>
    <s v="CUST685"/>
    <s v="Home Appliances"/>
    <s v="Bank Transfer"/>
    <n v="197.65"/>
    <n v="8"/>
    <n v="1581.2"/>
    <n v="942.34"/>
    <n v="638.86"/>
    <x v="2"/>
    <s v="02"/>
    <s v="February"/>
  </r>
  <r>
    <x v="3959"/>
    <d v="2024-07-30T19:33:21"/>
    <s v="PROD5"/>
    <s v="CUST563"/>
    <s v="Fashion"/>
    <s v="Cash"/>
    <n v="722.5"/>
    <n v="3"/>
    <n v="2167.5"/>
    <n v="809.47"/>
    <n v="1358.03"/>
    <x v="5"/>
    <s v="07"/>
    <s v="July"/>
  </r>
  <r>
    <x v="3960"/>
    <d v="2024-07-03T21:34:55"/>
    <s v="PROD165"/>
    <s v="CUST924"/>
    <s v="Books"/>
    <s v="PayPal"/>
    <n v="1550.46"/>
    <n v="2"/>
    <n v="3100.92"/>
    <n v="563.57000000000005"/>
    <n v="2537.35"/>
    <x v="4"/>
    <s v="07"/>
    <s v="July"/>
  </r>
  <r>
    <x v="3961"/>
    <d v="2024-09-18T19:09:16"/>
    <s v="PROD120"/>
    <s v="CUST944"/>
    <s v="Books"/>
    <s v="Credit Card"/>
    <n v="836.74"/>
    <n v="3"/>
    <n v="2510.2200000000003"/>
    <n v="821.86"/>
    <n v="1688.3600000000001"/>
    <x v="4"/>
    <s v="09"/>
    <s v="September"/>
  </r>
  <r>
    <x v="3962"/>
    <d v="2024-03-23T16:03:10"/>
    <s v="PROD4"/>
    <s v="CUST420"/>
    <s v="Electronics"/>
    <s v="Debit Card"/>
    <n v="1021.98"/>
    <n v="1"/>
    <n v="1021.98"/>
    <n v="454.08"/>
    <n v="567.90000000000009"/>
    <x v="3"/>
    <s v="03"/>
    <s v="March"/>
  </r>
  <r>
    <x v="3963"/>
    <d v="2024-08-29T08:22:18"/>
    <s v="PROD118"/>
    <s v="CUST265"/>
    <s v="Toys"/>
    <s v="Debit Card"/>
    <n v="1664.53"/>
    <n v="6"/>
    <n v="9987.18"/>
    <n v="370.52"/>
    <n v="9616.66"/>
    <x v="2"/>
    <s v="08"/>
    <s v="August"/>
  </r>
  <r>
    <x v="3964"/>
    <d v="2024-02-27T02:41:34"/>
    <s v="PROD196"/>
    <s v="CUST402"/>
    <s v="Electronics"/>
    <s v="Debit Card"/>
    <n v="831.75"/>
    <n v="9"/>
    <n v="7485.75"/>
    <n v="487.84"/>
    <n v="6997.91"/>
    <x v="5"/>
    <s v="02"/>
    <s v="February"/>
  </r>
  <r>
    <x v="3965"/>
    <d v="2024-07-06T01:02:58"/>
    <s v="PROD126"/>
    <s v="CUST821"/>
    <s v="Books"/>
    <s v="Bank Transfer"/>
    <n v="1182.08"/>
    <n v="7"/>
    <n v="8274.56"/>
    <n v="605.29999999999995"/>
    <n v="7669.2599999999993"/>
    <x v="3"/>
    <s v="07"/>
    <s v="July"/>
  </r>
  <r>
    <x v="3966"/>
    <d v="2024-02-18T02:53:33"/>
    <s v="PROD162"/>
    <s v="CUST856"/>
    <s v="Electronics"/>
    <s v="Cash"/>
    <n v="522.72"/>
    <n v="4"/>
    <n v="2090.88"/>
    <n v="109.48"/>
    <n v="1981.4"/>
    <x v="0"/>
    <s v="02"/>
    <s v="February"/>
  </r>
  <r>
    <x v="3967"/>
    <d v="2024-07-22T18:07:17"/>
    <s v="PROD164"/>
    <s v="CUST261"/>
    <s v="Fashion"/>
    <s v="Cash"/>
    <n v="1807.23"/>
    <n v="3"/>
    <n v="5421.6900000000005"/>
    <n v="648.5"/>
    <n v="4773.1900000000005"/>
    <x v="6"/>
    <s v="07"/>
    <s v="July"/>
  </r>
  <r>
    <x v="3968"/>
    <d v="2024-06-19T19:01:24"/>
    <s v="PROD55"/>
    <s v="CUST677"/>
    <s v="Home Appliances"/>
    <s v="PayPal"/>
    <n v="1458"/>
    <n v="4"/>
    <n v="5832"/>
    <n v="376.96"/>
    <n v="5455.04"/>
    <x v="4"/>
    <s v="06"/>
    <s v="June"/>
  </r>
  <r>
    <x v="3969"/>
    <d v="2024-08-22T08:53:42"/>
    <s v="PROD122"/>
    <s v="CUST466"/>
    <s v="Home Appliances"/>
    <s v="PayPal"/>
    <n v="1581.25"/>
    <n v="8"/>
    <n v="12650"/>
    <n v="574.14"/>
    <n v="12075.86"/>
    <x v="2"/>
    <s v="08"/>
    <s v="August"/>
  </r>
  <r>
    <x v="3970"/>
    <d v="2024-06-09T06:21:48"/>
    <s v="PROD188"/>
    <s v="CUST931"/>
    <s v="Fashion"/>
    <s v="Debit Card"/>
    <n v="1599.54"/>
    <n v="4"/>
    <n v="6398.16"/>
    <n v="325.48"/>
    <n v="6072.68"/>
    <x v="0"/>
    <s v="06"/>
    <s v="June"/>
  </r>
  <r>
    <x v="3971"/>
    <d v="2024-01-29T15:33:25"/>
    <s v="PROD59"/>
    <s v="CUST382"/>
    <s v="Electronics"/>
    <s v="PayPal"/>
    <n v="1345.85"/>
    <n v="7"/>
    <n v="9420.9499999999989"/>
    <n v="297.7"/>
    <n v="9123.2499999999982"/>
    <x v="6"/>
    <s v="01"/>
    <s v="January"/>
  </r>
  <r>
    <x v="3972"/>
    <d v="2024-01-29T13:15:44"/>
    <s v="PROD146"/>
    <s v="CUST863"/>
    <s v="Fashion"/>
    <s v="Cash"/>
    <n v="461.49"/>
    <n v="3"/>
    <n v="1384.47"/>
    <n v="687.22"/>
    <n v="697.25"/>
    <x v="6"/>
    <s v="01"/>
    <s v="January"/>
  </r>
  <r>
    <x v="3973"/>
    <d v="2024-10-19T21:53:00"/>
    <s v="PROD56"/>
    <s v="CUST374"/>
    <s v="Electronics"/>
    <s v="Debit Card"/>
    <n v="521.92999999999995"/>
    <n v="7"/>
    <n v="3653.5099999999998"/>
    <n v="914.29"/>
    <n v="2739.22"/>
    <x v="3"/>
    <s v="10"/>
    <s v="October"/>
  </r>
  <r>
    <x v="3974"/>
    <d v="2024-08-16T02:23:35"/>
    <s v="PROD164"/>
    <s v="CUST745"/>
    <s v="Home Appliances"/>
    <s v="Credit Card"/>
    <n v="271.16000000000003"/>
    <n v="10"/>
    <n v="2711.6000000000004"/>
    <n v="648.5"/>
    <n v="2063.1000000000004"/>
    <x v="1"/>
    <s v="08"/>
    <s v="August"/>
  </r>
  <r>
    <x v="3975"/>
    <d v="2024-04-21T00:30:01"/>
    <s v="PROD151"/>
    <s v="CUST148"/>
    <s v="Books"/>
    <s v="PayPal"/>
    <n v="1136.53"/>
    <n v="9"/>
    <n v="10228.77"/>
    <n v="47.47"/>
    <n v="10181.300000000001"/>
    <x v="0"/>
    <s v="04"/>
    <s v="April"/>
  </r>
  <r>
    <x v="3976"/>
    <d v="2024-04-08T04:52:02"/>
    <s v="PROD80"/>
    <s v="CUST466"/>
    <s v="Home Appliances"/>
    <s v="Debit Card"/>
    <n v="565.48"/>
    <n v="7"/>
    <n v="3958.36"/>
    <n v="348.54"/>
    <n v="3609.82"/>
    <x v="6"/>
    <s v="04"/>
    <s v="April"/>
  </r>
  <r>
    <x v="3977"/>
    <d v="2024-10-05T16:24:40"/>
    <s v="PROD128"/>
    <s v="CUST955"/>
    <s v="Toys"/>
    <s v="Cash"/>
    <n v="1539"/>
    <n v="5"/>
    <n v="7695"/>
    <n v="505.04"/>
    <n v="7189.96"/>
    <x v="3"/>
    <s v="10"/>
    <s v="October"/>
  </r>
  <r>
    <x v="3978"/>
    <d v="2024-09-22T06:59:19"/>
    <s v="PROD94"/>
    <s v="CUST214"/>
    <s v="Toys"/>
    <s v="Cash"/>
    <n v="32.61"/>
    <n v="8"/>
    <n v="260.88"/>
    <n v="171.16"/>
    <n v="89.72"/>
    <x v="0"/>
    <s v="09"/>
    <s v="September"/>
  </r>
  <r>
    <x v="3979"/>
    <d v="2024-09-08T15:13:30"/>
    <s v="PROD19"/>
    <s v="CUST433"/>
    <s v="Home Appliances"/>
    <s v="Credit Card"/>
    <n v="1616.71"/>
    <n v="5"/>
    <n v="8083.55"/>
    <n v="288.51"/>
    <n v="7795.04"/>
    <x v="0"/>
    <s v="09"/>
    <s v="September"/>
  </r>
  <r>
    <x v="3980"/>
    <d v="2024-07-08T12:46:02"/>
    <s v="PROD35"/>
    <s v="CUST933"/>
    <s v="Fashion"/>
    <s v="Bank Transfer"/>
    <n v="1644.04"/>
    <n v="10"/>
    <n v="16440.400000000001"/>
    <n v="707.26"/>
    <n v="15733.140000000001"/>
    <x v="6"/>
    <s v="07"/>
    <s v="July"/>
  </r>
  <r>
    <x v="3981"/>
    <d v="2024-10-09T21:14:01"/>
    <s v="PROD53"/>
    <s v="CUST936"/>
    <s v="Electronics"/>
    <s v="Cash"/>
    <n v="271.43"/>
    <n v="1"/>
    <n v="271.43"/>
    <n v="752.34"/>
    <n v="-480.91"/>
    <x v="4"/>
    <s v="10"/>
    <s v="October"/>
  </r>
  <r>
    <x v="3982"/>
    <d v="2024-06-07T16:01:22"/>
    <s v="PROD4"/>
    <s v="CUST789"/>
    <s v="Fashion"/>
    <s v="Debit Card"/>
    <n v="1025.58"/>
    <n v="2"/>
    <n v="2051.16"/>
    <n v="454.08"/>
    <n v="1597.08"/>
    <x v="1"/>
    <s v="06"/>
    <s v="June"/>
  </r>
  <r>
    <x v="3983"/>
    <d v="2024-11-08T17:38:45"/>
    <s v="PROD107"/>
    <s v="CUST511"/>
    <s v="Electronics"/>
    <s v="Credit Card"/>
    <n v="922.66"/>
    <n v="7"/>
    <n v="6458.62"/>
    <n v="434.88"/>
    <n v="6023.74"/>
    <x v="1"/>
    <s v="11"/>
    <s v="November"/>
  </r>
  <r>
    <x v="3984"/>
    <d v="2024-05-01T19:54:39"/>
    <s v="PROD94"/>
    <s v="CUST606"/>
    <s v="Toys"/>
    <s v="PayPal"/>
    <n v="1987.41"/>
    <n v="10"/>
    <n v="19874.100000000002"/>
    <n v="171.16"/>
    <n v="19702.940000000002"/>
    <x v="4"/>
    <s v="05"/>
    <s v="May"/>
  </r>
  <r>
    <x v="3985"/>
    <d v="2024-02-20T13:07:10"/>
    <s v="PROD165"/>
    <s v="CUST967"/>
    <s v="Books"/>
    <s v="Credit Card"/>
    <n v="1473.99"/>
    <n v="4"/>
    <n v="5895.96"/>
    <n v="563.57000000000005"/>
    <n v="5332.39"/>
    <x v="5"/>
    <s v="02"/>
    <s v="February"/>
  </r>
  <r>
    <x v="3986"/>
    <d v="2024-06-06T13:53:35"/>
    <s v="PROD50"/>
    <s v="CUST434"/>
    <s v="Electronics"/>
    <s v="Bank Transfer"/>
    <n v="1333.42"/>
    <n v="9"/>
    <n v="12000.78"/>
    <n v="762.05"/>
    <n v="11238.730000000001"/>
    <x v="2"/>
    <s v="06"/>
    <s v="June"/>
  </r>
  <r>
    <x v="3987"/>
    <d v="2024-10-14T13:11:49"/>
    <s v="PROD167"/>
    <s v="CUST949"/>
    <s v="Home Appliances"/>
    <s v="Cash"/>
    <n v="1282.53"/>
    <n v="4"/>
    <n v="5130.12"/>
    <n v="692.47"/>
    <n v="4437.6499999999996"/>
    <x v="6"/>
    <s v="10"/>
    <s v="October"/>
  </r>
  <r>
    <x v="3988"/>
    <d v="2024-02-25T18:08:54"/>
    <s v="PROD189"/>
    <s v="CUST499"/>
    <s v="Books"/>
    <s v="Credit Card"/>
    <n v="1585.55"/>
    <n v="2"/>
    <n v="3171.1"/>
    <n v="532.16999999999996"/>
    <n v="2638.93"/>
    <x v="0"/>
    <s v="02"/>
    <s v="February"/>
  </r>
  <r>
    <x v="3989"/>
    <d v="2024-07-11T11:55:09"/>
    <s v="PROD128"/>
    <s v="CUST34"/>
    <s v="Fashion"/>
    <s v="Cash"/>
    <n v="915.06"/>
    <n v="4"/>
    <n v="3660.24"/>
    <n v="505.04"/>
    <n v="3155.2"/>
    <x v="2"/>
    <s v="07"/>
    <s v="July"/>
  </r>
  <r>
    <x v="3990"/>
    <d v="2024-11-06T23:41:16"/>
    <s v="PROD74"/>
    <s v="CUST849"/>
    <s v="Books"/>
    <s v="Cash"/>
    <n v="1984.45"/>
    <n v="4"/>
    <n v="7937.8"/>
    <n v="670.34"/>
    <n v="7267.46"/>
    <x v="4"/>
    <s v="11"/>
    <s v="November"/>
  </r>
  <r>
    <x v="3991"/>
    <d v="2024-03-19T14:27:07"/>
    <s v="PROD16"/>
    <s v="CUST241"/>
    <s v="Books"/>
    <s v="Debit Card"/>
    <n v="618.96"/>
    <n v="5"/>
    <n v="3094.8"/>
    <n v="114.47"/>
    <n v="2980.3300000000004"/>
    <x v="5"/>
    <s v="03"/>
    <s v="March"/>
  </r>
  <r>
    <x v="3992"/>
    <d v="2024-01-09T07:57:11"/>
    <s v="PROD192"/>
    <s v="CUST190"/>
    <s v="Toys"/>
    <s v="Cash"/>
    <n v="818.46"/>
    <n v="7"/>
    <n v="5729.22"/>
    <n v="154.76"/>
    <n v="5574.46"/>
    <x v="5"/>
    <s v="01"/>
    <s v="January"/>
  </r>
  <r>
    <x v="3993"/>
    <d v="2024-02-28T05:11:58"/>
    <s v="PROD173"/>
    <s v="CUST347"/>
    <s v="Toys"/>
    <s v="PayPal"/>
    <n v="1932.68"/>
    <n v="1"/>
    <n v="1932.68"/>
    <n v="18.7"/>
    <n v="1913.98"/>
    <x v="4"/>
    <s v="02"/>
    <s v="February"/>
  </r>
  <r>
    <x v="3994"/>
    <d v="2024-11-08T01:13:21"/>
    <s v="PROD58"/>
    <s v="CUST602"/>
    <s v="Fashion"/>
    <s v="Bank Transfer"/>
    <n v="46.55"/>
    <n v="7"/>
    <n v="325.84999999999997"/>
    <n v="898.84"/>
    <n v="-572.99"/>
    <x v="1"/>
    <s v="11"/>
    <s v="November"/>
  </r>
  <r>
    <x v="3995"/>
    <d v="2024-07-18T12:58:36"/>
    <s v="PROD12"/>
    <s v="CUST844"/>
    <s v="Home Appliances"/>
    <s v="Credit Card"/>
    <n v="1583.23"/>
    <n v="8"/>
    <n v="12665.84"/>
    <n v="132.38999999999999"/>
    <n v="12533.45"/>
    <x v="2"/>
    <s v="07"/>
    <s v="July"/>
  </r>
  <r>
    <x v="3996"/>
    <d v="2024-04-11T11:06:17"/>
    <s v="PROD68"/>
    <s v="CUST462"/>
    <s v="Fashion"/>
    <s v="PayPal"/>
    <n v="363.64"/>
    <n v="6"/>
    <n v="2181.84"/>
    <n v="704.91"/>
    <n v="1476.9300000000003"/>
    <x v="2"/>
    <s v="04"/>
    <s v="April"/>
  </r>
  <r>
    <x v="3997"/>
    <d v="2024-04-12T09:47:54"/>
    <s v="PROD94"/>
    <s v="CUST955"/>
    <s v="Fashion"/>
    <s v="Debit Card"/>
    <n v="1002.3"/>
    <n v="1"/>
    <n v="1002.3"/>
    <n v="171.16"/>
    <n v="831.14"/>
    <x v="1"/>
    <s v="04"/>
    <s v="April"/>
  </r>
  <r>
    <x v="3998"/>
    <d v="2024-08-13T15:30:59"/>
    <s v="PROD31"/>
    <s v="CUST267"/>
    <s v="Home Appliances"/>
    <s v="PayPal"/>
    <n v="1765.44"/>
    <n v="7"/>
    <n v="12358.08"/>
    <n v="736.41"/>
    <n v="11621.67"/>
    <x v="5"/>
    <s v="08"/>
    <s v="August"/>
  </r>
  <r>
    <x v="3999"/>
    <d v="2024-03-21T17:16:10"/>
    <s v="PROD157"/>
    <s v="CUST162"/>
    <s v="Books"/>
    <s v="PayPal"/>
    <n v="1616.07"/>
    <n v="10"/>
    <n v="16160.699999999999"/>
    <n v="152.68"/>
    <n v="16008.019999999999"/>
    <x v="2"/>
    <s v="03"/>
    <s v="March"/>
  </r>
  <r>
    <x v="4000"/>
    <d v="2024-05-05T04:29:06"/>
    <s v="PROD31"/>
    <s v="CUST526"/>
    <s v="Toys"/>
    <s v="PayPal"/>
    <n v="1764.53"/>
    <n v="6"/>
    <n v="10587.18"/>
    <n v="736.41"/>
    <n v="9850.77"/>
    <x v="0"/>
    <s v="05"/>
    <s v="May"/>
  </r>
  <r>
    <x v="4001"/>
    <d v="2024-10-11T02:28:31"/>
    <s v="PROD174"/>
    <s v="CUST797"/>
    <s v="Books"/>
    <s v="Bank Transfer"/>
    <n v="37.75"/>
    <n v="4"/>
    <n v="151"/>
    <n v="348.26"/>
    <n v="-197.26"/>
    <x v="1"/>
    <s v="10"/>
    <s v="October"/>
  </r>
  <r>
    <x v="4002"/>
    <d v="2024-10-17T08:41:52"/>
    <s v="PROD94"/>
    <s v="CUST946"/>
    <s v="Electronics"/>
    <s v="Debit Card"/>
    <n v="76.53"/>
    <n v="5"/>
    <n v="382.65"/>
    <n v="171.16"/>
    <n v="211.48999999999998"/>
    <x v="2"/>
    <s v="10"/>
    <s v="October"/>
  </r>
  <r>
    <x v="4003"/>
    <d v="2024-04-18T19:31:18"/>
    <s v="PROD73"/>
    <s v="CUST552"/>
    <s v="Fashion"/>
    <s v="PayPal"/>
    <n v="1588.65"/>
    <n v="6"/>
    <n v="9531.9000000000015"/>
    <n v="427.85"/>
    <n v="9104.0500000000011"/>
    <x v="2"/>
    <s v="04"/>
    <s v="April"/>
  </r>
  <r>
    <x v="4004"/>
    <d v="2024-03-21T16:32:45"/>
    <s v="PROD189"/>
    <s v="CUST108"/>
    <s v="Toys"/>
    <s v="Debit Card"/>
    <n v="214.86"/>
    <n v="3"/>
    <n v="644.58000000000004"/>
    <n v="532.16999999999996"/>
    <n v="112.41000000000008"/>
    <x v="2"/>
    <s v="03"/>
    <s v="March"/>
  </r>
  <r>
    <x v="4005"/>
    <d v="2024-04-08T13:34:59"/>
    <s v="PROD78"/>
    <s v="CUST241"/>
    <s v="Home Appliances"/>
    <s v="PayPal"/>
    <n v="562.9"/>
    <n v="1"/>
    <n v="562.9"/>
    <n v="368.23"/>
    <n v="194.66999999999996"/>
    <x v="6"/>
    <s v="04"/>
    <s v="April"/>
  </r>
  <r>
    <x v="4006"/>
    <d v="2024-06-28T18:26:59"/>
    <s v="PROD24"/>
    <s v="CUST272"/>
    <s v="Books"/>
    <s v="PayPal"/>
    <n v="1227.27"/>
    <n v="5"/>
    <n v="6136.35"/>
    <n v="42.41"/>
    <n v="6093.9400000000005"/>
    <x v="1"/>
    <s v="06"/>
    <s v="June"/>
  </r>
  <r>
    <x v="4007"/>
    <d v="2024-09-10T06:43:24"/>
    <s v="PROD179"/>
    <s v="CUST767"/>
    <s v="Electronics"/>
    <s v="Debit Card"/>
    <n v="439.18"/>
    <n v="8"/>
    <n v="3513.44"/>
    <n v="221.06"/>
    <n v="3292.38"/>
    <x v="5"/>
    <s v="09"/>
    <s v="September"/>
  </r>
  <r>
    <x v="4008"/>
    <d v="2024-06-27T21:57:20"/>
    <s v="PROD119"/>
    <s v="CUST863"/>
    <s v="Electronics"/>
    <s v="Debit Card"/>
    <n v="77.069999999999993"/>
    <n v="6"/>
    <n v="462.41999999999996"/>
    <n v="415.38"/>
    <n v="47.039999999999964"/>
    <x v="2"/>
    <s v="06"/>
    <s v="June"/>
  </r>
  <r>
    <x v="4009"/>
    <d v="2024-06-25T09:13:54"/>
    <s v="PROD89"/>
    <s v="CUST627"/>
    <s v="Electronics"/>
    <s v="PayPal"/>
    <n v="1511.73"/>
    <n v="10"/>
    <n v="15117.3"/>
    <n v="77.61"/>
    <n v="15039.689999999999"/>
    <x v="5"/>
    <s v="06"/>
    <s v="June"/>
  </r>
  <r>
    <x v="4010"/>
    <d v="2024-03-28T14:27:19"/>
    <s v="PROD178"/>
    <s v="CUST279"/>
    <s v="Electronics"/>
    <s v="Debit Card"/>
    <n v="1640.75"/>
    <n v="7"/>
    <n v="11485.25"/>
    <n v="750.55"/>
    <n v="10734.7"/>
    <x v="2"/>
    <s v="03"/>
    <s v="March"/>
  </r>
  <r>
    <x v="4011"/>
    <d v="2024-07-02T03:27:19"/>
    <s v="PROD44"/>
    <s v="CUST970"/>
    <s v="Electronics"/>
    <s v="Cash"/>
    <n v="539.29"/>
    <n v="10"/>
    <n v="5392.9"/>
    <n v="174.99"/>
    <n v="5217.91"/>
    <x v="5"/>
    <s v="07"/>
    <s v="July"/>
  </r>
  <r>
    <x v="4012"/>
    <d v="2024-08-14T03:02:44"/>
    <s v="PROD103"/>
    <s v="CUST887"/>
    <s v="Home Appliances"/>
    <s v="Credit Card"/>
    <n v="1234.21"/>
    <n v="7"/>
    <n v="8639.4700000000012"/>
    <n v="889.08"/>
    <n v="7750.3900000000012"/>
    <x v="4"/>
    <s v="08"/>
    <s v="August"/>
  </r>
  <r>
    <x v="4013"/>
    <d v="2024-11-01T03:30:54"/>
    <s v="PROD125"/>
    <s v="CUST434"/>
    <s v="Books"/>
    <s v="PayPal"/>
    <n v="1216.8900000000001"/>
    <n v="8"/>
    <n v="9735.1200000000008"/>
    <n v="358.25"/>
    <n v="9376.8700000000008"/>
    <x v="1"/>
    <s v="11"/>
    <s v="November"/>
  </r>
  <r>
    <x v="4014"/>
    <d v="2024-08-24T06:13:27"/>
    <s v="PROD48"/>
    <s v="CUST821"/>
    <s v="Books"/>
    <s v="Credit Card"/>
    <n v="104.32"/>
    <n v="4"/>
    <n v="417.28"/>
    <n v="965.14"/>
    <n v="-547.86"/>
    <x v="3"/>
    <s v="08"/>
    <s v="August"/>
  </r>
  <r>
    <x v="4015"/>
    <d v="2024-06-30T21:49:11"/>
    <s v="PROD178"/>
    <s v="CUST723"/>
    <s v="Home Appliances"/>
    <s v="PayPal"/>
    <n v="1728.47"/>
    <n v="8"/>
    <n v="13827.76"/>
    <n v="750.55"/>
    <n v="13077.210000000001"/>
    <x v="0"/>
    <s v="06"/>
    <s v="June"/>
  </r>
  <r>
    <x v="4016"/>
    <d v="2024-09-05T18:00:31"/>
    <s v="PROD105"/>
    <s v="CUST935"/>
    <s v="Electronics"/>
    <s v="PayPal"/>
    <n v="965.46"/>
    <n v="3"/>
    <n v="2896.38"/>
    <n v="305.49"/>
    <n v="2590.8900000000003"/>
    <x v="2"/>
    <s v="09"/>
    <s v="September"/>
  </r>
  <r>
    <x v="4017"/>
    <d v="2024-02-24T02:44:36"/>
    <s v="PROD195"/>
    <s v="CUST320"/>
    <s v="Toys"/>
    <s v="Credit Card"/>
    <n v="68.67"/>
    <n v="7"/>
    <n v="480.69"/>
    <n v="955.51"/>
    <n v="-474.82"/>
    <x v="3"/>
    <s v="02"/>
    <s v="February"/>
  </r>
  <r>
    <x v="4018"/>
    <d v="2024-02-27T05:23:26"/>
    <s v="PROD100"/>
    <s v="CUST296"/>
    <s v="Fashion"/>
    <s v="Bank Transfer"/>
    <n v="269.25"/>
    <n v="2"/>
    <n v="538.5"/>
    <n v="404.57"/>
    <n v="133.93"/>
    <x v="5"/>
    <s v="02"/>
    <s v="February"/>
  </r>
  <r>
    <x v="4019"/>
    <d v="2024-06-12T12:25:16"/>
    <s v="PROD19"/>
    <s v="CUST791"/>
    <s v="Toys"/>
    <s v="Credit Card"/>
    <n v="511.88"/>
    <n v="10"/>
    <n v="5118.8"/>
    <n v="288.51"/>
    <n v="4830.29"/>
    <x v="4"/>
    <s v="06"/>
    <s v="June"/>
  </r>
  <r>
    <x v="4020"/>
    <d v="2024-04-25T12:31:50"/>
    <s v="PROD145"/>
    <s v="CUST758"/>
    <s v="Books"/>
    <s v="Debit Card"/>
    <n v="1640.6"/>
    <n v="5"/>
    <n v="8203"/>
    <n v="789.58"/>
    <n v="7413.42"/>
    <x v="2"/>
    <s v="04"/>
    <s v="April"/>
  </r>
  <r>
    <x v="4021"/>
    <d v="2024-11-01T15:38:48"/>
    <s v="PROD117"/>
    <s v="CUST417"/>
    <s v="Books"/>
    <s v="Credit Card"/>
    <n v="1602.25"/>
    <n v="8"/>
    <n v="12818"/>
    <n v="621.46"/>
    <n v="12196.54"/>
    <x v="1"/>
    <s v="11"/>
    <s v="November"/>
  </r>
  <r>
    <x v="4022"/>
    <d v="2024-05-11T14:21:07"/>
    <s v="PROD48"/>
    <s v="CUST825"/>
    <s v="Fashion"/>
    <s v="Credit Card"/>
    <n v="1988.66"/>
    <n v="8"/>
    <n v="15909.28"/>
    <n v="965.14"/>
    <n v="14944.140000000001"/>
    <x v="3"/>
    <s v="05"/>
    <s v="May"/>
  </r>
  <r>
    <x v="4023"/>
    <d v="2024-08-09T05:57:54"/>
    <s v="PROD16"/>
    <s v="CUST874"/>
    <s v="Electronics"/>
    <s v="Cash"/>
    <n v="163.87"/>
    <n v="9"/>
    <n v="1474.83"/>
    <n v="114.47"/>
    <n v="1360.36"/>
    <x v="1"/>
    <s v="08"/>
    <s v="August"/>
  </r>
  <r>
    <x v="4024"/>
    <d v="2024-04-14T12:22:42"/>
    <s v="PROD115"/>
    <s v="CUST562"/>
    <s v="Toys"/>
    <s v="Credit Card"/>
    <n v="117.47"/>
    <n v="10"/>
    <n v="1174.7"/>
    <n v="197.58"/>
    <n v="977.12"/>
    <x v="0"/>
    <s v="04"/>
    <s v="April"/>
  </r>
  <r>
    <x v="4025"/>
    <d v="2024-09-03T17:15:24"/>
    <s v="PROD51"/>
    <s v="CUST147"/>
    <s v="Toys"/>
    <s v="PayPal"/>
    <n v="1226.5"/>
    <n v="9"/>
    <n v="11038.5"/>
    <n v="502.29"/>
    <n v="10536.21"/>
    <x v="5"/>
    <s v="09"/>
    <s v="September"/>
  </r>
  <r>
    <x v="4026"/>
    <d v="2024-08-09T10:31:26"/>
    <s v="PROD8"/>
    <s v="CUST488"/>
    <s v="Books"/>
    <s v="Cash"/>
    <n v="1779.4"/>
    <n v="1"/>
    <n v="1779.4"/>
    <n v="851.56"/>
    <n v="927.84000000000015"/>
    <x v="1"/>
    <s v="08"/>
    <s v="August"/>
  </r>
  <r>
    <x v="4027"/>
    <d v="2024-04-25T07:08:17"/>
    <s v="PROD120"/>
    <s v="CUST80"/>
    <s v="Home Appliances"/>
    <s v="Credit Card"/>
    <n v="837.81"/>
    <n v="3"/>
    <n v="2513.4299999999998"/>
    <n v="821.86"/>
    <n v="1691.5699999999997"/>
    <x v="2"/>
    <s v="04"/>
    <s v="April"/>
  </r>
  <r>
    <x v="4028"/>
    <d v="2024-08-21T12:52:39"/>
    <s v="PROD187"/>
    <s v="CUST877"/>
    <s v="Toys"/>
    <s v="PayPal"/>
    <n v="1679.29"/>
    <n v="8"/>
    <n v="13434.32"/>
    <n v="117.5"/>
    <n v="13316.82"/>
    <x v="4"/>
    <s v="08"/>
    <s v="August"/>
  </r>
  <r>
    <x v="4029"/>
    <d v="2024-11-11T15:08:38"/>
    <s v="PROD78"/>
    <s v="CUST890"/>
    <s v="Books"/>
    <s v="Cash"/>
    <n v="1756.5"/>
    <n v="1"/>
    <n v="1756.5"/>
    <n v="368.23"/>
    <n v="1388.27"/>
    <x v="6"/>
    <s v="11"/>
    <s v="November"/>
  </r>
  <r>
    <x v="4030"/>
    <d v="2024-10-31T05:02:59"/>
    <s v="PROD191"/>
    <s v="CUST341"/>
    <s v="Toys"/>
    <s v="Cash"/>
    <n v="1144.8699999999999"/>
    <n v="1"/>
    <n v="1144.8699999999999"/>
    <n v="148.63"/>
    <n v="996.2399999999999"/>
    <x v="2"/>
    <s v="10"/>
    <s v="October"/>
  </r>
  <r>
    <x v="4031"/>
    <d v="2024-03-21T15:06:49"/>
    <s v="PROD65"/>
    <s v="CUST985"/>
    <s v="Fashion"/>
    <s v="PayPal"/>
    <n v="1755.89"/>
    <n v="6"/>
    <n v="10535.34"/>
    <n v="974.22"/>
    <n v="9561.1200000000008"/>
    <x v="2"/>
    <s v="03"/>
    <s v="March"/>
  </r>
  <r>
    <x v="4032"/>
    <d v="2024-09-24T19:44:17"/>
    <s v="PROD92"/>
    <s v="CUST491"/>
    <s v="Fashion"/>
    <s v="Credit Card"/>
    <n v="1966.73"/>
    <n v="10"/>
    <n v="19667.3"/>
    <n v="814.84"/>
    <n v="18852.46"/>
    <x v="5"/>
    <s v="09"/>
    <s v="September"/>
  </r>
  <r>
    <x v="4033"/>
    <d v="2024-09-17T03:12:07"/>
    <s v="PROD47"/>
    <s v="CUST971"/>
    <s v="Toys"/>
    <s v="PayPal"/>
    <n v="1998.13"/>
    <n v="8"/>
    <n v="15985.04"/>
    <n v="821.78"/>
    <n v="15163.26"/>
    <x v="5"/>
    <s v="09"/>
    <s v="September"/>
  </r>
  <r>
    <x v="4034"/>
    <d v="2024-03-05T05:33:48"/>
    <s v="PROD116"/>
    <s v="CUST761"/>
    <s v="Toys"/>
    <s v="Credit Card"/>
    <n v="744.69"/>
    <n v="7"/>
    <n v="5212.83"/>
    <n v="417.49"/>
    <n v="4795.34"/>
    <x v="5"/>
    <s v="03"/>
    <s v="March"/>
  </r>
  <r>
    <x v="4035"/>
    <d v="2024-02-28T07:51:33"/>
    <s v="PROD132"/>
    <s v="CUST555"/>
    <s v="Home Appliances"/>
    <s v="Credit Card"/>
    <n v="1564.85"/>
    <n v="2"/>
    <n v="3129.7"/>
    <n v="28.1"/>
    <n v="3101.6"/>
    <x v="4"/>
    <s v="02"/>
    <s v="February"/>
  </r>
  <r>
    <x v="4036"/>
    <d v="2024-06-03T03:22:20"/>
    <s v="PROD27"/>
    <s v="CUST149"/>
    <s v="Toys"/>
    <s v="Cash"/>
    <n v="88.83"/>
    <n v="5"/>
    <n v="444.15"/>
    <n v="493.17"/>
    <n v="-49.020000000000039"/>
    <x v="6"/>
    <s v="06"/>
    <s v="June"/>
  </r>
  <r>
    <x v="4037"/>
    <d v="2024-10-21T22:20:24"/>
    <s v="PROD116"/>
    <s v="CUST935"/>
    <s v="Home Appliances"/>
    <s v="Bank Transfer"/>
    <n v="713.93"/>
    <n v="6"/>
    <n v="4283.58"/>
    <n v="417.49"/>
    <n v="3866.09"/>
    <x v="6"/>
    <s v="10"/>
    <s v="October"/>
  </r>
  <r>
    <x v="4038"/>
    <d v="2024-01-22T13:55:31"/>
    <s v="PROD3"/>
    <s v="CUST710"/>
    <s v="Toys"/>
    <s v="Cash"/>
    <n v="950.52"/>
    <n v="8"/>
    <n v="7604.16"/>
    <n v="27.63"/>
    <n v="7576.53"/>
    <x v="6"/>
    <s v="01"/>
    <s v="January"/>
  </r>
  <r>
    <x v="4039"/>
    <d v="2024-10-08T04:00:56"/>
    <s v="PROD180"/>
    <s v="CUST325"/>
    <s v="Fashion"/>
    <s v="Credit Card"/>
    <n v="285.2"/>
    <n v="9"/>
    <n v="2566.7999999999997"/>
    <n v="452.2"/>
    <n v="2114.6"/>
    <x v="5"/>
    <s v="10"/>
    <s v="October"/>
  </r>
  <r>
    <x v="4040"/>
    <d v="2024-01-23T06:03:00"/>
    <s v="PROD68"/>
    <s v="CUST81"/>
    <s v="Fashion"/>
    <s v="Debit Card"/>
    <n v="1590.69"/>
    <n v="6"/>
    <n v="9544.14"/>
    <n v="704.91"/>
    <n v="8839.23"/>
    <x v="5"/>
    <s v="01"/>
    <s v="January"/>
  </r>
  <r>
    <x v="4041"/>
    <d v="2024-04-18T11:51:01"/>
    <s v="PROD48"/>
    <s v="CUST752"/>
    <s v="Electronics"/>
    <s v="Cash"/>
    <n v="1016.62"/>
    <n v="7"/>
    <n v="7116.34"/>
    <n v="965.14"/>
    <n v="6151.2"/>
    <x v="2"/>
    <s v="04"/>
    <s v="April"/>
  </r>
  <r>
    <x v="4042"/>
    <d v="2024-09-19T20:57:19"/>
    <s v="PROD55"/>
    <s v="CUST378"/>
    <s v="Electronics"/>
    <s v="Credit Card"/>
    <n v="1456.69"/>
    <n v="4"/>
    <n v="5826.76"/>
    <n v="376.96"/>
    <n v="5449.8"/>
    <x v="2"/>
    <s v="09"/>
    <s v="September"/>
  </r>
  <r>
    <x v="4043"/>
    <d v="2024-02-07T15:14:22"/>
    <s v="PROD88"/>
    <s v="CUST657"/>
    <s v="Books"/>
    <s v="PayPal"/>
    <n v="1150.04"/>
    <n v="8"/>
    <n v="9200.32"/>
    <n v="834.4"/>
    <n v="8365.92"/>
    <x v="4"/>
    <s v="02"/>
    <s v="February"/>
  </r>
  <r>
    <x v="4044"/>
    <d v="2024-08-21T09:48:54"/>
    <s v="PROD136"/>
    <s v="CUST948"/>
    <s v="Toys"/>
    <s v="PayPal"/>
    <n v="1828.98"/>
    <n v="8"/>
    <n v="14631.84"/>
    <n v="226.52"/>
    <n v="14405.32"/>
    <x v="4"/>
    <s v="08"/>
    <s v="August"/>
  </r>
  <r>
    <x v="4045"/>
    <d v="2024-10-05T09:13:26"/>
    <s v="PROD25"/>
    <s v="CUST382"/>
    <s v="Books"/>
    <s v="Credit Card"/>
    <n v="49.07"/>
    <n v="4"/>
    <n v="196.28"/>
    <n v="465.59"/>
    <n v="-269.30999999999995"/>
    <x v="3"/>
    <s v="10"/>
    <s v="October"/>
  </r>
  <r>
    <x v="4046"/>
    <d v="2024-08-14T23:56:25"/>
    <s v="PROD79"/>
    <s v="CUST372"/>
    <s v="Toys"/>
    <s v="PayPal"/>
    <n v="822.47"/>
    <n v="10"/>
    <n v="8224.7000000000007"/>
    <n v="799.06"/>
    <n v="7425.6400000000012"/>
    <x v="4"/>
    <s v="08"/>
    <s v="August"/>
  </r>
  <r>
    <x v="4047"/>
    <d v="2024-11-03T22:15:08"/>
    <s v="PROD161"/>
    <s v="CUST474"/>
    <s v="Toys"/>
    <s v="Cash"/>
    <n v="1726.05"/>
    <n v="2"/>
    <n v="3452.1"/>
    <n v="859.01"/>
    <n v="2593.09"/>
    <x v="0"/>
    <s v="11"/>
    <s v="November"/>
  </r>
  <r>
    <x v="4048"/>
    <d v="2024-01-02T01:35:44"/>
    <s v="PROD83"/>
    <s v="CUST754"/>
    <s v="Books"/>
    <s v="Cash"/>
    <n v="1117.19"/>
    <n v="6"/>
    <n v="6703.14"/>
    <n v="303.60000000000002"/>
    <n v="6399.54"/>
    <x v="5"/>
    <s v="01"/>
    <s v="January"/>
  </r>
  <r>
    <x v="4049"/>
    <d v="2024-04-12T16:05:16"/>
    <s v="PROD42"/>
    <s v="CUST64"/>
    <s v="Toys"/>
    <s v="PayPal"/>
    <n v="44.96"/>
    <n v="6"/>
    <n v="269.76"/>
    <n v="352.83"/>
    <n v="-83.07"/>
    <x v="1"/>
    <s v="04"/>
    <s v="April"/>
  </r>
  <r>
    <x v="4050"/>
    <d v="2024-05-19T06:17:36"/>
    <s v="PROD185"/>
    <s v="CUST456"/>
    <s v="Toys"/>
    <s v="Cash"/>
    <n v="1930.54"/>
    <n v="3"/>
    <n v="5791.62"/>
    <n v="751.58"/>
    <n v="5040.04"/>
    <x v="0"/>
    <s v="05"/>
    <s v="May"/>
  </r>
  <r>
    <x v="4051"/>
    <d v="2024-01-17T05:04:14"/>
    <s v="PROD111"/>
    <s v="CUST910"/>
    <s v="Books"/>
    <s v="Credit Card"/>
    <n v="497.27"/>
    <n v="10"/>
    <n v="4972.7"/>
    <n v="771.88"/>
    <n v="4200.82"/>
    <x v="4"/>
    <s v="01"/>
    <s v="January"/>
  </r>
  <r>
    <x v="4052"/>
    <d v="2024-08-30T10:04:57"/>
    <s v="PROD30"/>
    <s v="CUST711"/>
    <s v="Fashion"/>
    <s v="Cash"/>
    <n v="1154.17"/>
    <n v="10"/>
    <n v="11541.7"/>
    <n v="363.91"/>
    <n v="11177.79"/>
    <x v="1"/>
    <s v="08"/>
    <s v="August"/>
  </r>
  <r>
    <x v="4053"/>
    <d v="2024-09-16T15:43:00"/>
    <s v="PROD30"/>
    <s v="CUST2"/>
    <s v="Home Appliances"/>
    <s v="Cash"/>
    <n v="682.54"/>
    <n v="9"/>
    <n v="6142.86"/>
    <n v="363.91"/>
    <n v="5778.95"/>
    <x v="6"/>
    <s v="09"/>
    <s v="September"/>
  </r>
  <r>
    <x v="4054"/>
    <d v="2024-02-03T15:30:58"/>
    <s v="PROD133"/>
    <s v="CUST887"/>
    <s v="Toys"/>
    <s v="Debit Card"/>
    <n v="1184.48"/>
    <n v="3"/>
    <n v="3553.44"/>
    <n v="751.27"/>
    <n v="2802.17"/>
    <x v="3"/>
    <s v="02"/>
    <s v="February"/>
  </r>
  <r>
    <x v="4055"/>
    <d v="2024-10-23T10:20:42"/>
    <s v="PROD113"/>
    <s v="CUST390"/>
    <s v="Home Appliances"/>
    <s v="Credit Card"/>
    <n v="1057.17"/>
    <n v="8"/>
    <n v="8457.36"/>
    <n v="669.31"/>
    <n v="7788.0500000000011"/>
    <x v="4"/>
    <s v="10"/>
    <s v="October"/>
  </r>
  <r>
    <x v="4056"/>
    <d v="2024-04-30T12:50:40"/>
    <s v="PROD99"/>
    <s v="CUST488"/>
    <s v="Home Appliances"/>
    <s v="Credit Card"/>
    <n v="365.17"/>
    <n v="2"/>
    <n v="730.34"/>
    <n v="643.29"/>
    <n v="87.050000000000068"/>
    <x v="5"/>
    <s v="04"/>
    <s v="April"/>
  </r>
  <r>
    <x v="4057"/>
    <d v="2024-09-11T22:15:30"/>
    <s v="PROD51"/>
    <s v="CUST560"/>
    <s v="Electronics"/>
    <s v="Credit Card"/>
    <n v="593.07000000000005"/>
    <n v="7"/>
    <n v="4151.4900000000007"/>
    <n v="502.29"/>
    <n v="3649.2000000000007"/>
    <x v="4"/>
    <s v="09"/>
    <s v="September"/>
  </r>
  <r>
    <x v="4058"/>
    <d v="2024-06-15T05:38:26"/>
    <s v="PROD6"/>
    <s v="CUST424"/>
    <s v="Books"/>
    <s v="Debit Card"/>
    <n v="119.14"/>
    <n v="1"/>
    <n v="119.14"/>
    <n v="96.13"/>
    <n v="23.010000000000005"/>
    <x v="3"/>
    <s v="06"/>
    <s v="June"/>
  </r>
  <r>
    <x v="4059"/>
    <d v="2024-06-03T23:53:20"/>
    <s v="PROD160"/>
    <s v="CUST616"/>
    <s v="Home Appliances"/>
    <s v="Cash"/>
    <n v="1419.94"/>
    <n v="2"/>
    <n v="2839.88"/>
    <n v="311.56"/>
    <n v="2528.3200000000002"/>
    <x v="6"/>
    <s v="06"/>
    <s v="June"/>
  </r>
  <r>
    <x v="4060"/>
    <d v="2024-10-30T15:31:31"/>
    <s v="PROD149"/>
    <s v="CUST736"/>
    <s v="Books"/>
    <s v="Cash"/>
    <n v="1471.47"/>
    <n v="3"/>
    <n v="4414.41"/>
    <n v="581.64"/>
    <n v="3832.77"/>
    <x v="4"/>
    <s v="10"/>
    <s v="October"/>
  </r>
  <r>
    <x v="4061"/>
    <d v="2024-01-12T08:16:35"/>
    <s v="PROD96"/>
    <s v="CUST498"/>
    <s v="Fashion"/>
    <s v="Credit Card"/>
    <n v="486.13"/>
    <n v="9"/>
    <n v="4375.17"/>
    <n v="307.60000000000002"/>
    <n v="4067.57"/>
    <x v="1"/>
    <s v="01"/>
    <s v="January"/>
  </r>
  <r>
    <x v="4062"/>
    <d v="2024-03-24T06:29:15"/>
    <s v="PROD54"/>
    <s v="CUST919"/>
    <s v="Electronics"/>
    <s v="Bank Transfer"/>
    <n v="1842.8"/>
    <n v="5"/>
    <n v="9214"/>
    <n v="17.89"/>
    <n v="9196.11"/>
    <x v="0"/>
    <s v="03"/>
    <s v="March"/>
  </r>
  <r>
    <x v="4063"/>
    <d v="2024-07-18T05:08:51"/>
    <s v="PROD74"/>
    <s v="CUST322"/>
    <s v="Electronics"/>
    <s v="PayPal"/>
    <n v="1642.86"/>
    <n v="5"/>
    <n v="8214.2999999999993"/>
    <n v="670.34"/>
    <n v="7543.9599999999991"/>
    <x v="2"/>
    <s v="07"/>
    <s v="July"/>
  </r>
  <r>
    <x v="4064"/>
    <d v="2024-01-06T07:33:48"/>
    <s v="PROD159"/>
    <s v="CUST761"/>
    <s v="Electronics"/>
    <s v="PayPal"/>
    <n v="1452.03"/>
    <n v="5"/>
    <n v="7260.15"/>
    <n v="220.45"/>
    <n v="7039.7"/>
    <x v="3"/>
    <s v="01"/>
    <s v="January"/>
  </r>
  <r>
    <x v="4065"/>
    <d v="2024-05-15T03:38:56"/>
    <s v="PROD117"/>
    <s v="CUST338"/>
    <s v="Books"/>
    <s v="Bank Transfer"/>
    <n v="1723.89"/>
    <n v="6"/>
    <n v="10343.34"/>
    <n v="621.46"/>
    <n v="9721.880000000001"/>
    <x v="4"/>
    <s v="05"/>
    <s v="May"/>
  </r>
  <r>
    <x v="4066"/>
    <d v="2024-06-01T05:19:31"/>
    <s v="PROD54"/>
    <s v="CUST359"/>
    <s v="Electronics"/>
    <s v="Debit Card"/>
    <n v="1750.41"/>
    <n v="6"/>
    <n v="10502.460000000001"/>
    <n v="17.89"/>
    <n v="10484.570000000002"/>
    <x v="3"/>
    <s v="06"/>
    <s v="June"/>
  </r>
  <r>
    <x v="4067"/>
    <d v="2024-03-26T12:09:12"/>
    <s v="PROD169"/>
    <s v="CUST426"/>
    <s v="Books"/>
    <s v="Debit Card"/>
    <n v="885.14"/>
    <n v="2"/>
    <n v="1770.28"/>
    <n v="772.45"/>
    <n v="997.82999999999993"/>
    <x v="5"/>
    <s v="03"/>
    <s v="March"/>
  </r>
  <r>
    <x v="4068"/>
    <d v="2024-07-30T02:31:05"/>
    <s v="PROD111"/>
    <s v="CUST681"/>
    <s v="Fashion"/>
    <s v="Credit Card"/>
    <n v="54.23"/>
    <n v="4"/>
    <n v="216.92"/>
    <n v="771.88"/>
    <n v="-554.96"/>
    <x v="5"/>
    <s v="07"/>
    <s v="July"/>
  </r>
  <r>
    <x v="4069"/>
    <d v="2024-03-22T08:08:38"/>
    <s v="PROD43"/>
    <s v="CUST444"/>
    <s v="Home Appliances"/>
    <s v="Bank Transfer"/>
    <n v="1323.66"/>
    <n v="2"/>
    <n v="2647.32"/>
    <n v="321.19"/>
    <n v="2326.13"/>
    <x v="1"/>
    <s v="03"/>
    <s v="March"/>
  </r>
  <r>
    <x v="4070"/>
    <d v="2024-10-27T11:19:48"/>
    <s v="PROD87"/>
    <s v="CUST301"/>
    <s v="Books"/>
    <s v="PayPal"/>
    <n v="1410.38"/>
    <n v="6"/>
    <n v="8462.2800000000007"/>
    <n v="646.59"/>
    <n v="7815.6900000000005"/>
    <x v="0"/>
    <s v="10"/>
    <s v="October"/>
  </r>
  <r>
    <x v="4071"/>
    <d v="2024-07-18T09:34:11"/>
    <s v="PROD89"/>
    <s v="CUST737"/>
    <s v="Electronics"/>
    <s v="Debit Card"/>
    <n v="641.84"/>
    <n v="7"/>
    <n v="4492.88"/>
    <n v="77.61"/>
    <n v="4415.2700000000004"/>
    <x v="2"/>
    <s v="07"/>
    <s v="July"/>
  </r>
  <r>
    <x v="4072"/>
    <d v="2024-01-22T11:54:02"/>
    <s v="PROD76"/>
    <s v="CUST110"/>
    <s v="Electronics"/>
    <s v="PayPal"/>
    <n v="617.01"/>
    <n v="3"/>
    <n v="1851.03"/>
    <n v="984.71"/>
    <n v="866.31999999999994"/>
    <x v="6"/>
    <s v="01"/>
    <s v="January"/>
  </r>
  <r>
    <x v="4073"/>
    <d v="2024-04-05T21:55:08"/>
    <s v="PROD166"/>
    <s v="CUST616"/>
    <s v="Books"/>
    <s v="Bank Transfer"/>
    <n v="1142.3499999999999"/>
    <n v="8"/>
    <n v="9138.7999999999993"/>
    <n v="925.33"/>
    <n v="8213.4699999999993"/>
    <x v="1"/>
    <s v="04"/>
    <s v="April"/>
  </r>
  <r>
    <x v="4074"/>
    <d v="2024-04-14T00:47:26"/>
    <s v="PROD156"/>
    <s v="CUST150"/>
    <s v="Books"/>
    <s v="Debit Card"/>
    <n v="710.54"/>
    <n v="6"/>
    <n v="4263.24"/>
    <n v="660.16"/>
    <n v="3603.08"/>
    <x v="0"/>
    <s v="04"/>
    <s v="April"/>
  </r>
  <r>
    <x v="4075"/>
    <d v="2024-03-26T23:43:51"/>
    <s v="PROD151"/>
    <s v="CUST730"/>
    <s v="Home Appliances"/>
    <s v="PayPal"/>
    <n v="1871.66"/>
    <n v="6"/>
    <n v="11229.960000000001"/>
    <n v="47.47"/>
    <n v="11182.490000000002"/>
    <x v="5"/>
    <s v="03"/>
    <s v="March"/>
  </r>
  <r>
    <x v="4076"/>
    <d v="2024-09-06T22:20:31"/>
    <s v="PROD122"/>
    <s v="CUST803"/>
    <s v="Electronics"/>
    <s v="Debit Card"/>
    <n v="509.28"/>
    <n v="6"/>
    <n v="3055.68"/>
    <n v="574.14"/>
    <n v="2481.54"/>
    <x v="1"/>
    <s v="09"/>
    <s v="September"/>
  </r>
  <r>
    <x v="4077"/>
    <d v="2024-01-22T08:17:22"/>
    <s v="PROD99"/>
    <s v="CUST126"/>
    <s v="Toys"/>
    <s v="Credit Card"/>
    <n v="1241.32"/>
    <n v="9"/>
    <n v="11171.88"/>
    <n v="643.29"/>
    <n v="10528.59"/>
    <x v="6"/>
    <s v="01"/>
    <s v="January"/>
  </r>
  <r>
    <x v="4078"/>
    <d v="2024-03-10T03:51:33"/>
    <s v="PROD141"/>
    <s v="CUST101"/>
    <s v="Books"/>
    <s v="Debit Card"/>
    <n v="819.41"/>
    <n v="9"/>
    <n v="7374.69"/>
    <n v="74.92"/>
    <n v="7299.7699999999995"/>
    <x v="0"/>
    <s v="03"/>
    <s v="March"/>
  </r>
  <r>
    <x v="4079"/>
    <d v="2024-03-01T15:00:09"/>
    <s v="PROD136"/>
    <s v="CUST421"/>
    <s v="Books"/>
    <s v="Bank Transfer"/>
    <n v="628.45000000000005"/>
    <n v="4"/>
    <n v="2513.8000000000002"/>
    <n v="226.52"/>
    <n v="2287.2800000000002"/>
    <x v="1"/>
    <s v="03"/>
    <s v="March"/>
  </r>
  <r>
    <x v="4080"/>
    <d v="2024-07-02T11:22:25"/>
    <s v="PROD104"/>
    <s v="CUST732"/>
    <s v="Books"/>
    <s v="Cash"/>
    <n v="80.38"/>
    <n v="6"/>
    <n v="482.28"/>
    <n v="310.20999999999998"/>
    <n v="172.07"/>
    <x v="5"/>
    <s v="07"/>
    <s v="July"/>
  </r>
  <r>
    <x v="4081"/>
    <d v="2024-09-17T23:05:44"/>
    <s v="PROD140"/>
    <s v="CUST606"/>
    <s v="Toys"/>
    <s v="Credit Card"/>
    <n v="560.28"/>
    <n v="10"/>
    <n v="5602.7999999999993"/>
    <n v="368.41"/>
    <n v="5234.3899999999994"/>
    <x v="5"/>
    <s v="09"/>
    <s v="September"/>
  </r>
  <r>
    <x v="4082"/>
    <d v="2024-08-04T23:08:56"/>
    <s v="PROD165"/>
    <s v="CUST728"/>
    <s v="Books"/>
    <s v="Debit Card"/>
    <n v="1819.06"/>
    <n v="5"/>
    <n v="9095.2999999999993"/>
    <n v="563.57000000000005"/>
    <n v="8531.73"/>
    <x v="0"/>
    <s v="08"/>
    <s v="August"/>
  </r>
  <r>
    <x v="4083"/>
    <d v="2024-01-27T14:39:21"/>
    <s v="PROD172"/>
    <s v="CUST288"/>
    <s v="Home Appliances"/>
    <s v="PayPal"/>
    <n v="624.25"/>
    <n v="1"/>
    <n v="624.25"/>
    <n v="95.27"/>
    <n v="528.98"/>
    <x v="3"/>
    <s v="01"/>
    <s v="January"/>
  </r>
  <r>
    <x v="4084"/>
    <d v="2024-04-22T23:57:04"/>
    <s v="PROD60"/>
    <s v="CUST465"/>
    <s v="Books"/>
    <s v="Credit Card"/>
    <n v="143.72999999999999"/>
    <n v="10"/>
    <n v="1437.3"/>
    <n v="961.88"/>
    <n v="475.41999999999996"/>
    <x v="6"/>
    <s v="04"/>
    <s v="April"/>
  </r>
  <r>
    <x v="4085"/>
    <d v="2024-06-17T16:05:03"/>
    <s v="PROD63"/>
    <s v="CUST449"/>
    <s v="Fashion"/>
    <s v="Bank Transfer"/>
    <n v="152.16"/>
    <n v="3"/>
    <n v="456.48"/>
    <n v="925.53"/>
    <n v="-469.04999999999995"/>
    <x v="6"/>
    <s v="06"/>
    <s v="June"/>
  </r>
  <r>
    <x v="4086"/>
    <d v="2024-03-29T21:27:49"/>
    <s v="PROD182"/>
    <s v="CUST267"/>
    <s v="Books"/>
    <s v="Bank Transfer"/>
    <n v="263.60000000000002"/>
    <n v="7"/>
    <n v="1845.2000000000003"/>
    <n v="316.27"/>
    <n v="1528.9300000000003"/>
    <x v="1"/>
    <s v="03"/>
    <s v="March"/>
  </r>
  <r>
    <x v="4087"/>
    <d v="2024-08-09T12:19:18"/>
    <s v="PROD66"/>
    <s v="CUST14"/>
    <s v="Toys"/>
    <s v="Credit Card"/>
    <n v="1984"/>
    <n v="5"/>
    <n v="9920"/>
    <n v="327.89"/>
    <n v="9592.11"/>
    <x v="1"/>
    <s v="08"/>
    <s v="August"/>
  </r>
  <r>
    <x v="4088"/>
    <d v="2024-11-11T14:37:06"/>
    <s v="PROD34"/>
    <s v="CUST633"/>
    <s v="Books"/>
    <s v="PayPal"/>
    <n v="740.42"/>
    <n v="1"/>
    <n v="740.42"/>
    <n v="136.99"/>
    <n v="603.42999999999995"/>
    <x v="6"/>
    <s v="11"/>
    <s v="November"/>
  </r>
  <r>
    <x v="4089"/>
    <d v="2024-08-12T01:57:20"/>
    <s v="PROD6"/>
    <s v="CUST459"/>
    <s v="Home Appliances"/>
    <s v="Bank Transfer"/>
    <n v="297.69"/>
    <n v="9"/>
    <n v="2679.21"/>
    <n v="96.13"/>
    <n v="2583.08"/>
    <x v="6"/>
    <s v="08"/>
    <s v="August"/>
  </r>
  <r>
    <x v="4090"/>
    <d v="2024-06-14T05:27:39"/>
    <s v="PROD57"/>
    <s v="CUST51"/>
    <s v="Books"/>
    <s v="Bank Transfer"/>
    <n v="24.16"/>
    <n v="6"/>
    <n v="144.96"/>
    <n v="998.57"/>
    <n v="-853.61"/>
    <x v="1"/>
    <s v="06"/>
    <s v="June"/>
  </r>
  <r>
    <x v="4091"/>
    <d v="2024-01-26T06:06:35"/>
    <s v="PROD31"/>
    <s v="CUST716"/>
    <s v="Books"/>
    <s v="Bank Transfer"/>
    <n v="800.33"/>
    <n v="9"/>
    <n v="7202.97"/>
    <n v="736.41"/>
    <n v="6466.56"/>
    <x v="1"/>
    <s v="01"/>
    <s v="January"/>
  </r>
  <r>
    <x v="4092"/>
    <d v="2024-04-27T00:35:46"/>
    <s v="PROD24"/>
    <s v="CUST420"/>
    <s v="Books"/>
    <s v="Credit Card"/>
    <n v="1139.48"/>
    <n v="8"/>
    <n v="9115.84"/>
    <n v="42.41"/>
    <n v="9073.43"/>
    <x v="3"/>
    <s v="04"/>
    <s v="April"/>
  </r>
  <r>
    <x v="4093"/>
    <d v="2024-04-15T18:35:17"/>
    <s v="PROD118"/>
    <s v="CUST699"/>
    <s v="Electronics"/>
    <s v="Cash"/>
    <n v="200.35"/>
    <n v="5"/>
    <n v="1001.75"/>
    <n v="370.52"/>
    <n v="631.23"/>
    <x v="6"/>
    <s v="04"/>
    <s v="April"/>
  </r>
  <r>
    <x v="4094"/>
    <d v="2024-02-09T14:56:27"/>
    <s v="PROD59"/>
    <s v="CUST145"/>
    <s v="Electronics"/>
    <s v="Credit Card"/>
    <n v="309.79000000000002"/>
    <n v="6"/>
    <n v="1858.7400000000002"/>
    <n v="297.7"/>
    <n v="1561.0400000000002"/>
    <x v="1"/>
    <s v="02"/>
    <s v="February"/>
  </r>
  <r>
    <x v="4095"/>
    <d v="2024-01-27T07:37:06"/>
    <s v="PROD63"/>
    <s v="CUST315"/>
    <s v="Fashion"/>
    <s v="Bank Transfer"/>
    <n v="1476.88"/>
    <n v="7"/>
    <n v="10338.16"/>
    <n v="925.53"/>
    <n v="9412.6299999999992"/>
    <x v="3"/>
    <s v="01"/>
    <s v="January"/>
  </r>
  <r>
    <x v="4096"/>
    <d v="2024-04-09T20:40:11"/>
    <s v="PROD21"/>
    <s v="CUST338"/>
    <s v="Electronics"/>
    <s v="Cash"/>
    <n v="1329.51"/>
    <n v="2"/>
    <n v="2659.02"/>
    <n v="950.81"/>
    <n v="1708.21"/>
    <x v="5"/>
    <s v="04"/>
    <s v="April"/>
  </r>
  <r>
    <x v="4097"/>
    <d v="2024-05-14T04:21:27"/>
    <s v="PROD177"/>
    <s v="CUST129"/>
    <s v="Electronics"/>
    <s v="Bank Transfer"/>
    <n v="1085.1600000000001"/>
    <n v="2"/>
    <n v="2170.3200000000002"/>
    <n v="102.73"/>
    <n v="2067.59"/>
    <x v="5"/>
    <s v="05"/>
    <s v="May"/>
  </r>
  <r>
    <x v="4098"/>
    <d v="2024-03-04T01:15:15"/>
    <s v="PROD38"/>
    <s v="CUST453"/>
    <s v="Toys"/>
    <s v="PayPal"/>
    <n v="279.10000000000002"/>
    <n v="8"/>
    <n v="2232.8000000000002"/>
    <n v="99.19"/>
    <n v="2133.61"/>
    <x v="6"/>
    <s v="03"/>
    <s v="March"/>
  </r>
  <r>
    <x v="4099"/>
    <d v="2024-11-06T21:25:39"/>
    <s v="PROD135"/>
    <s v="CUST915"/>
    <s v="Home Appliances"/>
    <s v="Bank Transfer"/>
    <n v="447.53"/>
    <n v="4"/>
    <n v="1790.12"/>
    <n v="65.66"/>
    <n v="1724.4599999999998"/>
    <x v="4"/>
    <s v="11"/>
    <s v="November"/>
  </r>
  <r>
    <x v="4100"/>
    <d v="2024-03-24T13:17:59"/>
    <s v="PROD102"/>
    <s v="CUST177"/>
    <s v="Home Appliances"/>
    <s v="Bank Transfer"/>
    <n v="1770.74"/>
    <n v="1"/>
    <n v="1770.74"/>
    <n v="294.83"/>
    <n v="1475.91"/>
    <x v="0"/>
    <s v="03"/>
    <s v="March"/>
  </r>
  <r>
    <x v="4101"/>
    <d v="2024-06-09T22:14:27"/>
    <s v="PROD104"/>
    <s v="CUST493"/>
    <s v="Home Appliances"/>
    <s v="Cash"/>
    <n v="1660.13"/>
    <n v="7"/>
    <n v="11620.91"/>
    <n v="310.20999999999998"/>
    <n v="11310.7"/>
    <x v="0"/>
    <s v="06"/>
    <s v="June"/>
  </r>
  <r>
    <x v="4102"/>
    <d v="2024-04-10T17:36:53"/>
    <s v="PROD61"/>
    <s v="CUST641"/>
    <s v="Home Appliances"/>
    <s v="Cash"/>
    <n v="621.83000000000004"/>
    <n v="5"/>
    <n v="3109.15"/>
    <n v="193.63"/>
    <n v="2915.52"/>
    <x v="4"/>
    <s v="04"/>
    <s v="April"/>
  </r>
  <r>
    <x v="4103"/>
    <d v="2024-07-16T21:11:38"/>
    <s v="PROD25"/>
    <s v="CUST627"/>
    <s v="Electronics"/>
    <s v="Cash"/>
    <n v="519.94000000000005"/>
    <n v="7"/>
    <n v="3639.5800000000004"/>
    <n v="465.59"/>
    <n v="3173.9900000000002"/>
    <x v="5"/>
    <s v="07"/>
    <s v="July"/>
  </r>
  <r>
    <x v="4104"/>
    <d v="2024-02-27T15:53:45"/>
    <s v="PROD18"/>
    <s v="CUST558"/>
    <s v="Toys"/>
    <s v="Cash"/>
    <n v="607.99"/>
    <n v="2"/>
    <n v="1215.98"/>
    <n v="973.48"/>
    <n v="242.5"/>
    <x v="5"/>
    <s v="02"/>
    <s v="February"/>
  </r>
  <r>
    <x v="4105"/>
    <d v="2024-09-27T16:19:38"/>
    <s v="PROD142"/>
    <s v="CUST415"/>
    <s v="Home Appliances"/>
    <s v="Cash"/>
    <n v="1383.87"/>
    <n v="8"/>
    <n v="11070.96"/>
    <n v="102.72"/>
    <n v="10968.24"/>
    <x v="1"/>
    <s v="09"/>
    <s v="September"/>
  </r>
  <r>
    <x v="4106"/>
    <d v="2024-02-04T06:27:12"/>
    <s v="PROD186"/>
    <s v="CUST733"/>
    <s v="Fashion"/>
    <s v="Debit Card"/>
    <n v="883.03"/>
    <n v="3"/>
    <n v="2649.09"/>
    <n v="945.84"/>
    <n v="1703.25"/>
    <x v="0"/>
    <s v="02"/>
    <s v="February"/>
  </r>
  <r>
    <x v="4107"/>
    <d v="2024-08-01T22:25:42"/>
    <s v="PROD129"/>
    <s v="CUST25"/>
    <s v="Electronics"/>
    <s v="PayPal"/>
    <n v="1358.64"/>
    <n v="4"/>
    <n v="5434.56"/>
    <n v="67.97"/>
    <n v="5366.59"/>
    <x v="2"/>
    <s v="08"/>
    <s v="August"/>
  </r>
  <r>
    <x v="4108"/>
    <d v="2024-03-17T18:13:20"/>
    <s v="PROD37"/>
    <s v="CUST967"/>
    <s v="Toys"/>
    <s v="Credit Card"/>
    <n v="1938.39"/>
    <n v="8"/>
    <n v="15507.12"/>
    <n v="644.58000000000004"/>
    <n v="14862.54"/>
    <x v="0"/>
    <s v="03"/>
    <s v="March"/>
  </r>
  <r>
    <x v="4109"/>
    <d v="2024-03-24T16:00:34"/>
    <s v="PROD167"/>
    <s v="CUST870"/>
    <s v="Books"/>
    <s v="Debit Card"/>
    <n v="1103.53"/>
    <n v="7"/>
    <n v="7724.71"/>
    <n v="692.47"/>
    <n v="7032.24"/>
    <x v="0"/>
    <s v="03"/>
    <s v="March"/>
  </r>
  <r>
    <x v="4110"/>
    <d v="2024-03-23T09:00:38"/>
    <s v="PROD186"/>
    <s v="CUST158"/>
    <s v="Fashion"/>
    <s v="PayPal"/>
    <n v="1364.98"/>
    <n v="9"/>
    <n v="12284.82"/>
    <n v="945.84"/>
    <n v="11338.98"/>
    <x v="3"/>
    <s v="03"/>
    <s v="March"/>
  </r>
  <r>
    <x v="4111"/>
    <d v="2024-02-26T02:26:09"/>
    <s v="PROD94"/>
    <s v="CUST712"/>
    <s v="Fashion"/>
    <s v="PayPal"/>
    <n v="1218.8"/>
    <n v="7"/>
    <n v="8531.6"/>
    <n v="171.16"/>
    <n v="8360.44"/>
    <x v="6"/>
    <s v="02"/>
    <s v="February"/>
  </r>
  <r>
    <x v="4112"/>
    <d v="2024-04-17T13:21:47"/>
    <s v="PROD108"/>
    <s v="CUST693"/>
    <s v="Home Appliances"/>
    <s v="Credit Card"/>
    <n v="1110.5"/>
    <n v="1"/>
    <n v="1110.5"/>
    <n v="188.08"/>
    <n v="922.42"/>
    <x v="4"/>
    <s v="04"/>
    <s v="April"/>
  </r>
  <r>
    <x v="4113"/>
    <d v="2024-05-22T15:54:06"/>
    <s v="PROD120"/>
    <s v="CUST562"/>
    <s v="Fashion"/>
    <s v="Credit Card"/>
    <n v="1436.66"/>
    <n v="8"/>
    <n v="11493.28"/>
    <n v="821.86"/>
    <n v="10671.42"/>
    <x v="4"/>
    <s v="05"/>
    <s v="May"/>
  </r>
  <r>
    <x v="4114"/>
    <d v="2024-05-08T01:25:02"/>
    <s v="PROD32"/>
    <s v="CUST343"/>
    <s v="Electronics"/>
    <s v="Credit Card"/>
    <n v="336.36"/>
    <n v="10"/>
    <n v="3363.6000000000004"/>
    <n v="439.15"/>
    <n v="2924.4500000000003"/>
    <x v="4"/>
    <s v="05"/>
    <s v="May"/>
  </r>
  <r>
    <x v="4115"/>
    <d v="2024-01-11T11:35:35"/>
    <s v="PROD145"/>
    <s v="CUST363"/>
    <s v="Electronics"/>
    <s v="Bank Transfer"/>
    <n v="845.41"/>
    <n v="6"/>
    <n v="5072.46"/>
    <n v="789.58"/>
    <n v="4282.88"/>
    <x v="2"/>
    <s v="01"/>
    <s v="January"/>
  </r>
  <r>
    <x v="4116"/>
    <d v="2024-07-18T23:53:10"/>
    <s v="PROD37"/>
    <s v="CUST978"/>
    <s v="Toys"/>
    <s v="Cash"/>
    <n v="897.8"/>
    <n v="10"/>
    <n v="8978"/>
    <n v="644.58000000000004"/>
    <n v="8333.42"/>
    <x v="2"/>
    <s v="07"/>
    <s v="July"/>
  </r>
  <r>
    <x v="4117"/>
    <d v="2024-07-21T18:01:08"/>
    <s v="PROD86"/>
    <s v="CUST251"/>
    <s v="Books"/>
    <s v="PayPal"/>
    <n v="1382.62"/>
    <n v="9"/>
    <n v="12443.579999999998"/>
    <n v="15.69"/>
    <n v="12427.889999999998"/>
    <x v="0"/>
    <s v="07"/>
    <s v="July"/>
  </r>
  <r>
    <x v="4118"/>
    <d v="2024-09-05T00:47:18"/>
    <s v="PROD9"/>
    <s v="CUST455"/>
    <s v="Home Appliances"/>
    <s v="Bank Transfer"/>
    <n v="1072.03"/>
    <n v="4"/>
    <n v="4288.12"/>
    <n v="481"/>
    <n v="3807.12"/>
    <x v="2"/>
    <s v="09"/>
    <s v="September"/>
  </r>
  <r>
    <x v="4119"/>
    <d v="2024-05-07T03:38:41"/>
    <s v="PROD103"/>
    <s v="CUST238"/>
    <s v="Home Appliances"/>
    <s v="Bank Transfer"/>
    <n v="409.05"/>
    <n v="9"/>
    <n v="3681.4500000000003"/>
    <n v="889.08"/>
    <n v="2792.3700000000003"/>
    <x v="5"/>
    <s v="05"/>
    <s v="May"/>
  </r>
  <r>
    <x v="4120"/>
    <d v="2024-07-07T18:11:50"/>
    <s v="PROD108"/>
    <s v="CUST954"/>
    <s v="Electronics"/>
    <s v="Debit Card"/>
    <n v="762.59"/>
    <n v="9"/>
    <n v="6863.31"/>
    <n v="188.08"/>
    <n v="6675.2300000000005"/>
    <x v="0"/>
    <s v="07"/>
    <s v="July"/>
  </r>
  <r>
    <x v="4121"/>
    <d v="2024-08-21T13:31:29"/>
    <s v="PROD49"/>
    <s v="CUST87"/>
    <s v="Books"/>
    <s v="Bank Transfer"/>
    <n v="521.91"/>
    <n v="8"/>
    <n v="4175.28"/>
    <n v="401.98"/>
    <n v="3773.2999999999997"/>
    <x v="4"/>
    <s v="08"/>
    <s v="August"/>
  </r>
  <r>
    <x v="4122"/>
    <d v="2024-05-23T08:59:10"/>
    <s v="PROD167"/>
    <s v="CUST674"/>
    <s v="Electronics"/>
    <s v="PayPal"/>
    <n v="1159.25"/>
    <n v="8"/>
    <n v="9274"/>
    <n v="692.47"/>
    <n v="8581.5300000000007"/>
    <x v="2"/>
    <s v="05"/>
    <s v="May"/>
  </r>
  <r>
    <x v="4123"/>
    <d v="2024-02-25T16:54:47"/>
    <s v="PROD56"/>
    <s v="CUST248"/>
    <s v="Books"/>
    <s v="Debit Card"/>
    <n v="1515.25"/>
    <n v="4"/>
    <n v="6061"/>
    <n v="914.29"/>
    <n v="5146.71"/>
    <x v="0"/>
    <s v="02"/>
    <s v="February"/>
  </r>
  <r>
    <x v="4124"/>
    <d v="2024-09-23T09:08:53"/>
    <s v="PROD140"/>
    <s v="CUST230"/>
    <s v="Toys"/>
    <s v="Debit Card"/>
    <n v="499.43"/>
    <n v="7"/>
    <n v="3496.01"/>
    <n v="368.41"/>
    <n v="3127.6000000000004"/>
    <x v="6"/>
    <s v="09"/>
    <s v="September"/>
  </r>
  <r>
    <x v="4125"/>
    <d v="2024-02-18T06:06:29"/>
    <s v="PROD136"/>
    <s v="CUST523"/>
    <s v="Electronics"/>
    <s v="Debit Card"/>
    <n v="1663.2"/>
    <n v="6"/>
    <n v="9979.2000000000007"/>
    <n v="226.52"/>
    <n v="9752.68"/>
    <x v="0"/>
    <s v="02"/>
    <s v="February"/>
  </r>
  <r>
    <x v="4126"/>
    <d v="2024-07-14T17:53:23"/>
    <s v="PROD75"/>
    <s v="CUST456"/>
    <s v="Electronics"/>
    <s v="Debit Card"/>
    <n v="453.25"/>
    <n v="10"/>
    <n v="4532.5"/>
    <n v="703.67"/>
    <n v="3828.83"/>
    <x v="0"/>
    <s v="07"/>
    <s v="July"/>
  </r>
  <r>
    <x v="4127"/>
    <d v="2024-02-04T12:31:13"/>
    <s v="PROD195"/>
    <s v="CUST345"/>
    <s v="Home Appliances"/>
    <s v="Credit Card"/>
    <n v="1617.61"/>
    <n v="4"/>
    <n v="6470.44"/>
    <n v="955.51"/>
    <n v="5514.9299999999994"/>
    <x v="0"/>
    <s v="02"/>
    <s v="February"/>
  </r>
  <r>
    <x v="4128"/>
    <d v="2024-04-10T08:11:42"/>
    <s v="PROD181"/>
    <s v="CUST305"/>
    <s v="Fashion"/>
    <s v="Credit Card"/>
    <n v="1355.69"/>
    <n v="6"/>
    <n v="8134.14"/>
    <n v="29.06"/>
    <n v="8105.08"/>
    <x v="4"/>
    <s v="04"/>
    <s v="April"/>
  </r>
  <r>
    <x v="4129"/>
    <d v="2024-06-29T21:55:44"/>
    <s v="PROD94"/>
    <s v="CUST668"/>
    <s v="Home Appliances"/>
    <s v="Credit Card"/>
    <n v="759.55"/>
    <n v="5"/>
    <n v="3797.75"/>
    <n v="171.16"/>
    <n v="3626.59"/>
    <x v="3"/>
    <s v="06"/>
    <s v="June"/>
  </r>
  <r>
    <x v="4130"/>
    <d v="2024-02-14T04:52:45"/>
    <s v="PROD64"/>
    <s v="CUST79"/>
    <s v="Toys"/>
    <s v="Credit Card"/>
    <n v="1319.4"/>
    <n v="1"/>
    <n v="1319.4"/>
    <n v="90.98"/>
    <n v="1228.42"/>
    <x v="4"/>
    <s v="02"/>
    <s v="February"/>
  </r>
  <r>
    <x v="4131"/>
    <d v="2024-06-18T20:50:56"/>
    <s v="PROD96"/>
    <s v="CUST125"/>
    <s v="Fashion"/>
    <s v="PayPal"/>
    <n v="1774.94"/>
    <n v="2"/>
    <n v="3549.88"/>
    <n v="307.60000000000002"/>
    <n v="3242.28"/>
    <x v="5"/>
    <s v="06"/>
    <s v="June"/>
  </r>
  <r>
    <x v="4132"/>
    <d v="2024-10-18T13:51:50"/>
    <s v="PROD85"/>
    <s v="CUST461"/>
    <s v="Home Appliances"/>
    <s v="Cash"/>
    <n v="1891.32"/>
    <n v="8"/>
    <n v="15130.56"/>
    <n v="899.57"/>
    <n v="14230.99"/>
    <x v="1"/>
    <s v="10"/>
    <s v="October"/>
  </r>
  <r>
    <x v="4133"/>
    <d v="2024-08-31T11:20:48"/>
    <s v="PROD131"/>
    <s v="CUST485"/>
    <s v="Electronics"/>
    <s v="PayPal"/>
    <n v="380.86"/>
    <n v="6"/>
    <n v="2285.16"/>
    <n v="694.54"/>
    <n v="1590.62"/>
    <x v="3"/>
    <s v="08"/>
    <s v="August"/>
  </r>
  <r>
    <x v="4134"/>
    <d v="2024-02-15T15:44:33"/>
    <s v="PROD110"/>
    <s v="CUST534"/>
    <s v="Toys"/>
    <s v="Credit Card"/>
    <n v="659.33"/>
    <n v="5"/>
    <n v="3296.65"/>
    <n v="678.93"/>
    <n v="2617.7200000000003"/>
    <x v="2"/>
    <s v="02"/>
    <s v="February"/>
  </r>
  <r>
    <x v="4135"/>
    <d v="2024-02-20T02:41:11"/>
    <s v="PROD51"/>
    <s v="CUST517"/>
    <s v="Fashion"/>
    <s v="Bank Transfer"/>
    <n v="1322.49"/>
    <n v="7"/>
    <n v="9257.43"/>
    <n v="502.29"/>
    <n v="8755.14"/>
    <x v="5"/>
    <s v="02"/>
    <s v="February"/>
  </r>
  <r>
    <x v="4136"/>
    <d v="2024-08-11T17:43:31"/>
    <s v="PROD184"/>
    <s v="CUST401"/>
    <s v="Toys"/>
    <s v="Debit Card"/>
    <n v="512.08000000000004"/>
    <n v="10"/>
    <n v="5120.8"/>
    <n v="986.68"/>
    <n v="4134.12"/>
    <x v="0"/>
    <s v="08"/>
    <s v="August"/>
  </r>
  <r>
    <x v="4137"/>
    <d v="2024-04-18T06:41:43"/>
    <s v="PROD141"/>
    <s v="CUST971"/>
    <s v="Books"/>
    <s v="Debit Card"/>
    <n v="144.37"/>
    <n v="9"/>
    <n v="1299.33"/>
    <n v="74.92"/>
    <n v="1224.4099999999999"/>
    <x v="2"/>
    <s v="04"/>
    <s v="April"/>
  </r>
  <r>
    <x v="4138"/>
    <d v="2024-01-22T17:16:24"/>
    <s v="PROD133"/>
    <s v="CUST221"/>
    <s v="Electronics"/>
    <s v="Debit Card"/>
    <n v="1940.35"/>
    <n v="9"/>
    <n v="17463.149999999998"/>
    <n v="751.27"/>
    <n v="16711.879999999997"/>
    <x v="6"/>
    <s v="01"/>
    <s v="January"/>
  </r>
  <r>
    <x v="4139"/>
    <d v="2024-10-02T03:19:18"/>
    <s v="PROD93"/>
    <s v="CUST88"/>
    <s v="Electronics"/>
    <s v="PayPal"/>
    <n v="909.02"/>
    <n v="10"/>
    <n v="9090.2000000000007"/>
    <n v="762.47"/>
    <n v="8327.7300000000014"/>
    <x v="4"/>
    <s v="10"/>
    <s v="October"/>
  </r>
  <r>
    <x v="4140"/>
    <d v="2024-06-23T02:30:43"/>
    <s v="PROD111"/>
    <s v="CUST869"/>
    <s v="Home Appliances"/>
    <s v="PayPal"/>
    <n v="726.01"/>
    <n v="7"/>
    <n v="5082.07"/>
    <n v="771.88"/>
    <n v="4310.1899999999996"/>
    <x v="0"/>
    <s v="06"/>
    <s v="June"/>
  </r>
  <r>
    <x v="4141"/>
    <d v="2024-11-10T17:56:16"/>
    <s v="PROD96"/>
    <s v="CUST908"/>
    <s v="Books"/>
    <s v="Credit Card"/>
    <n v="969.83"/>
    <n v="2"/>
    <n v="1939.66"/>
    <n v="307.60000000000002"/>
    <n v="1632.06"/>
    <x v="0"/>
    <s v="11"/>
    <s v="November"/>
  </r>
  <r>
    <x v="4142"/>
    <d v="2024-10-20T19:54:58"/>
    <s v="PROD53"/>
    <s v="CUST23"/>
    <s v="Fashion"/>
    <s v="Debit Card"/>
    <n v="1962.52"/>
    <n v="10"/>
    <n v="19625.2"/>
    <n v="752.34"/>
    <n v="18872.86"/>
    <x v="0"/>
    <s v="10"/>
    <s v="October"/>
  </r>
  <r>
    <x v="4143"/>
    <d v="2024-02-09T01:18:55"/>
    <s v="PROD142"/>
    <s v="CUST524"/>
    <s v="Fashion"/>
    <s v="PayPal"/>
    <n v="766.76"/>
    <n v="7"/>
    <n v="5367.32"/>
    <n v="102.72"/>
    <n v="5264.5999999999995"/>
    <x v="1"/>
    <s v="02"/>
    <s v="February"/>
  </r>
  <r>
    <x v="4144"/>
    <d v="2024-10-21T15:15:38"/>
    <s v="PROD188"/>
    <s v="CUST813"/>
    <s v="Books"/>
    <s v="Cash"/>
    <n v="208.78"/>
    <n v="2"/>
    <n v="417.56"/>
    <n v="325.48"/>
    <n v="92.079999999999984"/>
    <x v="6"/>
    <s v="10"/>
    <s v="October"/>
  </r>
  <r>
    <x v="4145"/>
    <d v="2024-07-13T11:49:16"/>
    <s v="PROD39"/>
    <s v="CUST34"/>
    <s v="Books"/>
    <s v="Cash"/>
    <n v="289.33"/>
    <n v="9"/>
    <n v="2603.9699999999998"/>
    <n v="901.68"/>
    <n v="1702.29"/>
    <x v="3"/>
    <s v="07"/>
    <s v="July"/>
  </r>
  <r>
    <x v="4146"/>
    <d v="2024-07-07T23:05:56"/>
    <s v="PROD122"/>
    <s v="CUST457"/>
    <s v="Home Appliances"/>
    <s v="Debit Card"/>
    <n v="1607.51"/>
    <n v="6"/>
    <n v="9645.06"/>
    <n v="574.14"/>
    <n v="9070.92"/>
    <x v="0"/>
    <s v="07"/>
    <s v="July"/>
  </r>
  <r>
    <x v="4147"/>
    <d v="2024-01-29T11:41:02"/>
    <s v="PROD126"/>
    <s v="CUST318"/>
    <s v="Fashion"/>
    <s v="Bank Transfer"/>
    <n v="92.87"/>
    <n v="4"/>
    <n v="371.48"/>
    <n v="605.29999999999995"/>
    <n v="-233.81999999999994"/>
    <x v="6"/>
    <s v="01"/>
    <s v="January"/>
  </r>
  <r>
    <x v="4148"/>
    <d v="2024-07-11T05:04:41"/>
    <s v="PROD165"/>
    <s v="CUST624"/>
    <s v="Fashion"/>
    <s v="Debit Card"/>
    <n v="948.18"/>
    <n v="3"/>
    <n v="2844.54"/>
    <n v="563.57000000000005"/>
    <n v="2280.9699999999998"/>
    <x v="2"/>
    <s v="07"/>
    <s v="July"/>
  </r>
  <r>
    <x v="4149"/>
    <d v="2024-07-30T09:43:39"/>
    <s v="PROD90"/>
    <s v="CUST773"/>
    <s v="Electronics"/>
    <s v="Credit Card"/>
    <n v="174.67"/>
    <n v="6"/>
    <n v="1048.02"/>
    <n v="961.3"/>
    <n v="86.720000000000027"/>
    <x v="5"/>
    <s v="07"/>
    <s v="July"/>
  </r>
  <r>
    <x v="4150"/>
    <d v="2024-06-01T05:42:00"/>
    <s v="PROD20"/>
    <s v="CUST18"/>
    <s v="Home Appliances"/>
    <s v="PayPal"/>
    <n v="1573.1"/>
    <n v="7"/>
    <n v="11011.699999999999"/>
    <n v="211.71"/>
    <n v="10799.99"/>
    <x v="3"/>
    <s v="06"/>
    <s v="June"/>
  </r>
  <r>
    <x v="4151"/>
    <d v="2024-01-19T13:31:33"/>
    <s v="PROD163"/>
    <s v="CUST760"/>
    <s v="Toys"/>
    <s v="Debit Card"/>
    <n v="553.07000000000005"/>
    <n v="6"/>
    <n v="3318.42"/>
    <n v="753.5"/>
    <n v="2564.92"/>
    <x v="1"/>
    <s v="01"/>
    <s v="January"/>
  </r>
  <r>
    <x v="4152"/>
    <d v="2024-08-15T17:46:06"/>
    <s v="PROD57"/>
    <s v="CUST766"/>
    <s v="Electronics"/>
    <s v="PayPal"/>
    <n v="1193.96"/>
    <n v="1"/>
    <n v="1193.96"/>
    <n v="998.57"/>
    <n v="195.39"/>
    <x v="2"/>
    <s v="08"/>
    <s v="August"/>
  </r>
  <r>
    <x v="4153"/>
    <d v="2024-02-15T13:26:19"/>
    <s v="PROD106"/>
    <s v="CUST244"/>
    <s v="Toys"/>
    <s v="Credit Card"/>
    <n v="1338.16"/>
    <n v="6"/>
    <n v="8028.9600000000009"/>
    <n v="750.19"/>
    <n v="7278.77"/>
    <x v="2"/>
    <s v="02"/>
    <s v="February"/>
  </r>
  <r>
    <x v="4154"/>
    <d v="2024-01-05T09:45:01"/>
    <s v="PROD171"/>
    <s v="CUST234"/>
    <s v="Home Appliances"/>
    <s v="Cash"/>
    <n v="1232.78"/>
    <n v="9"/>
    <n v="11095.02"/>
    <n v="485.76"/>
    <n v="10609.26"/>
    <x v="1"/>
    <s v="01"/>
    <s v="January"/>
  </r>
  <r>
    <x v="4155"/>
    <d v="2024-01-27T18:14:04"/>
    <s v="PROD72"/>
    <s v="CUST992"/>
    <s v="Electronics"/>
    <s v="PayPal"/>
    <n v="698.13"/>
    <n v="6"/>
    <n v="4188.78"/>
    <n v="942.34"/>
    <n v="3246.4399999999996"/>
    <x v="3"/>
    <s v="01"/>
    <s v="January"/>
  </r>
  <r>
    <x v="4156"/>
    <d v="2024-11-05T09:21:02"/>
    <s v="PROD120"/>
    <s v="CUST333"/>
    <s v="Home Appliances"/>
    <s v="PayPal"/>
    <n v="1064.79"/>
    <n v="1"/>
    <n v="1064.79"/>
    <n v="821.86"/>
    <n v="242.92999999999995"/>
    <x v="5"/>
    <s v="11"/>
    <s v="November"/>
  </r>
  <r>
    <x v="4157"/>
    <d v="2024-07-09T18:41:53"/>
    <s v="PROD137"/>
    <s v="CUST735"/>
    <s v="Home Appliances"/>
    <s v="Debit Card"/>
    <n v="905.18"/>
    <n v="7"/>
    <n v="6336.2599999999993"/>
    <n v="612.41999999999996"/>
    <n v="5723.8399999999992"/>
    <x v="5"/>
    <s v="07"/>
    <s v="July"/>
  </r>
  <r>
    <x v="4158"/>
    <d v="2024-10-15T23:43:18"/>
    <s v="PROD59"/>
    <s v="CUST985"/>
    <s v="Fashion"/>
    <s v="PayPal"/>
    <n v="189.63"/>
    <n v="10"/>
    <n v="1896.3"/>
    <n v="297.7"/>
    <n v="1598.6"/>
    <x v="5"/>
    <s v="10"/>
    <s v="October"/>
  </r>
  <r>
    <x v="4159"/>
    <d v="2024-03-26T16:55:25"/>
    <s v="PROD86"/>
    <s v="CUST133"/>
    <s v="Electronics"/>
    <s v="Credit Card"/>
    <n v="1586.41"/>
    <n v="9"/>
    <n v="14277.69"/>
    <n v="15.69"/>
    <n v="14262"/>
    <x v="5"/>
    <s v="03"/>
    <s v="March"/>
  </r>
  <r>
    <x v="4160"/>
    <d v="2024-06-02T10:55:20"/>
    <s v="PROD179"/>
    <s v="CUST429"/>
    <s v="Home Appliances"/>
    <s v="PayPal"/>
    <n v="757.52"/>
    <n v="8"/>
    <n v="6060.16"/>
    <n v="221.06"/>
    <n v="5839.0999999999995"/>
    <x v="0"/>
    <s v="06"/>
    <s v="June"/>
  </r>
  <r>
    <x v="4161"/>
    <d v="2024-05-07T22:47:55"/>
    <s v="PROD112"/>
    <s v="CUST938"/>
    <s v="Home Appliances"/>
    <s v="Bank Transfer"/>
    <n v="968.86"/>
    <n v="1"/>
    <n v="968.86"/>
    <n v="104.7"/>
    <n v="864.16"/>
    <x v="5"/>
    <s v="05"/>
    <s v="May"/>
  </r>
  <r>
    <x v="4162"/>
    <d v="2024-07-16T08:35:53"/>
    <s v="PROD14"/>
    <s v="CUST55"/>
    <s v="Toys"/>
    <s v="Debit Card"/>
    <n v="106.84"/>
    <n v="3"/>
    <n v="320.52"/>
    <n v="623.39"/>
    <n v="-302.87"/>
    <x v="5"/>
    <s v="07"/>
    <s v="July"/>
  </r>
  <r>
    <x v="4163"/>
    <d v="2024-09-03T12:18:29"/>
    <s v="PROD156"/>
    <s v="CUST399"/>
    <s v="Fashion"/>
    <s v="PayPal"/>
    <n v="1891.03"/>
    <n v="3"/>
    <n v="5673.09"/>
    <n v="660.16"/>
    <n v="5012.93"/>
    <x v="5"/>
    <s v="09"/>
    <s v="September"/>
  </r>
  <r>
    <x v="4164"/>
    <d v="2024-02-14T06:06:19"/>
    <s v="PROD18"/>
    <s v="CUST830"/>
    <s v="Books"/>
    <s v="Bank Transfer"/>
    <n v="1104.55"/>
    <n v="2"/>
    <n v="2209.1"/>
    <n v="973.48"/>
    <n v="1235.6199999999999"/>
    <x v="4"/>
    <s v="02"/>
    <s v="February"/>
  </r>
  <r>
    <x v="4165"/>
    <d v="2024-04-01T12:52:53"/>
    <s v="PROD194"/>
    <s v="CUST898"/>
    <s v="Fashion"/>
    <s v="Credit Card"/>
    <n v="1029.1400000000001"/>
    <n v="3"/>
    <n v="3087.42"/>
    <n v="521.98"/>
    <n v="2565.44"/>
    <x v="6"/>
    <s v="04"/>
    <s v="April"/>
  </r>
  <r>
    <x v="4166"/>
    <d v="2024-01-19T18:11:19"/>
    <s v="PROD60"/>
    <s v="CUST630"/>
    <s v="Books"/>
    <s v="Debit Card"/>
    <n v="478.41"/>
    <n v="3"/>
    <n v="1435.23"/>
    <n v="961.88"/>
    <n v="473.35"/>
    <x v="1"/>
    <s v="01"/>
    <s v="January"/>
  </r>
  <r>
    <x v="4167"/>
    <d v="2024-03-25T22:49:11"/>
    <s v="PROD134"/>
    <s v="CUST199"/>
    <s v="Fashion"/>
    <s v="Credit Card"/>
    <n v="357.47"/>
    <n v="7"/>
    <n v="2502.29"/>
    <n v="162.74"/>
    <n v="2339.5500000000002"/>
    <x v="6"/>
    <s v="03"/>
    <s v="March"/>
  </r>
  <r>
    <x v="4168"/>
    <d v="2024-10-30T05:08:32"/>
    <s v="PROD157"/>
    <s v="CUST341"/>
    <s v="Home Appliances"/>
    <s v="Bank Transfer"/>
    <n v="649.66999999999996"/>
    <n v="3"/>
    <n v="1949.0099999999998"/>
    <n v="152.68"/>
    <n v="1796.3299999999997"/>
    <x v="4"/>
    <s v="10"/>
    <s v="October"/>
  </r>
  <r>
    <x v="4169"/>
    <d v="2024-11-08T22:02:42"/>
    <s v="PROD182"/>
    <s v="CUST119"/>
    <s v="Books"/>
    <s v="Bank Transfer"/>
    <n v="817.34"/>
    <n v="5"/>
    <n v="4086.7000000000003"/>
    <n v="316.27"/>
    <n v="3770.4300000000003"/>
    <x v="1"/>
    <s v="11"/>
    <s v="November"/>
  </r>
  <r>
    <x v="4170"/>
    <d v="2024-10-01T00:39:31"/>
    <s v="PROD72"/>
    <s v="CUST588"/>
    <s v="Toys"/>
    <s v="Debit Card"/>
    <n v="1913.73"/>
    <n v="9"/>
    <n v="17223.57"/>
    <n v="942.34"/>
    <n v="16281.23"/>
    <x v="5"/>
    <s v="10"/>
    <s v="October"/>
  </r>
  <r>
    <x v="4171"/>
    <d v="2024-10-29T07:31:32"/>
    <s v="PROD155"/>
    <s v="CUST20"/>
    <s v="Electronics"/>
    <s v="Debit Card"/>
    <n v="514.87"/>
    <n v="9"/>
    <n v="4633.83"/>
    <n v="28.84"/>
    <n v="4604.99"/>
    <x v="5"/>
    <s v="10"/>
    <s v="October"/>
  </r>
  <r>
    <x v="4172"/>
    <d v="2024-04-02T05:16:41"/>
    <s v="PROD54"/>
    <s v="CUST402"/>
    <s v="Toys"/>
    <s v="Bank Transfer"/>
    <n v="1271.0899999999999"/>
    <n v="8"/>
    <n v="10168.719999999999"/>
    <n v="17.89"/>
    <n v="10150.83"/>
    <x v="5"/>
    <s v="04"/>
    <s v="April"/>
  </r>
  <r>
    <x v="4173"/>
    <d v="2024-03-22T03:01:53"/>
    <s v="PROD146"/>
    <s v="CUST418"/>
    <s v="Home Appliances"/>
    <s v="PayPal"/>
    <n v="627.03"/>
    <n v="1"/>
    <n v="627.03"/>
    <n v="687.22"/>
    <n v="-60.190000000000055"/>
    <x v="1"/>
    <s v="03"/>
    <s v="March"/>
  </r>
  <r>
    <x v="4174"/>
    <d v="2024-11-01T05:01:26"/>
    <s v="PROD171"/>
    <s v="CUST224"/>
    <s v="Home Appliances"/>
    <s v="PayPal"/>
    <n v="1979.11"/>
    <n v="5"/>
    <n v="9895.5499999999993"/>
    <n v="485.76"/>
    <n v="9409.7899999999991"/>
    <x v="1"/>
    <s v="11"/>
    <s v="November"/>
  </r>
  <r>
    <x v="4175"/>
    <d v="2024-07-11T00:25:15"/>
    <s v="PROD68"/>
    <s v="CUST300"/>
    <s v="Fashion"/>
    <s v="Credit Card"/>
    <n v="1832.08"/>
    <n v="5"/>
    <n v="9160.4"/>
    <n v="704.91"/>
    <n v="8455.49"/>
    <x v="2"/>
    <s v="07"/>
    <s v="July"/>
  </r>
  <r>
    <x v="4176"/>
    <d v="2024-08-14T15:41:47"/>
    <s v="PROD42"/>
    <s v="CUST573"/>
    <s v="Home Appliances"/>
    <s v="Credit Card"/>
    <n v="560.76"/>
    <n v="9"/>
    <n v="5046.84"/>
    <n v="352.83"/>
    <n v="4694.01"/>
    <x v="4"/>
    <s v="08"/>
    <s v="August"/>
  </r>
  <r>
    <x v="4177"/>
    <d v="2024-02-29T11:46:19"/>
    <s v="PROD118"/>
    <s v="CUST480"/>
    <s v="Home Appliances"/>
    <s v="Debit Card"/>
    <n v="60.36"/>
    <n v="1"/>
    <n v="60.36"/>
    <n v="370.52"/>
    <n v="-310.15999999999997"/>
    <x v="2"/>
    <s v="02"/>
    <s v="February"/>
  </r>
  <r>
    <x v="4178"/>
    <d v="2024-02-05T19:23:59"/>
    <s v="PROD99"/>
    <s v="CUST590"/>
    <s v="Toys"/>
    <s v="Bank Transfer"/>
    <n v="1990.08"/>
    <n v="5"/>
    <n v="9950.4"/>
    <n v="643.29"/>
    <n v="9307.11"/>
    <x v="6"/>
    <s v="02"/>
    <s v="February"/>
  </r>
  <r>
    <x v="4179"/>
    <d v="2024-06-30T23:10:52"/>
    <s v="PROD199"/>
    <s v="CUST505"/>
    <s v="Toys"/>
    <s v="Cash"/>
    <n v="1662.76"/>
    <n v="3"/>
    <n v="4988.28"/>
    <n v="907.07"/>
    <n v="4081.2099999999996"/>
    <x v="0"/>
    <s v="06"/>
    <s v="June"/>
  </r>
  <r>
    <x v="4180"/>
    <d v="2024-09-05T15:55:05"/>
    <s v="PROD199"/>
    <s v="CUST614"/>
    <s v="Toys"/>
    <s v="Cash"/>
    <n v="1176.8900000000001"/>
    <n v="8"/>
    <n v="9415.1200000000008"/>
    <n v="907.07"/>
    <n v="8508.0500000000011"/>
    <x v="2"/>
    <s v="09"/>
    <s v="September"/>
  </r>
  <r>
    <x v="4181"/>
    <d v="2024-09-10T01:30:34"/>
    <s v="PROD128"/>
    <s v="CUST593"/>
    <s v="Toys"/>
    <s v="Debit Card"/>
    <n v="1889.25"/>
    <n v="3"/>
    <n v="5667.75"/>
    <n v="505.04"/>
    <n v="5162.71"/>
    <x v="5"/>
    <s v="09"/>
    <s v="September"/>
  </r>
  <r>
    <x v="4182"/>
    <d v="2024-05-17T06:22:51"/>
    <s v="PROD58"/>
    <s v="CUST617"/>
    <s v="Books"/>
    <s v="Cash"/>
    <n v="596.83000000000004"/>
    <n v="6"/>
    <n v="3580.9800000000005"/>
    <n v="898.84"/>
    <n v="2682.1400000000003"/>
    <x v="1"/>
    <s v="05"/>
    <s v="May"/>
  </r>
  <r>
    <x v="4183"/>
    <d v="2024-06-09T07:08:18"/>
    <s v="PROD100"/>
    <s v="CUST444"/>
    <s v="Fashion"/>
    <s v="PayPal"/>
    <n v="1583.54"/>
    <n v="5"/>
    <n v="7917.7"/>
    <n v="404.57"/>
    <n v="7513.13"/>
    <x v="0"/>
    <s v="06"/>
    <s v="June"/>
  </r>
  <r>
    <x v="4184"/>
    <d v="2024-01-21T08:03:48"/>
    <s v="PROD27"/>
    <s v="CUST356"/>
    <s v="Toys"/>
    <s v="Bank Transfer"/>
    <n v="389.9"/>
    <n v="10"/>
    <n v="3899"/>
    <n v="493.17"/>
    <n v="3405.83"/>
    <x v="0"/>
    <s v="01"/>
    <s v="January"/>
  </r>
  <r>
    <x v="4185"/>
    <d v="2024-08-29T03:00:31"/>
    <s v="PROD101"/>
    <s v="CUST563"/>
    <s v="Electronics"/>
    <s v="Credit Card"/>
    <n v="1311.86"/>
    <n v="10"/>
    <n v="13118.599999999999"/>
    <n v="978.72"/>
    <n v="12139.88"/>
    <x v="2"/>
    <s v="08"/>
    <s v="August"/>
  </r>
  <r>
    <x v="4186"/>
    <d v="2024-05-13T20:09:46"/>
    <s v="PROD37"/>
    <s v="CUST276"/>
    <s v="Home Appliances"/>
    <s v="Credit Card"/>
    <n v="198.43"/>
    <n v="8"/>
    <n v="1587.44"/>
    <n v="644.58000000000004"/>
    <n v="942.86"/>
    <x v="6"/>
    <s v="05"/>
    <s v="May"/>
  </r>
  <r>
    <x v="4187"/>
    <d v="2024-09-16T15:13:04"/>
    <s v="PROD85"/>
    <s v="CUST657"/>
    <s v="Toys"/>
    <s v="Debit Card"/>
    <n v="422.49"/>
    <n v="2"/>
    <n v="844.98"/>
    <n v="899.57"/>
    <n v="-54.590000000000032"/>
    <x v="6"/>
    <s v="09"/>
    <s v="September"/>
  </r>
  <r>
    <x v="4188"/>
    <d v="2024-08-14T23:57:01"/>
    <s v="PROD65"/>
    <s v="CUST543"/>
    <s v="Home Appliances"/>
    <s v="Credit Card"/>
    <n v="306.98"/>
    <n v="4"/>
    <n v="1227.92"/>
    <n v="974.22"/>
    <n v="253.70000000000005"/>
    <x v="4"/>
    <s v="08"/>
    <s v="August"/>
  </r>
  <r>
    <x v="4189"/>
    <d v="2024-01-06T04:47:26"/>
    <s v="PROD120"/>
    <s v="CUST833"/>
    <s v="Home Appliances"/>
    <s v="Debit Card"/>
    <n v="44.14"/>
    <n v="3"/>
    <n v="132.42000000000002"/>
    <n v="821.86"/>
    <n v="-689.44"/>
    <x v="3"/>
    <s v="01"/>
    <s v="January"/>
  </r>
  <r>
    <x v="4190"/>
    <d v="2024-10-14T17:31:39"/>
    <s v="PROD168"/>
    <s v="CUST963"/>
    <s v="Toys"/>
    <s v="PayPal"/>
    <n v="1569.07"/>
    <n v="7"/>
    <n v="10983.49"/>
    <n v="407.18"/>
    <n v="10576.31"/>
    <x v="6"/>
    <s v="10"/>
    <s v="October"/>
  </r>
  <r>
    <x v="4191"/>
    <d v="2024-09-15T08:09:58"/>
    <s v="PROD145"/>
    <s v="CUST130"/>
    <s v="Electronics"/>
    <s v="Cash"/>
    <n v="1651.16"/>
    <n v="1"/>
    <n v="1651.16"/>
    <n v="789.58"/>
    <n v="861.58"/>
    <x v="0"/>
    <s v="09"/>
    <s v="September"/>
  </r>
  <r>
    <x v="4192"/>
    <d v="2024-02-02T12:59:55"/>
    <s v="PROD125"/>
    <s v="CUST484"/>
    <s v="Books"/>
    <s v="PayPal"/>
    <n v="902.75"/>
    <n v="5"/>
    <n v="4513.75"/>
    <n v="358.25"/>
    <n v="4155.5"/>
    <x v="1"/>
    <s v="02"/>
    <s v="February"/>
  </r>
  <r>
    <x v="4193"/>
    <d v="2024-11-05T10:18:31"/>
    <s v="PROD182"/>
    <s v="CUST103"/>
    <s v="Home Appliances"/>
    <s v="Bank Transfer"/>
    <n v="434.33"/>
    <n v="7"/>
    <n v="3040.31"/>
    <n v="316.27"/>
    <n v="2724.04"/>
    <x v="5"/>
    <s v="11"/>
    <s v="November"/>
  </r>
  <r>
    <x v="4194"/>
    <d v="2024-07-21T19:45:15"/>
    <s v="PROD179"/>
    <s v="CUST415"/>
    <s v="Books"/>
    <s v="Cash"/>
    <n v="1451.66"/>
    <n v="9"/>
    <n v="13064.94"/>
    <n v="221.06"/>
    <n v="12843.880000000001"/>
    <x v="0"/>
    <s v="07"/>
    <s v="July"/>
  </r>
  <r>
    <x v="4195"/>
    <d v="2024-05-08T04:00:28"/>
    <s v="PROD31"/>
    <s v="CUST633"/>
    <s v="Books"/>
    <s v="Debit Card"/>
    <n v="1674.53"/>
    <n v="8"/>
    <n v="13396.24"/>
    <n v="736.41"/>
    <n v="12659.83"/>
    <x v="4"/>
    <s v="05"/>
    <s v="May"/>
  </r>
  <r>
    <x v="4196"/>
    <d v="2024-06-12T21:42:23"/>
    <s v="PROD34"/>
    <s v="CUST279"/>
    <s v="Home Appliances"/>
    <s v="Cash"/>
    <n v="1745.46"/>
    <n v="6"/>
    <n v="10472.76"/>
    <n v="136.99"/>
    <n v="10335.77"/>
    <x v="4"/>
    <s v="06"/>
    <s v="June"/>
  </r>
  <r>
    <x v="4197"/>
    <d v="2024-11-11T01:39:46"/>
    <s v="PROD14"/>
    <s v="CUST751"/>
    <s v="Books"/>
    <s v="Credit Card"/>
    <n v="740.15"/>
    <n v="4"/>
    <n v="2960.6"/>
    <n v="623.39"/>
    <n v="2337.21"/>
    <x v="6"/>
    <s v="11"/>
    <s v="November"/>
  </r>
  <r>
    <x v="4198"/>
    <d v="2024-04-02T08:28:39"/>
    <s v="PROD33"/>
    <s v="CUST433"/>
    <s v="Toys"/>
    <s v="Debit Card"/>
    <n v="1902.03"/>
    <n v="1"/>
    <n v="1902.03"/>
    <n v="330.51"/>
    <n v="1571.52"/>
    <x v="5"/>
    <s v="04"/>
    <s v="April"/>
  </r>
  <r>
    <x v="4199"/>
    <d v="2024-10-04T08:23:22"/>
    <s v="PROD198"/>
    <s v="CUST115"/>
    <s v="Home Appliances"/>
    <s v="Debit Card"/>
    <n v="1182.8699999999999"/>
    <n v="2"/>
    <n v="2365.7399999999998"/>
    <n v="565.99"/>
    <n v="1799.7499999999998"/>
    <x v="1"/>
    <s v="10"/>
    <s v="October"/>
  </r>
  <r>
    <x v="4200"/>
    <d v="2024-01-22T06:48:32"/>
    <s v="PROD64"/>
    <s v="CUST453"/>
    <s v="Electronics"/>
    <s v="Credit Card"/>
    <n v="1906.12"/>
    <n v="7"/>
    <n v="13342.84"/>
    <n v="90.98"/>
    <n v="13251.86"/>
    <x v="6"/>
    <s v="01"/>
    <s v="January"/>
  </r>
  <r>
    <x v="4201"/>
    <d v="2024-01-30T14:10:08"/>
    <s v="PROD170"/>
    <s v="CUST920"/>
    <s v="Electronics"/>
    <s v="PayPal"/>
    <n v="1901.6"/>
    <n v="9"/>
    <n v="17114.399999999998"/>
    <n v="388.3"/>
    <n v="16726.099999999999"/>
    <x v="5"/>
    <s v="01"/>
    <s v="January"/>
  </r>
  <r>
    <x v="4202"/>
    <d v="2024-02-27T01:45:30"/>
    <s v="PROD133"/>
    <s v="CUST492"/>
    <s v="Fashion"/>
    <s v="Credit Card"/>
    <n v="1281.32"/>
    <n v="2"/>
    <n v="2562.64"/>
    <n v="751.27"/>
    <n v="1811.37"/>
    <x v="5"/>
    <s v="02"/>
    <s v="February"/>
  </r>
  <r>
    <x v="4203"/>
    <d v="2024-01-04T07:43:10"/>
    <s v="PROD125"/>
    <s v="CUST951"/>
    <s v="Fashion"/>
    <s v="Cash"/>
    <n v="1339.55"/>
    <n v="1"/>
    <n v="1339.55"/>
    <n v="358.25"/>
    <n v="981.3"/>
    <x v="2"/>
    <s v="01"/>
    <s v="January"/>
  </r>
  <r>
    <x v="4204"/>
    <d v="2024-07-03T06:36:45"/>
    <s v="PROD60"/>
    <s v="CUST114"/>
    <s v="Fashion"/>
    <s v="PayPal"/>
    <n v="1203.96"/>
    <n v="8"/>
    <n v="9631.68"/>
    <n v="961.88"/>
    <n v="8669.8000000000011"/>
    <x v="4"/>
    <s v="07"/>
    <s v="July"/>
  </r>
  <r>
    <x v="4205"/>
    <d v="2024-01-25T22:38:51"/>
    <s v="PROD76"/>
    <s v="CUST512"/>
    <s v="Toys"/>
    <s v="Cash"/>
    <n v="299.5"/>
    <n v="8"/>
    <n v="2396"/>
    <n v="984.71"/>
    <n v="1411.29"/>
    <x v="2"/>
    <s v="01"/>
    <s v="January"/>
  </r>
  <r>
    <x v="4206"/>
    <d v="2024-09-10T15:13:37"/>
    <s v="PROD91"/>
    <s v="CUST350"/>
    <s v="Toys"/>
    <s v="Credit Card"/>
    <n v="608.17999999999995"/>
    <n v="6"/>
    <n v="3649.08"/>
    <n v="105.91"/>
    <n v="3543.17"/>
    <x v="5"/>
    <s v="09"/>
    <s v="September"/>
  </r>
  <r>
    <x v="4207"/>
    <d v="2024-02-01T11:05:10"/>
    <s v="PROD89"/>
    <s v="CUST826"/>
    <s v="Home Appliances"/>
    <s v="Bank Transfer"/>
    <n v="1801.59"/>
    <n v="8"/>
    <n v="14412.72"/>
    <n v="77.61"/>
    <n v="14335.109999999999"/>
    <x v="2"/>
    <s v="02"/>
    <s v="February"/>
  </r>
  <r>
    <x v="4208"/>
    <d v="2024-05-13T05:03:53"/>
    <s v="PROD186"/>
    <s v="CUST736"/>
    <s v="Home Appliances"/>
    <s v="Cash"/>
    <n v="599.66"/>
    <n v="9"/>
    <n v="5396.94"/>
    <n v="945.84"/>
    <n v="4451.0999999999995"/>
    <x v="6"/>
    <s v="05"/>
    <s v="May"/>
  </r>
  <r>
    <x v="4209"/>
    <d v="2024-10-02T11:36:12"/>
    <s v="PROD1"/>
    <s v="CUST819"/>
    <s v="Toys"/>
    <s v="Cash"/>
    <n v="858.42"/>
    <n v="6"/>
    <n v="5150.5199999999995"/>
    <n v="435.29"/>
    <n v="4715.2299999999996"/>
    <x v="4"/>
    <s v="10"/>
    <s v="October"/>
  </r>
  <r>
    <x v="4210"/>
    <d v="2024-02-15T22:00:18"/>
    <s v="PROD58"/>
    <s v="CUST417"/>
    <s v="Fashion"/>
    <s v="Credit Card"/>
    <n v="981.96"/>
    <n v="2"/>
    <n v="1963.92"/>
    <n v="898.84"/>
    <n v="1065.08"/>
    <x v="2"/>
    <s v="02"/>
    <s v="February"/>
  </r>
  <r>
    <x v="4211"/>
    <d v="2024-05-29T13:40:09"/>
    <s v="PROD38"/>
    <s v="CUST172"/>
    <s v="Books"/>
    <s v="Cash"/>
    <n v="777.89"/>
    <n v="7"/>
    <n v="5445.23"/>
    <n v="99.19"/>
    <n v="5346.04"/>
    <x v="4"/>
    <s v="05"/>
    <s v="May"/>
  </r>
  <r>
    <x v="4212"/>
    <d v="2024-10-20T15:21:42"/>
    <s v="PROD89"/>
    <s v="CUST616"/>
    <s v="Toys"/>
    <s v="Bank Transfer"/>
    <n v="1347.14"/>
    <n v="3"/>
    <n v="4041.42"/>
    <n v="77.61"/>
    <n v="3963.81"/>
    <x v="0"/>
    <s v="10"/>
    <s v="October"/>
  </r>
  <r>
    <x v="4213"/>
    <d v="2024-03-24T17:05:08"/>
    <s v="PROD144"/>
    <s v="CUST347"/>
    <s v="Fashion"/>
    <s v="PayPal"/>
    <n v="323.06"/>
    <n v="10"/>
    <n v="3230.6"/>
    <n v="369.73"/>
    <n v="2860.87"/>
    <x v="0"/>
    <s v="03"/>
    <s v="March"/>
  </r>
  <r>
    <x v="4214"/>
    <d v="2024-08-20T12:38:59"/>
    <s v="PROD127"/>
    <s v="CUST873"/>
    <s v="Toys"/>
    <s v="PayPal"/>
    <n v="371.9"/>
    <n v="1"/>
    <n v="371.9"/>
    <n v="802.35"/>
    <n v="-430.45000000000005"/>
    <x v="5"/>
    <s v="08"/>
    <s v="August"/>
  </r>
  <r>
    <x v="4215"/>
    <d v="2024-01-23T22:39:59"/>
    <s v="PROD150"/>
    <s v="CUST552"/>
    <s v="Electronics"/>
    <s v="Debit Card"/>
    <n v="1524.38"/>
    <n v="5"/>
    <n v="7621.9000000000005"/>
    <n v="904.67"/>
    <n v="6717.2300000000005"/>
    <x v="5"/>
    <s v="01"/>
    <s v="January"/>
  </r>
  <r>
    <x v="4216"/>
    <d v="2024-02-20T18:00:50"/>
    <s v="PROD118"/>
    <s v="CUST739"/>
    <s v="Electronics"/>
    <s v="Cash"/>
    <n v="436.21"/>
    <n v="10"/>
    <n v="4362.0999999999995"/>
    <n v="370.52"/>
    <n v="3991.5799999999995"/>
    <x v="5"/>
    <s v="02"/>
    <s v="February"/>
  </r>
  <r>
    <x v="4217"/>
    <d v="2024-01-24T20:11:31"/>
    <s v="PROD100"/>
    <s v="CUST309"/>
    <s v="Home Appliances"/>
    <s v="Bank Transfer"/>
    <n v="1286.58"/>
    <n v="5"/>
    <n v="6432.9"/>
    <n v="404.57"/>
    <n v="6028.33"/>
    <x v="4"/>
    <s v="01"/>
    <s v="January"/>
  </r>
  <r>
    <x v="4218"/>
    <d v="2024-07-18T04:19:49"/>
    <s v="PROD174"/>
    <s v="CUST566"/>
    <s v="Electronics"/>
    <s v="Credit Card"/>
    <n v="1470.52"/>
    <n v="9"/>
    <n v="13234.68"/>
    <n v="348.26"/>
    <n v="12886.42"/>
    <x v="2"/>
    <s v="07"/>
    <s v="July"/>
  </r>
  <r>
    <x v="4219"/>
    <d v="2024-09-23T00:34:57"/>
    <s v="PROD193"/>
    <s v="CUST962"/>
    <s v="Home Appliances"/>
    <s v="Debit Card"/>
    <n v="186.41"/>
    <n v="6"/>
    <n v="1118.46"/>
    <n v="809.98"/>
    <n v="308.48"/>
    <x v="6"/>
    <s v="09"/>
    <s v="September"/>
  </r>
  <r>
    <x v="4220"/>
    <d v="2024-03-07T08:12:30"/>
    <s v="PROD55"/>
    <s v="CUST65"/>
    <s v="Home Appliances"/>
    <s v="Credit Card"/>
    <n v="463.24"/>
    <n v="10"/>
    <n v="4632.3999999999996"/>
    <n v="376.96"/>
    <n v="4255.4399999999996"/>
    <x v="2"/>
    <s v="03"/>
    <s v="March"/>
  </r>
  <r>
    <x v="4221"/>
    <d v="2024-11-12T18:47:42"/>
    <s v="PROD163"/>
    <s v="CUST257"/>
    <s v="Books"/>
    <s v="Cash"/>
    <n v="818.97"/>
    <n v="6"/>
    <n v="4913.82"/>
    <n v="753.5"/>
    <n v="4160.32"/>
    <x v="5"/>
    <s v="11"/>
    <s v="November"/>
  </r>
  <r>
    <x v="4222"/>
    <d v="2024-09-16T20:21:55"/>
    <s v="PROD34"/>
    <s v="CUST672"/>
    <s v="Books"/>
    <s v="Credit Card"/>
    <n v="1697.69"/>
    <n v="5"/>
    <n v="8488.4500000000007"/>
    <n v="136.99"/>
    <n v="8351.4600000000009"/>
    <x v="6"/>
    <s v="09"/>
    <s v="September"/>
  </r>
  <r>
    <x v="4223"/>
    <d v="2024-09-26T18:26:58"/>
    <s v="PROD42"/>
    <s v="CUST220"/>
    <s v="Toys"/>
    <s v="Bank Transfer"/>
    <n v="1596.35"/>
    <n v="3"/>
    <n v="4789.0499999999993"/>
    <n v="352.83"/>
    <n v="4436.2199999999993"/>
    <x v="2"/>
    <s v="09"/>
    <s v="September"/>
  </r>
  <r>
    <x v="4224"/>
    <d v="2024-01-08T22:20:40"/>
    <s v="PROD61"/>
    <s v="CUST684"/>
    <s v="Home Appliances"/>
    <s v="Debit Card"/>
    <n v="1955.72"/>
    <n v="7"/>
    <n v="13690.04"/>
    <n v="193.63"/>
    <n v="13496.410000000002"/>
    <x v="6"/>
    <s v="01"/>
    <s v="January"/>
  </r>
  <r>
    <x v="4225"/>
    <d v="2024-10-14T17:59:21"/>
    <s v="PROD44"/>
    <s v="CUST115"/>
    <s v="Electronics"/>
    <s v="Cash"/>
    <n v="1803.87"/>
    <n v="2"/>
    <n v="3607.74"/>
    <n v="174.99"/>
    <n v="3432.75"/>
    <x v="6"/>
    <s v="10"/>
    <s v="October"/>
  </r>
  <r>
    <x v="4226"/>
    <d v="2024-10-08T12:02:11"/>
    <s v="PROD188"/>
    <s v="CUST516"/>
    <s v="Home Appliances"/>
    <s v="Cash"/>
    <n v="132.11000000000001"/>
    <n v="4"/>
    <n v="528.44000000000005"/>
    <n v="325.48"/>
    <n v="202.96000000000004"/>
    <x v="5"/>
    <s v="10"/>
    <s v="October"/>
  </r>
  <r>
    <x v="4227"/>
    <d v="2024-01-27T05:26:04"/>
    <s v="PROD61"/>
    <s v="CUST468"/>
    <s v="Fashion"/>
    <s v="Bank Transfer"/>
    <n v="535.87"/>
    <n v="9"/>
    <n v="4822.83"/>
    <n v="193.63"/>
    <n v="4629.2"/>
    <x v="3"/>
    <s v="01"/>
    <s v="January"/>
  </r>
  <r>
    <x v="4228"/>
    <d v="2024-07-16T01:32:58"/>
    <s v="PROD125"/>
    <s v="CUST863"/>
    <s v="Toys"/>
    <s v="PayPal"/>
    <n v="1204.02"/>
    <n v="5"/>
    <n v="6020.1"/>
    <n v="358.25"/>
    <n v="5661.85"/>
    <x v="5"/>
    <s v="07"/>
    <s v="July"/>
  </r>
  <r>
    <x v="4229"/>
    <d v="2024-04-10T15:30:47"/>
    <s v="PROD147"/>
    <s v="CUST405"/>
    <s v="Toys"/>
    <s v="PayPal"/>
    <n v="28.78"/>
    <n v="8"/>
    <n v="230.24"/>
    <n v="257.93"/>
    <n v="-27.689999999999998"/>
    <x v="4"/>
    <s v="04"/>
    <s v="April"/>
  </r>
  <r>
    <x v="4230"/>
    <d v="2024-08-13T23:07:29"/>
    <s v="PROD91"/>
    <s v="CUST437"/>
    <s v="Toys"/>
    <s v="Debit Card"/>
    <n v="753.64"/>
    <n v="5"/>
    <n v="3768.2"/>
    <n v="105.91"/>
    <n v="3662.29"/>
    <x v="5"/>
    <s v="08"/>
    <s v="August"/>
  </r>
  <r>
    <x v="4231"/>
    <d v="2024-01-11T22:40:38"/>
    <s v="PROD78"/>
    <s v="CUST723"/>
    <s v="Books"/>
    <s v="PayPal"/>
    <n v="1122.75"/>
    <n v="7"/>
    <n v="7859.25"/>
    <n v="368.23"/>
    <n v="7491.02"/>
    <x v="2"/>
    <s v="01"/>
    <s v="January"/>
  </r>
  <r>
    <x v="4232"/>
    <d v="2024-06-01T13:48:31"/>
    <s v="PROD18"/>
    <s v="CUST590"/>
    <s v="Home Appliances"/>
    <s v="Cash"/>
    <n v="881.61"/>
    <n v="2"/>
    <n v="1763.22"/>
    <n v="973.48"/>
    <n v="789.74"/>
    <x v="3"/>
    <s v="06"/>
    <s v="June"/>
  </r>
  <r>
    <x v="4233"/>
    <d v="2024-05-16T04:21:53"/>
    <s v="PROD10"/>
    <s v="CUST809"/>
    <s v="Electronics"/>
    <s v="Cash"/>
    <n v="46.84"/>
    <n v="6"/>
    <n v="281.04000000000002"/>
    <n v="438.5"/>
    <n v="-157.45999999999998"/>
    <x v="2"/>
    <s v="05"/>
    <s v="May"/>
  </r>
  <r>
    <x v="4234"/>
    <d v="2024-07-12T17:21:59"/>
    <s v="PROD31"/>
    <s v="CUST536"/>
    <s v="Toys"/>
    <s v="PayPal"/>
    <n v="669.32"/>
    <n v="4"/>
    <n v="2677.28"/>
    <n v="736.41"/>
    <n v="1940.8700000000003"/>
    <x v="1"/>
    <s v="07"/>
    <s v="July"/>
  </r>
  <r>
    <x v="4235"/>
    <d v="2024-02-05T01:09:12"/>
    <s v="PROD198"/>
    <s v="CUST351"/>
    <s v="Toys"/>
    <s v="Credit Card"/>
    <n v="496.45"/>
    <n v="5"/>
    <n v="2482.25"/>
    <n v="565.99"/>
    <n v="1916.26"/>
    <x v="6"/>
    <s v="02"/>
    <s v="February"/>
  </r>
  <r>
    <x v="4236"/>
    <d v="2024-01-24T03:26:54"/>
    <s v="PROD60"/>
    <s v="CUST808"/>
    <s v="Toys"/>
    <s v="Bank Transfer"/>
    <n v="1036.6199999999999"/>
    <n v="3"/>
    <n v="3109.8599999999997"/>
    <n v="961.88"/>
    <n v="2147.9799999999996"/>
    <x v="4"/>
    <s v="01"/>
    <s v="January"/>
  </r>
  <r>
    <x v="4237"/>
    <d v="2024-01-12T08:16:58"/>
    <s v="PROD32"/>
    <s v="CUST459"/>
    <s v="Electronics"/>
    <s v="Credit Card"/>
    <n v="1512.92"/>
    <n v="3"/>
    <n v="4538.76"/>
    <n v="439.15"/>
    <n v="4099.6100000000006"/>
    <x v="1"/>
    <s v="01"/>
    <s v="January"/>
  </r>
  <r>
    <x v="4238"/>
    <d v="2024-01-02T18:51:11"/>
    <s v="PROD86"/>
    <s v="CUST439"/>
    <s v="Books"/>
    <s v="Bank Transfer"/>
    <n v="338.15"/>
    <n v="9"/>
    <n v="3043.35"/>
    <n v="15.69"/>
    <n v="3027.66"/>
    <x v="5"/>
    <s v="01"/>
    <s v="January"/>
  </r>
  <r>
    <x v="4239"/>
    <d v="2024-01-01T11:51:09"/>
    <s v="PROD28"/>
    <s v="CUST935"/>
    <s v="Toys"/>
    <s v="Bank Transfer"/>
    <n v="1393.73"/>
    <n v="10"/>
    <n v="13937.3"/>
    <n v="963.58"/>
    <n v="12973.72"/>
    <x v="6"/>
    <s v="01"/>
    <s v="January"/>
  </r>
  <r>
    <x v="4240"/>
    <d v="2024-10-26T13:07:44"/>
    <s v="PROD84"/>
    <s v="CUST621"/>
    <s v="Books"/>
    <s v="Cash"/>
    <n v="1820.57"/>
    <n v="4"/>
    <n v="7282.28"/>
    <n v="970.96"/>
    <n v="6311.32"/>
    <x v="3"/>
    <s v="10"/>
    <s v="October"/>
  </r>
  <r>
    <x v="4241"/>
    <d v="2024-11-07T02:40:24"/>
    <s v="PROD49"/>
    <s v="CUST543"/>
    <s v="Toys"/>
    <s v="Credit Card"/>
    <n v="1235.58"/>
    <n v="10"/>
    <n v="12355.8"/>
    <n v="401.98"/>
    <n v="11953.82"/>
    <x v="2"/>
    <s v="11"/>
    <s v="November"/>
  </r>
  <r>
    <x v="4242"/>
    <d v="2024-04-28T06:36:05"/>
    <s v="PROD90"/>
    <s v="CUST206"/>
    <s v="Fashion"/>
    <s v="Cash"/>
    <n v="1087.74"/>
    <n v="1"/>
    <n v="1087.74"/>
    <n v="961.3"/>
    <n v="126.44000000000005"/>
    <x v="0"/>
    <s v="04"/>
    <s v="April"/>
  </r>
  <r>
    <x v="4243"/>
    <d v="2024-02-13T04:57:26"/>
    <s v="PROD99"/>
    <s v="CUST373"/>
    <s v="Toys"/>
    <s v="Bank Transfer"/>
    <n v="29.08"/>
    <n v="7"/>
    <n v="203.56"/>
    <n v="643.29"/>
    <n v="-439.72999999999996"/>
    <x v="5"/>
    <s v="02"/>
    <s v="February"/>
  </r>
  <r>
    <x v="4244"/>
    <d v="2024-04-26T01:07:52"/>
    <s v="PROD59"/>
    <s v="CUST875"/>
    <s v="Toys"/>
    <s v="Credit Card"/>
    <n v="859.92"/>
    <n v="9"/>
    <n v="7739.28"/>
    <n v="297.7"/>
    <n v="7441.58"/>
    <x v="1"/>
    <s v="04"/>
    <s v="April"/>
  </r>
  <r>
    <x v="4245"/>
    <d v="2024-05-30T09:31:18"/>
    <s v="PROD88"/>
    <s v="CUST765"/>
    <s v="Books"/>
    <s v="Bank Transfer"/>
    <n v="291.47000000000003"/>
    <n v="4"/>
    <n v="1165.8800000000001"/>
    <n v="834.4"/>
    <n v="331.48000000000013"/>
    <x v="2"/>
    <s v="05"/>
    <s v="May"/>
  </r>
  <r>
    <x v="4246"/>
    <d v="2024-01-07T10:22:10"/>
    <s v="PROD48"/>
    <s v="CUST473"/>
    <s v="Home Appliances"/>
    <s v="Debit Card"/>
    <n v="756.28"/>
    <n v="4"/>
    <n v="3025.12"/>
    <n v="965.14"/>
    <n v="2059.98"/>
    <x v="0"/>
    <s v="01"/>
    <s v="January"/>
  </r>
  <r>
    <x v="4247"/>
    <d v="2024-04-22T23:40:17"/>
    <s v="PROD166"/>
    <s v="CUST600"/>
    <s v="Home Appliances"/>
    <s v="Credit Card"/>
    <n v="274.3"/>
    <n v="3"/>
    <n v="822.90000000000009"/>
    <n v="925.33"/>
    <n v="-102.42999999999995"/>
    <x v="6"/>
    <s v="04"/>
    <s v="April"/>
  </r>
  <r>
    <x v="4248"/>
    <d v="2024-03-25T23:14:14"/>
    <s v="PROD155"/>
    <s v="CUST708"/>
    <s v="Electronics"/>
    <s v="Debit Card"/>
    <n v="362.87"/>
    <n v="1"/>
    <n v="362.87"/>
    <n v="28.84"/>
    <n v="334.03000000000003"/>
    <x v="6"/>
    <s v="03"/>
    <s v="March"/>
  </r>
  <r>
    <x v="4249"/>
    <d v="2024-06-07T12:48:00"/>
    <s v="PROD198"/>
    <s v="CUST479"/>
    <s v="Books"/>
    <s v="PayPal"/>
    <n v="1602.87"/>
    <n v="4"/>
    <n v="6411.48"/>
    <n v="565.99"/>
    <n v="5845.49"/>
    <x v="1"/>
    <s v="06"/>
    <s v="June"/>
  </r>
  <r>
    <x v="4250"/>
    <d v="2024-04-02T00:34:06"/>
    <s v="PROD111"/>
    <s v="CUST873"/>
    <s v="Toys"/>
    <s v="Debit Card"/>
    <n v="243.17"/>
    <n v="7"/>
    <n v="1702.1899999999998"/>
    <n v="771.88"/>
    <n v="930.30999999999983"/>
    <x v="5"/>
    <s v="04"/>
    <s v="April"/>
  </r>
  <r>
    <x v="4251"/>
    <d v="2024-04-20T20:40:34"/>
    <s v="PROD86"/>
    <s v="CUST56"/>
    <s v="Electronics"/>
    <s v="Cash"/>
    <n v="1310.44"/>
    <n v="6"/>
    <n v="7862.64"/>
    <n v="15.69"/>
    <n v="7846.9500000000007"/>
    <x v="3"/>
    <s v="04"/>
    <s v="April"/>
  </r>
  <r>
    <x v="4252"/>
    <d v="2024-10-25T03:06:00"/>
    <s v="PROD45"/>
    <s v="CUST607"/>
    <s v="Electronics"/>
    <s v="Cash"/>
    <n v="1096.42"/>
    <n v="2"/>
    <n v="2192.84"/>
    <n v="609.70000000000005"/>
    <n v="1583.14"/>
    <x v="1"/>
    <s v="10"/>
    <s v="October"/>
  </r>
  <r>
    <x v="4253"/>
    <d v="2024-03-28T04:07:44"/>
    <s v="PROD52"/>
    <s v="CUST839"/>
    <s v="Fashion"/>
    <s v="Cash"/>
    <n v="255.47"/>
    <n v="8"/>
    <n v="2043.76"/>
    <n v="71.47"/>
    <n v="1972.29"/>
    <x v="2"/>
    <s v="03"/>
    <s v="March"/>
  </r>
  <r>
    <x v="4254"/>
    <d v="2024-05-24T00:32:11"/>
    <s v="PROD68"/>
    <s v="CUST29"/>
    <s v="Books"/>
    <s v="Debit Card"/>
    <n v="1377.57"/>
    <n v="5"/>
    <n v="6887.8499999999995"/>
    <n v="704.91"/>
    <n v="6182.94"/>
    <x v="1"/>
    <s v="05"/>
    <s v="May"/>
  </r>
  <r>
    <x v="4255"/>
    <d v="2024-05-29T13:18:53"/>
    <s v="PROD153"/>
    <s v="CUST481"/>
    <s v="Electronics"/>
    <s v="Credit Card"/>
    <n v="1784.64"/>
    <n v="9"/>
    <n v="16061.76"/>
    <n v="585.16999999999996"/>
    <n v="15476.59"/>
    <x v="4"/>
    <s v="05"/>
    <s v="May"/>
  </r>
  <r>
    <x v="4256"/>
    <d v="2024-02-29T06:15:26"/>
    <s v="PROD71"/>
    <s v="CUST156"/>
    <s v="Toys"/>
    <s v="Credit Card"/>
    <n v="164.72"/>
    <n v="6"/>
    <n v="988.31999999999994"/>
    <n v="35.22"/>
    <n v="953.09999999999991"/>
    <x v="2"/>
    <s v="02"/>
    <s v="February"/>
  </r>
  <r>
    <x v="4257"/>
    <d v="2024-10-07T20:52:12"/>
    <s v="PROD11"/>
    <s v="CUST265"/>
    <s v="Books"/>
    <s v="PayPal"/>
    <n v="1164.43"/>
    <n v="3"/>
    <n v="3493.29"/>
    <n v="595.51"/>
    <n v="2897.7799999999997"/>
    <x v="6"/>
    <s v="10"/>
    <s v="October"/>
  </r>
  <r>
    <x v="4258"/>
    <d v="2024-08-07T19:40:52"/>
    <s v="PROD44"/>
    <s v="CUST246"/>
    <s v="Home Appliances"/>
    <s v="Cash"/>
    <n v="26.79"/>
    <n v="8"/>
    <n v="214.32"/>
    <n v="174.99"/>
    <n v="39.329999999999984"/>
    <x v="4"/>
    <s v="08"/>
    <s v="August"/>
  </r>
  <r>
    <x v="4259"/>
    <d v="2024-10-09T08:23:10"/>
    <s v="PROD183"/>
    <s v="CUST332"/>
    <s v="Home Appliances"/>
    <s v="Cash"/>
    <n v="1951.15"/>
    <n v="2"/>
    <n v="3902.3"/>
    <n v="839.9"/>
    <n v="3062.4"/>
    <x v="4"/>
    <s v="10"/>
    <s v="October"/>
  </r>
  <r>
    <x v="4260"/>
    <d v="2024-03-31T11:41:49"/>
    <s v="PROD92"/>
    <s v="CUST811"/>
    <s v="Books"/>
    <s v="Bank Transfer"/>
    <n v="854.77"/>
    <n v="3"/>
    <n v="2564.31"/>
    <n v="814.84"/>
    <n v="1749.4699999999998"/>
    <x v="0"/>
    <s v="03"/>
    <s v="March"/>
  </r>
  <r>
    <x v="4261"/>
    <d v="2024-11-09T18:04:17"/>
    <s v="PROD41"/>
    <s v="CUST401"/>
    <s v="Books"/>
    <s v="Bank Transfer"/>
    <n v="511.52"/>
    <n v="8"/>
    <n v="4092.16"/>
    <n v="786.45"/>
    <n v="3305.71"/>
    <x v="3"/>
    <s v="11"/>
    <s v="November"/>
  </r>
  <r>
    <x v="4262"/>
    <d v="2024-07-07T18:55:59"/>
    <s v="PROD143"/>
    <s v="CUST989"/>
    <s v="Fashion"/>
    <s v="Bank Transfer"/>
    <n v="1620.01"/>
    <n v="1"/>
    <n v="1620.01"/>
    <n v="570.6"/>
    <n v="1049.4099999999999"/>
    <x v="0"/>
    <s v="07"/>
    <s v="July"/>
  </r>
  <r>
    <x v="4263"/>
    <d v="2024-06-16T10:08:14"/>
    <s v="PROD140"/>
    <s v="CUST867"/>
    <s v="Home Appliances"/>
    <s v="Credit Card"/>
    <n v="145.02000000000001"/>
    <n v="1"/>
    <n v="145.02000000000001"/>
    <n v="368.41"/>
    <n v="-223.39000000000001"/>
    <x v="0"/>
    <s v="06"/>
    <s v="June"/>
  </r>
  <r>
    <x v="4264"/>
    <d v="2024-09-05T11:04:56"/>
    <s v="PROD168"/>
    <s v="CUST913"/>
    <s v="Toys"/>
    <s v="Bank Transfer"/>
    <n v="1061.49"/>
    <n v="3"/>
    <n v="3184.4700000000003"/>
    <n v="407.18"/>
    <n v="2777.2900000000004"/>
    <x v="2"/>
    <s v="09"/>
    <s v="September"/>
  </r>
  <r>
    <x v="4265"/>
    <d v="2024-01-23T14:18:18"/>
    <s v="PROD195"/>
    <s v="CUST830"/>
    <s v="Books"/>
    <s v="Bank Transfer"/>
    <n v="904.53"/>
    <n v="1"/>
    <n v="904.53"/>
    <n v="955.51"/>
    <n v="-50.980000000000018"/>
    <x v="5"/>
    <s v="01"/>
    <s v="January"/>
  </r>
  <r>
    <x v="4266"/>
    <d v="2024-01-13T11:36:45"/>
    <s v="PROD142"/>
    <s v="CUST462"/>
    <s v="Fashion"/>
    <s v="Credit Card"/>
    <n v="1599.95"/>
    <n v="6"/>
    <n v="9599.7000000000007"/>
    <n v="102.72"/>
    <n v="9496.9800000000014"/>
    <x v="3"/>
    <s v="01"/>
    <s v="January"/>
  </r>
  <r>
    <x v="4267"/>
    <d v="2024-03-07T14:42:46"/>
    <s v="PROD176"/>
    <s v="CUST138"/>
    <s v="Books"/>
    <s v="Bank Transfer"/>
    <n v="602.58000000000004"/>
    <n v="10"/>
    <n v="6025.8"/>
    <n v="653.88"/>
    <n v="5371.92"/>
    <x v="2"/>
    <s v="03"/>
    <s v="March"/>
  </r>
  <r>
    <x v="4268"/>
    <d v="2024-03-26T18:41:35"/>
    <s v="PROD159"/>
    <s v="CUST74"/>
    <s v="Books"/>
    <s v="PayPal"/>
    <n v="1297.3900000000001"/>
    <n v="5"/>
    <n v="6486.9500000000007"/>
    <n v="220.45"/>
    <n v="6266.5000000000009"/>
    <x v="5"/>
    <s v="03"/>
    <s v="March"/>
  </r>
  <r>
    <x v="4269"/>
    <d v="2024-08-26T05:04:50"/>
    <s v="PROD197"/>
    <s v="CUST828"/>
    <s v="Home Appliances"/>
    <s v="PayPal"/>
    <n v="958.21"/>
    <n v="5"/>
    <n v="4791.05"/>
    <n v="754.1"/>
    <n v="4036.9500000000003"/>
    <x v="6"/>
    <s v="08"/>
    <s v="August"/>
  </r>
  <r>
    <x v="4270"/>
    <d v="2024-06-17T23:34:31"/>
    <s v="PROD173"/>
    <s v="CUST103"/>
    <s v="Books"/>
    <s v="PayPal"/>
    <n v="757.46"/>
    <n v="1"/>
    <n v="757.46"/>
    <n v="18.7"/>
    <n v="738.76"/>
    <x v="6"/>
    <s v="06"/>
    <s v="June"/>
  </r>
  <r>
    <x v="4271"/>
    <d v="2024-05-04T08:42:24"/>
    <s v="PROD197"/>
    <s v="CUST130"/>
    <s v="Home Appliances"/>
    <s v="Bank Transfer"/>
    <n v="1730.08"/>
    <n v="6"/>
    <n v="10380.48"/>
    <n v="754.1"/>
    <n v="9626.3799999999992"/>
    <x v="3"/>
    <s v="05"/>
    <s v="May"/>
  </r>
  <r>
    <x v="4272"/>
    <d v="2024-01-16T10:16:36"/>
    <s v="PROD101"/>
    <s v="CUST173"/>
    <s v="Books"/>
    <s v="Bank Transfer"/>
    <n v="474.46"/>
    <n v="7"/>
    <n v="3321.22"/>
    <n v="978.72"/>
    <n v="2342.5"/>
    <x v="5"/>
    <s v="01"/>
    <s v="January"/>
  </r>
  <r>
    <x v="4273"/>
    <d v="2024-08-31T10:04:45"/>
    <s v="PROD154"/>
    <s v="CUST831"/>
    <s v="Books"/>
    <s v="Debit Card"/>
    <n v="643.16"/>
    <n v="6"/>
    <n v="3858.96"/>
    <n v="37.53"/>
    <n v="3821.43"/>
    <x v="3"/>
    <s v="08"/>
    <s v="August"/>
  </r>
  <r>
    <x v="4274"/>
    <d v="2024-03-28T02:25:57"/>
    <s v="PROD63"/>
    <s v="CUST637"/>
    <s v="Books"/>
    <s v="Debit Card"/>
    <n v="104.86"/>
    <n v="8"/>
    <n v="838.88"/>
    <n v="925.53"/>
    <n v="-86.649999999999977"/>
    <x v="2"/>
    <s v="03"/>
    <s v="March"/>
  </r>
  <r>
    <x v="4275"/>
    <d v="2024-02-13T23:37:42"/>
    <s v="PROD80"/>
    <s v="CUST104"/>
    <s v="Electronics"/>
    <s v="Debit Card"/>
    <n v="290.04000000000002"/>
    <n v="10"/>
    <n v="2900.4"/>
    <n v="348.54"/>
    <n v="2551.86"/>
    <x v="5"/>
    <s v="02"/>
    <s v="February"/>
  </r>
  <r>
    <x v="4276"/>
    <d v="2024-11-03T06:27:03"/>
    <s v="PROD86"/>
    <s v="CUST922"/>
    <s v="Home Appliances"/>
    <s v="Cash"/>
    <n v="727.39"/>
    <n v="1"/>
    <n v="727.39"/>
    <n v="15.69"/>
    <n v="711.69999999999993"/>
    <x v="0"/>
    <s v="11"/>
    <s v="November"/>
  </r>
  <r>
    <x v="4277"/>
    <d v="2024-05-24T18:13:52"/>
    <s v="PROD17"/>
    <s v="CUST745"/>
    <s v="Books"/>
    <s v="Cash"/>
    <n v="120.34"/>
    <n v="1"/>
    <n v="120.34"/>
    <n v="34.31"/>
    <n v="86.03"/>
    <x v="1"/>
    <s v="05"/>
    <s v="May"/>
  </r>
  <r>
    <x v="4278"/>
    <d v="2024-09-01T11:01:52"/>
    <s v="PROD122"/>
    <s v="CUST220"/>
    <s v="Toys"/>
    <s v="Credit Card"/>
    <n v="209.7"/>
    <n v="4"/>
    <n v="838.8"/>
    <n v="574.14"/>
    <n v="264.65999999999997"/>
    <x v="0"/>
    <s v="09"/>
    <s v="September"/>
  </r>
  <r>
    <x v="4279"/>
    <d v="2024-11-14T07:25:34"/>
    <s v="PROD198"/>
    <s v="CUST723"/>
    <s v="Electronics"/>
    <s v="Credit Card"/>
    <n v="1470.7"/>
    <n v="10"/>
    <n v="14707"/>
    <n v="565.99"/>
    <n v="14141.01"/>
    <x v="2"/>
    <s v="11"/>
    <s v="November"/>
  </r>
  <r>
    <x v="4280"/>
    <d v="2024-06-01T10:08:57"/>
    <s v="PROD161"/>
    <s v="CUST581"/>
    <s v="Books"/>
    <s v="PayPal"/>
    <n v="1024.0999999999999"/>
    <n v="5"/>
    <n v="5120.5"/>
    <n v="859.01"/>
    <n v="4261.49"/>
    <x v="3"/>
    <s v="06"/>
    <s v="June"/>
  </r>
  <r>
    <x v="4281"/>
    <d v="2024-08-19T17:48:33"/>
    <s v="PROD138"/>
    <s v="CUST497"/>
    <s v="Books"/>
    <s v="Bank Transfer"/>
    <n v="95.52"/>
    <n v="7"/>
    <n v="668.64"/>
    <n v="374.92"/>
    <n v="293.71999999999997"/>
    <x v="6"/>
    <s v="08"/>
    <s v="August"/>
  </r>
  <r>
    <x v="4282"/>
    <d v="2024-02-01T18:44:11"/>
    <s v="PROD86"/>
    <s v="CUST918"/>
    <s v="Fashion"/>
    <s v="Cash"/>
    <n v="1076.18"/>
    <n v="7"/>
    <n v="7533.26"/>
    <n v="15.69"/>
    <n v="7517.5700000000006"/>
    <x v="2"/>
    <s v="02"/>
    <s v="February"/>
  </r>
  <r>
    <x v="4283"/>
    <d v="2024-01-31T15:59:50"/>
    <s v="PROD181"/>
    <s v="CUST785"/>
    <s v="Books"/>
    <s v="Cash"/>
    <n v="1185.74"/>
    <n v="2"/>
    <n v="2371.48"/>
    <n v="29.06"/>
    <n v="2342.42"/>
    <x v="4"/>
    <s v="01"/>
    <s v="January"/>
  </r>
  <r>
    <x v="4284"/>
    <d v="2024-08-27T14:01:58"/>
    <s v="PROD54"/>
    <s v="CUST267"/>
    <s v="Toys"/>
    <s v="PayPal"/>
    <n v="1684.02"/>
    <n v="7"/>
    <n v="11788.14"/>
    <n v="17.89"/>
    <n v="11770.25"/>
    <x v="5"/>
    <s v="08"/>
    <s v="August"/>
  </r>
  <r>
    <x v="4285"/>
    <d v="2024-07-29T16:22:04"/>
    <s v="PROD59"/>
    <s v="CUST548"/>
    <s v="Fashion"/>
    <s v="Cash"/>
    <n v="407.98"/>
    <n v="10"/>
    <n v="4079.8"/>
    <n v="297.7"/>
    <n v="3782.1000000000004"/>
    <x v="6"/>
    <s v="07"/>
    <s v="July"/>
  </r>
  <r>
    <x v="4286"/>
    <d v="2024-02-05T13:44:14"/>
    <s v="PROD83"/>
    <s v="CUST88"/>
    <s v="Home Appliances"/>
    <s v="Cash"/>
    <n v="654.35"/>
    <n v="8"/>
    <n v="5234.8"/>
    <n v="303.60000000000002"/>
    <n v="4931.2"/>
    <x v="6"/>
    <s v="02"/>
    <s v="February"/>
  </r>
  <r>
    <x v="4287"/>
    <d v="2024-06-20T22:38:15"/>
    <s v="PROD61"/>
    <s v="CUST350"/>
    <s v="Books"/>
    <s v="Debit Card"/>
    <n v="857.74"/>
    <n v="2"/>
    <n v="1715.48"/>
    <n v="193.63"/>
    <n v="1521.85"/>
    <x v="2"/>
    <s v="06"/>
    <s v="June"/>
  </r>
  <r>
    <x v="4288"/>
    <d v="2024-06-08T09:29:57"/>
    <s v="PROD98"/>
    <s v="CUST572"/>
    <s v="Toys"/>
    <s v="Credit Card"/>
    <n v="287.06"/>
    <n v="8"/>
    <n v="2296.48"/>
    <n v="943.24"/>
    <n v="1353.24"/>
    <x v="3"/>
    <s v="06"/>
    <s v="June"/>
  </r>
  <r>
    <x v="4289"/>
    <d v="2024-10-15T20:22:56"/>
    <s v="PROD139"/>
    <s v="CUST32"/>
    <s v="Home Appliances"/>
    <s v="Debit Card"/>
    <n v="32.08"/>
    <n v="2"/>
    <n v="64.16"/>
    <n v="699.64"/>
    <n v="-635.48"/>
    <x v="5"/>
    <s v="10"/>
    <s v="October"/>
  </r>
  <r>
    <x v="4290"/>
    <d v="2024-06-23T01:42:19"/>
    <s v="PROD142"/>
    <s v="CUST641"/>
    <s v="Electronics"/>
    <s v="Debit Card"/>
    <n v="1852.85"/>
    <n v="3"/>
    <n v="5558.5499999999993"/>
    <n v="102.72"/>
    <n v="5455.829999999999"/>
    <x v="0"/>
    <s v="06"/>
    <s v="June"/>
  </r>
  <r>
    <x v="4291"/>
    <d v="2024-06-02T14:41:41"/>
    <s v="PROD156"/>
    <s v="CUST89"/>
    <s v="Electronics"/>
    <s v="Credit Card"/>
    <n v="1756.29"/>
    <n v="2"/>
    <n v="3512.58"/>
    <n v="660.16"/>
    <n v="2852.42"/>
    <x v="0"/>
    <s v="06"/>
    <s v="June"/>
  </r>
  <r>
    <x v="4292"/>
    <d v="2024-10-26T12:51:44"/>
    <s v="PROD153"/>
    <s v="CUST485"/>
    <s v="Toys"/>
    <s v="PayPal"/>
    <n v="78.69"/>
    <n v="7"/>
    <n v="550.82999999999993"/>
    <n v="585.16999999999996"/>
    <n v="-34.340000000000032"/>
    <x v="3"/>
    <s v="10"/>
    <s v="October"/>
  </r>
  <r>
    <x v="4293"/>
    <d v="2024-06-17T06:44:18"/>
    <s v="PROD137"/>
    <s v="CUST486"/>
    <s v="Fashion"/>
    <s v="Bank Transfer"/>
    <n v="1850.19"/>
    <n v="4"/>
    <n v="7400.76"/>
    <n v="612.41999999999996"/>
    <n v="6788.34"/>
    <x v="6"/>
    <s v="06"/>
    <s v="June"/>
  </r>
  <r>
    <x v="4294"/>
    <d v="2024-07-06T06:41:53"/>
    <s v="PROD42"/>
    <s v="CUST573"/>
    <s v="Fashion"/>
    <s v="Credit Card"/>
    <n v="698.26"/>
    <n v="1"/>
    <n v="698.26"/>
    <n v="352.83"/>
    <n v="345.43"/>
    <x v="3"/>
    <s v="07"/>
    <s v="July"/>
  </r>
  <r>
    <x v="4295"/>
    <d v="2024-03-31T13:11:10"/>
    <s v="PROD87"/>
    <s v="CUST887"/>
    <s v="Fashion"/>
    <s v="Bank Transfer"/>
    <n v="263.23"/>
    <n v="1"/>
    <n v="263.23"/>
    <n v="646.59"/>
    <n v="-383.36"/>
    <x v="0"/>
    <s v="03"/>
    <s v="March"/>
  </r>
  <r>
    <x v="4296"/>
    <d v="2024-11-03T08:28:20"/>
    <s v="PROD54"/>
    <s v="CUST262"/>
    <s v="Electronics"/>
    <s v="Debit Card"/>
    <n v="1027.43"/>
    <n v="10"/>
    <n v="10274.300000000001"/>
    <n v="17.89"/>
    <n v="10256.410000000002"/>
    <x v="0"/>
    <s v="11"/>
    <s v="November"/>
  </r>
  <r>
    <x v="4297"/>
    <d v="2024-10-30T19:40:24"/>
    <s v="PROD96"/>
    <s v="CUST329"/>
    <s v="Toys"/>
    <s v="Bank Transfer"/>
    <n v="733.24"/>
    <n v="6"/>
    <n v="4399.4400000000005"/>
    <n v="307.60000000000002"/>
    <n v="4091.8400000000006"/>
    <x v="4"/>
    <s v="10"/>
    <s v="October"/>
  </r>
  <r>
    <x v="4298"/>
    <d v="2024-01-17T05:40:44"/>
    <s v="PROD61"/>
    <s v="CUST947"/>
    <s v="Toys"/>
    <s v="Credit Card"/>
    <n v="1584.64"/>
    <n v="8"/>
    <n v="12677.12"/>
    <n v="193.63"/>
    <n v="12483.490000000002"/>
    <x v="4"/>
    <s v="01"/>
    <s v="January"/>
  </r>
  <r>
    <x v="4299"/>
    <d v="2024-09-28T21:59:20"/>
    <s v="PROD168"/>
    <s v="CUST539"/>
    <s v="Books"/>
    <s v="PayPal"/>
    <n v="1182.17"/>
    <n v="2"/>
    <n v="2364.34"/>
    <n v="407.18"/>
    <n v="1957.16"/>
    <x v="3"/>
    <s v="09"/>
    <s v="September"/>
  </r>
  <r>
    <x v="4300"/>
    <d v="2024-09-15T04:50:23"/>
    <s v="PROD119"/>
    <s v="CUST122"/>
    <s v="Toys"/>
    <s v="Debit Card"/>
    <n v="1859.06"/>
    <n v="2"/>
    <n v="3718.12"/>
    <n v="415.38"/>
    <n v="3302.74"/>
    <x v="0"/>
    <s v="09"/>
    <s v="September"/>
  </r>
  <r>
    <x v="4301"/>
    <d v="2024-02-05T17:13:39"/>
    <s v="PROD72"/>
    <s v="CUST600"/>
    <s v="Home Appliances"/>
    <s v="Bank Transfer"/>
    <n v="1881.2"/>
    <n v="2"/>
    <n v="3762.4"/>
    <n v="942.34"/>
    <n v="2820.06"/>
    <x v="6"/>
    <s v="02"/>
    <s v="February"/>
  </r>
  <r>
    <x v="4302"/>
    <d v="2024-03-03T01:49:53"/>
    <s v="PROD169"/>
    <s v="CUST591"/>
    <s v="Home Appliances"/>
    <s v="Credit Card"/>
    <n v="862.88"/>
    <n v="10"/>
    <n v="8628.7999999999993"/>
    <n v="772.45"/>
    <n v="7856.3499999999995"/>
    <x v="0"/>
    <s v="03"/>
    <s v="March"/>
  </r>
  <r>
    <x v="4303"/>
    <d v="2024-05-18T00:41:09"/>
    <s v="PROD126"/>
    <s v="CUST41"/>
    <s v="Home Appliances"/>
    <s v="Debit Card"/>
    <n v="1859.18"/>
    <n v="5"/>
    <n v="9295.9"/>
    <n v="605.29999999999995"/>
    <n v="8690.6"/>
    <x v="3"/>
    <s v="05"/>
    <s v="May"/>
  </r>
  <r>
    <x v="4304"/>
    <d v="2024-08-13T16:35:50"/>
    <s v="PROD19"/>
    <s v="CUST702"/>
    <s v="Books"/>
    <s v="Bank Transfer"/>
    <n v="414.37"/>
    <n v="10"/>
    <n v="4143.7"/>
    <n v="288.51"/>
    <n v="3855.1899999999996"/>
    <x v="5"/>
    <s v="08"/>
    <s v="August"/>
  </r>
  <r>
    <x v="4305"/>
    <d v="2024-11-16T06:16:11"/>
    <s v="PROD67"/>
    <s v="CUST308"/>
    <s v="Electronics"/>
    <s v="Debit Card"/>
    <n v="522.88"/>
    <n v="5"/>
    <n v="2614.4"/>
    <n v="69.03"/>
    <n v="2545.37"/>
    <x v="3"/>
    <s v="11"/>
    <s v="November"/>
  </r>
  <r>
    <x v="4306"/>
    <d v="2024-07-05T15:47:00"/>
    <s v="PROD192"/>
    <s v="CUST417"/>
    <s v="Fashion"/>
    <s v="PayPal"/>
    <n v="1974.26"/>
    <n v="7"/>
    <n v="13819.82"/>
    <n v="154.76"/>
    <n v="13665.06"/>
    <x v="1"/>
    <s v="07"/>
    <s v="July"/>
  </r>
  <r>
    <x v="4307"/>
    <d v="2024-07-06T17:24:30"/>
    <s v="PROD134"/>
    <s v="CUST825"/>
    <s v="Electronics"/>
    <s v="Bank Transfer"/>
    <n v="787.13"/>
    <n v="1"/>
    <n v="787.13"/>
    <n v="162.74"/>
    <n v="624.39"/>
    <x v="3"/>
    <s v="07"/>
    <s v="July"/>
  </r>
  <r>
    <x v="4308"/>
    <d v="2024-06-24T13:43:53"/>
    <s v="PROD142"/>
    <s v="CUST261"/>
    <s v="Electronics"/>
    <s v="Cash"/>
    <n v="540.53"/>
    <n v="7"/>
    <n v="3783.71"/>
    <n v="102.72"/>
    <n v="3680.9900000000002"/>
    <x v="6"/>
    <s v="06"/>
    <s v="June"/>
  </r>
  <r>
    <x v="4309"/>
    <d v="2024-04-06T20:11:21"/>
    <s v="PROD56"/>
    <s v="CUST333"/>
    <s v="Fashion"/>
    <s v="Cash"/>
    <n v="273.97000000000003"/>
    <n v="10"/>
    <n v="2739.7000000000003"/>
    <n v="914.29"/>
    <n v="1825.4100000000003"/>
    <x v="3"/>
    <s v="04"/>
    <s v="April"/>
  </r>
  <r>
    <x v="4310"/>
    <d v="2024-03-17T04:24:39"/>
    <s v="PROD126"/>
    <s v="CUST904"/>
    <s v="Electronics"/>
    <s v="PayPal"/>
    <n v="1290.2"/>
    <n v="9"/>
    <n v="11611.800000000001"/>
    <n v="605.29999999999995"/>
    <n v="11006.500000000002"/>
    <x v="0"/>
    <s v="03"/>
    <s v="March"/>
  </r>
  <r>
    <x v="4311"/>
    <d v="2024-01-17T18:09:17"/>
    <s v="PROD127"/>
    <s v="CUST680"/>
    <s v="Electronics"/>
    <s v="PayPal"/>
    <n v="245.11"/>
    <n v="6"/>
    <n v="1470.66"/>
    <n v="802.35"/>
    <n v="668.31000000000006"/>
    <x v="4"/>
    <s v="01"/>
    <s v="January"/>
  </r>
  <r>
    <x v="4312"/>
    <d v="2024-10-13T03:50:47"/>
    <s v="PROD90"/>
    <s v="CUST713"/>
    <s v="Home Appliances"/>
    <s v="Debit Card"/>
    <n v="1371.67"/>
    <n v="6"/>
    <n v="8230.02"/>
    <n v="961.3"/>
    <n v="7268.72"/>
    <x v="0"/>
    <s v="10"/>
    <s v="October"/>
  </r>
  <r>
    <x v="4313"/>
    <d v="2024-08-24T10:30:46"/>
    <s v="PROD163"/>
    <s v="CUST772"/>
    <s v="Toys"/>
    <s v="Bank Transfer"/>
    <n v="1480.37"/>
    <n v="7"/>
    <n v="10362.59"/>
    <n v="753.5"/>
    <n v="9609.09"/>
    <x v="3"/>
    <s v="08"/>
    <s v="August"/>
  </r>
  <r>
    <x v="4314"/>
    <d v="2024-08-08T00:51:26"/>
    <s v="PROD160"/>
    <s v="CUST259"/>
    <s v="Electronics"/>
    <s v="Credit Card"/>
    <n v="73.69"/>
    <n v="3"/>
    <n v="221.07"/>
    <n v="311.56"/>
    <n v="-90.490000000000009"/>
    <x v="2"/>
    <s v="08"/>
    <s v="August"/>
  </r>
  <r>
    <x v="4315"/>
    <d v="2024-05-16T11:41:03"/>
    <s v="PROD1"/>
    <s v="CUST283"/>
    <s v="Home Appliances"/>
    <s v="Debit Card"/>
    <n v="754.3"/>
    <n v="1"/>
    <n v="754.3"/>
    <n v="435.29"/>
    <n v="319.00999999999993"/>
    <x v="2"/>
    <s v="05"/>
    <s v="May"/>
  </r>
  <r>
    <x v="4316"/>
    <d v="2024-07-25T12:30:29"/>
    <s v="PROD5"/>
    <s v="CUST340"/>
    <s v="Home Appliances"/>
    <s v="Cash"/>
    <n v="1780.42"/>
    <n v="1"/>
    <n v="1780.42"/>
    <n v="809.47"/>
    <n v="970.95"/>
    <x v="2"/>
    <s v="07"/>
    <s v="July"/>
  </r>
  <r>
    <x v="4317"/>
    <d v="2024-03-30T11:56:20"/>
    <s v="PROD49"/>
    <s v="CUST765"/>
    <s v="Electronics"/>
    <s v="Credit Card"/>
    <n v="1873.1"/>
    <n v="10"/>
    <n v="18731"/>
    <n v="401.98"/>
    <n v="18329.02"/>
    <x v="3"/>
    <s v="03"/>
    <s v="March"/>
  </r>
  <r>
    <x v="4318"/>
    <d v="2024-07-24T18:37:55"/>
    <s v="PROD53"/>
    <s v="CUST755"/>
    <s v="Toys"/>
    <s v="PayPal"/>
    <n v="1433.05"/>
    <n v="3"/>
    <n v="4299.1499999999996"/>
    <n v="752.34"/>
    <n v="3546.8099999999995"/>
    <x v="4"/>
    <s v="07"/>
    <s v="July"/>
  </r>
  <r>
    <x v="4319"/>
    <d v="2024-04-30T03:54:35"/>
    <s v="PROD196"/>
    <s v="CUST528"/>
    <s v="Books"/>
    <s v="Credit Card"/>
    <n v="1368.42"/>
    <n v="3"/>
    <n v="4105.26"/>
    <n v="487.84"/>
    <n v="3617.42"/>
    <x v="5"/>
    <s v="04"/>
    <s v="April"/>
  </r>
  <r>
    <x v="4320"/>
    <d v="2024-10-22T01:57:02"/>
    <s v="PROD46"/>
    <s v="CUST833"/>
    <s v="Books"/>
    <s v="Bank Transfer"/>
    <n v="150.25"/>
    <n v="7"/>
    <n v="1051.75"/>
    <n v="587.24"/>
    <n v="464.51"/>
    <x v="5"/>
    <s v="10"/>
    <s v="October"/>
  </r>
  <r>
    <x v="4321"/>
    <d v="2024-02-14T03:51:23"/>
    <s v="PROD94"/>
    <s v="CUST140"/>
    <s v="Books"/>
    <s v="Debit Card"/>
    <n v="1367.97"/>
    <n v="3"/>
    <n v="4103.91"/>
    <n v="171.16"/>
    <n v="3932.75"/>
    <x v="4"/>
    <s v="02"/>
    <s v="February"/>
  </r>
  <r>
    <x v="4322"/>
    <d v="2024-07-08T05:41:40"/>
    <s v="PROD138"/>
    <s v="CUST501"/>
    <s v="Fashion"/>
    <s v="Credit Card"/>
    <n v="1127.69"/>
    <n v="3"/>
    <n v="3383.07"/>
    <n v="374.92"/>
    <n v="3008.15"/>
    <x v="6"/>
    <s v="07"/>
    <s v="July"/>
  </r>
  <r>
    <x v="4323"/>
    <d v="2024-05-04T02:21:56"/>
    <s v="PROD39"/>
    <s v="CUST292"/>
    <s v="Toys"/>
    <s v="Bank Transfer"/>
    <n v="1290.2"/>
    <n v="1"/>
    <n v="1290.2"/>
    <n v="901.68"/>
    <n v="388.5200000000001"/>
    <x v="3"/>
    <s v="05"/>
    <s v="May"/>
  </r>
  <r>
    <x v="4324"/>
    <d v="2024-06-28T07:04:36"/>
    <s v="PROD87"/>
    <s v="CUST925"/>
    <s v="Books"/>
    <s v="Debit Card"/>
    <n v="1366.22"/>
    <n v="9"/>
    <n v="12295.98"/>
    <n v="646.59"/>
    <n v="11649.39"/>
    <x v="1"/>
    <s v="06"/>
    <s v="June"/>
  </r>
  <r>
    <x v="4325"/>
    <d v="2024-07-15T11:54:40"/>
    <s v="PROD159"/>
    <s v="CUST100"/>
    <s v="Books"/>
    <s v="Debit Card"/>
    <n v="601.32000000000005"/>
    <n v="3"/>
    <n v="1803.96"/>
    <n v="220.45"/>
    <n v="1583.51"/>
    <x v="6"/>
    <s v="07"/>
    <s v="July"/>
  </r>
  <r>
    <x v="4326"/>
    <d v="2024-08-02T23:28:51"/>
    <s v="PROD53"/>
    <s v="CUST32"/>
    <s v="Home Appliances"/>
    <s v="Cash"/>
    <n v="694.11"/>
    <n v="5"/>
    <n v="3470.55"/>
    <n v="752.34"/>
    <n v="2718.21"/>
    <x v="1"/>
    <s v="08"/>
    <s v="August"/>
  </r>
  <r>
    <x v="4327"/>
    <d v="2024-09-23T02:39:53"/>
    <s v="PROD133"/>
    <s v="CUST898"/>
    <s v="Toys"/>
    <s v="PayPal"/>
    <n v="1649.41"/>
    <n v="8"/>
    <n v="13195.28"/>
    <n v="751.27"/>
    <n v="12444.01"/>
    <x v="6"/>
    <s v="09"/>
    <s v="September"/>
  </r>
  <r>
    <x v="4328"/>
    <d v="2024-01-11T13:18:35"/>
    <s v="PROD182"/>
    <s v="CUST659"/>
    <s v="Books"/>
    <s v="Cash"/>
    <n v="1852.09"/>
    <n v="3"/>
    <n v="5556.2699999999995"/>
    <n v="316.27"/>
    <n v="5240"/>
    <x v="2"/>
    <s v="01"/>
    <s v="January"/>
  </r>
  <r>
    <x v="4329"/>
    <d v="2024-02-11T21:08:41"/>
    <s v="PROD143"/>
    <s v="CUST66"/>
    <s v="Toys"/>
    <s v="PayPal"/>
    <n v="450.13"/>
    <n v="10"/>
    <n v="4501.3"/>
    <n v="570.6"/>
    <n v="3930.7000000000003"/>
    <x v="0"/>
    <s v="02"/>
    <s v="February"/>
  </r>
  <r>
    <x v="4330"/>
    <d v="2024-09-10T04:00:49"/>
    <s v="PROD178"/>
    <s v="CUST949"/>
    <s v="Fashion"/>
    <s v="Credit Card"/>
    <n v="212.61"/>
    <n v="8"/>
    <n v="1700.88"/>
    <n v="750.55"/>
    <n v="950.33000000000015"/>
    <x v="5"/>
    <s v="09"/>
    <s v="September"/>
  </r>
  <r>
    <x v="4331"/>
    <d v="2024-09-29T22:08:09"/>
    <s v="PROD100"/>
    <s v="CUST307"/>
    <s v="Fashion"/>
    <s v="Cash"/>
    <n v="853.2"/>
    <n v="10"/>
    <n v="8532"/>
    <n v="404.57"/>
    <n v="8127.43"/>
    <x v="0"/>
    <s v="09"/>
    <s v="September"/>
  </r>
  <r>
    <x v="4332"/>
    <d v="2024-07-02T01:16:07"/>
    <s v="PROD177"/>
    <s v="CUST824"/>
    <s v="Books"/>
    <s v="Credit Card"/>
    <n v="1312.02"/>
    <n v="7"/>
    <n v="9184.14"/>
    <n v="102.73"/>
    <n v="9081.41"/>
    <x v="5"/>
    <s v="07"/>
    <s v="July"/>
  </r>
  <r>
    <x v="4333"/>
    <d v="2024-09-08T15:56:48"/>
    <s v="PROD122"/>
    <s v="CUST568"/>
    <s v="Electronics"/>
    <s v="Credit Card"/>
    <n v="136.43"/>
    <n v="10"/>
    <n v="1364.3000000000002"/>
    <n v="574.14"/>
    <n v="790.1600000000002"/>
    <x v="0"/>
    <s v="09"/>
    <s v="September"/>
  </r>
  <r>
    <x v="4334"/>
    <d v="2024-07-30T21:56:48"/>
    <s v="PROD55"/>
    <s v="CUST414"/>
    <s v="Fashion"/>
    <s v="Debit Card"/>
    <n v="795.13"/>
    <n v="8"/>
    <n v="6361.04"/>
    <n v="376.96"/>
    <n v="5984.08"/>
    <x v="5"/>
    <s v="07"/>
    <s v="July"/>
  </r>
  <r>
    <x v="4335"/>
    <d v="2024-08-10T19:39:21"/>
    <s v="PROD75"/>
    <s v="CUST264"/>
    <s v="Electronics"/>
    <s v="Credit Card"/>
    <n v="716.34"/>
    <n v="10"/>
    <n v="7163.4000000000005"/>
    <n v="703.67"/>
    <n v="6459.7300000000005"/>
    <x v="3"/>
    <s v="08"/>
    <s v="August"/>
  </r>
  <r>
    <x v="4336"/>
    <d v="2024-04-04T11:31:38"/>
    <s v="PROD162"/>
    <s v="CUST164"/>
    <s v="Home Appliances"/>
    <s v="Cash"/>
    <n v="1622.45"/>
    <n v="9"/>
    <n v="14602.050000000001"/>
    <n v="109.48"/>
    <n v="14492.570000000002"/>
    <x v="2"/>
    <s v="04"/>
    <s v="April"/>
  </r>
  <r>
    <x v="4337"/>
    <d v="2024-08-08T22:30:22"/>
    <s v="PROD74"/>
    <s v="CUST135"/>
    <s v="Fashion"/>
    <s v="Cash"/>
    <n v="75.319999999999993"/>
    <n v="9"/>
    <n v="677.87999999999988"/>
    <n v="670.34"/>
    <n v="7.5399999999998499"/>
    <x v="2"/>
    <s v="08"/>
    <s v="August"/>
  </r>
  <r>
    <x v="4338"/>
    <d v="2024-08-07T21:30:36"/>
    <s v="PROD81"/>
    <s v="CUST865"/>
    <s v="Electronics"/>
    <s v="Bank Transfer"/>
    <n v="945.56"/>
    <n v="9"/>
    <n v="8510.0399999999991"/>
    <n v="783.02"/>
    <n v="7727.0199999999986"/>
    <x v="4"/>
    <s v="08"/>
    <s v="August"/>
  </r>
  <r>
    <x v="4339"/>
    <d v="2024-03-06T09:15:55"/>
    <s v="PROD7"/>
    <s v="CUST437"/>
    <s v="Books"/>
    <s v="Credit Card"/>
    <n v="1763.04"/>
    <n v="2"/>
    <n v="3526.08"/>
    <n v="157.37"/>
    <n v="3368.71"/>
    <x v="4"/>
    <s v="03"/>
    <s v="March"/>
  </r>
  <r>
    <x v="4340"/>
    <d v="2024-08-24T21:41:23"/>
    <s v="PROD156"/>
    <s v="CUST613"/>
    <s v="Fashion"/>
    <s v="Credit Card"/>
    <n v="395.22"/>
    <n v="8"/>
    <n v="3161.76"/>
    <n v="660.16"/>
    <n v="2501.6000000000004"/>
    <x v="3"/>
    <s v="08"/>
    <s v="August"/>
  </r>
  <r>
    <x v="4341"/>
    <d v="2024-10-21T09:17:28"/>
    <s v="PROD136"/>
    <s v="CUST914"/>
    <s v="Fashion"/>
    <s v="Cash"/>
    <n v="663.7"/>
    <n v="8"/>
    <n v="5309.6"/>
    <n v="226.52"/>
    <n v="5083.08"/>
    <x v="6"/>
    <s v="10"/>
    <s v="October"/>
  </r>
  <r>
    <x v="4342"/>
    <d v="2024-05-22T10:07:39"/>
    <s v="PROD5"/>
    <s v="CUST794"/>
    <s v="Toys"/>
    <s v="Debit Card"/>
    <n v="1443.46"/>
    <n v="3"/>
    <n v="4330.38"/>
    <n v="809.47"/>
    <n v="3520.91"/>
    <x v="4"/>
    <s v="05"/>
    <s v="May"/>
  </r>
  <r>
    <x v="4343"/>
    <d v="2024-11-16T15:46:10"/>
    <s v="PROD124"/>
    <s v="CUST647"/>
    <s v="Fashion"/>
    <s v="Credit Card"/>
    <n v="1418.16"/>
    <n v="10"/>
    <n v="14181.6"/>
    <n v="409.39"/>
    <n v="13772.210000000001"/>
    <x v="3"/>
    <s v="11"/>
    <s v="November"/>
  </r>
  <r>
    <x v="4344"/>
    <d v="2024-03-14T03:53:04"/>
    <s v="PROD71"/>
    <s v="CUST251"/>
    <s v="Fashion"/>
    <s v="Bank Transfer"/>
    <n v="1571.7"/>
    <n v="6"/>
    <n v="9430.2000000000007"/>
    <n v="35.22"/>
    <n v="9394.9800000000014"/>
    <x v="2"/>
    <s v="03"/>
    <s v="March"/>
  </r>
  <r>
    <x v="4345"/>
    <d v="2024-03-07T03:31:53"/>
    <s v="PROD146"/>
    <s v="CUST251"/>
    <s v="Toys"/>
    <s v="Debit Card"/>
    <n v="861.46"/>
    <n v="3"/>
    <n v="2584.38"/>
    <n v="687.22"/>
    <n v="1897.16"/>
    <x v="2"/>
    <s v="03"/>
    <s v="March"/>
  </r>
  <r>
    <x v="4346"/>
    <d v="2024-08-15T06:43:59"/>
    <s v="PROD89"/>
    <s v="CUST376"/>
    <s v="Electronics"/>
    <s v="Cash"/>
    <n v="1302.3699999999999"/>
    <n v="3"/>
    <n v="3907.1099999999997"/>
    <n v="77.61"/>
    <n v="3829.4999999999995"/>
    <x v="2"/>
    <s v="08"/>
    <s v="August"/>
  </r>
  <r>
    <x v="4347"/>
    <d v="2024-05-13T09:01:14"/>
    <s v="PROD143"/>
    <s v="CUST322"/>
    <s v="Fashion"/>
    <s v="Bank Transfer"/>
    <n v="418.27"/>
    <n v="5"/>
    <n v="2091.35"/>
    <n v="570.6"/>
    <n v="1520.75"/>
    <x v="6"/>
    <s v="05"/>
    <s v="May"/>
  </r>
  <r>
    <x v="4348"/>
    <d v="2024-10-08T07:06:12"/>
    <s v="PROD107"/>
    <s v="CUST108"/>
    <s v="Fashion"/>
    <s v="Credit Card"/>
    <n v="596.44000000000005"/>
    <n v="6"/>
    <n v="3578.6400000000003"/>
    <n v="434.88"/>
    <n v="3143.76"/>
    <x v="5"/>
    <s v="10"/>
    <s v="October"/>
  </r>
  <r>
    <x v="4349"/>
    <d v="2024-03-15T21:56:53"/>
    <s v="PROD139"/>
    <s v="CUST900"/>
    <s v="Books"/>
    <s v="Debit Card"/>
    <n v="83.23"/>
    <n v="4"/>
    <n v="332.92"/>
    <n v="699.64"/>
    <n v="-366.71999999999997"/>
    <x v="1"/>
    <s v="03"/>
    <s v="March"/>
  </r>
  <r>
    <x v="4350"/>
    <d v="2024-07-14T03:58:43"/>
    <s v="PROD8"/>
    <s v="CUST210"/>
    <s v="Books"/>
    <s v="Bank Transfer"/>
    <n v="1072.6300000000001"/>
    <n v="2"/>
    <n v="2145.2600000000002"/>
    <n v="851.56"/>
    <n v="1293.7000000000003"/>
    <x v="0"/>
    <s v="07"/>
    <s v="July"/>
  </r>
  <r>
    <x v="4351"/>
    <d v="2024-04-25T21:04:38"/>
    <s v="PROD192"/>
    <s v="CUST693"/>
    <s v="Books"/>
    <s v="PayPal"/>
    <n v="1132.17"/>
    <n v="2"/>
    <n v="2264.34"/>
    <n v="154.76"/>
    <n v="2109.58"/>
    <x v="2"/>
    <s v="04"/>
    <s v="April"/>
  </r>
  <r>
    <x v="4352"/>
    <d v="2024-02-07T19:59:02"/>
    <s v="PROD194"/>
    <s v="CUST788"/>
    <s v="Books"/>
    <s v="Cash"/>
    <n v="378.22"/>
    <n v="10"/>
    <n v="3782.2000000000003"/>
    <n v="521.98"/>
    <n v="3260.2200000000003"/>
    <x v="4"/>
    <s v="02"/>
    <s v="February"/>
  </r>
  <r>
    <x v="4353"/>
    <d v="2024-07-28T04:29:52"/>
    <s v="PROD173"/>
    <s v="CUST640"/>
    <s v="Electronics"/>
    <s v="Cash"/>
    <n v="1472.02"/>
    <n v="1"/>
    <n v="1472.02"/>
    <n v="18.7"/>
    <n v="1453.32"/>
    <x v="0"/>
    <s v="07"/>
    <s v="July"/>
  </r>
  <r>
    <x v="4354"/>
    <d v="2024-06-18T09:39:56"/>
    <s v="PROD33"/>
    <s v="CUST393"/>
    <s v="Toys"/>
    <s v="PayPal"/>
    <n v="1686.95"/>
    <n v="9"/>
    <n v="15182.550000000001"/>
    <n v="330.51"/>
    <n v="14852.04"/>
    <x v="5"/>
    <s v="06"/>
    <s v="June"/>
  </r>
  <r>
    <x v="4355"/>
    <d v="2024-07-31T09:51:36"/>
    <s v="PROD105"/>
    <s v="CUST555"/>
    <s v="Electronics"/>
    <s v="Cash"/>
    <n v="467.64"/>
    <n v="6"/>
    <n v="2805.84"/>
    <n v="305.49"/>
    <n v="2500.3500000000004"/>
    <x v="4"/>
    <s v="07"/>
    <s v="July"/>
  </r>
  <r>
    <x v="4356"/>
    <d v="2024-04-09T05:18:29"/>
    <s v="PROD32"/>
    <s v="CUST910"/>
    <s v="Books"/>
    <s v="PayPal"/>
    <n v="710.98"/>
    <n v="3"/>
    <n v="2132.94"/>
    <n v="439.15"/>
    <n v="1693.79"/>
    <x v="5"/>
    <s v="04"/>
    <s v="April"/>
  </r>
  <r>
    <x v="4357"/>
    <d v="2024-05-10T19:33:39"/>
    <s v="PROD143"/>
    <s v="CUST158"/>
    <s v="Toys"/>
    <s v="Cash"/>
    <n v="1090.46"/>
    <n v="4"/>
    <n v="4361.84"/>
    <n v="570.6"/>
    <n v="3791.2400000000002"/>
    <x v="1"/>
    <s v="05"/>
    <s v="May"/>
  </r>
  <r>
    <x v="4358"/>
    <d v="2024-09-06T20:19:41"/>
    <s v="PROD99"/>
    <s v="CUST871"/>
    <s v="Books"/>
    <s v="Debit Card"/>
    <n v="1006.38"/>
    <n v="5"/>
    <n v="5031.8999999999996"/>
    <n v="643.29"/>
    <n v="4388.6099999999997"/>
    <x v="1"/>
    <s v="09"/>
    <s v="September"/>
  </r>
  <r>
    <x v="4359"/>
    <d v="2024-09-25T08:56:42"/>
    <s v="PROD106"/>
    <s v="CUST426"/>
    <s v="Toys"/>
    <s v="Cash"/>
    <n v="1294.3800000000001"/>
    <n v="9"/>
    <n v="11649.420000000002"/>
    <n v="750.19"/>
    <n v="10899.230000000001"/>
    <x v="4"/>
    <s v="09"/>
    <s v="September"/>
  </r>
  <r>
    <x v="4360"/>
    <d v="2024-04-15T21:11:36"/>
    <s v="PROD160"/>
    <s v="CUST541"/>
    <s v="Books"/>
    <s v="Bank Transfer"/>
    <n v="425.27"/>
    <n v="10"/>
    <n v="4252.7"/>
    <n v="311.56"/>
    <n v="3941.14"/>
    <x v="6"/>
    <s v="04"/>
    <s v="April"/>
  </r>
  <r>
    <x v="4361"/>
    <d v="2024-05-30T23:14:38"/>
    <s v="PROD29"/>
    <s v="CUST6"/>
    <s v="Books"/>
    <s v="Credit Card"/>
    <n v="206.4"/>
    <n v="6"/>
    <n v="1238.4000000000001"/>
    <n v="951.64"/>
    <n v="286.7600000000001"/>
    <x v="2"/>
    <s v="05"/>
    <s v="May"/>
  </r>
  <r>
    <x v="4362"/>
    <d v="2024-02-05T21:07:50"/>
    <s v="PROD173"/>
    <s v="CUST960"/>
    <s v="Toys"/>
    <s v="Bank Transfer"/>
    <n v="1230.58"/>
    <n v="10"/>
    <n v="12305.8"/>
    <n v="18.7"/>
    <n v="12287.099999999999"/>
    <x v="6"/>
    <s v="02"/>
    <s v="February"/>
  </r>
  <r>
    <x v="4363"/>
    <d v="2024-08-23T06:56:19"/>
    <s v="PROD21"/>
    <s v="CUST638"/>
    <s v="Toys"/>
    <s v="Credit Card"/>
    <n v="250.82"/>
    <n v="5"/>
    <n v="1254.0999999999999"/>
    <n v="950.81"/>
    <n v="303.28999999999996"/>
    <x v="1"/>
    <s v="08"/>
    <s v="August"/>
  </r>
  <r>
    <x v="4364"/>
    <d v="2024-06-21T20:44:34"/>
    <s v="PROD114"/>
    <s v="CUST229"/>
    <s v="Fashion"/>
    <s v="PayPal"/>
    <n v="668.93"/>
    <n v="3"/>
    <n v="2006.79"/>
    <n v="380.81"/>
    <n v="1625.98"/>
    <x v="1"/>
    <s v="06"/>
    <s v="June"/>
  </r>
  <r>
    <x v="4365"/>
    <d v="2024-05-09T14:26:43"/>
    <s v="PROD94"/>
    <s v="CUST124"/>
    <s v="Books"/>
    <s v="Bank Transfer"/>
    <n v="766.54"/>
    <n v="6"/>
    <n v="4599.24"/>
    <n v="171.16"/>
    <n v="4428.08"/>
    <x v="2"/>
    <s v="05"/>
    <s v="May"/>
  </r>
  <r>
    <x v="4366"/>
    <d v="2024-04-11T03:14:54"/>
    <s v="PROD72"/>
    <s v="CUST499"/>
    <s v="Electronics"/>
    <s v="Cash"/>
    <n v="1857.42"/>
    <n v="1"/>
    <n v="1857.42"/>
    <n v="942.34"/>
    <n v="915.08"/>
    <x v="2"/>
    <s v="04"/>
    <s v="April"/>
  </r>
  <r>
    <x v="4367"/>
    <d v="2024-01-18T17:34:56"/>
    <s v="PROD69"/>
    <s v="CUST310"/>
    <s v="Home Appliances"/>
    <s v="Cash"/>
    <n v="900.63"/>
    <n v="9"/>
    <n v="8105.67"/>
    <n v="878.74"/>
    <n v="7226.93"/>
    <x v="2"/>
    <s v="01"/>
    <s v="January"/>
  </r>
  <r>
    <x v="4368"/>
    <d v="2024-04-11T13:56:48"/>
    <s v="PROD52"/>
    <s v="CUST150"/>
    <s v="Fashion"/>
    <s v="Bank Transfer"/>
    <n v="850.54"/>
    <n v="1"/>
    <n v="850.54"/>
    <n v="71.47"/>
    <n v="779.06999999999994"/>
    <x v="2"/>
    <s v="04"/>
    <s v="April"/>
  </r>
  <r>
    <x v="4369"/>
    <d v="2024-08-24T22:04:31"/>
    <s v="PROD94"/>
    <s v="CUST105"/>
    <s v="Home Appliances"/>
    <s v="PayPal"/>
    <n v="1772.09"/>
    <n v="8"/>
    <n v="14176.72"/>
    <n v="171.16"/>
    <n v="14005.56"/>
    <x v="3"/>
    <s v="08"/>
    <s v="August"/>
  </r>
  <r>
    <x v="4370"/>
    <d v="2024-09-18T23:02:21"/>
    <s v="PROD71"/>
    <s v="CUST872"/>
    <s v="Home Appliances"/>
    <s v="Debit Card"/>
    <n v="1825.99"/>
    <n v="7"/>
    <n v="12781.93"/>
    <n v="35.22"/>
    <n v="12746.710000000001"/>
    <x v="4"/>
    <s v="09"/>
    <s v="September"/>
  </r>
  <r>
    <x v="4371"/>
    <d v="2024-04-01T09:06:47"/>
    <s v="PROD107"/>
    <s v="CUST717"/>
    <s v="Toys"/>
    <s v="Debit Card"/>
    <n v="103.6"/>
    <n v="5"/>
    <n v="518"/>
    <n v="434.88"/>
    <n v="83.12"/>
    <x v="6"/>
    <s v="04"/>
    <s v="April"/>
  </r>
  <r>
    <x v="4372"/>
    <d v="2024-04-20T16:50:18"/>
    <s v="PROD98"/>
    <s v="CUST183"/>
    <s v="Home Appliances"/>
    <s v="Cash"/>
    <n v="867.61"/>
    <n v="2"/>
    <n v="1735.22"/>
    <n v="943.24"/>
    <n v="791.98"/>
    <x v="3"/>
    <s v="04"/>
    <s v="April"/>
  </r>
  <r>
    <x v="4373"/>
    <d v="2024-11-04T12:30:17"/>
    <s v="PROD57"/>
    <s v="CUST855"/>
    <s v="Home Appliances"/>
    <s v="Debit Card"/>
    <n v="1618.25"/>
    <n v="9"/>
    <n v="14564.25"/>
    <n v="998.57"/>
    <n v="13565.68"/>
    <x v="6"/>
    <s v="11"/>
    <s v="November"/>
  </r>
  <r>
    <x v="4374"/>
    <d v="2024-02-03T04:17:54"/>
    <s v="PROD61"/>
    <s v="CUST50"/>
    <s v="Fashion"/>
    <s v="PayPal"/>
    <n v="689.89"/>
    <n v="1"/>
    <n v="689.89"/>
    <n v="193.63"/>
    <n v="496.26"/>
    <x v="3"/>
    <s v="02"/>
    <s v="February"/>
  </r>
  <r>
    <x v="4375"/>
    <d v="2024-07-21T08:10:56"/>
    <s v="PROD156"/>
    <s v="CUST576"/>
    <s v="Electronics"/>
    <s v="PayPal"/>
    <n v="663.3"/>
    <n v="8"/>
    <n v="5306.4"/>
    <n v="660.16"/>
    <n v="4646.24"/>
    <x v="0"/>
    <s v="07"/>
    <s v="July"/>
  </r>
  <r>
    <x v="4376"/>
    <d v="2024-07-08T01:51:40"/>
    <s v="PROD8"/>
    <s v="CUST296"/>
    <s v="Home Appliances"/>
    <s v="PayPal"/>
    <n v="1512.16"/>
    <n v="8"/>
    <n v="12097.28"/>
    <n v="851.56"/>
    <n v="11245.720000000001"/>
    <x v="6"/>
    <s v="07"/>
    <s v="July"/>
  </r>
  <r>
    <x v="4377"/>
    <d v="2024-10-04T15:10:46"/>
    <s v="PROD103"/>
    <s v="CUST690"/>
    <s v="Fashion"/>
    <s v="PayPal"/>
    <n v="144.61000000000001"/>
    <n v="6"/>
    <n v="867.66000000000008"/>
    <n v="889.08"/>
    <n v="-21.419999999999959"/>
    <x v="1"/>
    <s v="10"/>
    <s v="October"/>
  </r>
  <r>
    <x v="4378"/>
    <d v="2024-08-31T05:44:34"/>
    <s v="PROD131"/>
    <s v="CUST523"/>
    <s v="Electronics"/>
    <s v="Cash"/>
    <n v="1029.82"/>
    <n v="10"/>
    <n v="10298.199999999999"/>
    <n v="694.54"/>
    <n v="9603.66"/>
    <x v="3"/>
    <s v="08"/>
    <s v="August"/>
  </r>
  <r>
    <x v="4379"/>
    <d v="2024-10-15T23:06:39"/>
    <s v="PROD102"/>
    <s v="CUST827"/>
    <s v="Fashion"/>
    <s v="Credit Card"/>
    <n v="231.58"/>
    <n v="3"/>
    <n v="694.74"/>
    <n v="294.83"/>
    <n v="399.91"/>
    <x v="5"/>
    <s v="10"/>
    <s v="October"/>
  </r>
  <r>
    <x v="4380"/>
    <d v="2024-08-23T00:22:13"/>
    <s v="PROD81"/>
    <s v="CUST672"/>
    <s v="Books"/>
    <s v="Credit Card"/>
    <n v="1242.17"/>
    <n v="3"/>
    <n v="3726.51"/>
    <n v="783.02"/>
    <n v="2943.4900000000002"/>
    <x v="1"/>
    <s v="08"/>
    <s v="August"/>
  </r>
  <r>
    <x v="4381"/>
    <d v="2024-11-03T20:14:57"/>
    <s v="PROD162"/>
    <s v="CUST436"/>
    <s v="Electronics"/>
    <s v="Bank Transfer"/>
    <n v="1013.88"/>
    <n v="3"/>
    <n v="3041.64"/>
    <n v="109.48"/>
    <n v="2932.16"/>
    <x v="0"/>
    <s v="11"/>
    <s v="November"/>
  </r>
  <r>
    <x v="4382"/>
    <d v="2024-08-18T14:21:40"/>
    <s v="PROD132"/>
    <s v="CUST980"/>
    <s v="Electronics"/>
    <s v="Credit Card"/>
    <n v="1018.48"/>
    <n v="7"/>
    <n v="7129.3600000000006"/>
    <n v="28.1"/>
    <n v="7101.26"/>
    <x v="0"/>
    <s v="08"/>
    <s v="August"/>
  </r>
  <r>
    <x v="4383"/>
    <d v="2024-02-09T23:51:09"/>
    <s v="PROD89"/>
    <s v="CUST937"/>
    <s v="Fashion"/>
    <s v="Credit Card"/>
    <n v="1602.07"/>
    <n v="9"/>
    <n v="14418.63"/>
    <n v="77.61"/>
    <n v="14341.019999999999"/>
    <x v="1"/>
    <s v="02"/>
    <s v="February"/>
  </r>
  <r>
    <x v="4384"/>
    <d v="2024-03-21T20:07:01"/>
    <s v="PROD117"/>
    <s v="CUST14"/>
    <s v="Electronics"/>
    <s v="Bank Transfer"/>
    <n v="364.54"/>
    <n v="9"/>
    <n v="3280.86"/>
    <n v="621.46"/>
    <n v="2659.4"/>
    <x v="2"/>
    <s v="03"/>
    <s v="March"/>
  </r>
  <r>
    <x v="4385"/>
    <d v="2024-04-24T18:07:26"/>
    <s v="PROD34"/>
    <s v="CUST463"/>
    <s v="Electronics"/>
    <s v="PayPal"/>
    <n v="426.71"/>
    <n v="9"/>
    <n v="3840.39"/>
    <n v="136.99"/>
    <n v="3703.3999999999996"/>
    <x v="4"/>
    <s v="04"/>
    <s v="April"/>
  </r>
  <r>
    <x v="4386"/>
    <d v="2024-07-17T19:35:28"/>
    <s v="PROD45"/>
    <s v="CUST500"/>
    <s v="Fashion"/>
    <s v="Debit Card"/>
    <n v="374.38"/>
    <n v="1"/>
    <n v="374.38"/>
    <n v="609.70000000000005"/>
    <n v="-235.32000000000005"/>
    <x v="4"/>
    <s v="07"/>
    <s v="July"/>
  </r>
  <r>
    <x v="4387"/>
    <d v="2024-06-08T17:16:43"/>
    <s v="PROD167"/>
    <s v="CUST628"/>
    <s v="Toys"/>
    <s v="PayPal"/>
    <n v="349.14"/>
    <n v="5"/>
    <n v="1745.6999999999998"/>
    <n v="692.47"/>
    <n v="1053.2299999999998"/>
    <x v="3"/>
    <s v="06"/>
    <s v="June"/>
  </r>
  <r>
    <x v="4388"/>
    <d v="2024-11-01T03:46:02"/>
    <s v="PROD118"/>
    <s v="CUST250"/>
    <s v="Fashion"/>
    <s v="PayPal"/>
    <n v="1128.5999999999999"/>
    <n v="3"/>
    <n v="3385.7999999999997"/>
    <n v="370.52"/>
    <n v="3015.2799999999997"/>
    <x v="1"/>
    <s v="11"/>
    <s v="November"/>
  </r>
  <r>
    <x v="4389"/>
    <d v="2024-06-04T05:13:01"/>
    <s v="PROD29"/>
    <s v="CUST540"/>
    <s v="Toys"/>
    <s v="Credit Card"/>
    <n v="1676.86"/>
    <n v="3"/>
    <n v="5030.58"/>
    <n v="951.64"/>
    <n v="4078.94"/>
    <x v="5"/>
    <s v="06"/>
    <s v="June"/>
  </r>
  <r>
    <x v="4390"/>
    <d v="2024-01-16T00:45:17"/>
    <s v="PROD199"/>
    <s v="CUST823"/>
    <s v="Toys"/>
    <s v="PayPal"/>
    <n v="1637.13"/>
    <n v="8"/>
    <n v="13097.04"/>
    <n v="907.07"/>
    <n v="12189.970000000001"/>
    <x v="5"/>
    <s v="01"/>
    <s v="January"/>
  </r>
  <r>
    <x v="4391"/>
    <d v="2024-08-12T04:38:13"/>
    <s v="PROD93"/>
    <s v="CUST768"/>
    <s v="Fashion"/>
    <s v="Cash"/>
    <n v="293.88"/>
    <n v="9"/>
    <n v="2644.92"/>
    <n v="762.47"/>
    <n v="1882.45"/>
    <x v="6"/>
    <s v="08"/>
    <s v="August"/>
  </r>
  <r>
    <x v="4392"/>
    <d v="2024-09-10T08:42:03"/>
    <s v="PROD159"/>
    <s v="CUST109"/>
    <s v="Home Appliances"/>
    <s v="PayPal"/>
    <n v="1135.1500000000001"/>
    <n v="2"/>
    <n v="2270.3000000000002"/>
    <n v="220.45"/>
    <n v="2049.8500000000004"/>
    <x v="5"/>
    <s v="09"/>
    <s v="September"/>
  </r>
  <r>
    <x v="4393"/>
    <d v="2024-09-02T09:54:18"/>
    <s v="PROD189"/>
    <s v="CUST700"/>
    <s v="Electronics"/>
    <s v="PayPal"/>
    <n v="1353.52"/>
    <n v="8"/>
    <n v="10828.16"/>
    <n v="532.16999999999996"/>
    <n v="10295.99"/>
    <x v="6"/>
    <s v="09"/>
    <s v="September"/>
  </r>
  <r>
    <x v="4394"/>
    <d v="2024-04-07T09:19:36"/>
    <s v="PROD177"/>
    <s v="CUST394"/>
    <s v="Home Appliances"/>
    <s v="Bank Transfer"/>
    <n v="1074.49"/>
    <n v="7"/>
    <n v="7521.43"/>
    <n v="102.73"/>
    <n v="7418.7000000000007"/>
    <x v="0"/>
    <s v="04"/>
    <s v="April"/>
  </r>
  <r>
    <x v="4395"/>
    <d v="2024-08-24T06:49:08"/>
    <s v="PROD54"/>
    <s v="CUST464"/>
    <s v="Home Appliances"/>
    <s v="PayPal"/>
    <n v="1128.25"/>
    <n v="3"/>
    <n v="3384.75"/>
    <n v="17.89"/>
    <n v="3366.86"/>
    <x v="3"/>
    <s v="08"/>
    <s v="August"/>
  </r>
  <r>
    <x v="4396"/>
    <d v="2024-01-17T01:40:45"/>
    <s v="PROD124"/>
    <s v="CUST976"/>
    <s v="Books"/>
    <s v="PayPal"/>
    <n v="1081.4100000000001"/>
    <n v="9"/>
    <n v="9732.69"/>
    <n v="409.39"/>
    <n v="9323.3000000000011"/>
    <x v="4"/>
    <s v="01"/>
    <s v="January"/>
  </r>
  <r>
    <x v="4397"/>
    <d v="2024-11-08T07:21:58"/>
    <s v="PROD61"/>
    <s v="CUST693"/>
    <s v="Books"/>
    <s v="PayPal"/>
    <n v="1898.24"/>
    <n v="1"/>
    <n v="1898.24"/>
    <n v="193.63"/>
    <n v="1704.6100000000001"/>
    <x v="1"/>
    <s v="11"/>
    <s v="November"/>
  </r>
  <r>
    <x v="4398"/>
    <d v="2024-04-09T02:24:53"/>
    <s v="PROD171"/>
    <s v="CUST166"/>
    <s v="Toys"/>
    <s v="Bank Transfer"/>
    <n v="1488.36"/>
    <n v="2"/>
    <n v="2976.72"/>
    <n v="485.76"/>
    <n v="2490.96"/>
    <x v="5"/>
    <s v="04"/>
    <s v="April"/>
  </r>
  <r>
    <x v="4399"/>
    <d v="2024-04-02T04:28:25"/>
    <s v="PROD6"/>
    <s v="CUST358"/>
    <s v="Toys"/>
    <s v="Bank Transfer"/>
    <n v="429.02"/>
    <n v="8"/>
    <n v="3432.16"/>
    <n v="96.13"/>
    <n v="3336.0299999999997"/>
    <x v="5"/>
    <s v="04"/>
    <s v="April"/>
  </r>
  <r>
    <x v="4400"/>
    <d v="2024-11-09T12:10:48"/>
    <s v="PROD19"/>
    <s v="CUST996"/>
    <s v="Fashion"/>
    <s v="Credit Card"/>
    <n v="595.19000000000005"/>
    <n v="5"/>
    <n v="2975.9500000000003"/>
    <n v="288.51"/>
    <n v="2687.4400000000005"/>
    <x v="3"/>
    <s v="11"/>
    <s v="November"/>
  </r>
  <r>
    <x v="4401"/>
    <d v="2024-01-08T01:54:35"/>
    <s v="PROD178"/>
    <s v="CUST170"/>
    <s v="Electronics"/>
    <s v="Debit Card"/>
    <n v="1020.28"/>
    <n v="3"/>
    <n v="3060.84"/>
    <n v="750.55"/>
    <n v="2310.29"/>
    <x v="6"/>
    <s v="01"/>
    <s v="January"/>
  </r>
  <r>
    <x v="4402"/>
    <d v="2024-07-07T20:24:09"/>
    <s v="PROD71"/>
    <s v="CUST423"/>
    <s v="Fashion"/>
    <s v="Credit Card"/>
    <n v="1447.16"/>
    <n v="8"/>
    <n v="11577.28"/>
    <n v="35.22"/>
    <n v="11542.060000000001"/>
    <x v="0"/>
    <s v="07"/>
    <s v="July"/>
  </r>
  <r>
    <x v="4403"/>
    <d v="2024-02-08T16:34:49"/>
    <s v="PROD18"/>
    <s v="CUST343"/>
    <s v="Home Appliances"/>
    <s v="PayPal"/>
    <n v="1697.19"/>
    <n v="2"/>
    <n v="3394.38"/>
    <n v="973.48"/>
    <n v="2420.9"/>
    <x v="2"/>
    <s v="02"/>
    <s v="February"/>
  </r>
  <r>
    <x v="4404"/>
    <d v="2024-11-08T10:48:39"/>
    <s v="PROD91"/>
    <s v="CUST932"/>
    <s v="Fashion"/>
    <s v="PayPal"/>
    <n v="476.39"/>
    <n v="1"/>
    <n v="476.39"/>
    <n v="105.91"/>
    <n v="370.48"/>
    <x v="1"/>
    <s v="11"/>
    <s v="November"/>
  </r>
  <r>
    <x v="4405"/>
    <d v="2024-06-09T20:29:20"/>
    <s v="PROD171"/>
    <s v="CUST962"/>
    <s v="Electronics"/>
    <s v="Debit Card"/>
    <n v="916.85"/>
    <n v="6"/>
    <n v="5501.1"/>
    <n v="485.76"/>
    <n v="5015.34"/>
    <x v="0"/>
    <s v="06"/>
    <s v="June"/>
  </r>
  <r>
    <x v="4406"/>
    <d v="2024-07-05T11:41:39"/>
    <s v="PROD138"/>
    <s v="CUST41"/>
    <s v="Home Appliances"/>
    <s v="Debit Card"/>
    <n v="1205.6600000000001"/>
    <n v="9"/>
    <n v="10850.94"/>
    <n v="374.92"/>
    <n v="10476.02"/>
    <x v="1"/>
    <s v="07"/>
    <s v="July"/>
  </r>
  <r>
    <x v="4407"/>
    <d v="2024-05-12T04:23:27"/>
    <s v="PROD51"/>
    <s v="CUST155"/>
    <s v="Fashion"/>
    <s v="Debit Card"/>
    <n v="1040.29"/>
    <n v="9"/>
    <n v="9362.61"/>
    <n v="502.29"/>
    <n v="8860.32"/>
    <x v="0"/>
    <s v="05"/>
    <s v="May"/>
  </r>
  <r>
    <x v="4408"/>
    <d v="2024-10-19T16:01:31"/>
    <s v="PROD49"/>
    <s v="CUST781"/>
    <s v="Electronics"/>
    <s v="Bank Transfer"/>
    <n v="180.41"/>
    <n v="6"/>
    <n v="1082.46"/>
    <n v="401.98"/>
    <n v="680.48"/>
    <x v="3"/>
    <s v="10"/>
    <s v="October"/>
  </r>
  <r>
    <x v="4409"/>
    <d v="2024-08-11T02:08:44"/>
    <s v="PROD101"/>
    <s v="CUST796"/>
    <s v="Electronics"/>
    <s v="Cash"/>
    <n v="1758.46"/>
    <n v="1"/>
    <n v="1758.46"/>
    <n v="978.72"/>
    <n v="779.74"/>
    <x v="0"/>
    <s v="08"/>
    <s v="August"/>
  </r>
  <r>
    <x v="4410"/>
    <d v="2024-06-07T03:03:53"/>
    <s v="PROD7"/>
    <s v="CUST923"/>
    <s v="Home Appliances"/>
    <s v="Debit Card"/>
    <n v="326.67"/>
    <n v="5"/>
    <n v="1633.3500000000001"/>
    <n v="157.37"/>
    <n v="1475.98"/>
    <x v="1"/>
    <s v="06"/>
    <s v="June"/>
  </r>
  <r>
    <x v="4411"/>
    <d v="2024-04-18T21:27:44"/>
    <s v="PROD42"/>
    <s v="CUST655"/>
    <s v="Home Appliances"/>
    <s v="Bank Transfer"/>
    <n v="1791.87"/>
    <n v="3"/>
    <n v="5375.61"/>
    <n v="352.83"/>
    <n v="5022.78"/>
    <x v="2"/>
    <s v="04"/>
    <s v="April"/>
  </r>
  <r>
    <x v="4412"/>
    <d v="2024-02-23T11:32:31"/>
    <s v="PROD193"/>
    <s v="CUST469"/>
    <s v="Fashion"/>
    <s v="Cash"/>
    <n v="835.74"/>
    <n v="7"/>
    <n v="5850.18"/>
    <n v="809.98"/>
    <n v="5040.2000000000007"/>
    <x v="1"/>
    <s v="02"/>
    <s v="February"/>
  </r>
  <r>
    <x v="4413"/>
    <d v="2024-05-30T01:14:20"/>
    <s v="PROD8"/>
    <s v="CUST771"/>
    <s v="Books"/>
    <s v="Cash"/>
    <n v="1059.05"/>
    <n v="4"/>
    <n v="4236.2"/>
    <n v="851.56"/>
    <n v="3384.64"/>
    <x v="2"/>
    <s v="05"/>
    <s v="May"/>
  </r>
  <r>
    <x v="4414"/>
    <d v="2024-02-29T20:07:33"/>
    <s v="PROD36"/>
    <s v="CUST303"/>
    <s v="Fashion"/>
    <s v="Credit Card"/>
    <n v="1490.32"/>
    <n v="7"/>
    <n v="10432.24"/>
    <n v="462.14"/>
    <n v="9970.1"/>
    <x v="2"/>
    <s v="02"/>
    <s v="February"/>
  </r>
  <r>
    <x v="4415"/>
    <d v="2024-07-04T03:21:28"/>
    <s v="PROD68"/>
    <s v="CUST220"/>
    <s v="Toys"/>
    <s v="PayPal"/>
    <n v="200.28"/>
    <n v="3"/>
    <n v="600.84"/>
    <n v="704.91"/>
    <n v="-104.06999999999994"/>
    <x v="2"/>
    <s v="07"/>
    <s v="July"/>
  </r>
  <r>
    <x v="4416"/>
    <d v="2024-03-27T15:42:47"/>
    <s v="PROD133"/>
    <s v="CUST535"/>
    <s v="Electronics"/>
    <s v="PayPal"/>
    <n v="1638.32"/>
    <n v="7"/>
    <n v="11468.24"/>
    <n v="751.27"/>
    <n v="10716.97"/>
    <x v="4"/>
    <s v="03"/>
    <s v="March"/>
  </r>
  <r>
    <x v="4417"/>
    <d v="2024-04-07T05:48:47"/>
    <s v="PROD160"/>
    <s v="CUST490"/>
    <s v="Home Appliances"/>
    <s v="Debit Card"/>
    <n v="1282.6300000000001"/>
    <n v="10"/>
    <n v="12826.300000000001"/>
    <n v="311.56"/>
    <n v="12514.740000000002"/>
    <x v="0"/>
    <s v="04"/>
    <s v="April"/>
  </r>
  <r>
    <x v="4418"/>
    <d v="2024-09-24T08:07:33"/>
    <s v="PROD95"/>
    <s v="CUST171"/>
    <s v="Toys"/>
    <s v="Cash"/>
    <n v="733.65"/>
    <n v="5"/>
    <n v="3668.25"/>
    <n v="211.14"/>
    <n v="3457.11"/>
    <x v="5"/>
    <s v="09"/>
    <s v="September"/>
  </r>
  <r>
    <x v="4419"/>
    <d v="2024-11-06T12:00:23"/>
    <s v="PROD195"/>
    <s v="CUST64"/>
    <s v="Fashion"/>
    <s v="Credit Card"/>
    <n v="28.07"/>
    <n v="10"/>
    <n v="280.7"/>
    <n v="955.51"/>
    <n v="-674.81"/>
    <x v="4"/>
    <s v="11"/>
    <s v="November"/>
  </r>
  <r>
    <x v="4420"/>
    <d v="2024-06-03T15:51:48"/>
    <s v="PROD155"/>
    <s v="CUST102"/>
    <s v="Books"/>
    <s v="Debit Card"/>
    <n v="308.13"/>
    <n v="8"/>
    <n v="2465.04"/>
    <n v="28.84"/>
    <n v="2436.1999999999998"/>
    <x v="6"/>
    <s v="06"/>
    <s v="June"/>
  </r>
  <r>
    <x v="4421"/>
    <d v="2024-08-19T15:27:43"/>
    <s v="PROD103"/>
    <s v="CUST618"/>
    <s v="Books"/>
    <s v="Debit Card"/>
    <n v="577.14"/>
    <n v="5"/>
    <n v="2885.7"/>
    <n v="889.08"/>
    <n v="1996.62"/>
    <x v="6"/>
    <s v="08"/>
    <s v="August"/>
  </r>
  <r>
    <x v="4422"/>
    <d v="2024-07-03T13:08:29"/>
    <s v="PROD62"/>
    <s v="CUST894"/>
    <s v="Toys"/>
    <s v="Credit Card"/>
    <n v="696.82"/>
    <n v="1"/>
    <n v="696.82"/>
    <n v="778.48"/>
    <n v="-81.659999999999968"/>
    <x v="4"/>
    <s v="07"/>
    <s v="July"/>
  </r>
  <r>
    <x v="4423"/>
    <d v="2024-05-22T21:06:34"/>
    <s v="PROD151"/>
    <s v="CUST43"/>
    <s v="Books"/>
    <s v="Cash"/>
    <n v="91.75"/>
    <n v="10"/>
    <n v="917.5"/>
    <n v="47.47"/>
    <n v="870.03"/>
    <x v="4"/>
    <s v="05"/>
    <s v="May"/>
  </r>
  <r>
    <x v="4424"/>
    <d v="2024-01-18T17:43:04"/>
    <s v="PROD19"/>
    <s v="CUST289"/>
    <s v="Toys"/>
    <s v="PayPal"/>
    <n v="908.53"/>
    <n v="7"/>
    <n v="6359.71"/>
    <n v="288.51"/>
    <n v="6071.2"/>
    <x v="2"/>
    <s v="01"/>
    <s v="January"/>
  </r>
  <r>
    <x v="4425"/>
    <d v="2024-04-17T21:43:32"/>
    <s v="PROD134"/>
    <s v="CUST798"/>
    <s v="Electronics"/>
    <s v="Credit Card"/>
    <n v="1814.78"/>
    <n v="3"/>
    <n v="5444.34"/>
    <n v="162.74"/>
    <n v="5281.6"/>
    <x v="4"/>
    <s v="04"/>
    <s v="April"/>
  </r>
  <r>
    <x v="4426"/>
    <d v="2024-11-17T11:10:30"/>
    <s v="PROD110"/>
    <s v="CUST288"/>
    <s v="Electronics"/>
    <s v="PayPal"/>
    <n v="140.86000000000001"/>
    <n v="7"/>
    <n v="986.0200000000001"/>
    <n v="678.93"/>
    <n v="307.09000000000015"/>
    <x v="0"/>
    <s v="11"/>
    <s v="November"/>
  </r>
  <r>
    <x v="4427"/>
    <d v="2024-11-16T08:11:18"/>
    <s v="PROD13"/>
    <s v="CUST417"/>
    <s v="Home Appliances"/>
    <s v="Credit Card"/>
    <n v="337.33"/>
    <n v="6"/>
    <n v="2023.98"/>
    <n v="188.4"/>
    <n v="1835.58"/>
    <x v="3"/>
    <s v="11"/>
    <s v="November"/>
  </r>
  <r>
    <x v="4428"/>
    <d v="2024-04-08T01:26:26"/>
    <s v="PROD152"/>
    <s v="CUST310"/>
    <s v="Toys"/>
    <s v="Credit Card"/>
    <n v="1497.3"/>
    <n v="8"/>
    <n v="11978.4"/>
    <n v="143.38"/>
    <n v="11835.02"/>
    <x v="6"/>
    <s v="04"/>
    <s v="April"/>
  </r>
  <r>
    <x v="4429"/>
    <d v="2024-08-03T05:57:42"/>
    <s v="PROD159"/>
    <s v="CUST846"/>
    <s v="Books"/>
    <s v="Bank Transfer"/>
    <n v="461.31"/>
    <n v="4"/>
    <n v="1845.24"/>
    <n v="220.45"/>
    <n v="1624.79"/>
    <x v="3"/>
    <s v="08"/>
    <s v="August"/>
  </r>
  <r>
    <x v="4430"/>
    <d v="2024-04-23T20:50:35"/>
    <s v="PROD144"/>
    <s v="CUST280"/>
    <s v="Fashion"/>
    <s v="Bank Transfer"/>
    <n v="81.56"/>
    <n v="10"/>
    <n v="815.6"/>
    <n v="369.73"/>
    <n v="445.87"/>
    <x v="5"/>
    <s v="04"/>
    <s v="April"/>
  </r>
  <r>
    <x v="4431"/>
    <d v="2024-09-30T13:16:17"/>
    <s v="PROD90"/>
    <s v="CUST763"/>
    <s v="Books"/>
    <s v="Credit Card"/>
    <n v="1689"/>
    <n v="8"/>
    <n v="13512"/>
    <n v="961.3"/>
    <n v="12550.7"/>
    <x v="6"/>
    <s v="09"/>
    <s v="September"/>
  </r>
  <r>
    <x v="4432"/>
    <d v="2024-01-07T16:13:43"/>
    <s v="PROD75"/>
    <s v="CUST260"/>
    <s v="Home Appliances"/>
    <s v="Cash"/>
    <n v="1651.87"/>
    <n v="7"/>
    <n v="11563.09"/>
    <n v="703.67"/>
    <n v="10859.42"/>
    <x v="0"/>
    <s v="01"/>
    <s v="January"/>
  </r>
  <r>
    <x v="4433"/>
    <d v="2024-06-14T02:01:56"/>
    <s v="PROD159"/>
    <s v="CUST506"/>
    <s v="Books"/>
    <s v="Bank Transfer"/>
    <n v="1679.64"/>
    <n v="9"/>
    <n v="15116.76"/>
    <n v="220.45"/>
    <n v="14896.31"/>
    <x v="1"/>
    <s v="06"/>
    <s v="June"/>
  </r>
  <r>
    <x v="4434"/>
    <d v="2024-07-22T15:16:34"/>
    <s v="PROD31"/>
    <s v="CUST95"/>
    <s v="Books"/>
    <s v="Bank Transfer"/>
    <n v="803.78"/>
    <n v="9"/>
    <n v="7234.0199999999995"/>
    <n v="736.41"/>
    <n v="6497.61"/>
    <x v="6"/>
    <s v="07"/>
    <s v="July"/>
  </r>
  <r>
    <x v="4435"/>
    <d v="2024-07-27T19:32:12"/>
    <s v="PROD115"/>
    <s v="CUST874"/>
    <s v="Home Appliances"/>
    <s v="Bank Transfer"/>
    <n v="871.19"/>
    <n v="7"/>
    <n v="6098.33"/>
    <n v="197.58"/>
    <n v="5900.75"/>
    <x v="3"/>
    <s v="07"/>
    <s v="July"/>
  </r>
  <r>
    <x v="4436"/>
    <d v="2024-10-09T11:03:08"/>
    <s v="PROD185"/>
    <s v="CUST251"/>
    <s v="Books"/>
    <s v="Debit Card"/>
    <n v="1790.42"/>
    <n v="8"/>
    <n v="14323.36"/>
    <n v="751.58"/>
    <n v="13571.78"/>
    <x v="4"/>
    <s v="10"/>
    <s v="October"/>
  </r>
  <r>
    <x v="4437"/>
    <d v="2024-09-26T09:27:00"/>
    <s v="PROD189"/>
    <s v="CUST919"/>
    <s v="Fashion"/>
    <s v="Cash"/>
    <n v="1804.59"/>
    <n v="4"/>
    <n v="7218.36"/>
    <n v="532.16999999999996"/>
    <n v="6686.19"/>
    <x v="2"/>
    <s v="09"/>
    <s v="September"/>
  </r>
  <r>
    <x v="4438"/>
    <d v="2024-02-20T19:07:27"/>
    <s v="PROD139"/>
    <s v="CUST904"/>
    <s v="Books"/>
    <s v="Cash"/>
    <n v="1174.6199999999999"/>
    <n v="4"/>
    <n v="4698.4799999999996"/>
    <n v="699.64"/>
    <n v="3998.8399999999997"/>
    <x v="5"/>
    <s v="02"/>
    <s v="February"/>
  </r>
  <r>
    <x v="4439"/>
    <d v="2024-01-15T10:23:21"/>
    <s v="PROD89"/>
    <s v="CUST977"/>
    <s v="Books"/>
    <s v="Cash"/>
    <n v="596.6"/>
    <n v="7"/>
    <n v="4176.2"/>
    <n v="77.61"/>
    <n v="4098.59"/>
    <x v="6"/>
    <s v="01"/>
    <s v="January"/>
  </r>
  <r>
    <x v="4440"/>
    <d v="2024-07-13T02:14:11"/>
    <s v="PROD184"/>
    <s v="CUST972"/>
    <s v="Electronics"/>
    <s v="Bank Transfer"/>
    <n v="553.24"/>
    <n v="5"/>
    <n v="2766.2"/>
    <n v="986.68"/>
    <n v="1779.52"/>
    <x v="3"/>
    <s v="07"/>
    <s v="July"/>
  </r>
  <r>
    <x v="4441"/>
    <d v="2024-03-24T15:04:54"/>
    <s v="PROD84"/>
    <s v="CUST688"/>
    <s v="Home Appliances"/>
    <s v="PayPal"/>
    <n v="598.41"/>
    <n v="2"/>
    <n v="1196.82"/>
    <n v="970.96"/>
    <n v="225.8599999999999"/>
    <x v="0"/>
    <s v="03"/>
    <s v="March"/>
  </r>
  <r>
    <x v="4442"/>
    <d v="2024-10-02T07:15:03"/>
    <s v="PROD54"/>
    <s v="CUST739"/>
    <s v="Fashion"/>
    <s v="Credit Card"/>
    <n v="441.47"/>
    <n v="5"/>
    <n v="2207.3500000000004"/>
    <n v="17.89"/>
    <n v="2189.4600000000005"/>
    <x v="4"/>
    <s v="10"/>
    <s v="October"/>
  </r>
  <r>
    <x v="4443"/>
    <d v="2024-10-26T04:56:16"/>
    <s v="PROD177"/>
    <s v="CUST75"/>
    <s v="Electronics"/>
    <s v="Bank Transfer"/>
    <n v="567.85"/>
    <n v="10"/>
    <n v="5678.5"/>
    <n v="102.73"/>
    <n v="5575.77"/>
    <x v="3"/>
    <s v="10"/>
    <s v="October"/>
  </r>
  <r>
    <x v="4444"/>
    <d v="2024-02-24T20:09:17"/>
    <s v="PROD104"/>
    <s v="CUST946"/>
    <s v="Home Appliances"/>
    <s v="Cash"/>
    <n v="1896.67"/>
    <n v="1"/>
    <n v="1896.67"/>
    <n v="310.20999999999998"/>
    <n v="1586.46"/>
    <x v="3"/>
    <s v="02"/>
    <s v="February"/>
  </r>
  <r>
    <x v="4445"/>
    <d v="2024-03-04T15:50:11"/>
    <s v="PROD27"/>
    <s v="CUST853"/>
    <s v="Books"/>
    <s v="PayPal"/>
    <n v="165.19"/>
    <n v="3"/>
    <n v="495.57"/>
    <n v="493.17"/>
    <n v="2.3999999999999773"/>
    <x v="6"/>
    <s v="03"/>
    <s v="March"/>
  </r>
  <r>
    <x v="4446"/>
    <d v="2024-04-29T09:08:58"/>
    <s v="PROD138"/>
    <s v="CUST340"/>
    <s v="Toys"/>
    <s v="Cash"/>
    <n v="1097.9100000000001"/>
    <n v="8"/>
    <n v="8783.2800000000007"/>
    <n v="374.92"/>
    <n v="8408.36"/>
    <x v="6"/>
    <s v="04"/>
    <s v="April"/>
  </r>
  <r>
    <x v="4447"/>
    <d v="2024-01-19T00:18:20"/>
    <s v="PROD134"/>
    <s v="CUST602"/>
    <s v="Home Appliances"/>
    <s v="Bank Transfer"/>
    <n v="1150.75"/>
    <n v="9"/>
    <n v="10356.75"/>
    <n v="162.74"/>
    <n v="10194.01"/>
    <x v="1"/>
    <s v="01"/>
    <s v="January"/>
  </r>
  <r>
    <x v="4448"/>
    <d v="2024-08-17T22:11:44"/>
    <s v="PROD100"/>
    <s v="CUST226"/>
    <s v="Electronics"/>
    <s v="Bank Transfer"/>
    <n v="385.87"/>
    <n v="8"/>
    <n v="3086.96"/>
    <n v="404.57"/>
    <n v="2682.39"/>
    <x v="3"/>
    <s v="08"/>
    <s v="August"/>
  </r>
  <r>
    <x v="4449"/>
    <d v="2024-04-05T08:09:37"/>
    <s v="PROD86"/>
    <s v="CUST203"/>
    <s v="Fashion"/>
    <s v="Credit Card"/>
    <n v="1643.96"/>
    <n v="1"/>
    <n v="1643.96"/>
    <n v="15.69"/>
    <n v="1628.27"/>
    <x v="1"/>
    <s v="04"/>
    <s v="April"/>
  </r>
  <r>
    <x v="4450"/>
    <d v="2024-11-01T23:13:27"/>
    <s v="PROD140"/>
    <s v="CUST199"/>
    <s v="Fashion"/>
    <s v="PayPal"/>
    <n v="1159.29"/>
    <n v="5"/>
    <n v="5796.45"/>
    <n v="368.41"/>
    <n v="5428.04"/>
    <x v="1"/>
    <s v="11"/>
    <s v="November"/>
  </r>
  <r>
    <x v="4451"/>
    <d v="2024-03-01T02:49:21"/>
    <s v="PROD85"/>
    <s v="CUST434"/>
    <s v="Toys"/>
    <s v="Credit Card"/>
    <n v="883.75"/>
    <n v="2"/>
    <n v="1767.5"/>
    <n v="899.57"/>
    <n v="867.93"/>
    <x v="1"/>
    <s v="03"/>
    <s v="March"/>
  </r>
  <r>
    <x v="4452"/>
    <d v="2024-02-16T19:03:14"/>
    <s v="PROD71"/>
    <s v="CUST494"/>
    <s v="Toys"/>
    <s v="Credit Card"/>
    <n v="1706.07"/>
    <n v="8"/>
    <n v="13648.56"/>
    <n v="35.22"/>
    <n v="13613.34"/>
    <x v="1"/>
    <s v="02"/>
    <s v="February"/>
  </r>
  <r>
    <x v="4453"/>
    <d v="2024-07-11T08:16:02"/>
    <s v="PROD59"/>
    <s v="CUST207"/>
    <s v="Books"/>
    <s v="Cash"/>
    <n v="1484.7"/>
    <n v="6"/>
    <n v="8908.2000000000007"/>
    <n v="297.7"/>
    <n v="8610.5"/>
    <x v="2"/>
    <s v="07"/>
    <s v="July"/>
  </r>
  <r>
    <x v="4454"/>
    <d v="2024-04-13T01:12:12"/>
    <s v="PROD46"/>
    <s v="CUST814"/>
    <s v="Home Appliances"/>
    <s v="Bank Transfer"/>
    <n v="622.02"/>
    <n v="1"/>
    <n v="622.02"/>
    <n v="587.24"/>
    <n v="34.779999999999973"/>
    <x v="3"/>
    <s v="04"/>
    <s v="April"/>
  </r>
  <r>
    <x v="4455"/>
    <d v="2024-01-02T08:18:02"/>
    <s v="PROD168"/>
    <s v="CUST145"/>
    <s v="Home Appliances"/>
    <s v="Debit Card"/>
    <n v="1632.86"/>
    <n v="2"/>
    <n v="3265.72"/>
    <n v="407.18"/>
    <n v="2858.54"/>
    <x v="5"/>
    <s v="01"/>
    <s v="January"/>
  </r>
  <r>
    <x v="4456"/>
    <d v="2024-09-25T07:02:05"/>
    <s v="PROD116"/>
    <s v="CUST114"/>
    <s v="Books"/>
    <s v="Credit Card"/>
    <n v="973.97"/>
    <n v="3"/>
    <n v="2921.91"/>
    <n v="417.49"/>
    <n v="2504.42"/>
    <x v="4"/>
    <s v="09"/>
    <s v="September"/>
  </r>
  <r>
    <x v="4457"/>
    <d v="2024-03-24T09:55:57"/>
    <s v="PROD86"/>
    <s v="CUST971"/>
    <s v="Electronics"/>
    <s v="PayPal"/>
    <n v="1119.92"/>
    <n v="6"/>
    <n v="6719.52"/>
    <n v="15.69"/>
    <n v="6703.8300000000008"/>
    <x v="0"/>
    <s v="03"/>
    <s v="March"/>
  </r>
  <r>
    <x v="4458"/>
    <d v="2024-05-12T21:26:15"/>
    <s v="PROD148"/>
    <s v="CUST650"/>
    <s v="Electronics"/>
    <s v="Cash"/>
    <n v="805.79"/>
    <n v="7"/>
    <n v="5640.53"/>
    <n v="93.21"/>
    <n v="5547.32"/>
    <x v="0"/>
    <s v="05"/>
    <s v="May"/>
  </r>
  <r>
    <x v="4459"/>
    <d v="2024-02-22T07:01:38"/>
    <s v="PROD91"/>
    <s v="CUST753"/>
    <s v="Fashion"/>
    <s v="Credit Card"/>
    <n v="702.65"/>
    <n v="5"/>
    <n v="3513.25"/>
    <n v="105.91"/>
    <n v="3407.34"/>
    <x v="2"/>
    <s v="02"/>
    <s v="February"/>
  </r>
  <r>
    <x v="4460"/>
    <d v="2024-05-02T01:28:50"/>
    <s v="PROD62"/>
    <s v="CUST83"/>
    <s v="Home Appliances"/>
    <s v="PayPal"/>
    <n v="411.99"/>
    <n v="6"/>
    <n v="2471.94"/>
    <n v="778.48"/>
    <n v="1693.46"/>
    <x v="2"/>
    <s v="05"/>
    <s v="May"/>
  </r>
  <r>
    <x v="4461"/>
    <d v="2024-03-13T06:04:10"/>
    <s v="PROD118"/>
    <s v="CUST15"/>
    <s v="Fashion"/>
    <s v="Cash"/>
    <n v="678.51"/>
    <n v="4"/>
    <n v="2714.04"/>
    <n v="370.52"/>
    <n v="2343.52"/>
    <x v="4"/>
    <s v="03"/>
    <s v="March"/>
  </r>
  <r>
    <x v="4462"/>
    <d v="2024-10-09T12:14:16"/>
    <s v="PROD174"/>
    <s v="CUST911"/>
    <s v="Fashion"/>
    <s v="PayPal"/>
    <n v="404.74"/>
    <n v="3"/>
    <n v="1214.22"/>
    <n v="348.26"/>
    <n v="865.96"/>
    <x v="4"/>
    <s v="10"/>
    <s v="October"/>
  </r>
  <r>
    <x v="4463"/>
    <d v="2024-07-13T08:29:37"/>
    <s v="PROD60"/>
    <s v="CUST817"/>
    <s v="Toys"/>
    <s v="Credit Card"/>
    <n v="1273.93"/>
    <n v="9"/>
    <n v="11465.37"/>
    <n v="961.88"/>
    <n v="10503.490000000002"/>
    <x v="3"/>
    <s v="07"/>
    <s v="July"/>
  </r>
  <r>
    <x v="4464"/>
    <d v="2024-08-08T03:03:20"/>
    <s v="PROD102"/>
    <s v="CUST407"/>
    <s v="Books"/>
    <s v="Credit Card"/>
    <n v="1645.91"/>
    <n v="2"/>
    <n v="3291.82"/>
    <n v="294.83"/>
    <n v="2996.9900000000002"/>
    <x v="2"/>
    <s v="08"/>
    <s v="August"/>
  </r>
  <r>
    <x v="4465"/>
    <d v="2024-05-20T01:48:34"/>
    <s v="PROD173"/>
    <s v="CUST407"/>
    <s v="Toys"/>
    <s v="Bank Transfer"/>
    <n v="1734.22"/>
    <n v="7"/>
    <n v="12139.54"/>
    <n v="18.7"/>
    <n v="12120.84"/>
    <x v="6"/>
    <s v="05"/>
    <s v="May"/>
  </r>
  <r>
    <x v="4466"/>
    <d v="2024-09-22T01:45:37"/>
    <s v="PROD182"/>
    <s v="CUST315"/>
    <s v="Toys"/>
    <s v="Cash"/>
    <n v="1935.1"/>
    <n v="8"/>
    <n v="15480.8"/>
    <n v="316.27"/>
    <n v="15164.529999999999"/>
    <x v="0"/>
    <s v="09"/>
    <s v="September"/>
  </r>
  <r>
    <x v="4467"/>
    <d v="2024-08-23T11:28:52"/>
    <s v="PROD12"/>
    <s v="CUST803"/>
    <s v="Books"/>
    <s v="Debit Card"/>
    <n v="427.44"/>
    <n v="4"/>
    <n v="1709.76"/>
    <n v="132.38999999999999"/>
    <n v="1577.37"/>
    <x v="1"/>
    <s v="08"/>
    <s v="August"/>
  </r>
  <r>
    <x v="4468"/>
    <d v="2024-05-09T08:27:20"/>
    <s v="PROD140"/>
    <s v="CUST308"/>
    <s v="Home Appliances"/>
    <s v="Cash"/>
    <n v="913.46"/>
    <n v="6"/>
    <n v="5480.76"/>
    <n v="368.41"/>
    <n v="5112.3500000000004"/>
    <x v="2"/>
    <s v="05"/>
    <s v="May"/>
  </r>
  <r>
    <x v="4469"/>
    <d v="2024-10-04T10:21:52"/>
    <s v="PROD188"/>
    <s v="CUST550"/>
    <s v="Fashion"/>
    <s v="Debit Card"/>
    <n v="1566.54"/>
    <n v="5"/>
    <n v="7832.7"/>
    <n v="325.48"/>
    <n v="7507.2199999999993"/>
    <x v="1"/>
    <s v="10"/>
    <s v="October"/>
  </r>
  <r>
    <x v="4470"/>
    <d v="2024-08-01T14:01:35"/>
    <s v="PROD18"/>
    <s v="CUST576"/>
    <s v="Toys"/>
    <s v="Cash"/>
    <n v="1484.01"/>
    <n v="8"/>
    <n v="11872.08"/>
    <n v="973.48"/>
    <n v="10898.6"/>
    <x v="2"/>
    <s v="08"/>
    <s v="August"/>
  </r>
  <r>
    <x v="4471"/>
    <d v="2024-08-10T09:15:55"/>
    <s v="PROD23"/>
    <s v="CUST216"/>
    <s v="Books"/>
    <s v="Credit Card"/>
    <n v="1298.75"/>
    <n v="3"/>
    <n v="3896.25"/>
    <n v="249.12"/>
    <n v="3647.13"/>
    <x v="3"/>
    <s v="08"/>
    <s v="August"/>
  </r>
  <r>
    <x v="4472"/>
    <d v="2024-08-01T00:22:42"/>
    <s v="PROD137"/>
    <s v="CUST554"/>
    <s v="Toys"/>
    <s v="Cash"/>
    <n v="174.62"/>
    <n v="5"/>
    <n v="873.1"/>
    <n v="612.41999999999996"/>
    <n v="260.68000000000006"/>
    <x v="2"/>
    <s v="08"/>
    <s v="August"/>
  </r>
  <r>
    <x v="4473"/>
    <d v="2024-07-15T21:52:52"/>
    <s v="PROD147"/>
    <s v="CUST240"/>
    <s v="Fashion"/>
    <s v="PayPal"/>
    <n v="1397.67"/>
    <n v="9"/>
    <n v="12579.03"/>
    <n v="257.93"/>
    <n v="12321.1"/>
    <x v="6"/>
    <s v="07"/>
    <s v="July"/>
  </r>
  <r>
    <x v="4474"/>
    <d v="2024-07-13T20:52:30"/>
    <s v="PROD10"/>
    <s v="CUST25"/>
    <s v="Fashion"/>
    <s v="PayPal"/>
    <n v="83.85"/>
    <n v="1"/>
    <n v="83.85"/>
    <n v="438.5"/>
    <n v="-354.65"/>
    <x v="3"/>
    <s v="07"/>
    <s v="July"/>
  </r>
  <r>
    <x v="4475"/>
    <d v="2024-06-08T16:37:54"/>
    <s v="PROD139"/>
    <s v="CUST836"/>
    <s v="Home Appliances"/>
    <s v="Debit Card"/>
    <n v="1241.51"/>
    <n v="7"/>
    <n v="8690.57"/>
    <n v="699.64"/>
    <n v="7990.9299999999994"/>
    <x v="3"/>
    <s v="06"/>
    <s v="June"/>
  </r>
  <r>
    <x v="4476"/>
    <d v="2024-08-19T05:22:36"/>
    <s v="PROD47"/>
    <s v="CUST199"/>
    <s v="Home Appliances"/>
    <s v="Bank Transfer"/>
    <n v="423.04"/>
    <n v="5"/>
    <n v="2115.2000000000003"/>
    <n v="821.78"/>
    <n v="1293.4200000000003"/>
    <x v="6"/>
    <s v="08"/>
    <s v="August"/>
  </r>
  <r>
    <x v="4477"/>
    <d v="2024-04-15T02:45:47"/>
    <s v="PROD195"/>
    <s v="CUST140"/>
    <s v="Books"/>
    <s v="PayPal"/>
    <n v="390.02"/>
    <n v="9"/>
    <n v="3510.18"/>
    <n v="955.51"/>
    <n v="2554.67"/>
    <x v="6"/>
    <s v="04"/>
    <s v="April"/>
  </r>
  <r>
    <x v="4478"/>
    <d v="2024-01-11T21:20:09"/>
    <s v="PROD50"/>
    <s v="CUST123"/>
    <s v="Home Appliances"/>
    <s v="Bank Transfer"/>
    <n v="1968.26"/>
    <n v="7"/>
    <n v="13777.82"/>
    <n v="762.05"/>
    <n v="13015.77"/>
    <x v="2"/>
    <s v="01"/>
    <s v="January"/>
  </r>
  <r>
    <x v="4479"/>
    <d v="2024-02-18T23:44:20"/>
    <s v="PROD65"/>
    <s v="CUST242"/>
    <s v="Electronics"/>
    <s v="Debit Card"/>
    <n v="1604.01"/>
    <n v="3"/>
    <n v="4812.03"/>
    <n v="974.22"/>
    <n v="3837.8099999999995"/>
    <x v="0"/>
    <s v="02"/>
    <s v="February"/>
  </r>
  <r>
    <x v="4480"/>
    <d v="2024-09-05T21:51:47"/>
    <s v="PROD144"/>
    <s v="CUST904"/>
    <s v="Toys"/>
    <s v="Cash"/>
    <n v="1750.57"/>
    <n v="1"/>
    <n v="1750.57"/>
    <n v="369.73"/>
    <n v="1380.84"/>
    <x v="2"/>
    <s v="09"/>
    <s v="September"/>
  </r>
  <r>
    <x v="4481"/>
    <d v="2024-10-23T09:47:39"/>
    <s v="PROD169"/>
    <s v="CUST255"/>
    <s v="Home Appliances"/>
    <s v="PayPal"/>
    <n v="953.25"/>
    <n v="3"/>
    <n v="2859.75"/>
    <n v="772.45"/>
    <n v="2087.3000000000002"/>
    <x v="4"/>
    <s v="10"/>
    <s v="October"/>
  </r>
  <r>
    <x v="4482"/>
    <d v="2024-08-17T21:55:37"/>
    <s v="PROD65"/>
    <s v="CUST925"/>
    <s v="Home Appliances"/>
    <s v="PayPal"/>
    <n v="1306.8599999999999"/>
    <n v="10"/>
    <n v="13068.599999999999"/>
    <n v="974.22"/>
    <n v="12094.38"/>
    <x v="3"/>
    <s v="08"/>
    <s v="August"/>
  </r>
  <r>
    <x v="4483"/>
    <d v="2024-05-15T14:09:15"/>
    <s v="PROD123"/>
    <s v="CUST298"/>
    <s v="Toys"/>
    <s v="Bank Transfer"/>
    <n v="1929.44"/>
    <n v="6"/>
    <n v="11576.64"/>
    <n v="372.5"/>
    <n v="11204.14"/>
    <x v="4"/>
    <s v="05"/>
    <s v="May"/>
  </r>
  <r>
    <x v="4484"/>
    <d v="2024-10-05T08:53:47"/>
    <s v="PROD79"/>
    <s v="CUST235"/>
    <s v="Toys"/>
    <s v="Credit Card"/>
    <n v="1528.17"/>
    <n v="9"/>
    <n v="13753.53"/>
    <n v="799.06"/>
    <n v="12954.470000000001"/>
    <x v="3"/>
    <s v="10"/>
    <s v="October"/>
  </r>
  <r>
    <x v="4485"/>
    <d v="2024-02-05T18:40:43"/>
    <s v="PROD164"/>
    <s v="CUST890"/>
    <s v="Home Appliances"/>
    <s v="Debit Card"/>
    <n v="919.59"/>
    <n v="2"/>
    <n v="1839.18"/>
    <n v="648.5"/>
    <n v="1190.68"/>
    <x v="6"/>
    <s v="02"/>
    <s v="February"/>
  </r>
  <r>
    <x v="4486"/>
    <d v="2024-04-30T16:06:03"/>
    <s v="PROD85"/>
    <s v="CUST459"/>
    <s v="Books"/>
    <s v="Cash"/>
    <n v="1950.56"/>
    <n v="1"/>
    <n v="1950.56"/>
    <n v="899.57"/>
    <n v="1050.9899999999998"/>
    <x v="5"/>
    <s v="04"/>
    <s v="April"/>
  </r>
  <r>
    <x v="4487"/>
    <d v="2024-07-29T14:01:51"/>
    <s v="PROD133"/>
    <s v="CUST118"/>
    <s v="Electronics"/>
    <s v="PayPal"/>
    <n v="1889.72"/>
    <n v="4"/>
    <n v="7558.88"/>
    <n v="751.27"/>
    <n v="6807.6100000000006"/>
    <x v="6"/>
    <s v="07"/>
    <s v="July"/>
  </r>
  <r>
    <x v="4488"/>
    <d v="2024-03-02T15:21:49"/>
    <s v="PROD162"/>
    <s v="CUST774"/>
    <s v="Toys"/>
    <s v="Cash"/>
    <n v="1977.94"/>
    <n v="10"/>
    <n v="19779.400000000001"/>
    <n v="109.48"/>
    <n v="19669.920000000002"/>
    <x v="3"/>
    <s v="03"/>
    <s v="March"/>
  </r>
  <r>
    <x v="4489"/>
    <d v="2024-11-12T04:41:57"/>
    <s v="PROD20"/>
    <s v="CUST792"/>
    <s v="Home Appliances"/>
    <s v="Cash"/>
    <n v="884.47"/>
    <n v="9"/>
    <n v="7960.2300000000005"/>
    <n v="211.71"/>
    <n v="7748.52"/>
    <x v="5"/>
    <s v="11"/>
    <s v="November"/>
  </r>
  <r>
    <x v="4490"/>
    <d v="2024-02-06T16:23:02"/>
    <s v="PROD137"/>
    <s v="CUST423"/>
    <s v="Electronics"/>
    <s v="Bank Transfer"/>
    <n v="1370.44"/>
    <n v="10"/>
    <n v="13704.400000000001"/>
    <n v="612.41999999999996"/>
    <n v="13091.980000000001"/>
    <x v="5"/>
    <s v="02"/>
    <s v="February"/>
  </r>
  <r>
    <x v="4491"/>
    <d v="2024-04-24T20:19:42"/>
    <s v="PROD176"/>
    <s v="CUST346"/>
    <s v="Electronics"/>
    <s v="Credit Card"/>
    <n v="1939.5"/>
    <n v="8"/>
    <n v="15516"/>
    <n v="653.88"/>
    <n v="14862.12"/>
    <x v="4"/>
    <s v="04"/>
    <s v="April"/>
  </r>
  <r>
    <x v="4492"/>
    <d v="2024-09-09T07:15:22"/>
    <s v="PROD9"/>
    <s v="CUST136"/>
    <s v="Electronics"/>
    <s v="Cash"/>
    <n v="1846.6"/>
    <n v="3"/>
    <n v="5539.7999999999993"/>
    <n v="481"/>
    <n v="5058.7999999999993"/>
    <x v="6"/>
    <s v="09"/>
    <s v="September"/>
  </r>
  <r>
    <x v="4493"/>
    <d v="2024-08-19T17:10:37"/>
    <s v="PROD119"/>
    <s v="CUST366"/>
    <s v="Electronics"/>
    <s v="PayPal"/>
    <n v="1410"/>
    <n v="10"/>
    <n v="14100"/>
    <n v="415.38"/>
    <n v="13684.62"/>
    <x v="6"/>
    <s v="08"/>
    <s v="August"/>
  </r>
  <r>
    <x v="4494"/>
    <d v="2024-07-06T10:37:20"/>
    <s v="PROD167"/>
    <s v="CUST122"/>
    <s v="Fashion"/>
    <s v="Debit Card"/>
    <n v="1971.22"/>
    <n v="1"/>
    <n v="1971.22"/>
    <n v="692.47"/>
    <n v="1278.75"/>
    <x v="3"/>
    <s v="07"/>
    <s v="July"/>
  </r>
  <r>
    <x v="4495"/>
    <d v="2024-03-23T23:55:44"/>
    <s v="PROD47"/>
    <s v="CUST175"/>
    <s v="Books"/>
    <s v="Debit Card"/>
    <n v="1006.67"/>
    <n v="7"/>
    <n v="7046.69"/>
    <n v="821.78"/>
    <n v="6224.91"/>
    <x v="3"/>
    <s v="03"/>
    <s v="March"/>
  </r>
  <r>
    <x v="4496"/>
    <d v="2024-04-11T06:49:02"/>
    <s v="PROD152"/>
    <s v="CUST991"/>
    <s v="Books"/>
    <s v="Cash"/>
    <n v="22.9"/>
    <n v="1"/>
    <n v="22.9"/>
    <n v="143.38"/>
    <n v="-120.47999999999999"/>
    <x v="2"/>
    <s v="04"/>
    <s v="April"/>
  </r>
  <r>
    <x v="4497"/>
    <d v="2024-08-02T23:58:43"/>
    <s v="PROD140"/>
    <s v="CUST492"/>
    <s v="Fashion"/>
    <s v="Cash"/>
    <n v="854.51"/>
    <n v="6"/>
    <n v="5127.0599999999995"/>
    <n v="368.41"/>
    <n v="4758.6499999999996"/>
    <x v="1"/>
    <s v="08"/>
    <s v="August"/>
  </r>
  <r>
    <x v="4498"/>
    <d v="2024-08-09T18:43:21"/>
    <s v="PROD176"/>
    <s v="CUST95"/>
    <s v="Toys"/>
    <s v="Bank Transfer"/>
    <n v="184.08"/>
    <n v="8"/>
    <n v="1472.64"/>
    <n v="653.88"/>
    <n v="818.7600000000001"/>
    <x v="1"/>
    <s v="08"/>
    <s v="August"/>
  </r>
  <r>
    <x v="4499"/>
    <d v="2024-05-11T09:00:17"/>
    <s v="PROD133"/>
    <s v="CUST325"/>
    <s v="Home Appliances"/>
    <s v="Cash"/>
    <n v="843.48"/>
    <n v="2"/>
    <n v="1686.96"/>
    <n v="751.27"/>
    <n v="935.69"/>
    <x v="3"/>
    <s v="05"/>
    <s v="May"/>
  </r>
  <r>
    <x v="4500"/>
    <d v="2024-07-09T21:21:14"/>
    <s v="PROD54"/>
    <s v="CUST968"/>
    <s v="Books"/>
    <s v="Bank Transfer"/>
    <n v="1342.07"/>
    <n v="2"/>
    <n v="2684.14"/>
    <n v="17.89"/>
    <n v="2666.25"/>
    <x v="5"/>
    <s v="07"/>
    <s v="July"/>
  </r>
  <r>
    <x v="4501"/>
    <d v="2024-01-21T14:23:18"/>
    <s v="PROD196"/>
    <s v="CUST334"/>
    <s v="Fashion"/>
    <s v="PayPal"/>
    <n v="1427.79"/>
    <n v="5"/>
    <n v="7138.95"/>
    <n v="487.84"/>
    <n v="6651.11"/>
    <x v="0"/>
    <s v="01"/>
    <s v="January"/>
  </r>
  <r>
    <x v="4502"/>
    <d v="2024-09-07T00:04:56"/>
    <s v="PROD98"/>
    <s v="CUST143"/>
    <s v="Home Appliances"/>
    <s v="Cash"/>
    <n v="175.73"/>
    <n v="4"/>
    <n v="702.92"/>
    <n v="943.24"/>
    <n v="-240.32000000000005"/>
    <x v="3"/>
    <s v="09"/>
    <s v="September"/>
  </r>
  <r>
    <x v="4503"/>
    <d v="2024-06-02T15:38:45"/>
    <s v="PROD162"/>
    <s v="CUST726"/>
    <s v="Electronics"/>
    <s v="Bank Transfer"/>
    <n v="1298.75"/>
    <n v="1"/>
    <n v="1298.75"/>
    <n v="109.48"/>
    <n v="1189.27"/>
    <x v="0"/>
    <s v="06"/>
    <s v="June"/>
  </r>
  <r>
    <x v="4504"/>
    <d v="2024-11-05T03:42:55"/>
    <s v="PROD51"/>
    <s v="CUST983"/>
    <s v="Electronics"/>
    <s v="Bank Transfer"/>
    <n v="291.60000000000002"/>
    <n v="10"/>
    <n v="2916"/>
    <n v="502.29"/>
    <n v="2413.71"/>
    <x v="5"/>
    <s v="11"/>
    <s v="November"/>
  </r>
  <r>
    <x v="4505"/>
    <d v="2024-04-09T11:36:21"/>
    <s v="PROD44"/>
    <s v="CUST277"/>
    <s v="Home Appliances"/>
    <s v="Cash"/>
    <n v="731.23"/>
    <n v="8"/>
    <n v="5849.84"/>
    <n v="174.99"/>
    <n v="5674.85"/>
    <x v="5"/>
    <s v="04"/>
    <s v="April"/>
  </r>
  <r>
    <x v="4506"/>
    <d v="2024-07-26T04:27:37"/>
    <s v="PROD42"/>
    <s v="CUST438"/>
    <s v="Home Appliances"/>
    <s v="Debit Card"/>
    <n v="1754.82"/>
    <n v="10"/>
    <n v="17548.2"/>
    <n v="352.83"/>
    <n v="17195.37"/>
    <x v="1"/>
    <s v="07"/>
    <s v="July"/>
  </r>
  <r>
    <x v="4507"/>
    <d v="2024-05-06T06:06:03"/>
    <s v="PROD103"/>
    <s v="CUST401"/>
    <s v="Home Appliances"/>
    <s v="Cash"/>
    <n v="834.08"/>
    <n v="4"/>
    <n v="3336.32"/>
    <n v="889.08"/>
    <n v="2447.2400000000002"/>
    <x v="6"/>
    <s v="05"/>
    <s v="May"/>
  </r>
  <r>
    <x v="4508"/>
    <d v="2024-09-02T06:41:54"/>
    <s v="PROD43"/>
    <s v="CUST306"/>
    <s v="Fashion"/>
    <s v="Debit Card"/>
    <n v="689.54"/>
    <n v="2"/>
    <n v="1379.08"/>
    <n v="321.19"/>
    <n v="1057.8899999999999"/>
    <x v="6"/>
    <s v="09"/>
    <s v="September"/>
  </r>
  <r>
    <x v="4509"/>
    <d v="2024-03-22T19:50:24"/>
    <s v="PROD134"/>
    <s v="CUST680"/>
    <s v="Toys"/>
    <s v="Cash"/>
    <n v="255.74"/>
    <n v="8"/>
    <n v="2045.92"/>
    <n v="162.74"/>
    <n v="1883.18"/>
    <x v="1"/>
    <s v="03"/>
    <s v="March"/>
  </r>
  <r>
    <x v="4510"/>
    <d v="2024-10-31T08:00:11"/>
    <s v="PROD26"/>
    <s v="CUST448"/>
    <s v="Home Appliances"/>
    <s v="Credit Card"/>
    <n v="1023.03"/>
    <n v="5"/>
    <n v="5115.1499999999996"/>
    <n v="627.66"/>
    <n v="4487.49"/>
    <x v="2"/>
    <s v="10"/>
    <s v="October"/>
  </r>
  <r>
    <x v="4511"/>
    <d v="2024-09-15T09:55:50"/>
    <s v="PROD115"/>
    <s v="CUST402"/>
    <s v="Books"/>
    <s v="Credit Card"/>
    <n v="785.31"/>
    <n v="1"/>
    <n v="785.31"/>
    <n v="197.58"/>
    <n v="587.7299999999999"/>
    <x v="0"/>
    <s v="09"/>
    <s v="September"/>
  </r>
  <r>
    <x v="4512"/>
    <d v="2024-08-15T11:48:17"/>
    <s v="PROD47"/>
    <s v="CUST205"/>
    <s v="Electronics"/>
    <s v="Cash"/>
    <n v="1829.32"/>
    <n v="5"/>
    <n v="9146.6"/>
    <n v="821.78"/>
    <n v="8324.82"/>
    <x v="2"/>
    <s v="08"/>
    <s v="August"/>
  </r>
  <r>
    <x v="4513"/>
    <d v="2024-02-09T22:56:08"/>
    <s v="PROD116"/>
    <s v="CUST721"/>
    <s v="Electronics"/>
    <s v="Bank Transfer"/>
    <n v="662.89"/>
    <n v="2"/>
    <n v="1325.78"/>
    <n v="417.49"/>
    <n v="908.29"/>
    <x v="1"/>
    <s v="02"/>
    <s v="February"/>
  </r>
  <r>
    <x v="4514"/>
    <d v="2024-01-02T08:25:44"/>
    <s v="PROD11"/>
    <s v="CUST767"/>
    <s v="Fashion"/>
    <s v="Cash"/>
    <n v="642.4"/>
    <n v="5"/>
    <n v="3212"/>
    <n v="595.51"/>
    <n v="2616.4899999999998"/>
    <x v="5"/>
    <s v="01"/>
    <s v="January"/>
  </r>
  <r>
    <x v="4515"/>
    <d v="2024-09-25T13:57:27"/>
    <s v="PROD173"/>
    <s v="CUST283"/>
    <s v="Electronics"/>
    <s v="PayPal"/>
    <n v="1604.39"/>
    <n v="1"/>
    <n v="1604.39"/>
    <n v="18.7"/>
    <n v="1585.69"/>
    <x v="4"/>
    <s v="09"/>
    <s v="September"/>
  </r>
  <r>
    <x v="4516"/>
    <d v="2024-03-15T23:29:59"/>
    <s v="PROD7"/>
    <s v="CUST103"/>
    <s v="Home Appliances"/>
    <s v="Credit Card"/>
    <n v="597.51"/>
    <n v="10"/>
    <n v="5975.1"/>
    <n v="157.37"/>
    <n v="5817.7300000000005"/>
    <x v="1"/>
    <s v="03"/>
    <s v="March"/>
  </r>
  <r>
    <x v="4517"/>
    <d v="2024-03-11T23:58:28"/>
    <s v="PROD137"/>
    <s v="CUST676"/>
    <s v="Fashion"/>
    <s v="Bank Transfer"/>
    <n v="853.35"/>
    <n v="9"/>
    <n v="7680.1500000000005"/>
    <n v="612.41999999999996"/>
    <n v="7067.7300000000005"/>
    <x v="6"/>
    <s v="03"/>
    <s v="March"/>
  </r>
  <r>
    <x v="4518"/>
    <d v="2024-09-23T20:01:32"/>
    <s v="PROD150"/>
    <s v="CUST894"/>
    <s v="Toys"/>
    <s v="Cash"/>
    <n v="990.53"/>
    <n v="4"/>
    <n v="3962.12"/>
    <n v="904.67"/>
    <n v="3057.45"/>
    <x v="6"/>
    <s v="09"/>
    <s v="September"/>
  </r>
  <r>
    <x v="4519"/>
    <d v="2024-02-10T04:49:38"/>
    <s v="PROD47"/>
    <s v="CUST508"/>
    <s v="Fashion"/>
    <s v="Cash"/>
    <n v="408.95"/>
    <n v="5"/>
    <n v="2044.75"/>
    <n v="821.78"/>
    <n v="1222.97"/>
    <x v="3"/>
    <s v="02"/>
    <s v="February"/>
  </r>
  <r>
    <x v="4520"/>
    <d v="2024-09-28T19:36:24"/>
    <s v="PROD90"/>
    <s v="CUST520"/>
    <s v="Electronics"/>
    <s v="Cash"/>
    <n v="442.28"/>
    <n v="9"/>
    <n v="3980.5199999999995"/>
    <n v="961.3"/>
    <n v="3019.2199999999993"/>
    <x v="3"/>
    <s v="09"/>
    <s v="September"/>
  </r>
  <r>
    <x v="4521"/>
    <d v="2024-10-25T20:42:47"/>
    <s v="PROD144"/>
    <s v="CUST411"/>
    <s v="Toys"/>
    <s v="PayPal"/>
    <n v="1323.89"/>
    <n v="8"/>
    <n v="10591.12"/>
    <n v="369.73"/>
    <n v="10221.390000000001"/>
    <x v="1"/>
    <s v="10"/>
    <s v="October"/>
  </r>
  <r>
    <x v="4522"/>
    <d v="2024-05-16T07:08:29"/>
    <s v="PROD10"/>
    <s v="CUST144"/>
    <s v="Toys"/>
    <s v="Bank Transfer"/>
    <n v="1853.22"/>
    <n v="1"/>
    <n v="1853.22"/>
    <n v="438.5"/>
    <n v="1414.72"/>
    <x v="2"/>
    <s v="05"/>
    <s v="May"/>
  </r>
  <r>
    <x v="4523"/>
    <d v="2024-04-09T03:51:55"/>
    <s v="PROD57"/>
    <s v="CUST685"/>
    <s v="Electronics"/>
    <s v="PayPal"/>
    <n v="1441.32"/>
    <n v="8"/>
    <n v="11530.56"/>
    <n v="998.57"/>
    <n v="10531.99"/>
    <x v="5"/>
    <s v="04"/>
    <s v="April"/>
  </r>
  <r>
    <x v="4524"/>
    <d v="2024-07-28T18:01:02"/>
    <s v="PROD1"/>
    <s v="CUST977"/>
    <s v="Electronics"/>
    <s v="PayPal"/>
    <n v="86.07"/>
    <n v="7"/>
    <n v="602.49"/>
    <n v="435.29"/>
    <n v="167.2"/>
    <x v="0"/>
    <s v="07"/>
    <s v="July"/>
  </r>
  <r>
    <x v="4525"/>
    <d v="2024-06-10T01:36:33"/>
    <s v="PROD43"/>
    <s v="CUST575"/>
    <s v="Home Appliances"/>
    <s v="Cash"/>
    <n v="1634.73"/>
    <n v="8"/>
    <n v="13077.84"/>
    <n v="321.19"/>
    <n v="12756.65"/>
    <x v="6"/>
    <s v="06"/>
    <s v="June"/>
  </r>
  <r>
    <x v="4526"/>
    <d v="2024-09-07T18:58:32"/>
    <s v="PROD84"/>
    <s v="CUST477"/>
    <s v="Toys"/>
    <s v="PayPal"/>
    <n v="1962.77"/>
    <n v="9"/>
    <n v="17664.93"/>
    <n v="970.96"/>
    <n v="16693.97"/>
    <x v="3"/>
    <s v="09"/>
    <s v="September"/>
  </r>
  <r>
    <x v="4527"/>
    <d v="2024-02-20T07:12:58"/>
    <s v="PROD126"/>
    <s v="CUST43"/>
    <s v="Home Appliances"/>
    <s v="Bank Transfer"/>
    <n v="1207.93"/>
    <n v="10"/>
    <n v="12079.300000000001"/>
    <n v="605.29999999999995"/>
    <n v="11474.000000000002"/>
    <x v="5"/>
    <s v="02"/>
    <s v="February"/>
  </r>
  <r>
    <x v="4528"/>
    <d v="2024-03-24T23:35:43"/>
    <s v="PROD159"/>
    <s v="CUST255"/>
    <s v="Books"/>
    <s v="Debit Card"/>
    <n v="357.39"/>
    <n v="4"/>
    <n v="1429.56"/>
    <n v="220.45"/>
    <n v="1209.1099999999999"/>
    <x v="0"/>
    <s v="03"/>
    <s v="March"/>
  </r>
  <r>
    <x v="4529"/>
    <d v="2024-01-16T10:34:03"/>
    <s v="PROD19"/>
    <s v="CUST809"/>
    <s v="Fashion"/>
    <s v="Debit Card"/>
    <n v="919.52"/>
    <n v="10"/>
    <n v="9195.2000000000007"/>
    <n v="288.51"/>
    <n v="8906.69"/>
    <x v="5"/>
    <s v="01"/>
    <s v="January"/>
  </r>
  <r>
    <x v="4530"/>
    <d v="2024-06-09T15:12:07"/>
    <s v="PROD61"/>
    <s v="CUST864"/>
    <s v="Fashion"/>
    <s v="PayPal"/>
    <n v="211.23"/>
    <n v="1"/>
    <n v="211.23"/>
    <n v="193.63"/>
    <n v="17.599999999999994"/>
    <x v="0"/>
    <s v="06"/>
    <s v="June"/>
  </r>
  <r>
    <x v="4531"/>
    <d v="2024-03-11T06:01:30"/>
    <s v="PROD26"/>
    <s v="CUST228"/>
    <s v="Home Appliances"/>
    <s v="Cash"/>
    <n v="848.8"/>
    <n v="10"/>
    <n v="8488"/>
    <n v="627.66"/>
    <n v="7860.34"/>
    <x v="6"/>
    <s v="03"/>
    <s v="March"/>
  </r>
  <r>
    <x v="4532"/>
    <d v="2024-04-11T11:03:02"/>
    <s v="PROD96"/>
    <s v="CUST776"/>
    <s v="Books"/>
    <s v="Cash"/>
    <n v="1153"/>
    <n v="2"/>
    <n v="2306"/>
    <n v="307.60000000000002"/>
    <n v="1998.4"/>
    <x v="2"/>
    <s v="04"/>
    <s v="April"/>
  </r>
  <r>
    <x v="4533"/>
    <d v="2024-05-05T11:01:22"/>
    <s v="PROD89"/>
    <s v="CUST314"/>
    <s v="Books"/>
    <s v="Cash"/>
    <n v="733.79"/>
    <n v="10"/>
    <n v="7337.9"/>
    <n v="77.61"/>
    <n v="7260.29"/>
    <x v="0"/>
    <s v="05"/>
    <s v="May"/>
  </r>
  <r>
    <x v="4534"/>
    <d v="2024-03-15T02:01:04"/>
    <s v="PROD56"/>
    <s v="CUST851"/>
    <s v="Toys"/>
    <s v="PayPal"/>
    <n v="243.66"/>
    <n v="1"/>
    <n v="243.66"/>
    <n v="914.29"/>
    <n v="-670.63"/>
    <x v="1"/>
    <s v="03"/>
    <s v="March"/>
  </r>
  <r>
    <x v="4535"/>
    <d v="2024-05-28T17:21:49"/>
    <s v="PROD180"/>
    <s v="CUST733"/>
    <s v="Fashion"/>
    <s v="Debit Card"/>
    <n v="605.30999999999995"/>
    <n v="3"/>
    <n v="1815.9299999999998"/>
    <n v="452.2"/>
    <n v="1363.7299999999998"/>
    <x v="5"/>
    <s v="05"/>
    <s v="May"/>
  </r>
  <r>
    <x v="4536"/>
    <d v="2024-05-21T20:24:18"/>
    <s v="PROD46"/>
    <s v="CUST916"/>
    <s v="Books"/>
    <s v="Debit Card"/>
    <n v="1229.7"/>
    <n v="10"/>
    <n v="12297"/>
    <n v="587.24"/>
    <n v="11709.76"/>
    <x v="5"/>
    <s v="05"/>
    <s v="May"/>
  </r>
  <r>
    <x v="4537"/>
    <d v="2024-06-15T04:50:58"/>
    <s v="PROD160"/>
    <s v="CUST597"/>
    <s v="Books"/>
    <s v="Bank Transfer"/>
    <n v="1644.92"/>
    <n v="2"/>
    <n v="3289.84"/>
    <n v="311.56"/>
    <n v="2978.28"/>
    <x v="3"/>
    <s v="06"/>
    <s v="June"/>
  </r>
  <r>
    <x v="4538"/>
    <d v="2024-01-07T11:04:07"/>
    <s v="PROD107"/>
    <s v="CUST436"/>
    <s v="Fashion"/>
    <s v="Credit Card"/>
    <n v="428.72"/>
    <n v="8"/>
    <n v="3429.76"/>
    <n v="434.88"/>
    <n v="2994.88"/>
    <x v="0"/>
    <s v="01"/>
    <s v="January"/>
  </r>
  <r>
    <x v="4539"/>
    <d v="2024-01-19T10:00:35"/>
    <s v="PROD183"/>
    <s v="CUST476"/>
    <s v="Toys"/>
    <s v="Cash"/>
    <n v="357.77"/>
    <n v="1"/>
    <n v="357.77"/>
    <n v="839.9"/>
    <n v="-482.13"/>
    <x v="1"/>
    <s v="01"/>
    <s v="January"/>
  </r>
  <r>
    <x v="4540"/>
    <d v="2024-09-04T20:24:42"/>
    <s v="PROD172"/>
    <s v="CUST163"/>
    <s v="Electronics"/>
    <s v="Bank Transfer"/>
    <n v="113.23"/>
    <n v="3"/>
    <n v="339.69"/>
    <n v="95.27"/>
    <n v="244.42000000000002"/>
    <x v="4"/>
    <s v="09"/>
    <s v="September"/>
  </r>
  <r>
    <x v="4541"/>
    <d v="2024-10-09T11:34:18"/>
    <s v="PROD180"/>
    <s v="CUST313"/>
    <s v="Home Appliances"/>
    <s v="Credit Card"/>
    <n v="1308.68"/>
    <n v="8"/>
    <n v="10469.44"/>
    <n v="452.2"/>
    <n v="10017.24"/>
    <x v="4"/>
    <s v="10"/>
    <s v="October"/>
  </r>
  <r>
    <x v="4542"/>
    <d v="2024-09-16T09:09:09"/>
    <s v="PROD79"/>
    <s v="CUST83"/>
    <s v="Home Appliances"/>
    <s v="PayPal"/>
    <n v="1892.7"/>
    <n v="4"/>
    <n v="7570.8"/>
    <n v="799.06"/>
    <n v="6771.74"/>
    <x v="6"/>
    <s v="09"/>
    <s v="September"/>
  </r>
  <r>
    <x v="4543"/>
    <d v="2024-08-24T12:25:34"/>
    <s v="PROD51"/>
    <s v="CUST172"/>
    <s v="Fashion"/>
    <s v="Bank Transfer"/>
    <n v="1132.2"/>
    <n v="3"/>
    <n v="3396.6000000000004"/>
    <n v="502.29"/>
    <n v="2894.3100000000004"/>
    <x v="3"/>
    <s v="08"/>
    <s v="August"/>
  </r>
  <r>
    <x v="4544"/>
    <d v="2024-09-23T06:01:31"/>
    <s v="PROD8"/>
    <s v="CUST641"/>
    <s v="Toys"/>
    <s v="PayPal"/>
    <n v="411.86"/>
    <n v="5"/>
    <n v="2059.3000000000002"/>
    <n v="851.56"/>
    <n v="1207.7400000000002"/>
    <x v="6"/>
    <s v="09"/>
    <s v="September"/>
  </r>
  <r>
    <x v="4545"/>
    <d v="2024-06-29T00:40:44"/>
    <s v="PROD96"/>
    <s v="CUST721"/>
    <s v="Fashion"/>
    <s v="Debit Card"/>
    <n v="1244.6400000000001"/>
    <n v="1"/>
    <n v="1244.6400000000001"/>
    <n v="307.60000000000002"/>
    <n v="937.04000000000008"/>
    <x v="3"/>
    <s v="06"/>
    <s v="June"/>
  </r>
  <r>
    <x v="4546"/>
    <d v="2024-10-09T02:31:07"/>
    <s v="PROD174"/>
    <s v="CUST14"/>
    <s v="Home Appliances"/>
    <s v="Cash"/>
    <n v="498.38"/>
    <n v="8"/>
    <n v="3987.04"/>
    <n v="348.26"/>
    <n v="3638.7799999999997"/>
    <x v="4"/>
    <s v="10"/>
    <s v="October"/>
  </r>
  <r>
    <x v="4547"/>
    <d v="2024-09-20T07:51:50"/>
    <s v="PROD67"/>
    <s v="CUST347"/>
    <s v="Home Appliances"/>
    <s v="PayPal"/>
    <n v="731.15"/>
    <n v="2"/>
    <n v="1462.3"/>
    <n v="69.03"/>
    <n v="1393.27"/>
    <x v="1"/>
    <s v="09"/>
    <s v="September"/>
  </r>
  <r>
    <x v="4548"/>
    <d v="2024-01-12T01:51:33"/>
    <s v="PROD35"/>
    <s v="CUST154"/>
    <s v="Fashion"/>
    <s v="PayPal"/>
    <n v="790.49"/>
    <n v="6"/>
    <n v="4742.9400000000005"/>
    <n v="707.26"/>
    <n v="4035.6800000000003"/>
    <x v="1"/>
    <s v="01"/>
    <s v="January"/>
  </r>
  <r>
    <x v="4549"/>
    <d v="2024-05-05T09:47:32"/>
    <s v="PROD49"/>
    <s v="CUST233"/>
    <s v="Fashion"/>
    <s v="Debit Card"/>
    <n v="688.21"/>
    <n v="9"/>
    <n v="6193.89"/>
    <n v="401.98"/>
    <n v="5791.91"/>
    <x v="0"/>
    <s v="05"/>
    <s v="May"/>
  </r>
  <r>
    <x v="4550"/>
    <d v="2024-08-17T06:40:18"/>
    <s v="PROD90"/>
    <s v="CUST345"/>
    <s v="Fashion"/>
    <s v="Cash"/>
    <n v="1226.19"/>
    <n v="1"/>
    <n v="1226.19"/>
    <n v="961.3"/>
    <n v="264.8900000000001"/>
    <x v="3"/>
    <s v="08"/>
    <s v="August"/>
  </r>
  <r>
    <x v="4551"/>
    <d v="2024-05-28T15:51:59"/>
    <s v="PROD133"/>
    <s v="CUST430"/>
    <s v="Electronics"/>
    <s v="Cash"/>
    <n v="703.83"/>
    <n v="3"/>
    <n v="2111.4900000000002"/>
    <n v="751.27"/>
    <n v="1360.2200000000003"/>
    <x v="5"/>
    <s v="05"/>
    <s v="May"/>
  </r>
  <r>
    <x v="4552"/>
    <d v="2024-04-26T14:52:42"/>
    <s v="PROD150"/>
    <s v="CUST573"/>
    <s v="Books"/>
    <s v="Credit Card"/>
    <n v="69.209999999999994"/>
    <n v="9"/>
    <n v="622.89"/>
    <n v="904.67"/>
    <n v="-281.77999999999997"/>
    <x v="1"/>
    <s v="04"/>
    <s v="April"/>
  </r>
  <r>
    <x v="4553"/>
    <d v="2024-08-16T15:19:05"/>
    <s v="PROD6"/>
    <s v="CUST221"/>
    <s v="Fashion"/>
    <s v="PayPal"/>
    <n v="1063.29"/>
    <n v="10"/>
    <n v="10632.9"/>
    <n v="96.13"/>
    <n v="10536.77"/>
    <x v="1"/>
    <s v="08"/>
    <s v="August"/>
  </r>
  <r>
    <x v="4554"/>
    <d v="2024-06-09T02:46:42"/>
    <s v="PROD170"/>
    <s v="CUST755"/>
    <s v="Electronics"/>
    <s v="Bank Transfer"/>
    <n v="129.66999999999999"/>
    <n v="3"/>
    <n v="389.01"/>
    <n v="388.3"/>
    <n v="0.70999999999997954"/>
    <x v="0"/>
    <s v="06"/>
    <s v="June"/>
  </r>
  <r>
    <x v="4555"/>
    <d v="2024-02-24T06:58:09"/>
    <s v="PROD58"/>
    <s v="CUST16"/>
    <s v="Books"/>
    <s v="Bank Transfer"/>
    <n v="128.07"/>
    <n v="6"/>
    <n v="768.42"/>
    <n v="898.84"/>
    <n v="-130.42000000000007"/>
    <x v="3"/>
    <s v="02"/>
    <s v="February"/>
  </r>
  <r>
    <x v="4556"/>
    <d v="2024-08-31T18:10:35"/>
    <s v="PROD182"/>
    <s v="CUST204"/>
    <s v="Fashion"/>
    <s v="PayPal"/>
    <n v="1183.3599999999999"/>
    <n v="9"/>
    <n v="10650.24"/>
    <n v="316.27"/>
    <n v="10333.969999999999"/>
    <x v="3"/>
    <s v="08"/>
    <s v="August"/>
  </r>
  <r>
    <x v="4557"/>
    <d v="2024-07-14T08:48:16"/>
    <s v="PROD31"/>
    <s v="CUST454"/>
    <s v="Home Appliances"/>
    <s v="Bank Transfer"/>
    <n v="1624.14"/>
    <n v="10"/>
    <n v="16241.400000000001"/>
    <n v="736.41"/>
    <n v="15504.990000000002"/>
    <x v="0"/>
    <s v="07"/>
    <s v="July"/>
  </r>
  <r>
    <x v="4558"/>
    <d v="2024-02-19T23:19:55"/>
    <s v="PROD106"/>
    <s v="CUST597"/>
    <s v="Home Appliances"/>
    <s v="Bank Transfer"/>
    <n v="704.15"/>
    <n v="10"/>
    <n v="7041.5"/>
    <n v="750.19"/>
    <n v="6291.3099999999995"/>
    <x v="6"/>
    <s v="02"/>
    <s v="February"/>
  </r>
  <r>
    <x v="4559"/>
    <d v="2024-04-07T04:22:58"/>
    <s v="PROD141"/>
    <s v="CUST209"/>
    <s v="Home Appliances"/>
    <s v="Bank Transfer"/>
    <n v="111.15"/>
    <n v="5"/>
    <n v="555.75"/>
    <n v="74.92"/>
    <n v="480.83"/>
    <x v="0"/>
    <s v="04"/>
    <s v="April"/>
  </r>
  <r>
    <x v="4560"/>
    <d v="2024-09-06T06:21:00"/>
    <s v="PROD146"/>
    <s v="CUST171"/>
    <s v="Books"/>
    <s v="Cash"/>
    <n v="1830.87"/>
    <n v="9"/>
    <n v="16477.829999999998"/>
    <n v="687.22"/>
    <n v="15790.609999999999"/>
    <x v="1"/>
    <s v="09"/>
    <s v="September"/>
  </r>
  <r>
    <x v="4561"/>
    <d v="2024-05-30T19:30:37"/>
    <s v="PROD100"/>
    <s v="CUST631"/>
    <s v="Home Appliances"/>
    <s v="Credit Card"/>
    <n v="965.88"/>
    <n v="10"/>
    <n v="9658.7999999999993"/>
    <n v="404.57"/>
    <n v="9254.23"/>
    <x v="2"/>
    <s v="05"/>
    <s v="May"/>
  </r>
  <r>
    <x v="4562"/>
    <d v="2024-08-19T20:32:50"/>
    <s v="PROD174"/>
    <s v="CUST661"/>
    <s v="Books"/>
    <s v="PayPal"/>
    <n v="1865.92"/>
    <n v="2"/>
    <n v="3731.84"/>
    <n v="348.26"/>
    <n v="3383.58"/>
    <x v="6"/>
    <s v="08"/>
    <s v="August"/>
  </r>
  <r>
    <x v="4563"/>
    <d v="2024-09-02T19:23:56"/>
    <s v="PROD69"/>
    <s v="CUST741"/>
    <s v="Toys"/>
    <s v="Cash"/>
    <n v="1528.47"/>
    <n v="1"/>
    <n v="1528.47"/>
    <n v="878.74"/>
    <n v="649.73"/>
    <x v="6"/>
    <s v="09"/>
    <s v="September"/>
  </r>
  <r>
    <x v="4564"/>
    <d v="2024-07-30T22:16:17"/>
    <s v="PROD121"/>
    <s v="CUST361"/>
    <s v="Home Appliances"/>
    <s v="Bank Transfer"/>
    <n v="597.11"/>
    <n v="5"/>
    <n v="2985.55"/>
    <n v="795.14"/>
    <n v="2190.4100000000003"/>
    <x v="5"/>
    <s v="07"/>
    <s v="July"/>
  </r>
  <r>
    <x v="4565"/>
    <d v="2024-02-24T06:24:00"/>
    <s v="PROD62"/>
    <s v="CUST679"/>
    <s v="Home Appliances"/>
    <s v="Cash"/>
    <n v="870.91"/>
    <n v="3"/>
    <n v="2612.73"/>
    <n v="778.48"/>
    <n v="1834.25"/>
    <x v="3"/>
    <s v="02"/>
    <s v="February"/>
  </r>
  <r>
    <x v="4566"/>
    <d v="2024-02-18T00:16:43"/>
    <s v="PROD52"/>
    <s v="CUST49"/>
    <s v="Home Appliances"/>
    <s v="Cash"/>
    <n v="276.95"/>
    <n v="2"/>
    <n v="553.9"/>
    <n v="71.47"/>
    <n v="482.42999999999995"/>
    <x v="0"/>
    <s v="02"/>
    <s v="February"/>
  </r>
  <r>
    <x v="4567"/>
    <d v="2024-09-13T04:32:59"/>
    <s v="PROD96"/>
    <s v="CUST10"/>
    <s v="Books"/>
    <s v="Bank Transfer"/>
    <n v="255.52"/>
    <n v="6"/>
    <n v="1533.1200000000001"/>
    <n v="307.60000000000002"/>
    <n v="1225.52"/>
    <x v="1"/>
    <s v="09"/>
    <s v="September"/>
  </r>
  <r>
    <x v="4568"/>
    <d v="2024-06-24T21:40:41"/>
    <s v="PROD195"/>
    <s v="CUST448"/>
    <s v="Home Appliances"/>
    <s v="Credit Card"/>
    <n v="750.18"/>
    <n v="8"/>
    <n v="6001.44"/>
    <n v="955.51"/>
    <n v="5045.9299999999994"/>
    <x v="6"/>
    <s v="06"/>
    <s v="June"/>
  </r>
  <r>
    <x v="4569"/>
    <d v="2024-07-20T23:23:43"/>
    <s v="PROD171"/>
    <s v="CUST741"/>
    <s v="Home Appliances"/>
    <s v="PayPal"/>
    <n v="965.74"/>
    <n v="8"/>
    <n v="7725.92"/>
    <n v="485.76"/>
    <n v="7240.16"/>
    <x v="3"/>
    <s v="07"/>
    <s v="July"/>
  </r>
  <r>
    <x v="4570"/>
    <d v="2024-03-15T22:44:07"/>
    <s v="PROD44"/>
    <s v="CUST409"/>
    <s v="Books"/>
    <s v="PayPal"/>
    <n v="1438"/>
    <n v="7"/>
    <n v="10066"/>
    <n v="174.99"/>
    <n v="9891.01"/>
    <x v="1"/>
    <s v="03"/>
    <s v="March"/>
  </r>
  <r>
    <x v="4571"/>
    <d v="2024-10-14T09:49:08"/>
    <s v="PROD47"/>
    <s v="CUST83"/>
    <s v="Toys"/>
    <s v="PayPal"/>
    <n v="851.17"/>
    <n v="4"/>
    <n v="3404.68"/>
    <n v="821.78"/>
    <n v="2582.8999999999996"/>
    <x v="6"/>
    <s v="10"/>
    <s v="October"/>
  </r>
  <r>
    <x v="4572"/>
    <d v="2024-08-29T21:52:38"/>
    <s v="PROD61"/>
    <s v="CUST152"/>
    <s v="Books"/>
    <s v="Cash"/>
    <n v="1939.64"/>
    <n v="1"/>
    <n v="1939.64"/>
    <n v="193.63"/>
    <n v="1746.0100000000002"/>
    <x v="2"/>
    <s v="08"/>
    <s v="August"/>
  </r>
  <r>
    <x v="4573"/>
    <d v="2024-08-03T21:46:38"/>
    <s v="PROD162"/>
    <s v="CUST901"/>
    <s v="Home Appliances"/>
    <s v="Cash"/>
    <n v="1369.27"/>
    <n v="6"/>
    <n v="8215.619999999999"/>
    <n v="109.48"/>
    <n v="8106.1399999999994"/>
    <x v="3"/>
    <s v="08"/>
    <s v="August"/>
  </r>
  <r>
    <x v="4574"/>
    <d v="2024-02-28T01:15:19"/>
    <s v="PROD125"/>
    <s v="CUST6"/>
    <s v="Toys"/>
    <s v="Credit Card"/>
    <n v="1139.6400000000001"/>
    <n v="3"/>
    <n v="3418.92"/>
    <n v="358.25"/>
    <n v="3060.67"/>
    <x v="4"/>
    <s v="02"/>
    <s v="February"/>
  </r>
  <r>
    <x v="4575"/>
    <d v="2024-03-09T16:13:06"/>
    <s v="PROD4"/>
    <s v="CUST68"/>
    <s v="Toys"/>
    <s v="PayPal"/>
    <n v="1534.53"/>
    <n v="1"/>
    <n v="1534.53"/>
    <n v="454.08"/>
    <n v="1080.45"/>
    <x v="3"/>
    <s v="03"/>
    <s v="March"/>
  </r>
  <r>
    <x v="4576"/>
    <d v="2024-01-30T20:17:01"/>
    <s v="PROD159"/>
    <s v="CUST595"/>
    <s v="Home Appliances"/>
    <s v="Bank Transfer"/>
    <n v="358.44"/>
    <n v="7"/>
    <n v="2509.08"/>
    <n v="220.45"/>
    <n v="2288.63"/>
    <x v="5"/>
    <s v="01"/>
    <s v="January"/>
  </r>
  <r>
    <x v="4577"/>
    <d v="2024-03-25T16:31:12"/>
    <s v="PROD176"/>
    <s v="CUST921"/>
    <s v="Toys"/>
    <s v="PayPal"/>
    <n v="138.47"/>
    <n v="10"/>
    <n v="1384.7"/>
    <n v="653.88"/>
    <n v="730.82"/>
    <x v="6"/>
    <s v="03"/>
    <s v="March"/>
  </r>
  <r>
    <x v="4578"/>
    <d v="2024-01-12T04:30:30"/>
    <s v="PROD179"/>
    <s v="CUST820"/>
    <s v="Toys"/>
    <s v="Bank Transfer"/>
    <n v="1397.67"/>
    <n v="9"/>
    <n v="12579.03"/>
    <n v="221.06"/>
    <n v="12357.970000000001"/>
    <x v="1"/>
    <s v="01"/>
    <s v="January"/>
  </r>
  <r>
    <x v="4579"/>
    <d v="2024-05-13T10:18:08"/>
    <s v="PROD24"/>
    <s v="CUST869"/>
    <s v="Fashion"/>
    <s v="Bank Transfer"/>
    <n v="590.73"/>
    <n v="4"/>
    <n v="2362.92"/>
    <n v="42.41"/>
    <n v="2320.5100000000002"/>
    <x v="6"/>
    <s v="05"/>
    <s v="May"/>
  </r>
  <r>
    <x v="4580"/>
    <d v="2024-01-04T06:43:31"/>
    <s v="PROD63"/>
    <s v="CUST618"/>
    <s v="Electronics"/>
    <s v="Cash"/>
    <n v="1416.72"/>
    <n v="8"/>
    <n v="11333.76"/>
    <n v="925.53"/>
    <n v="10408.23"/>
    <x v="2"/>
    <s v="01"/>
    <s v="January"/>
  </r>
  <r>
    <x v="4581"/>
    <d v="2024-08-19T19:15:41"/>
    <s v="PROD144"/>
    <s v="CUST764"/>
    <s v="Electronics"/>
    <s v="Credit Card"/>
    <n v="1024.8800000000001"/>
    <n v="2"/>
    <n v="2049.7600000000002"/>
    <n v="369.73"/>
    <n v="1680.0300000000002"/>
    <x v="6"/>
    <s v="08"/>
    <s v="August"/>
  </r>
  <r>
    <x v="4582"/>
    <d v="2024-02-22T17:37:01"/>
    <s v="PROD148"/>
    <s v="CUST370"/>
    <s v="Fashion"/>
    <s v="Cash"/>
    <n v="790.51"/>
    <n v="7"/>
    <n v="5533.57"/>
    <n v="93.21"/>
    <n v="5440.36"/>
    <x v="2"/>
    <s v="02"/>
    <s v="February"/>
  </r>
  <r>
    <x v="4583"/>
    <d v="2024-04-19T14:30:02"/>
    <s v="PROD12"/>
    <s v="CUST917"/>
    <s v="Home Appliances"/>
    <s v="Credit Card"/>
    <n v="1170.77"/>
    <n v="5"/>
    <n v="5853.85"/>
    <n v="132.38999999999999"/>
    <n v="5721.46"/>
    <x v="1"/>
    <s v="04"/>
    <s v="April"/>
  </r>
  <r>
    <x v="4584"/>
    <d v="2024-05-31T13:16:34"/>
    <s v="PROD192"/>
    <s v="CUST178"/>
    <s v="Electronics"/>
    <s v="Cash"/>
    <n v="1832.5"/>
    <n v="4"/>
    <n v="7330"/>
    <n v="154.76"/>
    <n v="7175.24"/>
    <x v="1"/>
    <s v="05"/>
    <s v="May"/>
  </r>
  <r>
    <x v="4585"/>
    <d v="2024-01-31T17:06:10"/>
    <s v="PROD143"/>
    <s v="CUST170"/>
    <s v="Electronics"/>
    <s v="PayPal"/>
    <n v="1509.6"/>
    <n v="4"/>
    <n v="6038.4"/>
    <n v="570.6"/>
    <n v="5467.7999999999993"/>
    <x v="4"/>
    <s v="01"/>
    <s v="January"/>
  </r>
  <r>
    <x v="4586"/>
    <d v="2024-05-18T00:00:42"/>
    <s v="PROD175"/>
    <s v="CUST954"/>
    <s v="Fashion"/>
    <s v="Debit Card"/>
    <n v="175.66"/>
    <n v="5"/>
    <n v="878.3"/>
    <n v="742.32"/>
    <n v="135.9799999999999"/>
    <x v="3"/>
    <s v="05"/>
    <s v="May"/>
  </r>
  <r>
    <x v="4587"/>
    <d v="2024-09-18T13:27:30"/>
    <s v="PROD80"/>
    <s v="CUST121"/>
    <s v="Books"/>
    <s v="Credit Card"/>
    <n v="1870.81"/>
    <n v="4"/>
    <n v="7483.24"/>
    <n v="348.54"/>
    <n v="7134.7"/>
    <x v="4"/>
    <s v="09"/>
    <s v="September"/>
  </r>
  <r>
    <x v="4588"/>
    <d v="2024-09-10T20:06:38"/>
    <s v="PROD110"/>
    <s v="CUST949"/>
    <s v="Home Appliances"/>
    <s v="PayPal"/>
    <n v="1182.51"/>
    <n v="8"/>
    <n v="9460.08"/>
    <n v="678.93"/>
    <n v="8781.15"/>
    <x v="5"/>
    <s v="09"/>
    <s v="September"/>
  </r>
  <r>
    <x v="4589"/>
    <d v="2024-05-22T10:43:21"/>
    <s v="PROD184"/>
    <s v="CUST549"/>
    <s v="Books"/>
    <s v="Debit Card"/>
    <n v="81.599999999999994"/>
    <n v="8"/>
    <n v="652.79999999999995"/>
    <n v="986.68"/>
    <n v="-333.88"/>
    <x v="4"/>
    <s v="05"/>
    <s v="May"/>
  </r>
  <r>
    <x v="4590"/>
    <d v="2024-07-16T08:50:16"/>
    <s v="PROD152"/>
    <s v="CUST575"/>
    <s v="Electronics"/>
    <s v="Cash"/>
    <n v="207.96"/>
    <n v="4"/>
    <n v="831.84"/>
    <n v="143.38"/>
    <n v="688.46"/>
    <x v="5"/>
    <s v="07"/>
    <s v="July"/>
  </r>
  <r>
    <x v="4591"/>
    <d v="2024-10-20T17:02:18"/>
    <s v="PROD95"/>
    <s v="CUST38"/>
    <s v="Fashion"/>
    <s v="Cash"/>
    <n v="1065.92"/>
    <n v="1"/>
    <n v="1065.92"/>
    <n v="211.14"/>
    <n v="854.78000000000009"/>
    <x v="0"/>
    <s v="10"/>
    <s v="October"/>
  </r>
  <r>
    <x v="4592"/>
    <d v="2024-07-22T16:01:35"/>
    <s v="PROD129"/>
    <s v="CUST147"/>
    <s v="Toys"/>
    <s v="Cash"/>
    <n v="1855.66"/>
    <n v="6"/>
    <n v="11133.960000000001"/>
    <n v="67.97"/>
    <n v="11065.990000000002"/>
    <x v="6"/>
    <s v="07"/>
    <s v="July"/>
  </r>
  <r>
    <x v="4593"/>
    <d v="2024-05-02T23:51:26"/>
    <s v="PROD5"/>
    <s v="CUST413"/>
    <s v="Home Appliances"/>
    <s v="Debit Card"/>
    <n v="1305.31"/>
    <n v="2"/>
    <n v="2610.62"/>
    <n v="809.47"/>
    <n v="1801.1499999999999"/>
    <x v="2"/>
    <s v="05"/>
    <s v="May"/>
  </r>
  <r>
    <x v="4594"/>
    <d v="2024-01-17T18:18:26"/>
    <s v="PROD15"/>
    <s v="CUST846"/>
    <s v="Toys"/>
    <s v="Bank Transfer"/>
    <n v="535.32000000000005"/>
    <n v="4"/>
    <n v="2141.2800000000002"/>
    <n v="866.87"/>
    <n v="1274.4100000000003"/>
    <x v="4"/>
    <s v="01"/>
    <s v="January"/>
  </r>
  <r>
    <x v="4595"/>
    <d v="2024-04-11T15:33:55"/>
    <s v="PROD154"/>
    <s v="CUST966"/>
    <s v="Home Appliances"/>
    <s v="Cash"/>
    <n v="129.1"/>
    <n v="7"/>
    <n v="903.69999999999993"/>
    <n v="37.53"/>
    <n v="866.17"/>
    <x v="2"/>
    <s v="04"/>
    <s v="April"/>
  </r>
  <r>
    <x v="4596"/>
    <d v="2024-10-26T12:47:54"/>
    <s v="PROD20"/>
    <s v="CUST362"/>
    <s v="Home Appliances"/>
    <s v="Cash"/>
    <n v="836.88"/>
    <n v="5"/>
    <n v="4184.3999999999996"/>
    <n v="211.71"/>
    <n v="3972.6899999999996"/>
    <x v="3"/>
    <s v="10"/>
    <s v="October"/>
  </r>
  <r>
    <x v="4597"/>
    <d v="2024-08-31T07:52:26"/>
    <s v="PROD115"/>
    <s v="CUST335"/>
    <s v="Electronics"/>
    <s v="PayPal"/>
    <n v="587.49"/>
    <n v="6"/>
    <n v="3524.94"/>
    <n v="197.58"/>
    <n v="3327.36"/>
    <x v="3"/>
    <s v="08"/>
    <s v="August"/>
  </r>
  <r>
    <x v="4598"/>
    <d v="2024-02-04T13:09:47"/>
    <s v="PROD180"/>
    <s v="CUST274"/>
    <s v="Electronics"/>
    <s v="Credit Card"/>
    <n v="1316.45"/>
    <n v="4"/>
    <n v="5265.8"/>
    <n v="452.2"/>
    <n v="4813.6000000000004"/>
    <x v="0"/>
    <s v="02"/>
    <s v="February"/>
  </r>
  <r>
    <x v="4599"/>
    <d v="2024-07-29T22:17:38"/>
    <s v="PROD26"/>
    <s v="CUST185"/>
    <s v="Books"/>
    <s v="Cash"/>
    <n v="1527.3"/>
    <n v="9"/>
    <n v="13745.699999999999"/>
    <n v="627.66"/>
    <n v="13118.039999999999"/>
    <x v="6"/>
    <s v="07"/>
    <s v="July"/>
  </r>
  <r>
    <x v="4600"/>
    <d v="2024-10-11T17:13:41"/>
    <s v="PROD91"/>
    <s v="CUST505"/>
    <s v="Fashion"/>
    <s v="Cash"/>
    <n v="1182.99"/>
    <n v="5"/>
    <n v="5914.95"/>
    <n v="105.91"/>
    <n v="5809.04"/>
    <x v="1"/>
    <s v="10"/>
    <s v="October"/>
  </r>
  <r>
    <x v="4601"/>
    <d v="2024-08-11T11:21:30"/>
    <s v="PROD154"/>
    <s v="CUST739"/>
    <s v="Books"/>
    <s v="Credit Card"/>
    <n v="1400.4"/>
    <n v="1"/>
    <n v="1400.4"/>
    <n v="37.53"/>
    <n v="1362.8700000000001"/>
    <x v="0"/>
    <s v="08"/>
    <s v="August"/>
  </r>
  <r>
    <x v="4602"/>
    <d v="2024-05-23T15:54:05"/>
    <s v="PROD34"/>
    <s v="CUST312"/>
    <s v="Home Appliances"/>
    <s v="Debit Card"/>
    <n v="252.81"/>
    <n v="6"/>
    <n v="1516.8600000000001"/>
    <n v="136.99"/>
    <n v="1379.8700000000001"/>
    <x v="2"/>
    <s v="05"/>
    <s v="May"/>
  </r>
  <r>
    <x v="4603"/>
    <d v="2024-09-02T17:55:30"/>
    <s v="PROD127"/>
    <s v="CUST943"/>
    <s v="Home Appliances"/>
    <s v="PayPal"/>
    <n v="1892.78"/>
    <n v="5"/>
    <n v="9463.9"/>
    <n v="802.35"/>
    <n v="8661.5499999999993"/>
    <x v="6"/>
    <s v="09"/>
    <s v="September"/>
  </r>
  <r>
    <x v="4604"/>
    <d v="2024-04-29T13:12:08"/>
    <s v="PROD68"/>
    <s v="CUST362"/>
    <s v="Books"/>
    <s v="Bank Transfer"/>
    <n v="1075.3599999999999"/>
    <n v="2"/>
    <n v="2150.7199999999998"/>
    <n v="704.91"/>
    <n v="1445.81"/>
    <x v="6"/>
    <s v="04"/>
    <s v="April"/>
  </r>
  <r>
    <x v="4605"/>
    <d v="2024-09-09T21:00:59"/>
    <s v="PROD174"/>
    <s v="CUST560"/>
    <s v="Books"/>
    <s v="Cash"/>
    <n v="126.05"/>
    <n v="7"/>
    <n v="882.35"/>
    <n v="348.26"/>
    <n v="534.09"/>
    <x v="6"/>
    <s v="09"/>
    <s v="September"/>
  </r>
  <r>
    <x v="4606"/>
    <d v="2024-02-04T01:28:24"/>
    <s v="PROD82"/>
    <s v="CUST528"/>
    <s v="Toys"/>
    <s v="Cash"/>
    <n v="1907.73"/>
    <n v="10"/>
    <n v="19077.3"/>
    <n v="208.12"/>
    <n v="18869.18"/>
    <x v="0"/>
    <s v="02"/>
    <s v="February"/>
  </r>
  <r>
    <x v="4607"/>
    <d v="2024-03-26T06:14:03"/>
    <s v="PROD15"/>
    <s v="CUST394"/>
    <s v="Toys"/>
    <s v="Bank Transfer"/>
    <n v="1739.58"/>
    <n v="7"/>
    <n v="12177.06"/>
    <n v="866.87"/>
    <n v="11310.189999999999"/>
    <x v="5"/>
    <s v="03"/>
    <s v="March"/>
  </r>
  <r>
    <x v="4608"/>
    <d v="2024-11-09T14:19:49"/>
    <s v="PROD77"/>
    <s v="CUST21"/>
    <s v="Toys"/>
    <s v="Debit Card"/>
    <n v="315.69"/>
    <n v="8"/>
    <n v="2525.52"/>
    <n v="596.91999999999996"/>
    <n v="1928.6"/>
    <x v="3"/>
    <s v="11"/>
    <s v="November"/>
  </r>
  <r>
    <x v="4609"/>
    <d v="2024-02-06T01:05:27"/>
    <s v="PROD81"/>
    <s v="CUST3"/>
    <s v="Toys"/>
    <s v="Bank Transfer"/>
    <n v="829.19"/>
    <n v="8"/>
    <n v="6633.52"/>
    <n v="783.02"/>
    <n v="5850.5"/>
    <x v="5"/>
    <s v="02"/>
    <s v="February"/>
  </r>
  <r>
    <x v="4610"/>
    <d v="2024-03-25T06:38:35"/>
    <s v="PROD88"/>
    <s v="CUST359"/>
    <s v="Books"/>
    <s v="Cash"/>
    <n v="361.27"/>
    <n v="8"/>
    <n v="2890.16"/>
    <n v="834.4"/>
    <n v="2055.7599999999998"/>
    <x v="6"/>
    <s v="03"/>
    <s v="March"/>
  </r>
  <r>
    <x v="4611"/>
    <d v="2024-03-23T03:39:47"/>
    <s v="PROD125"/>
    <s v="CUST365"/>
    <s v="Toys"/>
    <s v="Bank Transfer"/>
    <n v="1610.44"/>
    <n v="1"/>
    <n v="1610.44"/>
    <n v="358.25"/>
    <n v="1252.19"/>
    <x v="3"/>
    <s v="03"/>
    <s v="March"/>
  </r>
  <r>
    <x v="4612"/>
    <d v="2024-01-16T00:09:37"/>
    <s v="PROD130"/>
    <s v="CUST1000"/>
    <s v="Home Appliances"/>
    <s v="PayPal"/>
    <n v="849.34"/>
    <n v="10"/>
    <n v="8493.4"/>
    <n v="692.63"/>
    <n v="7800.7699999999995"/>
    <x v="5"/>
    <s v="01"/>
    <s v="January"/>
  </r>
  <r>
    <x v="4613"/>
    <d v="2024-07-02T18:48:45"/>
    <s v="PROD176"/>
    <s v="CUST494"/>
    <s v="Home Appliances"/>
    <s v="Debit Card"/>
    <n v="1479.93"/>
    <n v="3"/>
    <n v="4439.79"/>
    <n v="653.88"/>
    <n v="3785.91"/>
    <x v="5"/>
    <s v="07"/>
    <s v="July"/>
  </r>
  <r>
    <x v="4614"/>
    <d v="2024-02-07T21:23:10"/>
    <s v="PROD21"/>
    <s v="CUST899"/>
    <s v="Toys"/>
    <s v="Cash"/>
    <n v="1792.12"/>
    <n v="5"/>
    <n v="8960.5999999999985"/>
    <n v="950.81"/>
    <n v="8009.7899999999991"/>
    <x v="4"/>
    <s v="02"/>
    <s v="February"/>
  </r>
  <r>
    <x v="4615"/>
    <d v="2024-06-11T06:50:14"/>
    <s v="PROD81"/>
    <s v="CUST277"/>
    <s v="Home Appliances"/>
    <s v="PayPal"/>
    <n v="176.41"/>
    <n v="4"/>
    <n v="705.64"/>
    <n v="783.02"/>
    <n v="-77.38"/>
    <x v="5"/>
    <s v="06"/>
    <s v="June"/>
  </r>
  <r>
    <x v="4616"/>
    <d v="2024-07-04T06:16:10"/>
    <s v="PROD147"/>
    <s v="CUST57"/>
    <s v="Books"/>
    <s v="Credit Card"/>
    <n v="553.91999999999996"/>
    <n v="2"/>
    <n v="1107.8399999999999"/>
    <n v="257.93"/>
    <n v="849.90999999999985"/>
    <x v="2"/>
    <s v="07"/>
    <s v="July"/>
  </r>
  <r>
    <x v="4617"/>
    <d v="2024-11-04T02:55:52"/>
    <s v="PROD36"/>
    <s v="CUST709"/>
    <s v="Home Appliances"/>
    <s v="Bank Transfer"/>
    <n v="108.27"/>
    <n v="8"/>
    <n v="866.16"/>
    <n v="462.14"/>
    <n v="404.02"/>
    <x v="6"/>
    <s v="11"/>
    <s v="November"/>
  </r>
  <r>
    <x v="4618"/>
    <d v="2024-03-29T16:50:32"/>
    <s v="PROD81"/>
    <s v="CUST168"/>
    <s v="Home Appliances"/>
    <s v="PayPal"/>
    <n v="463.52"/>
    <n v="10"/>
    <n v="4635.2"/>
    <n v="783.02"/>
    <n v="3852.18"/>
    <x v="1"/>
    <s v="03"/>
    <s v="March"/>
  </r>
  <r>
    <x v="4619"/>
    <d v="2024-02-26T05:13:17"/>
    <s v="PROD19"/>
    <s v="CUST395"/>
    <s v="Toys"/>
    <s v="Cash"/>
    <n v="1139.45"/>
    <n v="10"/>
    <n v="11394.5"/>
    <n v="288.51"/>
    <n v="11105.99"/>
    <x v="6"/>
    <s v="02"/>
    <s v="February"/>
  </r>
  <r>
    <x v="4620"/>
    <d v="2024-04-22T06:10:07"/>
    <s v="PROD19"/>
    <s v="CUST132"/>
    <s v="Home Appliances"/>
    <s v="PayPal"/>
    <n v="221.91"/>
    <n v="1"/>
    <n v="221.91"/>
    <n v="288.51"/>
    <n v="-66.599999999999994"/>
    <x v="6"/>
    <s v="04"/>
    <s v="April"/>
  </r>
  <r>
    <x v="4621"/>
    <d v="2024-09-10T14:42:23"/>
    <s v="PROD51"/>
    <s v="CUST273"/>
    <s v="Toys"/>
    <s v="Debit Card"/>
    <n v="697.64"/>
    <n v="9"/>
    <n v="6278.76"/>
    <n v="502.29"/>
    <n v="5776.47"/>
    <x v="5"/>
    <s v="09"/>
    <s v="September"/>
  </r>
  <r>
    <x v="4622"/>
    <d v="2024-05-11T22:46:41"/>
    <s v="PROD140"/>
    <s v="CUST843"/>
    <s v="Fashion"/>
    <s v="Debit Card"/>
    <n v="864.18"/>
    <n v="8"/>
    <n v="6913.44"/>
    <n v="368.41"/>
    <n v="6545.03"/>
    <x v="3"/>
    <s v="05"/>
    <s v="May"/>
  </r>
  <r>
    <x v="4623"/>
    <d v="2024-08-14T06:49:26"/>
    <s v="PROD82"/>
    <s v="CUST953"/>
    <s v="Books"/>
    <s v="Debit Card"/>
    <n v="655.87"/>
    <n v="6"/>
    <n v="3935.2200000000003"/>
    <n v="208.12"/>
    <n v="3727.1000000000004"/>
    <x v="4"/>
    <s v="08"/>
    <s v="August"/>
  </r>
  <r>
    <x v="4624"/>
    <d v="2024-10-19T17:14:00"/>
    <s v="PROD134"/>
    <s v="CUST804"/>
    <s v="Electronics"/>
    <s v="PayPal"/>
    <n v="1701.72"/>
    <n v="3"/>
    <n v="5105.16"/>
    <n v="162.74"/>
    <n v="4942.42"/>
    <x v="3"/>
    <s v="10"/>
    <s v="October"/>
  </r>
  <r>
    <x v="4625"/>
    <d v="2024-08-29T23:50:21"/>
    <s v="PROD98"/>
    <s v="CUST442"/>
    <s v="Books"/>
    <s v="Cash"/>
    <n v="1441.51"/>
    <n v="4"/>
    <n v="5766.04"/>
    <n v="943.24"/>
    <n v="4822.8"/>
    <x v="2"/>
    <s v="08"/>
    <s v="August"/>
  </r>
  <r>
    <x v="4626"/>
    <d v="2024-10-29T08:50:38"/>
    <s v="PROD108"/>
    <s v="CUST308"/>
    <s v="Fashion"/>
    <s v="PayPal"/>
    <n v="50.24"/>
    <n v="10"/>
    <n v="502.40000000000003"/>
    <n v="188.08"/>
    <n v="314.32000000000005"/>
    <x v="5"/>
    <s v="10"/>
    <s v="October"/>
  </r>
  <r>
    <x v="4627"/>
    <d v="2024-05-25T14:04:09"/>
    <s v="PROD157"/>
    <s v="CUST714"/>
    <s v="Books"/>
    <s v="Debit Card"/>
    <n v="544.36"/>
    <n v="4"/>
    <n v="2177.44"/>
    <n v="152.68"/>
    <n v="2024.76"/>
    <x v="3"/>
    <s v="05"/>
    <s v="May"/>
  </r>
  <r>
    <x v="4628"/>
    <d v="2024-11-08T15:52:45"/>
    <s v="PROD133"/>
    <s v="CUST999"/>
    <s v="Toys"/>
    <s v="Credit Card"/>
    <n v="891.76"/>
    <n v="2"/>
    <n v="1783.52"/>
    <n v="751.27"/>
    <n v="1032.25"/>
    <x v="1"/>
    <s v="11"/>
    <s v="November"/>
  </r>
  <r>
    <x v="4629"/>
    <d v="2024-08-20T05:38:07"/>
    <s v="PROD51"/>
    <s v="CUST251"/>
    <s v="Toys"/>
    <s v="Debit Card"/>
    <n v="1745.74"/>
    <n v="7"/>
    <n v="12220.18"/>
    <n v="502.29"/>
    <n v="11717.89"/>
    <x v="5"/>
    <s v="08"/>
    <s v="August"/>
  </r>
  <r>
    <x v="4630"/>
    <d v="2024-03-17T13:45:19"/>
    <s v="PROD169"/>
    <s v="CUST763"/>
    <s v="Books"/>
    <s v="Debit Card"/>
    <n v="1961.78"/>
    <n v="2"/>
    <n v="3923.56"/>
    <n v="772.45"/>
    <n v="3151.1099999999997"/>
    <x v="0"/>
    <s v="03"/>
    <s v="March"/>
  </r>
  <r>
    <x v="4631"/>
    <d v="2024-05-30T12:32:49"/>
    <s v="PROD150"/>
    <s v="CUST289"/>
    <s v="Books"/>
    <s v="PayPal"/>
    <n v="207.7"/>
    <n v="2"/>
    <n v="415.4"/>
    <n v="904.67"/>
    <n v="-489.27"/>
    <x v="2"/>
    <s v="05"/>
    <s v="May"/>
  </r>
  <r>
    <x v="4632"/>
    <d v="2024-09-08T16:22:31"/>
    <s v="PROD163"/>
    <s v="CUST904"/>
    <s v="Fashion"/>
    <s v="Debit Card"/>
    <n v="875.7"/>
    <n v="5"/>
    <n v="4378.5"/>
    <n v="753.5"/>
    <n v="3625"/>
    <x v="0"/>
    <s v="09"/>
    <s v="September"/>
  </r>
  <r>
    <x v="4633"/>
    <d v="2024-01-31T00:50:29"/>
    <s v="PROD196"/>
    <s v="CUST969"/>
    <s v="Books"/>
    <s v="PayPal"/>
    <n v="1171.21"/>
    <n v="4"/>
    <n v="4684.84"/>
    <n v="487.84"/>
    <n v="4197"/>
    <x v="4"/>
    <s v="01"/>
    <s v="January"/>
  </r>
  <r>
    <x v="4634"/>
    <d v="2024-04-12T15:38:16"/>
    <s v="PROD77"/>
    <s v="CUST249"/>
    <s v="Books"/>
    <s v="Credit Card"/>
    <n v="279.48"/>
    <n v="2"/>
    <n v="558.96"/>
    <n v="596.91999999999996"/>
    <n v="-37.959999999999923"/>
    <x v="1"/>
    <s v="04"/>
    <s v="April"/>
  </r>
  <r>
    <x v="4635"/>
    <d v="2024-09-04T19:06:46"/>
    <s v="PROD39"/>
    <s v="CUST798"/>
    <s v="Home Appliances"/>
    <s v="Debit Card"/>
    <n v="281.93"/>
    <n v="5"/>
    <n v="1409.65"/>
    <n v="901.68"/>
    <n v="507.97000000000014"/>
    <x v="4"/>
    <s v="09"/>
    <s v="September"/>
  </r>
  <r>
    <x v="4636"/>
    <d v="2024-07-25T09:34:41"/>
    <s v="PROD187"/>
    <s v="CUST642"/>
    <s v="Home Appliances"/>
    <s v="Credit Card"/>
    <n v="1302.19"/>
    <n v="6"/>
    <n v="7813.14"/>
    <n v="117.5"/>
    <n v="7695.64"/>
    <x v="2"/>
    <s v="07"/>
    <s v="July"/>
  </r>
  <r>
    <x v="4637"/>
    <d v="2024-10-14T00:55:23"/>
    <s v="PROD173"/>
    <s v="CUST695"/>
    <s v="Books"/>
    <s v="Debit Card"/>
    <n v="281.14999999999998"/>
    <n v="4"/>
    <n v="1124.5999999999999"/>
    <n v="18.7"/>
    <n v="1105.8999999999999"/>
    <x v="6"/>
    <s v="10"/>
    <s v="October"/>
  </r>
  <r>
    <x v="4638"/>
    <d v="2024-01-17T21:41:52"/>
    <s v="PROD67"/>
    <s v="CUST390"/>
    <s v="Books"/>
    <s v="Cash"/>
    <n v="114.87"/>
    <n v="10"/>
    <n v="1148.7"/>
    <n v="69.03"/>
    <n v="1079.67"/>
    <x v="4"/>
    <s v="01"/>
    <s v="January"/>
  </r>
  <r>
    <x v="4639"/>
    <d v="2024-06-01T01:48:33"/>
    <s v="PROD27"/>
    <s v="CUST822"/>
    <s v="Electronics"/>
    <s v="Bank Transfer"/>
    <n v="532.04999999999995"/>
    <n v="5"/>
    <n v="2660.25"/>
    <n v="493.17"/>
    <n v="2167.08"/>
    <x v="3"/>
    <s v="06"/>
    <s v="June"/>
  </r>
  <r>
    <x v="4640"/>
    <d v="2024-01-14T13:17:39"/>
    <s v="PROD90"/>
    <s v="CUST120"/>
    <s v="Toys"/>
    <s v="PayPal"/>
    <n v="1920.58"/>
    <n v="3"/>
    <n v="5761.74"/>
    <n v="961.3"/>
    <n v="4800.4399999999996"/>
    <x v="0"/>
    <s v="01"/>
    <s v="January"/>
  </r>
  <r>
    <x v="4641"/>
    <d v="2024-01-22T08:50:45"/>
    <s v="PROD90"/>
    <s v="CUST318"/>
    <s v="Toys"/>
    <s v="Cash"/>
    <n v="55.36"/>
    <n v="2"/>
    <n v="110.72"/>
    <n v="961.3"/>
    <n v="-850.57999999999993"/>
    <x v="6"/>
    <s v="01"/>
    <s v="January"/>
  </r>
  <r>
    <x v="4642"/>
    <d v="2024-07-10T20:34:19"/>
    <s v="PROD182"/>
    <s v="CUST572"/>
    <s v="Fashion"/>
    <s v="PayPal"/>
    <n v="302.87"/>
    <n v="9"/>
    <n v="2725.83"/>
    <n v="316.27"/>
    <n v="2409.56"/>
    <x v="4"/>
    <s v="07"/>
    <s v="July"/>
  </r>
  <r>
    <x v="4643"/>
    <d v="2024-02-29T11:29:02"/>
    <s v="PROD18"/>
    <s v="CUST866"/>
    <s v="Books"/>
    <s v="PayPal"/>
    <n v="1574.65"/>
    <n v="7"/>
    <n v="11022.550000000001"/>
    <n v="973.48"/>
    <n v="10049.070000000002"/>
    <x v="2"/>
    <s v="02"/>
    <s v="February"/>
  </r>
  <r>
    <x v="4644"/>
    <d v="2024-01-27T18:34:57"/>
    <s v="PROD91"/>
    <s v="CUST213"/>
    <s v="Toys"/>
    <s v="Credit Card"/>
    <n v="281.79000000000002"/>
    <n v="6"/>
    <n v="1690.7400000000002"/>
    <n v="105.91"/>
    <n v="1584.8300000000002"/>
    <x v="3"/>
    <s v="01"/>
    <s v="January"/>
  </r>
  <r>
    <x v="4645"/>
    <d v="2024-06-05T03:13:58"/>
    <s v="PROD26"/>
    <s v="CUST632"/>
    <s v="Electronics"/>
    <s v="PayPal"/>
    <n v="1892.95"/>
    <n v="1"/>
    <n v="1892.95"/>
    <n v="627.66"/>
    <n v="1265.29"/>
    <x v="4"/>
    <s v="06"/>
    <s v="June"/>
  </r>
  <r>
    <x v="4646"/>
    <d v="2024-06-12T04:37:53"/>
    <s v="PROD92"/>
    <s v="CUST465"/>
    <s v="Electronics"/>
    <s v="Bank Transfer"/>
    <n v="1104.3699999999999"/>
    <n v="6"/>
    <n v="6626.2199999999993"/>
    <n v="814.84"/>
    <n v="5811.3799999999992"/>
    <x v="4"/>
    <s v="06"/>
    <s v="June"/>
  </r>
  <r>
    <x v="4647"/>
    <d v="2024-08-01T16:38:10"/>
    <s v="PROD158"/>
    <s v="CUST556"/>
    <s v="Electronics"/>
    <s v="Credit Card"/>
    <n v="409.98"/>
    <n v="6"/>
    <n v="2459.88"/>
    <n v="688.88"/>
    <n v="1771"/>
    <x v="2"/>
    <s v="08"/>
    <s v="August"/>
  </r>
  <r>
    <x v="4648"/>
    <d v="2024-03-29T14:25:46"/>
    <s v="PROD53"/>
    <s v="CUST468"/>
    <s v="Fashion"/>
    <s v="PayPal"/>
    <n v="355.64"/>
    <n v="2"/>
    <n v="711.28"/>
    <n v="752.34"/>
    <n v="-41.060000000000059"/>
    <x v="1"/>
    <s v="03"/>
    <s v="March"/>
  </r>
  <r>
    <x v="4649"/>
    <d v="2024-08-18T04:09:30"/>
    <s v="PROD138"/>
    <s v="CUST232"/>
    <s v="Toys"/>
    <s v="Debit Card"/>
    <n v="366.17"/>
    <n v="7"/>
    <n v="2563.19"/>
    <n v="374.92"/>
    <n v="2188.27"/>
    <x v="0"/>
    <s v="08"/>
    <s v="August"/>
  </r>
  <r>
    <x v="4650"/>
    <d v="2024-08-14T21:53:41"/>
    <s v="PROD20"/>
    <s v="CUST43"/>
    <s v="Toys"/>
    <s v="Cash"/>
    <n v="1621.9"/>
    <n v="7"/>
    <n v="11353.300000000001"/>
    <n v="211.71"/>
    <n v="11141.590000000002"/>
    <x v="4"/>
    <s v="08"/>
    <s v="August"/>
  </r>
  <r>
    <x v="4651"/>
    <d v="2024-02-03T06:03:43"/>
    <s v="PROD89"/>
    <s v="CUST533"/>
    <s v="Home Appliances"/>
    <s v="Bank Transfer"/>
    <n v="498.19"/>
    <n v="10"/>
    <n v="4981.8999999999996"/>
    <n v="77.61"/>
    <n v="4904.29"/>
    <x v="3"/>
    <s v="02"/>
    <s v="February"/>
  </r>
  <r>
    <x v="4652"/>
    <d v="2024-09-03T02:36:20"/>
    <s v="PROD48"/>
    <s v="CUST688"/>
    <s v="Toys"/>
    <s v="Cash"/>
    <n v="229.61"/>
    <n v="5"/>
    <n v="1148.0500000000002"/>
    <n v="965.14"/>
    <n v="182.9100000000002"/>
    <x v="5"/>
    <s v="09"/>
    <s v="September"/>
  </r>
  <r>
    <x v="4653"/>
    <d v="2024-10-11T06:36:20"/>
    <s v="PROD74"/>
    <s v="CUST856"/>
    <s v="Fashion"/>
    <s v="Cash"/>
    <n v="965.83"/>
    <n v="7"/>
    <n v="6760.81"/>
    <n v="670.34"/>
    <n v="6090.47"/>
    <x v="1"/>
    <s v="10"/>
    <s v="October"/>
  </r>
  <r>
    <x v="4654"/>
    <d v="2024-09-29T09:34:04"/>
    <s v="PROD89"/>
    <s v="CUST828"/>
    <s v="Home Appliances"/>
    <s v="Cash"/>
    <n v="1679.07"/>
    <n v="3"/>
    <n v="5037.21"/>
    <n v="77.61"/>
    <n v="4959.6000000000004"/>
    <x v="0"/>
    <s v="09"/>
    <s v="September"/>
  </r>
  <r>
    <x v="4655"/>
    <d v="2024-04-28T06:50:52"/>
    <s v="PROD68"/>
    <s v="CUST802"/>
    <s v="Home Appliances"/>
    <s v="Debit Card"/>
    <n v="1739.61"/>
    <n v="7"/>
    <n v="12177.269999999999"/>
    <n v="704.91"/>
    <n v="11472.359999999999"/>
    <x v="0"/>
    <s v="04"/>
    <s v="April"/>
  </r>
  <r>
    <x v="4656"/>
    <d v="2024-07-11T20:13:15"/>
    <s v="PROD44"/>
    <s v="CUST923"/>
    <s v="Fashion"/>
    <s v="Cash"/>
    <n v="301.36"/>
    <n v="8"/>
    <n v="2410.88"/>
    <n v="174.99"/>
    <n v="2235.8900000000003"/>
    <x v="2"/>
    <s v="07"/>
    <s v="July"/>
  </r>
  <r>
    <x v="4657"/>
    <d v="2024-07-09T08:50:50"/>
    <s v="PROD54"/>
    <s v="CUST634"/>
    <s v="Fashion"/>
    <s v="Debit Card"/>
    <n v="996.84"/>
    <n v="2"/>
    <n v="1993.68"/>
    <n v="17.89"/>
    <n v="1975.79"/>
    <x v="5"/>
    <s v="07"/>
    <s v="July"/>
  </r>
  <r>
    <x v="4658"/>
    <d v="2024-08-01T15:38:20"/>
    <s v="PROD104"/>
    <s v="CUST325"/>
    <s v="Electronics"/>
    <s v="PayPal"/>
    <n v="1533.42"/>
    <n v="5"/>
    <n v="7667.1"/>
    <n v="310.20999999999998"/>
    <n v="7356.89"/>
    <x v="2"/>
    <s v="08"/>
    <s v="August"/>
  </r>
  <r>
    <x v="4659"/>
    <d v="2024-01-15T13:40:35"/>
    <s v="PROD57"/>
    <s v="CUST20"/>
    <s v="Home Appliances"/>
    <s v="Debit Card"/>
    <n v="1748.71"/>
    <n v="2"/>
    <n v="3497.42"/>
    <n v="998.57"/>
    <n v="2498.85"/>
    <x v="6"/>
    <s v="01"/>
    <s v="January"/>
  </r>
  <r>
    <x v="4660"/>
    <d v="2024-07-25T09:00:24"/>
    <s v="PROD28"/>
    <s v="CUST895"/>
    <s v="Books"/>
    <s v="Bank Transfer"/>
    <n v="1837.59"/>
    <n v="10"/>
    <n v="18375.899999999998"/>
    <n v="963.58"/>
    <n v="17412.319999999996"/>
    <x v="2"/>
    <s v="07"/>
    <s v="July"/>
  </r>
  <r>
    <x v="4661"/>
    <d v="2024-08-11T07:46:11"/>
    <s v="PROD61"/>
    <s v="CUST897"/>
    <s v="Fashion"/>
    <s v="PayPal"/>
    <n v="462.65"/>
    <n v="8"/>
    <n v="3701.2"/>
    <n v="193.63"/>
    <n v="3507.5699999999997"/>
    <x v="0"/>
    <s v="08"/>
    <s v="August"/>
  </r>
  <r>
    <x v="4662"/>
    <d v="2024-03-27T23:48:18"/>
    <s v="PROD128"/>
    <s v="CUST84"/>
    <s v="Fashion"/>
    <s v="Cash"/>
    <n v="1702.83"/>
    <n v="7"/>
    <n v="11919.81"/>
    <n v="505.04"/>
    <n v="11414.769999999999"/>
    <x v="4"/>
    <s v="03"/>
    <s v="March"/>
  </r>
  <r>
    <x v="4663"/>
    <d v="2024-05-08T09:06:58"/>
    <s v="PROD192"/>
    <s v="CUST415"/>
    <s v="Home Appliances"/>
    <s v="Debit Card"/>
    <n v="1971.89"/>
    <n v="3"/>
    <n v="5915.67"/>
    <n v="154.76"/>
    <n v="5760.91"/>
    <x v="4"/>
    <s v="05"/>
    <s v="May"/>
  </r>
  <r>
    <x v="4664"/>
    <d v="2024-05-16T13:11:15"/>
    <s v="PROD1"/>
    <s v="CUST200"/>
    <s v="Toys"/>
    <s v="Cash"/>
    <n v="274.25"/>
    <n v="2"/>
    <n v="548.5"/>
    <n v="435.29"/>
    <n v="113.20999999999998"/>
    <x v="2"/>
    <s v="05"/>
    <s v="May"/>
  </r>
  <r>
    <x v="4665"/>
    <d v="2024-03-30T22:07:36"/>
    <s v="PROD16"/>
    <s v="CUST678"/>
    <s v="Electronics"/>
    <s v="Bank Transfer"/>
    <n v="1962.32"/>
    <n v="4"/>
    <n v="7849.28"/>
    <n v="114.47"/>
    <n v="7734.8099999999995"/>
    <x v="3"/>
    <s v="03"/>
    <s v="March"/>
  </r>
  <r>
    <x v="4666"/>
    <d v="2024-03-28T15:13:17"/>
    <s v="PROD153"/>
    <s v="CUST131"/>
    <s v="Fashion"/>
    <s v="Cash"/>
    <n v="120.61"/>
    <n v="2"/>
    <n v="241.22"/>
    <n v="585.16999999999996"/>
    <n v="-343.94999999999993"/>
    <x v="2"/>
    <s v="03"/>
    <s v="March"/>
  </r>
  <r>
    <x v="4667"/>
    <d v="2024-09-10T14:47:42"/>
    <s v="PROD186"/>
    <s v="CUST432"/>
    <s v="Toys"/>
    <s v="Cash"/>
    <n v="1009.61"/>
    <n v="6"/>
    <n v="6057.66"/>
    <n v="945.84"/>
    <n v="5111.82"/>
    <x v="5"/>
    <s v="09"/>
    <s v="September"/>
  </r>
  <r>
    <x v="4668"/>
    <d v="2024-01-11T01:43:22"/>
    <s v="PROD67"/>
    <s v="CUST253"/>
    <s v="Fashion"/>
    <s v="Cash"/>
    <n v="195.58"/>
    <n v="9"/>
    <n v="1760.22"/>
    <n v="69.03"/>
    <n v="1691.19"/>
    <x v="2"/>
    <s v="01"/>
    <s v="January"/>
  </r>
  <r>
    <x v="4669"/>
    <d v="2024-05-23T17:36:44"/>
    <s v="PROD153"/>
    <s v="CUST208"/>
    <s v="Electronics"/>
    <s v="Credit Card"/>
    <n v="880.07"/>
    <n v="10"/>
    <n v="8800.7000000000007"/>
    <n v="585.16999999999996"/>
    <n v="8215.5300000000007"/>
    <x v="2"/>
    <s v="05"/>
    <s v="May"/>
  </r>
  <r>
    <x v="4670"/>
    <d v="2024-05-14T02:12:35"/>
    <s v="PROD8"/>
    <s v="CUST434"/>
    <s v="Fashion"/>
    <s v="Credit Card"/>
    <n v="234.87"/>
    <n v="7"/>
    <n v="1644.0900000000001"/>
    <n v="851.56"/>
    <n v="792.5300000000002"/>
    <x v="5"/>
    <s v="05"/>
    <s v="May"/>
  </r>
  <r>
    <x v="4671"/>
    <d v="2024-02-04T15:13:29"/>
    <s v="PROD178"/>
    <s v="CUST442"/>
    <s v="Home Appliances"/>
    <s v="Bank Transfer"/>
    <n v="82.74"/>
    <n v="10"/>
    <n v="827.4"/>
    <n v="750.55"/>
    <n v="76.850000000000023"/>
    <x v="0"/>
    <s v="02"/>
    <s v="February"/>
  </r>
  <r>
    <x v="4672"/>
    <d v="2024-07-26T18:42:42"/>
    <s v="PROD25"/>
    <s v="CUST746"/>
    <s v="Electronics"/>
    <s v="Credit Card"/>
    <n v="298.73"/>
    <n v="3"/>
    <n v="896.19"/>
    <n v="465.59"/>
    <n v="430.60000000000008"/>
    <x v="1"/>
    <s v="07"/>
    <s v="July"/>
  </r>
  <r>
    <x v="4673"/>
    <d v="2024-03-01T09:41:11"/>
    <s v="PROD66"/>
    <s v="CUST5"/>
    <s v="Electronics"/>
    <s v="Bank Transfer"/>
    <n v="169.59"/>
    <n v="9"/>
    <n v="1526.31"/>
    <n v="327.89"/>
    <n v="1198.42"/>
    <x v="1"/>
    <s v="03"/>
    <s v="March"/>
  </r>
  <r>
    <x v="4674"/>
    <d v="2024-01-16T23:18:54"/>
    <s v="PROD75"/>
    <s v="CUST852"/>
    <s v="Toys"/>
    <s v="Credit Card"/>
    <n v="610.49"/>
    <n v="6"/>
    <n v="3662.94"/>
    <n v="703.67"/>
    <n v="2959.27"/>
    <x v="5"/>
    <s v="01"/>
    <s v="January"/>
  </r>
  <r>
    <x v="4675"/>
    <d v="2024-02-20T05:58:39"/>
    <s v="PROD158"/>
    <s v="CUST802"/>
    <s v="Books"/>
    <s v="Debit Card"/>
    <n v="420.17"/>
    <n v="4"/>
    <n v="1680.68"/>
    <n v="688.88"/>
    <n v="991.80000000000007"/>
    <x v="5"/>
    <s v="02"/>
    <s v="February"/>
  </r>
  <r>
    <x v="4676"/>
    <d v="2024-07-23T21:33:10"/>
    <s v="PROD79"/>
    <s v="CUST396"/>
    <s v="Books"/>
    <s v="Bank Transfer"/>
    <n v="1372.78"/>
    <n v="7"/>
    <n v="9609.4599999999991"/>
    <n v="799.06"/>
    <n v="8810.4"/>
    <x v="5"/>
    <s v="07"/>
    <s v="July"/>
  </r>
  <r>
    <x v="4677"/>
    <d v="2024-05-31T01:50:58"/>
    <s v="PROD189"/>
    <s v="CUST735"/>
    <s v="Fashion"/>
    <s v="Cash"/>
    <n v="429.1"/>
    <n v="7"/>
    <n v="3003.7000000000003"/>
    <n v="532.16999999999996"/>
    <n v="2471.5300000000002"/>
    <x v="1"/>
    <s v="05"/>
    <s v="May"/>
  </r>
  <r>
    <x v="4678"/>
    <d v="2024-01-14T04:51:45"/>
    <s v="PROD53"/>
    <s v="CUST392"/>
    <s v="Electronics"/>
    <s v="Cash"/>
    <n v="646.04999999999995"/>
    <n v="5"/>
    <n v="3230.25"/>
    <n v="752.34"/>
    <n v="2477.91"/>
    <x v="0"/>
    <s v="01"/>
    <s v="January"/>
  </r>
  <r>
    <x v="4679"/>
    <d v="2024-03-27T17:33:55"/>
    <s v="PROD16"/>
    <s v="CUST86"/>
    <s v="Electronics"/>
    <s v="Debit Card"/>
    <n v="444.37"/>
    <n v="8"/>
    <n v="3554.96"/>
    <n v="114.47"/>
    <n v="3440.4900000000002"/>
    <x v="4"/>
    <s v="03"/>
    <s v="March"/>
  </r>
  <r>
    <x v="4680"/>
    <d v="2024-06-25T05:07:14"/>
    <s v="PROD119"/>
    <s v="CUST119"/>
    <s v="Fashion"/>
    <s v="Bank Transfer"/>
    <n v="1721.7"/>
    <n v="2"/>
    <n v="3443.4"/>
    <n v="415.38"/>
    <n v="3028.02"/>
    <x v="5"/>
    <s v="06"/>
    <s v="June"/>
  </r>
  <r>
    <x v="4681"/>
    <d v="2024-09-04T20:38:02"/>
    <s v="PROD113"/>
    <s v="CUST310"/>
    <s v="Home Appliances"/>
    <s v="Cash"/>
    <n v="1966.87"/>
    <n v="5"/>
    <n v="9834.3499999999985"/>
    <n v="669.31"/>
    <n v="9165.0399999999991"/>
    <x v="4"/>
    <s v="09"/>
    <s v="September"/>
  </r>
  <r>
    <x v="4682"/>
    <d v="2024-02-23T22:24:04"/>
    <s v="PROD85"/>
    <s v="CUST33"/>
    <s v="Electronics"/>
    <s v="PayPal"/>
    <n v="1429.14"/>
    <n v="2"/>
    <n v="2858.28"/>
    <n v="899.57"/>
    <n v="1958.71"/>
    <x v="1"/>
    <s v="02"/>
    <s v="February"/>
  </r>
  <r>
    <x v="4683"/>
    <d v="2024-06-16T03:05:40"/>
    <s v="PROD149"/>
    <s v="CUST719"/>
    <s v="Fashion"/>
    <s v="Cash"/>
    <n v="1842.51"/>
    <n v="5"/>
    <n v="9212.5499999999993"/>
    <n v="581.64"/>
    <n v="8630.91"/>
    <x v="0"/>
    <s v="06"/>
    <s v="June"/>
  </r>
  <r>
    <x v="4684"/>
    <d v="2024-06-13T11:14:19"/>
    <s v="PROD87"/>
    <s v="CUST688"/>
    <s v="Home Appliances"/>
    <s v="Credit Card"/>
    <n v="465.91"/>
    <n v="4"/>
    <n v="1863.64"/>
    <n v="646.59"/>
    <n v="1217.0500000000002"/>
    <x v="2"/>
    <s v="06"/>
    <s v="June"/>
  </r>
  <r>
    <x v="4685"/>
    <d v="2024-01-23T12:24:35"/>
    <s v="PROD162"/>
    <s v="CUST821"/>
    <s v="Home Appliances"/>
    <s v="Bank Transfer"/>
    <n v="115.41"/>
    <n v="4"/>
    <n v="461.64"/>
    <n v="109.48"/>
    <n v="352.15999999999997"/>
    <x v="5"/>
    <s v="01"/>
    <s v="January"/>
  </r>
  <r>
    <x v="4686"/>
    <d v="2024-01-21T14:42:55"/>
    <s v="PROD73"/>
    <s v="CUST391"/>
    <s v="Toys"/>
    <s v="Debit Card"/>
    <n v="1853.42"/>
    <n v="9"/>
    <n v="16680.78"/>
    <n v="427.85"/>
    <n v="16252.929999999998"/>
    <x v="0"/>
    <s v="01"/>
    <s v="January"/>
  </r>
  <r>
    <x v="4687"/>
    <d v="2024-02-09T05:22:16"/>
    <s v="PROD199"/>
    <s v="CUST643"/>
    <s v="Home Appliances"/>
    <s v="Bank Transfer"/>
    <n v="987.82"/>
    <n v="7"/>
    <n v="6914.7400000000007"/>
    <n v="907.07"/>
    <n v="6007.670000000001"/>
    <x v="1"/>
    <s v="02"/>
    <s v="February"/>
  </r>
  <r>
    <x v="4688"/>
    <d v="2024-06-29T03:46:06"/>
    <s v="PROD63"/>
    <s v="CUST488"/>
    <s v="Toys"/>
    <s v="Credit Card"/>
    <n v="1988.9"/>
    <n v="2"/>
    <n v="3977.8"/>
    <n v="925.53"/>
    <n v="3052.2700000000004"/>
    <x v="3"/>
    <s v="06"/>
    <s v="June"/>
  </r>
  <r>
    <x v="4689"/>
    <d v="2024-04-03T19:24:30"/>
    <s v="PROD181"/>
    <s v="CUST403"/>
    <s v="Electronics"/>
    <s v="Bank Transfer"/>
    <n v="58.25"/>
    <n v="1"/>
    <n v="58.25"/>
    <n v="29.06"/>
    <n v="29.19"/>
    <x v="4"/>
    <s v="04"/>
    <s v="April"/>
  </r>
  <r>
    <x v="4690"/>
    <d v="2024-06-21T14:30:59"/>
    <s v="PROD16"/>
    <s v="CUST669"/>
    <s v="Electronics"/>
    <s v="PayPal"/>
    <n v="391.54"/>
    <n v="7"/>
    <n v="2740.78"/>
    <n v="114.47"/>
    <n v="2626.3100000000004"/>
    <x v="1"/>
    <s v="06"/>
    <s v="June"/>
  </r>
  <r>
    <x v="4691"/>
    <d v="2024-06-19T00:19:31"/>
    <s v="PROD194"/>
    <s v="CUST615"/>
    <s v="Books"/>
    <s v="Bank Transfer"/>
    <n v="1468.6"/>
    <n v="5"/>
    <n v="7343"/>
    <n v="521.98"/>
    <n v="6821.02"/>
    <x v="4"/>
    <s v="06"/>
    <s v="June"/>
  </r>
  <r>
    <x v="4692"/>
    <d v="2024-06-02T23:19:50"/>
    <s v="PROD175"/>
    <s v="CUST504"/>
    <s v="Toys"/>
    <s v="PayPal"/>
    <n v="1866.33"/>
    <n v="9"/>
    <n v="16796.97"/>
    <n v="742.32"/>
    <n v="16054.650000000001"/>
    <x v="0"/>
    <s v="06"/>
    <s v="June"/>
  </r>
  <r>
    <x v="4693"/>
    <d v="2024-03-30T19:24:55"/>
    <s v="PROD161"/>
    <s v="CUST528"/>
    <s v="Electronics"/>
    <s v="Credit Card"/>
    <n v="229.61"/>
    <n v="9"/>
    <n v="2066.4900000000002"/>
    <n v="859.01"/>
    <n v="1207.4800000000002"/>
    <x v="3"/>
    <s v="03"/>
    <s v="March"/>
  </r>
  <r>
    <x v="4694"/>
    <d v="2024-10-04T02:13:32"/>
    <s v="PROD123"/>
    <s v="CUST404"/>
    <s v="Fashion"/>
    <s v="PayPal"/>
    <n v="244.87"/>
    <n v="9"/>
    <n v="2203.83"/>
    <n v="372.5"/>
    <n v="1831.33"/>
    <x v="1"/>
    <s v="10"/>
    <s v="October"/>
  </r>
  <r>
    <x v="4695"/>
    <d v="2024-08-24T19:09:01"/>
    <s v="PROD138"/>
    <s v="CUST197"/>
    <s v="Electronics"/>
    <s v="Debit Card"/>
    <n v="1343.31"/>
    <n v="1"/>
    <n v="1343.31"/>
    <n v="374.92"/>
    <n v="968.38999999999987"/>
    <x v="3"/>
    <s v="08"/>
    <s v="August"/>
  </r>
  <r>
    <x v="4696"/>
    <d v="2024-05-03T14:06:59"/>
    <s v="PROD164"/>
    <s v="CUST509"/>
    <s v="Fashion"/>
    <s v="Credit Card"/>
    <n v="782.72"/>
    <n v="5"/>
    <n v="3913.6000000000004"/>
    <n v="648.5"/>
    <n v="3265.1000000000004"/>
    <x v="1"/>
    <s v="05"/>
    <s v="May"/>
  </r>
  <r>
    <x v="4697"/>
    <d v="2024-02-09T03:08:53"/>
    <s v="PROD37"/>
    <s v="CUST730"/>
    <s v="Fashion"/>
    <s v="Cash"/>
    <n v="1891.27"/>
    <n v="6"/>
    <n v="11347.619999999999"/>
    <n v="644.58000000000004"/>
    <n v="10703.039999999999"/>
    <x v="1"/>
    <s v="02"/>
    <s v="February"/>
  </r>
  <r>
    <x v="4698"/>
    <d v="2024-05-08T09:20:33"/>
    <s v="PROD51"/>
    <s v="CUST823"/>
    <s v="Books"/>
    <s v="Debit Card"/>
    <n v="1021.81"/>
    <n v="9"/>
    <n v="9196.2899999999991"/>
    <n v="502.29"/>
    <n v="8693.9999999999982"/>
    <x v="4"/>
    <s v="05"/>
    <s v="May"/>
  </r>
  <r>
    <x v="4699"/>
    <d v="2024-09-19T06:36:51"/>
    <s v="PROD30"/>
    <s v="CUST692"/>
    <s v="Home Appliances"/>
    <s v="Cash"/>
    <n v="1921.09"/>
    <n v="1"/>
    <n v="1921.09"/>
    <n v="363.91"/>
    <n v="1557.1799999999998"/>
    <x v="2"/>
    <s v="09"/>
    <s v="September"/>
  </r>
  <r>
    <x v="4700"/>
    <d v="2024-09-06T10:23:17"/>
    <s v="PROD150"/>
    <s v="CUST880"/>
    <s v="Home Appliances"/>
    <s v="Debit Card"/>
    <n v="1133.1600000000001"/>
    <n v="3"/>
    <n v="3399.4800000000005"/>
    <n v="904.67"/>
    <n v="2494.8100000000004"/>
    <x v="1"/>
    <s v="09"/>
    <s v="September"/>
  </r>
  <r>
    <x v="4701"/>
    <d v="2024-11-13T02:08:47"/>
    <s v="PROD4"/>
    <s v="CUST837"/>
    <s v="Electronics"/>
    <s v="Debit Card"/>
    <n v="1523.39"/>
    <n v="3"/>
    <n v="4570.17"/>
    <n v="454.08"/>
    <n v="4116.09"/>
    <x v="4"/>
    <s v="11"/>
    <s v="November"/>
  </r>
  <r>
    <x v="4702"/>
    <d v="2024-01-11T16:25:50"/>
    <s v="PROD181"/>
    <s v="CUST853"/>
    <s v="Toys"/>
    <s v="Debit Card"/>
    <n v="92.01"/>
    <n v="6"/>
    <n v="552.06000000000006"/>
    <n v="29.06"/>
    <n v="523.00000000000011"/>
    <x v="2"/>
    <s v="01"/>
    <s v="January"/>
  </r>
  <r>
    <x v="4703"/>
    <d v="2024-09-24T19:15:55"/>
    <s v="PROD59"/>
    <s v="CUST744"/>
    <s v="Fashion"/>
    <s v="Debit Card"/>
    <n v="900.27"/>
    <n v="6"/>
    <n v="5401.62"/>
    <n v="297.7"/>
    <n v="5103.92"/>
    <x v="5"/>
    <s v="09"/>
    <s v="September"/>
  </r>
  <r>
    <x v="4704"/>
    <d v="2024-09-22T06:11:25"/>
    <s v="PROD169"/>
    <s v="CUST976"/>
    <s v="Toys"/>
    <s v="PayPal"/>
    <n v="696.25"/>
    <n v="3"/>
    <n v="2088.75"/>
    <n v="772.45"/>
    <n v="1316.3"/>
    <x v="0"/>
    <s v="09"/>
    <s v="September"/>
  </r>
  <r>
    <x v="4705"/>
    <d v="2024-06-27T21:22:17"/>
    <s v="PROD183"/>
    <s v="CUST573"/>
    <s v="Electronics"/>
    <s v="Bank Transfer"/>
    <n v="1266.48"/>
    <n v="3"/>
    <n v="3799.44"/>
    <n v="839.9"/>
    <n v="2959.54"/>
    <x v="2"/>
    <s v="06"/>
    <s v="June"/>
  </r>
  <r>
    <x v="4706"/>
    <d v="2024-10-11T11:23:53"/>
    <s v="PROD105"/>
    <s v="CUST727"/>
    <s v="Electronics"/>
    <s v="Debit Card"/>
    <n v="487.14"/>
    <n v="2"/>
    <n v="974.28"/>
    <n v="305.49"/>
    <n v="668.79"/>
    <x v="1"/>
    <s v="10"/>
    <s v="October"/>
  </r>
  <r>
    <x v="4707"/>
    <d v="2024-09-03T16:46:52"/>
    <s v="PROD48"/>
    <s v="CUST786"/>
    <s v="Electronics"/>
    <s v="Cash"/>
    <n v="692.46"/>
    <n v="9"/>
    <n v="6232.14"/>
    <n v="965.14"/>
    <n v="5267"/>
    <x v="5"/>
    <s v="09"/>
    <s v="September"/>
  </r>
  <r>
    <x v="4708"/>
    <d v="2024-04-04T21:18:57"/>
    <s v="PROD160"/>
    <s v="CUST399"/>
    <s v="Fashion"/>
    <s v="Debit Card"/>
    <n v="613.63"/>
    <n v="10"/>
    <n v="6136.3"/>
    <n v="311.56"/>
    <n v="5824.74"/>
    <x v="2"/>
    <s v="04"/>
    <s v="April"/>
  </r>
  <r>
    <x v="4709"/>
    <d v="2024-09-03T07:56:29"/>
    <s v="PROD63"/>
    <s v="CUST372"/>
    <s v="Toys"/>
    <s v="Cash"/>
    <n v="761.48"/>
    <n v="4"/>
    <n v="3045.92"/>
    <n v="925.53"/>
    <n v="2120.3900000000003"/>
    <x v="5"/>
    <s v="09"/>
    <s v="September"/>
  </r>
  <r>
    <x v="4710"/>
    <d v="2024-05-20T14:19:40"/>
    <s v="PROD76"/>
    <s v="CUST994"/>
    <s v="Home Appliances"/>
    <s v="Cash"/>
    <n v="504.83"/>
    <n v="5"/>
    <n v="2524.15"/>
    <n v="984.71"/>
    <n v="1539.44"/>
    <x v="6"/>
    <s v="05"/>
    <s v="May"/>
  </r>
  <r>
    <x v="4711"/>
    <d v="2024-06-18T20:17:47"/>
    <s v="PROD72"/>
    <s v="CUST958"/>
    <s v="Books"/>
    <s v="Bank Transfer"/>
    <n v="655.14"/>
    <n v="7"/>
    <n v="4585.9799999999996"/>
    <n v="942.34"/>
    <n v="3643.6399999999994"/>
    <x v="5"/>
    <s v="06"/>
    <s v="June"/>
  </r>
  <r>
    <x v="4712"/>
    <d v="2024-10-24T03:38:45"/>
    <s v="PROD82"/>
    <s v="CUST780"/>
    <s v="Fashion"/>
    <s v="Credit Card"/>
    <n v="478.59"/>
    <n v="6"/>
    <n v="2871.54"/>
    <n v="208.12"/>
    <n v="2663.42"/>
    <x v="2"/>
    <s v="10"/>
    <s v="October"/>
  </r>
  <r>
    <x v="4713"/>
    <d v="2024-04-10T12:07:06"/>
    <s v="PROD113"/>
    <s v="CUST241"/>
    <s v="Electronics"/>
    <s v="Debit Card"/>
    <n v="559.6"/>
    <n v="1"/>
    <n v="559.6"/>
    <n v="669.31"/>
    <n v="-109.70999999999992"/>
    <x v="4"/>
    <s v="04"/>
    <s v="April"/>
  </r>
  <r>
    <x v="4714"/>
    <d v="2024-02-02T03:53:56"/>
    <s v="PROD57"/>
    <s v="CUST294"/>
    <s v="Home Appliances"/>
    <s v="Cash"/>
    <n v="1982.23"/>
    <n v="8"/>
    <n v="15857.84"/>
    <n v="998.57"/>
    <n v="14859.27"/>
    <x v="1"/>
    <s v="02"/>
    <s v="February"/>
  </r>
  <r>
    <x v="4715"/>
    <d v="2024-04-18T20:01:56"/>
    <s v="PROD133"/>
    <s v="CUST117"/>
    <s v="Home Appliances"/>
    <s v="Credit Card"/>
    <n v="645.52"/>
    <n v="9"/>
    <n v="5809.68"/>
    <n v="751.27"/>
    <n v="5058.41"/>
    <x v="2"/>
    <s v="04"/>
    <s v="April"/>
  </r>
  <r>
    <x v="4716"/>
    <d v="2024-09-24T16:04:00"/>
    <s v="PROD53"/>
    <s v="CUST583"/>
    <s v="Home Appliances"/>
    <s v="Bank Transfer"/>
    <n v="307.87"/>
    <n v="4"/>
    <n v="1231.48"/>
    <n v="752.34"/>
    <n v="479.14"/>
    <x v="5"/>
    <s v="09"/>
    <s v="September"/>
  </r>
  <r>
    <x v="4717"/>
    <d v="2024-05-25T06:33:08"/>
    <s v="PROD69"/>
    <s v="CUST242"/>
    <s v="Fashion"/>
    <s v="Debit Card"/>
    <n v="1617.61"/>
    <n v="8"/>
    <n v="12940.88"/>
    <n v="878.74"/>
    <n v="12062.14"/>
    <x v="3"/>
    <s v="05"/>
    <s v="May"/>
  </r>
  <r>
    <x v="4718"/>
    <d v="2024-07-12T16:25:42"/>
    <s v="PROD54"/>
    <s v="CUST451"/>
    <s v="Books"/>
    <s v="Credit Card"/>
    <n v="571.5"/>
    <n v="4"/>
    <n v="2286"/>
    <n v="17.89"/>
    <n v="2268.11"/>
    <x v="1"/>
    <s v="07"/>
    <s v="July"/>
  </r>
  <r>
    <x v="4719"/>
    <d v="2024-04-11T06:49:01"/>
    <s v="PROD22"/>
    <s v="CUST406"/>
    <s v="Toys"/>
    <s v="Credit Card"/>
    <n v="197.06"/>
    <n v="4"/>
    <n v="788.24"/>
    <n v="418.1"/>
    <n v="370.14"/>
    <x v="2"/>
    <s v="04"/>
    <s v="April"/>
  </r>
  <r>
    <x v="4720"/>
    <d v="2024-01-11T19:52:55"/>
    <s v="PROD197"/>
    <s v="CUST260"/>
    <s v="Home Appliances"/>
    <s v="Bank Transfer"/>
    <n v="1271.7"/>
    <n v="5"/>
    <n v="6358.5"/>
    <n v="754.1"/>
    <n v="5604.4"/>
    <x v="2"/>
    <s v="01"/>
    <s v="January"/>
  </r>
  <r>
    <x v="4721"/>
    <d v="2024-10-21T06:19:27"/>
    <s v="PROD164"/>
    <s v="CUST766"/>
    <s v="Electronics"/>
    <s v="Bank Transfer"/>
    <n v="739.29"/>
    <n v="9"/>
    <n v="6653.61"/>
    <n v="648.5"/>
    <n v="6005.11"/>
    <x v="6"/>
    <s v="10"/>
    <s v="October"/>
  </r>
  <r>
    <x v="4722"/>
    <d v="2024-07-11T13:34:12"/>
    <s v="PROD65"/>
    <s v="CUST249"/>
    <s v="Electronics"/>
    <s v="PayPal"/>
    <n v="307.07"/>
    <n v="1"/>
    <n v="307.07"/>
    <n v="974.22"/>
    <n v="-667.15000000000009"/>
    <x v="2"/>
    <s v="07"/>
    <s v="July"/>
  </r>
  <r>
    <x v="4723"/>
    <d v="2024-03-18T08:39:07"/>
    <s v="PROD85"/>
    <s v="CUST652"/>
    <s v="Fashion"/>
    <s v="Debit Card"/>
    <n v="711.34"/>
    <n v="1"/>
    <n v="711.34"/>
    <n v="899.57"/>
    <n v="-188.23000000000002"/>
    <x v="6"/>
    <s v="03"/>
    <s v="March"/>
  </r>
  <r>
    <x v="4724"/>
    <d v="2024-02-28T16:51:59"/>
    <s v="PROD99"/>
    <s v="CUST757"/>
    <s v="Electronics"/>
    <s v="Debit Card"/>
    <n v="1319.72"/>
    <n v="1"/>
    <n v="1319.72"/>
    <n v="643.29"/>
    <n v="676.43000000000006"/>
    <x v="4"/>
    <s v="02"/>
    <s v="February"/>
  </r>
  <r>
    <x v="4725"/>
    <d v="2024-07-04T18:04:15"/>
    <s v="PROD90"/>
    <s v="CUST75"/>
    <s v="Fashion"/>
    <s v="PayPal"/>
    <n v="1144.17"/>
    <n v="7"/>
    <n v="8009.1900000000005"/>
    <n v="961.3"/>
    <n v="7047.89"/>
    <x v="2"/>
    <s v="07"/>
    <s v="July"/>
  </r>
  <r>
    <x v="4726"/>
    <d v="2024-05-24T03:50:00"/>
    <s v="PROD77"/>
    <s v="CUST735"/>
    <s v="Fashion"/>
    <s v="Credit Card"/>
    <n v="164.28"/>
    <n v="4"/>
    <n v="657.12"/>
    <n v="596.91999999999996"/>
    <n v="60.200000000000045"/>
    <x v="1"/>
    <s v="05"/>
    <s v="May"/>
  </r>
  <r>
    <x v="4727"/>
    <d v="2024-10-13T20:59:17"/>
    <s v="PROD170"/>
    <s v="CUST294"/>
    <s v="Toys"/>
    <s v="PayPal"/>
    <n v="1802.7"/>
    <n v="2"/>
    <n v="3605.4"/>
    <n v="388.3"/>
    <n v="3217.1"/>
    <x v="0"/>
    <s v="10"/>
    <s v="October"/>
  </r>
  <r>
    <x v="4728"/>
    <d v="2024-09-15T01:32:35"/>
    <s v="PROD196"/>
    <s v="CUST424"/>
    <s v="Books"/>
    <s v="Credit Card"/>
    <n v="1947.24"/>
    <n v="3"/>
    <n v="5841.72"/>
    <n v="487.84"/>
    <n v="5353.88"/>
    <x v="0"/>
    <s v="09"/>
    <s v="September"/>
  </r>
  <r>
    <x v="4729"/>
    <d v="2024-01-13T14:10:25"/>
    <s v="PROD159"/>
    <s v="CUST949"/>
    <s v="Toys"/>
    <s v="PayPal"/>
    <n v="1613.62"/>
    <n v="6"/>
    <n v="9681.7199999999993"/>
    <n v="220.45"/>
    <n v="9461.2699999999986"/>
    <x v="3"/>
    <s v="01"/>
    <s v="January"/>
  </r>
  <r>
    <x v="4730"/>
    <d v="2024-02-20T08:03:31"/>
    <s v="PROD20"/>
    <s v="CUST62"/>
    <s v="Electronics"/>
    <s v="Bank Transfer"/>
    <n v="1022.75"/>
    <n v="5"/>
    <n v="5113.75"/>
    <n v="211.71"/>
    <n v="4902.04"/>
    <x v="5"/>
    <s v="02"/>
    <s v="February"/>
  </r>
  <r>
    <x v="4731"/>
    <d v="2024-03-26T08:40:38"/>
    <s v="PROD75"/>
    <s v="CUST335"/>
    <s v="Fashion"/>
    <s v="PayPal"/>
    <n v="1513.93"/>
    <n v="8"/>
    <n v="12111.44"/>
    <n v="703.67"/>
    <n v="11407.77"/>
    <x v="5"/>
    <s v="03"/>
    <s v="March"/>
  </r>
  <r>
    <x v="4732"/>
    <d v="2024-02-12T18:22:59"/>
    <s v="PROD174"/>
    <s v="CUST592"/>
    <s v="Fashion"/>
    <s v="PayPal"/>
    <n v="209.16"/>
    <n v="8"/>
    <n v="1673.28"/>
    <n v="348.26"/>
    <n v="1325.02"/>
    <x v="6"/>
    <s v="02"/>
    <s v="February"/>
  </r>
  <r>
    <x v="4733"/>
    <d v="2024-02-23T09:02:06"/>
    <s v="PROD12"/>
    <s v="CUST442"/>
    <s v="Toys"/>
    <s v="PayPal"/>
    <n v="293.33"/>
    <n v="1"/>
    <n v="293.33"/>
    <n v="132.38999999999999"/>
    <n v="160.94"/>
    <x v="1"/>
    <s v="02"/>
    <s v="February"/>
  </r>
  <r>
    <x v="4734"/>
    <d v="2024-03-02T16:26:53"/>
    <s v="PROD137"/>
    <s v="CUST584"/>
    <s v="Electronics"/>
    <s v="Credit Card"/>
    <n v="636.87"/>
    <n v="5"/>
    <n v="3184.35"/>
    <n v="612.41999999999996"/>
    <n v="2571.9299999999998"/>
    <x v="3"/>
    <s v="03"/>
    <s v="March"/>
  </r>
  <r>
    <x v="4735"/>
    <d v="2024-01-04T05:27:09"/>
    <s v="PROD95"/>
    <s v="CUST776"/>
    <s v="Electronics"/>
    <s v="Bank Transfer"/>
    <n v="706.8"/>
    <n v="2"/>
    <n v="1413.6"/>
    <n v="211.14"/>
    <n v="1202.46"/>
    <x v="2"/>
    <s v="01"/>
    <s v="January"/>
  </r>
  <r>
    <x v="4736"/>
    <d v="2024-03-05T17:43:34"/>
    <s v="PROD181"/>
    <s v="CUST156"/>
    <s v="Electronics"/>
    <s v="Bank Transfer"/>
    <n v="744.34"/>
    <n v="9"/>
    <n v="6699.06"/>
    <n v="29.06"/>
    <n v="6670"/>
    <x v="5"/>
    <s v="03"/>
    <s v="March"/>
  </r>
  <r>
    <x v="4737"/>
    <d v="2024-04-23T14:27:43"/>
    <s v="PROD19"/>
    <s v="CUST931"/>
    <s v="Electronics"/>
    <s v="PayPal"/>
    <n v="32.35"/>
    <n v="8"/>
    <n v="258.8"/>
    <n v="288.51"/>
    <n v="-29.70999999999998"/>
    <x v="5"/>
    <s v="04"/>
    <s v="April"/>
  </r>
  <r>
    <x v="4738"/>
    <d v="2024-02-20T00:36:25"/>
    <s v="PROD159"/>
    <s v="CUST654"/>
    <s v="Books"/>
    <s v="Bank Transfer"/>
    <n v="1089.07"/>
    <n v="10"/>
    <n v="10890.699999999999"/>
    <n v="220.45"/>
    <n v="10670.249999999998"/>
    <x v="5"/>
    <s v="02"/>
    <s v="February"/>
  </r>
  <r>
    <x v="4739"/>
    <d v="2024-01-04T17:52:57"/>
    <s v="PROD166"/>
    <s v="CUST115"/>
    <s v="Books"/>
    <s v="PayPal"/>
    <n v="1171.8699999999999"/>
    <n v="8"/>
    <n v="9374.9599999999991"/>
    <n v="925.33"/>
    <n v="8449.6299999999992"/>
    <x v="2"/>
    <s v="01"/>
    <s v="January"/>
  </r>
  <r>
    <x v="4740"/>
    <d v="2024-06-04T23:22:53"/>
    <s v="PROD75"/>
    <s v="CUST296"/>
    <s v="Home Appliances"/>
    <s v="Credit Card"/>
    <n v="489.5"/>
    <n v="4"/>
    <n v="1958"/>
    <n v="703.67"/>
    <n v="1254.33"/>
    <x v="5"/>
    <s v="06"/>
    <s v="June"/>
  </r>
  <r>
    <x v="4741"/>
    <d v="2024-07-14T19:30:43"/>
    <s v="PROD96"/>
    <s v="CUST103"/>
    <s v="Fashion"/>
    <s v="PayPal"/>
    <n v="542.77"/>
    <n v="4"/>
    <n v="2171.08"/>
    <n v="307.60000000000002"/>
    <n v="1863.48"/>
    <x v="0"/>
    <s v="07"/>
    <s v="July"/>
  </r>
  <r>
    <x v="4742"/>
    <d v="2024-04-26T11:56:22"/>
    <s v="PROD111"/>
    <s v="CUST463"/>
    <s v="Books"/>
    <s v="Cash"/>
    <n v="1229.55"/>
    <n v="8"/>
    <n v="9836.4"/>
    <n v="771.88"/>
    <n v="9064.52"/>
    <x v="1"/>
    <s v="04"/>
    <s v="April"/>
  </r>
  <r>
    <x v="4743"/>
    <d v="2024-03-13T10:53:16"/>
    <s v="PROD88"/>
    <s v="CUST817"/>
    <s v="Fashion"/>
    <s v="Credit Card"/>
    <n v="859.83"/>
    <n v="9"/>
    <n v="7738.47"/>
    <n v="834.4"/>
    <n v="6904.0700000000006"/>
    <x v="4"/>
    <s v="03"/>
    <s v="March"/>
  </r>
  <r>
    <x v="4744"/>
    <d v="2024-03-23T01:17:06"/>
    <s v="PROD73"/>
    <s v="CUST75"/>
    <s v="Home Appliances"/>
    <s v="Debit Card"/>
    <n v="1775"/>
    <n v="10"/>
    <n v="17750"/>
    <n v="427.85"/>
    <n v="17322.150000000001"/>
    <x v="3"/>
    <s v="03"/>
    <s v="March"/>
  </r>
  <r>
    <x v="4745"/>
    <d v="2024-02-24T23:37:42"/>
    <s v="PROD171"/>
    <s v="CUST233"/>
    <s v="Home Appliances"/>
    <s v="PayPal"/>
    <n v="689.03"/>
    <n v="4"/>
    <n v="2756.12"/>
    <n v="485.76"/>
    <n v="2270.3599999999997"/>
    <x v="3"/>
    <s v="02"/>
    <s v="February"/>
  </r>
  <r>
    <x v="4746"/>
    <d v="2024-08-06T19:18:13"/>
    <s v="PROD199"/>
    <s v="CUST930"/>
    <s v="Fashion"/>
    <s v="Credit Card"/>
    <n v="1856.68"/>
    <n v="5"/>
    <n v="9283.4"/>
    <n v="907.07"/>
    <n v="8376.33"/>
    <x v="5"/>
    <s v="08"/>
    <s v="August"/>
  </r>
  <r>
    <x v="4747"/>
    <d v="2024-04-25T22:11:01"/>
    <s v="PROD139"/>
    <s v="CUST947"/>
    <s v="Home Appliances"/>
    <s v="PayPal"/>
    <n v="1531.4"/>
    <n v="8"/>
    <n v="12251.2"/>
    <n v="699.64"/>
    <n v="11551.560000000001"/>
    <x v="2"/>
    <s v="04"/>
    <s v="April"/>
  </r>
  <r>
    <x v="4748"/>
    <d v="2024-03-23T17:59:59"/>
    <s v="PROD117"/>
    <s v="CUST542"/>
    <s v="Toys"/>
    <s v="Credit Card"/>
    <n v="1923.75"/>
    <n v="4"/>
    <n v="7695"/>
    <n v="621.46"/>
    <n v="7073.54"/>
    <x v="3"/>
    <s v="03"/>
    <s v="March"/>
  </r>
  <r>
    <x v="4749"/>
    <d v="2024-07-14T17:44:35"/>
    <s v="PROD88"/>
    <s v="CUST254"/>
    <s v="Home Appliances"/>
    <s v="Credit Card"/>
    <n v="1140.82"/>
    <n v="8"/>
    <n v="9126.56"/>
    <n v="834.4"/>
    <n v="8292.16"/>
    <x v="0"/>
    <s v="07"/>
    <s v="July"/>
  </r>
  <r>
    <x v="4750"/>
    <d v="2024-10-08T01:02:30"/>
    <s v="PROD63"/>
    <s v="CUST499"/>
    <s v="Books"/>
    <s v="PayPal"/>
    <n v="867.51"/>
    <n v="5"/>
    <n v="4337.55"/>
    <n v="925.53"/>
    <n v="3412.0200000000004"/>
    <x v="5"/>
    <s v="10"/>
    <s v="October"/>
  </r>
  <r>
    <x v="4751"/>
    <d v="2024-02-23T02:36:50"/>
    <s v="PROD131"/>
    <s v="CUST503"/>
    <s v="Home Appliances"/>
    <s v="PayPal"/>
    <n v="1569.36"/>
    <n v="9"/>
    <n v="14124.24"/>
    <n v="694.54"/>
    <n v="13429.7"/>
    <x v="1"/>
    <s v="02"/>
    <s v="February"/>
  </r>
  <r>
    <x v="4752"/>
    <d v="2024-04-01T01:40:48"/>
    <s v="PROD200"/>
    <s v="CUST643"/>
    <s v="Home Appliances"/>
    <s v="Bank Transfer"/>
    <n v="1936.25"/>
    <n v="9"/>
    <n v="17426.25"/>
    <n v="606.07000000000005"/>
    <n v="16820.18"/>
    <x v="6"/>
    <s v="04"/>
    <s v="April"/>
  </r>
  <r>
    <x v="4753"/>
    <d v="2024-04-18T08:56:23"/>
    <s v="PROD72"/>
    <s v="CUST19"/>
    <s v="Toys"/>
    <s v="PayPal"/>
    <n v="715.68"/>
    <n v="10"/>
    <n v="7156.7999999999993"/>
    <n v="942.34"/>
    <n v="6214.4599999999991"/>
    <x v="2"/>
    <s v="04"/>
    <s v="April"/>
  </r>
  <r>
    <x v="4754"/>
    <d v="2024-09-28T11:27:00"/>
    <s v="PROD154"/>
    <s v="CUST86"/>
    <s v="Books"/>
    <s v="Credit Card"/>
    <n v="1574.73"/>
    <n v="4"/>
    <n v="6298.92"/>
    <n v="37.53"/>
    <n v="6261.39"/>
    <x v="3"/>
    <s v="09"/>
    <s v="September"/>
  </r>
  <r>
    <x v="4755"/>
    <d v="2024-06-12T20:10:59"/>
    <s v="PROD67"/>
    <s v="CUST977"/>
    <s v="Books"/>
    <s v="Credit Card"/>
    <n v="1958.8"/>
    <n v="10"/>
    <n v="19588"/>
    <n v="69.03"/>
    <n v="19518.97"/>
    <x v="4"/>
    <s v="06"/>
    <s v="June"/>
  </r>
  <r>
    <x v="4756"/>
    <d v="2024-03-13T15:08:19"/>
    <s v="PROD198"/>
    <s v="CUST822"/>
    <s v="Toys"/>
    <s v="Debit Card"/>
    <n v="1999.16"/>
    <n v="2"/>
    <n v="3998.32"/>
    <n v="565.99"/>
    <n v="3432.33"/>
    <x v="4"/>
    <s v="03"/>
    <s v="March"/>
  </r>
  <r>
    <x v="4757"/>
    <d v="2024-06-18T04:22:19"/>
    <s v="PROD146"/>
    <s v="CUST681"/>
    <s v="Home Appliances"/>
    <s v="Bank Transfer"/>
    <n v="676.67"/>
    <n v="9"/>
    <n v="6090.03"/>
    <n v="687.22"/>
    <n v="5402.8099999999995"/>
    <x v="5"/>
    <s v="06"/>
    <s v="June"/>
  </r>
  <r>
    <x v="4758"/>
    <d v="2024-01-01T01:45:53"/>
    <s v="PROD101"/>
    <s v="CUST364"/>
    <s v="Fashion"/>
    <s v="Debit Card"/>
    <n v="201.84"/>
    <n v="8"/>
    <n v="1614.72"/>
    <n v="978.72"/>
    <n v="636"/>
    <x v="6"/>
    <s v="01"/>
    <s v="January"/>
  </r>
  <r>
    <x v="4759"/>
    <d v="2024-08-25T01:17:43"/>
    <s v="PROD9"/>
    <s v="CUST688"/>
    <s v="Toys"/>
    <s v="PayPal"/>
    <n v="55.86"/>
    <n v="2"/>
    <n v="111.72"/>
    <n v="481"/>
    <n v="-369.28"/>
    <x v="0"/>
    <s v="08"/>
    <s v="August"/>
  </r>
  <r>
    <x v="4760"/>
    <d v="2024-03-24T18:24:36"/>
    <s v="PROD19"/>
    <s v="CUST840"/>
    <s v="Fashion"/>
    <s v="Credit Card"/>
    <n v="639.64"/>
    <n v="3"/>
    <n v="1918.92"/>
    <n v="288.51"/>
    <n v="1630.41"/>
    <x v="0"/>
    <s v="03"/>
    <s v="March"/>
  </r>
  <r>
    <x v="4761"/>
    <d v="2024-11-10T19:19:33"/>
    <s v="PROD96"/>
    <s v="CUST938"/>
    <s v="Home Appliances"/>
    <s v="Debit Card"/>
    <n v="1436.41"/>
    <n v="4"/>
    <n v="5745.64"/>
    <n v="307.60000000000002"/>
    <n v="5438.04"/>
    <x v="0"/>
    <s v="11"/>
    <s v="November"/>
  </r>
  <r>
    <x v="4762"/>
    <d v="2024-03-11T16:09:44"/>
    <s v="PROD73"/>
    <s v="CUST504"/>
    <s v="Electronics"/>
    <s v="Credit Card"/>
    <n v="1332.67"/>
    <n v="8"/>
    <n v="10661.36"/>
    <n v="427.85"/>
    <n v="10233.51"/>
    <x v="6"/>
    <s v="03"/>
    <s v="March"/>
  </r>
  <r>
    <x v="4763"/>
    <d v="2024-06-18T08:57:22"/>
    <s v="PROD106"/>
    <s v="CUST690"/>
    <s v="Books"/>
    <s v="Bank Transfer"/>
    <n v="229.97"/>
    <n v="1"/>
    <n v="229.97"/>
    <n v="750.19"/>
    <n v="-520.22"/>
    <x v="5"/>
    <s v="06"/>
    <s v="June"/>
  </r>
  <r>
    <x v="4764"/>
    <d v="2024-05-22T01:58:48"/>
    <s v="PROD155"/>
    <s v="CUST344"/>
    <s v="Toys"/>
    <s v="PayPal"/>
    <n v="487.59"/>
    <n v="5"/>
    <n v="2437.9499999999998"/>
    <n v="28.84"/>
    <n v="2409.1099999999997"/>
    <x v="4"/>
    <s v="05"/>
    <s v="May"/>
  </r>
  <r>
    <x v="4765"/>
    <d v="2024-04-26T14:20:05"/>
    <s v="PROD194"/>
    <s v="CUST112"/>
    <s v="Home Appliances"/>
    <s v="Bank Transfer"/>
    <n v="1620.74"/>
    <n v="1"/>
    <n v="1620.74"/>
    <n v="521.98"/>
    <n v="1098.76"/>
    <x v="1"/>
    <s v="04"/>
    <s v="April"/>
  </r>
  <r>
    <x v="4766"/>
    <d v="2024-04-19T22:30:00"/>
    <s v="PROD54"/>
    <s v="CUST754"/>
    <s v="Fashion"/>
    <s v="Cash"/>
    <n v="1863.5"/>
    <n v="6"/>
    <n v="11181"/>
    <n v="17.89"/>
    <n v="11163.11"/>
    <x v="1"/>
    <s v="04"/>
    <s v="April"/>
  </r>
  <r>
    <x v="4767"/>
    <d v="2024-04-14T17:12:40"/>
    <s v="PROD132"/>
    <s v="CUST983"/>
    <s v="Books"/>
    <s v="Debit Card"/>
    <n v="273.83999999999997"/>
    <n v="5"/>
    <n v="1369.1999999999998"/>
    <n v="28.1"/>
    <n v="1341.1"/>
    <x v="0"/>
    <s v="04"/>
    <s v="April"/>
  </r>
  <r>
    <x v="4768"/>
    <d v="2024-10-15T17:20:06"/>
    <s v="PROD36"/>
    <s v="CUST359"/>
    <s v="Home Appliances"/>
    <s v="Credit Card"/>
    <n v="1284.6199999999999"/>
    <n v="9"/>
    <n v="11561.579999999998"/>
    <n v="462.14"/>
    <n v="11099.439999999999"/>
    <x v="5"/>
    <s v="10"/>
    <s v="October"/>
  </r>
  <r>
    <x v="4769"/>
    <d v="2024-03-11T01:42:10"/>
    <s v="PROD161"/>
    <s v="CUST824"/>
    <s v="Home Appliances"/>
    <s v="PayPal"/>
    <n v="1904.38"/>
    <n v="6"/>
    <n v="11426.28"/>
    <n v="859.01"/>
    <n v="10567.27"/>
    <x v="6"/>
    <s v="03"/>
    <s v="March"/>
  </r>
  <r>
    <x v="4770"/>
    <d v="2024-11-05T18:13:32"/>
    <s v="PROD60"/>
    <s v="CUST622"/>
    <s v="Home Appliances"/>
    <s v="Credit Card"/>
    <n v="1188.8399999999999"/>
    <n v="1"/>
    <n v="1188.8399999999999"/>
    <n v="961.88"/>
    <n v="226.95999999999992"/>
    <x v="5"/>
    <s v="11"/>
    <s v="November"/>
  </r>
  <r>
    <x v="4771"/>
    <d v="2024-02-01T09:40:53"/>
    <s v="PROD107"/>
    <s v="CUST268"/>
    <s v="Toys"/>
    <s v="Debit Card"/>
    <n v="292.33"/>
    <n v="3"/>
    <n v="876.99"/>
    <n v="434.88"/>
    <n v="442.11"/>
    <x v="2"/>
    <s v="02"/>
    <s v="February"/>
  </r>
  <r>
    <x v="4772"/>
    <d v="2024-10-05T13:44:59"/>
    <s v="PROD15"/>
    <s v="CUST446"/>
    <s v="Toys"/>
    <s v="Credit Card"/>
    <n v="1919.85"/>
    <n v="5"/>
    <n v="9599.25"/>
    <n v="866.87"/>
    <n v="8732.3799999999992"/>
    <x v="3"/>
    <s v="10"/>
    <s v="October"/>
  </r>
  <r>
    <x v="4773"/>
    <d v="2024-04-03T10:06:19"/>
    <s v="PROD85"/>
    <s v="CUST145"/>
    <s v="Toys"/>
    <s v="PayPal"/>
    <n v="1853.71"/>
    <n v="9"/>
    <n v="16683.39"/>
    <n v="899.57"/>
    <n v="15783.82"/>
    <x v="4"/>
    <s v="04"/>
    <s v="April"/>
  </r>
  <r>
    <x v="4774"/>
    <d v="2024-09-25T16:00:20"/>
    <s v="PROD10"/>
    <s v="CUST157"/>
    <s v="Books"/>
    <s v="Credit Card"/>
    <n v="1506.28"/>
    <n v="4"/>
    <n v="6025.12"/>
    <n v="438.5"/>
    <n v="5586.62"/>
    <x v="4"/>
    <s v="09"/>
    <s v="September"/>
  </r>
  <r>
    <x v="4775"/>
    <d v="2024-10-11T22:17:43"/>
    <s v="PROD31"/>
    <s v="CUST847"/>
    <s v="Books"/>
    <s v="Bank Transfer"/>
    <n v="1683.4"/>
    <n v="5"/>
    <n v="8417"/>
    <n v="736.41"/>
    <n v="7680.59"/>
    <x v="1"/>
    <s v="10"/>
    <s v="October"/>
  </r>
  <r>
    <x v="4776"/>
    <d v="2024-10-20T04:54:59"/>
    <s v="PROD126"/>
    <s v="CUST955"/>
    <s v="Fashion"/>
    <s v="Bank Transfer"/>
    <n v="1033.1600000000001"/>
    <n v="8"/>
    <n v="8265.2800000000007"/>
    <n v="605.29999999999995"/>
    <n v="7659.9800000000005"/>
    <x v="0"/>
    <s v="10"/>
    <s v="October"/>
  </r>
  <r>
    <x v="4777"/>
    <d v="2024-11-02T02:31:33"/>
    <s v="PROD51"/>
    <s v="CUST672"/>
    <s v="Electronics"/>
    <s v="Cash"/>
    <n v="1677.28"/>
    <n v="2"/>
    <n v="3354.56"/>
    <n v="502.29"/>
    <n v="2852.27"/>
    <x v="3"/>
    <s v="11"/>
    <s v="November"/>
  </r>
  <r>
    <x v="4778"/>
    <d v="2024-05-01T02:55:14"/>
    <s v="PROD71"/>
    <s v="CUST152"/>
    <s v="Books"/>
    <s v="Cash"/>
    <n v="54.53"/>
    <n v="6"/>
    <n v="327.18"/>
    <n v="35.22"/>
    <n v="291.96000000000004"/>
    <x v="4"/>
    <s v="05"/>
    <s v="May"/>
  </r>
  <r>
    <x v="4779"/>
    <d v="2024-03-08T16:48:03"/>
    <s v="PROD131"/>
    <s v="CUST933"/>
    <s v="Books"/>
    <s v="Cash"/>
    <n v="883.78"/>
    <n v="10"/>
    <n v="8837.7999999999993"/>
    <n v="694.54"/>
    <n v="8143.2599999999993"/>
    <x v="1"/>
    <s v="03"/>
    <s v="March"/>
  </r>
  <r>
    <x v="4780"/>
    <d v="2024-09-16T10:50:11"/>
    <s v="PROD158"/>
    <s v="CUST569"/>
    <s v="Books"/>
    <s v="PayPal"/>
    <n v="103.28"/>
    <n v="6"/>
    <n v="619.68000000000006"/>
    <n v="688.88"/>
    <n v="-69.199999999999932"/>
    <x v="6"/>
    <s v="09"/>
    <s v="September"/>
  </r>
  <r>
    <x v="4781"/>
    <d v="2024-06-26T00:00:07"/>
    <s v="PROD74"/>
    <s v="CUST842"/>
    <s v="Home Appliances"/>
    <s v="Cash"/>
    <n v="68.84"/>
    <n v="1"/>
    <n v="68.84"/>
    <n v="670.34"/>
    <n v="-601.5"/>
    <x v="4"/>
    <s v="06"/>
    <s v="June"/>
  </r>
  <r>
    <x v="4782"/>
    <d v="2024-03-04T13:59:56"/>
    <s v="PROD76"/>
    <s v="CUST309"/>
    <s v="Toys"/>
    <s v="Debit Card"/>
    <n v="1389.45"/>
    <n v="4"/>
    <n v="5557.8"/>
    <n v="984.71"/>
    <n v="4573.09"/>
    <x v="6"/>
    <s v="03"/>
    <s v="March"/>
  </r>
  <r>
    <x v="4783"/>
    <d v="2024-08-26T21:39:29"/>
    <s v="PROD20"/>
    <s v="CUST810"/>
    <s v="Home Appliances"/>
    <s v="Bank Transfer"/>
    <n v="1626.37"/>
    <n v="8"/>
    <n v="13010.96"/>
    <n v="211.71"/>
    <n v="12799.25"/>
    <x v="6"/>
    <s v="08"/>
    <s v="August"/>
  </r>
  <r>
    <x v="4784"/>
    <d v="2024-09-16T22:03:47"/>
    <s v="PROD29"/>
    <s v="CUST173"/>
    <s v="Electronics"/>
    <s v="Cash"/>
    <n v="447.65"/>
    <n v="1"/>
    <n v="447.65"/>
    <n v="951.64"/>
    <n v="-503.99"/>
    <x v="6"/>
    <s v="09"/>
    <s v="September"/>
  </r>
  <r>
    <x v="4785"/>
    <d v="2024-10-17T11:08:50"/>
    <s v="PROD95"/>
    <s v="CUST305"/>
    <s v="Books"/>
    <s v="Credit Card"/>
    <n v="345.73"/>
    <n v="2"/>
    <n v="691.46"/>
    <n v="211.14"/>
    <n v="480.32000000000005"/>
    <x v="2"/>
    <s v="10"/>
    <s v="October"/>
  </r>
  <r>
    <x v="4786"/>
    <d v="2024-03-13T07:46:17"/>
    <s v="PROD121"/>
    <s v="CUST972"/>
    <s v="Fashion"/>
    <s v="Cash"/>
    <n v="726.32"/>
    <n v="6"/>
    <n v="4357.92"/>
    <n v="795.14"/>
    <n v="3562.78"/>
    <x v="4"/>
    <s v="03"/>
    <s v="March"/>
  </r>
  <r>
    <x v="4787"/>
    <d v="2024-03-07T11:59:36"/>
    <s v="PROD158"/>
    <s v="CUST716"/>
    <s v="Home Appliances"/>
    <s v="Credit Card"/>
    <n v="237.9"/>
    <n v="2"/>
    <n v="475.8"/>
    <n v="688.88"/>
    <n v="-213.07999999999998"/>
    <x v="2"/>
    <s v="03"/>
    <s v="March"/>
  </r>
  <r>
    <x v="4788"/>
    <d v="2024-05-24T13:44:36"/>
    <s v="PROD10"/>
    <s v="CUST981"/>
    <s v="Fashion"/>
    <s v="Debit Card"/>
    <n v="445.07"/>
    <n v="10"/>
    <n v="4450.7"/>
    <n v="438.5"/>
    <n v="4012.2"/>
    <x v="1"/>
    <s v="05"/>
    <s v="May"/>
  </r>
  <r>
    <x v="4789"/>
    <d v="2024-02-25T15:15:48"/>
    <s v="PROD197"/>
    <s v="CUST114"/>
    <s v="Toys"/>
    <s v="Debit Card"/>
    <n v="257.45"/>
    <n v="7"/>
    <n v="1802.1499999999999"/>
    <n v="754.1"/>
    <n v="1048.0499999999997"/>
    <x v="0"/>
    <s v="02"/>
    <s v="February"/>
  </r>
  <r>
    <x v="4790"/>
    <d v="2024-07-01T06:41:37"/>
    <s v="PROD180"/>
    <s v="CUST7"/>
    <s v="Fashion"/>
    <s v="Debit Card"/>
    <n v="1534.8"/>
    <n v="8"/>
    <n v="12278.4"/>
    <n v="452.2"/>
    <n v="11826.199999999999"/>
    <x v="6"/>
    <s v="07"/>
    <s v="July"/>
  </r>
  <r>
    <x v="4791"/>
    <d v="2024-05-18T02:21:54"/>
    <s v="PROD1"/>
    <s v="CUST386"/>
    <s v="Fashion"/>
    <s v="Bank Transfer"/>
    <n v="542.41"/>
    <n v="10"/>
    <n v="5424.0999999999995"/>
    <n v="435.29"/>
    <n v="4988.8099999999995"/>
    <x v="3"/>
    <s v="05"/>
    <s v="May"/>
  </r>
  <r>
    <x v="4792"/>
    <d v="2024-05-02T09:21:11"/>
    <s v="PROD40"/>
    <s v="CUST222"/>
    <s v="Books"/>
    <s v="Credit Card"/>
    <n v="1410.31"/>
    <n v="1"/>
    <n v="1410.31"/>
    <n v="184.29"/>
    <n v="1226.02"/>
    <x v="2"/>
    <s v="05"/>
    <s v="May"/>
  </r>
  <r>
    <x v="4793"/>
    <d v="2024-01-15T15:29:47"/>
    <s v="PROD200"/>
    <s v="CUST753"/>
    <s v="Toys"/>
    <s v="PayPal"/>
    <n v="183.61"/>
    <n v="9"/>
    <n v="1652.4900000000002"/>
    <n v="606.07000000000005"/>
    <n v="1046.42"/>
    <x v="6"/>
    <s v="01"/>
    <s v="January"/>
  </r>
  <r>
    <x v="4794"/>
    <d v="2024-11-04T02:31:17"/>
    <s v="PROD84"/>
    <s v="CUST773"/>
    <s v="Toys"/>
    <s v="Credit Card"/>
    <n v="753.19"/>
    <n v="7"/>
    <n v="5272.33"/>
    <n v="970.96"/>
    <n v="4301.37"/>
    <x v="6"/>
    <s v="11"/>
    <s v="November"/>
  </r>
  <r>
    <x v="4795"/>
    <d v="2024-05-20T12:32:13"/>
    <s v="PROD195"/>
    <s v="CUST368"/>
    <s v="Books"/>
    <s v="Debit Card"/>
    <n v="1860.7"/>
    <n v="7"/>
    <n v="13024.9"/>
    <n v="955.51"/>
    <n v="12069.39"/>
    <x v="6"/>
    <s v="05"/>
    <s v="May"/>
  </r>
  <r>
    <x v="4796"/>
    <d v="2024-02-11T02:00:43"/>
    <s v="PROD82"/>
    <s v="CUST647"/>
    <s v="Books"/>
    <s v="PayPal"/>
    <n v="1748.63"/>
    <n v="3"/>
    <n v="5245.89"/>
    <n v="208.12"/>
    <n v="5037.7700000000004"/>
    <x v="0"/>
    <s v="02"/>
    <s v="February"/>
  </r>
  <r>
    <x v="4797"/>
    <d v="2024-08-05T18:32:52"/>
    <s v="PROD197"/>
    <s v="CUST45"/>
    <s v="Fashion"/>
    <s v="Bank Transfer"/>
    <n v="1314.6"/>
    <n v="8"/>
    <n v="10516.8"/>
    <n v="754.1"/>
    <n v="9762.6999999999989"/>
    <x v="6"/>
    <s v="08"/>
    <s v="August"/>
  </r>
  <r>
    <x v="4798"/>
    <d v="2024-02-03T04:11:20"/>
    <s v="PROD122"/>
    <s v="CUST18"/>
    <s v="Fashion"/>
    <s v="PayPal"/>
    <n v="23.82"/>
    <n v="6"/>
    <n v="142.92000000000002"/>
    <n v="574.14"/>
    <n v="-431.21999999999997"/>
    <x v="3"/>
    <s v="02"/>
    <s v="February"/>
  </r>
  <r>
    <x v="4799"/>
    <d v="2024-06-17T07:45:04"/>
    <s v="PROD146"/>
    <s v="CUST872"/>
    <s v="Books"/>
    <s v="Debit Card"/>
    <n v="36.5"/>
    <n v="5"/>
    <n v="182.5"/>
    <n v="687.22"/>
    <n v="-504.72"/>
    <x v="6"/>
    <s v="06"/>
    <s v="June"/>
  </r>
  <r>
    <x v="4800"/>
    <d v="2024-03-29T14:48:07"/>
    <s v="PROD199"/>
    <s v="CUST659"/>
    <s v="Toys"/>
    <s v="Cash"/>
    <n v="163.29"/>
    <n v="3"/>
    <n v="489.87"/>
    <n v="907.07"/>
    <n v="-417.20000000000005"/>
    <x v="1"/>
    <s v="03"/>
    <s v="March"/>
  </r>
  <r>
    <x v="4801"/>
    <d v="2024-04-30T23:02:57"/>
    <s v="PROD9"/>
    <s v="CUST902"/>
    <s v="Fashion"/>
    <s v="PayPal"/>
    <n v="1085.83"/>
    <n v="4"/>
    <n v="4343.32"/>
    <n v="481"/>
    <n v="3862.3199999999997"/>
    <x v="5"/>
    <s v="04"/>
    <s v="April"/>
  </r>
  <r>
    <x v="4802"/>
    <d v="2024-05-24T11:38:34"/>
    <s v="PROD145"/>
    <s v="CUST278"/>
    <s v="Toys"/>
    <s v="PayPal"/>
    <n v="484.13"/>
    <n v="7"/>
    <n v="3388.91"/>
    <n v="789.58"/>
    <n v="2599.33"/>
    <x v="1"/>
    <s v="05"/>
    <s v="May"/>
  </r>
  <r>
    <x v="4803"/>
    <d v="2024-09-04T13:54:54"/>
    <s v="PROD94"/>
    <s v="CUST571"/>
    <s v="Home Appliances"/>
    <s v="Debit Card"/>
    <n v="132.38999999999999"/>
    <n v="2"/>
    <n v="264.77999999999997"/>
    <n v="171.16"/>
    <n v="93.619999999999976"/>
    <x v="4"/>
    <s v="09"/>
    <s v="September"/>
  </r>
  <r>
    <x v="4804"/>
    <d v="2024-02-06T15:49:50"/>
    <s v="PROD118"/>
    <s v="CUST877"/>
    <s v="Fashion"/>
    <s v="Cash"/>
    <n v="1597.32"/>
    <n v="7"/>
    <n v="11181.24"/>
    <n v="370.52"/>
    <n v="10810.72"/>
    <x v="5"/>
    <s v="02"/>
    <s v="February"/>
  </r>
  <r>
    <x v="4805"/>
    <d v="2024-01-31T07:31:53"/>
    <s v="PROD88"/>
    <s v="CUST613"/>
    <s v="Toys"/>
    <s v="Cash"/>
    <n v="613.62"/>
    <n v="7"/>
    <n v="4295.34"/>
    <n v="834.4"/>
    <n v="3460.94"/>
    <x v="4"/>
    <s v="01"/>
    <s v="January"/>
  </r>
  <r>
    <x v="4806"/>
    <d v="2024-11-09T03:39:55"/>
    <s v="PROD1"/>
    <s v="CUST661"/>
    <s v="Fashion"/>
    <s v="Cash"/>
    <n v="262.06"/>
    <n v="7"/>
    <n v="1834.42"/>
    <n v="435.29"/>
    <n v="1399.13"/>
    <x v="3"/>
    <s v="11"/>
    <s v="November"/>
  </r>
  <r>
    <x v="4807"/>
    <d v="2024-04-23T11:29:42"/>
    <s v="PROD90"/>
    <s v="CUST583"/>
    <s v="Books"/>
    <s v="PayPal"/>
    <n v="1974.57"/>
    <n v="8"/>
    <n v="15796.56"/>
    <n v="961.3"/>
    <n v="14835.26"/>
    <x v="5"/>
    <s v="04"/>
    <s v="April"/>
  </r>
  <r>
    <x v="4808"/>
    <d v="2024-08-25T21:48:39"/>
    <s v="PROD127"/>
    <s v="CUST138"/>
    <s v="Fashion"/>
    <s v="Credit Card"/>
    <n v="924.81"/>
    <n v="6"/>
    <n v="5548.86"/>
    <n v="802.35"/>
    <n v="4746.5099999999993"/>
    <x v="0"/>
    <s v="08"/>
    <s v="August"/>
  </r>
  <r>
    <x v="4809"/>
    <d v="2024-08-27T11:09:24"/>
    <s v="PROD122"/>
    <s v="CUST109"/>
    <s v="Home Appliances"/>
    <s v="Debit Card"/>
    <n v="1931.31"/>
    <n v="6"/>
    <n v="11587.86"/>
    <n v="574.14"/>
    <n v="11013.720000000001"/>
    <x v="5"/>
    <s v="08"/>
    <s v="August"/>
  </r>
  <r>
    <x v="4810"/>
    <d v="2024-11-10T13:37:11"/>
    <s v="PROD35"/>
    <s v="CUST143"/>
    <s v="Fashion"/>
    <s v="Debit Card"/>
    <n v="287.68"/>
    <n v="2"/>
    <n v="575.36"/>
    <n v="707.26"/>
    <n v="-131.89999999999998"/>
    <x v="0"/>
    <s v="11"/>
    <s v="November"/>
  </r>
  <r>
    <x v="4811"/>
    <d v="2024-04-15T21:18:09"/>
    <s v="PROD140"/>
    <s v="CUST951"/>
    <s v="Fashion"/>
    <s v="Credit Card"/>
    <n v="900.64"/>
    <n v="10"/>
    <n v="9006.4"/>
    <n v="368.41"/>
    <n v="8637.99"/>
    <x v="6"/>
    <s v="04"/>
    <s v="April"/>
  </r>
  <r>
    <x v="4812"/>
    <d v="2024-06-03T04:33:38"/>
    <s v="PROD117"/>
    <s v="CUST455"/>
    <s v="Electronics"/>
    <s v="PayPal"/>
    <n v="1698.79"/>
    <n v="8"/>
    <n v="13590.32"/>
    <n v="621.46"/>
    <n v="12968.86"/>
    <x v="6"/>
    <s v="06"/>
    <s v="June"/>
  </r>
  <r>
    <x v="4813"/>
    <d v="2024-08-29T00:13:10"/>
    <s v="PROD3"/>
    <s v="CUST423"/>
    <s v="Toys"/>
    <s v="Bank Transfer"/>
    <n v="440.97"/>
    <n v="4"/>
    <n v="1763.88"/>
    <n v="27.63"/>
    <n v="1736.25"/>
    <x v="2"/>
    <s v="08"/>
    <s v="August"/>
  </r>
  <r>
    <x v="4814"/>
    <d v="2024-02-14T15:55:42"/>
    <s v="PROD152"/>
    <s v="CUST381"/>
    <s v="Home Appliances"/>
    <s v="Credit Card"/>
    <n v="355.74"/>
    <n v="2"/>
    <n v="711.48"/>
    <n v="143.38"/>
    <n v="568.1"/>
    <x v="4"/>
    <s v="02"/>
    <s v="February"/>
  </r>
  <r>
    <x v="4815"/>
    <d v="2024-04-03T14:22:17"/>
    <s v="PROD144"/>
    <s v="CUST259"/>
    <s v="Home Appliances"/>
    <s v="PayPal"/>
    <n v="1938.46"/>
    <n v="6"/>
    <n v="11630.76"/>
    <n v="369.73"/>
    <n v="11261.03"/>
    <x v="4"/>
    <s v="04"/>
    <s v="April"/>
  </r>
  <r>
    <x v="4816"/>
    <d v="2024-01-08T21:31:14"/>
    <s v="PROD100"/>
    <s v="CUST664"/>
    <s v="Electronics"/>
    <s v="PayPal"/>
    <n v="336.9"/>
    <n v="8"/>
    <n v="2695.2"/>
    <n v="404.57"/>
    <n v="2290.6299999999997"/>
    <x v="6"/>
    <s v="01"/>
    <s v="January"/>
  </r>
  <r>
    <x v="4817"/>
    <d v="2024-04-19T10:09:58"/>
    <s v="PROD33"/>
    <s v="CUST215"/>
    <s v="Toys"/>
    <s v="Credit Card"/>
    <n v="1500.02"/>
    <n v="5"/>
    <n v="7500.1"/>
    <n v="330.51"/>
    <n v="7169.59"/>
    <x v="1"/>
    <s v="04"/>
    <s v="April"/>
  </r>
  <r>
    <x v="4818"/>
    <d v="2024-01-08T21:23:44"/>
    <s v="PROD152"/>
    <s v="CUST269"/>
    <s v="Books"/>
    <s v="Debit Card"/>
    <n v="78.81"/>
    <n v="3"/>
    <n v="236.43"/>
    <n v="143.38"/>
    <n v="93.050000000000011"/>
    <x v="6"/>
    <s v="01"/>
    <s v="January"/>
  </r>
  <r>
    <x v="4819"/>
    <d v="2024-02-23T06:15:25"/>
    <s v="PROD156"/>
    <s v="CUST54"/>
    <s v="Electronics"/>
    <s v="Bank Transfer"/>
    <n v="444.9"/>
    <n v="8"/>
    <n v="3559.2"/>
    <n v="660.16"/>
    <n v="2899.04"/>
    <x v="1"/>
    <s v="02"/>
    <s v="February"/>
  </r>
  <r>
    <x v="4820"/>
    <d v="2024-09-02T23:23:41"/>
    <s v="PROD47"/>
    <s v="CUST670"/>
    <s v="Toys"/>
    <s v="PayPal"/>
    <n v="115.28"/>
    <n v="1"/>
    <n v="115.28"/>
    <n v="821.78"/>
    <n v="-706.5"/>
    <x v="6"/>
    <s v="09"/>
    <s v="September"/>
  </r>
  <r>
    <x v="4821"/>
    <d v="2024-07-06T05:37:47"/>
    <s v="PROD142"/>
    <s v="CUST829"/>
    <s v="Fashion"/>
    <s v="Debit Card"/>
    <n v="737.39"/>
    <n v="4"/>
    <n v="2949.56"/>
    <n v="102.72"/>
    <n v="2846.84"/>
    <x v="3"/>
    <s v="07"/>
    <s v="July"/>
  </r>
  <r>
    <x v="4822"/>
    <d v="2024-10-22T15:54:40"/>
    <s v="PROD153"/>
    <s v="CUST511"/>
    <s v="Toys"/>
    <s v="Credit Card"/>
    <n v="1539.94"/>
    <n v="9"/>
    <n v="13859.460000000001"/>
    <n v="585.16999999999996"/>
    <n v="13274.29"/>
    <x v="5"/>
    <s v="10"/>
    <s v="October"/>
  </r>
  <r>
    <x v="4823"/>
    <d v="2024-10-04T14:45:32"/>
    <s v="PROD173"/>
    <s v="CUST791"/>
    <s v="Home Appliances"/>
    <s v="Cash"/>
    <n v="1433.22"/>
    <n v="3"/>
    <n v="4299.66"/>
    <n v="18.7"/>
    <n v="4280.96"/>
    <x v="1"/>
    <s v="10"/>
    <s v="October"/>
  </r>
  <r>
    <x v="4824"/>
    <d v="2024-04-08T06:02:09"/>
    <s v="PROD61"/>
    <s v="CUST876"/>
    <s v="Fashion"/>
    <s v="Debit Card"/>
    <n v="473.73"/>
    <n v="4"/>
    <n v="1894.92"/>
    <n v="193.63"/>
    <n v="1701.29"/>
    <x v="6"/>
    <s v="04"/>
    <s v="April"/>
  </r>
  <r>
    <x v="4825"/>
    <d v="2024-03-31T19:06:39"/>
    <s v="PROD21"/>
    <s v="CUST439"/>
    <s v="Books"/>
    <s v="Credit Card"/>
    <n v="980.78"/>
    <n v="8"/>
    <n v="7846.24"/>
    <n v="950.81"/>
    <n v="6895.43"/>
    <x v="0"/>
    <s v="03"/>
    <s v="March"/>
  </r>
  <r>
    <x v="4826"/>
    <d v="2024-05-28T09:10:58"/>
    <s v="PROD70"/>
    <s v="CUST417"/>
    <s v="Fashion"/>
    <s v="Credit Card"/>
    <n v="1019.6"/>
    <n v="3"/>
    <n v="3058.8"/>
    <n v="57.64"/>
    <n v="3001.1600000000003"/>
    <x v="5"/>
    <s v="05"/>
    <s v="May"/>
  </r>
  <r>
    <x v="4827"/>
    <d v="2024-01-08T21:38:55"/>
    <s v="PROD149"/>
    <s v="CUST881"/>
    <s v="Toys"/>
    <s v="Cash"/>
    <n v="1129.0999999999999"/>
    <n v="5"/>
    <n v="5645.5"/>
    <n v="581.64"/>
    <n v="5063.8599999999997"/>
    <x v="6"/>
    <s v="01"/>
    <s v="January"/>
  </r>
  <r>
    <x v="4828"/>
    <d v="2024-02-24T00:37:18"/>
    <s v="PROD106"/>
    <s v="CUST717"/>
    <s v="Fashion"/>
    <s v="Cash"/>
    <n v="1899.54"/>
    <n v="2"/>
    <n v="3799.08"/>
    <n v="750.19"/>
    <n v="3048.89"/>
    <x v="3"/>
    <s v="02"/>
    <s v="February"/>
  </r>
  <r>
    <x v="4829"/>
    <d v="2024-04-24T08:06:02"/>
    <s v="PROD101"/>
    <s v="CUST40"/>
    <s v="Home Appliances"/>
    <s v="Credit Card"/>
    <n v="516.16999999999996"/>
    <n v="8"/>
    <n v="4129.3599999999997"/>
    <n v="978.72"/>
    <n v="3150.6399999999994"/>
    <x v="4"/>
    <s v="04"/>
    <s v="April"/>
  </r>
  <r>
    <x v="4830"/>
    <d v="2024-08-15T02:43:02"/>
    <s v="PROD165"/>
    <s v="CUST885"/>
    <s v="Electronics"/>
    <s v="Bank Transfer"/>
    <n v="297.39"/>
    <n v="1"/>
    <n v="297.39"/>
    <n v="563.57000000000005"/>
    <n v="-266.18000000000006"/>
    <x v="2"/>
    <s v="08"/>
    <s v="August"/>
  </r>
  <r>
    <x v="4831"/>
    <d v="2024-10-19T18:41:16"/>
    <s v="PROD42"/>
    <s v="CUST884"/>
    <s v="Books"/>
    <s v="Bank Transfer"/>
    <n v="1628.62"/>
    <n v="3"/>
    <n v="4885.8599999999997"/>
    <n v="352.83"/>
    <n v="4533.03"/>
    <x v="3"/>
    <s v="10"/>
    <s v="October"/>
  </r>
  <r>
    <x v="4832"/>
    <d v="2024-10-31T04:22:47"/>
    <s v="PROD128"/>
    <s v="CUST924"/>
    <s v="Books"/>
    <s v="Credit Card"/>
    <n v="715.35"/>
    <n v="2"/>
    <n v="1430.7"/>
    <n v="505.04"/>
    <n v="925.66000000000008"/>
    <x v="2"/>
    <s v="10"/>
    <s v="October"/>
  </r>
  <r>
    <x v="4833"/>
    <d v="2024-10-02T16:30:58"/>
    <s v="PROD145"/>
    <s v="CUST773"/>
    <s v="Home Appliances"/>
    <s v="PayPal"/>
    <n v="971.02"/>
    <n v="8"/>
    <n v="7768.16"/>
    <n v="789.58"/>
    <n v="6978.58"/>
    <x v="4"/>
    <s v="10"/>
    <s v="October"/>
  </r>
  <r>
    <x v="4834"/>
    <d v="2024-10-16T09:29:33"/>
    <s v="PROD80"/>
    <s v="CUST350"/>
    <s v="Fashion"/>
    <s v="Cash"/>
    <n v="1891.31"/>
    <n v="10"/>
    <n v="18913.099999999999"/>
    <n v="348.54"/>
    <n v="18564.559999999998"/>
    <x v="4"/>
    <s v="10"/>
    <s v="October"/>
  </r>
  <r>
    <x v="4835"/>
    <d v="2024-08-10T12:50:16"/>
    <s v="PROD128"/>
    <s v="CUST678"/>
    <s v="Books"/>
    <s v="Cash"/>
    <n v="653.51"/>
    <n v="4"/>
    <n v="2614.04"/>
    <n v="505.04"/>
    <n v="2109"/>
    <x v="3"/>
    <s v="08"/>
    <s v="August"/>
  </r>
  <r>
    <x v="4836"/>
    <d v="2024-08-11T02:21:24"/>
    <s v="PROD198"/>
    <s v="CUST960"/>
    <s v="Electronics"/>
    <s v="Credit Card"/>
    <n v="1486.84"/>
    <n v="4"/>
    <n v="5947.36"/>
    <n v="565.99"/>
    <n v="5381.37"/>
    <x v="0"/>
    <s v="08"/>
    <s v="August"/>
  </r>
  <r>
    <x v="4837"/>
    <d v="2024-07-04T11:12:40"/>
    <s v="PROD100"/>
    <s v="CUST171"/>
    <s v="Toys"/>
    <s v="Cash"/>
    <n v="1258.45"/>
    <n v="9"/>
    <n v="11326.050000000001"/>
    <n v="404.57"/>
    <n v="10921.480000000001"/>
    <x v="2"/>
    <s v="07"/>
    <s v="July"/>
  </r>
  <r>
    <x v="4838"/>
    <d v="2024-09-10T05:56:25"/>
    <s v="PROD9"/>
    <s v="CUST733"/>
    <s v="Fashion"/>
    <s v="PayPal"/>
    <n v="672.58"/>
    <n v="5"/>
    <n v="3362.9"/>
    <n v="481"/>
    <n v="2881.9"/>
    <x v="5"/>
    <s v="09"/>
    <s v="September"/>
  </r>
  <r>
    <x v="4839"/>
    <d v="2024-08-31T19:44:15"/>
    <s v="PROD88"/>
    <s v="CUST441"/>
    <s v="Fashion"/>
    <s v="Credit Card"/>
    <n v="1816.77"/>
    <n v="4"/>
    <n v="7267.08"/>
    <n v="834.4"/>
    <n v="6432.68"/>
    <x v="3"/>
    <s v="08"/>
    <s v="August"/>
  </r>
  <r>
    <x v="4840"/>
    <d v="2024-01-30T22:16:32"/>
    <s v="PROD165"/>
    <s v="CUST948"/>
    <s v="Books"/>
    <s v="Cash"/>
    <n v="1770.18"/>
    <n v="5"/>
    <n v="8850.9"/>
    <n v="563.57000000000005"/>
    <n v="8287.33"/>
    <x v="5"/>
    <s v="01"/>
    <s v="January"/>
  </r>
  <r>
    <x v="4841"/>
    <d v="2024-07-15T02:48:56"/>
    <s v="PROD134"/>
    <s v="CUST67"/>
    <s v="Fashion"/>
    <s v="Debit Card"/>
    <n v="78.27"/>
    <n v="4"/>
    <n v="313.08"/>
    <n v="162.74"/>
    <n v="150.33999999999997"/>
    <x v="6"/>
    <s v="07"/>
    <s v="July"/>
  </r>
  <r>
    <x v="4842"/>
    <d v="2024-04-20T10:22:19"/>
    <s v="PROD185"/>
    <s v="CUST612"/>
    <s v="Books"/>
    <s v="Credit Card"/>
    <n v="1622.19"/>
    <n v="5"/>
    <n v="8110.9500000000007"/>
    <n v="751.58"/>
    <n v="7359.3700000000008"/>
    <x v="3"/>
    <s v="04"/>
    <s v="April"/>
  </r>
  <r>
    <x v="4843"/>
    <d v="2024-01-22T04:15:25"/>
    <s v="PROD143"/>
    <s v="CUST496"/>
    <s v="Toys"/>
    <s v="Debit Card"/>
    <n v="1972.11"/>
    <n v="9"/>
    <n v="17748.989999999998"/>
    <n v="570.6"/>
    <n v="17178.39"/>
    <x v="6"/>
    <s v="01"/>
    <s v="January"/>
  </r>
  <r>
    <x v="4844"/>
    <d v="2024-03-01T10:45:46"/>
    <s v="PROD93"/>
    <s v="CUST938"/>
    <s v="Books"/>
    <s v="Cash"/>
    <n v="1509.23"/>
    <n v="8"/>
    <n v="12073.84"/>
    <n v="762.47"/>
    <n v="11311.37"/>
    <x v="1"/>
    <s v="03"/>
    <s v="March"/>
  </r>
  <r>
    <x v="4845"/>
    <d v="2024-06-01T13:10:36"/>
    <s v="PROD137"/>
    <s v="CUST659"/>
    <s v="Books"/>
    <s v="Credit Card"/>
    <n v="617.02"/>
    <n v="7"/>
    <n v="4319.1399999999994"/>
    <n v="612.41999999999996"/>
    <n v="3706.7199999999993"/>
    <x v="3"/>
    <s v="06"/>
    <s v="June"/>
  </r>
  <r>
    <x v="4846"/>
    <d v="2024-10-01T18:56:35"/>
    <s v="PROD13"/>
    <s v="CUST491"/>
    <s v="Fashion"/>
    <s v="PayPal"/>
    <n v="251.16"/>
    <n v="9"/>
    <n v="2260.44"/>
    <n v="188.4"/>
    <n v="2072.04"/>
    <x v="5"/>
    <s v="10"/>
    <s v="October"/>
  </r>
  <r>
    <x v="4847"/>
    <d v="2024-01-12T17:12:47"/>
    <s v="PROD84"/>
    <s v="CUST434"/>
    <s v="Fashion"/>
    <s v="PayPal"/>
    <n v="134.38999999999999"/>
    <n v="7"/>
    <n v="940.7299999999999"/>
    <n v="970.96"/>
    <n v="-30.230000000000132"/>
    <x v="1"/>
    <s v="01"/>
    <s v="January"/>
  </r>
  <r>
    <x v="4848"/>
    <d v="2024-08-20T19:26:38"/>
    <s v="PROD53"/>
    <s v="CUST956"/>
    <s v="Fashion"/>
    <s v="PayPal"/>
    <n v="1208.82"/>
    <n v="6"/>
    <n v="7252.92"/>
    <n v="752.34"/>
    <n v="6500.58"/>
    <x v="5"/>
    <s v="08"/>
    <s v="August"/>
  </r>
  <r>
    <x v="4849"/>
    <d v="2024-09-04T06:50:43"/>
    <s v="PROD100"/>
    <s v="CUST870"/>
    <s v="Toys"/>
    <s v="Debit Card"/>
    <n v="1102.99"/>
    <n v="1"/>
    <n v="1102.99"/>
    <n v="404.57"/>
    <n v="698.42000000000007"/>
    <x v="4"/>
    <s v="09"/>
    <s v="September"/>
  </r>
  <r>
    <x v="4850"/>
    <d v="2024-05-31T08:40:38"/>
    <s v="PROD6"/>
    <s v="CUST171"/>
    <s v="Toys"/>
    <s v="Cash"/>
    <n v="1299.93"/>
    <n v="8"/>
    <n v="10399.44"/>
    <n v="96.13"/>
    <n v="10303.310000000001"/>
    <x v="1"/>
    <s v="05"/>
    <s v="May"/>
  </r>
  <r>
    <x v="4851"/>
    <d v="2024-06-02T16:15:01"/>
    <s v="PROD106"/>
    <s v="CUST43"/>
    <s v="Books"/>
    <s v="Bank Transfer"/>
    <n v="322.5"/>
    <n v="3"/>
    <n v="967.5"/>
    <n v="750.19"/>
    <n v="217.30999999999995"/>
    <x v="0"/>
    <s v="06"/>
    <s v="June"/>
  </r>
  <r>
    <x v="4852"/>
    <d v="2024-10-01T19:50:39"/>
    <s v="PROD131"/>
    <s v="CUST79"/>
    <s v="Fashion"/>
    <s v="Cash"/>
    <n v="1766.28"/>
    <n v="2"/>
    <n v="3532.56"/>
    <n v="694.54"/>
    <n v="2838.02"/>
    <x v="5"/>
    <s v="10"/>
    <s v="October"/>
  </r>
  <r>
    <x v="4853"/>
    <d v="2024-03-20T05:38:24"/>
    <s v="PROD177"/>
    <s v="CUST928"/>
    <s v="Books"/>
    <s v="Credit Card"/>
    <n v="150.74"/>
    <n v="1"/>
    <n v="150.74"/>
    <n v="102.73"/>
    <n v="48.010000000000005"/>
    <x v="4"/>
    <s v="03"/>
    <s v="March"/>
  </r>
  <r>
    <x v="4854"/>
    <d v="2024-06-25T17:47:11"/>
    <s v="PROD70"/>
    <s v="CUST920"/>
    <s v="Toys"/>
    <s v="Bank Transfer"/>
    <n v="895.93"/>
    <n v="5"/>
    <n v="4479.6499999999996"/>
    <n v="57.64"/>
    <n v="4422.0099999999993"/>
    <x v="5"/>
    <s v="06"/>
    <s v="June"/>
  </r>
  <r>
    <x v="4855"/>
    <d v="2024-02-23T14:41:58"/>
    <s v="PROD17"/>
    <s v="CUST213"/>
    <s v="Books"/>
    <s v="Credit Card"/>
    <n v="900.98"/>
    <n v="2"/>
    <n v="1801.96"/>
    <n v="34.31"/>
    <n v="1767.65"/>
    <x v="1"/>
    <s v="02"/>
    <s v="February"/>
  </r>
  <r>
    <x v="4856"/>
    <d v="2024-09-25T10:24:01"/>
    <s v="PROD184"/>
    <s v="CUST560"/>
    <s v="Books"/>
    <s v="Bank Transfer"/>
    <n v="461.25"/>
    <n v="9"/>
    <n v="4151.25"/>
    <n v="986.68"/>
    <n v="3164.57"/>
    <x v="4"/>
    <s v="09"/>
    <s v="September"/>
  </r>
  <r>
    <x v="4857"/>
    <d v="2024-09-23T16:32:51"/>
    <s v="PROD88"/>
    <s v="CUST72"/>
    <s v="Home Appliances"/>
    <s v="Cash"/>
    <n v="723.97"/>
    <n v="8"/>
    <n v="5791.76"/>
    <n v="834.4"/>
    <n v="4957.3600000000006"/>
    <x v="6"/>
    <s v="09"/>
    <s v="September"/>
  </r>
  <r>
    <x v="4858"/>
    <d v="2024-08-24T10:26:04"/>
    <s v="PROD55"/>
    <s v="CUST726"/>
    <s v="Books"/>
    <s v="Credit Card"/>
    <n v="1557.53"/>
    <n v="8"/>
    <n v="12460.24"/>
    <n v="376.96"/>
    <n v="12083.28"/>
    <x v="3"/>
    <s v="08"/>
    <s v="August"/>
  </r>
  <r>
    <x v="4859"/>
    <d v="2024-10-02T17:06:07"/>
    <s v="PROD44"/>
    <s v="CUST15"/>
    <s v="Home Appliances"/>
    <s v="Debit Card"/>
    <n v="828.24"/>
    <n v="3"/>
    <n v="2484.7200000000003"/>
    <n v="174.99"/>
    <n v="2309.7300000000005"/>
    <x v="4"/>
    <s v="10"/>
    <s v="October"/>
  </r>
  <r>
    <x v="4860"/>
    <d v="2024-02-05T15:43:41"/>
    <s v="PROD75"/>
    <s v="CUST304"/>
    <s v="Home Appliances"/>
    <s v="Cash"/>
    <n v="1669.85"/>
    <n v="5"/>
    <n v="8349.25"/>
    <n v="703.67"/>
    <n v="7645.58"/>
    <x v="6"/>
    <s v="02"/>
    <s v="February"/>
  </r>
  <r>
    <x v="4861"/>
    <d v="2024-01-28T08:55:50"/>
    <s v="PROD106"/>
    <s v="CUST247"/>
    <s v="Fashion"/>
    <s v="Cash"/>
    <n v="1296.1300000000001"/>
    <n v="3"/>
    <n v="3888.3900000000003"/>
    <n v="750.19"/>
    <n v="3138.2000000000003"/>
    <x v="0"/>
    <s v="01"/>
    <s v="January"/>
  </r>
  <r>
    <x v="4862"/>
    <d v="2024-05-05T21:16:31"/>
    <s v="PROD75"/>
    <s v="CUST313"/>
    <s v="Toys"/>
    <s v="Cash"/>
    <n v="1315.93"/>
    <n v="7"/>
    <n v="9211.51"/>
    <n v="703.67"/>
    <n v="8507.84"/>
    <x v="0"/>
    <s v="05"/>
    <s v="May"/>
  </r>
  <r>
    <x v="4863"/>
    <d v="2024-09-05T06:19:13"/>
    <s v="PROD187"/>
    <s v="CUST213"/>
    <s v="Books"/>
    <s v="Cash"/>
    <n v="895.77"/>
    <n v="1"/>
    <n v="895.77"/>
    <n v="117.5"/>
    <n v="778.27"/>
    <x v="2"/>
    <s v="09"/>
    <s v="September"/>
  </r>
  <r>
    <x v="4864"/>
    <d v="2024-07-29T12:45:10"/>
    <s v="PROD150"/>
    <s v="CUST405"/>
    <s v="Electronics"/>
    <s v="Cash"/>
    <n v="182.64"/>
    <n v="4"/>
    <n v="730.56"/>
    <n v="904.67"/>
    <n v="-174.11"/>
    <x v="6"/>
    <s v="07"/>
    <s v="July"/>
  </r>
  <r>
    <x v="4865"/>
    <d v="2024-03-11T16:00:28"/>
    <s v="PROD1"/>
    <s v="CUST928"/>
    <s v="Toys"/>
    <s v="Cash"/>
    <n v="1828.97"/>
    <n v="3"/>
    <n v="5486.91"/>
    <n v="435.29"/>
    <n v="5051.62"/>
    <x v="6"/>
    <s v="03"/>
    <s v="March"/>
  </r>
  <r>
    <x v="4866"/>
    <d v="2024-06-15T05:34:15"/>
    <s v="PROD107"/>
    <s v="CUST622"/>
    <s v="Electronics"/>
    <s v="Debit Card"/>
    <n v="1921.45"/>
    <n v="10"/>
    <n v="19214.5"/>
    <n v="434.88"/>
    <n v="18779.62"/>
    <x v="3"/>
    <s v="06"/>
    <s v="June"/>
  </r>
  <r>
    <x v="4867"/>
    <d v="2024-03-29T13:40:18"/>
    <s v="PROD76"/>
    <s v="CUST547"/>
    <s v="Fashion"/>
    <s v="Credit Card"/>
    <n v="316.02999999999997"/>
    <n v="8"/>
    <n v="2528.2399999999998"/>
    <n v="984.71"/>
    <n v="1543.5299999999997"/>
    <x v="1"/>
    <s v="03"/>
    <s v="March"/>
  </r>
  <r>
    <x v="4868"/>
    <d v="2024-06-25T16:23:57"/>
    <s v="PROD85"/>
    <s v="CUST525"/>
    <s v="Fashion"/>
    <s v="Debit Card"/>
    <n v="1985.07"/>
    <n v="4"/>
    <n v="7940.28"/>
    <n v="899.57"/>
    <n v="7040.71"/>
    <x v="5"/>
    <s v="06"/>
    <s v="June"/>
  </r>
  <r>
    <x v="4869"/>
    <d v="2024-01-14T17:02:04"/>
    <s v="PROD124"/>
    <s v="CUST176"/>
    <s v="Home Appliances"/>
    <s v="Debit Card"/>
    <n v="1461.56"/>
    <n v="7"/>
    <n v="10230.92"/>
    <n v="409.39"/>
    <n v="9821.5300000000007"/>
    <x v="0"/>
    <s v="01"/>
    <s v="January"/>
  </r>
  <r>
    <x v="4870"/>
    <d v="2024-04-13T05:29:45"/>
    <s v="PROD76"/>
    <s v="CUST616"/>
    <s v="Toys"/>
    <s v="Credit Card"/>
    <n v="381.37"/>
    <n v="10"/>
    <n v="3813.7"/>
    <n v="984.71"/>
    <n v="2828.99"/>
    <x v="3"/>
    <s v="04"/>
    <s v="April"/>
  </r>
  <r>
    <x v="4871"/>
    <d v="2024-10-07T06:09:53"/>
    <s v="PROD18"/>
    <s v="CUST535"/>
    <s v="Electronics"/>
    <s v="Cash"/>
    <n v="1074.58"/>
    <n v="3"/>
    <n v="3223.74"/>
    <n v="973.48"/>
    <n v="2250.2599999999998"/>
    <x v="6"/>
    <s v="10"/>
    <s v="October"/>
  </r>
  <r>
    <x v="4872"/>
    <d v="2024-11-11T20:05:43"/>
    <s v="PROD68"/>
    <s v="CUST585"/>
    <s v="Home Appliances"/>
    <s v="PayPal"/>
    <n v="52.28"/>
    <n v="3"/>
    <n v="156.84"/>
    <n v="704.91"/>
    <n v="-548.06999999999994"/>
    <x v="6"/>
    <s v="11"/>
    <s v="November"/>
  </r>
  <r>
    <x v="4873"/>
    <d v="2024-02-18T09:18:30"/>
    <s v="PROD162"/>
    <s v="CUST640"/>
    <s v="Books"/>
    <s v="Cash"/>
    <n v="715.74"/>
    <n v="6"/>
    <n v="4294.4400000000005"/>
    <n v="109.48"/>
    <n v="4184.9600000000009"/>
    <x v="0"/>
    <s v="02"/>
    <s v="February"/>
  </r>
  <r>
    <x v="4874"/>
    <d v="2024-09-08T19:58:32"/>
    <s v="PROD181"/>
    <s v="CUST150"/>
    <s v="Fashion"/>
    <s v="Cash"/>
    <n v="318.70999999999998"/>
    <n v="7"/>
    <n v="2230.9699999999998"/>
    <n v="29.06"/>
    <n v="2201.91"/>
    <x v="0"/>
    <s v="09"/>
    <s v="September"/>
  </r>
  <r>
    <x v="4875"/>
    <d v="2024-09-28T17:43:19"/>
    <s v="PROD91"/>
    <s v="CUST829"/>
    <s v="Electronics"/>
    <s v="Bank Transfer"/>
    <n v="1739.03"/>
    <n v="7"/>
    <n v="12173.21"/>
    <n v="105.91"/>
    <n v="12067.3"/>
    <x v="3"/>
    <s v="09"/>
    <s v="September"/>
  </r>
  <r>
    <x v="4876"/>
    <d v="2024-06-25T03:24:34"/>
    <s v="PROD80"/>
    <s v="CUST329"/>
    <s v="Fashion"/>
    <s v="PayPal"/>
    <n v="447.23"/>
    <n v="3"/>
    <n v="1341.69"/>
    <n v="348.54"/>
    <n v="993.15000000000009"/>
    <x v="5"/>
    <s v="06"/>
    <s v="June"/>
  </r>
  <r>
    <x v="4877"/>
    <d v="2024-09-08T05:07:47"/>
    <s v="PROD68"/>
    <s v="CUST775"/>
    <s v="Electronics"/>
    <s v="Cash"/>
    <n v="402.44"/>
    <n v="6"/>
    <n v="2414.64"/>
    <n v="704.91"/>
    <n v="1709.73"/>
    <x v="0"/>
    <s v="09"/>
    <s v="September"/>
  </r>
  <r>
    <x v="4878"/>
    <d v="2024-06-25T21:18:55"/>
    <s v="PROD162"/>
    <s v="CUST761"/>
    <s v="Books"/>
    <s v="Cash"/>
    <n v="1364.17"/>
    <n v="8"/>
    <n v="10913.36"/>
    <n v="109.48"/>
    <n v="10803.880000000001"/>
    <x v="5"/>
    <s v="06"/>
    <s v="June"/>
  </r>
  <r>
    <x v="4879"/>
    <d v="2024-04-02T23:09:06"/>
    <s v="PROD33"/>
    <s v="CUST291"/>
    <s v="Electronics"/>
    <s v="Credit Card"/>
    <n v="622.99"/>
    <n v="5"/>
    <n v="3114.95"/>
    <n v="330.51"/>
    <n v="2784.4399999999996"/>
    <x v="5"/>
    <s v="04"/>
    <s v="April"/>
  </r>
  <r>
    <x v="4880"/>
    <d v="2024-09-15T10:54:40"/>
    <s v="PROD102"/>
    <s v="CUST353"/>
    <s v="Home Appliances"/>
    <s v="Cash"/>
    <n v="782.79"/>
    <n v="3"/>
    <n v="2348.37"/>
    <n v="294.83"/>
    <n v="2053.54"/>
    <x v="0"/>
    <s v="09"/>
    <s v="September"/>
  </r>
  <r>
    <x v="4881"/>
    <d v="2024-06-29T00:15:42"/>
    <s v="PROD6"/>
    <s v="CUST191"/>
    <s v="Books"/>
    <s v="Debit Card"/>
    <n v="1859.58"/>
    <n v="3"/>
    <n v="5578.74"/>
    <n v="96.13"/>
    <n v="5482.61"/>
    <x v="3"/>
    <s v="06"/>
    <s v="June"/>
  </r>
  <r>
    <x v="4882"/>
    <d v="2024-08-29T16:59:04"/>
    <s v="PROD94"/>
    <s v="CUST149"/>
    <s v="Toys"/>
    <s v="Cash"/>
    <n v="518.41"/>
    <n v="3"/>
    <n v="1555.23"/>
    <n v="171.16"/>
    <n v="1384.07"/>
    <x v="2"/>
    <s v="08"/>
    <s v="August"/>
  </r>
  <r>
    <x v="4883"/>
    <d v="2024-04-25T18:02:26"/>
    <s v="PROD16"/>
    <s v="CUST133"/>
    <s v="Toys"/>
    <s v="Cash"/>
    <n v="261.8"/>
    <n v="2"/>
    <n v="523.6"/>
    <n v="114.47"/>
    <n v="409.13"/>
    <x v="2"/>
    <s v="04"/>
    <s v="April"/>
  </r>
  <r>
    <x v="4884"/>
    <d v="2024-05-26T00:32:35"/>
    <s v="PROD129"/>
    <s v="CUST234"/>
    <s v="Books"/>
    <s v="Debit Card"/>
    <n v="177.02"/>
    <n v="1"/>
    <n v="177.02"/>
    <n v="67.97"/>
    <n v="109.05000000000001"/>
    <x v="0"/>
    <s v="05"/>
    <s v="May"/>
  </r>
  <r>
    <x v="4885"/>
    <d v="2024-07-13T18:22:04"/>
    <s v="PROD142"/>
    <s v="CUST232"/>
    <s v="Electronics"/>
    <s v="Bank Transfer"/>
    <n v="429.16"/>
    <n v="4"/>
    <n v="1716.64"/>
    <n v="102.72"/>
    <n v="1613.92"/>
    <x v="3"/>
    <s v="07"/>
    <s v="July"/>
  </r>
  <r>
    <x v="4886"/>
    <d v="2024-08-08T14:02:21"/>
    <s v="PROD75"/>
    <s v="CUST866"/>
    <s v="Home Appliances"/>
    <s v="Cash"/>
    <n v="1467.43"/>
    <n v="7"/>
    <n v="10272.01"/>
    <n v="703.67"/>
    <n v="9568.34"/>
    <x v="2"/>
    <s v="08"/>
    <s v="August"/>
  </r>
  <r>
    <x v="4887"/>
    <d v="2024-03-20T07:14:10"/>
    <s v="PROD60"/>
    <s v="CUST668"/>
    <s v="Fashion"/>
    <s v="Bank Transfer"/>
    <n v="1133.19"/>
    <n v="3"/>
    <n v="3399.57"/>
    <n v="961.88"/>
    <n v="2437.69"/>
    <x v="4"/>
    <s v="03"/>
    <s v="March"/>
  </r>
  <r>
    <x v="4888"/>
    <d v="2024-01-20T06:24:26"/>
    <s v="PROD19"/>
    <s v="CUST994"/>
    <s v="Books"/>
    <s v="Credit Card"/>
    <n v="222.33"/>
    <n v="1"/>
    <n v="222.33"/>
    <n v="288.51"/>
    <n v="-66.179999999999978"/>
    <x v="3"/>
    <s v="01"/>
    <s v="January"/>
  </r>
  <r>
    <x v="4889"/>
    <d v="2024-06-10T12:09:06"/>
    <s v="PROD25"/>
    <s v="CUST39"/>
    <s v="Books"/>
    <s v="Cash"/>
    <n v="1542.85"/>
    <n v="2"/>
    <n v="3085.7"/>
    <n v="465.59"/>
    <n v="2620.1099999999997"/>
    <x v="6"/>
    <s v="06"/>
    <s v="June"/>
  </r>
  <r>
    <x v="4890"/>
    <d v="2024-09-22T12:13:06"/>
    <s v="PROD76"/>
    <s v="CUST52"/>
    <s v="Fashion"/>
    <s v="Cash"/>
    <n v="243.15"/>
    <n v="9"/>
    <n v="2188.35"/>
    <n v="984.71"/>
    <n v="1203.6399999999999"/>
    <x v="0"/>
    <s v="09"/>
    <s v="September"/>
  </r>
  <r>
    <x v="4891"/>
    <d v="2024-11-10T01:31:07"/>
    <s v="PROD78"/>
    <s v="CUST366"/>
    <s v="Toys"/>
    <s v="PayPal"/>
    <n v="1979.37"/>
    <n v="8"/>
    <n v="15834.96"/>
    <n v="368.23"/>
    <n v="15466.73"/>
    <x v="0"/>
    <s v="11"/>
    <s v="November"/>
  </r>
  <r>
    <x v="4892"/>
    <d v="2024-08-28T19:13:28"/>
    <s v="PROD172"/>
    <s v="CUST395"/>
    <s v="Books"/>
    <s v="Debit Card"/>
    <n v="1212.8699999999999"/>
    <n v="4"/>
    <n v="4851.4799999999996"/>
    <n v="95.27"/>
    <n v="4756.2099999999991"/>
    <x v="4"/>
    <s v="08"/>
    <s v="August"/>
  </r>
  <r>
    <x v="4893"/>
    <d v="2024-01-05T01:42:12"/>
    <s v="PROD96"/>
    <s v="CUST685"/>
    <s v="Home Appliances"/>
    <s v="PayPal"/>
    <n v="1245.25"/>
    <n v="9"/>
    <n v="11207.25"/>
    <n v="307.60000000000002"/>
    <n v="10899.65"/>
    <x v="1"/>
    <s v="01"/>
    <s v="January"/>
  </r>
  <r>
    <x v="4894"/>
    <d v="2024-01-04T13:03:11"/>
    <s v="PROD146"/>
    <s v="CUST368"/>
    <s v="Electronics"/>
    <s v="PayPal"/>
    <n v="533.69000000000005"/>
    <n v="9"/>
    <n v="4803.2100000000009"/>
    <n v="687.22"/>
    <n v="4115.9900000000007"/>
    <x v="2"/>
    <s v="01"/>
    <s v="January"/>
  </r>
  <r>
    <x v="4895"/>
    <d v="2024-11-06T03:14:13"/>
    <s v="PROD191"/>
    <s v="CUST436"/>
    <s v="Electronics"/>
    <s v="Credit Card"/>
    <n v="148.76"/>
    <n v="2"/>
    <n v="297.52"/>
    <n v="148.63"/>
    <n v="148.88999999999999"/>
    <x v="4"/>
    <s v="11"/>
    <s v="November"/>
  </r>
  <r>
    <x v="4896"/>
    <d v="2024-10-22T08:08:15"/>
    <s v="PROD127"/>
    <s v="CUST726"/>
    <s v="Fashion"/>
    <s v="Credit Card"/>
    <n v="763.47"/>
    <n v="2"/>
    <n v="1526.94"/>
    <n v="802.35"/>
    <n v="724.59"/>
    <x v="5"/>
    <s v="10"/>
    <s v="October"/>
  </r>
  <r>
    <x v="4897"/>
    <d v="2024-10-05T23:29:28"/>
    <s v="PROD70"/>
    <s v="CUST832"/>
    <s v="Books"/>
    <s v="Debit Card"/>
    <n v="392.82"/>
    <n v="6"/>
    <n v="2356.92"/>
    <n v="57.64"/>
    <n v="2299.2800000000002"/>
    <x v="3"/>
    <s v="10"/>
    <s v="October"/>
  </r>
  <r>
    <x v="4898"/>
    <d v="2024-07-27T16:59:12"/>
    <s v="PROD55"/>
    <s v="CUST536"/>
    <s v="Electronics"/>
    <s v="Bank Transfer"/>
    <n v="957.83"/>
    <n v="5"/>
    <n v="4789.1500000000005"/>
    <n v="376.96"/>
    <n v="4412.1900000000005"/>
    <x v="3"/>
    <s v="07"/>
    <s v="July"/>
  </r>
  <r>
    <x v="4899"/>
    <d v="2024-11-12T17:00:08"/>
    <s v="PROD69"/>
    <s v="CUST982"/>
    <s v="Toys"/>
    <s v="Credit Card"/>
    <n v="256.52"/>
    <n v="10"/>
    <n v="2565.1999999999998"/>
    <n v="878.74"/>
    <n v="1686.4599999999998"/>
    <x v="5"/>
    <s v="11"/>
    <s v="November"/>
  </r>
  <r>
    <x v="4900"/>
    <d v="2024-04-16T20:47:08"/>
    <s v="PROD3"/>
    <s v="CUST725"/>
    <s v="Toys"/>
    <s v="Cash"/>
    <n v="805.63"/>
    <n v="10"/>
    <n v="8056.3"/>
    <n v="27.63"/>
    <n v="8028.67"/>
    <x v="5"/>
    <s v="04"/>
    <s v="April"/>
  </r>
  <r>
    <x v="4901"/>
    <d v="2024-11-09T01:49:34"/>
    <s v="PROD108"/>
    <s v="CUST232"/>
    <s v="Toys"/>
    <s v="Credit Card"/>
    <n v="820.59"/>
    <n v="5"/>
    <n v="4102.95"/>
    <n v="188.08"/>
    <n v="3914.87"/>
    <x v="3"/>
    <s v="11"/>
    <s v="November"/>
  </r>
  <r>
    <x v="4902"/>
    <d v="2024-09-28T03:34:09"/>
    <s v="PROD72"/>
    <s v="CUST832"/>
    <s v="Toys"/>
    <s v="Bank Transfer"/>
    <n v="490.55"/>
    <n v="10"/>
    <n v="4905.5"/>
    <n v="942.34"/>
    <n v="3963.16"/>
    <x v="3"/>
    <s v="09"/>
    <s v="September"/>
  </r>
  <r>
    <x v="4903"/>
    <d v="2024-10-29T00:05:21"/>
    <s v="PROD77"/>
    <s v="CUST50"/>
    <s v="Electronics"/>
    <s v="Debit Card"/>
    <n v="245.28"/>
    <n v="4"/>
    <n v="981.12"/>
    <n v="596.91999999999996"/>
    <n v="384.20000000000005"/>
    <x v="5"/>
    <s v="10"/>
    <s v="October"/>
  </r>
  <r>
    <x v="4904"/>
    <d v="2024-05-02T03:49:33"/>
    <s v="PROD102"/>
    <s v="CUST427"/>
    <s v="Fashion"/>
    <s v="Debit Card"/>
    <n v="1976.7"/>
    <n v="3"/>
    <n v="5930.1"/>
    <n v="294.83"/>
    <n v="5635.27"/>
    <x v="2"/>
    <s v="05"/>
    <s v="May"/>
  </r>
  <r>
    <x v="4905"/>
    <d v="2024-05-07T21:01:23"/>
    <s v="PROD39"/>
    <s v="CUST228"/>
    <s v="Home Appliances"/>
    <s v="Bank Transfer"/>
    <n v="739.43"/>
    <n v="1"/>
    <n v="739.43"/>
    <n v="901.68"/>
    <n v="-162.25"/>
    <x v="5"/>
    <s v="05"/>
    <s v="May"/>
  </r>
  <r>
    <x v="4906"/>
    <d v="2024-07-28T01:19:06"/>
    <s v="PROD194"/>
    <s v="CUST814"/>
    <s v="Books"/>
    <s v="Credit Card"/>
    <n v="1408.87"/>
    <n v="1"/>
    <n v="1408.87"/>
    <n v="521.98"/>
    <n v="886.88999999999987"/>
    <x v="0"/>
    <s v="07"/>
    <s v="July"/>
  </r>
  <r>
    <x v="4907"/>
    <d v="2024-07-12T09:07:33"/>
    <s v="PROD71"/>
    <s v="CUST351"/>
    <s v="Toys"/>
    <s v="Bank Transfer"/>
    <n v="1722.57"/>
    <n v="2"/>
    <n v="3445.14"/>
    <n v="35.22"/>
    <n v="3409.92"/>
    <x v="1"/>
    <s v="07"/>
    <s v="July"/>
  </r>
  <r>
    <x v="4908"/>
    <d v="2024-02-14T08:52:57"/>
    <s v="PROD17"/>
    <s v="CUST896"/>
    <s v="Electronics"/>
    <s v="Cash"/>
    <n v="329.76"/>
    <n v="9"/>
    <n v="2967.84"/>
    <n v="34.31"/>
    <n v="2933.53"/>
    <x v="4"/>
    <s v="02"/>
    <s v="February"/>
  </r>
  <r>
    <x v="4909"/>
    <d v="2024-09-11T23:18:34"/>
    <s v="PROD188"/>
    <s v="CUST258"/>
    <s v="Home Appliances"/>
    <s v="Cash"/>
    <n v="1165.6199999999999"/>
    <n v="4"/>
    <n v="4662.4799999999996"/>
    <n v="325.48"/>
    <n v="4337"/>
    <x v="4"/>
    <s v="09"/>
    <s v="September"/>
  </r>
  <r>
    <x v="4910"/>
    <d v="2024-08-15T01:40:44"/>
    <s v="PROD34"/>
    <s v="CUST150"/>
    <s v="Books"/>
    <s v="PayPal"/>
    <n v="303.44"/>
    <n v="10"/>
    <n v="3034.4"/>
    <n v="136.99"/>
    <n v="2897.41"/>
    <x v="2"/>
    <s v="08"/>
    <s v="August"/>
  </r>
  <r>
    <x v="4911"/>
    <d v="2024-03-04T13:59:31"/>
    <s v="PROD106"/>
    <s v="CUST333"/>
    <s v="Toys"/>
    <s v="Bank Transfer"/>
    <n v="681.75"/>
    <n v="3"/>
    <n v="2045.25"/>
    <n v="750.19"/>
    <n v="1295.06"/>
    <x v="6"/>
    <s v="03"/>
    <s v="March"/>
  </r>
  <r>
    <x v="4912"/>
    <d v="2024-01-08T23:59:03"/>
    <s v="PROD47"/>
    <s v="CUST787"/>
    <s v="Books"/>
    <s v="Debit Card"/>
    <n v="199.25"/>
    <n v="7"/>
    <n v="1394.75"/>
    <n v="821.78"/>
    <n v="572.97"/>
    <x v="6"/>
    <s v="01"/>
    <s v="January"/>
  </r>
  <r>
    <x v="4913"/>
    <d v="2024-06-01T13:32:50"/>
    <s v="PROD30"/>
    <s v="CUST771"/>
    <s v="Home Appliances"/>
    <s v="Credit Card"/>
    <n v="921.13"/>
    <n v="2"/>
    <n v="1842.26"/>
    <n v="363.91"/>
    <n v="1478.35"/>
    <x v="3"/>
    <s v="06"/>
    <s v="June"/>
  </r>
  <r>
    <x v="4914"/>
    <d v="2024-02-06T22:23:49"/>
    <s v="PROD52"/>
    <s v="CUST888"/>
    <s v="Fashion"/>
    <s v="Bank Transfer"/>
    <n v="688.21"/>
    <n v="6"/>
    <n v="4129.26"/>
    <n v="71.47"/>
    <n v="4057.7900000000004"/>
    <x v="5"/>
    <s v="02"/>
    <s v="February"/>
  </r>
  <r>
    <x v="4915"/>
    <d v="2024-10-22T19:27:01"/>
    <s v="PROD143"/>
    <s v="CUST381"/>
    <s v="Fashion"/>
    <s v="Cash"/>
    <n v="772.27"/>
    <n v="9"/>
    <n v="6950.43"/>
    <n v="570.6"/>
    <n v="6379.83"/>
    <x v="5"/>
    <s v="10"/>
    <s v="October"/>
  </r>
  <r>
    <x v="4916"/>
    <d v="2024-01-01T21:32:31"/>
    <s v="PROD23"/>
    <s v="CUST353"/>
    <s v="Fashion"/>
    <s v="Cash"/>
    <n v="1752.51"/>
    <n v="10"/>
    <n v="17525.099999999999"/>
    <n v="249.12"/>
    <n v="17275.98"/>
    <x v="6"/>
    <s v="01"/>
    <s v="January"/>
  </r>
  <r>
    <x v="4917"/>
    <d v="2024-11-08T02:51:32"/>
    <s v="PROD66"/>
    <s v="CUST742"/>
    <s v="Electronics"/>
    <s v="Credit Card"/>
    <n v="588.17999999999995"/>
    <n v="2"/>
    <n v="1176.3599999999999"/>
    <n v="327.89"/>
    <n v="848.46999999999991"/>
    <x v="1"/>
    <s v="11"/>
    <s v="November"/>
  </r>
  <r>
    <x v="4918"/>
    <d v="2024-05-25T01:01:34"/>
    <s v="PROD57"/>
    <s v="CUST834"/>
    <s v="Fashion"/>
    <s v="Cash"/>
    <n v="1753.16"/>
    <n v="7"/>
    <n v="12272.12"/>
    <n v="998.57"/>
    <n v="11273.550000000001"/>
    <x v="3"/>
    <s v="05"/>
    <s v="May"/>
  </r>
  <r>
    <x v="4919"/>
    <d v="2024-05-21T19:04:24"/>
    <s v="PROD117"/>
    <s v="CUST92"/>
    <s v="Fashion"/>
    <s v="Bank Transfer"/>
    <n v="407.94"/>
    <n v="2"/>
    <n v="815.88"/>
    <n v="621.46"/>
    <n v="194.41999999999996"/>
    <x v="5"/>
    <s v="05"/>
    <s v="May"/>
  </r>
  <r>
    <x v="4920"/>
    <d v="2024-07-20T06:05:40"/>
    <s v="PROD28"/>
    <s v="CUST641"/>
    <s v="Books"/>
    <s v="Bank Transfer"/>
    <n v="1772.17"/>
    <n v="8"/>
    <n v="14177.36"/>
    <n v="963.58"/>
    <n v="13213.78"/>
    <x v="3"/>
    <s v="07"/>
    <s v="July"/>
  </r>
  <r>
    <x v="4921"/>
    <d v="2024-02-27T02:15:20"/>
    <s v="PROD103"/>
    <s v="CUST728"/>
    <s v="Fashion"/>
    <s v="Cash"/>
    <n v="699.85"/>
    <n v="3"/>
    <n v="2099.5500000000002"/>
    <n v="889.08"/>
    <n v="1210.4700000000003"/>
    <x v="5"/>
    <s v="02"/>
    <s v="February"/>
  </r>
  <r>
    <x v="4922"/>
    <d v="2024-11-10T03:55:24"/>
    <s v="PROD51"/>
    <s v="CUST869"/>
    <s v="Home Appliances"/>
    <s v="Bank Transfer"/>
    <n v="1257.1600000000001"/>
    <n v="3"/>
    <n v="3771.4800000000005"/>
    <n v="502.29"/>
    <n v="3269.1900000000005"/>
    <x v="0"/>
    <s v="11"/>
    <s v="November"/>
  </r>
  <r>
    <x v="4923"/>
    <d v="2024-01-04T18:30:19"/>
    <s v="PROD37"/>
    <s v="CUST93"/>
    <s v="Electronics"/>
    <s v="Credit Card"/>
    <n v="1540.94"/>
    <n v="1"/>
    <n v="1540.94"/>
    <n v="644.58000000000004"/>
    <n v="896.36"/>
    <x v="2"/>
    <s v="01"/>
    <s v="January"/>
  </r>
  <r>
    <x v="4924"/>
    <d v="2024-03-21T16:10:56"/>
    <s v="PROD77"/>
    <s v="CUST111"/>
    <s v="Home Appliances"/>
    <s v="PayPal"/>
    <n v="1824.95"/>
    <n v="1"/>
    <n v="1824.95"/>
    <n v="596.91999999999996"/>
    <n v="1228.0300000000002"/>
    <x v="2"/>
    <s v="03"/>
    <s v="March"/>
  </r>
  <r>
    <x v="4925"/>
    <d v="2024-09-05T22:52:22"/>
    <s v="PROD76"/>
    <s v="CUST69"/>
    <s v="Home Appliances"/>
    <s v="Cash"/>
    <n v="173.68"/>
    <n v="4"/>
    <n v="694.72"/>
    <n v="984.71"/>
    <n v="-289.99"/>
    <x v="2"/>
    <s v="09"/>
    <s v="September"/>
  </r>
  <r>
    <x v="4926"/>
    <d v="2024-07-24T06:09:23"/>
    <s v="PROD88"/>
    <s v="CUST252"/>
    <s v="Books"/>
    <s v="Credit Card"/>
    <n v="1102.1400000000001"/>
    <n v="7"/>
    <n v="7714.9800000000005"/>
    <n v="834.4"/>
    <n v="6880.5800000000008"/>
    <x v="4"/>
    <s v="07"/>
    <s v="July"/>
  </r>
  <r>
    <x v="4927"/>
    <d v="2024-05-20T08:53:40"/>
    <s v="PROD3"/>
    <s v="CUST178"/>
    <s v="Home Appliances"/>
    <s v="Debit Card"/>
    <n v="287.07"/>
    <n v="7"/>
    <n v="2009.49"/>
    <n v="27.63"/>
    <n v="1981.86"/>
    <x v="6"/>
    <s v="05"/>
    <s v="May"/>
  </r>
  <r>
    <x v="4928"/>
    <d v="2024-09-06T12:49:20"/>
    <s v="PROD42"/>
    <s v="CUST981"/>
    <s v="Books"/>
    <s v="Cash"/>
    <n v="1357.07"/>
    <n v="6"/>
    <n v="8142.42"/>
    <n v="352.83"/>
    <n v="7789.59"/>
    <x v="1"/>
    <s v="09"/>
    <s v="September"/>
  </r>
  <r>
    <x v="4929"/>
    <d v="2024-08-15T18:34:44"/>
    <s v="PROD195"/>
    <s v="CUST634"/>
    <s v="Books"/>
    <s v="Debit Card"/>
    <n v="1647.49"/>
    <n v="5"/>
    <n v="8237.4500000000007"/>
    <n v="955.51"/>
    <n v="7281.9400000000005"/>
    <x v="2"/>
    <s v="08"/>
    <s v="August"/>
  </r>
  <r>
    <x v="4930"/>
    <d v="2024-01-25T12:53:14"/>
    <s v="PROD81"/>
    <s v="CUST764"/>
    <s v="Electronics"/>
    <s v="PayPal"/>
    <n v="195.99"/>
    <n v="4"/>
    <n v="783.96"/>
    <n v="783.02"/>
    <n v="0.94000000000005457"/>
    <x v="2"/>
    <s v="01"/>
    <s v="January"/>
  </r>
  <r>
    <x v="4931"/>
    <d v="2024-11-16T14:38:59"/>
    <s v="PROD171"/>
    <s v="CUST455"/>
    <s v="Toys"/>
    <s v="Debit Card"/>
    <n v="908.6"/>
    <n v="6"/>
    <n v="5451.6"/>
    <n v="485.76"/>
    <n v="4965.84"/>
    <x v="3"/>
    <s v="11"/>
    <s v="November"/>
  </r>
  <r>
    <x v="4932"/>
    <d v="2024-08-05T22:45:31"/>
    <s v="PROD67"/>
    <s v="CUST666"/>
    <s v="Fashion"/>
    <s v="PayPal"/>
    <n v="940.88"/>
    <n v="3"/>
    <n v="2822.64"/>
    <n v="69.03"/>
    <n v="2753.6099999999997"/>
    <x v="6"/>
    <s v="08"/>
    <s v="August"/>
  </r>
  <r>
    <x v="4933"/>
    <d v="2024-07-23T01:44:55"/>
    <s v="PROD151"/>
    <s v="CUST632"/>
    <s v="Fashion"/>
    <s v="Bank Transfer"/>
    <n v="560.87"/>
    <n v="10"/>
    <n v="5608.7"/>
    <n v="47.47"/>
    <n v="5561.23"/>
    <x v="5"/>
    <s v="07"/>
    <s v="July"/>
  </r>
  <r>
    <x v="4934"/>
    <d v="2024-10-31T14:38:33"/>
    <s v="PROD180"/>
    <s v="CUST734"/>
    <s v="Home Appliances"/>
    <s v="Credit Card"/>
    <n v="1350.38"/>
    <n v="7"/>
    <n v="9452.66"/>
    <n v="452.2"/>
    <n v="9000.4599999999991"/>
    <x v="2"/>
    <s v="10"/>
    <s v="October"/>
  </r>
  <r>
    <x v="4935"/>
    <d v="2024-01-25T14:03:50"/>
    <s v="PROD85"/>
    <s v="CUST869"/>
    <s v="Electronics"/>
    <s v="Credit Card"/>
    <n v="1688.06"/>
    <n v="9"/>
    <n v="15192.539999999999"/>
    <n v="899.57"/>
    <n v="14292.97"/>
    <x v="2"/>
    <s v="01"/>
    <s v="January"/>
  </r>
  <r>
    <x v="4936"/>
    <d v="2024-02-09T05:51:18"/>
    <s v="PROD179"/>
    <s v="CUST543"/>
    <s v="Toys"/>
    <s v="Debit Card"/>
    <n v="548.53"/>
    <n v="5"/>
    <n v="2742.6499999999996"/>
    <n v="221.06"/>
    <n v="2521.5899999999997"/>
    <x v="1"/>
    <s v="02"/>
    <s v="February"/>
  </r>
  <r>
    <x v="4937"/>
    <d v="2024-07-31T00:05:08"/>
    <s v="PROD95"/>
    <s v="CUST826"/>
    <s v="Electronics"/>
    <s v="Cash"/>
    <n v="1774.64"/>
    <n v="10"/>
    <n v="17746.400000000001"/>
    <n v="211.14"/>
    <n v="17535.260000000002"/>
    <x v="4"/>
    <s v="07"/>
    <s v="July"/>
  </r>
  <r>
    <x v="4938"/>
    <d v="2024-05-08T11:51:04"/>
    <s v="PROD164"/>
    <s v="CUST668"/>
    <s v="Fashion"/>
    <s v="Debit Card"/>
    <n v="1652.56"/>
    <n v="7"/>
    <n v="11567.92"/>
    <n v="648.5"/>
    <n v="10919.42"/>
    <x v="4"/>
    <s v="05"/>
    <s v="May"/>
  </r>
  <r>
    <x v="4939"/>
    <d v="2024-04-01T00:57:28"/>
    <s v="PROD4"/>
    <s v="CUST5"/>
    <s v="Toys"/>
    <s v="PayPal"/>
    <n v="360.28"/>
    <n v="9"/>
    <n v="3242.5199999999995"/>
    <n v="454.08"/>
    <n v="2788.4399999999996"/>
    <x v="6"/>
    <s v="04"/>
    <s v="April"/>
  </r>
  <r>
    <x v="4940"/>
    <d v="2024-04-23T01:30:22"/>
    <s v="PROD91"/>
    <s v="CUST179"/>
    <s v="Toys"/>
    <s v="PayPal"/>
    <n v="270.06"/>
    <n v="1"/>
    <n v="270.06"/>
    <n v="105.91"/>
    <n v="164.15"/>
    <x v="5"/>
    <s v="04"/>
    <s v="April"/>
  </r>
  <r>
    <x v="4941"/>
    <d v="2024-03-24T23:12:15"/>
    <s v="PROD200"/>
    <s v="CUST984"/>
    <s v="Toys"/>
    <s v="Debit Card"/>
    <n v="1843.5"/>
    <n v="4"/>
    <n v="7374"/>
    <n v="606.07000000000005"/>
    <n v="6767.93"/>
    <x v="0"/>
    <s v="03"/>
    <s v="March"/>
  </r>
  <r>
    <x v="4942"/>
    <d v="2024-05-25T05:01:36"/>
    <s v="PROD29"/>
    <s v="CUST64"/>
    <s v="Fashion"/>
    <s v="Bank Transfer"/>
    <n v="624.24"/>
    <n v="3"/>
    <n v="1872.72"/>
    <n v="951.64"/>
    <n v="921.08"/>
    <x v="3"/>
    <s v="05"/>
    <s v="May"/>
  </r>
  <r>
    <x v="4943"/>
    <d v="2024-03-09T22:28:57"/>
    <s v="PROD193"/>
    <s v="CUST885"/>
    <s v="Electronics"/>
    <s v="Debit Card"/>
    <n v="1422.68"/>
    <n v="4"/>
    <n v="5690.72"/>
    <n v="809.98"/>
    <n v="4880.74"/>
    <x v="3"/>
    <s v="03"/>
    <s v="March"/>
  </r>
  <r>
    <x v="4944"/>
    <d v="2024-04-30T08:42:44"/>
    <s v="PROD47"/>
    <s v="CUST41"/>
    <s v="Home Appliances"/>
    <s v="Credit Card"/>
    <n v="1305.17"/>
    <n v="8"/>
    <n v="10441.36"/>
    <n v="821.78"/>
    <n v="9619.58"/>
    <x v="5"/>
    <s v="04"/>
    <s v="April"/>
  </r>
  <r>
    <x v="4945"/>
    <d v="2024-05-21T22:16:05"/>
    <s v="PROD104"/>
    <s v="CUST596"/>
    <s v="Home Appliances"/>
    <s v="PayPal"/>
    <n v="1577.08"/>
    <n v="1"/>
    <n v="1577.08"/>
    <n v="310.20999999999998"/>
    <n v="1266.8699999999999"/>
    <x v="5"/>
    <s v="05"/>
    <s v="May"/>
  </r>
  <r>
    <x v="4946"/>
    <d v="2024-10-16T11:40:31"/>
    <s v="PROD47"/>
    <s v="CUST864"/>
    <s v="Electronics"/>
    <s v="PayPal"/>
    <n v="1464.56"/>
    <n v="4"/>
    <n v="5858.24"/>
    <n v="821.78"/>
    <n v="5036.46"/>
    <x v="4"/>
    <s v="10"/>
    <s v="October"/>
  </r>
  <r>
    <x v="4947"/>
    <d v="2024-04-03T00:22:14"/>
    <s v="PROD134"/>
    <s v="CUST943"/>
    <s v="Electronics"/>
    <s v="Cash"/>
    <n v="23.23"/>
    <n v="10"/>
    <n v="232.3"/>
    <n v="162.74"/>
    <n v="69.56"/>
    <x v="4"/>
    <s v="04"/>
    <s v="April"/>
  </r>
  <r>
    <x v="4948"/>
    <d v="2024-08-29T02:10:50"/>
    <s v="PROD138"/>
    <s v="CUST777"/>
    <s v="Electronics"/>
    <s v="Bank Transfer"/>
    <n v="807.12"/>
    <n v="2"/>
    <n v="1614.24"/>
    <n v="374.92"/>
    <n v="1239.32"/>
    <x v="2"/>
    <s v="08"/>
    <s v="August"/>
  </r>
  <r>
    <x v="4949"/>
    <d v="2024-06-08T11:31:56"/>
    <s v="PROD140"/>
    <s v="CUST553"/>
    <s v="Home Appliances"/>
    <s v="Bank Transfer"/>
    <n v="232.1"/>
    <n v="9"/>
    <n v="2088.9"/>
    <n v="368.41"/>
    <n v="1720.49"/>
    <x v="3"/>
    <s v="06"/>
    <s v="June"/>
  </r>
  <r>
    <x v="4950"/>
    <d v="2024-09-21T15:02:51"/>
    <s v="PROD78"/>
    <s v="CUST975"/>
    <s v="Books"/>
    <s v="Cash"/>
    <n v="737.66"/>
    <n v="8"/>
    <n v="5901.28"/>
    <n v="368.23"/>
    <n v="5533.0499999999993"/>
    <x v="3"/>
    <s v="09"/>
    <s v="September"/>
  </r>
  <r>
    <x v="4951"/>
    <d v="2024-01-14T14:06:52"/>
    <s v="PROD158"/>
    <s v="CUST747"/>
    <s v="Electronics"/>
    <s v="Credit Card"/>
    <n v="569.48"/>
    <n v="4"/>
    <n v="2277.92"/>
    <n v="688.88"/>
    <n v="1589.04"/>
    <x v="0"/>
    <s v="01"/>
    <s v="January"/>
  </r>
  <r>
    <x v="4952"/>
    <d v="2024-02-13T22:09:44"/>
    <s v="PROD142"/>
    <s v="CUST217"/>
    <s v="Fashion"/>
    <s v="Cash"/>
    <n v="1722.44"/>
    <n v="8"/>
    <n v="13779.52"/>
    <n v="102.72"/>
    <n v="13676.800000000001"/>
    <x v="5"/>
    <s v="02"/>
    <s v="February"/>
  </r>
  <r>
    <x v="4953"/>
    <d v="2024-07-31T16:53:01"/>
    <s v="PROD61"/>
    <s v="CUST616"/>
    <s v="Home Appliances"/>
    <s v="Bank Transfer"/>
    <n v="1321.82"/>
    <n v="4"/>
    <n v="5287.28"/>
    <n v="193.63"/>
    <n v="5093.6499999999996"/>
    <x v="4"/>
    <s v="07"/>
    <s v="July"/>
  </r>
  <r>
    <x v="4954"/>
    <d v="2024-06-01T11:27:16"/>
    <s v="PROD78"/>
    <s v="CUST820"/>
    <s v="Toys"/>
    <s v="Bank Transfer"/>
    <n v="1385.22"/>
    <n v="7"/>
    <n v="9696.5400000000009"/>
    <n v="368.23"/>
    <n v="9328.3100000000013"/>
    <x v="3"/>
    <s v="06"/>
    <s v="June"/>
  </r>
  <r>
    <x v="4955"/>
    <d v="2024-04-01T04:35:47"/>
    <s v="PROD72"/>
    <s v="CUST329"/>
    <s v="Fashion"/>
    <s v="Credit Card"/>
    <n v="1689.67"/>
    <n v="8"/>
    <n v="13517.36"/>
    <n v="942.34"/>
    <n v="12575.02"/>
    <x v="6"/>
    <s v="04"/>
    <s v="April"/>
  </r>
  <r>
    <x v="4956"/>
    <d v="2024-11-15T21:43:51"/>
    <s v="PROD139"/>
    <s v="CUST174"/>
    <s v="Books"/>
    <s v="PayPal"/>
    <n v="1881.63"/>
    <n v="9"/>
    <n v="16934.670000000002"/>
    <n v="699.64"/>
    <n v="16235.030000000002"/>
    <x v="1"/>
    <s v="11"/>
    <s v="November"/>
  </r>
  <r>
    <x v="4957"/>
    <d v="2024-03-08T12:00:34"/>
    <s v="PROD60"/>
    <s v="CUST216"/>
    <s v="Electronics"/>
    <s v="PayPal"/>
    <n v="939.23"/>
    <n v="2"/>
    <n v="1878.46"/>
    <n v="961.88"/>
    <n v="916.58"/>
    <x v="1"/>
    <s v="03"/>
    <s v="March"/>
  </r>
  <r>
    <x v="4958"/>
    <d v="2024-01-11T09:03:59"/>
    <s v="PROD39"/>
    <s v="CUST948"/>
    <s v="Electronics"/>
    <s v="PayPal"/>
    <n v="1089.1400000000001"/>
    <n v="8"/>
    <n v="8713.1200000000008"/>
    <n v="901.68"/>
    <n v="7811.4400000000005"/>
    <x v="2"/>
    <s v="01"/>
    <s v="January"/>
  </r>
  <r>
    <x v="4959"/>
    <d v="2024-03-12T11:13:31"/>
    <s v="PROD118"/>
    <s v="CUST600"/>
    <s v="Home Appliances"/>
    <s v="Cash"/>
    <n v="466.38"/>
    <n v="10"/>
    <n v="4663.8"/>
    <n v="370.52"/>
    <n v="4293.2800000000007"/>
    <x v="5"/>
    <s v="03"/>
    <s v="March"/>
  </r>
  <r>
    <x v="4960"/>
    <d v="2024-02-10T17:15:20"/>
    <s v="PROD190"/>
    <s v="CUST750"/>
    <s v="Books"/>
    <s v="Cash"/>
    <n v="1552.11"/>
    <n v="8"/>
    <n v="12416.88"/>
    <n v="787.31"/>
    <n v="11629.57"/>
    <x v="3"/>
    <s v="02"/>
    <s v="February"/>
  </r>
  <r>
    <x v="4961"/>
    <d v="2024-01-13T20:40:20"/>
    <s v="PROD176"/>
    <s v="CUST14"/>
    <s v="Home Appliances"/>
    <s v="Bank Transfer"/>
    <n v="1893.69"/>
    <n v="5"/>
    <n v="9468.4500000000007"/>
    <n v="653.88"/>
    <n v="8814.5700000000015"/>
    <x v="3"/>
    <s v="01"/>
    <s v="January"/>
  </r>
  <r>
    <x v="4962"/>
    <d v="2024-07-20T03:38:47"/>
    <s v="PROD70"/>
    <s v="CUST561"/>
    <s v="Fashion"/>
    <s v="Cash"/>
    <n v="1080.44"/>
    <n v="7"/>
    <n v="7563.08"/>
    <n v="57.64"/>
    <n v="7505.44"/>
    <x v="3"/>
    <s v="07"/>
    <s v="July"/>
  </r>
  <r>
    <x v="4963"/>
    <d v="2024-01-31T15:42:45"/>
    <s v="PROD187"/>
    <s v="CUST972"/>
    <s v="Electronics"/>
    <s v="Debit Card"/>
    <n v="1793.55"/>
    <n v="2"/>
    <n v="3587.1"/>
    <n v="117.5"/>
    <n v="3469.6"/>
    <x v="4"/>
    <s v="01"/>
    <s v="January"/>
  </r>
  <r>
    <x v="4964"/>
    <d v="2024-09-03T02:49:37"/>
    <s v="PROD71"/>
    <s v="CUST310"/>
    <s v="Toys"/>
    <s v="Credit Card"/>
    <n v="1594.95"/>
    <n v="7"/>
    <n v="11164.65"/>
    <n v="35.22"/>
    <n v="11129.43"/>
    <x v="5"/>
    <s v="09"/>
    <s v="September"/>
  </r>
  <r>
    <x v="4965"/>
    <d v="2024-05-22T15:58:58"/>
    <s v="PROD4"/>
    <s v="CUST888"/>
    <s v="Books"/>
    <s v="Bank Transfer"/>
    <n v="1495.7"/>
    <n v="6"/>
    <n v="8974.2000000000007"/>
    <n v="454.08"/>
    <n v="8520.1200000000008"/>
    <x v="4"/>
    <s v="05"/>
    <s v="May"/>
  </r>
  <r>
    <x v="4966"/>
    <d v="2024-04-26T00:52:41"/>
    <s v="PROD58"/>
    <s v="CUST832"/>
    <s v="Toys"/>
    <s v="Cash"/>
    <n v="1924.34"/>
    <n v="3"/>
    <n v="5773.0199999999995"/>
    <n v="898.84"/>
    <n v="4874.1799999999994"/>
    <x v="1"/>
    <s v="04"/>
    <s v="April"/>
  </r>
  <r>
    <x v="4967"/>
    <d v="2024-10-25T08:21:54"/>
    <s v="PROD130"/>
    <s v="CUST832"/>
    <s v="Books"/>
    <s v="Cash"/>
    <n v="1538.88"/>
    <n v="10"/>
    <n v="15388.800000000001"/>
    <n v="692.63"/>
    <n v="14696.170000000002"/>
    <x v="1"/>
    <s v="10"/>
    <s v="October"/>
  </r>
  <r>
    <x v="4968"/>
    <d v="2024-10-20T22:22:35"/>
    <s v="PROD71"/>
    <s v="CUST456"/>
    <s v="Toys"/>
    <s v="PayPal"/>
    <n v="1213.83"/>
    <n v="4"/>
    <n v="4855.32"/>
    <n v="35.22"/>
    <n v="4820.0999999999995"/>
    <x v="0"/>
    <s v="10"/>
    <s v="October"/>
  </r>
  <r>
    <x v="4969"/>
    <d v="2024-10-11T11:31:34"/>
    <s v="PROD10"/>
    <s v="CUST327"/>
    <s v="Toys"/>
    <s v="Bank Transfer"/>
    <n v="1922.84"/>
    <n v="10"/>
    <n v="19228.399999999998"/>
    <n v="438.5"/>
    <n v="18789.899999999998"/>
    <x v="1"/>
    <s v="10"/>
    <s v="October"/>
  </r>
  <r>
    <x v="4970"/>
    <d v="2024-05-12T08:01:24"/>
    <s v="PROD194"/>
    <s v="CUST213"/>
    <s v="Books"/>
    <s v="PayPal"/>
    <n v="443.37"/>
    <n v="8"/>
    <n v="3546.96"/>
    <n v="521.98"/>
    <n v="3024.98"/>
    <x v="0"/>
    <s v="05"/>
    <s v="May"/>
  </r>
  <r>
    <x v="4971"/>
    <d v="2024-03-10T14:09:02"/>
    <s v="PROD89"/>
    <s v="CUST343"/>
    <s v="Electronics"/>
    <s v="Debit Card"/>
    <n v="98.99"/>
    <n v="7"/>
    <n v="692.93"/>
    <n v="77.61"/>
    <n v="615.31999999999994"/>
    <x v="0"/>
    <s v="03"/>
    <s v="March"/>
  </r>
  <r>
    <x v="4972"/>
    <d v="2024-08-21T15:59:38"/>
    <s v="PROD179"/>
    <s v="CUST803"/>
    <s v="Toys"/>
    <s v="PayPal"/>
    <n v="74.430000000000007"/>
    <n v="3"/>
    <n v="223.29000000000002"/>
    <n v="221.06"/>
    <n v="2.2300000000000182"/>
    <x v="4"/>
    <s v="08"/>
    <s v="August"/>
  </r>
  <r>
    <x v="4973"/>
    <d v="2024-04-20T20:41:17"/>
    <s v="PROD27"/>
    <s v="CUST715"/>
    <s v="Fashion"/>
    <s v="Debit Card"/>
    <n v="1702.95"/>
    <n v="1"/>
    <n v="1702.95"/>
    <n v="493.17"/>
    <n v="1209.78"/>
    <x v="3"/>
    <s v="04"/>
    <s v="April"/>
  </r>
  <r>
    <x v="4974"/>
    <d v="2024-04-06T16:22:09"/>
    <s v="PROD171"/>
    <s v="CUST918"/>
    <s v="Electronics"/>
    <s v="Cash"/>
    <n v="1664.88"/>
    <n v="5"/>
    <n v="8324.4000000000015"/>
    <n v="485.76"/>
    <n v="7838.6400000000012"/>
    <x v="3"/>
    <s v="04"/>
    <s v="April"/>
  </r>
  <r>
    <x v="4975"/>
    <d v="2024-05-12T02:04:42"/>
    <s v="PROD10"/>
    <s v="CUST990"/>
    <s v="Home Appliances"/>
    <s v="Credit Card"/>
    <n v="1621.14"/>
    <n v="1"/>
    <n v="1621.14"/>
    <n v="438.5"/>
    <n v="1182.6400000000001"/>
    <x v="0"/>
    <s v="05"/>
    <s v="May"/>
  </r>
  <r>
    <x v="4976"/>
    <d v="2024-02-08T10:35:35"/>
    <s v="PROD114"/>
    <s v="CUST428"/>
    <s v="Home Appliances"/>
    <s v="Bank Transfer"/>
    <n v="767.18"/>
    <n v="10"/>
    <n v="7671.7999999999993"/>
    <n v="380.81"/>
    <n v="7290.9899999999989"/>
    <x v="2"/>
    <s v="02"/>
    <s v="February"/>
  </r>
  <r>
    <x v="4977"/>
    <d v="2024-09-10T03:48:52"/>
    <s v="PROD47"/>
    <s v="CUST453"/>
    <s v="Fashion"/>
    <s v="Debit Card"/>
    <n v="1764.38"/>
    <n v="10"/>
    <n v="17643.800000000003"/>
    <n v="821.78"/>
    <n v="16822.020000000004"/>
    <x v="5"/>
    <s v="09"/>
    <s v="September"/>
  </r>
  <r>
    <x v="4978"/>
    <d v="2024-07-25T01:27:35"/>
    <s v="PROD193"/>
    <s v="CUST267"/>
    <s v="Electronics"/>
    <s v="Cash"/>
    <n v="1663.45"/>
    <n v="10"/>
    <n v="16634.5"/>
    <n v="809.98"/>
    <n v="15824.52"/>
    <x v="2"/>
    <s v="07"/>
    <s v="July"/>
  </r>
  <r>
    <x v="4979"/>
    <d v="2024-10-18T00:54:51"/>
    <s v="PROD48"/>
    <s v="CUST743"/>
    <s v="Electronics"/>
    <s v="PayPal"/>
    <n v="252.9"/>
    <n v="3"/>
    <n v="758.7"/>
    <n v="965.14"/>
    <n v="-206.43999999999994"/>
    <x v="1"/>
    <s v="10"/>
    <s v="October"/>
  </r>
  <r>
    <x v="4980"/>
    <d v="2024-11-05T10:16:29"/>
    <s v="PROD59"/>
    <s v="CUST517"/>
    <s v="Toys"/>
    <s v="PayPal"/>
    <n v="1071.06"/>
    <n v="3"/>
    <n v="3213.18"/>
    <n v="297.7"/>
    <n v="2915.48"/>
    <x v="5"/>
    <s v="11"/>
    <s v="November"/>
  </r>
  <r>
    <x v="4981"/>
    <d v="2024-05-10T22:03:36"/>
    <s v="PROD44"/>
    <s v="CUST598"/>
    <s v="Toys"/>
    <s v="Cash"/>
    <n v="1256.31"/>
    <n v="10"/>
    <n v="12563.099999999999"/>
    <n v="174.99"/>
    <n v="12388.109999999999"/>
    <x v="1"/>
    <s v="05"/>
    <s v="May"/>
  </r>
  <r>
    <x v="4982"/>
    <d v="2024-04-05T21:40:28"/>
    <s v="PROD24"/>
    <s v="CUST396"/>
    <s v="Electronics"/>
    <s v="Bank Transfer"/>
    <n v="996.32"/>
    <n v="5"/>
    <n v="4981.6000000000004"/>
    <n v="42.41"/>
    <n v="4939.1900000000005"/>
    <x v="1"/>
    <s v="04"/>
    <s v="April"/>
  </r>
  <r>
    <x v="4983"/>
    <d v="2024-05-27T05:13:25"/>
    <s v="PROD160"/>
    <s v="CUST567"/>
    <s v="Toys"/>
    <s v="Credit Card"/>
    <n v="703.16"/>
    <n v="1"/>
    <n v="703.16"/>
    <n v="311.56"/>
    <n v="391.59999999999997"/>
    <x v="6"/>
    <s v="05"/>
    <s v="May"/>
  </r>
  <r>
    <x v="4984"/>
    <d v="2024-03-06T10:16:10"/>
    <s v="PROD46"/>
    <s v="CUST782"/>
    <s v="Toys"/>
    <s v="Debit Card"/>
    <n v="1655.2"/>
    <n v="5"/>
    <n v="8276"/>
    <n v="587.24"/>
    <n v="7688.76"/>
    <x v="4"/>
    <s v="03"/>
    <s v="March"/>
  </r>
  <r>
    <x v="4985"/>
    <d v="2024-08-17T13:40:26"/>
    <s v="PROD38"/>
    <s v="CUST538"/>
    <s v="Books"/>
    <s v="Bank Transfer"/>
    <n v="1877.57"/>
    <n v="10"/>
    <n v="18775.7"/>
    <n v="99.19"/>
    <n v="18676.510000000002"/>
    <x v="3"/>
    <s v="08"/>
    <s v="August"/>
  </r>
  <r>
    <x v="4986"/>
    <d v="2024-07-27T22:53:11"/>
    <s v="PROD101"/>
    <s v="CUST207"/>
    <s v="Home Appliances"/>
    <s v="Bank Transfer"/>
    <n v="1427.81"/>
    <n v="4"/>
    <n v="5711.24"/>
    <n v="978.72"/>
    <n v="4732.5199999999995"/>
    <x v="3"/>
    <s v="07"/>
    <s v="July"/>
  </r>
  <r>
    <x v="4987"/>
    <d v="2024-01-12T03:54:27"/>
    <s v="PROD118"/>
    <s v="CUST936"/>
    <s v="Electronics"/>
    <s v="Cash"/>
    <n v="796.03"/>
    <n v="4"/>
    <n v="3184.12"/>
    <n v="370.52"/>
    <n v="2813.6"/>
    <x v="1"/>
    <s v="01"/>
    <s v="January"/>
  </r>
  <r>
    <x v="4988"/>
    <d v="2024-10-26T18:11:38"/>
    <s v="PROD196"/>
    <s v="CUST753"/>
    <s v="Toys"/>
    <s v="Debit Card"/>
    <n v="384.66"/>
    <n v="10"/>
    <n v="3846.6000000000004"/>
    <n v="487.84"/>
    <n v="3358.76"/>
    <x v="3"/>
    <s v="10"/>
    <s v="October"/>
  </r>
  <r>
    <x v="4989"/>
    <d v="2024-10-20T13:18:47"/>
    <s v="PROD97"/>
    <s v="CUST969"/>
    <s v="Books"/>
    <s v="PayPal"/>
    <n v="1826.36"/>
    <n v="1"/>
    <n v="1826.36"/>
    <n v="746.04"/>
    <n v="1080.32"/>
    <x v="0"/>
    <s v="10"/>
    <s v="October"/>
  </r>
  <r>
    <x v="4990"/>
    <d v="2024-04-14T19:23:53"/>
    <s v="PROD39"/>
    <s v="CUST18"/>
    <s v="Toys"/>
    <s v="Cash"/>
    <n v="1169.8599999999999"/>
    <n v="4"/>
    <n v="4679.4399999999996"/>
    <n v="901.68"/>
    <n v="3777.7599999999998"/>
    <x v="0"/>
    <s v="04"/>
    <s v="April"/>
  </r>
  <r>
    <x v="4991"/>
    <d v="2024-01-12T23:23:25"/>
    <s v="PROD1"/>
    <s v="CUST800"/>
    <s v="Fashion"/>
    <s v="Debit Card"/>
    <n v="140.21"/>
    <n v="6"/>
    <n v="841.26"/>
    <n v="435.29"/>
    <n v="405.96999999999997"/>
    <x v="1"/>
    <s v="01"/>
    <s v="January"/>
  </r>
  <r>
    <x v="4992"/>
    <d v="2024-09-28T00:05:38"/>
    <s v="PROD183"/>
    <s v="CUST347"/>
    <s v="Books"/>
    <s v="Credit Card"/>
    <n v="394.7"/>
    <n v="5"/>
    <n v="1973.5"/>
    <n v="839.9"/>
    <n v="1133.5999999999999"/>
    <x v="3"/>
    <s v="09"/>
    <s v="September"/>
  </r>
  <r>
    <x v="4993"/>
    <d v="2024-06-30T04:41:47"/>
    <s v="PROD183"/>
    <s v="CUST703"/>
    <s v="Home Appliances"/>
    <s v="Debit Card"/>
    <n v="255.12"/>
    <n v="3"/>
    <n v="765.36"/>
    <n v="839.9"/>
    <n v="-74.539999999999964"/>
    <x v="0"/>
    <s v="06"/>
    <s v="June"/>
  </r>
  <r>
    <x v="4994"/>
    <d v="2024-06-03T01:12:37"/>
    <s v="PROD112"/>
    <s v="CUST173"/>
    <s v="Home Appliances"/>
    <s v="Bank Transfer"/>
    <n v="296.37"/>
    <n v="3"/>
    <n v="889.11"/>
    <n v="104.7"/>
    <n v="784.41"/>
    <x v="6"/>
    <s v="06"/>
    <s v="June"/>
  </r>
  <r>
    <x v="4995"/>
    <d v="2024-01-05T04:56:54"/>
    <s v="PROD173"/>
    <s v="CUST64"/>
    <s v="Toys"/>
    <s v="Debit Card"/>
    <n v="1010.51"/>
    <n v="1"/>
    <n v="1010.51"/>
    <n v="18.7"/>
    <n v="991.81"/>
    <x v="1"/>
    <s v="01"/>
    <s v="January"/>
  </r>
  <r>
    <x v="4996"/>
    <d v="2024-08-05T18:22:33"/>
    <s v="PROD194"/>
    <s v="CUST713"/>
    <s v="Electronics"/>
    <s v="Debit Card"/>
    <n v="1695.38"/>
    <n v="5"/>
    <n v="8476.9000000000015"/>
    <n v="521.98"/>
    <n v="7954.9200000000019"/>
    <x v="6"/>
    <s v="08"/>
    <s v="August"/>
  </r>
  <r>
    <x v="4997"/>
    <d v="2024-05-12T20:51:05"/>
    <s v="PROD68"/>
    <s v="CUST855"/>
    <s v="Home Appliances"/>
    <s v="Debit Card"/>
    <n v="107.44"/>
    <n v="4"/>
    <n v="429.76"/>
    <n v="704.91"/>
    <n v="-275.14999999999998"/>
    <x v="0"/>
    <s v="05"/>
    <s v="May"/>
  </r>
  <r>
    <x v="4998"/>
    <d v="2024-05-26T11:02:18"/>
    <s v="PROD24"/>
    <s v="CUST495"/>
    <s v="Fashion"/>
    <s v="PayPal"/>
    <n v="1687.52"/>
    <n v="4"/>
    <n v="6750.08"/>
    <n v="42.41"/>
    <n v="6707.67"/>
    <x v="0"/>
    <s v="05"/>
    <s v="May"/>
  </r>
  <r>
    <x v="4999"/>
    <d v="2024-01-30T07:14:34"/>
    <s v="PROD148"/>
    <s v="CUST150"/>
    <s v="Electronics"/>
    <s v="Credit Card"/>
    <n v="1850.94"/>
    <n v="3"/>
    <n v="5552.82"/>
    <n v="93.21"/>
    <n v="5459.61"/>
    <x v="5"/>
    <s v="01"/>
    <s v="January"/>
  </r>
  <r>
    <x v="5000"/>
    <d v="2024-06-07T09:28:47"/>
    <s v="PROD44"/>
    <s v="CUST803"/>
    <s v="Toys"/>
    <s v="Cash"/>
    <n v="701.48"/>
    <n v="10"/>
    <n v="7014.8"/>
    <n v="174.99"/>
    <n v="6839.81"/>
    <x v="1"/>
    <s v="06"/>
    <s v="June"/>
  </r>
  <r>
    <x v="5001"/>
    <d v="2024-08-24T02:28:44"/>
    <s v="PROD123"/>
    <s v="CUST292"/>
    <s v="Books"/>
    <s v="Debit Card"/>
    <n v="183.45"/>
    <n v="3"/>
    <n v="550.34999999999991"/>
    <n v="372.5"/>
    <n v="177.84999999999991"/>
    <x v="3"/>
    <s v="08"/>
    <s v="August"/>
  </r>
  <r>
    <x v="5002"/>
    <d v="2024-10-08T00:50:01"/>
    <s v="PROD171"/>
    <s v="CUST13"/>
    <s v="Home Appliances"/>
    <s v="Debit Card"/>
    <n v="280.94"/>
    <n v="9"/>
    <n v="2528.46"/>
    <n v="485.76"/>
    <n v="2042.7"/>
    <x v="5"/>
    <s v="10"/>
    <s v="October"/>
  </r>
  <r>
    <x v="5003"/>
    <d v="2024-11-16T03:30:22"/>
    <s v="PROD105"/>
    <s v="CUST982"/>
    <s v="Home Appliances"/>
    <s v="Credit Card"/>
    <n v="1882.73"/>
    <n v="5"/>
    <n v="9413.65"/>
    <n v="305.49"/>
    <n v="9108.16"/>
    <x v="3"/>
    <s v="11"/>
    <s v="November"/>
  </r>
  <r>
    <x v="5004"/>
    <d v="2024-02-13T17:12:08"/>
    <s v="PROD142"/>
    <s v="CUST873"/>
    <s v="Fashion"/>
    <s v="Bank Transfer"/>
    <n v="1189.04"/>
    <n v="4"/>
    <n v="4756.16"/>
    <n v="102.72"/>
    <n v="4653.4399999999996"/>
    <x v="5"/>
    <s v="02"/>
    <s v="February"/>
  </r>
  <r>
    <x v="5005"/>
    <d v="2024-08-22T21:41:54"/>
    <s v="PROD70"/>
    <s v="CUST329"/>
    <s v="Toys"/>
    <s v="Bank Transfer"/>
    <n v="175.46"/>
    <n v="3"/>
    <n v="526.38"/>
    <n v="57.64"/>
    <n v="468.74"/>
    <x v="2"/>
    <s v="08"/>
    <s v="August"/>
  </r>
  <r>
    <x v="5006"/>
    <d v="2024-03-20T01:11:16"/>
    <s v="PROD10"/>
    <s v="CUST219"/>
    <s v="Books"/>
    <s v="PayPal"/>
    <n v="1610.81"/>
    <n v="1"/>
    <n v="1610.81"/>
    <n v="438.5"/>
    <n v="1172.31"/>
    <x v="4"/>
    <s v="03"/>
    <s v="March"/>
  </r>
  <r>
    <x v="5007"/>
    <d v="2024-03-20T08:05:02"/>
    <s v="PROD157"/>
    <s v="CUST743"/>
    <s v="Toys"/>
    <s v="Cash"/>
    <n v="838.82"/>
    <n v="4"/>
    <n v="3355.28"/>
    <n v="152.68"/>
    <n v="3202.6000000000004"/>
    <x v="4"/>
    <s v="03"/>
    <s v="March"/>
  </r>
  <r>
    <x v="5008"/>
    <d v="2024-09-05T07:28:38"/>
    <s v="PROD20"/>
    <s v="CUST342"/>
    <s v="Toys"/>
    <s v="Bank Transfer"/>
    <n v="1869.37"/>
    <n v="9"/>
    <n v="16824.329999999998"/>
    <n v="211.71"/>
    <n v="16612.62"/>
    <x v="2"/>
    <s v="09"/>
    <s v="September"/>
  </r>
  <r>
    <x v="5009"/>
    <d v="2024-09-19T15:28:25"/>
    <s v="PROD88"/>
    <s v="CUST93"/>
    <s v="Books"/>
    <s v="PayPal"/>
    <n v="931.3"/>
    <n v="6"/>
    <n v="5587.7999999999993"/>
    <n v="834.4"/>
    <n v="4753.3999999999996"/>
    <x v="2"/>
    <s v="09"/>
    <s v="September"/>
  </r>
  <r>
    <x v="5010"/>
    <d v="2024-01-01T20:51:55"/>
    <s v="PROD127"/>
    <s v="CUST804"/>
    <s v="Toys"/>
    <s v="PayPal"/>
    <n v="1672.78"/>
    <n v="10"/>
    <n v="16727.8"/>
    <n v="802.35"/>
    <n v="15925.449999999999"/>
    <x v="6"/>
    <s v="01"/>
    <s v="January"/>
  </r>
  <r>
    <x v="5011"/>
    <d v="2024-01-26T04:28:19"/>
    <s v="PROD49"/>
    <s v="CUST723"/>
    <s v="Toys"/>
    <s v="Cash"/>
    <n v="1306.06"/>
    <n v="7"/>
    <n v="9142.42"/>
    <n v="401.98"/>
    <n v="8740.44"/>
    <x v="1"/>
    <s v="01"/>
    <s v="January"/>
  </r>
  <r>
    <x v="5012"/>
    <d v="2024-10-19T08:03:09"/>
    <s v="PROD46"/>
    <s v="CUST57"/>
    <s v="Electronics"/>
    <s v="Debit Card"/>
    <n v="453.8"/>
    <n v="1"/>
    <n v="453.8"/>
    <n v="587.24"/>
    <n v="-133.44"/>
    <x v="3"/>
    <s v="10"/>
    <s v="October"/>
  </r>
  <r>
    <x v="5013"/>
    <d v="2024-02-05T18:41:54"/>
    <s v="PROD100"/>
    <s v="CUST807"/>
    <s v="Fashion"/>
    <s v="Credit Card"/>
    <n v="704.35"/>
    <n v="9"/>
    <n v="6339.1500000000005"/>
    <n v="404.57"/>
    <n v="5934.5800000000008"/>
    <x v="6"/>
    <s v="02"/>
    <s v="February"/>
  </r>
  <r>
    <x v="5014"/>
    <d v="2024-01-26T23:26:16"/>
    <s v="PROD135"/>
    <s v="CUST678"/>
    <s v="Toys"/>
    <s v="Bank Transfer"/>
    <n v="394.25"/>
    <n v="2"/>
    <n v="788.5"/>
    <n v="65.66"/>
    <n v="722.84"/>
    <x v="1"/>
    <s v="01"/>
    <s v="January"/>
  </r>
  <r>
    <x v="5015"/>
    <d v="2024-05-24T01:57:50"/>
    <s v="PROD22"/>
    <s v="CUST957"/>
    <s v="Fashion"/>
    <s v="Bank Transfer"/>
    <n v="167.67"/>
    <n v="2"/>
    <n v="335.34"/>
    <n v="418.1"/>
    <n v="-82.760000000000048"/>
    <x v="1"/>
    <s v="05"/>
    <s v="May"/>
  </r>
  <r>
    <x v="5016"/>
    <d v="2024-06-23T16:40:12"/>
    <s v="PROD61"/>
    <s v="CUST650"/>
    <s v="Toys"/>
    <s v="Bank Transfer"/>
    <n v="1349.72"/>
    <n v="3"/>
    <n v="4049.16"/>
    <n v="193.63"/>
    <n v="3855.5299999999997"/>
    <x v="0"/>
    <s v="06"/>
    <s v="June"/>
  </r>
  <r>
    <x v="5017"/>
    <d v="2024-07-12T23:01:48"/>
    <s v="PROD155"/>
    <s v="CUST162"/>
    <s v="Home Appliances"/>
    <s v="PayPal"/>
    <n v="76.599999999999994"/>
    <n v="10"/>
    <n v="766"/>
    <n v="28.84"/>
    <n v="737.16"/>
    <x v="1"/>
    <s v="07"/>
    <s v="July"/>
  </r>
  <r>
    <x v="5018"/>
    <d v="2024-06-02T08:17:36"/>
    <s v="PROD79"/>
    <s v="CUST849"/>
    <s v="Electronics"/>
    <s v="Bank Transfer"/>
    <n v="87.67"/>
    <n v="5"/>
    <n v="438.35"/>
    <n v="799.06"/>
    <n v="-360.70999999999992"/>
    <x v="0"/>
    <s v="06"/>
    <s v="June"/>
  </r>
  <r>
    <x v="5019"/>
    <d v="2024-04-12T08:09:31"/>
    <s v="PROD195"/>
    <s v="CUST69"/>
    <s v="Electronics"/>
    <s v="Cash"/>
    <n v="1476.93"/>
    <n v="3"/>
    <n v="4430.79"/>
    <n v="955.51"/>
    <n v="3475.2799999999997"/>
    <x v="1"/>
    <s v="04"/>
    <s v="April"/>
  </r>
  <r>
    <x v="5020"/>
    <d v="2024-06-28T11:32:53"/>
    <s v="PROD191"/>
    <s v="CUST915"/>
    <s v="Electronics"/>
    <s v="Bank Transfer"/>
    <n v="509.53"/>
    <n v="6"/>
    <n v="3057.18"/>
    <n v="148.63"/>
    <n v="2908.5499999999997"/>
    <x v="1"/>
    <s v="06"/>
    <s v="June"/>
  </r>
  <r>
    <x v="5021"/>
    <d v="2024-05-27T14:56:46"/>
    <s v="PROD114"/>
    <s v="CUST212"/>
    <s v="Books"/>
    <s v="Debit Card"/>
    <n v="568.4"/>
    <n v="8"/>
    <n v="4547.2"/>
    <n v="380.81"/>
    <n v="4166.3899999999994"/>
    <x v="6"/>
    <s v="05"/>
    <s v="May"/>
  </r>
  <r>
    <x v="5022"/>
    <d v="2024-06-19T18:25:22"/>
    <s v="PROD160"/>
    <s v="CUST683"/>
    <s v="Electronics"/>
    <s v="Cash"/>
    <n v="1972"/>
    <n v="2"/>
    <n v="3944"/>
    <n v="311.56"/>
    <n v="3632.44"/>
    <x v="4"/>
    <s v="06"/>
    <s v="June"/>
  </r>
  <r>
    <x v="5023"/>
    <d v="2024-06-06T23:47:02"/>
    <s v="PROD133"/>
    <s v="CUST359"/>
    <s v="Electronics"/>
    <s v="PayPal"/>
    <n v="82.02"/>
    <n v="7"/>
    <n v="574.14"/>
    <n v="751.27"/>
    <n v="-177.13"/>
    <x v="2"/>
    <s v="06"/>
    <s v="June"/>
  </r>
  <r>
    <x v="5024"/>
    <d v="2024-01-25T01:24:10"/>
    <s v="PROD146"/>
    <s v="CUST786"/>
    <s v="Electronics"/>
    <s v="PayPal"/>
    <n v="1157.3"/>
    <n v="8"/>
    <n v="9258.4"/>
    <n v="687.22"/>
    <n v="8571.18"/>
    <x v="2"/>
    <s v="01"/>
    <s v="January"/>
  </r>
  <r>
    <x v="5025"/>
    <d v="2024-05-31T23:45:34"/>
    <s v="PROD47"/>
    <s v="CUST74"/>
    <s v="Fashion"/>
    <s v="Cash"/>
    <n v="1579.98"/>
    <n v="9"/>
    <n v="14219.82"/>
    <n v="821.78"/>
    <n v="13398.039999999999"/>
    <x v="1"/>
    <s v="05"/>
    <s v="May"/>
  </r>
  <r>
    <x v="5026"/>
    <d v="2024-07-05T11:32:34"/>
    <s v="PROD9"/>
    <s v="CUST578"/>
    <s v="Books"/>
    <s v="Cash"/>
    <n v="386.19"/>
    <n v="7"/>
    <n v="2703.33"/>
    <n v="481"/>
    <n v="2222.33"/>
    <x v="1"/>
    <s v="07"/>
    <s v="July"/>
  </r>
  <r>
    <x v="5027"/>
    <d v="2024-01-15T13:08:05"/>
    <s v="PROD154"/>
    <s v="CUST149"/>
    <s v="Electronics"/>
    <s v="Debit Card"/>
    <n v="1128.3599999999999"/>
    <n v="9"/>
    <n v="10155.24"/>
    <n v="37.53"/>
    <n v="10117.709999999999"/>
    <x v="6"/>
    <s v="01"/>
    <s v="January"/>
  </r>
  <r>
    <x v="5028"/>
    <d v="2024-10-07T23:31:07"/>
    <s v="PROD120"/>
    <s v="CUST153"/>
    <s v="Toys"/>
    <s v="PayPal"/>
    <n v="1257.27"/>
    <n v="2"/>
    <n v="2514.54"/>
    <n v="821.86"/>
    <n v="1692.6799999999998"/>
    <x v="6"/>
    <s v="10"/>
    <s v="October"/>
  </r>
  <r>
    <x v="5029"/>
    <d v="2024-02-24T10:12:35"/>
    <s v="PROD182"/>
    <s v="CUST469"/>
    <s v="Books"/>
    <s v="Debit Card"/>
    <n v="625.5"/>
    <n v="1"/>
    <n v="625.5"/>
    <n v="316.27"/>
    <n v="309.23"/>
    <x v="3"/>
    <s v="02"/>
    <s v="February"/>
  </r>
  <r>
    <x v="5030"/>
    <d v="2024-08-05T01:58:42"/>
    <s v="PROD126"/>
    <s v="CUST504"/>
    <s v="Fashion"/>
    <s v="Bank Transfer"/>
    <n v="371.24"/>
    <n v="3"/>
    <n v="1113.72"/>
    <n v="605.29999999999995"/>
    <n v="508.42000000000007"/>
    <x v="6"/>
    <s v="08"/>
    <s v="August"/>
  </r>
  <r>
    <x v="5031"/>
    <d v="2024-08-11T02:20:34"/>
    <s v="PROD182"/>
    <s v="CUST117"/>
    <s v="Books"/>
    <s v="Credit Card"/>
    <n v="865.15"/>
    <n v="8"/>
    <n v="6921.2"/>
    <n v="316.27"/>
    <n v="6604.93"/>
    <x v="0"/>
    <s v="08"/>
    <s v="August"/>
  </r>
  <r>
    <x v="5032"/>
    <d v="2024-07-05T04:29:13"/>
    <s v="PROD26"/>
    <s v="CUST922"/>
    <s v="Home Appliances"/>
    <s v="Debit Card"/>
    <n v="734.96"/>
    <n v="9"/>
    <n v="6614.64"/>
    <n v="627.66"/>
    <n v="5986.9800000000005"/>
    <x v="1"/>
    <s v="07"/>
    <s v="July"/>
  </r>
  <r>
    <x v="5033"/>
    <d v="2024-03-19T19:35:13"/>
    <s v="PROD186"/>
    <s v="CUST868"/>
    <s v="Home Appliances"/>
    <s v="Bank Transfer"/>
    <n v="1701.15"/>
    <n v="3"/>
    <n v="5103.4500000000007"/>
    <n v="945.84"/>
    <n v="4157.6100000000006"/>
    <x v="5"/>
    <s v="03"/>
    <s v="March"/>
  </r>
  <r>
    <x v="5034"/>
    <d v="2024-09-20T03:14:04"/>
    <s v="PROD196"/>
    <s v="CUST898"/>
    <s v="Toys"/>
    <s v="Credit Card"/>
    <n v="426.79"/>
    <n v="6"/>
    <n v="2560.7400000000002"/>
    <n v="487.84"/>
    <n v="2072.9"/>
    <x v="1"/>
    <s v="09"/>
    <s v="September"/>
  </r>
  <r>
    <x v="5035"/>
    <d v="2024-09-01T10:49:15"/>
    <s v="PROD131"/>
    <s v="CUST23"/>
    <s v="Electronics"/>
    <s v="PayPal"/>
    <n v="1116.1400000000001"/>
    <n v="7"/>
    <n v="7812.9800000000005"/>
    <n v="694.54"/>
    <n v="7118.4400000000005"/>
    <x v="0"/>
    <s v="09"/>
    <s v="September"/>
  </r>
  <r>
    <x v="5036"/>
    <d v="2024-09-20T06:58:36"/>
    <s v="PROD67"/>
    <s v="CUST825"/>
    <s v="Home Appliances"/>
    <s v="Cash"/>
    <n v="949.43"/>
    <n v="7"/>
    <n v="6646.0099999999993"/>
    <n v="69.03"/>
    <n v="6576.98"/>
    <x v="1"/>
    <s v="09"/>
    <s v="September"/>
  </r>
  <r>
    <x v="5037"/>
    <d v="2024-03-30T12:51:27"/>
    <s v="PROD72"/>
    <s v="CUST553"/>
    <s v="Fashion"/>
    <s v="Bank Transfer"/>
    <n v="1044.1099999999999"/>
    <n v="10"/>
    <n v="10441.099999999999"/>
    <n v="942.34"/>
    <n v="9498.7599999999984"/>
    <x v="3"/>
    <s v="03"/>
    <s v="March"/>
  </r>
  <r>
    <x v="5038"/>
    <d v="2024-03-01T08:11:01"/>
    <s v="PROD138"/>
    <s v="CUST546"/>
    <s v="Toys"/>
    <s v="Cash"/>
    <n v="485.07"/>
    <n v="7"/>
    <n v="3395.49"/>
    <n v="374.92"/>
    <n v="3020.5699999999997"/>
    <x v="1"/>
    <s v="03"/>
    <s v="March"/>
  </r>
  <r>
    <x v="5039"/>
    <d v="2024-07-14T13:22:33"/>
    <s v="PROD112"/>
    <s v="CUST207"/>
    <s v="Electronics"/>
    <s v="Cash"/>
    <n v="860.15"/>
    <n v="10"/>
    <n v="8601.5"/>
    <n v="104.7"/>
    <n v="8496.7999999999993"/>
    <x v="0"/>
    <s v="07"/>
    <s v="July"/>
  </r>
  <r>
    <x v="5040"/>
    <d v="2024-04-03T23:16:33"/>
    <s v="PROD91"/>
    <s v="CUST55"/>
    <s v="Books"/>
    <s v="Cash"/>
    <n v="914.03"/>
    <n v="6"/>
    <n v="5484.18"/>
    <n v="105.91"/>
    <n v="5378.27"/>
    <x v="4"/>
    <s v="04"/>
    <s v="April"/>
  </r>
  <r>
    <x v="5041"/>
    <d v="2024-04-16T21:48:54"/>
    <s v="PROD35"/>
    <s v="CUST919"/>
    <s v="Fashion"/>
    <s v="PayPal"/>
    <n v="1686.74"/>
    <n v="2"/>
    <n v="3373.48"/>
    <n v="707.26"/>
    <n v="2666.2200000000003"/>
    <x v="5"/>
    <s v="04"/>
    <s v="April"/>
  </r>
  <r>
    <x v="5042"/>
    <d v="2024-04-07T13:03:04"/>
    <s v="PROD60"/>
    <s v="CUST92"/>
    <s v="Fashion"/>
    <s v="PayPal"/>
    <n v="847.98"/>
    <n v="1"/>
    <n v="847.98"/>
    <n v="961.88"/>
    <n v="-113.89999999999998"/>
    <x v="0"/>
    <s v="04"/>
    <s v="April"/>
  </r>
  <r>
    <x v="5043"/>
    <d v="2024-06-30T02:12:35"/>
    <s v="PROD2"/>
    <s v="CUST909"/>
    <s v="Books"/>
    <s v="Cash"/>
    <n v="1655.47"/>
    <n v="2"/>
    <n v="3310.94"/>
    <n v="253.61"/>
    <n v="3057.33"/>
    <x v="0"/>
    <s v="06"/>
    <s v="June"/>
  </r>
  <r>
    <x v="5044"/>
    <d v="2024-08-16T04:05:04"/>
    <s v="PROD181"/>
    <s v="CUST435"/>
    <s v="Fashion"/>
    <s v="Credit Card"/>
    <n v="1847.05"/>
    <n v="6"/>
    <n v="11082.3"/>
    <n v="29.06"/>
    <n v="11053.24"/>
    <x v="1"/>
    <s v="08"/>
    <s v="August"/>
  </r>
  <r>
    <x v="5045"/>
    <d v="2024-04-21T14:56:09"/>
    <s v="PROD177"/>
    <s v="CUST455"/>
    <s v="Home Appliances"/>
    <s v="Cash"/>
    <n v="273.19"/>
    <n v="10"/>
    <n v="2731.9"/>
    <n v="102.73"/>
    <n v="2629.17"/>
    <x v="0"/>
    <s v="04"/>
    <s v="April"/>
  </r>
  <r>
    <x v="5046"/>
    <d v="2024-09-23T06:43:09"/>
    <s v="PROD123"/>
    <s v="CUST489"/>
    <s v="Electronics"/>
    <s v="Cash"/>
    <n v="1840.02"/>
    <n v="3"/>
    <n v="5520.0599999999995"/>
    <n v="372.5"/>
    <n v="5147.5599999999995"/>
    <x v="6"/>
    <s v="09"/>
    <s v="September"/>
  </r>
  <r>
    <x v="5047"/>
    <d v="2024-09-01T21:46:16"/>
    <s v="PROD170"/>
    <s v="CUST500"/>
    <s v="Toys"/>
    <s v="PayPal"/>
    <n v="1636.23"/>
    <n v="9"/>
    <n v="14726.07"/>
    <n v="388.3"/>
    <n v="14337.77"/>
    <x v="0"/>
    <s v="09"/>
    <s v="September"/>
  </r>
  <r>
    <x v="5048"/>
    <d v="2024-01-20T20:18:12"/>
    <s v="PROD48"/>
    <s v="CUST48"/>
    <s v="Home Appliances"/>
    <s v="Bank Transfer"/>
    <n v="87.45"/>
    <n v="5"/>
    <n v="437.25"/>
    <n v="965.14"/>
    <n v="-527.89"/>
    <x v="3"/>
    <s v="01"/>
    <s v="January"/>
  </r>
  <r>
    <x v="5049"/>
    <d v="2024-08-16T13:52:35"/>
    <s v="PROD88"/>
    <s v="CUST241"/>
    <s v="Toys"/>
    <s v="Bank Transfer"/>
    <n v="775.35"/>
    <n v="5"/>
    <n v="3876.75"/>
    <n v="834.4"/>
    <n v="3042.35"/>
    <x v="1"/>
    <s v="08"/>
    <s v="August"/>
  </r>
  <r>
    <x v="5050"/>
    <d v="2024-02-05T22:59:11"/>
    <s v="PROD160"/>
    <s v="CUST280"/>
    <s v="Books"/>
    <s v="Bank Transfer"/>
    <n v="962.33"/>
    <n v="9"/>
    <n v="8660.9700000000012"/>
    <n v="311.56"/>
    <n v="8349.4100000000017"/>
    <x v="6"/>
    <s v="02"/>
    <s v="February"/>
  </r>
  <r>
    <x v="5051"/>
    <d v="2024-04-20T04:08:58"/>
    <s v="PROD123"/>
    <s v="CUST657"/>
    <s v="Electronics"/>
    <s v="Debit Card"/>
    <n v="1514.84"/>
    <n v="8"/>
    <n v="12118.72"/>
    <n v="372.5"/>
    <n v="11746.22"/>
    <x v="3"/>
    <s v="04"/>
    <s v="April"/>
  </r>
  <r>
    <x v="5052"/>
    <d v="2024-11-10T13:16:51"/>
    <s v="PROD34"/>
    <s v="CUST102"/>
    <s v="Toys"/>
    <s v="PayPal"/>
    <n v="1618.34"/>
    <n v="1"/>
    <n v="1618.34"/>
    <n v="136.99"/>
    <n v="1481.35"/>
    <x v="0"/>
    <s v="11"/>
    <s v="November"/>
  </r>
  <r>
    <x v="5053"/>
    <d v="2024-09-02T07:28:46"/>
    <s v="PROD80"/>
    <s v="CUST515"/>
    <s v="Books"/>
    <s v="Credit Card"/>
    <n v="1886.61"/>
    <n v="8"/>
    <n v="15092.88"/>
    <n v="348.54"/>
    <n v="14744.339999999998"/>
    <x v="6"/>
    <s v="09"/>
    <s v="September"/>
  </r>
  <r>
    <x v="5054"/>
    <d v="2024-07-24T02:46:49"/>
    <s v="PROD170"/>
    <s v="CUST965"/>
    <s v="Electronics"/>
    <s v="Debit Card"/>
    <n v="1923.56"/>
    <n v="5"/>
    <n v="9617.7999999999993"/>
    <n v="388.3"/>
    <n v="9229.5"/>
    <x v="4"/>
    <s v="07"/>
    <s v="July"/>
  </r>
  <r>
    <x v="5055"/>
    <d v="2024-05-04T20:58:48"/>
    <s v="PROD6"/>
    <s v="CUST513"/>
    <s v="Toys"/>
    <s v="Debit Card"/>
    <n v="765.63"/>
    <n v="8"/>
    <n v="6125.04"/>
    <n v="96.13"/>
    <n v="6028.91"/>
    <x v="3"/>
    <s v="05"/>
    <s v="May"/>
  </r>
  <r>
    <x v="5056"/>
    <d v="2024-10-18T10:58:16"/>
    <s v="PROD83"/>
    <s v="CUST328"/>
    <s v="Fashion"/>
    <s v="Bank Transfer"/>
    <n v="1309.0999999999999"/>
    <n v="6"/>
    <n v="7854.5999999999995"/>
    <n v="303.60000000000002"/>
    <n v="7550.9999999999991"/>
    <x v="1"/>
    <s v="10"/>
    <s v="October"/>
  </r>
  <r>
    <x v="5057"/>
    <d v="2024-06-10T21:42:24"/>
    <s v="PROD199"/>
    <s v="CUST700"/>
    <s v="Toys"/>
    <s v="Credit Card"/>
    <n v="1876.37"/>
    <n v="2"/>
    <n v="3752.74"/>
    <n v="907.07"/>
    <n v="2845.6699999999996"/>
    <x v="6"/>
    <s v="06"/>
    <s v="June"/>
  </r>
  <r>
    <x v="5058"/>
    <d v="2024-06-30T21:10:01"/>
    <s v="PROD27"/>
    <s v="CUST712"/>
    <s v="Books"/>
    <s v="Credit Card"/>
    <n v="481.27"/>
    <n v="4"/>
    <n v="1925.08"/>
    <n v="493.17"/>
    <n v="1431.9099999999999"/>
    <x v="0"/>
    <s v="06"/>
    <s v="June"/>
  </r>
  <r>
    <x v="5059"/>
    <d v="2024-07-12T12:57:49"/>
    <s v="PROD101"/>
    <s v="CUST81"/>
    <s v="Books"/>
    <s v="Credit Card"/>
    <n v="1569.6"/>
    <n v="2"/>
    <n v="3139.2"/>
    <n v="978.72"/>
    <n v="2160.4799999999996"/>
    <x v="1"/>
    <s v="07"/>
    <s v="July"/>
  </r>
  <r>
    <x v="5060"/>
    <d v="2024-01-26T04:23:53"/>
    <s v="PROD17"/>
    <s v="CUST477"/>
    <s v="Electronics"/>
    <s v="Bank Transfer"/>
    <n v="1380.59"/>
    <n v="6"/>
    <n v="8283.5399999999991"/>
    <n v="34.31"/>
    <n v="8249.23"/>
    <x v="1"/>
    <s v="01"/>
    <s v="January"/>
  </r>
  <r>
    <x v="5061"/>
    <d v="2024-04-24T07:54:59"/>
    <s v="PROD80"/>
    <s v="CUST365"/>
    <s v="Electronics"/>
    <s v="Bank Transfer"/>
    <n v="1829.31"/>
    <n v="1"/>
    <n v="1829.31"/>
    <n v="348.54"/>
    <n v="1480.77"/>
    <x v="4"/>
    <s v="04"/>
    <s v="April"/>
  </r>
  <r>
    <x v="5062"/>
    <d v="2024-03-26T00:53:25"/>
    <s v="PROD111"/>
    <s v="CUST465"/>
    <s v="Electronics"/>
    <s v="Debit Card"/>
    <n v="1802.78"/>
    <n v="10"/>
    <n v="18027.8"/>
    <n v="771.88"/>
    <n v="17255.919999999998"/>
    <x v="5"/>
    <s v="03"/>
    <s v="March"/>
  </r>
  <r>
    <x v="5063"/>
    <d v="2024-04-17T19:05:06"/>
    <s v="PROD122"/>
    <s v="CUST250"/>
    <s v="Home Appliances"/>
    <s v="Credit Card"/>
    <n v="1636.24"/>
    <n v="4"/>
    <n v="6544.96"/>
    <n v="574.14"/>
    <n v="5970.82"/>
    <x v="4"/>
    <s v="04"/>
    <s v="April"/>
  </r>
  <r>
    <x v="5064"/>
    <d v="2024-01-15T23:59:38"/>
    <s v="PROD97"/>
    <s v="CUST57"/>
    <s v="Books"/>
    <s v="Bank Transfer"/>
    <n v="892.72"/>
    <n v="4"/>
    <n v="3570.88"/>
    <n v="746.04"/>
    <n v="2824.84"/>
    <x v="6"/>
    <s v="01"/>
    <s v="January"/>
  </r>
  <r>
    <x v="5065"/>
    <d v="2024-02-24T20:53:33"/>
    <s v="PROD161"/>
    <s v="CUST167"/>
    <s v="Electronics"/>
    <s v="Credit Card"/>
    <n v="1697.28"/>
    <n v="2"/>
    <n v="3394.56"/>
    <n v="859.01"/>
    <n v="2535.5500000000002"/>
    <x v="3"/>
    <s v="02"/>
    <s v="February"/>
  </r>
  <r>
    <x v="5066"/>
    <d v="2024-11-14T21:02:26"/>
    <s v="PROD196"/>
    <s v="CUST470"/>
    <s v="Toys"/>
    <s v="Credit Card"/>
    <n v="1574.93"/>
    <n v="6"/>
    <n v="9449.58"/>
    <n v="487.84"/>
    <n v="8961.74"/>
    <x v="2"/>
    <s v="11"/>
    <s v="November"/>
  </r>
  <r>
    <x v="5067"/>
    <d v="2024-10-04T04:13:47"/>
    <s v="PROD103"/>
    <s v="CUST593"/>
    <s v="Toys"/>
    <s v="Bank Transfer"/>
    <n v="605.89"/>
    <n v="6"/>
    <n v="3635.34"/>
    <n v="889.08"/>
    <n v="2746.26"/>
    <x v="1"/>
    <s v="10"/>
    <s v="October"/>
  </r>
  <r>
    <x v="5068"/>
    <d v="2024-06-24T16:47:04"/>
    <s v="PROD186"/>
    <s v="CUST1"/>
    <s v="Fashion"/>
    <s v="Credit Card"/>
    <n v="1238.1199999999999"/>
    <n v="8"/>
    <n v="9904.9599999999991"/>
    <n v="945.84"/>
    <n v="8959.119999999999"/>
    <x v="6"/>
    <s v="06"/>
    <s v="June"/>
  </r>
  <r>
    <x v="5069"/>
    <d v="2024-03-06T06:52:28"/>
    <s v="PROD1"/>
    <s v="CUST908"/>
    <s v="Toys"/>
    <s v="Bank Transfer"/>
    <n v="1017.38"/>
    <n v="10"/>
    <n v="10173.799999999999"/>
    <n v="435.29"/>
    <n v="9738.5099999999984"/>
    <x v="4"/>
    <s v="03"/>
    <s v="March"/>
  </r>
  <r>
    <x v="5070"/>
    <d v="2024-03-11T23:15:01"/>
    <s v="PROD153"/>
    <s v="CUST154"/>
    <s v="Home Appliances"/>
    <s v="PayPal"/>
    <n v="166.55"/>
    <n v="7"/>
    <n v="1165.8500000000001"/>
    <n v="585.16999999999996"/>
    <n v="580.68000000000018"/>
    <x v="6"/>
    <s v="03"/>
    <s v="March"/>
  </r>
  <r>
    <x v="5071"/>
    <d v="2024-05-07T14:38:17"/>
    <s v="PROD162"/>
    <s v="CUST629"/>
    <s v="Books"/>
    <s v="Debit Card"/>
    <n v="1339.98"/>
    <n v="3"/>
    <n v="4019.94"/>
    <n v="109.48"/>
    <n v="3910.46"/>
    <x v="5"/>
    <s v="05"/>
    <s v="May"/>
  </r>
  <r>
    <x v="5072"/>
    <d v="2024-05-11T03:48:15"/>
    <s v="PROD13"/>
    <s v="CUST397"/>
    <s v="Books"/>
    <s v="PayPal"/>
    <n v="217.03"/>
    <n v="7"/>
    <n v="1519.21"/>
    <n v="188.4"/>
    <n v="1330.81"/>
    <x v="3"/>
    <s v="05"/>
    <s v="May"/>
  </r>
  <r>
    <x v="5073"/>
    <d v="2024-07-08T20:29:16"/>
    <s v="PROD48"/>
    <s v="CUST384"/>
    <s v="Toys"/>
    <s v="Credit Card"/>
    <n v="113.88"/>
    <n v="9"/>
    <n v="1024.92"/>
    <n v="965.14"/>
    <n v="59.780000000000086"/>
    <x v="6"/>
    <s v="07"/>
    <s v="July"/>
  </r>
  <r>
    <x v="5074"/>
    <d v="2024-02-14T08:07:10"/>
    <s v="PROD19"/>
    <s v="CUST790"/>
    <s v="Fashion"/>
    <s v="Debit Card"/>
    <n v="1512.98"/>
    <n v="10"/>
    <n v="15129.8"/>
    <n v="288.51"/>
    <n v="14841.289999999999"/>
    <x v="4"/>
    <s v="02"/>
    <s v="February"/>
  </r>
  <r>
    <x v="5075"/>
    <d v="2024-06-09T13:45:58"/>
    <s v="PROD51"/>
    <s v="CUST183"/>
    <s v="Toys"/>
    <s v="Cash"/>
    <n v="1455.31"/>
    <n v="5"/>
    <n v="7276.5499999999993"/>
    <n v="502.29"/>
    <n v="6774.2599999999993"/>
    <x v="0"/>
    <s v="06"/>
    <s v="June"/>
  </r>
  <r>
    <x v="5076"/>
    <d v="2024-03-14T14:10:47"/>
    <s v="PROD21"/>
    <s v="CUST270"/>
    <s v="Home Appliances"/>
    <s v="PayPal"/>
    <n v="1910.39"/>
    <n v="5"/>
    <n v="9551.9500000000007"/>
    <n v="950.81"/>
    <n v="8601.1400000000012"/>
    <x v="2"/>
    <s v="03"/>
    <s v="March"/>
  </r>
  <r>
    <x v="5077"/>
    <d v="2024-09-13T08:40:08"/>
    <s v="PROD51"/>
    <s v="CUST433"/>
    <s v="Electronics"/>
    <s v="Debit Card"/>
    <n v="809.81"/>
    <n v="9"/>
    <n v="7288.2899999999991"/>
    <n v="502.29"/>
    <n v="6785.9999999999991"/>
    <x v="1"/>
    <s v="09"/>
    <s v="September"/>
  </r>
  <r>
    <x v="5078"/>
    <d v="2024-01-10T05:33:48"/>
    <s v="PROD45"/>
    <s v="CUST244"/>
    <s v="Toys"/>
    <s v="Bank Transfer"/>
    <n v="463.12"/>
    <n v="7"/>
    <n v="3241.84"/>
    <n v="609.70000000000005"/>
    <n v="2632.1400000000003"/>
    <x v="4"/>
    <s v="01"/>
    <s v="January"/>
  </r>
  <r>
    <x v="5079"/>
    <d v="2024-02-18T22:21:44"/>
    <s v="PROD113"/>
    <s v="CUST200"/>
    <s v="Home Appliances"/>
    <s v="PayPal"/>
    <n v="1744.82"/>
    <n v="10"/>
    <n v="17448.2"/>
    <n v="669.31"/>
    <n v="16778.89"/>
    <x v="0"/>
    <s v="02"/>
    <s v="February"/>
  </r>
  <r>
    <x v="5080"/>
    <d v="2024-10-02T10:39:53"/>
    <s v="PROD108"/>
    <s v="CUST370"/>
    <s v="Electronics"/>
    <s v="Credit Card"/>
    <n v="586.51"/>
    <n v="1"/>
    <n v="586.51"/>
    <n v="188.08"/>
    <n v="398.42999999999995"/>
    <x v="4"/>
    <s v="10"/>
    <s v="October"/>
  </r>
  <r>
    <x v="5081"/>
    <d v="2024-03-13T02:58:44"/>
    <s v="PROD4"/>
    <s v="CUST225"/>
    <s v="Books"/>
    <s v="Credit Card"/>
    <n v="1463.73"/>
    <n v="2"/>
    <n v="2927.46"/>
    <n v="454.08"/>
    <n v="2473.38"/>
    <x v="4"/>
    <s v="03"/>
    <s v="March"/>
  </r>
  <r>
    <x v="5082"/>
    <d v="2024-01-12T15:03:01"/>
    <s v="PROD169"/>
    <s v="CUST870"/>
    <s v="Books"/>
    <s v="Debit Card"/>
    <n v="1857.49"/>
    <n v="5"/>
    <n v="9287.4500000000007"/>
    <n v="772.45"/>
    <n v="8515"/>
    <x v="1"/>
    <s v="01"/>
    <s v="January"/>
  </r>
  <r>
    <x v="5083"/>
    <d v="2024-04-05T07:05:36"/>
    <s v="PROD14"/>
    <s v="CUST807"/>
    <s v="Home Appliances"/>
    <s v="Debit Card"/>
    <n v="86.38"/>
    <n v="3"/>
    <n v="259.14"/>
    <n v="623.39"/>
    <n v="-364.25"/>
    <x v="1"/>
    <s v="04"/>
    <s v="April"/>
  </r>
  <r>
    <x v="5084"/>
    <d v="2024-02-03T14:57:40"/>
    <s v="PROD83"/>
    <s v="CUST40"/>
    <s v="Fashion"/>
    <s v="Cash"/>
    <n v="578.32000000000005"/>
    <n v="2"/>
    <n v="1156.6400000000001"/>
    <n v="303.60000000000002"/>
    <n v="853.04000000000008"/>
    <x v="3"/>
    <s v="02"/>
    <s v="February"/>
  </r>
  <r>
    <x v="5085"/>
    <d v="2024-09-16T09:27:19"/>
    <s v="PROD165"/>
    <s v="CUST614"/>
    <s v="Fashion"/>
    <s v="Credit Card"/>
    <n v="1557.18"/>
    <n v="6"/>
    <n v="9343.08"/>
    <n v="563.57000000000005"/>
    <n v="8779.51"/>
    <x v="6"/>
    <s v="09"/>
    <s v="September"/>
  </r>
  <r>
    <x v="5086"/>
    <d v="2024-05-21T20:21:40"/>
    <s v="PROD104"/>
    <s v="CUST499"/>
    <s v="Electronics"/>
    <s v="Bank Transfer"/>
    <n v="1806.74"/>
    <n v="8"/>
    <n v="14453.92"/>
    <n v="310.20999999999998"/>
    <n v="14143.710000000001"/>
    <x v="5"/>
    <s v="05"/>
    <s v="May"/>
  </r>
  <r>
    <x v="5087"/>
    <d v="2024-02-23T18:29:03"/>
    <s v="PROD77"/>
    <s v="CUST454"/>
    <s v="Toys"/>
    <s v="Credit Card"/>
    <n v="1975.94"/>
    <n v="6"/>
    <n v="11855.64"/>
    <n v="596.91999999999996"/>
    <n v="11258.72"/>
    <x v="1"/>
    <s v="02"/>
    <s v="February"/>
  </r>
  <r>
    <x v="5088"/>
    <d v="2024-04-04T15:09:19"/>
    <s v="PROD151"/>
    <s v="CUST869"/>
    <s v="Books"/>
    <s v="PayPal"/>
    <n v="789.24"/>
    <n v="1"/>
    <n v="789.24"/>
    <n v="47.47"/>
    <n v="741.77"/>
    <x v="2"/>
    <s v="04"/>
    <s v="April"/>
  </r>
  <r>
    <x v="5089"/>
    <d v="2024-08-30T23:43:38"/>
    <s v="PROD195"/>
    <s v="CUST270"/>
    <s v="Fashion"/>
    <s v="Bank Transfer"/>
    <n v="1012.74"/>
    <n v="4"/>
    <n v="4050.96"/>
    <n v="955.51"/>
    <n v="3095.45"/>
    <x v="1"/>
    <s v="08"/>
    <s v="August"/>
  </r>
  <r>
    <x v="5090"/>
    <d v="2024-08-24T19:44:27"/>
    <s v="PROD145"/>
    <s v="CUST203"/>
    <s v="Home Appliances"/>
    <s v="Debit Card"/>
    <n v="988.38"/>
    <n v="1"/>
    <n v="988.38"/>
    <n v="789.58"/>
    <n v="198.79999999999995"/>
    <x v="3"/>
    <s v="08"/>
    <s v="August"/>
  </r>
  <r>
    <x v="5091"/>
    <d v="2024-09-01T19:40:00"/>
    <s v="PROD9"/>
    <s v="CUST42"/>
    <s v="Books"/>
    <s v="Credit Card"/>
    <n v="126.39"/>
    <n v="7"/>
    <n v="884.73"/>
    <n v="481"/>
    <n v="403.73"/>
    <x v="0"/>
    <s v="09"/>
    <s v="September"/>
  </r>
  <r>
    <x v="5092"/>
    <d v="2024-07-27T14:23:28"/>
    <s v="PROD186"/>
    <s v="CUST492"/>
    <s v="Toys"/>
    <s v="Bank Transfer"/>
    <n v="1551.2"/>
    <n v="4"/>
    <n v="6204.8"/>
    <n v="945.84"/>
    <n v="5258.96"/>
    <x v="3"/>
    <s v="07"/>
    <s v="July"/>
  </r>
  <r>
    <x v="5093"/>
    <d v="2024-11-07T22:39:31"/>
    <s v="PROD162"/>
    <s v="CUST224"/>
    <s v="Fashion"/>
    <s v="Cash"/>
    <n v="383.13"/>
    <n v="3"/>
    <n v="1149.3899999999999"/>
    <n v="109.48"/>
    <n v="1039.9099999999999"/>
    <x v="2"/>
    <s v="11"/>
    <s v="November"/>
  </r>
  <r>
    <x v="5094"/>
    <d v="2024-02-10T15:50:48"/>
    <s v="PROD147"/>
    <s v="CUST605"/>
    <s v="Electronics"/>
    <s v="Credit Card"/>
    <n v="1713.17"/>
    <n v="5"/>
    <n v="8565.85"/>
    <n v="257.93"/>
    <n v="8307.92"/>
    <x v="3"/>
    <s v="02"/>
    <s v="February"/>
  </r>
  <r>
    <x v="5095"/>
    <d v="2024-03-05T01:50:35"/>
    <s v="PROD113"/>
    <s v="CUST179"/>
    <s v="Toys"/>
    <s v="Credit Card"/>
    <n v="403.19"/>
    <n v="2"/>
    <n v="806.38"/>
    <n v="669.31"/>
    <n v="137.07000000000005"/>
    <x v="5"/>
    <s v="03"/>
    <s v="March"/>
  </r>
  <r>
    <x v="5096"/>
    <d v="2024-05-22T06:52:16"/>
    <s v="PROD81"/>
    <s v="CUST24"/>
    <s v="Books"/>
    <s v="PayPal"/>
    <n v="819.72"/>
    <n v="7"/>
    <n v="5738.04"/>
    <n v="783.02"/>
    <n v="4955.0200000000004"/>
    <x v="4"/>
    <s v="05"/>
    <s v="May"/>
  </r>
  <r>
    <x v="5097"/>
    <d v="2024-04-15T14:09:02"/>
    <s v="PROD104"/>
    <s v="CUST234"/>
    <s v="Fashion"/>
    <s v="Credit Card"/>
    <n v="630.61"/>
    <n v="2"/>
    <n v="1261.22"/>
    <n v="310.20999999999998"/>
    <n v="951.01"/>
    <x v="6"/>
    <s v="04"/>
    <s v="April"/>
  </r>
  <r>
    <x v="5098"/>
    <d v="2024-08-31T08:29:32"/>
    <s v="PROD99"/>
    <s v="CUST177"/>
    <s v="Books"/>
    <s v="PayPal"/>
    <n v="293.07"/>
    <n v="6"/>
    <n v="1758.42"/>
    <n v="643.29"/>
    <n v="1115.1300000000001"/>
    <x v="3"/>
    <s v="08"/>
    <s v="August"/>
  </r>
  <r>
    <x v="5099"/>
    <d v="2024-07-28T11:57:02"/>
    <s v="PROD7"/>
    <s v="CUST296"/>
    <s v="Electronics"/>
    <s v="Debit Card"/>
    <n v="302.88"/>
    <n v="8"/>
    <n v="2423.04"/>
    <n v="157.37"/>
    <n v="2265.67"/>
    <x v="0"/>
    <s v="07"/>
    <s v="July"/>
  </r>
  <r>
    <x v="5100"/>
    <d v="2024-03-01T01:19:20"/>
    <s v="PROD96"/>
    <s v="CUST147"/>
    <s v="Home Appliances"/>
    <s v="Bank Transfer"/>
    <n v="1184.6300000000001"/>
    <n v="3"/>
    <n v="3553.8900000000003"/>
    <n v="307.60000000000002"/>
    <n v="3246.2900000000004"/>
    <x v="1"/>
    <s v="03"/>
    <s v="March"/>
  </r>
  <r>
    <x v="5101"/>
    <d v="2024-08-01T22:24:10"/>
    <s v="PROD112"/>
    <s v="CUST379"/>
    <s v="Fashion"/>
    <s v="Cash"/>
    <n v="1632.77"/>
    <n v="1"/>
    <n v="1632.77"/>
    <n v="104.7"/>
    <n v="1528.07"/>
    <x v="2"/>
    <s v="08"/>
    <s v="August"/>
  </r>
  <r>
    <x v="5102"/>
    <d v="2024-08-10T12:07:23"/>
    <s v="PROD101"/>
    <s v="CUST132"/>
    <s v="Electronics"/>
    <s v="Cash"/>
    <n v="1615.57"/>
    <n v="6"/>
    <n v="9693.42"/>
    <n v="978.72"/>
    <n v="8714.7000000000007"/>
    <x v="3"/>
    <s v="08"/>
    <s v="August"/>
  </r>
  <r>
    <x v="5103"/>
    <d v="2024-03-04T11:14:41"/>
    <s v="PROD150"/>
    <s v="CUST728"/>
    <s v="Electronics"/>
    <s v="PayPal"/>
    <n v="1777.39"/>
    <n v="9"/>
    <n v="15996.51"/>
    <n v="904.67"/>
    <n v="15091.84"/>
    <x v="6"/>
    <s v="03"/>
    <s v="March"/>
  </r>
  <r>
    <x v="5104"/>
    <d v="2024-04-10T23:51:26"/>
    <s v="PROD195"/>
    <s v="CUST430"/>
    <s v="Fashion"/>
    <s v="Credit Card"/>
    <n v="906.06"/>
    <n v="1"/>
    <n v="906.06"/>
    <n v="955.51"/>
    <n v="-49.450000000000045"/>
    <x v="4"/>
    <s v="04"/>
    <s v="April"/>
  </r>
  <r>
    <x v="5105"/>
    <d v="2024-01-16T07:40:09"/>
    <s v="PROD192"/>
    <s v="CUST897"/>
    <s v="Home Appliances"/>
    <s v="Cash"/>
    <n v="261.29000000000002"/>
    <n v="4"/>
    <n v="1045.1600000000001"/>
    <n v="154.76"/>
    <n v="890.40000000000009"/>
    <x v="5"/>
    <s v="01"/>
    <s v="January"/>
  </r>
  <r>
    <x v="5106"/>
    <d v="2024-01-25T07:20:45"/>
    <s v="PROD197"/>
    <s v="CUST842"/>
    <s v="Home Appliances"/>
    <s v="Debit Card"/>
    <n v="1843.4"/>
    <n v="9"/>
    <n v="16590.600000000002"/>
    <n v="754.1"/>
    <n v="15836.500000000002"/>
    <x v="2"/>
    <s v="01"/>
    <s v="January"/>
  </r>
  <r>
    <x v="5107"/>
    <d v="2024-11-02T23:37:41"/>
    <s v="PROD189"/>
    <s v="CUST358"/>
    <s v="Fashion"/>
    <s v="Debit Card"/>
    <n v="617.94000000000005"/>
    <n v="4"/>
    <n v="2471.7600000000002"/>
    <n v="532.16999999999996"/>
    <n v="1939.5900000000001"/>
    <x v="3"/>
    <s v="11"/>
    <s v="November"/>
  </r>
  <r>
    <x v="5108"/>
    <d v="2024-05-22T03:23:34"/>
    <s v="PROD35"/>
    <s v="CUST327"/>
    <s v="Toys"/>
    <s v="PayPal"/>
    <n v="766.28"/>
    <n v="2"/>
    <n v="1532.56"/>
    <n v="707.26"/>
    <n v="825.3"/>
    <x v="4"/>
    <s v="05"/>
    <s v="May"/>
  </r>
  <r>
    <x v="5109"/>
    <d v="2024-08-23T11:49:57"/>
    <s v="PROD130"/>
    <s v="CUST955"/>
    <s v="Home Appliances"/>
    <s v="Cash"/>
    <n v="1057.54"/>
    <n v="4"/>
    <n v="4230.16"/>
    <n v="692.63"/>
    <n v="3537.5299999999997"/>
    <x v="1"/>
    <s v="08"/>
    <s v="August"/>
  </r>
  <r>
    <x v="5110"/>
    <d v="2024-06-17T05:18:47"/>
    <s v="PROD73"/>
    <s v="CUST614"/>
    <s v="Home Appliances"/>
    <s v="Credit Card"/>
    <n v="155.82"/>
    <n v="5"/>
    <n v="779.09999999999991"/>
    <n v="427.85"/>
    <n v="351.24999999999989"/>
    <x v="6"/>
    <s v="06"/>
    <s v="June"/>
  </r>
  <r>
    <x v="5111"/>
    <d v="2024-06-22T07:14:52"/>
    <s v="PROD94"/>
    <s v="CUST623"/>
    <s v="Books"/>
    <s v="Credit Card"/>
    <n v="831.6"/>
    <n v="5"/>
    <n v="4158"/>
    <n v="171.16"/>
    <n v="3986.84"/>
    <x v="3"/>
    <s v="06"/>
    <s v="June"/>
  </r>
  <r>
    <x v="5112"/>
    <d v="2024-07-05T09:51:44"/>
    <s v="PROD198"/>
    <s v="CUST642"/>
    <s v="Home Appliances"/>
    <s v="PayPal"/>
    <n v="858.57"/>
    <n v="5"/>
    <n v="4292.8500000000004"/>
    <n v="565.99"/>
    <n v="3726.8600000000006"/>
    <x v="1"/>
    <s v="07"/>
    <s v="July"/>
  </r>
  <r>
    <x v="5113"/>
    <d v="2024-10-18T16:17:31"/>
    <s v="PROD94"/>
    <s v="CUST652"/>
    <s v="Toys"/>
    <s v="PayPal"/>
    <n v="872.53"/>
    <n v="1"/>
    <n v="872.53"/>
    <n v="171.16"/>
    <n v="701.37"/>
    <x v="1"/>
    <s v="10"/>
    <s v="October"/>
  </r>
  <r>
    <x v="5114"/>
    <d v="2024-04-13T02:52:48"/>
    <s v="PROD88"/>
    <s v="CUST300"/>
    <s v="Books"/>
    <s v="PayPal"/>
    <n v="915.49"/>
    <n v="7"/>
    <n v="6408.43"/>
    <n v="834.4"/>
    <n v="5574.0300000000007"/>
    <x v="3"/>
    <s v="04"/>
    <s v="April"/>
  </r>
  <r>
    <x v="5115"/>
    <d v="2024-02-11T01:16:53"/>
    <s v="PROD195"/>
    <s v="CUST823"/>
    <s v="Electronics"/>
    <s v="Credit Card"/>
    <n v="778.06"/>
    <n v="10"/>
    <n v="7780.5999999999995"/>
    <n v="955.51"/>
    <n v="6825.0899999999992"/>
    <x v="0"/>
    <s v="02"/>
    <s v="February"/>
  </r>
  <r>
    <x v="5116"/>
    <d v="2024-05-14T03:07:04"/>
    <s v="PROD7"/>
    <s v="CUST615"/>
    <s v="Toys"/>
    <s v="Debit Card"/>
    <n v="1670.2"/>
    <n v="9"/>
    <n v="15031.800000000001"/>
    <n v="157.37"/>
    <n v="14874.43"/>
    <x v="5"/>
    <s v="05"/>
    <s v="May"/>
  </r>
  <r>
    <x v="5117"/>
    <d v="2024-06-29T11:22:37"/>
    <s v="PROD166"/>
    <s v="CUST95"/>
    <s v="Electronics"/>
    <s v="Debit Card"/>
    <n v="566.04999999999995"/>
    <n v="6"/>
    <n v="3396.2999999999997"/>
    <n v="925.33"/>
    <n v="2470.9699999999998"/>
    <x v="3"/>
    <s v="06"/>
    <s v="June"/>
  </r>
  <r>
    <x v="5118"/>
    <d v="2024-05-07T08:35:52"/>
    <s v="PROD123"/>
    <s v="CUST32"/>
    <s v="Electronics"/>
    <s v="PayPal"/>
    <n v="968.75"/>
    <n v="2"/>
    <n v="1937.5"/>
    <n v="372.5"/>
    <n v="1565"/>
    <x v="5"/>
    <s v="05"/>
    <s v="May"/>
  </r>
  <r>
    <x v="5119"/>
    <d v="2024-05-30T15:42:10"/>
    <s v="PROD131"/>
    <s v="CUST306"/>
    <s v="Fashion"/>
    <s v="PayPal"/>
    <n v="589.17999999999995"/>
    <n v="3"/>
    <n v="1767.54"/>
    <n v="694.54"/>
    <n v="1073"/>
    <x v="2"/>
    <s v="05"/>
    <s v="May"/>
  </r>
  <r>
    <x v="5120"/>
    <d v="2024-01-20T15:28:25"/>
    <s v="PROD136"/>
    <s v="CUST165"/>
    <s v="Home Appliances"/>
    <s v="Bank Transfer"/>
    <n v="204.77"/>
    <n v="1"/>
    <n v="204.77"/>
    <n v="226.52"/>
    <n v="-21.75"/>
    <x v="3"/>
    <s v="01"/>
    <s v="January"/>
  </r>
  <r>
    <x v="5121"/>
    <d v="2024-08-30T04:06:07"/>
    <s v="PROD198"/>
    <s v="CUST309"/>
    <s v="Electronics"/>
    <s v="Credit Card"/>
    <n v="29.02"/>
    <n v="2"/>
    <n v="58.04"/>
    <n v="565.99"/>
    <n v="-507.95"/>
    <x v="1"/>
    <s v="08"/>
    <s v="August"/>
  </r>
  <r>
    <x v="5122"/>
    <d v="2024-08-09T13:53:46"/>
    <s v="PROD35"/>
    <s v="CUST626"/>
    <s v="Home Appliances"/>
    <s v="Cash"/>
    <n v="1022.44"/>
    <n v="1"/>
    <n v="1022.44"/>
    <n v="707.26"/>
    <n v="315.18000000000006"/>
    <x v="1"/>
    <s v="08"/>
    <s v="August"/>
  </r>
  <r>
    <x v="5123"/>
    <d v="2024-02-15T13:08:35"/>
    <s v="PROD91"/>
    <s v="CUST484"/>
    <s v="Toys"/>
    <s v="Credit Card"/>
    <n v="1769.72"/>
    <n v="6"/>
    <n v="10618.32"/>
    <n v="105.91"/>
    <n v="10512.41"/>
    <x v="2"/>
    <s v="02"/>
    <s v="February"/>
  </r>
  <r>
    <x v="5124"/>
    <d v="2024-11-10T22:54:38"/>
    <s v="PROD63"/>
    <s v="CUST921"/>
    <s v="Books"/>
    <s v="Credit Card"/>
    <n v="1145.54"/>
    <n v="1"/>
    <n v="1145.54"/>
    <n v="925.53"/>
    <n v="220.01"/>
    <x v="0"/>
    <s v="11"/>
    <s v="November"/>
  </r>
  <r>
    <x v="5125"/>
    <d v="2024-10-16T23:03:38"/>
    <s v="PROD102"/>
    <s v="CUST926"/>
    <s v="Electronics"/>
    <s v="Bank Transfer"/>
    <n v="167.63"/>
    <n v="9"/>
    <n v="1508.67"/>
    <n v="294.83"/>
    <n v="1213.8400000000001"/>
    <x v="4"/>
    <s v="10"/>
    <s v="October"/>
  </r>
  <r>
    <x v="5126"/>
    <d v="2024-09-11T20:44:33"/>
    <s v="PROD171"/>
    <s v="CUST877"/>
    <s v="Books"/>
    <s v="PayPal"/>
    <n v="1633.22"/>
    <n v="4"/>
    <n v="6532.88"/>
    <n v="485.76"/>
    <n v="6047.12"/>
    <x v="4"/>
    <s v="09"/>
    <s v="September"/>
  </r>
  <r>
    <x v="5127"/>
    <d v="2024-05-04T02:37:43"/>
    <s v="PROD45"/>
    <s v="CUST615"/>
    <s v="Toys"/>
    <s v="PayPal"/>
    <n v="1012.05"/>
    <n v="7"/>
    <n v="7084.3499999999995"/>
    <n v="609.70000000000005"/>
    <n v="6474.65"/>
    <x v="3"/>
    <s v="05"/>
    <s v="May"/>
  </r>
  <r>
    <x v="5128"/>
    <d v="2024-04-24T16:18:19"/>
    <s v="PROD187"/>
    <s v="CUST716"/>
    <s v="Home Appliances"/>
    <s v="PayPal"/>
    <n v="1094.8"/>
    <n v="3"/>
    <n v="3284.3999999999996"/>
    <n v="117.5"/>
    <n v="3166.8999999999996"/>
    <x v="4"/>
    <s v="04"/>
    <s v="April"/>
  </r>
  <r>
    <x v="5129"/>
    <d v="2024-09-06T22:27:05"/>
    <s v="PROD200"/>
    <s v="CUST582"/>
    <s v="Home Appliances"/>
    <s v="Credit Card"/>
    <n v="1273.57"/>
    <n v="4"/>
    <n v="5094.28"/>
    <n v="606.07000000000005"/>
    <n v="4488.21"/>
    <x v="1"/>
    <s v="09"/>
    <s v="September"/>
  </r>
  <r>
    <x v="5130"/>
    <d v="2024-04-03T00:39:35"/>
    <s v="PROD79"/>
    <s v="CUST94"/>
    <s v="Electronics"/>
    <s v="Bank Transfer"/>
    <n v="135.66999999999999"/>
    <n v="8"/>
    <n v="1085.3599999999999"/>
    <n v="799.06"/>
    <n v="286.29999999999995"/>
    <x v="4"/>
    <s v="04"/>
    <s v="April"/>
  </r>
  <r>
    <x v="5131"/>
    <d v="2024-05-28T10:54:09"/>
    <s v="PROD95"/>
    <s v="CUST344"/>
    <s v="Fashion"/>
    <s v="Debit Card"/>
    <n v="498.36"/>
    <n v="4"/>
    <n v="1993.44"/>
    <n v="211.14"/>
    <n v="1782.3000000000002"/>
    <x v="5"/>
    <s v="05"/>
    <s v="May"/>
  </r>
  <r>
    <x v="5132"/>
    <d v="2024-08-27T02:28:41"/>
    <s v="PROD199"/>
    <s v="CUST260"/>
    <s v="Books"/>
    <s v="Cash"/>
    <n v="1398.57"/>
    <n v="8"/>
    <n v="11188.56"/>
    <n v="907.07"/>
    <n v="10281.49"/>
    <x v="5"/>
    <s v="08"/>
    <s v="August"/>
  </r>
  <r>
    <x v="5133"/>
    <d v="2024-01-25T06:17:04"/>
    <s v="PROD16"/>
    <s v="CUST863"/>
    <s v="Fashion"/>
    <s v="PayPal"/>
    <n v="1898.23"/>
    <n v="2"/>
    <n v="3796.46"/>
    <n v="114.47"/>
    <n v="3681.9900000000002"/>
    <x v="2"/>
    <s v="01"/>
    <s v="January"/>
  </r>
  <r>
    <x v="5134"/>
    <d v="2024-09-29T12:35:25"/>
    <s v="PROD18"/>
    <s v="CUST659"/>
    <s v="Electronics"/>
    <s v="Credit Card"/>
    <n v="658.42"/>
    <n v="1"/>
    <n v="658.42"/>
    <n v="973.48"/>
    <n v="-315.06000000000006"/>
    <x v="0"/>
    <s v="09"/>
    <s v="September"/>
  </r>
  <r>
    <x v="5135"/>
    <d v="2024-08-05T13:39:40"/>
    <s v="PROD181"/>
    <s v="CUST386"/>
    <s v="Fashion"/>
    <s v="Bank Transfer"/>
    <n v="585.53"/>
    <n v="4"/>
    <n v="2342.12"/>
    <n v="29.06"/>
    <n v="2313.06"/>
    <x v="6"/>
    <s v="08"/>
    <s v="August"/>
  </r>
  <r>
    <x v="5136"/>
    <d v="2024-02-26T06:23:38"/>
    <s v="PROD192"/>
    <s v="CUST681"/>
    <s v="Home Appliances"/>
    <s v="Credit Card"/>
    <n v="1081.06"/>
    <n v="1"/>
    <n v="1081.06"/>
    <n v="154.76"/>
    <n v="926.3"/>
    <x v="6"/>
    <s v="02"/>
    <s v="February"/>
  </r>
  <r>
    <x v="5137"/>
    <d v="2024-07-16T15:19:35"/>
    <s v="PROD71"/>
    <s v="CUST947"/>
    <s v="Toys"/>
    <s v="Credit Card"/>
    <n v="42.27"/>
    <n v="5"/>
    <n v="211.35000000000002"/>
    <n v="35.22"/>
    <n v="176.13000000000002"/>
    <x v="5"/>
    <s v="07"/>
    <s v="July"/>
  </r>
  <r>
    <x v="5138"/>
    <d v="2024-09-18T15:57:07"/>
    <s v="PROD3"/>
    <s v="CUST263"/>
    <s v="Toys"/>
    <s v="PayPal"/>
    <n v="1126.8900000000001"/>
    <n v="1"/>
    <n v="1126.8900000000001"/>
    <n v="27.63"/>
    <n v="1099.26"/>
    <x v="4"/>
    <s v="09"/>
    <s v="September"/>
  </r>
  <r>
    <x v="5139"/>
    <d v="2024-02-17T23:42:56"/>
    <s v="PROD130"/>
    <s v="CUST407"/>
    <s v="Fashion"/>
    <s v="Credit Card"/>
    <n v="1026.83"/>
    <n v="10"/>
    <n v="10268.299999999999"/>
    <n v="692.63"/>
    <n v="9575.67"/>
    <x v="3"/>
    <s v="02"/>
    <s v="February"/>
  </r>
  <r>
    <x v="5140"/>
    <d v="2024-10-20T18:34:46"/>
    <s v="PROD164"/>
    <s v="CUST243"/>
    <s v="Home Appliances"/>
    <s v="Debit Card"/>
    <n v="775.57"/>
    <n v="6"/>
    <n v="4653.42"/>
    <n v="648.5"/>
    <n v="4004.92"/>
    <x v="0"/>
    <s v="10"/>
    <s v="October"/>
  </r>
  <r>
    <x v="5141"/>
    <d v="2024-09-29T12:26:34"/>
    <s v="PROD184"/>
    <s v="CUST616"/>
    <s v="Home Appliances"/>
    <s v="PayPal"/>
    <n v="1235.6199999999999"/>
    <n v="6"/>
    <n v="7413.7199999999993"/>
    <n v="986.68"/>
    <n v="6427.0399999999991"/>
    <x v="0"/>
    <s v="09"/>
    <s v="September"/>
  </r>
  <r>
    <x v="5142"/>
    <d v="2024-08-05T02:24:02"/>
    <s v="PROD165"/>
    <s v="CUST942"/>
    <s v="Toys"/>
    <s v="Credit Card"/>
    <n v="1312.53"/>
    <n v="1"/>
    <n v="1312.53"/>
    <n v="563.57000000000005"/>
    <n v="748.95999999999992"/>
    <x v="6"/>
    <s v="08"/>
    <s v="August"/>
  </r>
  <r>
    <x v="5143"/>
    <d v="2024-08-02T12:49:18"/>
    <s v="PROD9"/>
    <s v="CUST87"/>
    <s v="Home Appliances"/>
    <s v="Credit Card"/>
    <n v="286.38"/>
    <n v="5"/>
    <n v="1431.9"/>
    <n v="481"/>
    <n v="950.90000000000009"/>
    <x v="1"/>
    <s v="08"/>
    <s v="August"/>
  </r>
  <r>
    <x v="5144"/>
    <d v="2024-04-17T00:27:25"/>
    <s v="PROD115"/>
    <s v="CUST26"/>
    <s v="Electronics"/>
    <s v="Cash"/>
    <n v="1468.29"/>
    <n v="3"/>
    <n v="4404.87"/>
    <n v="197.58"/>
    <n v="4207.29"/>
    <x v="4"/>
    <s v="04"/>
    <s v="April"/>
  </r>
  <r>
    <x v="5145"/>
    <d v="2024-09-03T13:00:55"/>
    <s v="PROD101"/>
    <s v="CUST418"/>
    <s v="Books"/>
    <s v="PayPal"/>
    <n v="839.78"/>
    <n v="9"/>
    <n v="7558.0199999999995"/>
    <n v="978.72"/>
    <n v="6579.2999999999993"/>
    <x v="5"/>
    <s v="09"/>
    <s v="September"/>
  </r>
  <r>
    <x v="5146"/>
    <d v="2024-05-19T03:12:30"/>
    <s v="PROD70"/>
    <s v="CUST357"/>
    <s v="Electronics"/>
    <s v="Debit Card"/>
    <n v="1797.82"/>
    <n v="6"/>
    <n v="10786.92"/>
    <n v="57.64"/>
    <n v="10729.28"/>
    <x v="0"/>
    <s v="05"/>
    <s v="May"/>
  </r>
  <r>
    <x v="5147"/>
    <d v="2024-04-25T05:27:55"/>
    <s v="PROD184"/>
    <s v="CUST1"/>
    <s v="Books"/>
    <s v="Debit Card"/>
    <n v="758.49"/>
    <n v="6"/>
    <n v="4550.9400000000005"/>
    <n v="986.68"/>
    <n v="3564.2600000000007"/>
    <x v="2"/>
    <s v="04"/>
    <s v="April"/>
  </r>
  <r>
    <x v="5148"/>
    <d v="2024-07-21T13:46:04"/>
    <s v="PROD137"/>
    <s v="CUST849"/>
    <s v="Fashion"/>
    <s v="Credit Card"/>
    <n v="691.14"/>
    <n v="4"/>
    <n v="2764.56"/>
    <n v="612.41999999999996"/>
    <n v="2152.14"/>
    <x v="0"/>
    <s v="07"/>
    <s v="July"/>
  </r>
  <r>
    <x v="5149"/>
    <d v="2024-06-22T03:01:36"/>
    <s v="PROD37"/>
    <s v="CUST220"/>
    <s v="Toys"/>
    <s v="Cash"/>
    <n v="390.67"/>
    <n v="3"/>
    <n v="1172.01"/>
    <n v="644.58000000000004"/>
    <n v="527.42999999999995"/>
    <x v="3"/>
    <s v="06"/>
    <s v="June"/>
  </r>
  <r>
    <x v="5150"/>
    <d v="2024-05-28T21:07:27"/>
    <s v="PROD23"/>
    <s v="CUST137"/>
    <s v="Electronics"/>
    <s v="Bank Transfer"/>
    <n v="1725"/>
    <n v="4"/>
    <n v="6900"/>
    <n v="249.12"/>
    <n v="6650.88"/>
    <x v="5"/>
    <s v="05"/>
    <s v="May"/>
  </r>
  <r>
    <x v="5151"/>
    <d v="2024-02-06T06:49:05"/>
    <s v="PROD113"/>
    <s v="CUST597"/>
    <s v="Electronics"/>
    <s v="Bank Transfer"/>
    <n v="1484.06"/>
    <n v="7"/>
    <n v="10388.42"/>
    <n v="669.31"/>
    <n v="9719.11"/>
    <x v="5"/>
    <s v="02"/>
    <s v="February"/>
  </r>
  <r>
    <x v="5152"/>
    <d v="2024-03-21T06:09:23"/>
    <s v="PROD27"/>
    <s v="CUST110"/>
    <s v="Fashion"/>
    <s v="PayPal"/>
    <n v="283.98"/>
    <n v="3"/>
    <n v="851.94"/>
    <n v="493.17"/>
    <n v="358.77000000000004"/>
    <x v="2"/>
    <s v="03"/>
    <s v="March"/>
  </r>
  <r>
    <x v="5153"/>
    <d v="2024-06-17T08:26:54"/>
    <s v="PROD110"/>
    <s v="CUST482"/>
    <s v="Home Appliances"/>
    <s v="Credit Card"/>
    <n v="348.99"/>
    <n v="5"/>
    <n v="1744.95"/>
    <n v="678.93"/>
    <n v="1066.02"/>
    <x v="6"/>
    <s v="06"/>
    <s v="June"/>
  </r>
  <r>
    <x v="5154"/>
    <d v="2024-07-29T11:52:06"/>
    <s v="PROD59"/>
    <s v="CUST14"/>
    <s v="Books"/>
    <s v="Bank Transfer"/>
    <n v="268.2"/>
    <n v="6"/>
    <n v="1609.1999999999998"/>
    <n v="297.7"/>
    <n v="1311.4999999999998"/>
    <x v="6"/>
    <s v="07"/>
    <s v="July"/>
  </r>
  <r>
    <x v="5155"/>
    <d v="2024-05-19T23:35:36"/>
    <s v="PROD106"/>
    <s v="CUST537"/>
    <s v="Home Appliances"/>
    <s v="Debit Card"/>
    <n v="638.59"/>
    <n v="4"/>
    <n v="2554.36"/>
    <n v="750.19"/>
    <n v="1804.17"/>
    <x v="0"/>
    <s v="05"/>
    <s v="May"/>
  </r>
  <r>
    <x v="5156"/>
    <d v="2024-04-13T01:31:08"/>
    <s v="PROD161"/>
    <s v="CUST525"/>
    <s v="Fashion"/>
    <s v="Credit Card"/>
    <n v="1806.9"/>
    <n v="5"/>
    <n v="9034.5"/>
    <n v="859.01"/>
    <n v="8175.49"/>
    <x v="3"/>
    <s v="04"/>
    <s v="April"/>
  </r>
  <r>
    <x v="5157"/>
    <d v="2024-03-09T04:31:49"/>
    <s v="PROD187"/>
    <s v="CUST925"/>
    <s v="Fashion"/>
    <s v="PayPal"/>
    <n v="340.89"/>
    <n v="2"/>
    <n v="681.78"/>
    <n v="117.5"/>
    <n v="564.28"/>
    <x v="3"/>
    <s v="03"/>
    <s v="March"/>
  </r>
  <r>
    <x v="5158"/>
    <d v="2024-01-27T08:01:44"/>
    <s v="PROD98"/>
    <s v="CUST134"/>
    <s v="Books"/>
    <s v="PayPal"/>
    <n v="311.06"/>
    <n v="4"/>
    <n v="1244.24"/>
    <n v="943.24"/>
    <n v="301"/>
    <x v="3"/>
    <s v="01"/>
    <s v="January"/>
  </r>
  <r>
    <x v="5159"/>
    <d v="2024-04-15T20:56:32"/>
    <s v="PROD61"/>
    <s v="CUST156"/>
    <s v="Toys"/>
    <s v="Debit Card"/>
    <n v="377.19"/>
    <n v="5"/>
    <n v="1885.95"/>
    <n v="193.63"/>
    <n v="1692.3200000000002"/>
    <x v="6"/>
    <s v="04"/>
    <s v="April"/>
  </r>
  <r>
    <x v="5160"/>
    <d v="2024-03-21T16:25:47"/>
    <s v="PROD87"/>
    <s v="CUST31"/>
    <s v="Fashion"/>
    <s v="Bank Transfer"/>
    <n v="1337.39"/>
    <n v="3"/>
    <n v="4012.17"/>
    <n v="646.59"/>
    <n v="3365.58"/>
    <x v="2"/>
    <s v="03"/>
    <s v="March"/>
  </r>
  <r>
    <x v="5161"/>
    <d v="2024-05-04T06:46:11"/>
    <s v="PROD61"/>
    <s v="CUST339"/>
    <s v="Books"/>
    <s v="PayPal"/>
    <n v="929.87"/>
    <n v="2"/>
    <n v="1859.74"/>
    <n v="193.63"/>
    <n v="1666.1100000000001"/>
    <x v="3"/>
    <s v="05"/>
    <s v="May"/>
  </r>
  <r>
    <x v="5162"/>
    <d v="2024-01-18T13:49:24"/>
    <s v="PROD169"/>
    <s v="CUST568"/>
    <s v="Fashion"/>
    <s v="PayPal"/>
    <n v="1449.39"/>
    <n v="5"/>
    <n v="7246.9500000000007"/>
    <n v="772.45"/>
    <n v="6474.5000000000009"/>
    <x v="2"/>
    <s v="01"/>
    <s v="January"/>
  </r>
  <r>
    <x v="5163"/>
    <d v="2024-08-04T04:27:26"/>
    <s v="PROD92"/>
    <s v="CUST358"/>
    <s v="Home Appliances"/>
    <s v="Cash"/>
    <n v="546.55999999999995"/>
    <n v="10"/>
    <n v="5465.5999999999995"/>
    <n v="814.84"/>
    <n v="4650.7599999999993"/>
    <x v="0"/>
    <s v="08"/>
    <s v="August"/>
  </r>
  <r>
    <x v="5164"/>
    <d v="2024-10-05T16:17:51"/>
    <s v="PROD191"/>
    <s v="CUST330"/>
    <s v="Books"/>
    <s v="Bank Transfer"/>
    <n v="1046.92"/>
    <n v="2"/>
    <n v="2093.84"/>
    <n v="148.63"/>
    <n v="1945.21"/>
    <x v="3"/>
    <s v="10"/>
    <s v="October"/>
  </r>
  <r>
    <x v="5165"/>
    <d v="2024-10-24T11:14:54"/>
    <s v="PROD156"/>
    <s v="CUST963"/>
    <s v="Fashion"/>
    <s v="Cash"/>
    <n v="518.28"/>
    <n v="1"/>
    <n v="518.28"/>
    <n v="660.16"/>
    <n v="-141.88"/>
    <x v="2"/>
    <s v="10"/>
    <s v="October"/>
  </r>
  <r>
    <x v="5166"/>
    <d v="2024-05-02T10:38:10"/>
    <s v="PROD121"/>
    <s v="CUST592"/>
    <s v="Fashion"/>
    <s v="Bank Transfer"/>
    <n v="1481.41"/>
    <n v="1"/>
    <n v="1481.41"/>
    <n v="795.14"/>
    <n v="686.2700000000001"/>
    <x v="2"/>
    <s v="05"/>
    <s v="May"/>
  </r>
  <r>
    <x v="5167"/>
    <d v="2024-11-13T08:21:59"/>
    <s v="PROD188"/>
    <s v="CUST484"/>
    <s v="Books"/>
    <s v="PayPal"/>
    <n v="1134.75"/>
    <n v="9"/>
    <n v="10212.75"/>
    <n v="325.48"/>
    <n v="9887.27"/>
    <x v="4"/>
    <s v="11"/>
    <s v="November"/>
  </r>
  <r>
    <x v="5168"/>
    <d v="2024-04-22T10:02:39"/>
    <s v="PROD110"/>
    <s v="CUST964"/>
    <s v="Toys"/>
    <s v="Bank Transfer"/>
    <n v="591.79"/>
    <n v="5"/>
    <n v="2958.95"/>
    <n v="678.93"/>
    <n v="2280.02"/>
    <x v="6"/>
    <s v="04"/>
    <s v="April"/>
  </r>
  <r>
    <x v="5169"/>
    <d v="2024-04-19T00:28:11"/>
    <s v="PROD108"/>
    <s v="CUST560"/>
    <s v="Fashion"/>
    <s v="PayPal"/>
    <n v="659.69"/>
    <n v="3"/>
    <n v="1979.0700000000002"/>
    <n v="188.08"/>
    <n v="1790.9900000000002"/>
    <x v="1"/>
    <s v="04"/>
    <s v="April"/>
  </r>
  <r>
    <x v="5170"/>
    <d v="2024-10-23T16:25:05"/>
    <s v="PROD59"/>
    <s v="CUST759"/>
    <s v="Fashion"/>
    <s v="PayPal"/>
    <n v="457.18"/>
    <n v="5"/>
    <n v="2285.9"/>
    <n v="297.7"/>
    <n v="1988.2"/>
    <x v="4"/>
    <s v="10"/>
    <s v="October"/>
  </r>
  <r>
    <x v="5171"/>
    <d v="2024-03-24T22:20:12"/>
    <s v="PROD37"/>
    <s v="CUST221"/>
    <s v="Electronics"/>
    <s v="Credit Card"/>
    <n v="1056.31"/>
    <n v="1"/>
    <n v="1056.31"/>
    <n v="644.58000000000004"/>
    <n v="411.7299999999999"/>
    <x v="0"/>
    <s v="03"/>
    <s v="March"/>
  </r>
  <r>
    <x v="5172"/>
    <d v="2024-05-12T03:48:53"/>
    <s v="PROD85"/>
    <s v="CUST934"/>
    <s v="Home Appliances"/>
    <s v="PayPal"/>
    <n v="1429.86"/>
    <n v="9"/>
    <n v="12868.74"/>
    <n v="899.57"/>
    <n v="11969.17"/>
    <x v="0"/>
    <s v="05"/>
    <s v="May"/>
  </r>
  <r>
    <x v="5173"/>
    <d v="2024-11-09T00:21:34"/>
    <s v="PROD28"/>
    <s v="CUST684"/>
    <s v="Toys"/>
    <s v="PayPal"/>
    <n v="1688.22"/>
    <n v="6"/>
    <n v="10129.32"/>
    <n v="963.58"/>
    <n v="9165.74"/>
    <x v="3"/>
    <s v="11"/>
    <s v="November"/>
  </r>
  <r>
    <x v="5174"/>
    <d v="2024-10-07T23:38:19"/>
    <s v="PROD192"/>
    <s v="CUST817"/>
    <s v="Toys"/>
    <s v="Credit Card"/>
    <n v="353.46"/>
    <n v="7"/>
    <n v="2474.2199999999998"/>
    <n v="154.76"/>
    <n v="2319.46"/>
    <x v="6"/>
    <s v="10"/>
    <s v="October"/>
  </r>
  <r>
    <x v="5175"/>
    <d v="2024-04-27T18:27:44"/>
    <s v="PROD41"/>
    <s v="CUST308"/>
    <s v="Fashion"/>
    <s v="Cash"/>
    <n v="738.09"/>
    <n v="6"/>
    <n v="4428.54"/>
    <n v="786.45"/>
    <n v="3642.09"/>
    <x v="3"/>
    <s v="04"/>
    <s v="April"/>
  </r>
  <r>
    <x v="5176"/>
    <d v="2024-10-06T00:30:57"/>
    <s v="PROD154"/>
    <s v="CUST844"/>
    <s v="Fashion"/>
    <s v="Cash"/>
    <n v="1013.77"/>
    <n v="4"/>
    <n v="4055.08"/>
    <n v="37.53"/>
    <n v="4017.5499999999997"/>
    <x v="0"/>
    <s v="10"/>
    <s v="October"/>
  </r>
  <r>
    <x v="5177"/>
    <d v="2024-08-29T06:51:17"/>
    <s v="PROD90"/>
    <s v="CUST551"/>
    <s v="Fashion"/>
    <s v="Cash"/>
    <n v="1542.59"/>
    <n v="2"/>
    <n v="3085.18"/>
    <n v="961.3"/>
    <n v="2123.88"/>
    <x v="2"/>
    <s v="08"/>
    <s v="August"/>
  </r>
  <r>
    <x v="5178"/>
    <d v="2024-02-23T13:56:56"/>
    <s v="PROD75"/>
    <s v="CUST221"/>
    <s v="Toys"/>
    <s v="Bank Transfer"/>
    <n v="1231.25"/>
    <n v="9"/>
    <n v="11081.25"/>
    <n v="703.67"/>
    <n v="10377.58"/>
    <x v="1"/>
    <s v="02"/>
    <s v="February"/>
  </r>
  <r>
    <x v="5179"/>
    <d v="2024-05-08T20:24:08"/>
    <s v="PROD198"/>
    <s v="CUST768"/>
    <s v="Books"/>
    <s v="Bank Transfer"/>
    <n v="1748.23"/>
    <n v="7"/>
    <n v="12237.61"/>
    <n v="565.99"/>
    <n v="11671.62"/>
    <x v="4"/>
    <s v="05"/>
    <s v="May"/>
  </r>
  <r>
    <x v="5180"/>
    <d v="2024-07-29T13:24:17"/>
    <s v="PROD145"/>
    <s v="CUST530"/>
    <s v="Home Appliances"/>
    <s v="PayPal"/>
    <n v="965.25"/>
    <n v="10"/>
    <n v="9652.5"/>
    <n v="789.58"/>
    <n v="8862.92"/>
    <x v="6"/>
    <s v="07"/>
    <s v="July"/>
  </r>
  <r>
    <x v="5181"/>
    <d v="2024-04-08T14:50:02"/>
    <s v="PROD175"/>
    <s v="CUST684"/>
    <s v="Toys"/>
    <s v="Debit Card"/>
    <n v="624.24"/>
    <n v="9"/>
    <n v="5618.16"/>
    <n v="742.32"/>
    <n v="4875.84"/>
    <x v="6"/>
    <s v="04"/>
    <s v="April"/>
  </r>
  <r>
    <x v="5182"/>
    <d v="2024-11-11T12:03:23"/>
    <s v="PROD122"/>
    <s v="CUST511"/>
    <s v="Toys"/>
    <s v="Debit Card"/>
    <n v="1396.74"/>
    <n v="8"/>
    <n v="11173.92"/>
    <n v="574.14"/>
    <n v="10599.78"/>
    <x v="6"/>
    <s v="11"/>
    <s v="November"/>
  </r>
  <r>
    <x v="5183"/>
    <d v="2024-07-29T03:46:51"/>
    <s v="PROD61"/>
    <s v="CUST116"/>
    <s v="Electronics"/>
    <s v="Credit Card"/>
    <n v="194.2"/>
    <n v="6"/>
    <n v="1165.1999999999998"/>
    <n v="193.63"/>
    <n v="971.56999999999982"/>
    <x v="6"/>
    <s v="07"/>
    <s v="July"/>
  </r>
  <r>
    <x v="5184"/>
    <d v="2024-05-21T15:52:55"/>
    <s v="PROD191"/>
    <s v="CUST258"/>
    <s v="Books"/>
    <s v="Credit Card"/>
    <n v="362.78"/>
    <n v="3"/>
    <n v="1088.3399999999999"/>
    <n v="148.63"/>
    <n v="939.70999999999992"/>
    <x v="5"/>
    <s v="05"/>
    <s v="May"/>
  </r>
  <r>
    <x v="5185"/>
    <d v="2024-10-05T03:01:56"/>
    <s v="PROD137"/>
    <s v="CUST135"/>
    <s v="Fashion"/>
    <s v="Cash"/>
    <n v="639.67999999999995"/>
    <n v="5"/>
    <n v="3198.3999999999996"/>
    <n v="612.41999999999996"/>
    <n v="2585.9799999999996"/>
    <x v="3"/>
    <s v="10"/>
    <s v="October"/>
  </r>
  <r>
    <x v="5186"/>
    <d v="2024-04-26T07:58:13"/>
    <s v="PROD67"/>
    <s v="CUST586"/>
    <s v="Books"/>
    <s v="Debit Card"/>
    <n v="885.84"/>
    <n v="4"/>
    <n v="3543.36"/>
    <n v="69.03"/>
    <n v="3474.33"/>
    <x v="1"/>
    <s v="04"/>
    <s v="April"/>
  </r>
  <r>
    <x v="5187"/>
    <d v="2024-08-28T14:12:51"/>
    <s v="PROD8"/>
    <s v="CUST554"/>
    <s v="Fashion"/>
    <s v="Debit Card"/>
    <n v="1242.46"/>
    <n v="9"/>
    <n v="11182.14"/>
    <n v="851.56"/>
    <n v="10330.58"/>
    <x v="4"/>
    <s v="08"/>
    <s v="August"/>
  </r>
  <r>
    <x v="5188"/>
    <d v="2024-03-30T00:16:23"/>
    <s v="PROD190"/>
    <s v="CUST588"/>
    <s v="Home Appliances"/>
    <s v="Bank Transfer"/>
    <n v="1212.4000000000001"/>
    <n v="6"/>
    <n v="7274.4000000000005"/>
    <n v="787.31"/>
    <n v="6487.09"/>
    <x v="3"/>
    <s v="03"/>
    <s v="March"/>
  </r>
  <r>
    <x v="5189"/>
    <d v="2024-11-12T00:38:36"/>
    <s v="PROD6"/>
    <s v="CUST878"/>
    <s v="Electronics"/>
    <s v="Debit Card"/>
    <n v="1647.03"/>
    <n v="9"/>
    <n v="14823.27"/>
    <n v="96.13"/>
    <n v="14727.140000000001"/>
    <x v="5"/>
    <s v="11"/>
    <s v="November"/>
  </r>
  <r>
    <x v="5190"/>
    <d v="2024-11-14T07:22:59"/>
    <s v="PROD148"/>
    <s v="CUST794"/>
    <s v="Electronics"/>
    <s v="Cash"/>
    <n v="788.98"/>
    <n v="9"/>
    <n v="7100.82"/>
    <n v="93.21"/>
    <n v="7007.61"/>
    <x v="2"/>
    <s v="11"/>
    <s v="November"/>
  </r>
  <r>
    <x v="5191"/>
    <d v="2024-03-29T09:25:31"/>
    <s v="PROD120"/>
    <s v="CUST318"/>
    <s v="Fashion"/>
    <s v="Cash"/>
    <n v="200.46"/>
    <n v="3"/>
    <n v="601.38"/>
    <n v="821.86"/>
    <n v="-220.48000000000002"/>
    <x v="1"/>
    <s v="03"/>
    <s v="March"/>
  </r>
  <r>
    <x v="5192"/>
    <d v="2024-05-05T07:19:48"/>
    <s v="PROD130"/>
    <s v="CUST2"/>
    <s v="Home Appliances"/>
    <s v="Credit Card"/>
    <n v="1588.95"/>
    <n v="4"/>
    <n v="6355.8"/>
    <n v="692.63"/>
    <n v="5663.17"/>
    <x v="0"/>
    <s v="05"/>
    <s v="May"/>
  </r>
  <r>
    <x v="5193"/>
    <d v="2024-06-28T16:13:40"/>
    <s v="PROD110"/>
    <s v="CUST217"/>
    <s v="Electronics"/>
    <s v="Bank Transfer"/>
    <n v="1789.41"/>
    <n v="6"/>
    <n v="10736.460000000001"/>
    <n v="678.93"/>
    <n v="10057.530000000001"/>
    <x v="1"/>
    <s v="06"/>
    <s v="June"/>
  </r>
  <r>
    <x v="5194"/>
    <d v="2024-10-08T11:12:33"/>
    <s v="PROD69"/>
    <s v="CUST471"/>
    <s v="Fashion"/>
    <s v="Cash"/>
    <n v="1552.12"/>
    <n v="7"/>
    <n v="10864.84"/>
    <n v="878.74"/>
    <n v="9986.1"/>
    <x v="5"/>
    <s v="10"/>
    <s v="October"/>
  </r>
  <r>
    <x v="5195"/>
    <d v="2024-05-22T12:43:25"/>
    <s v="PROD146"/>
    <s v="CUST272"/>
    <s v="Toys"/>
    <s v="Debit Card"/>
    <n v="1597.3"/>
    <n v="7"/>
    <n v="11181.1"/>
    <n v="687.22"/>
    <n v="10493.880000000001"/>
    <x v="4"/>
    <s v="05"/>
    <s v="May"/>
  </r>
  <r>
    <x v="5196"/>
    <d v="2024-05-11T22:27:40"/>
    <s v="PROD61"/>
    <s v="CUST717"/>
    <s v="Books"/>
    <s v="Debit Card"/>
    <n v="515.54"/>
    <n v="8"/>
    <n v="4124.32"/>
    <n v="193.63"/>
    <n v="3930.6899999999996"/>
    <x v="3"/>
    <s v="05"/>
    <s v="May"/>
  </r>
  <r>
    <x v="5197"/>
    <d v="2024-10-11T16:12:25"/>
    <s v="PROD98"/>
    <s v="CUST53"/>
    <s v="Fashion"/>
    <s v="Bank Transfer"/>
    <n v="436.46"/>
    <n v="8"/>
    <n v="3491.68"/>
    <n v="943.24"/>
    <n v="2548.4399999999996"/>
    <x v="1"/>
    <s v="10"/>
    <s v="October"/>
  </r>
  <r>
    <x v="5198"/>
    <d v="2024-03-25T00:33:23"/>
    <s v="PROD191"/>
    <s v="CUST324"/>
    <s v="Books"/>
    <s v="Debit Card"/>
    <n v="1471.71"/>
    <n v="2"/>
    <n v="2943.42"/>
    <n v="148.63"/>
    <n v="2794.79"/>
    <x v="6"/>
    <s v="03"/>
    <s v="March"/>
  </r>
  <r>
    <x v="5199"/>
    <d v="2024-01-03T00:41:47"/>
    <s v="PROD130"/>
    <s v="CUST577"/>
    <s v="Electronics"/>
    <s v="Credit Card"/>
    <n v="1875.54"/>
    <n v="10"/>
    <n v="18755.400000000001"/>
    <n v="692.63"/>
    <n v="18062.77"/>
    <x v="4"/>
    <s v="01"/>
    <s v="January"/>
  </r>
  <r>
    <x v="5200"/>
    <d v="2024-10-27T22:31:30"/>
    <s v="PROD99"/>
    <s v="CUST290"/>
    <s v="Fashion"/>
    <s v="Debit Card"/>
    <n v="1601.34"/>
    <n v="8"/>
    <n v="12810.72"/>
    <n v="643.29"/>
    <n v="12167.43"/>
    <x v="0"/>
    <s v="10"/>
    <s v="October"/>
  </r>
  <r>
    <x v="5201"/>
    <d v="2024-07-14T06:34:52"/>
    <s v="PROD25"/>
    <s v="CUST222"/>
    <s v="Fashion"/>
    <s v="PayPal"/>
    <n v="950.48"/>
    <n v="3"/>
    <n v="2851.44"/>
    <n v="465.59"/>
    <n v="2385.85"/>
    <x v="0"/>
    <s v="07"/>
    <s v="July"/>
  </r>
  <r>
    <x v="5202"/>
    <d v="2024-04-08T08:30:03"/>
    <s v="PROD40"/>
    <s v="CUST264"/>
    <s v="Fashion"/>
    <s v="PayPal"/>
    <n v="1891.43"/>
    <n v="3"/>
    <n v="5674.29"/>
    <n v="184.29"/>
    <n v="5490"/>
    <x v="6"/>
    <s v="04"/>
    <s v="April"/>
  </r>
  <r>
    <x v="5203"/>
    <d v="2024-05-04T21:32:23"/>
    <s v="PROD71"/>
    <s v="CUST606"/>
    <s v="Home Appliances"/>
    <s v="Cash"/>
    <n v="1523.52"/>
    <n v="3"/>
    <n v="4570.5599999999995"/>
    <n v="35.22"/>
    <n v="4535.3399999999992"/>
    <x v="3"/>
    <s v="05"/>
    <s v="May"/>
  </r>
  <r>
    <x v="5204"/>
    <d v="2024-08-17T12:03:47"/>
    <s v="PROD38"/>
    <s v="CUST885"/>
    <s v="Home Appliances"/>
    <s v="PayPal"/>
    <n v="1641.65"/>
    <n v="8"/>
    <n v="13133.2"/>
    <n v="99.19"/>
    <n v="13034.01"/>
    <x v="3"/>
    <s v="08"/>
    <s v="August"/>
  </r>
  <r>
    <x v="5205"/>
    <d v="2024-01-03T06:13:42"/>
    <s v="PROD197"/>
    <s v="CUST656"/>
    <s v="Electronics"/>
    <s v="Bank Transfer"/>
    <n v="1724.32"/>
    <n v="6"/>
    <n v="10345.92"/>
    <n v="754.1"/>
    <n v="9591.82"/>
    <x v="4"/>
    <s v="01"/>
    <s v="January"/>
  </r>
  <r>
    <x v="5206"/>
    <d v="2024-08-12T14:29:32"/>
    <s v="PROD129"/>
    <s v="CUST230"/>
    <s v="Home Appliances"/>
    <s v="Bank Transfer"/>
    <n v="49.16"/>
    <n v="1"/>
    <n v="49.16"/>
    <n v="67.97"/>
    <n v="-18.810000000000002"/>
    <x v="6"/>
    <s v="08"/>
    <s v="August"/>
  </r>
  <r>
    <x v="5207"/>
    <d v="2024-03-19T02:06:03"/>
    <s v="PROD27"/>
    <s v="CUST97"/>
    <s v="Toys"/>
    <s v="Cash"/>
    <n v="1584.64"/>
    <n v="9"/>
    <n v="14261.76"/>
    <n v="493.17"/>
    <n v="13768.59"/>
    <x v="5"/>
    <s v="03"/>
    <s v="March"/>
  </r>
  <r>
    <x v="5208"/>
    <d v="2024-06-09T09:21:33"/>
    <s v="PROD106"/>
    <s v="CUST723"/>
    <s v="Books"/>
    <s v="Bank Transfer"/>
    <n v="364.13"/>
    <n v="4"/>
    <n v="1456.52"/>
    <n v="750.19"/>
    <n v="706.32999999999993"/>
    <x v="0"/>
    <s v="06"/>
    <s v="June"/>
  </r>
  <r>
    <x v="5209"/>
    <d v="2024-09-03T04:09:42"/>
    <s v="PROD77"/>
    <s v="CUST225"/>
    <s v="Home Appliances"/>
    <s v="Cash"/>
    <n v="1833.65"/>
    <n v="5"/>
    <n v="9168.25"/>
    <n v="596.91999999999996"/>
    <n v="8571.33"/>
    <x v="5"/>
    <s v="09"/>
    <s v="September"/>
  </r>
  <r>
    <x v="5210"/>
    <d v="2024-03-14T03:03:30"/>
    <s v="PROD157"/>
    <s v="CUST22"/>
    <s v="Home Appliances"/>
    <s v="Cash"/>
    <n v="575.82000000000005"/>
    <n v="8"/>
    <n v="4606.5600000000004"/>
    <n v="152.68"/>
    <n v="4453.88"/>
    <x v="2"/>
    <s v="03"/>
    <s v="March"/>
  </r>
  <r>
    <x v="5211"/>
    <d v="2024-10-25T10:54:14"/>
    <s v="PROD31"/>
    <s v="CUST241"/>
    <s v="Electronics"/>
    <s v="Debit Card"/>
    <n v="1625.38"/>
    <n v="9"/>
    <n v="14628.420000000002"/>
    <n v="736.41"/>
    <n v="13892.010000000002"/>
    <x v="1"/>
    <s v="10"/>
    <s v="October"/>
  </r>
  <r>
    <x v="5212"/>
    <d v="2024-05-25T10:12:45"/>
    <s v="PROD55"/>
    <s v="CUST243"/>
    <s v="Fashion"/>
    <s v="Credit Card"/>
    <n v="277.2"/>
    <n v="6"/>
    <n v="1663.1999999999998"/>
    <n v="376.96"/>
    <n v="1286.2399999999998"/>
    <x v="3"/>
    <s v="05"/>
    <s v="May"/>
  </r>
  <r>
    <x v="5213"/>
    <d v="2024-07-25T22:21:01"/>
    <s v="PROD47"/>
    <s v="CUST80"/>
    <s v="Home Appliances"/>
    <s v="PayPal"/>
    <n v="389.88"/>
    <n v="2"/>
    <n v="779.76"/>
    <n v="821.78"/>
    <n v="-42.019999999999982"/>
    <x v="2"/>
    <s v="07"/>
    <s v="July"/>
  </r>
  <r>
    <x v="5214"/>
    <d v="2024-04-06T06:25:05"/>
    <s v="PROD128"/>
    <s v="CUST665"/>
    <s v="Books"/>
    <s v="Cash"/>
    <n v="1221.07"/>
    <n v="1"/>
    <n v="1221.07"/>
    <n v="505.04"/>
    <n v="716.03"/>
    <x v="3"/>
    <s v="04"/>
    <s v="April"/>
  </r>
  <r>
    <x v="5215"/>
    <d v="2024-10-09T20:05:02"/>
    <s v="PROD56"/>
    <s v="CUST744"/>
    <s v="Books"/>
    <s v="Credit Card"/>
    <n v="823.67"/>
    <n v="6"/>
    <n v="4942.0199999999995"/>
    <n v="914.29"/>
    <n v="4027.7299999999996"/>
    <x v="4"/>
    <s v="10"/>
    <s v="October"/>
  </r>
  <r>
    <x v="5216"/>
    <d v="2024-05-22T23:31:50"/>
    <s v="PROD55"/>
    <s v="CUST681"/>
    <s v="Electronics"/>
    <s v="Cash"/>
    <n v="1342.39"/>
    <n v="8"/>
    <n v="10739.12"/>
    <n v="376.96"/>
    <n v="10362.160000000002"/>
    <x v="4"/>
    <s v="05"/>
    <s v="May"/>
  </r>
  <r>
    <x v="5217"/>
    <d v="2024-01-04T11:58:17"/>
    <s v="PROD75"/>
    <s v="CUST581"/>
    <s v="Toys"/>
    <s v="Debit Card"/>
    <n v="514.73"/>
    <n v="5"/>
    <n v="2573.65"/>
    <n v="703.67"/>
    <n v="1869.98"/>
    <x v="2"/>
    <s v="01"/>
    <s v="January"/>
  </r>
  <r>
    <x v="5218"/>
    <d v="2024-08-07T09:35:51"/>
    <s v="PROD64"/>
    <s v="CUST754"/>
    <s v="Home Appliances"/>
    <s v="Bank Transfer"/>
    <n v="189.15"/>
    <n v="7"/>
    <n v="1324.05"/>
    <n v="90.98"/>
    <n v="1233.07"/>
    <x v="4"/>
    <s v="08"/>
    <s v="August"/>
  </r>
  <r>
    <x v="5219"/>
    <d v="2024-07-06T07:25:36"/>
    <s v="PROD166"/>
    <s v="CUST492"/>
    <s v="Toys"/>
    <s v="Bank Transfer"/>
    <n v="572.32000000000005"/>
    <n v="7"/>
    <n v="4006.2400000000002"/>
    <n v="925.33"/>
    <n v="3080.9100000000003"/>
    <x v="3"/>
    <s v="07"/>
    <s v="July"/>
  </r>
  <r>
    <x v="5220"/>
    <d v="2024-10-20T01:07:11"/>
    <s v="PROD122"/>
    <s v="CUST356"/>
    <s v="Fashion"/>
    <s v="Credit Card"/>
    <n v="1589.16"/>
    <n v="8"/>
    <n v="12713.28"/>
    <n v="574.14"/>
    <n v="12139.140000000001"/>
    <x v="0"/>
    <s v="10"/>
    <s v="October"/>
  </r>
  <r>
    <x v="5221"/>
    <d v="2024-05-12T10:14:16"/>
    <s v="PROD50"/>
    <s v="CUST207"/>
    <s v="Books"/>
    <s v="Bank Transfer"/>
    <n v="517.01"/>
    <n v="4"/>
    <n v="2068.04"/>
    <n v="762.05"/>
    <n v="1305.99"/>
    <x v="0"/>
    <s v="05"/>
    <s v="May"/>
  </r>
  <r>
    <x v="5222"/>
    <d v="2024-04-25T18:47:18"/>
    <s v="PROD82"/>
    <s v="CUST833"/>
    <s v="Electronics"/>
    <s v="PayPal"/>
    <n v="54.45"/>
    <n v="2"/>
    <n v="108.9"/>
    <n v="208.12"/>
    <n v="-99.22"/>
    <x v="2"/>
    <s v="04"/>
    <s v="April"/>
  </r>
  <r>
    <x v="5223"/>
    <d v="2024-07-02T15:52:44"/>
    <s v="PROD40"/>
    <s v="CUST582"/>
    <s v="Home Appliances"/>
    <s v="Debit Card"/>
    <n v="1803.17"/>
    <n v="8"/>
    <n v="14425.36"/>
    <n v="184.29"/>
    <n v="14241.07"/>
    <x v="5"/>
    <s v="07"/>
    <s v="July"/>
  </r>
  <r>
    <x v="5224"/>
    <d v="2024-10-06T11:32:42"/>
    <s v="PROD153"/>
    <s v="CUST346"/>
    <s v="Electronics"/>
    <s v="Bank Transfer"/>
    <n v="1202.01"/>
    <n v="5"/>
    <n v="6010.05"/>
    <n v="585.16999999999996"/>
    <n v="5424.88"/>
    <x v="0"/>
    <s v="10"/>
    <s v="October"/>
  </r>
  <r>
    <x v="5225"/>
    <d v="2024-09-29T06:03:09"/>
    <s v="PROD115"/>
    <s v="CUST266"/>
    <s v="Electronics"/>
    <s v="Debit Card"/>
    <n v="290.54000000000002"/>
    <n v="2"/>
    <n v="581.08000000000004"/>
    <n v="197.58"/>
    <n v="383.5"/>
    <x v="0"/>
    <s v="09"/>
    <s v="September"/>
  </r>
  <r>
    <x v="5226"/>
    <d v="2024-01-14T10:25:16"/>
    <s v="PROD197"/>
    <s v="CUST307"/>
    <s v="Electronics"/>
    <s v="Cash"/>
    <n v="343.06"/>
    <n v="4"/>
    <n v="1372.24"/>
    <n v="754.1"/>
    <n v="618.14"/>
    <x v="0"/>
    <s v="01"/>
    <s v="January"/>
  </r>
  <r>
    <x v="5227"/>
    <d v="2024-05-27T04:13:11"/>
    <s v="PROD104"/>
    <s v="CUST594"/>
    <s v="Fashion"/>
    <s v="Cash"/>
    <n v="866.79"/>
    <n v="6"/>
    <n v="5200.74"/>
    <n v="310.20999999999998"/>
    <n v="4890.53"/>
    <x v="6"/>
    <s v="05"/>
    <s v="May"/>
  </r>
  <r>
    <x v="5228"/>
    <d v="2024-08-06T11:37:25"/>
    <s v="PROD28"/>
    <s v="CUST668"/>
    <s v="Electronics"/>
    <s v="Credit Card"/>
    <n v="555.61"/>
    <n v="1"/>
    <n v="555.61"/>
    <n v="963.58"/>
    <n v="-407.97"/>
    <x v="5"/>
    <s v="08"/>
    <s v="August"/>
  </r>
  <r>
    <x v="5229"/>
    <d v="2024-10-24T12:57:23"/>
    <s v="PROD178"/>
    <s v="CUST578"/>
    <s v="Fashion"/>
    <s v="Cash"/>
    <n v="1454.72"/>
    <n v="7"/>
    <n v="10183.040000000001"/>
    <n v="750.55"/>
    <n v="9432.4900000000016"/>
    <x v="2"/>
    <s v="10"/>
    <s v="October"/>
  </r>
  <r>
    <x v="5230"/>
    <d v="2024-05-17T23:23:24"/>
    <s v="PROD10"/>
    <s v="CUST953"/>
    <s v="Toys"/>
    <s v="Credit Card"/>
    <n v="1349.44"/>
    <n v="1"/>
    <n v="1349.44"/>
    <n v="438.5"/>
    <n v="910.94"/>
    <x v="1"/>
    <s v="05"/>
    <s v="May"/>
  </r>
  <r>
    <x v="5231"/>
    <d v="2024-05-14T18:05:17"/>
    <s v="PROD119"/>
    <s v="CUST27"/>
    <s v="Toys"/>
    <s v="Debit Card"/>
    <n v="1435.32"/>
    <n v="5"/>
    <n v="7176.5999999999995"/>
    <n v="415.38"/>
    <n v="6761.2199999999993"/>
    <x v="5"/>
    <s v="05"/>
    <s v="May"/>
  </r>
  <r>
    <x v="5232"/>
    <d v="2024-01-16T14:23:18"/>
    <s v="PROD184"/>
    <s v="CUST373"/>
    <s v="Home Appliances"/>
    <s v="Bank Transfer"/>
    <n v="1963.87"/>
    <n v="3"/>
    <n v="5891.61"/>
    <n v="986.68"/>
    <n v="4904.9299999999994"/>
    <x v="5"/>
    <s v="01"/>
    <s v="January"/>
  </r>
  <r>
    <x v="5233"/>
    <d v="2024-04-20T07:48:22"/>
    <s v="PROD143"/>
    <s v="CUST684"/>
    <s v="Fashion"/>
    <s v="Debit Card"/>
    <n v="1201.17"/>
    <n v="2"/>
    <n v="2402.34"/>
    <n v="570.6"/>
    <n v="1831.7400000000002"/>
    <x v="3"/>
    <s v="04"/>
    <s v="April"/>
  </r>
  <r>
    <x v="5234"/>
    <d v="2024-03-04T00:27:35"/>
    <s v="PROD81"/>
    <s v="CUST974"/>
    <s v="Toys"/>
    <s v="Debit Card"/>
    <n v="1593.81"/>
    <n v="6"/>
    <n v="9562.86"/>
    <n v="783.02"/>
    <n v="8779.84"/>
    <x v="6"/>
    <s v="03"/>
    <s v="March"/>
  </r>
  <r>
    <x v="5235"/>
    <d v="2024-08-09T00:18:04"/>
    <s v="PROD131"/>
    <s v="CUST965"/>
    <s v="Books"/>
    <s v="Bank Transfer"/>
    <n v="1649.86"/>
    <n v="5"/>
    <n v="8249.2999999999993"/>
    <n v="694.54"/>
    <n v="7554.7599999999993"/>
    <x v="1"/>
    <s v="08"/>
    <s v="August"/>
  </r>
  <r>
    <x v="5236"/>
    <d v="2024-10-31T16:09:06"/>
    <s v="PROD181"/>
    <s v="CUST933"/>
    <s v="Electronics"/>
    <s v="Debit Card"/>
    <n v="1100.57"/>
    <n v="10"/>
    <n v="11005.699999999999"/>
    <n v="29.06"/>
    <n v="10976.64"/>
    <x v="2"/>
    <s v="10"/>
    <s v="October"/>
  </r>
  <r>
    <x v="5237"/>
    <d v="2024-08-16T01:49:23"/>
    <s v="PROD77"/>
    <s v="CUST459"/>
    <s v="Electronics"/>
    <s v="PayPal"/>
    <n v="917.28"/>
    <n v="4"/>
    <n v="3669.12"/>
    <n v="596.91999999999996"/>
    <n v="3072.2"/>
    <x v="1"/>
    <s v="08"/>
    <s v="August"/>
  </r>
  <r>
    <x v="5238"/>
    <d v="2024-05-16T06:11:53"/>
    <s v="PROD61"/>
    <s v="CUST909"/>
    <s v="Toys"/>
    <s v="Cash"/>
    <n v="481.12"/>
    <n v="1"/>
    <n v="481.12"/>
    <n v="193.63"/>
    <n v="287.49"/>
    <x v="2"/>
    <s v="05"/>
    <s v="May"/>
  </r>
  <r>
    <x v="5239"/>
    <d v="2024-03-12T17:31:43"/>
    <s v="PROD61"/>
    <s v="CUST556"/>
    <s v="Toys"/>
    <s v="Cash"/>
    <n v="1864.37"/>
    <n v="4"/>
    <n v="7457.48"/>
    <n v="193.63"/>
    <n v="7263.8499999999995"/>
    <x v="5"/>
    <s v="03"/>
    <s v="March"/>
  </r>
  <r>
    <x v="5240"/>
    <d v="2024-01-29T00:29:57"/>
    <s v="PROD88"/>
    <s v="CUST205"/>
    <s v="Books"/>
    <s v="PayPal"/>
    <n v="875.32"/>
    <n v="2"/>
    <n v="1750.64"/>
    <n v="834.4"/>
    <n v="916.24000000000012"/>
    <x v="6"/>
    <s v="01"/>
    <s v="January"/>
  </r>
  <r>
    <x v="5241"/>
    <d v="2024-08-15T03:04:32"/>
    <s v="PROD20"/>
    <s v="CUST119"/>
    <s v="Fashion"/>
    <s v="Credit Card"/>
    <n v="842.12"/>
    <n v="1"/>
    <n v="842.12"/>
    <n v="211.71"/>
    <n v="630.41"/>
    <x v="2"/>
    <s v="08"/>
    <s v="August"/>
  </r>
  <r>
    <x v="5242"/>
    <d v="2024-10-26T06:39:43"/>
    <s v="PROD56"/>
    <s v="CUST1000"/>
    <s v="Home Appliances"/>
    <s v="Debit Card"/>
    <n v="214.74"/>
    <n v="1"/>
    <n v="214.74"/>
    <n v="914.29"/>
    <n v="-699.55"/>
    <x v="3"/>
    <s v="10"/>
    <s v="October"/>
  </r>
  <r>
    <x v="5243"/>
    <d v="2024-10-23T11:50:27"/>
    <s v="PROD160"/>
    <s v="CUST979"/>
    <s v="Toys"/>
    <s v="Cash"/>
    <n v="1508.68"/>
    <n v="2"/>
    <n v="3017.36"/>
    <n v="311.56"/>
    <n v="2705.8"/>
    <x v="4"/>
    <s v="10"/>
    <s v="October"/>
  </r>
  <r>
    <x v="5244"/>
    <d v="2024-07-14T21:06:16"/>
    <s v="PROD186"/>
    <s v="CUST295"/>
    <s v="Books"/>
    <s v="Cash"/>
    <n v="426.05"/>
    <n v="2"/>
    <n v="852.1"/>
    <n v="945.84"/>
    <n v="-93.740000000000009"/>
    <x v="0"/>
    <s v="07"/>
    <s v="July"/>
  </r>
  <r>
    <x v="5245"/>
    <d v="2024-04-20T19:21:05"/>
    <s v="PROD184"/>
    <s v="CUST208"/>
    <s v="Toys"/>
    <s v="Debit Card"/>
    <n v="1868"/>
    <n v="1"/>
    <n v="1868"/>
    <n v="986.68"/>
    <n v="881.32"/>
    <x v="3"/>
    <s v="04"/>
    <s v="April"/>
  </r>
  <r>
    <x v="5246"/>
    <d v="2024-09-14T14:24:07"/>
    <s v="PROD158"/>
    <s v="CUST801"/>
    <s v="Books"/>
    <s v="Bank Transfer"/>
    <n v="622.99"/>
    <n v="8"/>
    <n v="4983.92"/>
    <n v="688.88"/>
    <n v="4295.04"/>
    <x v="3"/>
    <s v="09"/>
    <s v="September"/>
  </r>
  <r>
    <x v="5247"/>
    <d v="2024-04-24T22:53:57"/>
    <s v="PROD186"/>
    <s v="CUST677"/>
    <s v="Toys"/>
    <s v="Credit Card"/>
    <n v="1016.75"/>
    <n v="3"/>
    <n v="3050.25"/>
    <n v="945.84"/>
    <n v="2104.41"/>
    <x v="4"/>
    <s v="04"/>
    <s v="April"/>
  </r>
  <r>
    <x v="5248"/>
    <d v="2024-06-17T08:12:15"/>
    <s v="PROD2"/>
    <s v="CUST99"/>
    <s v="Fashion"/>
    <s v="Debit Card"/>
    <n v="1235.29"/>
    <n v="1"/>
    <n v="1235.29"/>
    <n v="253.61"/>
    <n v="981.68"/>
    <x v="6"/>
    <s v="06"/>
    <s v="June"/>
  </r>
  <r>
    <x v="5249"/>
    <d v="2024-03-06T11:39:15"/>
    <s v="PROD188"/>
    <s v="CUST996"/>
    <s v="Books"/>
    <s v="Cash"/>
    <n v="683.13"/>
    <n v="5"/>
    <n v="3415.65"/>
    <n v="325.48"/>
    <n v="3090.17"/>
    <x v="4"/>
    <s v="03"/>
    <s v="March"/>
  </r>
  <r>
    <x v="5250"/>
    <d v="2024-08-21T15:46:14"/>
    <s v="PROD152"/>
    <s v="CUST150"/>
    <s v="Books"/>
    <s v="PayPal"/>
    <n v="810.62"/>
    <n v="9"/>
    <n v="7295.58"/>
    <n v="143.38"/>
    <n v="7152.2"/>
    <x v="4"/>
    <s v="08"/>
    <s v="August"/>
  </r>
  <r>
    <x v="5251"/>
    <d v="2024-02-16T11:09:10"/>
    <s v="PROD76"/>
    <s v="CUST55"/>
    <s v="Toys"/>
    <s v="Cash"/>
    <n v="1588.46"/>
    <n v="1"/>
    <n v="1588.46"/>
    <n v="984.71"/>
    <n v="603.75"/>
    <x v="1"/>
    <s v="02"/>
    <s v="February"/>
  </r>
  <r>
    <x v="5252"/>
    <d v="2024-09-16T15:31:33"/>
    <s v="PROD91"/>
    <s v="CUST815"/>
    <s v="Fashion"/>
    <s v="PayPal"/>
    <n v="592.08000000000004"/>
    <n v="8"/>
    <n v="4736.6400000000003"/>
    <n v="105.91"/>
    <n v="4630.7300000000005"/>
    <x v="6"/>
    <s v="09"/>
    <s v="September"/>
  </r>
  <r>
    <x v="5253"/>
    <d v="2024-09-09T00:44:07"/>
    <s v="PROD33"/>
    <s v="CUST203"/>
    <s v="Toys"/>
    <s v="Debit Card"/>
    <n v="548.66"/>
    <n v="1"/>
    <n v="548.66"/>
    <n v="330.51"/>
    <n v="218.14999999999998"/>
    <x v="6"/>
    <s v="09"/>
    <s v="September"/>
  </r>
  <r>
    <x v="5254"/>
    <d v="2024-03-23T13:46:25"/>
    <s v="PROD168"/>
    <s v="CUST701"/>
    <s v="Books"/>
    <s v="Cash"/>
    <n v="513.21"/>
    <n v="9"/>
    <n v="4618.8900000000003"/>
    <n v="407.18"/>
    <n v="4211.71"/>
    <x v="3"/>
    <s v="03"/>
    <s v="March"/>
  </r>
  <r>
    <x v="5255"/>
    <d v="2024-03-11T11:20:28"/>
    <s v="PROD84"/>
    <s v="CUST312"/>
    <s v="Electronics"/>
    <s v="Cash"/>
    <n v="1018.63"/>
    <n v="8"/>
    <n v="8149.04"/>
    <n v="970.96"/>
    <n v="7178.08"/>
    <x v="6"/>
    <s v="03"/>
    <s v="March"/>
  </r>
  <r>
    <x v="5256"/>
    <d v="2024-07-27T19:49:25"/>
    <s v="PROD158"/>
    <s v="CUST601"/>
    <s v="Electronics"/>
    <s v="Credit Card"/>
    <n v="591.80999999999995"/>
    <n v="1"/>
    <n v="591.80999999999995"/>
    <n v="688.88"/>
    <n v="-97.07000000000005"/>
    <x v="3"/>
    <s v="07"/>
    <s v="July"/>
  </r>
  <r>
    <x v="5257"/>
    <d v="2024-09-02T01:33:49"/>
    <s v="PROD64"/>
    <s v="CUST249"/>
    <s v="Electronics"/>
    <s v="Credit Card"/>
    <n v="1220.3499999999999"/>
    <n v="10"/>
    <n v="12203.5"/>
    <n v="90.98"/>
    <n v="12112.52"/>
    <x v="6"/>
    <s v="09"/>
    <s v="September"/>
  </r>
  <r>
    <x v="5258"/>
    <d v="2024-07-24T16:41:53"/>
    <s v="PROD37"/>
    <s v="CUST459"/>
    <s v="Home Appliances"/>
    <s v="Bank Transfer"/>
    <n v="1409.77"/>
    <n v="9"/>
    <n v="12687.93"/>
    <n v="644.58000000000004"/>
    <n v="12043.35"/>
    <x v="4"/>
    <s v="07"/>
    <s v="July"/>
  </r>
  <r>
    <x v="5259"/>
    <d v="2024-10-08T09:11:00"/>
    <s v="PROD57"/>
    <s v="CUST529"/>
    <s v="Electronics"/>
    <s v="Cash"/>
    <n v="1267.73"/>
    <n v="6"/>
    <n v="7606.38"/>
    <n v="998.57"/>
    <n v="6607.81"/>
    <x v="5"/>
    <s v="10"/>
    <s v="October"/>
  </r>
  <r>
    <x v="5260"/>
    <d v="2024-10-21T16:03:24"/>
    <s v="PROD11"/>
    <s v="CUST606"/>
    <s v="Toys"/>
    <s v="Debit Card"/>
    <n v="1281.51"/>
    <n v="3"/>
    <n v="3844.5299999999997"/>
    <n v="595.51"/>
    <n v="3249.0199999999995"/>
    <x v="6"/>
    <s v="10"/>
    <s v="October"/>
  </r>
  <r>
    <x v="5261"/>
    <d v="2024-08-12T23:41:08"/>
    <s v="PROD26"/>
    <s v="CUST264"/>
    <s v="Electronics"/>
    <s v="PayPal"/>
    <n v="73.819999999999993"/>
    <n v="1"/>
    <n v="73.819999999999993"/>
    <n v="627.66"/>
    <n v="-553.83999999999992"/>
    <x v="6"/>
    <s v="08"/>
    <s v="August"/>
  </r>
  <r>
    <x v="5262"/>
    <d v="2024-01-11T02:56:35"/>
    <s v="PROD76"/>
    <s v="CUST659"/>
    <s v="Books"/>
    <s v="Bank Transfer"/>
    <n v="1068.98"/>
    <n v="1"/>
    <n v="1068.98"/>
    <n v="984.71"/>
    <n v="84.269999999999982"/>
    <x v="2"/>
    <s v="01"/>
    <s v="January"/>
  </r>
  <r>
    <x v="5263"/>
    <d v="2024-01-04T17:04:22"/>
    <s v="PROD152"/>
    <s v="CUST914"/>
    <s v="Home Appliances"/>
    <s v="Bank Transfer"/>
    <n v="179.98"/>
    <n v="9"/>
    <n v="1619.82"/>
    <n v="143.38"/>
    <n v="1476.44"/>
    <x v="2"/>
    <s v="01"/>
    <s v="January"/>
  </r>
  <r>
    <x v="5264"/>
    <d v="2024-07-09T13:43:38"/>
    <s v="PROD21"/>
    <s v="CUST147"/>
    <s v="Toys"/>
    <s v="Cash"/>
    <n v="1400.67"/>
    <n v="1"/>
    <n v="1400.67"/>
    <n v="950.81"/>
    <n v="449.86000000000013"/>
    <x v="5"/>
    <s v="07"/>
    <s v="July"/>
  </r>
  <r>
    <x v="5265"/>
    <d v="2024-02-04T19:10:36"/>
    <s v="PROD151"/>
    <s v="CUST12"/>
    <s v="Electronics"/>
    <s v="Credit Card"/>
    <n v="651.39"/>
    <n v="6"/>
    <n v="3908.34"/>
    <n v="47.47"/>
    <n v="3860.8700000000003"/>
    <x v="0"/>
    <s v="02"/>
    <s v="February"/>
  </r>
  <r>
    <x v="5266"/>
    <d v="2024-06-02T01:33:31"/>
    <s v="PROD135"/>
    <s v="CUST385"/>
    <s v="Fashion"/>
    <s v="Debit Card"/>
    <n v="1993.55"/>
    <n v="9"/>
    <n v="17941.95"/>
    <n v="65.66"/>
    <n v="17876.29"/>
    <x v="0"/>
    <s v="06"/>
    <s v="June"/>
  </r>
  <r>
    <x v="5267"/>
    <d v="2024-06-14T22:31:20"/>
    <s v="PROD114"/>
    <s v="CUST409"/>
    <s v="Books"/>
    <s v="PayPal"/>
    <n v="742.81"/>
    <n v="4"/>
    <n v="2971.24"/>
    <n v="380.81"/>
    <n v="2590.4299999999998"/>
    <x v="1"/>
    <s v="06"/>
    <s v="June"/>
  </r>
  <r>
    <x v="5268"/>
    <d v="2024-09-08T03:57:37"/>
    <s v="PROD96"/>
    <s v="CUST575"/>
    <s v="Home Appliances"/>
    <s v="Cash"/>
    <n v="196.41"/>
    <n v="6"/>
    <n v="1178.46"/>
    <n v="307.60000000000002"/>
    <n v="870.86"/>
    <x v="0"/>
    <s v="09"/>
    <s v="September"/>
  </r>
  <r>
    <x v="5269"/>
    <d v="2024-02-18T11:43:51"/>
    <s v="PROD170"/>
    <s v="CUST470"/>
    <s v="Home Appliances"/>
    <s v="Cash"/>
    <n v="1560.81"/>
    <n v="8"/>
    <n v="12486.48"/>
    <n v="388.3"/>
    <n v="12098.18"/>
    <x v="0"/>
    <s v="02"/>
    <s v="February"/>
  </r>
  <r>
    <x v="5270"/>
    <d v="2024-05-04T21:41:46"/>
    <s v="PROD193"/>
    <s v="CUST391"/>
    <s v="Electronics"/>
    <s v="Credit Card"/>
    <n v="1242.8399999999999"/>
    <n v="6"/>
    <n v="7457.0399999999991"/>
    <n v="809.98"/>
    <n v="6647.0599999999995"/>
    <x v="3"/>
    <s v="05"/>
    <s v="May"/>
  </r>
  <r>
    <x v="5271"/>
    <d v="2024-06-11T01:55:16"/>
    <s v="PROD46"/>
    <s v="CUST252"/>
    <s v="Fashion"/>
    <s v="PayPal"/>
    <n v="1849.21"/>
    <n v="4"/>
    <n v="7396.84"/>
    <n v="587.24"/>
    <n v="6809.6"/>
    <x v="5"/>
    <s v="06"/>
    <s v="June"/>
  </r>
  <r>
    <x v="5272"/>
    <d v="2024-06-13T11:54:55"/>
    <s v="PROD120"/>
    <s v="CUST211"/>
    <s v="Home Appliances"/>
    <s v="Bank Transfer"/>
    <n v="1338.28"/>
    <n v="10"/>
    <n v="13382.8"/>
    <n v="821.86"/>
    <n v="12560.939999999999"/>
    <x v="2"/>
    <s v="06"/>
    <s v="June"/>
  </r>
  <r>
    <x v="5273"/>
    <d v="2024-09-11T11:39:07"/>
    <s v="PROD147"/>
    <s v="CUST677"/>
    <s v="Home Appliances"/>
    <s v="Cash"/>
    <n v="1942.94"/>
    <n v="6"/>
    <n v="11657.64"/>
    <n v="257.93"/>
    <n v="11399.71"/>
    <x v="4"/>
    <s v="09"/>
    <s v="September"/>
  </r>
  <r>
    <x v="5274"/>
    <d v="2024-01-14T07:58:41"/>
    <s v="PROD111"/>
    <s v="CUST710"/>
    <s v="Books"/>
    <s v="PayPal"/>
    <n v="907.6"/>
    <n v="7"/>
    <n v="6353.2"/>
    <n v="771.88"/>
    <n v="5581.32"/>
    <x v="0"/>
    <s v="01"/>
    <s v="January"/>
  </r>
  <r>
    <x v="5275"/>
    <d v="2024-07-18T23:03:45"/>
    <s v="PROD77"/>
    <s v="CUST456"/>
    <s v="Toys"/>
    <s v="Cash"/>
    <n v="412.64"/>
    <n v="6"/>
    <n v="2475.84"/>
    <n v="596.91999999999996"/>
    <n v="1878.92"/>
    <x v="2"/>
    <s v="07"/>
    <s v="July"/>
  </r>
  <r>
    <x v="5276"/>
    <d v="2024-03-29T04:50:32"/>
    <s v="PROD198"/>
    <s v="CUST819"/>
    <s v="Books"/>
    <s v="PayPal"/>
    <n v="656.88"/>
    <n v="2"/>
    <n v="1313.76"/>
    <n v="565.99"/>
    <n v="747.77"/>
    <x v="1"/>
    <s v="03"/>
    <s v="March"/>
  </r>
  <r>
    <x v="5277"/>
    <d v="2024-04-18T12:42:49"/>
    <s v="PROD162"/>
    <s v="CUST141"/>
    <s v="Toys"/>
    <s v="PayPal"/>
    <n v="173.8"/>
    <n v="9"/>
    <n v="1564.2"/>
    <n v="109.48"/>
    <n v="1454.72"/>
    <x v="2"/>
    <s v="04"/>
    <s v="April"/>
  </r>
  <r>
    <x v="5278"/>
    <d v="2024-09-08T23:37:09"/>
    <s v="PROD156"/>
    <s v="CUST108"/>
    <s v="Fashion"/>
    <s v="Cash"/>
    <n v="613.55999999999995"/>
    <n v="3"/>
    <n v="1840.6799999999998"/>
    <n v="660.16"/>
    <n v="1180.52"/>
    <x v="0"/>
    <s v="09"/>
    <s v="September"/>
  </r>
  <r>
    <x v="5279"/>
    <d v="2024-07-10T22:30:20"/>
    <s v="PROD119"/>
    <s v="CUST237"/>
    <s v="Home Appliances"/>
    <s v="PayPal"/>
    <n v="883.3"/>
    <n v="10"/>
    <n v="8833"/>
    <n v="415.38"/>
    <n v="8417.6200000000008"/>
    <x v="4"/>
    <s v="07"/>
    <s v="July"/>
  </r>
  <r>
    <x v="5280"/>
    <d v="2024-09-25T04:09:36"/>
    <s v="PROD85"/>
    <s v="CUST641"/>
    <s v="Home Appliances"/>
    <s v="Bank Transfer"/>
    <n v="231.5"/>
    <n v="7"/>
    <n v="1620.5"/>
    <n v="899.57"/>
    <n v="720.93"/>
    <x v="4"/>
    <s v="09"/>
    <s v="September"/>
  </r>
  <r>
    <x v="5281"/>
    <d v="2024-03-04T18:29:12"/>
    <s v="PROD81"/>
    <s v="CUST477"/>
    <s v="Home Appliances"/>
    <s v="Bank Transfer"/>
    <n v="1235.6099999999999"/>
    <n v="4"/>
    <n v="4942.4399999999996"/>
    <n v="783.02"/>
    <n v="4159.42"/>
    <x v="6"/>
    <s v="03"/>
    <s v="March"/>
  </r>
  <r>
    <x v="5282"/>
    <d v="2024-10-18T19:17:19"/>
    <s v="PROD114"/>
    <s v="CUST285"/>
    <s v="Home Appliances"/>
    <s v="Bank Transfer"/>
    <n v="333.76"/>
    <n v="7"/>
    <n v="2336.3199999999997"/>
    <n v="380.81"/>
    <n v="1955.5099999999998"/>
    <x v="1"/>
    <s v="10"/>
    <s v="October"/>
  </r>
  <r>
    <x v="5283"/>
    <d v="2024-09-28T18:36:04"/>
    <s v="PROD178"/>
    <s v="CUST685"/>
    <s v="Fashion"/>
    <s v="PayPal"/>
    <n v="1106.71"/>
    <n v="4"/>
    <n v="4426.84"/>
    <n v="750.55"/>
    <n v="3676.29"/>
    <x v="3"/>
    <s v="09"/>
    <s v="September"/>
  </r>
  <r>
    <x v="5284"/>
    <d v="2024-03-14T15:48:55"/>
    <s v="PROD107"/>
    <s v="CUST713"/>
    <s v="Fashion"/>
    <s v="Cash"/>
    <n v="878.82"/>
    <n v="9"/>
    <n v="7909.38"/>
    <n v="434.88"/>
    <n v="7474.5"/>
    <x v="2"/>
    <s v="03"/>
    <s v="March"/>
  </r>
  <r>
    <x v="5285"/>
    <d v="2024-07-26T05:57:53"/>
    <s v="PROD195"/>
    <s v="CUST45"/>
    <s v="Books"/>
    <s v="Credit Card"/>
    <n v="1100.1600000000001"/>
    <n v="9"/>
    <n v="9901.44"/>
    <n v="955.51"/>
    <n v="8945.93"/>
    <x v="1"/>
    <s v="07"/>
    <s v="July"/>
  </r>
  <r>
    <x v="5286"/>
    <d v="2024-08-01T21:29:02"/>
    <s v="PROD69"/>
    <s v="CUST628"/>
    <s v="Fashion"/>
    <s v="Debit Card"/>
    <n v="234.93"/>
    <n v="2"/>
    <n v="469.86"/>
    <n v="878.74"/>
    <n v="-408.88"/>
    <x v="2"/>
    <s v="08"/>
    <s v="August"/>
  </r>
  <r>
    <x v="5287"/>
    <d v="2024-02-10T20:50:18"/>
    <s v="PROD167"/>
    <s v="CUST515"/>
    <s v="Toys"/>
    <s v="PayPal"/>
    <n v="1763.33"/>
    <n v="8"/>
    <n v="14106.64"/>
    <n v="692.47"/>
    <n v="13414.17"/>
    <x v="3"/>
    <s v="02"/>
    <s v="February"/>
  </r>
  <r>
    <x v="5288"/>
    <d v="2024-01-07T11:26:58"/>
    <s v="PROD101"/>
    <s v="CUST382"/>
    <s v="Toys"/>
    <s v="Debit Card"/>
    <n v="192.2"/>
    <n v="8"/>
    <n v="1537.6"/>
    <n v="978.72"/>
    <n v="558.87999999999988"/>
    <x v="0"/>
    <s v="01"/>
    <s v="January"/>
  </r>
  <r>
    <x v="5289"/>
    <d v="2024-10-05T15:13:49"/>
    <s v="PROD161"/>
    <s v="CUST110"/>
    <s v="Books"/>
    <s v="PayPal"/>
    <n v="644.02"/>
    <n v="3"/>
    <n v="1932.06"/>
    <n v="859.01"/>
    <n v="1073.05"/>
    <x v="3"/>
    <s v="10"/>
    <s v="October"/>
  </r>
  <r>
    <x v="5290"/>
    <d v="2024-10-26T02:35:19"/>
    <s v="PROD89"/>
    <s v="CUST214"/>
    <s v="Toys"/>
    <s v="PayPal"/>
    <n v="889.3"/>
    <n v="6"/>
    <n v="5335.7999999999993"/>
    <n v="77.61"/>
    <n v="5258.19"/>
    <x v="3"/>
    <s v="10"/>
    <s v="October"/>
  </r>
  <r>
    <x v="5291"/>
    <d v="2024-09-22T06:58:06"/>
    <s v="PROD5"/>
    <s v="CUST300"/>
    <s v="Home Appliances"/>
    <s v="Debit Card"/>
    <n v="1321.66"/>
    <n v="10"/>
    <n v="13216.6"/>
    <n v="809.47"/>
    <n v="12407.130000000001"/>
    <x v="0"/>
    <s v="09"/>
    <s v="September"/>
  </r>
  <r>
    <x v="5292"/>
    <d v="2024-06-08T17:26:39"/>
    <s v="PROD178"/>
    <s v="CUST843"/>
    <s v="Home Appliances"/>
    <s v="Cash"/>
    <n v="751.26"/>
    <n v="5"/>
    <n v="3756.3"/>
    <n v="750.55"/>
    <n v="3005.75"/>
    <x v="3"/>
    <s v="06"/>
    <s v="June"/>
  </r>
  <r>
    <x v="5293"/>
    <d v="2024-06-13T15:02:03"/>
    <s v="PROD183"/>
    <s v="CUST79"/>
    <s v="Books"/>
    <s v="Credit Card"/>
    <n v="1638.37"/>
    <n v="3"/>
    <n v="4915.1099999999997"/>
    <n v="839.9"/>
    <n v="4075.2099999999996"/>
    <x v="2"/>
    <s v="06"/>
    <s v="June"/>
  </r>
  <r>
    <x v="5294"/>
    <d v="2024-03-15T11:19:19"/>
    <s v="PROD136"/>
    <s v="CUST417"/>
    <s v="Home Appliances"/>
    <s v="Debit Card"/>
    <n v="1357.25"/>
    <n v="8"/>
    <n v="10858"/>
    <n v="226.52"/>
    <n v="10631.48"/>
    <x v="1"/>
    <s v="03"/>
    <s v="March"/>
  </r>
  <r>
    <x v="5295"/>
    <d v="2024-11-06T05:34:15"/>
    <s v="PROD77"/>
    <s v="CUST102"/>
    <s v="Electronics"/>
    <s v="Debit Card"/>
    <n v="1186.45"/>
    <n v="9"/>
    <n v="10678.050000000001"/>
    <n v="596.91999999999996"/>
    <n v="10081.130000000001"/>
    <x v="4"/>
    <s v="11"/>
    <s v="November"/>
  </r>
  <r>
    <x v="5296"/>
    <d v="2024-03-31T02:20:09"/>
    <s v="PROD97"/>
    <s v="CUST444"/>
    <s v="Home Appliances"/>
    <s v="Bank Transfer"/>
    <n v="1222.76"/>
    <n v="1"/>
    <n v="1222.76"/>
    <n v="746.04"/>
    <n v="476.72"/>
    <x v="0"/>
    <s v="03"/>
    <s v="March"/>
  </r>
  <r>
    <x v="5297"/>
    <d v="2024-10-18T23:06:15"/>
    <s v="PROD66"/>
    <s v="CUST984"/>
    <s v="Electronics"/>
    <s v="PayPal"/>
    <n v="526.25"/>
    <n v="6"/>
    <n v="3157.5"/>
    <n v="327.89"/>
    <n v="2829.61"/>
    <x v="1"/>
    <s v="10"/>
    <s v="October"/>
  </r>
  <r>
    <x v="5298"/>
    <d v="2024-06-07T20:41:02"/>
    <s v="PROD6"/>
    <s v="CUST152"/>
    <s v="Fashion"/>
    <s v="Credit Card"/>
    <n v="362.01"/>
    <n v="3"/>
    <n v="1086.03"/>
    <n v="96.13"/>
    <n v="989.9"/>
    <x v="1"/>
    <s v="06"/>
    <s v="June"/>
  </r>
  <r>
    <x v="5299"/>
    <d v="2024-06-12T10:35:51"/>
    <s v="PROD150"/>
    <s v="CUST221"/>
    <s v="Fashion"/>
    <s v="Bank Transfer"/>
    <n v="309.07"/>
    <n v="5"/>
    <n v="1545.35"/>
    <n v="904.67"/>
    <n v="640.67999999999995"/>
    <x v="4"/>
    <s v="06"/>
    <s v="June"/>
  </r>
  <r>
    <x v="5300"/>
    <d v="2024-02-02T00:10:04"/>
    <s v="PROD62"/>
    <s v="CUST293"/>
    <s v="Toys"/>
    <s v="Cash"/>
    <n v="51.19"/>
    <n v="2"/>
    <n v="102.38"/>
    <n v="778.48"/>
    <n v="-676.1"/>
    <x v="1"/>
    <s v="02"/>
    <s v="February"/>
  </r>
  <r>
    <x v="5301"/>
    <d v="2024-07-26T13:36:09"/>
    <s v="PROD54"/>
    <s v="CUST124"/>
    <s v="Toys"/>
    <s v="Bank Transfer"/>
    <n v="1062.3499999999999"/>
    <n v="6"/>
    <n v="6374.0999999999995"/>
    <n v="17.89"/>
    <n v="6356.2099999999991"/>
    <x v="1"/>
    <s v="07"/>
    <s v="July"/>
  </r>
  <r>
    <x v="5302"/>
    <d v="2024-06-10T00:35:21"/>
    <s v="PROD53"/>
    <s v="CUST972"/>
    <s v="Fashion"/>
    <s v="Debit Card"/>
    <n v="827.59"/>
    <n v="10"/>
    <n v="8275.9"/>
    <n v="752.34"/>
    <n v="7523.5599999999995"/>
    <x v="6"/>
    <s v="06"/>
    <s v="June"/>
  </r>
  <r>
    <x v="5303"/>
    <d v="2024-10-11T16:38:07"/>
    <s v="PROD13"/>
    <s v="CUST93"/>
    <s v="Books"/>
    <s v="Cash"/>
    <n v="971.13"/>
    <n v="10"/>
    <n v="9711.2999999999993"/>
    <n v="188.4"/>
    <n v="9522.9"/>
    <x v="1"/>
    <s v="10"/>
    <s v="October"/>
  </r>
  <r>
    <x v="5304"/>
    <d v="2024-07-25T23:19:20"/>
    <s v="PROD94"/>
    <s v="CUST46"/>
    <s v="Home Appliances"/>
    <s v="Debit Card"/>
    <n v="1957.17"/>
    <n v="9"/>
    <n v="17614.53"/>
    <n v="171.16"/>
    <n v="17443.37"/>
    <x v="2"/>
    <s v="07"/>
    <s v="July"/>
  </r>
  <r>
    <x v="5305"/>
    <d v="2024-10-07T05:07:04"/>
    <s v="PROD157"/>
    <s v="CUST764"/>
    <s v="Fashion"/>
    <s v="Cash"/>
    <n v="374.73"/>
    <n v="7"/>
    <n v="2623.11"/>
    <n v="152.68"/>
    <n v="2470.4300000000003"/>
    <x v="6"/>
    <s v="10"/>
    <s v="October"/>
  </r>
  <r>
    <x v="5306"/>
    <d v="2024-10-27T08:26:06"/>
    <s v="PROD118"/>
    <s v="CUST389"/>
    <s v="Toys"/>
    <s v="Credit Card"/>
    <n v="1670.77"/>
    <n v="5"/>
    <n v="8353.85"/>
    <n v="370.52"/>
    <n v="7983.33"/>
    <x v="0"/>
    <s v="10"/>
    <s v="October"/>
  </r>
  <r>
    <x v="5307"/>
    <d v="2024-01-30T03:43:54"/>
    <s v="PROD122"/>
    <s v="CUST574"/>
    <s v="Fashion"/>
    <s v="Bank Transfer"/>
    <n v="1266.01"/>
    <n v="3"/>
    <n v="3798.0299999999997"/>
    <n v="574.14"/>
    <n v="3223.89"/>
    <x v="5"/>
    <s v="01"/>
    <s v="January"/>
  </r>
  <r>
    <x v="5308"/>
    <d v="2024-02-10T02:51:51"/>
    <s v="PROD19"/>
    <s v="CUST891"/>
    <s v="Books"/>
    <s v="Cash"/>
    <n v="1782.31"/>
    <n v="4"/>
    <n v="7129.24"/>
    <n v="288.51"/>
    <n v="6840.73"/>
    <x v="3"/>
    <s v="02"/>
    <s v="February"/>
  </r>
  <r>
    <x v="5309"/>
    <d v="2024-03-09T21:23:57"/>
    <s v="PROD162"/>
    <s v="CUST542"/>
    <s v="Books"/>
    <s v="Cash"/>
    <n v="78.680000000000007"/>
    <n v="9"/>
    <n v="708.12000000000012"/>
    <n v="109.48"/>
    <n v="598.6400000000001"/>
    <x v="3"/>
    <s v="03"/>
    <s v="March"/>
  </r>
  <r>
    <x v="5310"/>
    <d v="2024-03-20T10:13:55"/>
    <s v="PROD136"/>
    <s v="CUST990"/>
    <s v="Fashion"/>
    <s v="Bank Transfer"/>
    <n v="605.96"/>
    <n v="9"/>
    <n v="5453.64"/>
    <n v="226.52"/>
    <n v="5227.12"/>
    <x v="4"/>
    <s v="03"/>
    <s v="March"/>
  </r>
  <r>
    <x v="5311"/>
    <d v="2024-06-05T07:35:22"/>
    <s v="PROD44"/>
    <s v="CUST30"/>
    <s v="Books"/>
    <s v="Credit Card"/>
    <n v="1324.75"/>
    <n v="5"/>
    <n v="6623.75"/>
    <n v="174.99"/>
    <n v="6448.76"/>
    <x v="4"/>
    <s v="06"/>
    <s v="June"/>
  </r>
  <r>
    <x v="5312"/>
    <d v="2024-07-29T14:08:30"/>
    <s v="PROD12"/>
    <s v="CUST761"/>
    <s v="Books"/>
    <s v="PayPal"/>
    <n v="1680.86"/>
    <n v="1"/>
    <n v="1680.86"/>
    <n v="132.38999999999999"/>
    <n v="1548.4699999999998"/>
    <x v="6"/>
    <s v="07"/>
    <s v="July"/>
  </r>
  <r>
    <x v="5313"/>
    <d v="2024-04-18T05:50:17"/>
    <s v="PROD126"/>
    <s v="CUST26"/>
    <s v="Toys"/>
    <s v="PayPal"/>
    <n v="578.80999999999995"/>
    <n v="3"/>
    <n v="1736.4299999999998"/>
    <n v="605.29999999999995"/>
    <n v="1131.1299999999999"/>
    <x v="2"/>
    <s v="04"/>
    <s v="April"/>
  </r>
  <r>
    <x v="5314"/>
    <d v="2024-07-23T18:28:07"/>
    <s v="PROD105"/>
    <s v="CUST748"/>
    <s v="Books"/>
    <s v="Bank Transfer"/>
    <n v="1586.84"/>
    <n v="4"/>
    <n v="6347.36"/>
    <n v="305.49"/>
    <n v="6041.87"/>
    <x v="5"/>
    <s v="07"/>
    <s v="July"/>
  </r>
  <r>
    <x v="5315"/>
    <d v="2024-03-02T23:35:54"/>
    <s v="PROD59"/>
    <s v="CUST512"/>
    <s v="Toys"/>
    <s v="PayPal"/>
    <n v="358.96"/>
    <n v="2"/>
    <n v="717.92"/>
    <n v="297.7"/>
    <n v="420.21999999999997"/>
    <x v="3"/>
    <s v="03"/>
    <s v="March"/>
  </r>
  <r>
    <x v="5316"/>
    <d v="2024-11-13T10:27:35"/>
    <s v="PROD62"/>
    <s v="CUST86"/>
    <s v="Books"/>
    <s v="PayPal"/>
    <n v="894.61"/>
    <n v="1"/>
    <n v="894.61"/>
    <n v="778.48"/>
    <n v="116.13"/>
    <x v="4"/>
    <s v="11"/>
    <s v="November"/>
  </r>
  <r>
    <x v="5317"/>
    <d v="2024-09-22T17:07:39"/>
    <s v="PROD14"/>
    <s v="CUST178"/>
    <s v="Home Appliances"/>
    <s v="Cash"/>
    <n v="1146.3399999999999"/>
    <n v="10"/>
    <n v="11463.4"/>
    <n v="623.39"/>
    <n v="10840.01"/>
    <x v="0"/>
    <s v="09"/>
    <s v="September"/>
  </r>
  <r>
    <x v="5318"/>
    <d v="2024-05-03T17:59:01"/>
    <s v="PROD164"/>
    <s v="CUST564"/>
    <s v="Books"/>
    <s v="Cash"/>
    <n v="1463.36"/>
    <n v="1"/>
    <n v="1463.36"/>
    <n v="648.5"/>
    <n v="814.8599999999999"/>
    <x v="1"/>
    <s v="05"/>
    <s v="May"/>
  </r>
  <r>
    <x v="5319"/>
    <d v="2024-02-03T18:17:54"/>
    <s v="PROD187"/>
    <s v="CUST636"/>
    <s v="Toys"/>
    <s v="Credit Card"/>
    <n v="1787.68"/>
    <n v="3"/>
    <n v="5363.04"/>
    <n v="117.5"/>
    <n v="5245.54"/>
    <x v="3"/>
    <s v="02"/>
    <s v="February"/>
  </r>
  <r>
    <x v="5320"/>
    <d v="2024-02-08T22:44:47"/>
    <s v="PROD171"/>
    <s v="CUST887"/>
    <s v="Home Appliances"/>
    <s v="Debit Card"/>
    <n v="749.19"/>
    <n v="7"/>
    <n v="5244.33"/>
    <n v="485.76"/>
    <n v="4758.57"/>
    <x v="2"/>
    <s v="02"/>
    <s v="February"/>
  </r>
  <r>
    <x v="5321"/>
    <d v="2024-01-01T04:53:20"/>
    <s v="PROD69"/>
    <s v="CUST72"/>
    <s v="Books"/>
    <s v="Debit Card"/>
    <n v="192.87"/>
    <n v="2"/>
    <n v="385.74"/>
    <n v="878.74"/>
    <n v="-493"/>
    <x v="6"/>
    <s v="01"/>
    <s v="January"/>
  </r>
  <r>
    <x v="5322"/>
    <d v="2024-05-04T06:21:41"/>
    <s v="PROD125"/>
    <s v="CUST638"/>
    <s v="Books"/>
    <s v="Cash"/>
    <n v="104.29"/>
    <n v="5"/>
    <n v="521.45000000000005"/>
    <n v="358.25"/>
    <n v="163.20000000000005"/>
    <x v="3"/>
    <s v="05"/>
    <s v="May"/>
  </r>
  <r>
    <x v="5323"/>
    <d v="2024-01-14T23:01:16"/>
    <s v="PROD46"/>
    <s v="CUST22"/>
    <s v="Books"/>
    <s v="Bank Transfer"/>
    <n v="1673.34"/>
    <n v="6"/>
    <n v="10040.039999999999"/>
    <n v="587.24"/>
    <n v="9452.7999999999993"/>
    <x v="0"/>
    <s v="01"/>
    <s v="January"/>
  </r>
  <r>
    <x v="5324"/>
    <d v="2024-08-17T22:42:17"/>
    <s v="PROD155"/>
    <s v="CUST449"/>
    <s v="Toys"/>
    <s v="Bank Transfer"/>
    <n v="554.96"/>
    <n v="4"/>
    <n v="2219.84"/>
    <n v="28.84"/>
    <n v="2191"/>
    <x v="3"/>
    <s v="08"/>
    <s v="August"/>
  </r>
  <r>
    <x v="5325"/>
    <d v="2024-03-09T03:04:37"/>
    <s v="PROD63"/>
    <s v="CUST184"/>
    <s v="Books"/>
    <s v="Credit Card"/>
    <n v="1169.95"/>
    <n v="10"/>
    <n v="11699.5"/>
    <n v="925.53"/>
    <n v="10773.97"/>
    <x v="3"/>
    <s v="03"/>
    <s v="March"/>
  </r>
  <r>
    <x v="5326"/>
    <d v="2024-08-28T06:17:15"/>
    <s v="PROD134"/>
    <s v="CUST371"/>
    <s v="Home Appliances"/>
    <s v="Bank Transfer"/>
    <n v="1594.66"/>
    <n v="2"/>
    <n v="3189.32"/>
    <n v="162.74"/>
    <n v="3026.58"/>
    <x v="4"/>
    <s v="08"/>
    <s v="August"/>
  </r>
  <r>
    <x v="5327"/>
    <d v="2024-03-16T00:52:01"/>
    <s v="PROD40"/>
    <s v="CUST25"/>
    <s v="Home Appliances"/>
    <s v="Cash"/>
    <n v="429.53"/>
    <n v="10"/>
    <n v="4295.2999999999993"/>
    <n v="184.29"/>
    <n v="4111.0099999999993"/>
    <x v="3"/>
    <s v="03"/>
    <s v="March"/>
  </r>
  <r>
    <x v="5328"/>
    <d v="2024-09-14T03:03:13"/>
    <s v="PROD166"/>
    <s v="CUST155"/>
    <s v="Electronics"/>
    <s v="Bank Transfer"/>
    <n v="61.3"/>
    <n v="2"/>
    <n v="122.6"/>
    <n v="925.33"/>
    <n v="-802.73"/>
    <x v="3"/>
    <s v="09"/>
    <s v="September"/>
  </r>
  <r>
    <x v="5329"/>
    <d v="2024-04-21T22:44:37"/>
    <s v="PROD40"/>
    <s v="CUST386"/>
    <s v="Electronics"/>
    <s v="Credit Card"/>
    <n v="696.89"/>
    <n v="10"/>
    <n v="6968.9"/>
    <n v="184.29"/>
    <n v="6784.61"/>
    <x v="0"/>
    <s v="04"/>
    <s v="April"/>
  </r>
  <r>
    <x v="5330"/>
    <d v="2024-02-23T09:13:28"/>
    <s v="PROD109"/>
    <s v="CUST751"/>
    <s v="Books"/>
    <s v="PayPal"/>
    <n v="313.67"/>
    <n v="3"/>
    <n v="941.01"/>
    <n v="282.68"/>
    <n v="658.32999999999993"/>
    <x v="1"/>
    <s v="02"/>
    <s v="February"/>
  </r>
  <r>
    <x v="5331"/>
    <d v="2024-04-27T06:53:32"/>
    <s v="PROD191"/>
    <s v="CUST583"/>
    <s v="Electronics"/>
    <s v="PayPal"/>
    <n v="1654.36"/>
    <n v="7"/>
    <n v="11580.519999999999"/>
    <n v="148.63"/>
    <n v="11431.89"/>
    <x v="3"/>
    <s v="04"/>
    <s v="April"/>
  </r>
  <r>
    <x v="5332"/>
    <d v="2024-03-24T22:27:19"/>
    <s v="PROD147"/>
    <s v="CUST790"/>
    <s v="Toys"/>
    <s v="Credit Card"/>
    <n v="264.51"/>
    <n v="2"/>
    <n v="529.02"/>
    <n v="257.93"/>
    <n v="271.08999999999997"/>
    <x v="0"/>
    <s v="03"/>
    <s v="March"/>
  </r>
  <r>
    <x v="5333"/>
    <d v="2024-10-19T05:58:45"/>
    <s v="PROD165"/>
    <s v="CUST54"/>
    <s v="Books"/>
    <s v="PayPal"/>
    <n v="1272.18"/>
    <n v="6"/>
    <n v="7633.08"/>
    <n v="563.57000000000005"/>
    <n v="7069.51"/>
    <x v="3"/>
    <s v="10"/>
    <s v="October"/>
  </r>
  <r>
    <x v="5334"/>
    <d v="2024-04-30T01:01:30"/>
    <s v="PROD143"/>
    <s v="CUST698"/>
    <s v="Fashion"/>
    <s v="Bank Transfer"/>
    <n v="582.85"/>
    <n v="4"/>
    <n v="2331.4"/>
    <n v="570.6"/>
    <n v="1760.8000000000002"/>
    <x v="5"/>
    <s v="04"/>
    <s v="April"/>
  </r>
  <r>
    <x v="5335"/>
    <d v="2024-07-26T07:40:32"/>
    <s v="PROD129"/>
    <s v="CUST847"/>
    <s v="Fashion"/>
    <s v="PayPal"/>
    <n v="1982.34"/>
    <n v="5"/>
    <n v="9911.6999999999989"/>
    <n v="67.97"/>
    <n v="9843.73"/>
    <x v="1"/>
    <s v="07"/>
    <s v="July"/>
  </r>
  <r>
    <x v="5336"/>
    <d v="2024-07-17T14:56:14"/>
    <s v="PROD156"/>
    <s v="CUST553"/>
    <s v="Toys"/>
    <s v="Credit Card"/>
    <n v="781.11"/>
    <n v="4"/>
    <n v="3124.44"/>
    <n v="660.16"/>
    <n v="2464.2800000000002"/>
    <x v="4"/>
    <s v="07"/>
    <s v="July"/>
  </r>
  <r>
    <x v="5337"/>
    <d v="2024-03-04T01:50:31"/>
    <s v="PROD81"/>
    <s v="CUST485"/>
    <s v="Electronics"/>
    <s v="Bank Transfer"/>
    <n v="1720.84"/>
    <n v="10"/>
    <n v="17208.399999999998"/>
    <n v="783.02"/>
    <n v="16425.379999999997"/>
    <x v="6"/>
    <s v="03"/>
    <s v="March"/>
  </r>
  <r>
    <x v="5338"/>
    <d v="2024-03-31T18:02:08"/>
    <s v="PROD170"/>
    <s v="CUST483"/>
    <s v="Fashion"/>
    <s v="Bank Transfer"/>
    <n v="1063.76"/>
    <n v="10"/>
    <n v="10637.6"/>
    <n v="388.3"/>
    <n v="10249.300000000001"/>
    <x v="0"/>
    <s v="03"/>
    <s v="March"/>
  </r>
  <r>
    <x v="5339"/>
    <d v="2024-10-10T09:30:57"/>
    <s v="PROD14"/>
    <s v="CUST900"/>
    <s v="Toys"/>
    <s v="Debit Card"/>
    <n v="674.95"/>
    <n v="5"/>
    <n v="3374.75"/>
    <n v="623.39"/>
    <n v="2751.36"/>
    <x v="2"/>
    <s v="10"/>
    <s v="October"/>
  </r>
  <r>
    <x v="5340"/>
    <d v="2024-05-18T12:40:14"/>
    <s v="PROD48"/>
    <s v="CUST400"/>
    <s v="Electronics"/>
    <s v="PayPal"/>
    <n v="610.42999999999995"/>
    <n v="9"/>
    <n v="5493.87"/>
    <n v="965.14"/>
    <n v="4528.7299999999996"/>
    <x v="3"/>
    <s v="05"/>
    <s v="May"/>
  </r>
  <r>
    <x v="5341"/>
    <d v="2024-11-13T04:18:31"/>
    <s v="PROD178"/>
    <s v="CUST632"/>
    <s v="Books"/>
    <s v="Bank Transfer"/>
    <n v="168.31"/>
    <n v="10"/>
    <n v="1683.1"/>
    <n v="750.55"/>
    <n v="932.55"/>
    <x v="4"/>
    <s v="11"/>
    <s v="November"/>
  </r>
  <r>
    <x v="5342"/>
    <d v="2024-02-09T23:14:31"/>
    <s v="PROD21"/>
    <s v="CUST403"/>
    <s v="Fashion"/>
    <s v="Bank Transfer"/>
    <n v="1978.4"/>
    <n v="8"/>
    <n v="15827.2"/>
    <n v="950.81"/>
    <n v="14876.390000000001"/>
    <x v="1"/>
    <s v="02"/>
    <s v="February"/>
  </r>
  <r>
    <x v="5343"/>
    <d v="2024-08-08T22:25:21"/>
    <s v="PROD133"/>
    <s v="CUST786"/>
    <s v="Books"/>
    <s v="Debit Card"/>
    <n v="1748.19"/>
    <n v="8"/>
    <n v="13985.52"/>
    <n v="751.27"/>
    <n v="13234.25"/>
    <x v="2"/>
    <s v="08"/>
    <s v="August"/>
  </r>
  <r>
    <x v="5344"/>
    <d v="2024-02-08T05:34:39"/>
    <s v="PROD78"/>
    <s v="CUST207"/>
    <s v="Home Appliances"/>
    <s v="Debit Card"/>
    <n v="1954.76"/>
    <n v="10"/>
    <n v="19547.599999999999"/>
    <n v="368.23"/>
    <n v="19179.37"/>
    <x v="2"/>
    <s v="02"/>
    <s v="February"/>
  </r>
  <r>
    <x v="5345"/>
    <d v="2024-07-08T13:49:14"/>
    <s v="PROD128"/>
    <s v="CUST857"/>
    <s v="Books"/>
    <s v="Debit Card"/>
    <n v="1243.72"/>
    <n v="10"/>
    <n v="12437.2"/>
    <n v="505.04"/>
    <n v="11932.16"/>
    <x v="6"/>
    <s v="07"/>
    <s v="July"/>
  </r>
  <r>
    <x v="5346"/>
    <d v="2024-07-12T12:48:22"/>
    <s v="PROD93"/>
    <s v="CUST258"/>
    <s v="Home Appliances"/>
    <s v="Cash"/>
    <n v="281.32"/>
    <n v="10"/>
    <n v="2813.2"/>
    <n v="762.47"/>
    <n v="2050.7299999999996"/>
    <x v="1"/>
    <s v="07"/>
    <s v="July"/>
  </r>
  <r>
    <x v="5347"/>
    <d v="2024-07-16T04:37:46"/>
    <s v="PROD7"/>
    <s v="CUST511"/>
    <s v="Home Appliances"/>
    <s v="Cash"/>
    <n v="1499.6"/>
    <n v="7"/>
    <n v="10497.199999999999"/>
    <n v="157.37"/>
    <n v="10339.829999999998"/>
    <x v="5"/>
    <s v="07"/>
    <s v="July"/>
  </r>
  <r>
    <x v="5348"/>
    <d v="2024-01-24T09:06:31"/>
    <s v="PROD168"/>
    <s v="CUST386"/>
    <s v="Fashion"/>
    <s v="Bank Transfer"/>
    <n v="1918.28"/>
    <n v="6"/>
    <n v="11509.68"/>
    <n v="407.18"/>
    <n v="11102.5"/>
    <x v="4"/>
    <s v="01"/>
    <s v="January"/>
  </r>
  <r>
    <x v="5349"/>
    <d v="2024-11-16T18:20:08"/>
    <s v="PROD5"/>
    <s v="CUST838"/>
    <s v="Fashion"/>
    <s v="Bank Transfer"/>
    <n v="1744.86"/>
    <n v="7"/>
    <n v="12214.019999999999"/>
    <n v="809.47"/>
    <n v="11404.55"/>
    <x v="3"/>
    <s v="11"/>
    <s v="November"/>
  </r>
  <r>
    <x v="5350"/>
    <d v="2024-01-16T23:38:36"/>
    <s v="PROD168"/>
    <s v="CUST772"/>
    <s v="Toys"/>
    <s v="Debit Card"/>
    <n v="730.21"/>
    <n v="4"/>
    <n v="2920.84"/>
    <n v="407.18"/>
    <n v="2513.6600000000003"/>
    <x v="5"/>
    <s v="01"/>
    <s v="January"/>
  </r>
  <r>
    <x v="5351"/>
    <d v="2024-07-08T21:47:57"/>
    <s v="PROD199"/>
    <s v="CUST742"/>
    <s v="Electronics"/>
    <s v="PayPal"/>
    <n v="189.84"/>
    <n v="3"/>
    <n v="569.52"/>
    <n v="907.07"/>
    <n v="-337.55000000000007"/>
    <x v="6"/>
    <s v="07"/>
    <s v="July"/>
  </r>
  <r>
    <x v="5352"/>
    <d v="2024-07-18T08:56:01"/>
    <s v="PROD118"/>
    <s v="CUST185"/>
    <s v="Home Appliances"/>
    <s v="Bank Transfer"/>
    <n v="610.94000000000005"/>
    <n v="8"/>
    <n v="4887.5200000000004"/>
    <n v="370.52"/>
    <n v="4517"/>
    <x v="2"/>
    <s v="07"/>
    <s v="July"/>
  </r>
  <r>
    <x v="5353"/>
    <d v="2024-07-30T04:43:30"/>
    <s v="PROD153"/>
    <s v="CUST353"/>
    <s v="Fashion"/>
    <s v="Bank Transfer"/>
    <n v="1343.7"/>
    <n v="7"/>
    <n v="9405.9"/>
    <n v="585.16999999999996"/>
    <n v="8820.73"/>
    <x v="5"/>
    <s v="07"/>
    <s v="July"/>
  </r>
  <r>
    <x v="5354"/>
    <d v="2024-05-09T18:17:37"/>
    <s v="PROD186"/>
    <s v="CUST147"/>
    <s v="Books"/>
    <s v="PayPal"/>
    <n v="1148.4000000000001"/>
    <n v="6"/>
    <n v="6890.4000000000005"/>
    <n v="945.84"/>
    <n v="5944.56"/>
    <x v="2"/>
    <s v="05"/>
    <s v="May"/>
  </r>
  <r>
    <x v="5355"/>
    <d v="2024-06-29T22:30:55"/>
    <s v="PROD184"/>
    <s v="CUST107"/>
    <s v="Fashion"/>
    <s v="Debit Card"/>
    <n v="210.27"/>
    <n v="7"/>
    <n v="1471.89"/>
    <n v="986.68"/>
    <n v="485.21000000000015"/>
    <x v="3"/>
    <s v="06"/>
    <s v="June"/>
  </r>
  <r>
    <x v="5356"/>
    <d v="2024-06-18T03:12:25"/>
    <s v="PROD170"/>
    <s v="CUST755"/>
    <s v="Home Appliances"/>
    <s v="Bank Transfer"/>
    <n v="515.16"/>
    <n v="8"/>
    <n v="4121.28"/>
    <n v="388.3"/>
    <n v="3732.9799999999996"/>
    <x v="5"/>
    <s v="06"/>
    <s v="June"/>
  </r>
  <r>
    <x v="5357"/>
    <d v="2024-07-05T07:22:51"/>
    <s v="PROD199"/>
    <s v="CUST841"/>
    <s v="Toys"/>
    <s v="PayPal"/>
    <n v="140.66999999999999"/>
    <n v="10"/>
    <n v="1406.6999999999998"/>
    <n v="907.07"/>
    <n v="499.62999999999977"/>
    <x v="1"/>
    <s v="07"/>
    <s v="July"/>
  </r>
  <r>
    <x v="5358"/>
    <d v="2024-11-05T01:02:06"/>
    <s v="PROD49"/>
    <s v="CUST366"/>
    <s v="Books"/>
    <s v="Cash"/>
    <n v="1640.46"/>
    <n v="7"/>
    <n v="11483.220000000001"/>
    <n v="401.98"/>
    <n v="11081.240000000002"/>
    <x v="5"/>
    <s v="11"/>
    <s v="November"/>
  </r>
  <r>
    <x v="5359"/>
    <d v="2024-08-28T16:54:22"/>
    <s v="PROD54"/>
    <s v="CUST198"/>
    <s v="Fashion"/>
    <s v="Bank Transfer"/>
    <n v="272.18"/>
    <n v="6"/>
    <n v="1633.08"/>
    <n v="17.89"/>
    <n v="1615.1899999999998"/>
    <x v="4"/>
    <s v="08"/>
    <s v="August"/>
  </r>
  <r>
    <x v="5360"/>
    <d v="2024-04-25T18:15:13"/>
    <s v="PROD56"/>
    <s v="CUST538"/>
    <s v="Toys"/>
    <s v="Cash"/>
    <n v="1968.16"/>
    <n v="6"/>
    <n v="11808.960000000001"/>
    <n v="914.29"/>
    <n v="10894.670000000002"/>
    <x v="2"/>
    <s v="04"/>
    <s v="April"/>
  </r>
  <r>
    <x v="5361"/>
    <d v="2024-11-06T05:35:41"/>
    <s v="PROD78"/>
    <s v="CUST506"/>
    <s v="Electronics"/>
    <s v="PayPal"/>
    <n v="1244.5899999999999"/>
    <n v="3"/>
    <n v="3733.7699999999995"/>
    <n v="368.23"/>
    <n v="3365.5399999999995"/>
    <x v="4"/>
    <s v="11"/>
    <s v="November"/>
  </r>
  <r>
    <x v="5362"/>
    <d v="2024-08-12T09:45:37"/>
    <s v="PROD29"/>
    <s v="CUST271"/>
    <s v="Toys"/>
    <s v="PayPal"/>
    <n v="1166.77"/>
    <n v="3"/>
    <n v="3500.31"/>
    <n v="951.64"/>
    <n v="2548.67"/>
    <x v="6"/>
    <s v="08"/>
    <s v="August"/>
  </r>
  <r>
    <x v="5363"/>
    <d v="2024-09-17T06:18:05"/>
    <s v="PROD113"/>
    <s v="CUST908"/>
    <s v="Fashion"/>
    <s v="Debit Card"/>
    <n v="1781.98"/>
    <n v="8"/>
    <n v="14255.84"/>
    <n v="669.31"/>
    <n v="13586.53"/>
    <x v="5"/>
    <s v="09"/>
    <s v="September"/>
  </r>
  <r>
    <x v="5364"/>
    <d v="2024-07-19T15:25:44"/>
    <s v="PROD30"/>
    <s v="CUST268"/>
    <s v="Electronics"/>
    <s v="Bank Transfer"/>
    <n v="1395.07"/>
    <n v="2"/>
    <n v="2790.14"/>
    <n v="363.91"/>
    <n v="2426.23"/>
    <x v="1"/>
    <s v="07"/>
    <s v="July"/>
  </r>
  <r>
    <x v="5365"/>
    <d v="2024-04-26T05:46:13"/>
    <s v="PROD57"/>
    <s v="CUST248"/>
    <s v="Books"/>
    <s v="Credit Card"/>
    <n v="1053.5899999999999"/>
    <n v="10"/>
    <n v="10535.9"/>
    <n v="998.57"/>
    <n v="9537.33"/>
    <x v="1"/>
    <s v="04"/>
    <s v="April"/>
  </r>
  <r>
    <x v="5366"/>
    <d v="2024-08-24T01:59:55"/>
    <s v="PROD87"/>
    <s v="CUST155"/>
    <s v="Home Appliances"/>
    <s v="PayPal"/>
    <n v="292.61"/>
    <n v="3"/>
    <n v="877.83"/>
    <n v="646.59"/>
    <n v="231.24"/>
    <x v="3"/>
    <s v="08"/>
    <s v="August"/>
  </r>
  <r>
    <x v="5367"/>
    <d v="2024-09-19T10:49:25"/>
    <s v="PROD128"/>
    <s v="CUST156"/>
    <s v="Home Appliances"/>
    <s v="PayPal"/>
    <n v="1606.51"/>
    <n v="10"/>
    <n v="16065.1"/>
    <n v="505.04"/>
    <n v="15560.06"/>
    <x v="2"/>
    <s v="09"/>
    <s v="September"/>
  </r>
  <r>
    <x v="5368"/>
    <d v="2024-09-02T04:31:35"/>
    <s v="PROD52"/>
    <s v="CUST949"/>
    <s v="Fashion"/>
    <s v="Credit Card"/>
    <n v="1535.6"/>
    <n v="8"/>
    <n v="12284.8"/>
    <n v="71.47"/>
    <n v="12213.33"/>
    <x v="6"/>
    <s v="09"/>
    <s v="September"/>
  </r>
  <r>
    <x v="5369"/>
    <d v="2024-05-09T14:24:23"/>
    <s v="PROD26"/>
    <s v="CUST985"/>
    <s v="Fashion"/>
    <s v="PayPal"/>
    <n v="1614.84"/>
    <n v="5"/>
    <n v="8074.2"/>
    <n v="627.66"/>
    <n v="7446.54"/>
    <x v="2"/>
    <s v="05"/>
    <s v="May"/>
  </r>
  <r>
    <x v="5370"/>
    <d v="2024-05-12T13:02:01"/>
    <s v="PROD99"/>
    <s v="CUST436"/>
    <s v="Books"/>
    <s v="Cash"/>
    <n v="120.05"/>
    <n v="6"/>
    <n v="720.3"/>
    <n v="643.29"/>
    <n v="77.009999999999991"/>
    <x v="0"/>
    <s v="05"/>
    <s v="May"/>
  </r>
  <r>
    <x v="5371"/>
    <d v="2024-10-04T01:10:57"/>
    <s v="PROD192"/>
    <s v="CUST137"/>
    <s v="Books"/>
    <s v="Debit Card"/>
    <n v="46.46"/>
    <n v="10"/>
    <n v="464.6"/>
    <n v="154.76"/>
    <n v="309.84000000000003"/>
    <x v="1"/>
    <s v="10"/>
    <s v="October"/>
  </r>
  <r>
    <x v="5372"/>
    <d v="2024-10-09T08:04:10"/>
    <s v="PROD150"/>
    <s v="CUST719"/>
    <s v="Home Appliances"/>
    <s v="Debit Card"/>
    <n v="1379.14"/>
    <n v="1"/>
    <n v="1379.14"/>
    <n v="904.67"/>
    <n v="474.47000000000014"/>
    <x v="4"/>
    <s v="10"/>
    <s v="October"/>
  </r>
  <r>
    <x v="5373"/>
    <d v="2024-06-04T12:16:33"/>
    <s v="PROD178"/>
    <s v="CUST793"/>
    <s v="Electronics"/>
    <s v="Cash"/>
    <n v="556.75"/>
    <n v="6"/>
    <n v="3340.5"/>
    <n v="750.55"/>
    <n v="2589.9499999999998"/>
    <x v="5"/>
    <s v="06"/>
    <s v="June"/>
  </r>
  <r>
    <x v="5374"/>
    <d v="2024-07-18T22:50:02"/>
    <s v="PROD159"/>
    <s v="CUST997"/>
    <s v="Electronics"/>
    <s v="Credit Card"/>
    <n v="277.56"/>
    <n v="8"/>
    <n v="2220.48"/>
    <n v="220.45"/>
    <n v="2000.03"/>
    <x v="2"/>
    <s v="07"/>
    <s v="July"/>
  </r>
  <r>
    <x v="5375"/>
    <d v="2024-11-06T07:00:36"/>
    <s v="PROD92"/>
    <s v="CUST503"/>
    <s v="Toys"/>
    <s v="Debit Card"/>
    <n v="491.29"/>
    <n v="7"/>
    <n v="3439.03"/>
    <n v="814.84"/>
    <n v="2624.19"/>
    <x v="4"/>
    <s v="11"/>
    <s v="November"/>
  </r>
  <r>
    <x v="5376"/>
    <d v="2024-07-25T14:46:20"/>
    <s v="PROD53"/>
    <s v="CUST102"/>
    <s v="Home Appliances"/>
    <s v="Cash"/>
    <n v="877.74"/>
    <n v="2"/>
    <n v="1755.48"/>
    <n v="752.34"/>
    <n v="1003.14"/>
    <x v="2"/>
    <s v="07"/>
    <s v="July"/>
  </r>
  <r>
    <x v="5377"/>
    <d v="2024-10-23T04:16:32"/>
    <s v="PROD167"/>
    <s v="CUST95"/>
    <s v="Toys"/>
    <s v="Debit Card"/>
    <n v="1828.44"/>
    <n v="5"/>
    <n v="9142.2000000000007"/>
    <n v="692.47"/>
    <n v="8449.7300000000014"/>
    <x v="4"/>
    <s v="10"/>
    <s v="October"/>
  </r>
  <r>
    <x v="5378"/>
    <d v="2024-03-31T20:06:13"/>
    <s v="PROD79"/>
    <s v="CUST687"/>
    <s v="Electronics"/>
    <s v="Debit Card"/>
    <n v="1936.48"/>
    <n v="7"/>
    <n v="13555.36"/>
    <n v="799.06"/>
    <n v="12756.300000000001"/>
    <x v="0"/>
    <s v="03"/>
    <s v="March"/>
  </r>
  <r>
    <x v="5379"/>
    <d v="2024-09-20T07:33:58"/>
    <s v="PROD199"/>
    <s v="CUST69"/>
    <s v="Toys"/>
    <s v="Cash"/>
    <n v="1792.07"/>
    <n v="8"/>
    <n v="14336.56"/>
    <n v="907.07"/>
    <n v="13429.49"/>
    <x v="1"/>
    <s v="09"/>
    <s v="September"/>
  </r>
  <r>
    <x v="5380"/>
    <d v="2024-11-04T20:51:45"/>
    <s v="PROD110"/>
    <s v="CUST907"/>
    <s v="Fashion"/>
    <s v="Credit Card"/>
    <n v="323.2"/>
    <n v="7"/>
    <n v="2262.4"/>
    <n v="678.93"/>
    <n v="1583.4700000000003"/>
    <x v="6"/>
    <s v="11"/>
    <s v="November"/>
  </r>
  <r>
    <x v="5381"/>
    <d v="2024-07-21T05:29:29"/>
    <s v="PROD9"/>
    <s v="CUST393"/>
    <s v="Home Appliances"/>
    <s v="Credit Card"/>
    <n v="861.57"/>
    <n v="10"/>
    <n v="8615.7000000000007"/>
    <n v="481"/>
    <n v="8134.7000000000007"/>
    <x v="0"/>
    <s v="07"/>
    <s v="July"/>
  </r>
  <r>
    <x v="5382"/>
    <d v="2024-06-10T07:04:03"/>
    <s v="PROD51"/>
    <s v="CUST628"/>
    <s v="Electronics"/>
    <s v="Bank Transfer"/>
    <n v="250"/>
    <n v="1"/>
    <n v="250"/>
    <n v="502.29"/>
    <n v="-252.29000000000002"/>
    <x v="6"/>
    <s v="06"/>
    <s v="June"/>
  </r>
  <r>
    <x v="5383"/>
    <d v="2024-04-02T03:11:13"/>
    <s v="PROD130"/>
    <s v="CUST115"/>
    <s v="Books"/>
    <s v="Credit Card"/>
    <n v="560.55999999999995"/>
    <n v="3"/>
    <n v="1681.6799999999998"/>
    <n v="692.63"/>
    <n v="989.04999999999984"/>
    <x v="5"/>
    <s v="04"/>
    <s v="April"/>
  </r>
  <r>
    <x v="5384"/>
    <d v="2024-06-08T08:13:07"/>
    <s v="PROD26"/>
    <s v="CUST69"/>
    <s v="Books"/>
    <s v="Debit Card"/>
    <n v="1829.11"/>
    <n v="9"/>
    <n v="16461.989999999998"/>
    <n v="627.66"/>
    <n v="15834.329999999998"/>
    <x v="3"/>
    <s v="06"/>
    <s v="June"/>
  </r>
  <r>
    <x v="5385"/>
    <d v="2024-08-17T01:51:17"/>
    <s v="PROD65"/>
    <s v="CUST319"/>
    <s v="Toys"/>
    <s v="Bank Transfer"/>
    <n v="299.92"/>
    <n v="5"/>
    <n v="1499.6000000000001"/>
    <n v="974.22"/>
    <n v="525.38000000000011"/>
    <x v="3"/>
    <s v="08"/>
    <s v="August"/>
  </r>
  <r>
    <x v="5386"/>
    <d v="2024-10-20T01:53:57"/>
    <s v="PROD145"/>
    <s v="CUST717"/>
    <s v="Electronics"/>
    <s v="PayPal"/>
    <n v="1629.25"/>
    <n v="4"/>
    <n v="6517"/>
    <n v="789.58"/>
    <n v="5727.42"/>
    <x v="0"/>
    <s v="10"/>
    <s v="October"/>
  </r>
  <r>
    <x v="5387"/>
    <d v="2024-06-12T01:28:02"/>
    <s v="PROD182"/>
    <s v="CUST332"/>
    <s v="Home Appliances"/>
    <s v="Credit Card"/>
    <n v="840.11"/>
    <n v="3"/>
    <n v="2520.33"/>
    <n v="316.27"/>
    <n v="2204.06"/>
    <x v="4"/>
    <s v="06"/>
    <s v="June"/>
  </r>
  <r>
    <x v="5388"/>
    <d v="2024-04-09T02:41:54"/>
    <s v="PROD11"/>
    <s v="CUST933"/>
    <s v="Books"/>
    <s v="Cash"/>
    <n v="1515.85"/>
    <n v="5"/>
    <n v="7579.25"/>
    <n v="595.51"/>
    <n v="6983.74"/>
    <x v="5"/>
    <s v="04"/>
    <s v="April"/>
  </r>
  <r>
    <x v="5389"/>
    <d v="2024-01-27T05:18:27"/>
    <s v="PROD157"/>
    <s v="CUST818"/>
    <s v="Fashion"/>
    <s v="Credit Card"/>
    <n v="1876.69"/>
    <n v="8"/>
    <n v="15013.52"/>
    <n v="152.68"/>
    <n v="14860.84"/>
    <x v="3"/>
    <s v="01"/>
    <s v="January"/>
  </r>
  <r>
    <x v="5390"/>
    <d v="2024-09-08T23:22:51"/>
    <s v="PROD181"/>
    <s v="CUST36"/>
    <s v="Electronics"/>
    <s v="Debit Card"/>
    <n v="1238.68"/>
    <n v="5"/>
    <n v="6193.4000000000005"/>
    <n v="29.06"/>
    <n v="6164.34"/>
    <x v="0"/>
    <s v="09"/>
    <s v="September"/>
  </r>
  <r>
    <x v="5391"/>
    <d v="2024-08-22T12:38:22"/>
    <s v="PROD172"/>
    <s v="CUST176"/>
    <s v="Electronics"/>
    <s v="Cash"/>
    <n v="150.32"/>
    <n v="8"/>
    <n v="1202.56"/>
    <n v="95.27"/>
    <n v="1107.29"/>
    <x v="2"/>
    <s v="08"/>
    <s v="August"/>
  </r>
  <r>
    <x v="5392"/>
    <d v="2024-01-31T01:21:58"/>
    <s v="PROD190"/>
    <s v="CUST376"/>
    <s v="Books"/>
    <s v="Credit Card"/>
    <n v="1071.73"/>
    <n v="7"/>
    <n v="7502.1100000000006"/>
    <n v="787.31"/>
    <n v="6714.8000000000011"/>
    <x v="4"/>
    <s v="01"/>
    <s v="January"/>
  </r>
  <r>
    <x v="5393"/>
    <d v="2024-03-23T20:37:14"/>
    <s v="PROD12"/>
    <s v="CUST206"/>
    <s v="Toys"/>
    <s v="Debit Card"/>
    <n v="608.35"/>
    <n v="2"/>
    <n v="1216.7"/>
    <n v="132.38999999999999"/>
    <n v="1084.31"/>
    <x v="3"/>
    <s v="03"/>
    <s v="March"/>
  </r>
  <r>
    <x v="5394"/>
    <d v="2024-02-21T05:57:18"/>
    <s v="PROD3"/>
    <s v="CUST468"/>
    <s v="Toys"/>
    <s v="Cash"/>
    <n v="1840.7"/>
    <n v="1"/>
    <n v="1840.7"/>
    <n v="27.63"/>
    <n v="1813.07"/>
    <x v="4"/>
    <s v="02"/>
    <s v="February"/>
  </r>
  <r>
    <x v="5395"/>
    <d v="2024-06-05T17:03:36"/>
    <s v="PROD109"/>
    <s v="CUST581"/>
    <s v="Books"/>
    <s v="Credit Card"/>
    <n v="414.58"/>
    <n v="5"/>
    <n v="2072.9"/>
    <n v="282.68"/>
    <n v="1790.22"/>
    <x v="4"/>
    <s v="06"/>
    <s v="June"/>
  </r>
  <r>
    <x v="5396"/>
    <d v="2024-01-02T19:35:38"/>
    <s v="PROD10"/>
    <s v="CUST197"/>
    <s v="Toys"/>
    <s v="Credit Card"/>
    <n v="1348.1"/>
    <n v="6"/>
    <n v="8088.5999999999995"/>
    <n v="438.5"/>
    <n v="7650.0999999999995"/>
    <x v="5"/>
    <s v="01"/>
    <s v="January"/>
  </r>
  <r>
    <x v="5397"/>
    <d v="2024-07-29T19:22:15"/>
    <s v="PROD145"/>
    <s v="CUST920"/>
    <s v="Books"/>
    <s v="Bank Transfer"/>
    <n v="1611.83"/>
    <n v="2"/>
    <n v="3223.66"/>
    <n v="789.58"/>
    <n v="2434.08"/>
    <x v="6"/>
    <s v="07"/>
    <s v="July"/>
  </r>
  <r>
    <x v="5398"/>
    <d v="2024-05-19T11:54:45"/>
    <s v="PROD88"/>
    <s v="CUST657"/>
    <s v="Books"/>
    <s v="PayPal"/>
    <n v="46.8"/>
    <n v="3"/>
    <n v="140.39999999999998"/>
    <n v="834.4"/>
    <n v="-694"/>
    <x v="0"/>
    <s v="05"/>
    <s v="May"/>
  </r>
  <r>
    <x v="5399"/>
    <d v="2024-06-09T15:10:23"/>
    <s v="PROD164"/>
    <s v="CUST856"/>
    <s v="Fashion"/>
    <s v="Cash"/>
    <n v="1763.48"/>
    <n v="8"/>
    <n v="14107.84"/>
    <n v="648.5"/>
    <n v="13459.34"/>
    <x v="0"/>
    <s v="06"/>
    <s v="June"/>
  </r>
  <r>
    <x v="5400"/>
    <d v="2024-08-13T12:53:44"/>
    <s v="PROD88"/>
    <s v="CUST656"/>
    <s v="Toys"/>
    <s v="Debit Card"/>
    <n v="1494.71"/>
    <n v="5"/>
    <n v="7473.55"/>
    <n v="834.4"/>
    <n v="6639.1500000000005"/>
    <x v="5"/>
    <s v="08"/>
    <s v="August"/>
  </r>
  <r>
    <x v="5401"/>
    <d v="2024-11-13T11:15:39"/>
    <s v="PROD8"/>
    <s v="CUST834"/>
    <s v="Books"/>
    <s v="PayPal"/>
    <n v="1073.52"/>
    <n v="6"/>
    <n v="6441.12"/>
    <n v="851.56"/>
    <n v="5589.5599999999995"/>
    <x v="4"/>
    <s v="11"/>
    <s v="November"/>
  </r>
  <r>
    <x v="5402"/>
    <d v="2024-06-18T10:42:56"/>
    <s v="PROD48"/>
    <s v="CUST245"/>
    <s v="Toys"/>
    <s v="Debit Card"/>
    <n v="830.36"/>
    <n v="2"/>
    <n v="1660.72"/>
    <n v="965.14"/>
    <n v="695.58"/>
    <x v="5"/>
    <s v="06"/>
    <s v="June"/>
  </r>
  <r>
    <x v="5403"/>
    <d v="2024-06-24T02:10:37"/>
    <s v="PROD44"/>
    <s v="CUST377"/>
    <s v="Books"/>
    <s v="PayPal"/>
    <n v="510.47"/>
    <n v="10"/>
    <n v="5104.7000000000007"/>
    <n v="174.99"/>
    <n v="4929.7100000000009"/>
    <x v="6"/>
    <s v="06"/>
    <s v="June"/>
  </r>
  <r>
    <x v="5404"/>
    <d v="2024-11-06T16:48:25"/>
    <s v="PROD48"/>
    <s v="CUST303"/>
    <s v="Toys"/>
    <s v="PayPal"/>
    <n v="628.29"/>
    <n v="9"/>
    <n v="5654.61"/>
    <n v="965.14"/>
    <n v="4689.4699999999993"/>
    <x v="4"/>
    <s v="11"/>
    <s v="November"/>
  </r>
  <r>
    <x v="5405"/>
    <d v="2024-01-14T22:36:37"/>
    <s v="PROD53"/>
    <s v="CUST671"/>
    <s v="Fashion"/>
    <s v="PayPal"/>
    <n v="1075.0899999999999"/>
    <n v="8"/>
    <n v="8600.7199999999993"/>
    <n v="752.34"/>
    <n v="7848.3799999999992"/>
    <x v="0"/>
    <s v="01"/>
    <s v="January"/>
  </r>
  <r>
    <x v="5406"/>
    <d v="2024-07-21T10:37:33"/>
    <s v="PROD40"/>
    <s v="CUST274"/>
    <s v="Electronics"/>
    <s v="Credit Card"/>
    <n v="1621.79"/>
    <n v="1"/>
    <n v="1621.79"/>
    <n v="184.29"/>
    <n v="1437.5"/>
    <x v="0"/>
    <s v="07"/>
    <s v="July"/>
  </r>
  <r>
    <x v="5407"/>
    <d v="2024-05-18T15:10:31"/>
    <s v="PROD140"/>
    <s v="CUST185"/>
    <s v="Home Appliances"/>
    <s v="Debit Card"/>
    <n v="29.6"/>
    <n v="4"/>
    <n v="118.4"/>
    <n v="368.41"/>
    <n v="-250.01000000000002"/>
    <x v="3"/>
    <s v="05"/>
    <s v="May"/>
  </r>
  <r>
    <x v="5408"/>
    <d v="2024-08-12T17:48:04"/>
    <s v="PROD94"/>
    <s v="CUST360"/>
    <s v="Fashion"/>
    <s v="Cash"/>
    <n v="1283.46"/>
    <n v="4"/>
    <n v="5133.84"/>
    <n v="171.16"/>
    <n v="4962.68"/>
    <x v="6"/>
    <s v="08"/>
    <s v="August"/>
  </r>
  <r>
    <x v="5409"/>
    <d v="2024-09-17T19:42:12"/>
    <s v="PROD42"/>
    <s v="CUST612"/>
    <s v="Books"/>
    <s v="Debit Card"/>
    <n v="1347.24"/>
    <n v="3"/>
    <n v="4041.7200000000003"/>
    <n v="352.83"/>
    <n v="3688.8900000000003"/>
    <x v="5"/>
    <s v="09"/>
    <s v="September"/>
  </r>
  <r>
    <x v="5410"/>
    <d v="2024-08-04T11:22:16"/>
    <s v="PROD8"/>
    <s v="CUST254"/>
    <s v="Home Appliances"/>
    <s v="Cash"/>
    <n v="863.65"/>
    <n v="3"/>
    <n v="2590.9499999999998"/>
    <n v="851.56"/>
    <n v="1739.3899999999999"/>
    <x v="0"/>
    <s v="08"/>
    <s v="August"/>
  </r>
  <r>
    <x v="5411"/>
    <d v="2024-08-28T17:10:13"/>
    <s v="PROD56"/>
    <s v="CUST631"/>
    <s v="Electronics"/>
    <s v="Debit Card"/>
    <n v="449.12"/>
    <n v="9"/>
    <n v="4042.08"/>
    <n v="914.29"/>
    <n v="3127.79"/>
    <x v="4"/>
    <s v="08"/>
    <s v="August"/>
  </r>
  <r>
    <x v="5412"/>
    <d v="2024-07-21T17:07:47"/>
    <s v="PROD75"/>
    <s v="CUST130"/>
    <s v="Toys"/>
    <s v="Debit Card"/>
    <n v="164.67"/>
    <n v="4"/>
    <n v="658.68"/>
    <n v="703.67"/>
    <n v="-44.990000000000009"/>
    <x v="0"/>
    <s v="07"/>
    <s v="July"/>
  </r>
  <r>
    <x v="5413"/>
    <d v="2024-03-28T15:02:52"/>
    <s v="PROD102"/>
    <s v="CUST210"/>
    <s v="Fashion"/>
    <s v="Cash"/>
    <n v="1451.72"/>
    <n v="3"/>
    <n v="4355.16"/>
    <n v="294.83"/>
    <n v="4060.33"/>
    <x v="2"/>
    <s v="03"/>
    <s v="March"/>
  </r>
  <r>
    <x v="5414"/>
    <d v="2024-06-25T09:21:57"/>
    <s v="PROD135"/>
    <s v="CUST344"/>
    <s v="Electronics"/>
    <s v="Bank Transfer"/>
    <n v="1302.6600000000001"/>
    <n v="8"/>
    <n v="10421.280000000001"/>
    <n v="65.66"/>
    <n v="10355.620000000001"/>
    <x v="5"/>
    <s v="06"/>
    <s v="June"/>
  </r>
  <r>
    <x v="5415"/>
    <d v="2024-09-10T00:29:07"/>
    <s v="PROD28"/>
    <s v="CUST595"/>
    <s v="Toys"/>
    <s v="Debit Card"/>
    <n v="588.44000000000005"/>
    <n v="5"/>
    <n v="2942.2000000000003"/>
    <n v="963.58"/>
    <n v="1978.6200000000003"/>
    <x v="5"/>
    <s v="09"/>
    <s v="September"/>
  </r>
  <r>
    <x v="5416"/>
    <d v="2024-10-20T12:48:28"/>
    <s v="PROD194"/>
    <s v="CUST518"/>
    <s v="Toys"/>
    <s v="Credit Card"/>
    <n v="1506.73"/>
    <n v="6"/>
    <n v="9040.380000000001"/>
    <n v="521.98"/>
    <n v="8518.4000000000015"/>
    <x v="0"/>
    <s v="10"/>
    <s v="October"/>
  </r>
  <r>
    <x v="5417"/>
    <d v="2024-03-03T00:24:12"/>
    <s v="PROD118"/>
    <s v="CUST191"/>
    <s v="Electronics"/>
    <s v="Credit Card"/>
    <n v="362.73"/>
    <n v="3"/>
    <n v="1088.19"/>
    <n v="370.52"/>
    <n v="717.67000000000007"/>
    <x v="0"/>
    <s v="03"/>
    <s v="March"/>
  </r>
  <r>
    <x v="5418"/>
    <d v="2024-01-24T23:33:53"/>
    <s v="PROD145"/>
    <s v="CUST188"/>
    <s v="Fashion"/>
    <s v="Credit Card"/>
    <n v="1120.94"/>
    <n v="6"/>
    <n v="6725.64"/>
    <n v="789.58"/>
    <n v="5936.06"/>
    <x v="4"/>
    <s v="01"/>
    <s v="January"/>
  </r>
  <r>
    <x v="5419"/>
    <d v="2024-04-17T07:07:08"/>
    <s v="PROD109"/>
    <s v="CUST966"/>
    <s v="Fashion"/>
    <s v="Cash"/>
    <n v="1337.32"/>
    <n v="1"/>
    <n v="1337.32"/>
    <n v="282.68"/>
    <n v="1054.6399999999999"/>
    <x v="4"/>
    <s v="04"/>
    <s v="April"/>
  </r>
  <r>
    <x v="5420"/>
    <d v="2024-10-07T01:06:50"/>
    <s v="PROD174"/>
    <s v="CUST424"/>
    <s v="Toys"/>
    <s v="Cash"/>
    <n v="910.97"/>
    <n v="6"/>
    <n v="5465.82"/>
    <n v="348.26"/>
    <n v="5117.5599999999995"/>
    <x v="6"/>
    <s v="10"/>
    <s v="October"/>
  </r>
  <r>
    <x v="5421"/>
    <d v="2024-08-29T13:27:37"/>
    <s v="PROD169"/>
    <s v="CUST827"/>
    <s v="Fashion"/>
    <s v="PayPal"/>
    <n v="1835.94"/>
    <n v="6"/>
    <n v="11015.64"/>
    <n v="772.45"/>
    <n v="10243.189999999999"/>
    <x v="2"/>
    <s v="08"/>
    <s v="August"/>
  </r>
  <r>
    <x v="5422"/>
    <d v="2024-05-07T18:31:02"/>
    <s v="PROD197"/>
    <s v="CUST505"/>
    <s v="Home Appliances"/>
    <s v="Cash"/>
    <n v="1502.25"/>
    <n v="4"/>
    <n v="6009"/>
    <n v="754.1"/>
    <n v="5254.9"/>
    <x v="5"/>
    <s v="05"/>
    <s v="May"/>
  </r>
  <r>
    <x v="5423"/>
    <d v="2024-06-12T23:45:35"/>
    <s v="PROD188"/>
    <s v="CUST203"/>
    <s v="Home Appliances"/>
    <s v="Cash"/>
    <n v="1342.8"/>
    <n v="9"/>
    <n v="12085.199999999999"/>
    <n v="325.48"/>
    <n v="11759.72"/>
    <x v="4"/>
    <s v="06"/>
    <s v="June"/>
  </r>
  <r>
    <x v="5424"/>
    <d v="2024-06-14T18:28:23"/>
    <s v="PROD5"/>
    <s v="CUST849"/>
    <s v="Electronics"/>
    <s v="Cash"/>
    <n v="1216.27"/>
    <n v="9"/>
    <n v="10946.43"/>
    <n v="809.47"/>
    <n v="10136.960000000001"/>
    <x v="1"/>
    <s v="06"/>
    <s v="June"/>
  </r>
  <r>
    <x v="5425"/>
    <d v="2024-05-18T17:56:42"/>
    <s v="PROD105"/>
    <s v="CUST347"/>
    <s v="Fashion"/>
    <s v="Debit Card"/>
    <n v="1826.4"/>
    <n v="9"/>
    <n v="16437.600000000002"/>
    <n v="305.49"/>
    <n v="16132.110000000002"/>
    <x v="3"/>
    <s v="05"/>
    <s v="May"/>
  </r>
  <r>
    <x v="5426"/>
    <d v="2024-08-05T14:14:37"/>
    <s v="PROD85"/>
    <s v="CUST699"/>
    <s v="Books"/>
    <s v="Bank Transfer"/>
    <n v="584.82000000000005"/>
    <n v="3"/>
    <n v="1754.46"/>
    <n v="899.57"/>
    <n v="854.89"/>
    <x v="6"/>
    <s v="08"/>
    <s v="August"/>
  </r>
  <r>
    <x v="5427"/>
    <d v="2024-08-24T09:23:33"/>
    <s v="PROD21"/>
    <s v="CUST205"/>
    <s v="Books"/>
    <s v="Debit Card"/>
    <n v="1785.85"/>
    <n v="8"/>
    <n v="14286.8"/>
    <n v="950.81"/>
    <n v="13335.99"/>
    <x v="3"/>
    <s v="08"/>
    <s v="August"/>
  </r>
  <r>
    <x v="5428"/>
    <d v="2024-02-05T04:07:11"/>
    <s v="PROD54"/>
    <s v="CUST217"/>
    <s v="Home Appliances"/>
    <s v="PayPal"/>
    <n v="1823.39"/>
    <n v="5"/>
    <n v="9116.9500000000007"/>
    <n v="17.89"/>
    <n v="9099.0600000000013"/>
    <x v="6"/>
    <s v="02"/>
    <s v="February"/>
  </r>
  <r>
    <x v="5429"/>
    <d v="2024-04-19T03:57:19"/>
    <s v="PROD26"/>
    <s v="CUST355"/>
    <s v="Toys"/>
    <s v="Debit Card"/>
    <n v="1307.5"/>
    <n v="3"/>
    <n v="3922.5"/>
    <n v="627.66"/>
    <n v="3294.84"/>
    <x v="1"/>
    <s v="04"/>
    <s v="April"/>
  </r>
  <r>
    <x v="5430"/>
    <d v="2024-06-20T03:55:55"/>
    <s v="PROD70"/>
    <s v="CUST177"/>
    <s v="Fashion"/>
    <s v="Debit Card"/>
    <n v="1188.78"/>
    <n v="3"/>
    <n v="3566.34"/>
    <n v="57.64"/>
    <n v="3508.7000000000003"/>
    <x v="2"/>
    <s v="06"/>
    <s v="June"/>
  </r>
  <r>
    <x v="5431"/>
    <d v="2024-04-21T14:13:24"/>
    <s v="PROD98"/>
    <s v="CUST969"/>
    <s v="Books"/>
    <s v="PayPal"/>
    <n v="985.06"/>
    <n v="10"/>
    <n v="9850.5999999999985"/>
    <n v="943.24"/>
    <n v="8907.3599999999988"/>
    <x v="0"/>
    <s v="04"/>
    <s v="April"/>
  </r>
  <r>
    <x v="5432"/>
    <d v="2024-10-27T07:13:46"/>
    <s v="PROD141"/>
    <s v="CUST383"/>
    <s v="Electronics"/>
    <s v="Credit Card"/>
    <n v="1004.43"/>
    <n v="6"/>
    <n v="6026.58"/>
    <n v="74.92"/>
    <n v="5951.66"/>
    <x v="0"/>
    <s v="10"/>
    <s v="October"/>
  </r>
  <r>
    <x v="5433"/>
    <d v="2024-05-28T11:01:29"/>
    <s v="PROD137"/>
    <s v="CUST351"/>
    <s v="Books"/>
    <s v="Credit Card"/>
    <n v="942.86"/>
    <n v="2"/>
    <n v="1885.72"/>
    <n v="612.41999999999996"/>
    <n v="1273.3000000000002"/>
    <x v="5"/>
    <s v="05"/>
    <s v="May"/>
  </r>
  <r>
    <x v="5434"/>
    <d v="2024-11-01T09:15:02"/>
    <s v="PROD130"/>
    <s v="CUST302"/>
    <s v="Toys"/>
    <s v="Credit Card"/>
    <n v="971.83"/>
    <n v="3"/>
    <n v="2915.4900000000002"/>
    <n v="692.63"/>
    <n v="2222.86"/>
    <x v="1"/>
    <s v="11"/>
    <s v="November"/>
  </r>
  <r>
    <x v="5435"/>
    <d v="2024-05-26T00:00:14"/>
    <s v="PROD9"/>
    <s v="CUST458"/>
    <s v="Electronics"/>
    <s v="Bank Transfer"/>
    <n v="1561.46"/>
    <n v="8"/>
    <n v="12491.68"/>
    <n v="481"/>
    <n v="12010.68"/>
    <x v="0"/>
    <s v="05"/>
    <s v="May"/>
  </r>
  <r>
    <x v="5436"/>
    <d v="2024-07-21T23:05:29"/>
    <s v="PROD200"/>
    <s v="CUST201"/>
    <s v="Home Appliances"/>
    <s v="Credit Card"/>
    <n v="633.92999999999995"/>
    <n v="6"/>
    <n v="3803.58"/>
    <n v="606.07000000000005"/>
    <n v="3197.5099999999998"/>
    <x v="0"/>
    <s v="07"/>
    <s v="July"/>
  </r>
  <r>
    <x v="5437"/>
    <d v="2024-06-25T06:25:57"/>
    <s v="PROD71"/>
    <s v="CUST330"/>
    <s v="Fashion"/>
    <s v="Cash"/>
    <n v="1458.17"/>
    <n v="5"/>
    <n v="7290.85"/>
    <n v="35.22"/>
    <n v="7255.63"/>
    <x v="5"/>
    <s v="06"/>
    <s v="June"/>
  </r>
  <r>
    <x v="5438"/>
    <d v="2024-05-19T10:43:17"/>
    <s v="PROD131"/>
    <s v="CUST660"/>
    <s v="Electronics"/>
    <s v="Debit Card"/>
    <n v="1320.75"/>
    <n v="1"/>
    <n v="1320.75"/>
    <n v="694.54"/>
    <n v="626.21"/>
    <x v="0"/>
    <s v="05"/>
    <s v="May"/>
  </r>
  <r>
    <x v="5439"/>
    <d v="2024-03-18T12:44:21"/>
    <s v="PROD162"/>
    <s v="CUST687"/>
    <s v="Electronics"/>
    <s v="Debit Card"/>
    <n v="1446.27"/>
    <n v="5"/>
    <n v="7231.35"/>
    <n v="109.48"/>
    <n v="7121.8700000000008"/>
    <x v="6"/>
    <s v="03"/>
    <s v="March"/>
  </r>
  <r>
    <x v="5440"/>
    <d v="2024-09-02T18:36:17"/>
    <s v="PROD150"/>
    <s v="CUST880"/>
    <s v="Electronics"/>
    <s v="Debit Card"/>
    <n v="985.13"/>
    <n v="8"/>
    <n v="7881.04"/>
    <n v="904.67"/>
    <n v="6976.37"/>
    <x v="6"/>
    <s v="09"/>
    <s v="September"/>
  </r>
  <r>
    <x v="5441"/>
    <d v="2024-10-07T20:37:35"/>
    <s v="PROD112"/>
    <s v="CUST186"/>
    <s v="Books"/>
    <s v="Debit Card"/>
    <n v="1198.72"/>
    <n v="10"/>
    <n v="11987.2"/>
    <n v="104.7"/>
    <n v="11882.5"/>
    <x v="6"/>
    <s v="10"/>
    <s v="October"/>
  </r>
  <r>
    <x v="5442"/>
    <d v="2024-06-21T11:07:07"/>
    <s v="PROD160"/>
    <s v="CUST986"/>
    <s v="Home Appliances"/>
    <s v="Bank Transfer"/>
    <n v="402.38"/>
    <n v="5"/>
    <n v="2011.9"/>
    <n v="311.56"/>
    <n v="1700.3400000000001"/>
    <x v="1"/>
    <s v="06"/>
    <s v="June"/>
  </r>
  <r>
    <x v="5443"/>
    <d v="2024-11-08T23:37:38"/>
    <s v="PROD96"/>
    <s v="CUST431"/>
    <s v="Toys"/>
    <s v="Debit Card"/>
    <n v="89.26"/>
    <n v="8"/>
    <n v="714.08"/>
    <n v="307.60000000000002"/>
    <n v="406.48"/>
    <x v="1"/>
    <s v="11"/>
    <s v="November"/>
  </r>
  <r>
    <x v="5444"/>
    <d v="2024-02-23T09:46:10"/>
    <s v="PROD48"/>
    <s v="CUST795"/>
    <s v="Home Appliances"/>
    <s v="PayPal"/>
    <n v="1841.02"/>
    <n v="4"/>
    <n v="7364.08"/>
    <n v="965.14"/>
    <n v="6398.94"/>
    <x v="1"/>
    <s v="02"/>
    <s v="February"/>
  </r>
  <r>
    <x v="5445"/>
    <d v="2024-08-20T14:28:02"/>
    <s v="PROD50"/>
    <s v="CUST120"/>
    <s v="Electronics"/>
    <s v="Cash"/>
    <n v="391.9"/>
    <n v="8"/>
    <n v="3135.2"/>
    <n v="762.05"/>
    <n v="2373.1499999999996"/>
    <x v="5"/>
    <s v="08"/>
    <s v="August"/>
  </r>
  <r>
    <x v="5446"/>
    <d v="2024-07-05T07:43:14"/>
    <s v="PROD107"/>
    <s v="CUST42"/>
    <s v="Books"/>
    <s v="Cash"/>
    <n v="390.52"/>
    <n v="1"/>
    <n v="390.52"/>
    <n v="434.88"/>
    <n v="-44.360000000000014"/>
    <x v="1"/>
    <s v="07"/>
    <s v="July"/>
  </r>
  <r>
    <x v="5447"/>
    <d v="2024-10-15T17:19:23"/>
    <s v="PROD172"/>
    <s v="CUST110"/>
    <s v="Home Appliances"/>
    <s v="Bank Transfer"/>
    <n v="588.29"/>
    <n v="8"/>
    <n v="4706.32"/>
    <n v="95.27"/>
    <n v="4611.0499999999993"/>
    <x v="5"/>
    <s v="10"/>
    <s v="October"/>
  </r>
  <r>
    <x v="5448"/>
    <d v="2024-06-28T15:43:33"/>
    <s v="PROD60"/>
    <s v="CUST476"/>
    <s v="Electronics"/>
    <s v="Credit Card"/>
    <n v="487.15"/>
    <n v="9"/>
    <n v="4384.3499999999995"/>
    <n v="961.88"/>
    <n v="3422.4699999999993"/>
    <x v="1"/>
    <s v="06"/>
    <s v="June"/>
  </r>
  <r>
    <x v="5449"/>
    <d v="2024-09-23T13:39:34"/>
    <s v="PROD147"/>
    <s v="CUST511"/>
    <s v="Home Appliances"/>
    <s v="PayPal"/>
    <n v="1139.21"/>
    <n v="8"/>
    <n v="9113.68"/>
    <n v="257.93"/>
    <n v="8855.75"/>
    <x v="6"/>
    <s v="09"/>
    <s v="September"/>
  </r>
  <r>
    <x v="5450"/>
    <d v="2024-03-07T00:45:16"/>
    <s v="PROD103"/>
    <s v="CUST296"/>
    <s v="Fashion"/>
    <s v="Bank Transfer"/>
    <n v="1006.84"/>
    <n v="3"/>
    <n v="3020.52"/>
    <n v="889.08"/>
    <n v="2131.44"/>
    <x v="2"/>
    <s v="03"/>
    <s v="March"/>
  </r>
  <r>
    <x v="5451"/>
    <d v="2024-08-10T02:10:37"/>
    <s v="PROD110"/>
    <s v="CUST106"/>
    <s v="Books"/>
    <s v="Debit Card"/>
    <n v="276.87"/>
    <n v="6"/>
    <n v="1661.22"/>
    <n v="678.93"/>
    <n v="982.29000000000008"/>
    <x v="3"/>
    <s v="08"/>
    <s v="August"/>
  </r>
  <r>
    <x v="5452"/>
    <d v="2024-05-06T20:23:23"/>
    <s v="PROD86"/>
    <s v="CUST810"/>
    <s v="Books"/>
    <s v="Bank Transfer"/>
    <n v="79.760000000000005"/>
    <n v="6"/>
    <n v="478.56000000000006"/>
    <n v="15.69"/>
    <n v="462.87000000000006"/>
    <x v="6"/>
    <s v="05"/>
    <s v="May"/>
  </r>
  <r>
    <x v="5453"/>
    <d v="2024-06-18T02:42:51"/>
    <s v="PROD88"/>
    <s v="CUST322"/>
    <s v="Toys"/>
    <s v="Credit Card"/>
    <n v="1159.28"/>
    <n v="7"/>
    <n v="8114.96"/>
    <n v="834.4"/>
    <n v="7280.56"/>
    <x v="5"/>
    <s v="06"/>
    <s v="June"/>
  </r>
  <r>
    <x v="5454"/>
    <d v="2024-07-21T23:53:44"/>
    <s v="PROD44"/>
    <s v="CUST567"/>
    <s v="Fashion"/>
    <s v="Bank Transfer"/>
    <n v="1607.23"/>
    <n v="10"/>
    <n v="16072.3"/>
    <n v="174.99"/>
    <n v="15897.31"/>
    <x v="0"/>
    <s v="07"/>
    <s v="July"/>
  </r>
  <r>
    <x v="5455"/>
    <d v="2024-03-22T06:43:43"/>
    <s v="PROD118"/>
    <s v="CUST566"/>
    <s v="Home Appliances"/>
    <s v="Cash"/>
    <n v="302.57"/>
    <n v="7"/>
    <n v="2117.9899999999998"/>
    <n v="370.52"/>
    <n v="1747.4699999999998"/>
    <x v="1"/>
    <s v="03"/>
    <s v="March"/>
  </r>
  <r>
    <x v="5456"/>
    <d v="2024-07-15T11:45:44"/>
    <s v="PROD23"/>
    <s v="CUST870"/>
    <s v="Books"/>
    <s v="Credit Card"/>
    <n v="742.62"/>
    <n v="4"/>
    <n v="2970.48"/>
    <n v="249.12"/>
    <n v="2721.36"/>
    <x v="6"/>
    <s v="07"/>
    <s v="July"/>
  </r>
  <r>
    <x v="5457"/>
    <d v="2024-04-29T22:54:39"/>
    <s v="PROD110"/>
    <s v="CUST104"/>
    <s v="Toys"/>
    <s v="PayPal"/>
    <n v="1256.3"/>
    <n v="5"/>
    <n v="6281.5"/>
    <n v="678.93"/>
    <n v="5602.57"/>
    <x v="6"/>
    <s v="04"/>
    <s v="April"/>
  </r>
  <r>
    <x v="5458"/>
    <d v="2024-05-09T19:29:56"/>
    <s v="PROD48"/>
    <s v="CUST934"/>
    <s v="Toys"/>
    <s v="Cash"/>
    <n v="918.73"/>
    <n v="7"/>
    <n v="6431.1100000000006"/>
    <n v="965.14"/>
    <n v="5465.97"/>
    <x v="2"/>
    <s v="05"/>
    <s v="May"/>
  </r>
  <r>
    <x v="5459"/>
    <d v="2024-01-20T14:48:35"/>
    <s v="PROD158"/>
    <s v="CUST208"/>
    <s v="Toys"/>
    <s v="Bank Transfer"/>
    <n v="1999.47"/>
    <n v="5"/>
    <n v="9997.35"/>
    <n v="688.88"/>
    <n v="9308.4700000000012"/>
    <x v="3"/>
    <s v="01"/>
    <s v="January"/>
  </r>
  <r>
    <x v="5460"/>
    <d v="2024-11-11T01:13:48"/>
    <s v="PROD56"/>
    <s v="CUST272"/>
    <s v="Books"/>
    <s v="Bank Transfer"/>
    <n v="923.72"/>
    <n v="2"/>
    <n v="1847.44"/>
    <n v="914.29"/>
    <n v="933.15000000000009"/>
    <x v="6"/>
    <s v="11"/>
    <s v="November"/>
  </r>
  <r>
    <x v="5461"/>
    <d v="2024-01-04T19:30:00"/>
    <s v="PROD179"/>
    <s v="CUST734"/>
    <s v="Books"/>
    <s v="Credit Card"/>
    <n v="1963.1"/>
    <n v="7"/>
    <n v="13741.699999999999"/>
    <n v="221.06"/>
    <n v="13520.64"/>
    <x v="2"/>
    <s v="01"/>
    <s v="January"/>
  </r>
  <r>
    <x v="5462"/>
    <d v="2024-02-13T23:08:58"/>
    <s v="PROD17"/>
    <s v="CUST640"/>
    <s v="Fashion"/>
    <s v="Credit Card"/>
    <n v="1655.99"/>
    <n v="8"/>
    <n v="13247.92"/>
    <n v="34.31"/>
    <n v="13213.61"/>
    <x v="5"/>
    <s v="02"/>
    <s v="February"/>
  </r>
  <r>
    <x v="5463"/>
    <d v="2024-10-24T15:45:41"/>
    <s v="PROD48"/>
    <s v="CUST257"/>
    <s v="Books"/>
    <s v="Bank Transfer"/>
    <n v="1921.47"/>
    <n v="7"/>
    <n v="13450.29"/>
    <n v="965.14"/>
    <n v="12485.150000000001"/>
    <x v="2"/>
    <s v="10"/>
    <s v="October"/>
  </r>
  <r>
    <x v="5464"/>
    <d v="2024-05-13T14:26:25"/>
    <s v="PROD77"/>
    <s v="CUST146"/>
    <s v="Fashion"/>
    <s v="PayPal"/>
    <n v="596.85"/>
    <n v="6"/>
    <n v="3581.1000000000004"/>
    <n v="596.91999999999996"/>
    <n v="2984.1800000000003"/>
    <x v="6"/>
    <s v="05"/>
    <s v="May"/>
  </r>
  <r>
    <x v="5465"/>
    <d v="2024-06-04T17:27:19"/>
    <s v="PROD114"/>
    <s v="CUST682"/>
    <s v="Home Appliances"/>
    <s v="Cash"/>
    <n v="38.76"/>
    <n v="2"/>
    <n v="77.52"/>
    <n v="380.81"/>
    <n v="-303.29000000000002"/>
    <x v="5"/>
    <s v="06"/>
    <s v="June"/>
  </r>
  <r>
    <x v="5466"/>
    <d v="2024-01-26T10:31:04"/>
    <s v="PROD117"/>
    <s v="CUST648"/>
    <s v="Home Appliances"/>
    <s v="Debit Card"/>
    <n v="1732.64"/>
    <n v="5"/>
    <n v="8663.2000000000007"/>
    <n v="621.46"/>
    <n v="8041.7400000000007"/>
    <x v="1"/>
    <s v="01"/>
    <s v="January"/>
  </r>
  <r>
    <x v="5467"/>
    <d v="2024-01-30T05:29:30"/>
    <s v="PROD93"/>
    <s v="CUST1"/>
    <s v="Books"/>
    <s v="Bank Transfer"/>
    <n v="935.88"/>
    <n v="1"/>
    <n v="935.88"/>
    <n v="762.47"/>
    <n v="173.40999999999997"/>
    <x v="5"/>
    <s v="01"/>
    <s v="January"/>
  </r>
  <r>
    <x v="5468"/>
    <d v="2024-07-17T20:03:56"/>
    <s v="PROD67"/>
    <s v="CUST593"/>
    <s v="Toys"/>
    <s v="Cash"/>
    <n v="1903.84"/>
    <n v="1"/>
    <n v="1903.84"/>
    <n v="69.03"/>
    <n v="1834.81"/>
    <x v="4"/>
    <s v="07"/>
    <s v="July"/>
  </r>
  <r>
    <x v="5469"/>
    <d v="2024-02-08T20:15:18"/>
    <s v="PROD87"/>
    <s v="CUST254"/>
    <s v="Books"/>
    <s v="Bank Transfer"/>
    <n v="90.69"/>
    <n v="2"/>
    <n v="181.38"/>
    <n v="646.59"/>
    <n v="-465.21000000000004"/>
    <x v="2"/>
    <s v="02"/>
    <s v="February"/>
  </r>
  <r>
    <x v="5470"/>
    <d v="2024-04-06T19:23:42"/>
    <s v="PROD21"/>
    <s v="CUST70"/>
    <s v="Books"/>
    <s v="PayPal"/>
    <n v="830.3"/>
    <n v="9"/>
    <n v="7472.7"/>
    <n v="950.81"/>
    <n v="6521.8899999999994"/>
    <x v="3"/>
    <s v="04"/>
    <s v="April"/>
  </r>
  <r>
    <x v="5471"/>
    <d v="2024-11-15T10:01:43"/>
    <s v="PROD3"/>
    <s v="CUST138"/>
    <s v="Electronics"/>
    <s v="Bank Transfer"/>
    <n v="217.25"/>
    <n v="4"/>
    <n v="869"/>
    <n v="27.63"/>
    <n v="841.37"/>
    <x v="1"/>
    <s v="11"/>
    <s v="November"/>
  </r>
  <r>
    <x v="5472"/>
    <d v="2024-06-04T13:48:07"/>
    <s v="PROD103"/>
    <s v="CUST772"/>
    <s v="Fashion"/>
    <s v="Debit Card"/>
    <n v="501.81"/>
    <n v="2"/>
    <n v="1003.62"/>
    <n v="889.08"/>
    <n v="114.53999999999996"/>
    <x v="5"/>
    <s v="06"/>
    <s v="June"/>
  </r>
  <r>
    <x v="5473"/>
    <d v="2024-02-20T10:25:05"/>
    <s v="PROD168"/>
    <s v="CUST696"/>
    <s v="Electronics"/>
    <s v="Cash"/>
    <n v="30.31"/>
    <n v="9"/>
    <n v="272.78999999999996"/>
    <n v="407.18"/>
    <n v="-134.39000000000004"/>
    <x v="5"/>
    <s v="02"/>
    <s v="February"/>
  </r>
  <r>
    <x v="5474"/>
    <d v="2024-01-07T23:27:14"/>
    <s v="PROD34"/>
    <s v="CUST93"/>
    <s v="Fashion"/>
    <s v="Credit Card"/>
    <n v="812.78"/>
    <n v="10"/>
    <n v="8127.7999999999993"/>
    <n v="136.99"/>
    <n v="7990.8099999999995"/>
    <x v="0"/>
    <s v="01"/>
    <s v="January"/>
  </r>
  <r>
    <x v="5475"/>
    <d v="2024-04-03T18:45:02"/>
    <s v="PROD92"/>
    <s v="CUST991"/>
    <s v="Home Appliances"/>
    <s v="Bank Transfer"/>
    <n v="630.66999999999996"/>
    <n v="9"/>
    <n v="5676.03"/>
    <n v="814.84"/>
    <n v="4861.1899999999996"/>
    <x v="4"/>
    <s v="04"/>
    <s v="April"/>
  </r>
  <r>
    <x v="5476"/>
    <d v="2024-02-04T00:37:55"/>
    <s v="PROD181"/>
    <s v="CUST764"/>
    <s v="Electronics"/>
    <s v="PayPal"/>
    <n v="258.3"/>
    <n v="9"/>
    <n v="2324.7000000000003"/>
    <n v="29.06"/>
    <n v="2295.6400000000003"/>
    <x v="0"/>
    <s v="02"/>
    <s v="February"/>
  </r>
  <r>
    <x v="5477"/>
    <d v="2024-02-05T22:00:42"/>
    <s v="PROD89"/>
    <s v="CUST775"/>
    <s v="Fashion"/>
    <s v="Cash"/>
    <n v="839.55"/>
    <n v="8"/>
    <n v="6716.4"/>
    <n v="77.61"/>
    <n v="6638.79"/>
    <x v="6"/>
    <s v="02"/>
    <s v="February"/>
  </r>
  <r>
    <x v="5478"/>
    <d v="2024-05-21T14:41:42"/>
    <s v="PROD162"/>
    <s v="CUST366"/>
    <s v="Home Appliances"/>
    <s v="Bank Transfer"/>
    <n v="560.52"/>
    <n v="9"/>
    <n v="5044.68"/>
    <n v="109.48"/>
    <n v="4935.2000000000007"/>
    <x v="5"/>
    <s v="05"/>
    <s v="May"/>
  </r>
  <r>
    <x v="5479"/>
    <d v="2024-02-06T02:26:24"/>
    <s v="PROD189"/>
    <s v="CUST994"/>
    <s v="Electronics"/>
    <s v="Bank Transfer"/>
    <n v="742.32"/>
    <n v="5"/>
    <n v="3711.6000000000004"/>
    <n v="532.16999999999996"/>
    <n v="3179.4300000000003"/>
    <x v="5"/>
    <s v="02"/>
    <s v="February"/>
  </r>
  <r>
    <x v="5480"/>
    <d v="2024-07-18T08:09:49"/>
    <s v="PROD160"/>
    <s v="CUST338"/>
    <s v="Toys"/>
    <s v="PayPal"/>
    <n v="844.12"/>
    <n v="5"/>
    <n v="4220.6000000000004"/>
    <n v="311.56"/>
    <n v="3909.0400000000004"/>
    <x v="2"/>
    <s v="07"/>
    <s v="July"/>
  </r>
  <r>
    <x v="5481"/>
    <d v="2024-02-22T23:37:38"/>
    <s v="PROD111"/>
    <s v="CUST811"/>
    <s v="Home Appliances"/>
    <s v="Debit Card"/>
    <n v="1136.51"/>
    <n v="3"/>
    <n v="3409.5299999999997"/>
    <n v="771.88"/>
    <n v="2637.6499999999996"/>
    <x v="2"/>
    <s v="02"/>
    <s v="February"/>
  </r>
  <r>
    <x v="5482"/>
    <d v="2024-06-16T18:45:02"/>
    <s v="PROD8"/>
    <s v="CUST828"/>
    <s v="Toys"/>
    <s v="Credit Card"/>
    <n v="1926.57"/>
    <n v="3"/>
    <n v="5779.71"/>
    <n v="851.56"/>
    <n v="4928.1499999999996"/>
    <x v="0"/>
    <s v="06"/>
    <s v="June"/>
  </r>
  <r>
    <x v="5483"/>
    <d v="2024-04-09T20:51:24"/>
    <s v="PROD138"/>
    <s v="CUST63"/>
    <s v="Home Appliances"/>
    <s v="Cash"/>
    <n v="205.59"/>
    <n v="7"/>
    <n v="1439.13"/>
    <n v="374.92"/>
    <n v="1064.21"/>
    <x v="5"/>
    <s v="04"/>
    <s v="April"/>
  </r>
  <r>
    <x v="5484"/>
    <d v="2024-09-09T02:39:13"/>
    <s v="PROD148"/>
    <s v="CUST561"/>
    <s v="Home Appliances"/>
    <s v="Credit Card"/>
    <n v="1312.21"/>
    <n v="1"/>
    <n v="1312.21"/>
    <n v="93.21"/>
    <n v="1219"/>
    <x v="6"/>
    <s v="09"/>
    <s v="September"/>
  </r>
  <r>
    <x v="5485"/>
    <d v="2024-07-28T08:30:40"/>
    <s v="PROD19"/>
    <s v="CUST694"/>
    <s v="Fashion"/>
    <s v="Credit Card"/>
    <n v="577.11"/>
    <n v="1"/>
    <n v="577.11"/>
    <n v="288.51"/>
    <n v="288.60000000000002"/>
    <x v="0"/>
    <s v="07"/>
    <s v="July"/>
  </r>
  <r>
    <x v="5486"/>
    <d v="2024-04-26T15:21:12"/>
    <s v="PROD194"/>
    <s v="CUST976"/>
    <s v="Toys"/>
    <s v="Bank Transfer"/>
    <n v="1581.09"/>
    <n v="10"/>
    <n v="15810.9"/>
    <n v="521.98"/>
    <n v="15288.92"/>
    <x v="1"/>
    <s v="04"/>
    <s v="April"/>
  </r>
  <r>
    <x v="5487"/>
    <d v="2024-02-17T15:55:18"/>
    <s v="PROD38"/>
    <s v="CUST658"/>
    <s v="Toys"/>
    <s v="PayPal"/>
    <n v="1326.33"/>
    <n v="2"/>
    <n v="2652.66"/>
    <n v="99.19"/>
    <n v="2553.4699999999998"/>
    <x v="3"/>
    <s v="02"/>
    <s v="February"/>
  </r>
  <r>
    <x v="5488"/>
    <d v="2024-01-19T07:08:04"/>
    <s v="PROD99"/>
    <s v="CUST772"/>
    <s v="Books"/>
    <s v="Credit Card"/>
    <n v="101.79"/>
    <n v="9"/>
    <n v="916.11"/>
    <n v="643.29"/>
    <n v="272.82000000000005"/>
    <x v="1"/>
    <s v="01"/>
    <s v="January"/>
  </r>
  <r>
    <x v="5489"/>
    <d v="2024-10-29T17:09:30"/>
    <s v="PROD128"/>
    <s v="CUST757"/>
    <s v="Books"/>
    <s v="Bank Transfer"/>
    <n v="1619.17"/>
    <n v="2"/>
    <n v="3238.34"/>
    <n v="505.04"/>
    <n v="2733.3"/>
    <x v="5"/>
    <s v="10"/>
    <s v="October"/>
  </r>
  <r>
    <x v="5490"/>
    <d v="2024-05-20T14:52:26"/>
    <s v="PROD189"/>
    <s v="CUST659"/>
    <s v="Books"/>
    <s v="Credit Card"/>
    <n v="1245.31"/>
    <n v="6"/>
    <n v="7471.86"/>
    <n v="532.16999999999996"/>
    <n v="6939.69"/>
    <x v="6"/>
    <s v="05"/>
    <s v="May"/>
  </r>
  <r>
    <x v="5491"/>
    <d v="2024-05-29T17:15:31"/>
    <s v="PROD38"/>
    <s v="CUST131"/>
    <s v="Fashion"/>
    <s v="PayPal"/>
    <n v="928.58"/>
    <n v="8"/>
    <n v="7428.64"/>
    <n v="99.19"/>
    <n v="7329.4500000000007"/>
    <x v="4"/>
    <s v="05"/>
    <s v="May"/>
  </r>
  <r>
    <x v="5492"/>
    <d v="2024-05-27T04:17:18"/>
    <s v="PROD163"/>
    <s v="CUST25"/>
    <s v="Toys"/>
    <s v="Credit Card"/>
    <n v="1100.1500000000001"/>
    <n v="4"/>
    <n v="4400.6000000000004"/>
    <n v="753.5"/>
    <n v="3647.1000000000004"/>
    <x v="6"/>
    <s v="05"/>
    <s v="May"/>
  </r>
  <r>
    <x v="5493"/>
    <d v="2024-10-23T07:41:33"/>
    <s v="PROD16"/>
    <s v="CUST437"/>
    <s v="Books"/>
    <s v="Bank Transfer"/>
    <n v="1446.81"/>
    <n v="2"/>
    <n v="2893.62"/>
    <n v="114.47"/>
    <n v="2779.15"/>
    <x v="4"/>
    <s v="10"/>
    <s v="October"/>
  </r>
  <r>
    <x v="5494"/>
    <d v="2024-02-14T13:20:47"/>
    <s v="PROD190"/>
    <s v="CUST69"/>
    <s v="Toys"/>
    <s v="PayPal"/>
    <n v="844.26"/>
    <n v="8"/>
    <n v="6754.08"/>
    <n v="787.31"/>
    <n v="5966.77"/>
    <x v="4"/>
    <s v="02"/>
    <s v="February"/>
  </r>
  <r>
    <x v="5495"/>
    <d v="2024-07-13T10:14:25"/>
    <s v="PROD134"/>
    <s v="CUST592"/>
    <s v="Fashion"/>
    <s v="Debit Card"/>
    <n v="1853.78"/>
    <n v="2"/>
    <n v="3707.56"/>
    <n v="162.74"/>
    <n v="3544.8199999999997"/>
    <x v="3"/>
    <s v="07"/>
    <s v="July"/>
  </r>
  <r>
    <x v="5496"/>
    <d v="2024-08-08T05:33:47"/>
    <s v="PROD137"/>
    <s v="CUST136"/>
    <s v="Toys"/>
    <s v="Debit Card"/>
    <n v="400.44"/>
    <n v="3"/>
    <n v="1201.32"/>
    <n v="612.41999999999996"/>
    <n v="588.9"/>
    <x v="2"/>
    <s v="08"/>
    <s v="August"/>
  </r>
  <r>
    <x v="5497"/>
    <d v="2024-07-30T07:28:50"/>
    <s v="PROD121"/>
    <s v="CUST539"/>
    <s v="Electronics"/>
    <s v="Cash"/>
    <n v="666.73"/>
    <n v="5"/>
    <n v="3333.65"/>
    <n v="795.14"/>
    <n v="2538.5100000000002"/>
    <x v="5"/>
    <s v="07"/>
    <s v="July"/>
  </r>
  <r>
    <x v="5498"/>
    <d v="2024-02-15T14:59:16"/>
    <s v="PROD161"/>
    <s v="CUST367"/>
    <s v="Electronics"/>
    <s v="Debit Card"/>
    <n v="930.51"/>
    <n v="9"/>
    <n v="8374.59"/>
    <n v="859.01"/>
    <n v="7515.58"/>
    <x v="2"/>
    <s v="02"/>
    <s v="February"/>
  </r>
  <r>
    <x v="5499"/>
    <d v="2024-07-28T03:21:41"/>
    <s v="PROD72"/>
    <s v="CUST847"/>
    <s v="Fashion"/>
    <s v="Debit Card"/>
    <n v="1111.97"/>
    <n v="5"/>
    <n v="5559.85"/>
    <n v="942.34"/>
    <n v="4617.51"/>
    <x v="0"/>
    <s v="07"/>
    <s v="July"/>
  </r>
  <r>
    <x v="5500"/>
    <d v="2024-04-30T10:18:48"/>
    <s v="PROD164"/>
    <s v="CUST49"/>
    <s v="Home Appliances"/>
    <s v="PayPal"/>
    <n v="1294.1500000000001"/>
    <n v="5"/>
    <n v="6470.75"/>
    <n v="648.5"/>
    <n v="5822.25"/>
    <x v="5"/>
    <s v="04"/>
    <s v="April"/>
  </r>
  <r>
    <x v="5501"/>
    <d v="2024-01-27T07:22:47"/>
    <s v="PROD164"/>
    <s v="CUST908"/>
    <s v="Books"/>
    <s v="PayPal"/>
    <n v="1314.51"/>
    <n v="9"/>
    <n v="11830.59"/>
    <n v="648.5"/>
    <n v="11182.09"/>
    <x v="3"/>
    <s v="01"/>
    <s v="January"/>
  </r>
  <r>
    <x v="5502"/>
    <d v="2024-04-19T20:10:42"/>
    <s v="PROD21"/>
    <s v="CUST155"/>
    <s v="Toys"/>
    <s v="Debit Card"/>
    <n v="88.53"/>
    <n v="9"/>
    <n v="796.77"/>
    <n v="950.81"/>
    <n v="-154.03999999999996"/>
    <x v="1"/>
    <s v="04"/>
    <s v="April"/>
  </r>
  <r>
    <x v="5503"/>
    <d v="2024-06-04T22:33:11"/>
    <s v="PROD64"/>
    <s v="CUST528"/>
    <s v="Home Appliances"/>
    <s v="Cash"/>
    <n v="471.14"/>
    <n v="3"/>
    <n v="1413.42"/>
    <n v="90.98"/>
    <n v="1322.44"/>
    <x v="5"/>
    <s v="06"/>
    <s v="June"/>
  </r>
  <r>
    <x v="5504"/>
    <d v="2024-05-02T23:37:19"/>
    <s v="PROD5"/>
    <s v="CUST913"/>
    <s v="Books"/>
    <s v="Bank Transfer"/>
    <n v="746.48"/>
    <n v="5"/>
    <n v="3732.4"/>
    <n v="809.47"/>
    <n v="2922.9300000000003"/>
    <x v="2"/>
    <s v="05"/>
    <s v="May"/>
  </r>
  <r>
    <x v="5505"/>
    <d v="2024-02-18T17:09:15"/>
    <s v="PROD49"/>
    <s v="CUST312"/>
    <s v="Electronics"/>
    <s v="Credit Card"/>
    <n v="1139.8900000000001"/>
    <n v="10"/>
    <n v="11398.900000000001"/>
    <n v="401.98"/>
    <n v="10996.920000000002"/>
    <x v="0"/>
    <s v="02"/>
    <s v="February"/>
  </r>
  <r>
    <x v="5506"/>
    <d v="2024-05-07T21:06:35"/>
    <s v="PROD196"/>
    <s v="CUST954"/>
    <s v="Home Appliances"/>
    <s v="Debit Card"/>
    <n v="755.65"/>
    <n v="9"/>
    <n v="6800.8499999999995"/>
    <n v="487.84"/>
    <n v="6313.0099999999993"/>
    <x v="5"/>
    <s v="05"/>
    <s v="May"/>
  </r>
  <r>
    <x v="5507"/>
    <d v="2024-06-28T16:59:26"/>
    <s v="PROD69"/>
    <s v="CUST491"/>
    <s v="Toys"/>
    <s v="Debit Card"/>
    <n v="165.35"/>
    <n v="1"/>
    <n v="165.35"/>
    <n v="878.74"/>
    <n v="-713.39"/>
    <x v="1"/>
    <s v="06"/>
    <s v="June"/>
  </r>
  <r>
    <x v="5508"/>
    <d v="2024-09-23T23:20:12"/>
    <s v="PROD197"/>
    <s v="CUST131"/>
    <s v="Books"/>
    <s v="PayPal"/>
    <n v="307.20999999999998"/>
    <n v="4"/>
    <n v="1228.8399999999999"/>
    <n v="754.1"/>
    <n v="474.7399999999999"/>
    <x v="6"/>
    <s v="09"/>
    <s v="September"/>
  </r>
  <r>
    <x v="5509"/>
    <d v="2024-07-07T22:46:36"/>
    <s v="PROD44"/>
    <s v="CUST515"/>
    <s v="Books"/>
    <s v="Cash"/>
    <n v="1760.17"/>
    <n v="7"/>
    <n v="12321.19"/>
    <n v="174.99"/>
    <n v="12146.2"/>
    <x v="0"/>
    <s v="07"/>
    <s v="July"/>
  </r>
  <r>
    <x v="5510"/>
    <d v="2024-01-10T07:21:37"/>
    <s v="PROD3"/>
    <s v="CUST327"/>
    <s v="Home Appliances"/>
    <s v="Credit Card"/>
    <n v="190.7"/>
    <n v="9"/>
    <n v="1716.3"/>
    <n v="27.63"/>
    <n v="1688.6699999999998"/>
    <x v="4"/>
    <s v="01"/>
    <s v="January"/>
  </r>
  <r>
    <x v="5511"/>
    <d v="2024-09-27T08:01:05"/>
    <s v="PROD97"/>
    <s v="CUST649"/>
    <s v="Fashion"/>
    <s v="PayPal"/>
    <n v="1958.71"/>
    <n v="9"/>
    <n v="17628.39"/>
    <n v="746.04"/>
    <n v="16882.349999999999"/>
    <x v="1"/>
    <s v="09"/>
    <s v="September"/>
  </r>
  <r>
    <x v="5512"/>
    <d v="2024-05-09T09:47:43"/>
    <s v="PROD43"/>
    <s v="CUST669"/>
    <s v="Toys"/>
    <s v="Bank Transfer"/>
    <n v="1387.75"/>
    <n v="9"/>
    <n v="12489.75"/>
    <n v="321.19"/>
    <n v="12168.56"/>
    <x v="2"/>
    <s v="05"/>
    <s v="May"/>
  </r>
  <r>
    <x v="5513"/>
    <d v="2024-09-30T01:32:58"/>
    <s v="PROD25"/>
    <s v="CUST708"/>
    <s v="Books"/>
    <s v="Credit Card"/>
    <n v="1715.2"/>
    <n v="3"/>
    <n v="5145.6000000000004"/>
    <n v="465.59"/>
    <n v="4680.01"/>
    <x v="6"/>
    <s v="09"/>
    <s v="September"/>
  </r>
  <r>
    <x v="5514"/>
    <d v="2024-09-19T02:11:28"/>
    <s v="PROD55"/>
    <s v="CUST802"/>
    <s v="Fashion"/>
    <s v="Bank Transfer"/>
    <n v="272.16000000000003"/>
    <n v="9"/>
    <n v="2449.44"/>
    <n v="376.96"/>
    <n v="2072.48"/>
    <x v="2"/>
    <s v="09"/>
    <s v="September"/>
  </r>
  <r>
    <x v="5515"/>
    <d v="2024-01-12T14:24:26"/>
    <s v="PROD29"/>
    <s v="CUST499"/>
    <s v="Books"/>
    <s v="Cash"/>
    <n v="1019.03"/>
    <n v="2"/>
    <n v="2038.06"/>
    <n v="951.64"/>
    <n v="1086.42"/>
    <x v="1"/>
    <s v="01"/>
    <s v="January"/>
  </r>
  <r>
    <x v="5516"/>
    <d v="2024-08-25T18:48:42"/>
    <s v="PROD37"/>
    <s v="CUST175"/>
    <s v="Fashion"/>
    <s v="Bank Transfer"/>
    <n v="670.05"/>
    <n v="2"/>
    <n v="1340.1"/>
    <n v="644.58000000000004"/>
    <n v="695.51999999999987"/>
    <x v="0"/>
    <s v="08"/>
    <s v="August"/>
  </r>
  <r>
    <x v="5517"/>
    <d v="2024-03-05T00:08:45"/>
    <s v="PROD64"/>
    <s v="CUST430"/>
    <s v="Home Appliances"/>
    <s v="Credit Card"/>
    <n v="1062.5899999999999"/>
    <n v="8"/>
    <n v="8500.7199999999993"/>
    <n v="90.98"/>
    <n v="8409.74"/>
    <x v="5"/>
    <s v="03"/>
    <s v="March"/>
  </r>
  <r>
    <x v="5518"/>
    <d v="2024-02-07T17:19:35"/>
    <s v="PROD175"/>
    <s v="CUST265"/>
    <s v="Fashion"/>
    <s v="Debit Card"/>
    <n v="1825.48"/>
    <n v="10"/>
    <n v="18254.8"/>
    <n v="742.32"/>
    <n v="17512.48"/>
    <x v="4"/>
    <s v="02"/>
    <s v="February"/>
  </r>
  <r>
    <x v="5519"/>
    <d v="2024-04-20T11:27:54"/>
    <s v="PROD94"/>
    <s v="CUST501"/>
    <s v="Electronics"/>
    <s v="Cash"/>
    <n v="696.25"/>
    <n v="1"/>
    <n v="696.25"/>
    <n v="171.16"/>
    <n v="525.09"/>
    <x v="3"/>
    <s v="04"/>
    <s v="April"/>
  </r>
  <r>
    <x v="5520"/>
    <d v="2024-08-28T07:36:30"/>
    <s v="PROD200"/>
    <s v="CUST552"/>
    <s v="Home Appliances"/>
    <s v="Credit Card"/>
    <n v="658.18"/>
    <n v="2"/>
    <n v="1316.36"/>
    <n v="606.07000000000005"/>
    <n v="710.28999999999985"/>
    <x v="4"/>
    <s v="08"/>
    <s v="August"/>
  </r>
  <r>
    <x v="5521"/>
    <d v="2024-02-05T11:18:15"/>
    <s v="PROD13"/>
    <s v="CUST657"/>
    <s v="Fashion"/>
    <s v="Debit Card"/>
    <n v="1516.1"/>
    <n v="4"/>
    <n v="6064.4"/>
    <n v="188.4"/>
    <n v="5876"/>
    <x v="6"/>
    <s v="02"/>
    <s v="February"/>
  </r>
  <r>
    <x v="5522"/>
    <d v="2024-08-12T08:48:59"/>
    <s v="PROD75"/>
    <s v="CUST339"/>
    <s v="Electronics"/>
    <s v="Cash"/>
    <n v="1960.73"/>
    <n v="3"/>
    <n v="5882.1900000000005"/>
    <n v="703.67"/>
    <n v="5178.5200000000004"/>
    <x v="6"/>
    <s v="08"/>
    <s v="August"/>
  </r>
  <r>
    <x v="5523"/>
    <d v="2024-11-17T06:00:56"/>
    <s v="PROD97"/>
    <s v="CUST387"/>
    <s v="Books"/>
    <s v="Credit Card"/>
    <n v="24.31"/>
    <n v="5"/>
    <n v="121.55"/>
    <n v="746.04"/>
    <n v="-624.49"/>
    <x v="0"/>
    <s v="11"/>
    <s v="November"/>
  </r>
  <r>
    <x v="5524"/>
    <d v="2024-07-25T21:39:11"/>
    <s v="PROD91"/>
    <s v="CUST825"/>
    <s v="Home Appliances"/>
    <s v="Cash"/>
    <n v="124.16"/>
    <n v="9"/>
    <n v="1117.44"/>
    <n v="105.91"/>
    <n v="1011.5300000000001"/>
    <x v="2"/>
    <s v="07"/>
    <s v="July"/>
  </r>
  <r>
    <x v="5525"/>
    <d v="2024-04-18T07:50:31"/>
    <s v="PROD85"/>
    <s v="CUST145"/>
    <s v="Fashion"/>
    <s v="Cash"/>
    <n v="134.43"/>
    <n v="10"/>
    <n v="1344.3000000000002"/>
    <n v="899.57"/>
    <n v="444.73000000000013"/>
    <x v="2"/>
    <s v="04"/>
    <s v="April"/>
  </r>
  <r>
    <x v="5526"/>
    <d v="2024-10-17T06:41:32"/>
    <s v="PROD87"/>
    <s v="CUST733"/>
    <s v="Electronics"/>
    <s v="Credit Card"/>
    <n v="1677.08"/>
    <n v="1"/>
    <n v="1677.08"/>
    <n v="646.59"/>
    <n v="1030.4899999999998"/>
    <x v="2"/>
    <s v="10"/>
    <s v="October"/>
  </r>
  <r>
    <x v="5527"/>
    <d v="2024-09-23T15:24:23"/>
    <s v="PROD188"/>
    <s v="CUST439"/>
    <s v="Fashion"/>
    <s v="Debit Card"/>
    <n v="1659.54"/>
    <n v="10"/>
    <n v="16595.400000000001"/>
    <n v="325.48"/>
    <n v="16269.920000000002"/>
    <x v="6"/>
    <s v="09"/>
    <s v="September"/>
  </r>
  <r>
    <x v="5528"/>
    <d v="2024-06-16T23:24:48"/>
    <s v="PROD13"/>
    <s v="CUST440"/>
    <s v="Toys"/>
    <s v="PayPal"/>
    <n v="603.94000000000005"/>
    <n v="6"/>
    <n v="3623.6400000000003"/>
    <n v="188.4"/>
    <n v="3435.2400000000002"/>
    <x v="0"/>
    <s v="06"/>
    <s v="June"/>
  </r>
  <r>
    <x v="5529"/>
    <d v="2024-05-06T22:46:13"/>
    <s v="PROD170"/>
    <s v="CUST187"/>
    <s v="Books"/>
    <s v="Bank Transfer"/>
    <n v="1588.8"/>
    <n v="6"/>
    <n v="9532.7999999999993"/>
    <n v="388.3"/>
    <n v="9144.5"/>
    <x v="6"/>
    <s v="05"/>
    <s v="May"/>
  </r>
  <r>
    <x v="5530"/>
    <d v="2024-05-01T06:05:38"/>
    <s v="PROD184"/>
    <s v="CUST115"/>
    <s v="Toys"/>
    <s v="PayPal"/>
    <n v="153.66"/>
    <n v="10"/>
    <n v="1536.6"/>
    <n v="986.68"/>
    <n v="549.91999999999996"/>
    <x v="4"/>
    <s v="05"/>
    <s v="May"/>
  </r>
  <r>
    <x v="5531"/>
    <d v="2024-03-08T12:59:59"/>
    <s v="PROD133"/>
    <s v="CUST37"/>
    <s v="Toys"/>
    <s v="Bank Transfer"/>
    <n v="332.75"/>
    <n v="7"/>
    <n v="2329.25"/>
    <n v="751.27"/>
    <n v="1577.98"/>
    <x v="1"/>
    <s v="03"/>
    <s v="March"/>
  </r>
  <r>
    <x v="5532"/>
    <d v="2024-10-03T05:40:15"/>
    <s v="PROD106"/>
    <s v="CUST633"/>
    <s v="Electronics"/>
    <s v="PayPal"/>
    <n v="1757.37"/>
    <n v="1"/>
    <n v="1757.37"/>
    <n v="750.19"/>
    <n v="1007.1799999999998"/>
    <x v="2"/>
    <s v="10"/>
    <s v="October"/>
  </r>
  <r>
    <x v="5533"/>
    <d v="2024-10-19T13:15:56"/>
    <s v="PROD47"/>
    <s v="CUST394"/>
    <s v="Electronics"/>
    <s v="Credit Card"/>
    <n v="1165.26"/>
    <n v="10"/>
    <n v="11652.6"/>
    <n v="821.78"/>
    <n v="10830.82"/>
    <x v="3"/>
    <s v="10"/>
    <s v="October"/>
  </r>
  <r>
    <x v="5534"/>
    <d v="2024-07-08T23:18:16"/>
    <s v="PROD187"/>
    <s v="CUST525"/>
    <s v="Fashion"/>
    <s v="PayPal"/>
    <n v="1613.4"/>
    <n v="8"/>
    <n v="12907.2"/>
    <n v="117.5"/>
    <n v="12789.7"/>
    <x v="6"/>
    <s v="07"/>
    <s v="July"/>
  </r>
  <r>
    <x v="5535"/>
    <d v="2024-11-14T08:55:27"/>
    <s v="PROD147"/>
    <s v="CUST27"/>
    <s v="Books"/>
    <s v="PayPal"/>
    <n v="911.14"/>
    <n v="9"/>
    <n v="8200.26"/>
    <n v="257.93"/>
    <n v="7942.33"/>
    <x v="2"/>
    <s v="11"/>
    <s v="November"/>
  </r>
  <r>
    <x v="5536"/>
    <d v="2024-05-09T14:15:26"/>
    <s v="PROD199"/>
    <s v="CUST113"/>
    <s v="Fashion"/>
    <s v="PayPal"/>
    <n v="1424.15"/>
    <n v="2"/>
    <n v="2848.3"/>
    <n v="907.07"/>
    <n v="1941.23"/>
    <x v="2"/>
    <s v="05"/>
    <s v="May"/>
  </r>
  <r>
    <x v="5537"/>
    <d v="2024-03-28T17:49:45"/>
    <s v="PROD197"/>
    <s v="CUST266"/>
    <s v="Home Appliances"/>
    <s v="Cash"/>
    <n v="980.33"/>
    <n v="2"/>
    <n v="1960.66"/>
    <n v="754.1"/>
    <n v="1206.56"/>
    <x v="2"/>
    <s v="03"/>
    <s v="March"/>
  </r>
  <r>
    <x v="5538"/>
    <d v="2024-09-12T01:28:22"/>
    <s v="PROD160"/>
    <s v="CUST990"/>
    <s v="Electronics"/>
    <s v="Bank Transfer"/>
    <n v="1331.41"/>
    <n v="4"/>
    <n v="5325.64"/>
    <n v="311.56"/>
    <n v="5014.08"/>
    <x v="2"/>
    <s v="09"/>
    <s v="September"/>
  </r>
  <r>
    <x v="5539"/>
    <d v="2024-11-11T10:50:19"/>
    <s v="PROD144"/>
    <s v="CUST539"/>
    <s v="Home Appliances"/>
    <s v="Cash"/>
    <n v="880.32"/>
    <n v="4"/>
    <n v="3521.28"/>
    <n v="369.73"/>
    <n v="3151.55"/>
    <x v="6"/>
    <s v="11"/>
    <s v="November"/>
  </r>
  <r>
    <x v="5540"/>
    <d v="2024-01-16T00:35:04"/>
    <s v="PROD103"/>
    <s v="CUST293"/>
    <s v="Home Appliances"/>
    <s v="Credit Card"/>
    <n v="1358.12"/>
    <n v="4"/>
    <n v="5432.48"/>
    <n v="889.08"/>
    <n v="4543.3999999999996"/>
    <x v="5"/>
    <s v="01"/>
    <s v="January"/>
  </r>
  <r>
    <x v="5541"/>
    <d v="2024-09-28T22:53:40"/>
    <s v="PROD86"/>
    <s v="CUST969"/>
    <s v="Toys"/>
    <s v="Cash"/>
    <n v="1524.08"/>
    <n v="1"/>
    <n v="1524.08"/>
    <n v="15.69"/>
    <n v="1508.3899999999999"/>
    <x v="3"/>
    <s v="09"/>
    <s v="September"/>
  </r>
  <r>
    <x v="5542"/>
    <d v="2024-02-05T11:00:52"/>
    <s v="PROD121"/>
    <s v="CUST185"/>
    <s v="Fashion"/>
    <s v="Cash"/>
    <n v="1609.46"/>
    <n v="10"/>
    <n v="16094.6"/>
    <n v="795.14"/>
    <n v="15299.460000000001"/>
    <x v="6"/>
    <s v="02"/>
    <s v="February"/>
  </r>
  <r>
    <x v="5543"/>
    <d v="2024-03-17T22:09:16"/>
    <s v="PROD29"/>
    <s v="CUST282"/>
    <s v="Home Appliances"/>
    <s v="Bank Transfer"/>
    <n v="1526.5"/>
    <n v="6"/>
    <n v="9159"/>
    <n v="951.64"/>
    <n v="8207.36"/>
    <x v="0"/>
    <s v="03"/>
    <s v="March"/>
  </r>
  <r>
    <x v="5544"/>
    <d v="2024-02-16T03:14:55"/>
    <s v="PROD172"/>
    <s v="CUST482"/>
    <s v="Books"/>
    <s v="Bank Transfer"/>
    <n v="1439.61"/>
    <n v="2"/>
    <n v="2879.22"/>
    <n v="95.27"/>
    <n v="2783.95"/>
    <x v="1"/>
    <s v="02"/>
    <s v="February"/>
  </r>
  <r>
    <x v="5545"/>
    <d v="2024-10-30T19:46:17"/>
    <s v="PROD43"/>
    <s v="CUST1"/>
    <s v="Electronics"/>
    <s v="Cash"/>
    <n v="1427.06"/>
    <n v="6"/>
    <n v="8562.36"/>
    <n v="321.19"/>
    <n v="8241.17"/>
    <x v="4"/>
    <s v="10"/>
    <s v="October"/>
  </r>
  <r>
    <x v="5546"/>
    <d v="2024-11-13T00:33:07"/>
    <s v="PROD156"/>
    <s v="CUST625"/>
    <s v="Fashion"/>
    <s v="Debit Card"/>
    <n v="1941.77"/>
    <n v="6"/>
    <n v="11650.619999999999"/>
    <n v="660.16"/>
    <n v="10990.46"/>
    <x v="4"/>
    <s v="11"/>
    <s v="November"/>
  </r>
  <r>
    <x v="5547"/>
    <d v="2024-01-28T04:51:45"/>
    <s v="PROD118"/>
    <s v="CUST272"/>
    <s v="Books"/>
    <s v="Bank Transfer"/>
    <n v="1878.22"/>
    <n v="10"/>
    <n v="18782.2"/>
    <n v="370.52"/>
    <n v="18411.68"/>
    <x v="0"/>
    <s v="01"/>
    <s v="January"/>
  </r>
  <r>
    <x v="5548"/>
    <d v="2024-01-17T01:24:38"/>
    <s v="PROD73"/>
    <s v="CUST137"/>
    <s v="Electronics"/>
    <s v="Cash"/>
    <n v="880.47"/>
    <n v="9"/>
    <n v="7924.2300000000005"/>
    <n v="427.85"/>
    <n v="7496.38"/>
    <x v="4"/>
    <s v="01"/>
    <s v="January"/>
  </r>
  <r>
    <x v="5549"/>
    <d v="2024-06-03T20:41:42"/>
    <s v="PROD7"/>
    <s v="CUST802"/>
    <s v="Home Appliances"/>
    <s v="PayPal"/>
    <n v="1778.35"/>
    <n v="9"/>
    <n v="16005.15"/>
    <n v="157.37"/>
    <n v="15847.779999999999"/>
    <x v="6"/>
    <s v="06"/>
    <s v="June"/>
  </r>
  <r>
    <x v="5550"/>
    <d v="2024-07-29T02:14:09"/>
    <s v="PROD70"/>
    <s v="CUST50"/>
    <s v="Home Appliances"/>
    <s v="Credit Card"/>
    <n v="1357.4"/>
    <n v="10"/>
    <n v="13574"/>
    <n v="57.64"/>
    <n v="13516.36"/>
    <x v="6"/>
    <s v="07"/>
    <s v="July"/>
  </r>
  <r>
    <x v="5551"/>
    <d v="2024-05-15T12:50:36"/>
    <s v="PROD81"/>
    <s v="CUST5"/>
    <s v="Books"/>
    <s v="Debit Card"/>
    <n v="794.37"/>
    <n v="6"/>
    <n v="4766.22"/>
    <n v="783.02"/>
    <n v="3983.2000000000003"/>
    <x v="4"/>
    <s v="05"/>
    <s v="May"/>
  </r>
  <r>
    <x v="5552"/>
    <d v="2024-10-27T08:39:20"/>
    <s v="PROD42"/>
    <s v="CUST176"/>
    <s v="Fashion"/>
    <s v="Credit Card"/>
    <n v="154.77000000000001"/>
    <n v="10"/>
    <n v="1547.7"/>
    <n v="352.83"/>
    <n v="1194.8700000000001"/>
    <x v="0"/>
    <s v="10"/>
    <s v="October"/>
  </r>
  <r>
    <x v="5553"/>
    <d v="2024-04-28T20:22:48"/>
    <s v="PROD117"/>
    <s v="CUST873"/>
    <s v="Home Appliances"/>
    <s v="Cash"/>
    <n v="1018.75"/>
    <n v="5"/>
    <n v="5093.75"/>
    <n v="621.46"/>
    <n v="4472.29"/>
    <x v="0"/>
    <s v="04"/>
    <s v="April"/>
  </r>
  <r>
    <x v="5554"/>
    <d v="2024-03-19T07:38:04"/>
    <s v="PROD137"/>
    <s v="CUST408"/>
    <s v="Electronics"/>
    <s v="Cash"/>
    <n v="1799"/>
    <n v="1"/>
    <n v="1799"/>
    <n v="612.41999999999996"/>
    <n v="1186.58"/>
    <x v="5"/>
    <s v="03"/>
    <s v="March"/>
  </r>
  <r>
    <x v="5555"/>
    <d v="2024-10-19T04:39:41"/>
    <s v="PROD80"/>
    <s v="CUST802"/>
    <s v="Toys"/>
    <s v="PayPal"/>
    <n v="908.64"/>
    <n v="6"/>
    <n v="5451.84"/>
    <n v="348.54"/>
    <n v="5103.3"/>
    <x v="3"/>
    <s v="10"/>
    <s v="October"/>
  </r>
  <r>
    <x v="5556"/>
    <d v="2024-03-10T20:16:40"/>
    <s v="PROD149"/>
    <s v="CUST629"/>
    <s v="Books"/>
    <s v="Bank Transfer"/>
    <n v="260.5"/>
    <n v="4"/>
    <n v="1042"/>
    <n v="581.64"/>
    <n v="460.36"/>
    <x v="0"/>
    <s v="03"/>
    <s v="March"/>
  </r>
  <r>
    <x v="5557"/>
    <d v="2024-05-22T20:54:59"/>
    <s v="PROD92"/>
    <s v="CUST370"/>
    <s v="Books"/>
    <s v="Cash"/>
    <n v="1509.93"/>
    <n v="8"/>
    <n v="12079.44"/>
    <n v="814.84"/>
    <n v="11264.6"/>
    <x v="4"/>
    <s v="05"/>
    <s v="May"/>
  </r>
  <r>
    <x v="5558"/>
    <d v="2024-10-05T01:28:24"/>
    <s v="PROD18"/>
    <s v="CUST748"/>
    <s v="Home Appliances"/>
    <s v="Bank Transfer"/>
    <n v="1008.92"/>
    <n v="5"/>
    <n v="5044.5999999999995"/>
    <n v="973.48"/>
    <n v="4071.1199999999994"/>
    <x v="3"/>
    <s v="10"/>
    <s v="October"/>
  </r>
  <r>
    <x v="5559"/>
    <d v="2024-01-30T18:01:25"/>
    <s v="PROD9"/>
    <s v="CUST232"/>
    <s v="Home Appliances"/>
    <s v="Bank Transfer"/>
    <n v="978.71"/>
    <n v="9"/>
    <n v="8808.39"/>
    <n v="481"/>
    <n v="8327.39"/>
    <x v="5"/>
    <s v="01"/>
    <s v="January"/>
  </r>
  <r>
    <x v="5560"/>
    <d v="2024-03-15T19:41:18"/>
    <s v="PROD90"/>
    <s v="CUST317"/>
    <s v="Electronics"/>
    <s v="PayPal"/>
    <n v="1041.6199999999999"/>
    <n v="8"/>
    <n v="8332.9599999999991"/>
    <n v="961.3"/>
    <n v="7371.6599999999989"/>
    <x v="1"/>
    <s v="03"/>
    <s v="March"/>
  </r>
  <r>
    <x v="5561"/>
    <d v="2024-10-02T22:52:05"/>
    <s v="PROD68"/>
    <s v="CUST509"/>
    <s v="Fashion"/>
    <s v="Credit Card"/>
    <n v="474.43"/>
    <n v="8"/>
    <n v="3795.44"/>
    <n v="704.91"/>
    <n v="3090.53"/>
    <x v="4"/>
    <s v="10"/>
    <s v="October"/>
  </r>
  <r>
    <x v="5562"/>
    <d v="2024-05-19T16:11:15"/>
    <s v="PROD75"/>
    <s v="CUST230"/>
    <s v="Electronics"/>
    <s v="Cash"/>
    <n v="70.78"/>
    <n v="9"/>
    <n v="637.02"/>
    <n v="703.67"/>
    <n v="-66.649999999999977"/>
    <x v="0"/>
    <s v="05"/>
    <s v="May"/>
  </r>
  <r>
    <x v="5563"/>
    <d v="2024-01-01T16:21:46"/>
    <s v="PROD1"/>
    <s v="CUST740"/>
    <s v="Home Appliances"/>
    <s v="PayPal"/>
    <n v="1435.91"/>
    <n v="7"/>
    <n v="10051.370000000001"/>
    <n v="435.29"/>
    <n v="9616.08"/>
    <x v="6"/>
    <s v="01"/>
    <s v="January"/>
  </r>
  <r>
    <x v="5564"/>
    <d v="2024-03-13T02:55:49"/>
    <s v="PROD180"/>
    <s v="CUST337"/>
    <s v="Home Appliances"/>
    <s v="Bank Transfer"/>
    <n v="1296.47"/>
    <n v="1"/>
    <n v="1296.47"/>
    <n v="452.2"/>
    <n v="844.27"/>
    <x v="4"/>
    <s v="03"/>
    <s v="March"/>
  </r>
  <r>
    <x v="5565"/>
    <d v="2024-03-31T15:00:59"/>
    <s v="PROD73"/>
    <s v="CUST119"/>
    <s v="Home Appliances"/>
    <s v="Debit Card"/>
    <n v="910.07"/>
    <n v="3"/>
    <n v="2730.21"/>
    <n v="427.85"/>
    <n v="2302.36"/>
    <x v="0"/>
    <s v="03"/>
    <s v="March"/>
  </r>
  <r>
    <x v="5566"/>
    <d v="2024-02-08T06:10:09"/>
    <s v="PROD83"/>
    <s v="CUST473"/>
    <s v="Toys"/>
    <s v="Cash"/>
    <n v="1386.76"/>
    <n v="7"/>
    <n v="9707.32"/>
    <n v="303.60000000000002"/>
    <n v="9403.7199999999993"/>
    <x v="2"/>
    <s v="02"/>
    <s v="February"/>
  </r>
  <r>
    <x v="5567"/>
    <d v="2024-03-04T16:17:02"/>
    <s v="PROD138"/>
    <s v="CUST249"/>
    <s v="Books"/>
    <s v="Cash"/>
    <n v="1169.28"/>
    <n v="2"/>
    <n v="2338.56"/>
    <n v="374.92"/>
    <n v="1963.6399999999999"/>
    <x v="6"/>
    <s v="03"/>
    <s v="March"/>
  </r>
  <r>
    <x v="5568"/>
    <d v="2024-07-26T20:20:32"/>
    <s v="PROD155"/>
    <s v="CUST889"/>
    <s v="Fashion"/>
    <s v="PayPal"/>
    <n v="1361.56"/>
    <n v="6"/>
    <n v="8169.36"/>
    <n v="28.84"/>
    <n v="8140.5199999999995"/>
    <x v="1"/>
    <s v="07"/>
    <s v="July"/>
  </r>
  <r>
    <x v="5569"/>
    <d v="2024-05-22T18:07:57"/>
    <s v="PROD106"/>
    <s v="CUST186"/>
    <s v="Toys"/>
    <s v="Cash"/>
    <n v="1217.04"/>
    <n v="3"/>
    <n v="3651.12"/>
    <n v="750.19"/>
    <n v="2900.93"/>
    <x v="4"/>
    <s v="05"/>
    <s v="May"/>
  </r>
  <r>
    <x v="5570"/>
    <d v="2024-02-26T09:48:14"/>
    <s v="PROD86"/>
    <s v="CUST206"/>
    <s v="Books"/>
    <s v="PayPal"/>
    <n v="192.09"/>
    <n v="4"/>
    <n v="768.36"/>
    <n v="15.69"/>
    <n v="752.67"/>
    <x v="6"/>
    <s v="02"/>
    <s v="February"/>
  </r>
  <r>
    <x v="5571"/>
    <d v="2024-05-29T04:50:22"/>
    <s v="PROD4"/>
    <s v="CUST928"/>
    <s v="Toys"/>
    <s v="Bank Transfer"/>
    <n v="1186.44"/>
    <n v="2"/>
    <n v="2372.88"/>
    <n v="454.08"/>
    <n v="1918.8000000000002"/>
    <x v="4"/>
    <s v="05"/>
    <s v="May"/>
  </r>
  <r>
    <x v="5572"/>
    <d v="2024-06-03T12:21:51"/>
    <s v="PROD86"/>
    <s v="CUST622"/>
    <s v="Toys"/>
    <s v="PayPal"/>
    <n v="762.45"/>
    <n v="5"/>
    <n v="3812.25"/>
    <n v="15.69"/>
    <n v="3796.56"/>
    <x v="6"/>
    <s v="06"/>
    <s v="June"/>
  </r>
  <r>
    <x v="5573"/>
    <d v="2024-11-12T09:27:36"/>
    <s v="PROD173"/>
    <s v="CUST988"/>
    <s v="Books"/>
    <s v="Credit Card"/>
    <n v="997.94"/>
    <n v="10"/>
    <n v="9979.4000000000015"/>
    <n v="18.7"/>
    <n v="9960.7000000000007"/>
    <x v="5"/>
    <s v="11"/>
    <s v="November"/>
  </r>
  <r>
    <x v="5574"/>
    <d v="2024-05-31T17:01:51"/>
    <s v="PROD36"/>
    <s v="CUST868"/>
    <s v="Home Appliances"/>
    <s v="Debit Card"/>
    <n v="369.09"/>
    <n v="3"/>
    <n v="1107.27"/>
    <n v="462.14"/>
    <n v="645.13"/>
    <x v="1"/>
    <s v="05"/>
    <s v="May"/>
  </r>
  <r>
    <x v="5575"/>
    <d v="2024-02-11T21:36:46"/>
    <s v="PROD159"/>
    <s v="CUST181"/>
    <s v="Home Appliances"/>
    <s v="Bank Transfer"/>
    <n v="24.35"/>
    <n v="6"/>
    <n v="146.10000000000002"/>
    <n v="220.45"/>
    <n v="-74.349999999999966"/>
    <x v="0"/>
    <s v="02"/>
    <s v="February"/>
  </r>
  <r>
    <x v="5576"/>
    <d v="2024-03-02T01:14:09"/>
    <s v="PROD65"/>
    <s v="CUST163"/>
    <s v="Home Appliances"/>
    <s v="Credit Card"/>
    <n v="614.29"/>
    <n v="6"/>
    <n v="3685.74"/>
    <n v="974.22"/>
    <n v="2711.5199999999995"/>
    <x v="3"/>
    <s v="03"/>
    <s v="March"/>
  </r>
  <r>
    <x v="5577"/>
    <d v="2024-02-14T21:24:17"/>
    <s v="PROD37"/>
    <s v="CUST930"/>
    <s v="Books"/>
    <s v="PayPal"/>
    <n v="1843.42"/>
    <n v="6"/>
    <n v="11060.52"/>
    <n v="644.58000000000004"/>
    <n v="10415.94"/>
    <x v="4"/>
    <s v="02"/>
    <s v="February"/>
  </r>
  <r>
    <x v="5578"/>
    <d v="2024-05-28T00:22:44"/>
    <s v="PROD114"/>
    <s v="CUST248"/>
    <s v="Fashion"/>
    <s v="Debit Card"/>
    <n v="450.86"/>
    <n v="2"/>
    <n v="901.72"/>
    <n v="380.81"/>
    <n v="520.91000000000008"/>
    <x v="5"/>
    <s v="05"/>
    <s v="May"/>
  </r>
  <r>
    <x v="5579"/>
    <d v="2024-06-14T21:30:57"/>
    <s v="PROD195"/>
    <s v="CUST195"/>
    <s v="Toys"/>
    <s v="PayPal"/>
    <n v="1766.11"/>
    <n v="4"/>
    <n v="7064.44"/>
    <n v="955.51"/>
    <n v="6108.9299999999994"/>
    <x v="1"/>
    <s v="06"/>
    <s v="June"/>
  </r>
  <r>
    <x v="5580"/>
    <d v="2024-07-26T04:14:32"/>
    <s v="PROD132"/>
    <s v="CUST887"/>
    <s v="Fashion"/>
    <s v="Credit Card"/>
    <n v="974.21"/>
    <n v="6"/>
    <n v="5845.26"/>
    <n v="28.1"/>
    <n v="5817.16"/>
    <x v="1"/>
    <s v="07"/>
    <s v="July"/>
  </r>
  <r>
    <x v="5581"/>
    <d v="2024-10-04T08:14:53"/>
    <s v="PROD74"/>
    <s v="CUST7"/>
    <s v="Electronics"/>
    <s v="Bank Transfer"/>
    <n v="648.6"/>
    <n v="7"/>
    <n v="4540.2"/>
    <n v="670.34"/>
    <n v="3869.8599999999997"/>
    <x v="1"/>
    <s v="10"/>
    <s v="October"/>
  </r>
  <r>
    <x v="5582"/>
    <d v="2024-07-14T23:05:35"/>
    <s v="PROD74"/>
    <s v="CUST389"/>
    <s v="Fashion"/>
    <s v="PayPal"/>
    <n v="1159.71"/>
    <n v="5"/>
    <n v="5798.55"/>
    <n v="670.34"/>
    <n v="5128.21"/>
    <x v="0"/>
    <s v="07"/>
    <s v="July"/>
  </r>
  <r>
    <x v="5583"/>
    <d v="2024-03-17T20:39:44"/>
    <s v="PROD88"/>
    <s v="CUST975"/>
    <s v="Books"/>
    <s v="PayPal"/>
    <n v="1955.11"/>
    <n v="8"/>
    <n v="15640.88"/>
    <n v="834.4"/>
    <n v="14806.48"/>
    <x v="0"/>
    <s v="03"/>
    <s v="March"/>
  </r>
  <r>
    <x v="5584"/>
    <d v="2024-09-28T16:05:05"/>
    <s v="PROD93"/>
    <s v="CUST431"/>
    <s v="Home Appliances"/>
    <s v="Cash"/>
    <n v="1397.54"/>
    <n v="6"/>
    <n v="8385.24"/>
    <n v="762.47"/>
    <n v="7622.7699999999995"/>
    <x v="3"/>
    <s v="09"/>
    <s v="September"/>
  </r>
  <r>
    <x v="5585"/>
    <d v="2024-03-14T13:49:30"/>
    <s v="PROD47"/>
    <s v="CUST441"/>
    <s v="Fashion"/>
    <s v="Bank Transfer"/>
    <n v="564.64"/>
    <n v="5"/>
    <n v="2823.2"/>
    <n v="821.78"/>
    <n v="2001.4199999999998"/>
    <x v="2"/>
    <s v="03"/>
    <s v="March"/>
  </r>
  <r>
    <x v="5586"/>
    <d v="2024-11-16T14:03:28"/>
    <s v="PROD111"/>
    <s v="CUST250"/>
    <s v="Toys"/>
    <s v="Debit Card"/>
    <n v="842.66"/>
    <n v="10"/>
    <n v="8426.6"/>
    <n v="771.88"/>
    <n v="7654.72"/>
    <x v="3"/>
    <s v="11"/>
    <s v="November"/>
  </r>
  <r>
    <x v="5587"/>
    <d v="2024-01-30T01:14:28"/>
    <s v="PROD172"/>
    <s v="CUST94"/>
    <s v="Books"/>
    <s v="PayPal"/>
    <n v="1417.6"/>
    <n v="8"/>
    <n v="11340.8"/>
    <n v="95.27"/>
    <n v="11245.529999999999"/>
    <x v="5"/>
    <s v="01"/>
    <s v="January"/>
  </r>
  <r>
    <x v="5588"/>
    <d v="2024-10-13T15:59:24"/>
    <s v="PROD80"/>
    <s v="CUST813"/>
    <s v="Electronics"/>
    <s v="Cash"/>
    <n v="1504.37"/>
    <n v="3"/>
    <n v="4513.1099999999997"/>
    <n v="348.54"/>
    <n v="4164.57"/>
    <x v="0"/>
    <s v="10"/>
    <s v="October"/>
  </r>
  <r>
    <x v="5589"/>
    <d v="2024-03-12T21:19:00"/>
    <s v="PROD145"/>
    <s v="CUST366"/>
    <s v="Fashion"/>
    <s v="Cash"/>
    <n v="449.05"/>
    <n v="7"/>
    <n v="3143.35"/>
    <n v="789.58"/>
    <n v="2353.77"/>
    <x v="5"/>
    <s v="03"/>
    <s v="March"/>
  </r>
  <r>
    <x v="5590"/>
    <d v="2024-11-15T19:59:48"/>
    <s v="PROD146"/>
    <s v="CUST95"/>
    <s v="Toys"/>
    <s v="PayPal"/>
    <n v="1878.47"/>
    <n v="10"/>
    <n v="18784.7"/>
    <n v="687.22"/>
    <n v="18097.48"/>
    <x v="1"/>
    <s v="11"/>
    <s v="November"/>
  </r>
  <r>
    <x v="5591"/>
    <d v="2024-10-09T21:28:21"/>
    <s v="PROD184"/>
    <s v="CUST286"/>
    <s v="Fashion"/>
    <s v="Cash"/>
    <n v="851.33"/>
    <n v="5"/>
    <n v="4256.6500000000005"/>
    <n v="986.68"/>
    <n v="3269.9700000000007"/>
    <x v="4"/>
    <s v="10"/>
    <s v="October"/>
  </r>
  <r>
    <x v="5592"/>
    <d v="2024-01-07T01:32:55"/>
    <s v="PROD16"/>
    <s v="CUST549"/>
    <s v="Home Appliances"/>
    <s v="Bank Transfer"/>
    <n v="34.409999999999997"/>
    <n v="8"/>
    <n v="275.27999999999997"/>
    <n v="114.47"/>
    <n v="160.80999999999997"/>
    <x v="0"/>
    <s v="01"/>
    <s v="January"/>
  </r>
  <r>
    <x v="5593"/>
    <d v="2024-04-23T19:37:45"/>
    <s v="PROD94"/>
    <s v="CUST599"/>
    <s v="Electronics"/>
    <s v="Cash"/>
    <n v="1785.6"/>
    <n v="3"/>
    <n v="5356.7999999999993"/>
    <n v="171.16"/>
    <n v="5185.6399999999994"/>
    <x v="5"/>
    <s v="04"/>
    <s v="April"/>
  </r>
  <r>
    <x v="5594"/>
    <d v="2024-05-26T04:33:34"/>
    <s v="PROD153"/>
    <s v="CUST575"/>
    <s v="Home Appliances"/>
    <s v="Bank Transfer"/>
    <n v="937.95"/>
    <n v="9"/>
    <n v="8441.5500000000011"/>
    <n v="585.16999999999996"/>
    <n v="7856.380000000001"/>
    <x v="0"/>
    <s v="05"/>
    <s v="May"/>
  </r>
  <r>
    <x v="5595"/>
    <d v="2024-04-22T08:41:14"/>
    <s v="PROD178"/>
    <s v="CUST543"/>
    <s v="Electronics"/>
    <s v="Bank Transfer"/>
    <n v="856.62"/>
    <n v="6"/>
    <n v="5139.72"/>
    <n v="750.55"/>
    <n v="4389.17"/>
    <x v="6"/>
    <s v="04"/>
    <s v="April"/>
  </r>
  <r>
    <x v="5596"/>
    <d v="2024-09-11T10:07:44"/>
    <s v="PROD137"/>
    <s v="CUST563"/>
    <s v="Fashion"/>
    <s v="Bank Transfer"/>
    <n v="1728.1"/>
    <n v="1"/>
    <n v="1728.1"/>
    <n v="612.41999999999996"/>
    <n v="1115.6799999999998"/>
    <x v="4"/>
    <s v="09"/>
    <s v="September"/>
  </r>
  <r>
    <x v="5597"/>
    <d v="2024-09-27T06:24:55"/>
    <s v="PROD154"/>
    <s v="CUST339"/>
    <s v="Home Appliances"/>
    <s v="PayPal"/>
    <n v="1459.62"/>
    <n v="4"/>
    <n v="5838.48"/>
    <n v="37.53"/>
    <n v="5800.95"/>
    <x v="1"/>
    <s v="09"/>
    <s v="September"/>
  </r>
  <r>
    <x v="5598"/>
    <d v="2024-08-24T18:43:02"/>
    <s v="PROD35"/>
    <s v="CUST566"/>
    <s v="Electronics"/>
    <s v="Credit Card"/>
    <n v="126.95"/>
    <n v="3"/>
    <n v="380.85"/>
    <n v="707.26"/>
    <n v="-326.40999999999997"/>
    <x v="3"/>
    <s v="08"/>
    <s v="August"/>
  </r>
  <r>
    <x v="5599"/>
    <d v="2024-10-30T11:39:48"/>
    <s v="PROD13"/>
    <s v="CUST300"/>
    <s v="Fashion"/>
    <s v="Bank Transfer"/>
    <n v="1747.76"/>
    <n v="4"/>
    <n v="6991.04"/>
    <n v="188.4"/>
    <n v="6802.64"/>
    <x v="4"/>
    <s v="10"/>
    <s v="October"/>
  </r>
  <r>
    <x v="5600"/>
    <d v="2024-10-26T14:37:39"/>
    <s v="PROD48"/>
    <s v="CUST252"/>
    <s v="Toys"/>
    <s v="Debit Card"/>
    <n v="1727.79"/>
    <n v="2"/>
    <n v="3455.58"/>
    <n v="965.14"/>
    <n v="2490.44"/>
    <x v="3"/>
    <s v="10"/>
    <s v="October"/>
  </r>
  <r>
    <x v="5601"/>
    <d v="2024-11-10T07:53:45"/>
    <s v="PROD2"/>
    <s v="CUST959"/>
    <s v="Books"/>
    <s v="Debit Card"/>
    <n v="233.46"/>
    <n v="9"/>
    <n v="2101.14"/>
    <n v="253.61"/>
    <n v="1847.5299999999997"/>
    <x v="0"/>
    <s v="11"/>
    <s v="November"/>
  </r>
  <r>
    <x v="5602"/>
    <d v="2024-04-26T11:12:00"/>
    <s v="PROD175"/>
    <s v="CUST166"/>
    <s v="Toys"/>
    <s v="Credit Card"/>
    <n v="1506.9"/>
    <n v="2"/>
    <n v="3013.8"/>
    <n v="742.32"/>
    <n v="2271.48"/>
    <x v="1"/>
    <s v="04"/>
    <s v="April"/>
  </r>
  <r>
    <x v="5603"/>
    <d v="2024-05-30T23:45:20"/>
    <s v="PROD14"/>
    <s v="CUST991"/>
    <s v="Fashion"/>
    <s v="Debit Card"/>
    <n v="232.2"/>
    <n v="5"/>
    <n v="1161"/>
    <n v="623.39"/>
    <n v="537.61"/>
    <x v="2"/>
    <s v="05"/>
    <s v="May"/>
  </r>
  <r>
    <x v="5604"/>
    <d v="2024-10-31T12:40:02"/>
    <s v="PROD175"/>
    <s v="CUST497"/>
    <s v="Books"/>
    <s v="Bank Transfer"/>
    <n v="1166.82"/>
    <n v="8"/>
    <n v="9334.56"/>
    <n v="742.32"/>
    <n v="8592.24"/>
    <x v="2"/>
    <s v="10"/>
    <s v="October"/>
  </r>
  <r>
    <x v="5605"/>
    <d v="2024-03-03T21:47:44"/>
    <s v="PROD77"/>
    <s v="CUST214"/>
    <s v="Books"/>
    <s v="Debit Card"/>
    <n v="1366.84"/>
    <n v="7"/>
    <n v="9567.8799999999992"/>
    <n v="596.91999999999996"/>
    <n v="8970.9599999999991"/>
    <x v="0"/>
    <s v="03"/>
    <s v="March"/>
  </r>
  <r>
    <x v="5606"/>
    <d v="2024-04-07T01:34:19"/>
    <s v="PROD82"/>
    <s v="CUST178"/>
    <s v="Books"/>
    <s v="Bank Transfer"/>
    <n v="147.53"/>
    <n v="1"/>
    <n v="147.53"/>
    <n v="208.12"/>
    <n v="-60.59"/>
    <x v="0"/>
    <s v="04"/>
    <s v="April"/>
  </r>
  <r>
    <x v="5607"/>
    <d v="2024-10-25T15:49:56"/>
    <s v="PROD53"/>
    <s v="CUST487"/>
    <s v="Home Appliances"/>
    <s v="Bank Transfer"/>
    <n v="594.49"/>
    <n v="7"/>
    <n v="4161.43"/>
    <n v="752.34"/>
    <n v="3409.09"/>
    <x v="1"/>
    <s v="10"/>
    <s v="October"/>
  </r>
  <r>
    <x v="5608"/>
    <d v="2024-01-11T16:00:55"/>
    <s v="PROD148"/>
    <s v="CUST683"/>
    <s v="Books"/>
    <s v="Cash"/>
    <n v="1819.95"/>
    <n v="10"/>
    <n v="18199.5"/>
    <n v="93.21"/>
    <n v="18106.29"/>
    <x v="2"/>
    <s v="01"/>
    <s v="January"/>
  </r>
  <r>
    <x v="5609"/>
    <d v="2024-08-01T08:40:47"/>
    <s v="PROD35"/>
    <s v="CUST316"/>
    <s v="Home Appliances"/>
    <s v="Bank Transfer"/>
    <n v="444.35"/>
    <n v="2"/>
    <n v="888.7"/>
    <n v="707.26"/>
    <n v="181.44000000000005"/>
    <x v="2"/>
    <s v="08"/>
    <s v="August"/>
  </r>
  <r>
    <x v="5610"/>
    <d v="2024-07-26T12:50:52"/>
    <s v="PROD3"/>
    <s v="CUST986"/>
    <s v="Electronics"/>
    <s v="Credit Card"/>
    <n v="684.98"/>
    <n v="5"/>
    <n v="3424.9"/>
    <n v="27.63"/>
    <n v="3397.27"/>
    <x v="1"/>
    <s v="07"/>
    <s v="July"/>
  </r>
  <r>
    <x v="5611"/>
    <d v="2024-08-30T17:12:56"/>
    <s v="PROD30"/>
    <s v="CUST529"/>
    <s v="Fashion"/>
    <s v="Cash"/>
    <n v="705.13"/>
    <n v="7"/>
    <n v="4935.91"/>
    <n v="363.91"/>
    <n v="4572"/>
    <x v="1"/>
    <s v="08"/>
    <s v="August"/>
  </r>
  <r>
    <x v="5612"/>
    <d v="2024-10-05T23:23:05"/>
    <s v="PROD71"/>
    <s v="CUST736"/>
    <s v="Home Appliances"/>
    <s v="Debit Card"/>
    <n v="135.69"/>
    <n v="6"/>
    <n v="814.14"/>
    <n v="35.22"/>
    <n v="778.92"/>
    <x v="3"/>
    <s v="10"/>
    <s v="October"/>
  </r>
  <r>
    <x v="5613"/>
    <d v="2024-09-06T14:24:27"/>
    <s v="PROD78"/>
    <s v="CUST196"/>
    <s v="Books"/>
    <s v="Debit Card"/>
    <n v="673.16"/>
    <n v="5"/>
    <n v="3365.7999999999997"/>
    <n v="368.23"/>
    <n v="2997.5699999999997"/>
    <x v="1"/>
    <s v="09"/>
    <s v="September"/>
  </r>
  <r>
    <x v="5614"/>
    <d v="2024-09-13T05:14:10"/>
    <s v="PROD142"/>
    <s v="CUST411"/>
    <s v="Books"/>
    <s v="Credit Card"/>
    <n v="1101.2"/>
    <n v="8"/>
    <n v="8809.6"/>
    <n v="102.72"/>
    <n v="8706.880000000001"/>
    <x v="1"/>
    <s v="09"/>
    <s v="September"/>
  </r>
  <r>
    <x v="5615"/>
    <d v="2024-08-31T19:15:22"/>
    <s v="PROD78"/>
    <s v="CUST394"/>
    <s v="Fashion"/>
    <s v="Debit Card"/>
    <n v="1910.8"/>
    <n v="4"/>
    <n v="7643.2"/>
    <n v="368.23"/>
    <n v="7274.9699999999993"/>
    <x v="3"/>
    <s v="08"/>
    <s v="August"/>
  </r>
  <r>
    <x v="5616"/>
    <d v="2024-07-27T21:08:15"/>
    <s v="PROD186"/>
    <s v="CUST587"/>
    <s v="Home Appliances"/>
    <s v="PayPal"/>
    <n v="665.2"/>
    <n v="7"/>
    <n v="4656.4000000000005"/>
    <n v="945.84"/>
    <n v="3710.5600000000004"/>
    <x v="3"/>
    <s v="07"/>
    <s v="July"/>
  </r>
  <r>
    <x v="5617"/>
    <d v="2024-08-24T01:51:46"/>
    <s v="PROD171"/>
    <s v="CUST627"/>
    <s v="Toys"/>
    <s v="PayPal"/>
    <n v="1686.28"/>
    <n v="8"/>
    <n v="13490.24"/>
    <n v="485.76"/>
    <n v="13004.48"/>
    <x v="3"/>
    <s v="08"/>
    <s v="August"/>
  </r>
  <r>
    <x v="5618"/>
    <d v="2024-07-27T21:53:01"/>
    <s v="PROD104"/>
    <s v="CUST433"/>
    <s v="Books"/>
    <s v="Bank Transfer"/>
    <n v="149.49"/>
    <n v="3"/>
    <n v="448.47"/>
    <n v="310.20999999999998"/>
    <n v="138.26000000000005"/>
    <x v="3"/>
    <s v="07"/>
    <s v="July"/>
  </r>
  <r>
    <x v="5619"/>
    <d v="2024-10-18T02:44:24"/>
    <s v="PROD198"/>
    <s v="CUST163"/>
    <s v="Electronics"/>
    <s v="Bank Transfer"/>
    <n v="1287.3800000000001"/>
    <n v="7"/>
    <n v="9011.66"/>
    <n v="565.99"/>
    <n v="8445.67"/>
    <x v="1"/>
    <s v="10"/>
    <s v="October"/>
  </r>
  <r>
    <x v="5620"/>
    <d v="2024-06-11T09:03:54"/>
    <s v="PROD21"/>
    <s v="CUST324"/>
    <s v="Fashion"/>
    <s v="Cash"/>
    <n v="1307.1600000000001"/>
    <n v="7"/>
    <n v="9150.1200000000008"/>
    <n v="950.81"/>
    <n v="8199.3100000000013"/>
    <x v="5"/>
    <s v="06"/>
    <s v="June"/>
  </r>
  <r>
    <x v="5621"/>
    <d v="2024-07-23T00:16:30"/>
    <s v="PROD71"/>
    <s v="CUST277"/>
    <s v="Toys"/>
    <s v="PayPal"/>
    <n v="272.19"/>
    <n v="2"/>
    <n v="544.38"/>
    <n v="35.22"/>
    <n v="509.15999999999997"/>
    <x v="5"/>
    <s v="07"/>
    <s v="July"/>
  </r>
  <r>
    <x v="5622"/>
    <d v="2024-09-09T19:33:26"/>
    <s v="PROD25"/>
    <s v="CUST965"/>
    <s v="Books"/>
    <s v="PayPal"/>
    <n v="345.31"/>
    <n v="7"/>
    <n v="2417.17"/>
    <n v="465.59"/>
    <n v="1951.5800000000002"/>
    <x v="6"/>
    <s v="09"/>
    <s v="September"/>
  </r>
  <r>
    <x v="5623"/>
    <d v="2024-07-13T12:35:14"/>
    <s v="PROD198"/>
    <s v="CUST346"/>
    <s v="Home Appliances"/>
    <s v="PayPal"/>
    <n v="722.39"/>
    <n v="10"/>
    <n v="7223.9"/>
    <n v="565.99"/>
    <n v="6657.91"/>
    <x v="3"/>
    <s v="07"/>
    <s v="July"/>
  </r>
  <r>
    <x v="5624"/>
    <d v="2024-04-22T19:27:08"/>
    <s v="PROD178"/>
    <s v="CUST218"/>
    <s v="Fashion"/>
    <s v="PayPal"/>
    <n v="1583.68"/>
    <n v="6"/>
    <n v="9502.08"/>
    <n v="750.55"/>
    <n v="8751.5300000000007"/>
    <x v="6"/>
    <s v="04"/>
    <s v="April"/>
  </r>
  <r>
    <x v="5625"/>
    <d v="2024-10-04T10:38:26"/>
    <s v="PROD109"/>
    <s v="CUST887"/>
    <s v="Fashion"/>
    <s v="PayPal"/>
    <n v="269.55"/>
    <n v="9"/>
    <n v="2425.9500000000003"/>
    <n v="282.68"/>
    <n v="2143.2700000000004"/>
    <x v="1"/>
    <s v="10"/>
    <s v="October"/>
  </r>
  <r>
    <x v="5626"/>
    <d v="2024-05-01T02:47:12"/>
    <s v="PROD51"/>
    <s v="CUST78"/>
    <s v="Fashion"/>
    <s v="PayPal"/>
    <n v="399.63"/>
    <n v="9"/>
    <n v="3596.67"/>
    <n v="502.29"/>
    <n v="3094.38"/>
    <x v="4"/>
    <s v="05"/>
    <s v="May"/>
  </r>
  <r>
    <x v="5627"/>
    <d v="2024-08-17T21:23:03"/>
    <s v="PROD128"/>
    <s v="CUST854"/>
    <s v="Electronics"/>
    <s v="Debit Card"/>
    <n v="406.52"/>
    <n v="4"/>
    <n v="1626.08"/>
    <n v="505.04"/>
    <n v="1121.04"/>
    <x v="3"/>
    <s v="08"/>
    <s v="August"/>
  </r>
  <r>
    <x v="5628"/>
    <d v="2024-01-17T03:02:38"/>
    <s v="PROD177"/>
    <s v="CUST289"/>
    <s v="Books"/>
    <s v="PayPal"/>
    <n v="1003.05"/>
    <n v="8"/>
    <n v="8024.4"/>
    <n v="102.73"/>
    <n v="7921.67"/>
    <x v="4"/>
    <s v="01"/>
    <s v="January"/>
  </r>
  <r>
    <x v="5629"/>
    <d v="2024-03-18T09:28:21"/>
    <s v="PROD142"/>
    <s v="CUST666"/>
    <s v="Home Appliances"/>
    <s v="Cash"/>
    <n v="70.23"/>
    <n v="6"/>
    <n v="421.38"/>
    <n v="102.72"/>
    <n v="318.65999999999997"/>
    <x v="6"/>
    <s v="03"/>
    <s v="March"/>
  </r>
  <r>
    <x v="5630"/>
    <d v="2024-08-19T03:27:36"/>
    <s v="PROD124"/>
    <s v="CUST737"/>
    <s v="Home Appliances"/>
    <s v="Bank Transfer"/>
    <n v="1192.24"/>
    <n v="4"/>
    <n v="4768.96"/>
    <n v="409.39"/>
    <n v="4359.57"/>
    <x v="6"/>
    <s v="08"/>
    <s v="August"/>
  </r>
  <r>
    <x v="5631"/>
    <d v="2024-11-08T18:23:14"/>
    <s v="PROD47"/>
    <s v="CUST534"/>
    <s v="Home Appliances"/>
    <s v="Cash"/>
    <n v="836.52"/>
    <n v="4"/>
    <n v="3346.08"/>
    <n v="821.78"/>
    <n v="2524.3000000000002"/>
    <x v="1"/>
    <s v="11"/>
    <s v="November"/>
  </r>
  <r>
    <x v="5632"/>
    <d v="2024-08-04T06:04:20"/>
    <s v="PROD105"/>
    <s v="CUST326"/>
    <s v="Books"/>
    <s v="Bank Transfer"/>
    <n v="741.16"/>
    <n v="9"/>
    <n v="6670.44"/>
    <n v="305.49"/>
    <n v="6364.95"/>
    <x v="0"/>
    <s v="08"/>
    <s v="August"/>
  </r>
  <r>
    <x v="5633"/>
    <d v="2024-08-01T05:16:44"/>
    <s v="PROD48"/>
    <s v="CUST371"/>
    <s v="Books"/>
    <s v="Credit Card"/>
    <n v="1503.71"/>
    <n v="5"/>
    <n v="7518.55"/>
    <n v="965.14"/>
    <n v="6553.41"/>
    <x v="2"/>
    <s v="08"/>
    <s v="August"/>
  </r>
  <r>
    <x v="5634"/>
    <d v="2024-07-01T00:59:16"/>
    <s v="PROD109"/>
    <s v="CUST323"/>
    <s v="Home Appliances"/>
    <s v="PayPal"/>
    <n v="1552.84"/>
    <n v="4"/>
    <n v="6211.36"/>
    <n v="282.68"/>
    <n v="5928.6799999999994"/>
    <x v="6"/>
    <s v="07"/>
    <s v="July"/>
  </r>
  <r>
    <x v="5635"/>
    <d v="2024-02-24T02:05:29"/>
    <s v="PROD51"/>
    <s v="CUST631"/>
    <s v="Home Appliances"/>
    <s v="Cash"/>
    <n v="1305.1099999999999"/>
    <n v="1"/>
    <n v="1305.1099999999999"/>
    <n v="502.29"/>
    <n v="802.81999999999994"/>
    <x v="3"/>
    <s v="02"/>
    <s v="February"/>
  </r>
  <r>
    <x v="5636"/>
    <d v="2024-04-12T22:52:03"/>
    <s v="PROD85"/>
    <s v="CUST212"/>
    <s v="Books"/>
    <s v="Cash"/>
    <n v="427.44"/>
    <n v="5"/>
    <n v="2137.1999999999998"/>
    <n v="899.57"/>
    <n v="1237.6299999999997"/>
    <x v="1"/>
    <s v="04"/>
    <s v="April"/>
  </r>
  <r>
    <x v="5637"/>
    <d v="2024-05-07T11:39:08"/>
    <s v="PROD70"/>
    <s v="CUST62"/>
    <s v="Toys"/>
    <s v="PayPal"/>
    <n v="121.75"/>
    <n v="10"/>
    <n v="1217.5"/>
    <n v="57.64"/>
    <n v="1159.8599999999999"/>
    <x v="5"/>
    <s v="05"/>
    <s v="May"/>
  </r>
  <r>
    <x v="5638"/>
    <d v="2024-06-18T16:20:52"/>
    <s v="PROD36"/>
    <s v="CUST882"/>
    <s v="Books"/>
    <s v="Cash"/>
    <n v="915.08"/>
    <n v="8"/>
    <n v="7320.64"/>
    <n v="462.14"/>
    <n v="6858.5"/>
    <x v="5"/>
    <s v="06"/>
    <s v="June"/>
  </r>
  <r>
    <x v="5639"/>
    <d v="2024-06-21T07:14:15"/>
    <s v="PROD64"/>
    <s v="CUST711"/>
    <s v="Books"/>
    <s v="Credit Card"/>
    <n v="1263.6099999999999"/>
    <n v="2"/>
    <n v="2527.2199999999998"/>
    <n v="90.98"/>
    <n v="2436.2399999999998"/>
    <x v="1"/>
    <s v="06"/>
    <s v="June"/>
  </r>
  <r>
    <x v="5640"/>
    <d v="2024-04-25T13:56:02"/>
    <s v="PROD144"/>
    <s v="CUST516"/>
    <s v="Toys"/>
    <s v="Debit Card"/>
    <n v="1857.61"/>
    <n v="1"/>
    <n v="1857.61"/>
    <n v="369.73"/>
    <n v="1487.8799999999999"/>
    <x v="2"/>
    <s v="04"/>
    <s v="April"/>
  </r>
  <r>
    <x v="5641"/>
    <d v="2024-10-20T15:04:43"/>
    <s v="PROD47"/>
    <s v="CUST502"/>
    <s v="Fashion"/>
    <s v="PayPal"/>
    <n v="460.28"/>
    <n v="8"/>
    <n v="3682.24"/>
    <n v="821.78"/>
    <n v="2860.46"/>
    <x v="0"/>
    <s v="10"/>
    <s v="October"/>
  </r>
  <r>
    <x v="5642"/>
    <d v="2024-08-03T00:16:56"/>
    <s v="PROD6"/>
    <s v="CUST333"/>
    <s v="Electronics"/>
    <s v="Bank Transfer"/>
    <n v="81.67"/>
    <n v="4"/>
    <n v="326.68"/>
    <n v="96.13"/>
    <n v="230.55"/>
    <x v="3"/>
    <s v="08"/>
    <s v="August"/>
  </r>
  <r>
    <x v="5643"/>
    <d v="2024-05-25T05:32:23"/>
    <s v="PROD5"/>
    <s v="CUST635"/>
    <s v="Books"/>
    <s v="Debit Card"/>
    <n v="1323.15"/>
    <n v="8"/>
    <n v="10585.2"/>
    <n v="809.47"/>
    <n v="9775.7300000000014"/>
    <x v="3"/>
    <s v="05"/>
    <s v="May"/>
  </r>
  <r>
    <x v="5644"/>
    <d v="2024-06-23T12:45:04"/>
    <s v="PROD9"/>
    <s v="CUST260"/>
    <s v="Books"/>
    <s v="Credit Card"/>
    <n v="1772.9"/>
    <n v="3"/>
    <n v="5318.7000000000007"/>
    <n v="481"/>
    <n v="4837.7000000000007"/>
    <x v="0"/>
    <s v="06"/>
    <s v="June"/>
  </r>
  <r>
    <x v="5645"/>
    <d v="2024-07-24T22:39:59"/>
    <s v="PROD64"/>
    <s v="CUST8"/>
    <s v="Toys"/>
    <s v="Bank Transfer"/>
    <n v="1237.5899999999999"/>
    <n v="3"/>
    <n v="3712.7699999999995"/>
    <n v="90.98"/>
    <n v="3621.7899999999995"/>
    <x v="4"/>
    <s v="07"/>
    <s v="July"/>
  </r>
  <r>
    <x v="5646"/>
    <d v="2024-02-14T10:15:09"/>
    <s v="PROD160"/>
    <s v="CUST823"/>
    <s v="Fashion"/>
    <s v="PayPal"/>
    <n v="1970.7"/>
    <n v="1"/>
    <n v="1970.7"/>
    <n v="311.56"/>
    <n v="1659.14"/>
    <x v="4"/>
    <s v="02"/>
    <s v="February"/>
  </r>
  <r>
    <x v="5647"/>
    <d v="2024-10-11T08:08:10"/>
    <s v="PROD10"/>
    <s v="CUST540"/>
    <s v="Electronics"/>
    <s v="Cash"/>
    <n v="1233.5"/>
    <n v="10"/>
    <n v="12335"/>
    <n v="438.5"/>
    <n v="11896.5"/>
    <x v="1"/>
    <s v="10"/>
    <s v="October"/>
  </r>
  <r>
    <x v="5648"/>
    <d v="2024-11-01T22:43:51"/>
    <s v="PROD62"/>
    <s v="CUST815"/>
    <s v="Books"/>
    <s v="PayPal"/>
    <n v="487.41"/>
    <n v="10"/>
    <n v="4874.1000000000004"/>
    <n v="778.48"/>
    <n v="4095.6200000000003"/>
    <x v="1"/>
    <s v="11"/>
    <s v="November"/>
  </r>
  <r>
    <x v="5649"/>
    <d v="2024-04-10T07:50:27"/>
    <s v="PROD25"/>
    <s v="CUST526"/>
    <s v="Home Appliances"/>
    <s v="Credit Card"/>
    <n v="1338.3"/>
    <n v="7"/>
    <n v="9368.1"/>
    <n v="465.59"/>
    <n v="8902.51"/>
    <x v="4"/>
    <s v="04"/>
    <s v="April"/>
  </r>
  <r>
    <x v="5650"/>
    <d v="2024-07-06T21:42:27"/>
    <s v="PROD147"/>
    <s v="CUST769"/>
    <s v="Home Appliances"/>
    <s v="Bank Transfer"/>
    <n v="971.79"/>
    <n v="9"/>
    <n v="8746.11"/>
    <n v="257.93"/>
    <n v="8488.18"/>
    <x v="3"/>
    <s v="07"/>
    <s v="July"/>
  </r>
  <r>
    <x v="5651"/>
    <d v="2024-05-01T11:33:49"/>
    <s v="PROD79"/>
    <s v="CUST841"/>
    <s v="Electronics"/>
    <s v="Debit Card"/>
    <n v="1864.71"/>
    <n v="6"/>
    <n v="11188.26"/>
    <n v="799.06"/>
    <n v="10389.200000000001"/>
    <x v="4"/>
    <s v="05"/>
    <s v="May"/>
  </r>
  <r>
    <x v="5652"/>
    <d v="2024-01-26T07:01:29"/>
    <s v="PROD6"/>
    <s v="CUST186"/>
    <s v="Toys"/>
    <s v="Cash"/>
    <n v="129.38999999999999"/>
    <n v="10"/>
    <n v="1293.8999999999999"/>
    <n v="96.13"/>
    <n v="1197.77"/>
    <x v="1"/>
    <s v="01"/>
    <s v="January"/>
  </r>
  <r>
    <x v="5653"/>
    <d v="2024-09-30T01:47:58"/>
    <s v="PROD171"/>
    <s v="CUST410"/>
    <s v="Home Appliances"/>
    <s v="Bank Transfer"/>
    <n v="775.39"/>
    <n v="6"/>
    <n v="4652.34"/>
    <n v="485.76"/>
    <n v="4166.58"/>
    <x v="6"/>
    <s v="09"/>
    <s v="September"/>
  </r>
  <r>
    <x v="5654"/>
    <d v="2024-06-06T01:05:24"/>
    <s v="PROD26"/>
    <s v="CUST683"/>
    <s v="Fashion"/>
    <s v="Cash"/>
    <n v="906.34"/>
    <n v="6"/>
    <n v="5438.04"/>
    <n v="627.66"/>
    <n v="4810.38"/>
    <x v="2"/>
    <s v="06"/>
    <s v="June"/>
  </r>
  <r>
    <x v="5655"/>
    <d v="2024-01-01T22:58:30"/>
    <s v="PROD32"/>
    <s v="CUST292"/>
    <s v="Home Appliances"/>
    <s v="PayPal"/>
    <n v="234.9"/>
    <n v="3"/>
    <n v="704.7"/>
    <n v="439.15"/>
    <n v="265.55000000000007"/>
    <x v="6"/>
    <s v="01"/>
    <s v="January"/>
  </r>
  <r>
    <x v="5656"/>
    <d v="2024-10-21T13:08:51"/>
    <s v="PROD199"/>
    <s v="CUST72"/>
    <s v="Electronics"/>
    <s v="Bank Transfer"/>
    <n v="859.39"/>
    <n v="5"/>
    <n v="4296.95"/>
    <n v="907.07"/>
    <n v="3389.8799999999997"/>
    <x v="6"/>
    <s v="10"/>
    <s v="October"/>
  </r>
  <r>
    <x v="5657"/>
    <d v="2024-04-11T14:22:24"/>
    <s v="PROD78"/>
    <s v="CUST786"/>
    <s v="Fashion"/>
    <s v="Bank Transfer"/>
    <n v="1688.86"/>
    <n v="6"/>
    <n v="10133.16"/>
    <n v="368.23"/>
    <n v="9764.93"/>
    <x v="2"/>
    <s v="04"/>
    <s v="April"/>
  </r>
  <r>
    <x v="5658"/>
    <d v="2024-10-10T08:31:57"/>
    <s v="PROD146"/>
    <s v="CUST196"/>
    <s v="Toys"/>
    <s v="Debit Card"/>
    <n v="829.65"/>
    <n v="10"/>
    <n v="8296.5"/>
    <n v="687.22"/>
    <n v="7609.28"/>
    <x v="2"/>
    <s v="10"/>
    <s v="October"/>
  </r>
  <r>
    <x v="5659"/>
    <d v="2024-02-13T03:58:03"/>
    <s v="PROD158"/>
    <s v="CUST147"/>
    <s v="Fashion"/>
    <s v="Credit Card"/>
    <n v="1368.45"/>
    <n v="6"/>
    <n v="8210.7000000000007"/>
    <n v="688.88"/>
    <n v="7521.8200000000006"/>
    <x v="5"/>
    <s v="02"/>
    <s v="February"/>
  </r>
  <r>
    <x v="5660"/>
    <d v="2024-07-09T08:50:22"/>
    <s v="PROD199"/>
    <s v="CUST570"/>
    <s v="Toys"/>
    <s v="PayPal"/>
    <n v="447.24"/>
    <n v="1"/>
    <n v="447.24"/>
    <n v="907.07"/>
    <n v="-459.83000000000004"/>
    <x v="5"/>
    <s v="07"/>
    <s v="July"/>
  </r>
  <r>
    <x v="5661"/>
    <d v="2024-02-24T14:10:11"/>
    <s v="PROD88"/>
    <s v="CUST955"/>
    <s v="Fashion"/>
    <s v="Credit Card"/>
    <n v="1582.42"/>
    <n v="9"/>
    <n v="14241.78"/>
    <n v="834.4"/>
    <n v="13407.380000000001"/>
    <x v="3"/>
    <s v="02"/>
    <s v="February"/>
  </r>
  <r>
    <x v="5662"/>
    <d v="2024-03-09T18:40:37"/>
    <s v="PROD75"/>
    <s v="CUST450"/>
    <s v="Fashion"/>
    <s v="Bank Transfer"/>
    <n v="1216.96"/>
    <n v="8"/>
    <n v="9735.68"/>
    <n v="703.67"/>
    <n v="9032.01"/>
    <x v="3"/>
    <s v="03"/>
    <s v="March"/>
  </r>
  <r>
    <x v="5663"/>
    <d v="2024-09-14T06:24:35"/>
    <s v="PROD6"/>
    <s v="CUST101"/>
    <s v="Home Appliances"/>
    <s v="PayPal"/>
    <n v="1325.01"/>
    <n v="3"/>
    <n v="3975.0299999999997"/>
    <n v="96.13"/>
    <n v="3878.8999999999996"/>
    <x v="3"/>
    <s v="09"/>
    <s v="September"/>
  </r>
  <r>
    <x v="5664"/>
    <d v="2024-11-11T12:30:41"/>
    <s v="PROD189"/>
    <s v="CUST929"/>
    <s v="Fashion"/>
    <s v="Cash"/>
    <n v="621.26"/>
    <n v="7"/>
    <n v="4348.82"/>
    <n v="532.16999999999996"/>
    <n v="3816.6499999999996"/>
    <x v="6"/>
    <s v="11"/>
    <s v="November"/>
  </r>
  <r>
    <x v="5665"/>
    <d v="2024-02-12T19:46:55"/>
    <s v="PROD57"/>
    <s v="CUST746"/>
    <s v="Toys"/>
    <s v="Bank Transfer"/>
    <n v="1380.05"/>
    <n v="1"/>
    <n v="1380.05"/>
    <n v="998.57"/>
    <n v="381.4799999999999"/>
    <x v="6"/>
    <s v="02"/>
    <s v="February"/>
  </r>
  <r>
    <x v="5666"/>
    <d v="2024-03-18T18:31:11"/>
    <s v="PROD27"/>
    <s v="CUST820"/>
    <s v="Toys"/>
    <s v="Credit Card"/>
    <n v="962.9"/>
    <n v="6"/>
    <n v="5777.4"/>
    <n v="493.17"/>
    <n v="5284.23"/>
    <x v="6"/>
    <s v="03"/>
    <s v="March"/>
  </r>
  <r>
    <x v="5667"/>
    <d v="2024-01-03T13:15:38"/>
    <s v="PROD143"/>
    <s v="CUST838"/>
    <s v="Home Appliances"/>
    <s v="Credit Card"/>
    <n v="1545.68"/>
    <n v="5"/>
    <n v="7728.4000000000005"/>
    <n v="570.6"/>
    <n v="7157.8"/>
    <x v="4"/>
    <s v="01"/>
    <s v="January"/>
  </r>
  <r>
    <x v="5668"/>
    <d v="2024-03-30T08:15:35"/>
    <s v="PROD42"/>
    <s v="CUST805"/>
    <s v="Toys"/>
    <s v="Credit Card"/>
    <n v="1789.63"/>
    <n v="2"/>
    <n v="3579.26"/>
    <n v="352.83"/>
    <n v="3226.4300000000003"/>
    <x v="3"/>
    <s v="03"/>
    <s v="March"/>
  </r>
  <r>
    <x v="5669"/>
    <d v="2024-07-09T17:02:28"/>
    <s v="PROD127"/>
    <s v="CUST849"/>
    <s v="Books"/>
    <s v="PayPal"/>
    <n v="506.91"/>
    <n v="3"/>
    <n v="1520.73"/>
    <n v="802.35"/>
    <n v="718.38"/>
    <x v="5"/>
    <s v="07"/>
    <s v="July"/>
  </r>
  <r>
    <x v="5670"/>
    <d v="2024-01-22T22:35:04"/>
    <s v="PROD46"/>
    <s v="CUST18"/>
    <s v="Books"/>
    <s v="Cash"/>
    <n v="1138.92"/>
    <n v="6"/>
    <n v="6833.52"/>
    <n v="587.24"/>
    <n v="6246.2800000000007"/>
    <x v="6"/>
    <s v="01"/>
    <s v="January"/>
  </r>
  <r>
    <x v="5671"/>
    <d v="2024-04-29T15:16:28"/>
    <s v="PROD26"/>
    <s v="CUST520"/>
    <s v="Fashion"/>
    <s v="Bank Transfer"/>
    <n v="359.03"/>
    <n v="2"/>
    <n v="718.06"/>
    <n v="627.66"/>
    <n v="90.399999999999977"/>
    <x v="6"/>
    <s v="04"/>
    <s v="April"/>
  </r>
  <r>
    <x v="5672"/>
    <d v="2024-06-08T16:27:51"/>
    <s v="PROD88"/>
    <s v="CUST222"/>
    <s v="Fashion"/>
    <s v="Debit Card"/>
    <n v="570.14"/>
    <n v="6"/>
    <n v="3420.84"/>
    <n v="834.4"/>
    <n v="2586.44"/>
    <x v="3"/>
    <s v="06"/>
    <s v="June"/>
  </r>
  <r>
    <x v="5673"/>
    <d v="2024-07-25T07:37:47"/>
    <s v="PROD39"/>
    <s v="CUST271"/>
    <s v="Electronics"/>
    <s v="Credit Card"/>
    <n v="1519.77"/>
    <n v="3"/>
    <n v="4559.3099999999995"/>
    <n v="901.68"/>
    <n v="3657.6299999999997"/>
    <x v="2"/>
    <s v="07"/>
    <s v="July"/>
  </r>
  <r>
    <x v="5674"/>
    <d v="2024-10-14T18:16:58"/>
    <s v="PROD6"/>
    <s v="CUST542"/>
    <s v="Toys"/>
    <s v="Cash"/>
    <n v="1365.73"/>
    <n v="6"/>
    <n v="8194.380000000001"/>
    <n v="96.13"/>
    <n v="8098.2500000000009"/>
    <x v="6"/>
    <s v="10"/>
    <s v="October"/>
  </r>
  <r>
    <x v="5675"/>
    <d v="2024-11-07T18:55:38"/>
    <s v="PROD144"/>
    <s v="CUST253"/>
    <s v="Electronics"/>
    <s v="Debit Card"/>
    <n v="1502.28"/>
    <n v="1"/>
    <n v="1502.28"/>
    <n v="369.73"/>
    <n v="1132.55"/>
    <x v="2"/>
    <s v="11"/>
    <s v="November"/>
  </r>
  <r>
    <x v="5676"/>
    <d v="2024-08-21T07:29:39"/>
    <s v="PROD114"/>
    <s v="CUST875"/>
    <s v="Toys"/>
    <s v="Credit Card"/>
    <n v="1983.15"/>
    <n v="8"/>
    <n v="15865.2"/>
    <n v="380.81"/>
    <n v="15484.390000000001"/>
    <x v="4"/>
    <s v="08"/>
    <s v="August"/>
  </r>
  <r>
    <x v="5677"/>
    <d v="2024-10-02T10:07:43"/>
    <s v="PROD106"/>
    <s v="CUST176"/>
    <s v="Electronics"/>
    <s v="Debit Card"/>
    <n v="469.74"/>
    <n v="2"/>
    <n v="939.48"/>
    <n v="750.19"/>
    <n v="189.28999999999996"/>
    <x v="4"/>
    <s v="10"/>
    <s v="October"/>
  </r>
  <r>
    <x v="5678"/>
    <d v="2024-03-28T05:16:48"/>
    <s v="PROD25"/>
    <s v="CUST305"/>
    <s v="Electronics"/>
    <s v="Bank Transfer"/>
    <n v="1388.13"/>
    <n v="9"/>
    <n v="12493.170000000002"/>
    <n v="465.59"/>
    <n v="12027.580000000002"/>
    <x v="2"/>
    <s v="03"/>
    <s v="March"/>
  </r>
  <r>
    <x v="5679"/>
    <d v="2024-06-01T02:51:31"/>
    <s v="PROD14"/>
    <s v="CUST891"/>
    <s v="Electronics"/>
    <s v="PayPal"/>
    <n v="1222.51"/>
    <n v="9"/>
    <n v="11002.59"/>
    <n v="623.39"/>
    <n v="10379.200000000001"/>
    <x v="3"/>
    <s v="06"/>
    <s v="June"/>
  </r>
  <r>
    <x v="5680"/>
    <d v="2024-02-27T12:12:14"/>
    <s v="PROD200"/>
    <s v="CUST259"/>
    <s v="Books"/>
    <s v="Cash"/>
    <n v="1633.23"/>
    <n v="8"/>
    <n v="13065.84"/>
    <n v="606.07000000000005"/>
    <n v="12459.77"/>
    <x v="5"/>
    <s v="02"/>
    <s v="February"/>
  </r>
  <r>
    <x v="5681"/>
    <d v="2024-05-31T13:44:56"/>
    <s v="PROD152"/>
    <s v="CUST223"/>
    <s v="Home Appliances"/>
    <s v="Bank Transfer"/>
    <n v="325.11"/>
    <n v="1"/>
    <n v="325.11"/>
    <n v="143.38"/>
    <n v="181.73000000000002"/>
    <x v="1"/>
    <s v="05"/>
    <s v="May"/>
  </r>
  <r>
    <x v="5682"/>
    <d v="2024-05-15T15:41:29"/>
    <s v="PROD56"/>
    <s v="CUST570"/>
    <s v="Books"/>
    <s v="Bank Transfer"/>
    <n v="1958.19"/>
    <n v="5"/>
    <n v="9790.9500000000007"/>
    <n v="914.29"/>
    <n v="8876.66"/>
    <x v="4"/>
    <s v="05"/>
    <s v="May"/>
  </r>
  <r>
    <x v="5683"/>
    <d v="2024-10-12T03:15:17"/>
    <s v="PROD181"/>
    <s v="CUST926"/>
    <s v="Electronics"/>
    <s v="Bank Transfer"/>
    <n v="1049.8599999999999"/>
    <n v="10"/>
    <n v="10498.599999999999"/>
    <n v="29.06"/>
    <n v="10469.539999999999"/>
    <x v="3"/>
    <s v="10"/>
    <s v="October"/>
  </r>
  <r>
    <x v="5684"/>
    <d v="2024-09-13T04:13:26"/>
    <s v="PROD21"/>
    <s v="CUST380"/>
    <s v="Electronics"/>
    <s v="PayPal"/>
    <n v="753.08"/>
    <n v="4"/>
    <n v="3012.32"/>
    <n v="950.81"/>
    <n v="2061.5100000000002"/>
    <x v="1"/>
    <s v="09"/>
    <s v="September"/>
  </r>
  <r>
    <x v="5685"/>
    <d v="2024-08-18T09:10:57"/>
    <s v="PROD171"/>
    <s v="CUST704"/>
    <s v="Fashion"/>
    <s v="Credit Card"/>
    <n v="1694.37"/>
    <n v="8"/>
    <n v="13554.96"/>
    <n v="485.76"/>
    <n v="13069.199999999999"/>
    <x v="0"/>
    <s v="08"/>
    <s v="August"/>
  </r>
  <r>
    <x v="5686"/>
    <d v="2024-10-06T06:20:51"/>
    <s v="PROD139"/>
    <s v="CUST459"/>
    <s v="Electronics"/>
    <s v="Credit Card"/>
    <n v="1947.89"/>
    <n v="4"/>
    <n v="7791.56"/>
    <n v="699.64"/>
    <n v="7091.92"/>
    <x v="0"/>
    <s v="10"/>
    <s v="October"/>
  </r>
  <r>
    <x v="5687"/>
    <d v="2024-09-06T13:58:12"/>
    <s v="PROD198"/>
    <s v="CUST470"/>
    <s v="Electronics"/>
    <s v="PayPal"/>
    <n v="1978.56"/>
    <n v="9"/>
    <n v="17807.04"/>
    <n v="565.99"/>
    <n v="17241.05"/>
    <x v="1"/>
    <s v="09"/>
    <s v="September"/>
  </r>
  <r>
    <x v="5688"/>
    <d v="2024-05-24T05:35:40"/>
    <s v="PROD81"/>
    <s v="CUST225"/>
    <s v="Electronics"/>
    <s v="Debit Card"/>
    <n v="1480.46"/>
    <n v="10"/>
    <n v="14804.6"/>
    <n v="783.02"/>
    <n v="14021.58"/>
    <x v="1"/>
    <s v="05"/>
    <s v="May"/>
  </r>
  <r>
    <x v="5689"/>
    <d v="2024-05-11T19:58:36"/>
    <s v="PROD145"/>
    <s v="CUST944"/>
    <s v="Electronics"/>
    <s v="Bank Transfer"/>
    <n v="1241.95"/>
    <n v="7"/>
    <n v="8693.65"/>
    <n v="789.58"/>
    <n v="7904.07"/>
    <x v="3"/>
    <s v="05"/>
    <s v="May"/>
  </r>
  <r>
    <x v="5690"/>
    <d v="2024-11-10T09:50:42"/>
    <s v="PROD19"/>
    <s v="CUST294"/>
    <s v="Home Appliances"/>
    <s v="Bank Transfer"/>
    <n v="486.08"/>
    <n v="9"/>
    <n v="4374.72"/>
    <n v="288.51"/>
    <n v="4086.21"/>
    <x v="0"/>
    <s v="11"/>
    <s v="November"/>
  </r>
  <r>
    <x v="5691"/>
    <d v="2024-09-15T06:22:52"/>
    <s v="PROD15"/>
    <s v="CUST591"/>
    <s v="Toys"/>
    <s v="Cash"/>
    <n v="1038.51"/>
    <n v="4"/>
    <n v="4154.04"/>
    <n v="866.87"/>
    <n v="3287.17"/>
    <x v="0"/>
    <s v="09"/>
    <s v="September"/>
  </r>
  <r>
    <x v="5692"/>
    <d v="2024-05-17T22:24:01"/>
    <s v="PROD8"/>
    <s v="CUST972"/>
    <s v="Toys"/>
    <s v="Credit Card"/>
    <n v="1893.87"/>
    <n v="3"/>
    <n v="5681.61"/>
    <n v="851.56"/>
    <n v="4830.0499999999993"/>
    <x v="1"/>
    <s v="05"/>
    <s v="May"/>
  </r>
  <r>
    <x v="5693"/>
    <d v="2024-01-27T03:55:01"/>
    <s v="PROD150"/>
    <s v="CUST352"/>
    <s v="Home Appliances"/>
    <s v="PayPal"/>
    <n v="529.36"/>
    <n v="6"/>
    <n v="3176.16"/>
    <n v="904.67"/>
    <n v="2271.4899999999998"/>
    <x v="3"/>
    <s v="01"/>
    <s v="January"/>
  </r>
  <r>
    <x v="5694"/>
    <d v="2024-04-05T16:55:23"/>
    <s v="PROD34"/>
    <s v="CUST616"/>
    <s v="Electronics"/>
    <s v="Credit Card"/>
    <n v="1801.58"/>
    <n v="3"/>
    <n v="5404.74"/>
    <n v="136.99"/>
    <n v="5267.75"/>
    <x v="1"/>
    <s v="04"/>
    <s v="April"/>
  </r>
  <r>
    <x v="5695"/>
    <d v="2024-04-30T10:31:18"/>
    <s v="PROD198"/>
    <s v="CUST921"/>
    <s v="Books"/>
    <s v="Credit Card"/>
    <n v="1259.05"/>
    <n v="3"/>
    <n v="3777.1499999999996"/>
    <n v="565.99"/>
    <n v="3211.16"/>
    <x v="5"/>
    <s v="04"/>
    <s v="April"/>
  </r>
  <r>
    <x v="5696"/>
    <d v="2024-05-23T02:38:22"/>
    <s v="PROD20"/>
    <s v="CUST709"/>
    <s v="Fashion"/>
    <s v="Bank Transfer"/>
    <n v="1096.31"/>
    <n v="3"/>
    <n v="3288.93"/>
    <n v="211.71"/>
    <n v="3077.22"/>
    <x v="2"/>
    <s v="05"/>
    <s v="May"/>
  </r>
  <r>
    <x v="5697"/>
    <d v="2024-09-29T05:47:23"/>
    <s v="PROD47"/>
    <s v="CUST471"/>
    <s v="Electronics"/>
    <s v="Debit Card"/>
    <n v="1678.61"/>
    <n v="6"/>
    <n v="10071.66"/>
    <n v="821.78"/>
    <n v="9249.8799999999992"/>
    <x v="0"/>
    <s v="09"/>
    <s v="September"/>
  </r>
  <r>
    <x v="5698"/>
    <d v="2024-01-12T19:55:04"/>
    <s v="PROD196"/>
    <s v="CUST385"/>
    <s v="Books"/>
    <s v="Debit Card"/>
    <n v="769.71"/>
    <n v="3"/>
    <n v="2309.13"/>
    <n v="487.84"/>
    <n v="1821.2900000000002"/>
    <x v="1"/>
    <s v="01"/>
    <s v="January"/>
  </r>
  <r>
    <x v="5699"/>
    <d v="2024-11-10T04:40:16"/>
    <s v="PROD70"/>
    <s v="CUST898"/>
    <s v="Toys"/>
    <s v="Cash"/>
    <n v="1775.04"/>
    <n v="2"/>
    <n v="3550.08"/>
    <n v="57.64"/>
    <n v="3492.44"/>
    <x v="0"/>
    <s v="11"/>
    <s v="November"/>
  </r>
  <r>
    <x v="5700"/>
    <d v="2024-07-03T04:12:39"/>
    <s v="PROD167"/>
    <s v="CUST912"/>
    <s v="Home Appliances"/>
    <s v="Debit Card"/>
    <n v="930.15"/>
    <n v="8"/>
    <n v="7441.2"/>
    <n v="692.47"/>
    <n v="6748.73"/>
    <x v="4"/>
    <s v="07"/>
    <s v="July"/>
  </r>
  <r>
    <x v="5701"/>
    <d v="2024-04-26T16:40:45"/>
    <s v="PROD165"/>
    <s v="CUST63"/>
    <s v="Toys"/>
    <s v="Cash"/>
    <n v="1492.51"/>
    <n v="6"/>
    <n v="8955.06"/>
    <n v="563.57000000000005"/>
    <n v="8391.49"/>
    <x v="1"/>
    <s v="04"/>
    <s v="April"/>
  </r>
  <r>
    <x v="5702"/>
    <d v="2024-08-06T00:45:39"/>
    <s v="PROD111"/>
    <s v="CUST954"/>
    <s v="Toys"/>
    <s v="Debit Card"/>
    <n v="1545.88"/>
    <n v="8"/>
    <n v="12367.04"/>
    <n v="771.88"/>
    <n v="11595.160000000002"/>
    <x v="5"/>
    <s v="08"/>
    <s v="August"/>
  </r>
  <r>
    <x v="5703"/>
    <d v="2024-02-24T12:52:42"/>
    <s v="PROD181"/>
    <s v="CUST652"/>
    <s v="Electronics"/>
    <s v="Bank Transfer"/>
    <n v="730.8"/>
    <n v="8"/>
    <n v="5846.4"/>
    <n v="29.06"/>
    <n v="5817.3399999999992"/>
    <x v="3"/>
    <s v="02"/>
    <s v="February"/>
  </r>
  <r>
    <x v="5704"/>
    <d v="2024-09-19T09:44:09"/>
    <s v="PROD74"/>
    <s v="CUST718"/>
    <s v="Toys"/>
    <s v="Credit Card"/>
    <n v="1245.04"/>
    <n v="1"/>
    <n v="1245.04"/>
    <n v="670.34"/>
    <n v="574.69999999999993"/>
    <x v="2"/>
    <s v="09"/>
    <s v="September"/>
  </r>
  <r>
    <x v="5705"/>
    <d v="2024-10-31T03:41:43"/>
    <s v="PROD106"/>
    <s v="CUST825"/>
    <s v="Electronics"/>
    <s v="Bank Transfer"/>
    <n v="620.62"/>
    <n v="4"/>
    <n v="2482.48"/>
    <n v="750.19"/>
    <n v="1732.29"/>
    <x v="2"/>
    <s v="10"/>
    <s v="October"/>
  </r>
  <r>
    <x v="5706"/>
    <d v="2024-10-07T01:48:40"/>
    <s v="PROD200"/>
    <s v="CUST635"/>
    <s v="Toys"/>
    <s v="Debit Card"/>
    <n v="999.53"/>
    <n v="10"/>
    <n v="9995.2999999999993"/>
    <n v="606.07000000000005"/>
    <n v="9389.23"/>
    <x v="6"/>
    <s v="10"/>
    <s v="October"/>
  </r>
  <r>
    <x v="5707"/>
    <d v="2024-02-06T02:39:00"/>
    <s v="PROD171"/>
    <s v="CUST759"/>
    <s v="Books"/>
    <s v="Credit Card"/>
    <n v="1227.8800000000001"/>
    <n v="10"/>
    <n v="12278.800000000001"/>
    <n v="485.76"/>
    <n v="11793.04"/>
    <x v="5"/>
    <s v="02"/>
    <s v="February"/>
  </r>
  <r>
    <x v="5708"/>
    <d v="2024-02-28T21:18:51"/>
    <s v="PROD159"/>
    <s v="CUST944"/>
    <s v="Home Appliances"/>
    <s v="Cash"/>
    <n v="1882.62"/>
    <n v="9"/>
    <n v="16943.579999999998"/>
    <n v="220.45"/>
    <n v="16723.129999999997"/>
    <x v="4"/>
    <s v="02"/>
    <s v="February"/>
  </r>
  <r>
    <x v="5709"/>
    <d v="2024-09-20T05:10:22"/>
    <s v="PROD145"/>
    <s v="CUST537"/>
    <s v="Home Appliances"/>
    <s v="Credit Card"/>
    <n v="1023.49"/>
    <n v="2"/>
    <n v="2046.98"/>
    <n v="789.58"/>
    <n v="1257.4000000000001"/>
    <x v="1"/>
    <s v="09"/>
    <s v="September"/>
  </r>
  <r>
    <x v="5710"/>
    <d v="2024-07-31T06:28:12"/>
    <s v="PROD7"/>
    <s v="CUST251"/>
    <s v="Electronics"/>
    <s v="PayPal"/>
    <n v="1967.69"/>
    <n v="8"/>
    <n v="15741.52"/>
    <n v="157.37"/>
    <n v="15584.15"/>
    <x v="4"/>
    <s v="07"/>
    <s v="July"/>
  </r>
  <r>
    <x v="5711"/>
    <d v="2024-01-03T17:57:22"/>
    <s v="PROD59"/>
    <s v="CUST997"/>
    <s v="Fashion"/>
    <s v="Debit Card"/>
    <n v="1825.73"/>
    <n v="5"/>
    <n v="9128.65"/>
    <n v="297.7"/>
    <n v="8830.9499999999989"/>
    <x v="4"/>
    <s v="01"/>
    <s v="January"/>
  </r>
  <r>
    <x v="5712"/>
    <d v="2024-06-28T12:27:27"/>
    <s v="PROD8"/>
    <s v="CUST683"/>
    <s v="Home Appliances"/>
    <s v="Bank Transfer"/>
    <n v="635.08000000000004"/>
    <n v="1"/>
    <n v="635.08000000000004"/>
    <n v="851.56"/>
    <n v="-216.4799999999999"/>
    <x v="1"/>
    <s v="06"/>
    <s v="June"/>
  </r>
  <r>
    <x v="5713"/>
    <d v="2024-02-26T10:14:23"/>
    <s v="PROD133"/>
    <s v="CUST589"/>
    <s v="Home Appliances"/>
    <s v="Debit Card"/>
    <n v="1477.24"/>
    <n v="3"/>
    <n v="4431.72"/>
    <n v="751.27"/>
    <n v="3680.4500000000003"/>
    <x v="6"/>
    <s v="02"/>
    <s v="February"/>
  </r>
  <r>
    <x v="5714"/>
    <d v="2024-03-06T02:23:40"/>
    <s v="PROD165"/>
    <s v="CUST927"/>
    <s v="Home Appliances"/>
    <s v="Debit Card"/>
    <n v="1872.75"/>
    <n v="7"/>
    <n v="13109.25"/>
    <n v="563.57000000000005"/>
    <n v="12545.68"/>
    <x v="4"/>
    <s v="03"/>
    <s v="March"/>
  </r>
  <r>
    <x v="5715"/>
    <d v="2024-07-04T19:18:24"/>
    <s v="PROD127"/>
    <s v="CUST922"/>
    <s v="Home Appliances"/>
    <s v="Debit Card"/>
    <n v="1739.86"/>
    <n v="3"/>
    <n v="5219.58"/>
    <n v="802.35"/>
    <n v="4417.2299999999996"/>
    <x v="2"/>
    <s v="07"/>
    <s v="July"/>
  </r>
  <r>
    <x v="5716"/>
    <d v="2024-06-25T16:17:14"/>
    <s v="PROD38"/>
    <s v="CUST921"/>
    <s v="Electronics"/>
    <s v="Bank Transfer"/>
    <n v="1260.68"/>
    <n v="4"/>
    <n v="5042.72"/>
    <n v="99.19"/>
    <n v="4943.5300000000007"/>
    <x v="5"/>
    <s v="06"/>
    <s v="June"/>
  </r>
  <r>
    <x v="5717"/>
    <d v="2024-05-27T16:46:53"/>
    <s v="PROD5"/>
    <s v="CUST308"/>
    <s v="Home Appliances"/>
    <s v="PayPal"/>
    <n v="1784.98"/>
    <n v="8"/>
    <n v="14279.84"/>
    <n v="809.47"/>
    <n v="13470.37"/>
    <x v="6"/>
    <s v="05"/>
    <s v="May"/>
  </r>
  <r>
    <x v="5718"/>
    <d v="2024-04-27T19:06:53"/>
    <s v="PROD32"/>
    <s v="CUST711"/>
    <s v="Fashion"/>
    <s v="PayPal"/>
    <n v="1766.19"/>
    <n v="8"/>
    <n v="14129.52"/>
    <n v="439.15"/>
    <n v="13690.37"/>
    <x v="3"/>
    <s v="04"/>
    <s v="April"/>
  </r>
  <r>
    <x v="5719"/>
    <d v="2024-07-13T08:52:21"/>
    <s v="PROD171"/>
    <s v="CUST42"/>
    <s v="Toys"/>
    <s v="Credit Card"/>
    <n v="1428.81"/>
    <n v="8"/>
    <n v="11430.48"/>
    <n v="485.76"/>
    <n v="10944.72"/>
    <x v="3"/>
    <s v="07"/>
    <s v="July"/>
  </r>
  <r>
    <x v="5720"/>
    <d v="2024-08-05T21:54:26"/>
    <s v="PROD185"/>
    <s v="CUST393"/>
    <s v="Home Appliances"/>
    <s v="PayPal"/>
    <n v="1134.18"/>
    <n v="8"/>
    <n v="9073.44"/>
    <n v="751.58"/>
    <n v="8321.86"/>
    <x v="6"/>
    <s v="08"/>
    <s v="August"/>
  </r>
  <r>
    <x v="5721"/>
    <d v="2024-03-20T04:51:38"/>
    <s v="PROD27"/>
    <s v="CUST41"/>
    <s v="Home Appliances"/>
    <s v="Credit Card"/>
    <n v="1571.89"/>
    <n v="7"/>
    <n v="11003.230000000001"/>
    <n v="493.17"/>
    <n v="10510.060000000001"/>
    <x v="4"/>
    <s v="03"/>
    <s v="March"/>
  </r>
  <r>
    <x v="5722"/>
    <d v="2024-07-04T20:24:57"/>
    <s v="PROD9"/>
    <s v="CUST102"/>
    <s v="Home Appliances"/>
    <s v="Cash"/>
    <n v="1745.02"/>
    <n v="3"/>
    <n v="5235.0599999999995"/>
    <n v="481"/>
    <n v="4754.0599999999995"/>
    <x v="2"/>
    <s v="07"/>
    <s v="July"/>
  </r>
  <r>
    <x v="5723"/>
    <d v="2024-05-22T11:29:56"/>
    <s v="PROD140"/>
    <s v="CUST453"/>
    <s v="Electronics"/>
    <s v="Debit Card"/>
    <n v="845.14"/>
    <n v="6"/>
    <n v="5070.84"/>
    <n v="368.41"/>
    <n v="4702.43"/>
    <x v="4"/>
    <s v="05"/>
    <s v="May"/>
  </r>
  <r>
    <x v="5724"/>
    <d v="2024-03-16T09:48:16"/>
    <s v="PROD137"/>
    <s v="CUST848"/>
    <s v="Fashion"/>
    <s v="Debit Card"/>
    <n v="1442.03"/>
    <n v="4"/>
    <n v="5768.12"/>
    <n v="612.41999999999996"/>
    <n v="5155.7"/>
    <x v="3"/>
    <s v="03"/>
    <s v="March"/>
  </r>
  <r>
    <x v="5725"/>
    <d v="2024-11-03T01:21:28"/>
    <s v="PROD96"/>
    <s v="CUST257"/>
    <s v="Fashion"/>
    <s v="Bank Transfer"/>
    <n v="273.97000000000003"/>
    <n v="4"/>
    <n v="1095.8800000000001"/>
    <n v="307.60000000000002"/>
    <n v="788.28000000000009"/>
    <x v="0"/>
    <s v="11"/>
    <s v="November"/>
  </r>
  <r>
    <x v="5726"/>
    <d v="2024-02-29T03:46:05"/>
    <s v="PROD191"/>
    <s v="CUST186"/>
    <s v="Books"/>
    <s v="Debit Card"/>
    <n v="35.78"/>
    <n v="5"/>
    <n v="178.9"/>
    <n v="148.63"/>
    <n v="30.27000000000001"/>
    <x v="2"/>
    <s v="02"/>
    <s v="February"/>
  </r>
  <r>
    <x v="5727"/>
    <d v="2024-08-01T05:21:18"/>
    <s v="PROD151"/>
    <s v="CUST728"/>
    <s v="Books"/>
    <s v="PayPal"/>
    <n v="784.89"/>
    <n v="4"/>
    <n v="3139.56"/>
    <n v="47.47"/>
    <n v="3092.09"/>
    <x v="2"/>
    <s v="08"/>
    <s v="August"/>
  </r>
  <r>
    <x v="5728"/>
    <d v="2024-06-29T14:23:39"/>
    <s v="PROD63"/>
    <s v="CUST456"/>
    <s v="Electronics"/>
    <s v="Credit Card"/>
    <n v="838.26"/>
    <n v="6"/>
    <n v="5029.5599999999995"/>
    <n v="925.53"/>
    <n v="4104.03"/>
    <x v="3"/>
    <s v="06"/>
    <s v="June"/>
  </r>
  <r>
    <x v="5729"/>
    <d v="2024-05-17T09:55:38"/>
    <s v="PROD90"/>
    <s v="CUST898"/>
    <s v="Fashion"/>
    <s v="Cash"/>
    <n v="1429.41"/>
    <n v="10"/>
    <n v="14294.1"/>
    <n v="961.3"/>
    <n v="13332.800000000001"/>
    <x v="1"/>
    <s v="05"/>
    <s v="May"/>
  </r>
  <r>
    <x v="5730"/>
    <d v="2024-07-02T19:20:07"/>
    <s v="PROD81"/>
    <s v="CUST782"/>
    <s v="Toys"/>
    <s v="Debit Card"/>
    <n v="1734.9"/>
    <n v="8"/>
    <n v="13879.2"/>
    <n v="783.02"/>
    <n v="13096.18"/>
    <x v="5"/>
    <s v="07"/>
    <s v="July"/>
  </r>
  <r>
    <x v="5731"/>
    <d v="2024-06-08T13:34:04"/>
    <s v="PROD132"/>
    <s v="CUST339"/>
    <s v="Electronics"/>
    <s v="Cash"/>
    <n v="118.6"/>
    <n v="10"/>
    <n v="1186"/>
    <n v="28.1"/>
    <n v="1157.9000000000001"/>
    <x v="3"/>
    <s v="06"/>
    <s v="June"/>
  </r>
  <r>
    <x v="5732"/>
    <d v="2024-06-01T09:58:22"/>
    <s v="PROD147"/>
    <s v="CUST674"/>
    <s v="Home Appliances"/>
    <s v="Credit Card"/>
    <n v="1263.4000000000001"/>
    <n v="5"/>
    <n v="6317"/>
    <n v="257.93"/>
    <n v="6059.07"/>
    <x v="3"/>
    <s v="06"/>
    <s v="June"/>
  </r>
  <r>
    <x v="5733"/>
    <d v="2024-08-10T09:57:33"/>
    <s v="PROD133"/>
    <s v="CUST711"/>
    <s v="Books"/>
    <s v="Cash"/>
    <n v="1815.11"/>
    <n v="10"/>
    <n v="18151.099999999999"/>
    <n v="751.27"/>
    <n v="17399.829999999998"/>
    <x v="3"/>
    <s v="08"/>
    <s v="August"/>
  </r>
  <r>
    <x v="5734"/>
    <d v="2024-02-26T10:56:45"/>
    <s v="PROD149"/>
    <s v="CUST894"/>
    <s v="Books"/>
    <s v="Bank Transfer"/>
    <n v="112.13"/>
    <n v="7"/>
    <n v="784.91"/>
    <n v="581.64"/>
    <n v="203.26999999999998"/>
    <x v="6"/>
    <s v="02"/>
    <s v="February"/>
  </r>
  <r>
    <x v="5735"/>
    <d v="2024-02-26T03:34:02"/>
    <s v="PROD194"/>
    <s v="CUST755"/>
    <s v="Electronics"/>
    <s v="PayPal"/>
    <n v="1027.3499999999999"/>
    <n v="2"/>
    <n v="2054.6999999999998"/>
    <n v="521.98"/>
    <n v="1532.7199999999998"/>
    <x v="6"/>
    <s v="02"/>
    <s v="February"/>
  </r>
  <r>
    <x v="5736"/>
    <d v="2024-02-15T20:41:58"/>
    <s v="PROD133"/>
    <s v="CUST622"/>
    <s v="Electronics"/>
    <s v="Debit Card"/>
    <n v="1759.5"/>
    <n v="8"/>
    <n v="14076"/>
    <n v="751.27"/>
    <n v="13324.73"/>
    <x v="2"/>
    <s v="02"/>
    <s v="February"/>
  </r>
  <r>
    <x v="5737"/>
    <d v="2024-08-18T06:59:25"/>
    <s v="PROD38"/>
    <s v="CUST646"/>
    <s v="Books"/>
    <s v="Debit Card"/>
    <n v="1689.99"/>
    <n v="2"/>
    <n v="3379.98"/>
    <n v="99.19"/>
    <n v="3280.79"/>
    <x v="0"/>
    <s v="08"/>
    <s v="August"/>
  </r>
  <r>
    <x v="5738"/>
    <d v="2024-03-02T06:10:27"/>
    <s v="PROD22"/>
    <s v="CUST345"/>
    <s v="Books"/>
    <s v="Cash"/>
    <n v="1208.05"/>
    <n v="6"/>
    <n v="7248.2999999999993"/>
    <n v="418.1"/>
    <n v="6830.1999999999989"/>
    <x v="3"/>
    <s v="03"/>
    <s v="March"/>
  </r>
  <r>
    <x v="5739"/>
    <d v="2024-02-10T04:02:50"/>
    <s v="PROD40"/>
    <s v="CUST712"/>
    <s v="Home Appliances"/>
    <s v="Bank Transfer"/>
    <n v="236.85"/>
    <n v="8"/>
    <n v="1894.8"/>
    <n v="184.29"/>
    <n v="1710.51"/>
    <x v="3"/>
    <s v="02"/>
    <s v="February"/>
  </r>
  <r>
    <x v="5740"/>
    <d v="2024-02-22T02:09:07"/>
    <s v="PROD171"/>
    <s v="CUST77"/>
    <s v="Electronics"/>
    <s v="Cash"/>
    <n v="1698.79"/>
    <n v="7"/>
    <n v="11891.529999999999"/>
    <n v="485.76"/>
    <n v="11405.769999999999"/>
    <x v="2"/>
    <s v="02"/>
    <s v="February"/>
  </r>
  <r>
    <x v="5741"/>
    <d v="2024-07-20T22:11:00"/>
    <s v="PROD24"/>
    <s v="CUST808"/>
    <s v="Fashion"/>
    <s v="Credit Card"/>
    <n v="1631.98"/>
    <n v="3"/>
    <n v="4895.9400000000005"/>
    <n v="42.41"/>
    <n v="4853.5300000000007"/>
    <x v="3"/>
    <s v="07"/>
    <s v="July"/>
  </r>
  <r>
    <x v="5742"/>
    <d v="2024-06-01T12:19:15"/>
    <s v="PROD53"/>
    <s v="CUST80"/>
    <s v="Toys"/>
    <s v="Bank Transfer"/>
    <n v="193.28"/>
    <n v="9"/>
    <n v="1739.52"/>
    <n v="752.34"/>
    <n v="987.18"/>
    <x v="3"/>
    <s v="06"/>
    <s v="June"/>
  </r>
  <r>
    <x v="5743"/>
    <d v="2024-05-20T00:42:18"/>
    <s v="PROD107"/>
    <s v="CUST989"/>
    <s v="Fashion"/>
    <s v="Credit Card"/>
    <n v="477.27"/>
    <n v="6"/>
    <n v="2863.62"/>
    <n v="434.88"/>
    <n v="2428.7399999999998"/>
    <x v="6"/>
    <s v="05"/>
    <s v="May"/>
  </r>
  <r>
    <x v="5744"/>
    <d v="2024-10-25T14:07:04"/>
    <s v="PROD131"/>
    <s v="CUST624"/>
    <s v="Toys"/>
    <s v="Debit Card"/>
    <n v="718.67"/>
    <n v="9"/>
    <n v="6468.03"/>
    <n v="694.54"/>
    <n v="5773.49"/>
    <x v="1"/>
    <s v="10"/>
    <s v="October"/>
  </r>
  <r>
    <x v="5745"/>
    <d v="2024-07-28T07:58:17"/>
    <s v="PROD35"/>
    <s v="CUST826"/>
    <s v="Electronics"/>
    <s v="PayPal"/>
    <n v="1993.68"/>
    <n v="7"/>
    <n v="13955.76"/>
    <n v="707.26"/>
    <n v="13248.5"/>
    <x v="0"/>
    <s v="07"/>
    <s v="July"/>
  </r>
  <r>
    <x v="5746"/>
    <d v="2024-04-04T00:10:13"/>
    <s v="PROD114"/>
    <s v="CUST219"/>
    <s v="Home Appliances"/>
    <s v="PayPal"/>
    <n v="1034.9000000000001"/>
    <n v="6"/>
    <n v="6209.4000000000005"/>
    <n v="380.81"/>
    <n v="5828.59"/>
    <x v="2"/>
    <s v="04"/>
    <s v="April"/>
  </r>
  <r>
    <x v="5747"/>
    <d v="2024-09-20T18:45:44"/>
    <s v="PROD105"/>
    <s v="CUST998"/>
    <s v="Home Appliances"/>
    <s v="Cash"/>
    <n v="1060.48"/>
    <n v="8"/>
    <n v="8483.84"/>
    <n v="305.49"/>
    <n v="8178.35"/>
    <x v="1"/>
    <s v="09"/>
    <s v="September"/>
  </r>
  <r>
    <x v="5748"/>
    <d v="2024-05-19T22:07:42"/>
    <s v="PROD67"/>
    <s v="CUST415"/>
    <s v="Fashion"/>
    <s v="Cash"/>
    <n v="510.9"/>
    <n v="1"/>
    <n v="510.9"/>
    <n v="69.03"/>
    <n v="441.87"/>
    <x v="0"/>
    <s v="05"/>
    <s v="May"/>
  </r>
  <r>
    <x v="5749"/>
    <d v="2024-06-09T11:14:07"/>
    <s v="PROD177"/>
    <s v="CUST28"/>
    <s v="Home Appliances"/>
    <s v="PayPal"/>
    <n v="1346.54"/>
    <n v="6"/>
    <n v="8079.24"/>
    <n v="102.73"/>
    <n v="7976.51"/>
    <x v="0"/>
    <s v="06"/>
    <s v="June"/>
  </r>
  <r>
    <x v="5750"/>
    <d v="2024-01-09T23:00:36"/>
    <s v="PROD40"/>
    <s v="CUST557"/>
    <s v="Toys"/>
    <s v="Debit Card"/>
    <n v="1611.1"/>
    <n v="2"/>
    <n v="3222.2"/>
    <n v="184.29"/>
    <n v="3037.91"/>
    <x v="5"/>
    <s v="01"/>
    <s v="January"/>
  </r>
  <r>
    <x v="5751"/>
    <d v="2024-08-08T03:51:34"/>
    <s v="PROD59"/>
    <s v="CUST430"/>
    <s v="Electronics"/>
    <s v="PayPal"/>
    <n v="1593.8"/>
    <n v="2"/>
    <n v="3187.6"/>
    <n v="297.7"/>
    <n v="2889.9"/>
    <x v="2"/>
    <s v="08"/>
    <s v="August"/>
  </r>
  <r>
    <x v="5752"/>
    <d v="2024-04-04T22:08:48"/>
    <s v="PROD95"/>
    <s v="CUST660"/>
    <s v="Toys"/>
    <s v="Bank Transfer"/>
    <n v="1805.97"/>
    <n v="6"/>
    <n v="10835.82"/>
    <n v="211.14"/>
    <n v="10624.68"/>
    <x v="2"/>
    <s v="04"/>
    <s v="April"/>
  </r>
  <r>
    <x v="5753"/>
    <d v="2024-05-29T14:07:23"/>
    <s v="PROD84"/>
    <s v="CUST395"/>
    <s v="Toys"/>
    <s v="Bank Transfer"/>
    <n v="835.15"/>
    <n v="6"/>
    <n v="5010.8999999999996"/>
    <n v="970.96"/>
    <n v="4039.9399999999996"/>
    <x v="4"/>
    <s v="05"/>
    <s v="May"/>
  </r>
  <r>
    <x v="5754"/>
    <d v="2024-08-31T23:20:16"/>
    <s v="PROD10"/>
    <s v="CUST347"/>
    <s v="Books"/>
    <s v="Bank Transfer"/>
    <n v="1952.51"/>
    <n v="8"/>
    <n v="15620.08"/>
    <n v="438.5"/>
    <n v="15181.58"/>
    <x v="3"/>
    <s v="08"/>
    <s v="August"/>
  </r>
  <r>
    <x v="5755"/>
    <d v="2024-01-18T00:21:00"/>
    <s v="PROD63"/>
    <s v="CUST108"/>
    <s v="Books"/>
    <s v="PayPal"/>
    <n v="1978.14"/>
    <n v="10"/>
    <n v="19781.400000000001"/>
    <n v="925.53"/>
    <n v="18855.870000000003"/>
    <x v="2"/>
    <s v="01"/>
    <s v="January"/>
  </r>
  <r>
    <x v="5756"/>
    <d v="2024-09-07T18:22:38"/>
    <s v="PROD35"/>
    <s v="CUST639"/>
    <s v="Toys"/>
    <s v="Credit Card"/>
    <n v="88.96"/>
    <n v="10"/>
    <n v="889.59999999999991"/>
    <n v="707.26"/>
    <n v="182.33999999999992"/>
    <x v="3"/>
    <s v="09"/>
    <s v="September"/>
  </r>
  <r>
    <x v="5757"/>
    <d v="2024-01-15T03:46:47"/>
    <s v="PROD171"/>
    <s v="CUST982"/>
    <s v="Books"/>
    <s v="Bank Transfer"/>
    <n v="1260.75"/>
    <n v="5"/>
    <n v="6303.75"/>
    <n v="485.76"/>
    <n v="5817.99"/>
    <x v="6"/>
    <s v="01"/>
    <s v="January"/>
  </r>
  <r>
    <x v="5758"/>
    <d v="2024-08-06T07:02:56"/>
    <s v="PROD40"/>
    <s v="CUST933"/>
    <s v="Electronics"/>
    <s v="Cash"/>
    <n v="1281.4000000000001"/>
    <n v="7"/>
    <n v="8969.8000000000011"/>
    <n v="184.29"/>
    <n v="8785.51"/>
    <x v="5"/>
    <s v="08"/>
    <s v="August"/>
  </r>
  <r>
    <x v="5759"/>
    <d v="2024-07-01T17:56:49"/>
    <s v="PROD183"/>
    <s v="CUST290"/>
    <s v="Books"/>
    <s v="PayPal"/>
    <n v="784.04"/>
    <n v="10"/>
    <n v="7840.4"/>
    <n v="839.9"/>
    <n v="7000.5"/>
    <x v="6"/>
    <s v="07"/>
    <s v="July"/>
  </r>
  <r>
    <x v="5760"/>
    <d v="2024-04-29T13:02:20"/>
    <s v="PROD91"/>
    <s v="CUST664"/>
    <s v="Toys"/>
    <s v="Bank Transfer"/>
    <n v="1364.83"/>
    <n v="1"/>
    <n v="1364.83"/>
    <n v="105.91"/>
    <n v="1258.9199999999998"/>
    <x v="6"/>
    <s v="04"/>
    <s v="April"/>
  </r>
  <r>
    <x v="5761"/>
    <d v="2024-05-10T04:15:09"/>
    <s v="PROD118"/>
    <s v="CUST687"/>
    <s v="Fashion"/>
    <s v="Debit Card"/>
    <n v="222.07"/>
    <n v="8"/>
    <n v="1776.56"/>
    <n v="370.52"/>
    <n v="1406.04"/>
    <x v="1"/>
    <s v="05"/>
    <s v="May"/>
  </r>
  <r>
    <x v="5762"/>
    <d v="2024-04-28T08:08:38"/>
    <s v="PROD87"/>
    <s v="CUST527"/>
    <s v="Home Appliances"/>
    <s v="PayPal"/>
    <n v="987.77"/>
    <n v="4"/>
    <n v="3951.08"/>
    <n v="646.59"/>
    <n v="3304.49"/>
    <x v="0"/>
    <s v="04"/>
    <s v="April"/>
  </r>
  <r>
    <x v="5763"/>
    <d v="2024-06-19T21:14:14"/>
    <s v="PROD25"/>
    <s v="CUST895"/>
    <s v="Toys"/>
    <s v="Credit Card"/>
    <n v="1100.96"/>
    <n v="6"/>
    <n v="6605.76"/>
    <n v="465.59"/>
    <n v="6140.17"/>
    <x v="4"/>
    <s v="06"/>
    <s v="June"/>
  </r>
  <r>
    <x v="5764"/>
    <d v="2024-04-05T19:02:08"/>
    <s v="PROD137"/>
    <s v="CUST633"/>
    <s v="Fashion"/>
    <s v="Debit Card"/>
    <n v="1945.2"/>
    <n v="3"/>
    <n v="5835.6"/>
    <n v="612.41999999999996"/>
    <n v="5223.18"/>
    <x v="1"/>
    <s v="04"/>
    <s v="April"/>
  </r>
  <r>
    <x v="5765"/>
    <d v="2024-03-21T14:15:54"/>
    <s v="PROD57"/>
    <s v="CUST368"/>
    <s v="Home Appliances"/>
    <s v="Debit Card"/>
    <n v="675.88"/>
    <n v="9"/>
    <n v="6082.92"/>
    <n v="998.57"/>
    <n v="5084.3500000000004"/>
    <x v="2"/>
    <s v="03"/>
    <s v="March"/>
  </r>
  <r>
    <x v="5766"/>
    <d v="2024-04-23T09:24:25"/>
    <s v="PROD14"/>
    <s v="CUST845"/>
    <s v="Home Appliances"/>
    <s v="Cash"/>
    <n v="1793.93"/>
    <n v="10"/>
    <n v="17939.3"/>
    <n v="623.39"/>
    <n v="17315.91"/>
    <x v="5"/>
    <s v="04"/>
    <s v="April"/>
  </r>
  <r>
    <x v="5767"/>
    <d v="2024-11-13T11:58:36"/>
    <s v="PROD143"/>
    <s v="CUST396"/>
    <s v="Books"/>
    <s v="Credit Card"/>
    <n v="150.78"/>
    <n v="6"/>
    <n v="904.68000000000006"/>
    <n v="570.6"/>
    <n v="334.08000000000004"/>
    <x v="4"/>
    <s v="11"/>
    <s v="November"/>
  </r>
  <r>
    <x v="5768"/>
    <d v="2024-09-18T15:19:26"/>
    <s v="PROD142"/>
    <s v="CUST443"/>
    <s v="Toys"/>
    <s v="Cash"/>
    <n v="293"/>
    <n v="10"/>
    <n v="2930"/>
    <n v="102.72"/>
    <n v="2827.28"/>
    <x v="4"/>
    <s v="09"/>
    <s v="September"/>
  </r>
  <r>
    <x v="5769"/>
    <d v="2024-10-30T13:28:31"/>
    <s v="PROD32"/>
    <s v="CUST128"/>
    <s v="Home Appliances"/>
    <s v="Debit Card"/>
    <n v="497.58"/>
    <n v="6"/>
    <n v="2985.48"/>
    <n v="439.15"/>
    <n v="2546.33"/>
    <x v="4"/>
    <s v="10"/>
    <s v="October"/>
  </r>
  <r>
    <x v="5770"/>
    <d v="2024-04-23T01:39:26"/>
    <s v="PROD111"/>
    <s v="CUST515"/>
    <s v="Fashion"/>
    <s v="Debit Card"/>
    <n v="704.46"/>
    <n v="4"/>
    <n v="2817.84"/>
    <n v="771.88"/>
    <n v="2045.96"/>
    <x v="5"/>
    <s v="04"/>
    <s v="April"/>
  </r>
  <r>
    <x v="5771"/>
    <d v="2024-06-23T02:12:11"/>
    <s v="PROD91"/>
    <s v="CUST597"/>
    <s v="Home Appliances"/>
    <s v="Credit Card"/>
    <n v="1166.8900000000001"/>
    <n v="8"/>
    <n v="9335.1200000000008"/>
    <n v="105.91"/>
    <n v="9229.2100000000009"/>
    <x v="0"/>
    <s v="06"/>
    <s v="June"/>
  </r>
  <r>
    <x v="5772"/>
    <d v="2024-06-15T14:45:42"/>
    <s v="PROD161"/>
    <s v="CUST632"/>
    <s v="Toys"/>
    <s v="Debit Card"/>
    <n v="437.18"/>
    <n v="10"/>
    <n v="4371.8"/>
    <n v="859.01"/>
    <n v="3512.79"/>
    <x v="3"/>
    <s v="06"/>
    <s v="June"/>
  </r>
  <r>
    <x v="5773"/>
    <d v="2024-06-07T06:34:58"/>
    <s v="PROD190"/>
    <s v="CUST442"/>
    <s v="Electronics"/>
    <s v="Bank Transfer"/>
    <n v="1929.67"/>
    <n v="5"/>
    <n v="9648.35"/>
    <n v="787.31"/>
    <n v="8861.0400000000009"/>
    <x v="1"/>
    <s v="06"/>
    <s v="June"/>
  </r>
  <r>
    <x v="5774"/>
    <d v="2024-01-27T05:52:14"/>
    <s v="PROD166"/>
    <s v="CUST498"/>
    <s v="Toys"/>
    <s v="Debit Card"/>
    <n v="1048.44"/>
    <n v="6"/>
    <n v="6290.64"/>
    <n v="925.33"/>
    <n v="5365.31"/>
    <x v="3"/>
    <s v="01"/>
    <s v="January"/>
  </r>
  <r>
    <x v="5775"/>
    <d v="2024-10-12T23:02:19"/>
    <s v="PROD9"/>
    <s v="CUST289"/>
    <s v="Toys"/>
    <s v="Cash"/>
    <n v="1850.02"/>
    <n v="5"/>
    <n v="9250.1"/>
    <n v="481"/>
    <n v="8769.1"/>
    <x v="3"/>
    <s v="10"/>
    <s v="October"/>
  </r>
  <r>
    <x v="5776"/>
    <d v="2024-02-14T17:16:22"/>
    <s v="PROD55"/>
    <s v="CUST731"/>
    <s v="Books"/>
    <s v="Cash"/>
    <n v="539.22"/>
    <n v="8"/>
    <n v="4313.76"/>
    <n v="376.96"/>
    <n v="3936.8"/>
    <x v="4"/>
    <s v="02"/>
    <s v="February"/>
  </r>
  <r>
    <x v="5777"/>
    <d v="2024-01-27T18:53:30"/>
    <s v="PROD31"/>
    <s v="CUST262"/>
    <s v="Electronics"/>
    <s v="Credit Card"/>
    <n v="381.33"/>
    <n v="4"/>
    <n v="1525.32"/>
    <n v="736.41"/>
    <n v="788.91"/>
    <x v="3"/>
    <s v="01"/>
    <s v="January"/>
  </r>
  <r>
    <x v="5778"/>
    <d v="2024-01-23T17:04:08"/>
    <s v="PROD44"/>
    <s v="CUST705"/>
    <s v="Electronics"/>
    <s v="Credit Card"/>
    <n v="1115.48"/>
    <n v="10"/>
    <n v="11154.8"/>
    <n v="174.99"/>
    <n v="10979.81"/>
    <x v="5"/>
    <s v="01"/>
    <s v="January"/>
  </r>
  <r>
    <x v="5779"/>
    <d v="2024-01-01T18:41:02"/>
    <s v="PROD39"/>
    <s v="CUST731"/>
    <s v="Electronics"/>
    <s v="Debit Card"/>
    <n v="1409.9"/>
    <n v="10"/>
    <n v="14099"/>
    <n v="901.68"/>
    <n v="13197.32"/>
    <x v="6"/>
    <s v="01"/>
    <s v="January"/>
  </r>
  <r>
    <x v="5780"/>
    <d v="2024-07-09T13:25:36"/>
    <s v="PROD179"/>
    <s v="CUST302"/>
    <s v="Home Appliances"/>
    <s v="Bank Transfer"/>
    <n v="1058.32"/>
    <n v="2"/>
    <n v="2116.64"/>
    <n v="221.06"/>
    <n v="1895.58"/>
    <x v="5"/>
    <s v="07"/>
    <s v="July"/>
  </r>
  <r>
    <x v="5781"/>
    <d v="2024-09-19T21:31:25"/>
    <s v="PROD172"/>
    <s v="CUST751"/>
    <s v="Books"/>
    <s v="Bank Transfer"/>
    <n v="995.52"/>
    <n v="7"/>
    <n v="6968.6399999999994"/>
    <n v="95.27"/>
    <n v="6873.369999999999"/>
    <x v="2"/>
    <s v="09"/>
    <s v="September"/>
  </r>
  <r>
    <x v="5782"/>
    <d v="2024-05-13T00:21:33"/>
    <s v="PROD104"/>
    <s v="CUST626"/>
    <s v="Books"/>
    <s v="Cash"/>
    <n v="482.43"/>
    <n v="7"/>
    <n v="3377.01"/>
    <n v="310.20999999999998"/>
    <n v="3066.8"/>
    <x v="6"/>
    <s v="05"/>
    <s v="May"/>
  </r>
  <r>
    <x v="5783"/>
    <d v="2024-03-03T16:48:27"/>
    <s v="PROD107"/>
    <s v="CUST815"/>
    <s v="Books"/>
    <s v="Credit Card"/>
    <n v="1652.51"/>
    <n v="2"/>
    <n v="3305.02"/>
    <n v="434.88"/>
    <n v="2870.14"/>
    <x v="0"/>
    <s v="03"/>
    <s v="March"/>
  </r>
  <r>
    <x v="5784"/>
    <d v="2024-06-22T15:43:27"/>
    <s v="PROD80"/>
    <s v="CUST936"/>
    <s v="Books"/>
    <s v="Cash"/>
    <n v="752.21"/>
    <n v="10"/>
    <n v="7522.1"/>
    <n v="348.54"/>
    <n v="7173.56"/>
    <x v="3"/>
    <s v="06"/>
    <s v="June"/>
  </r>
  <r>
    <x v="5785"/>
    <d v="2024-09-04T05:22:10"/>
    <s v="PROD144"/>
    <s v="CUST396"/>
    <s v="Books"/>
    <s v="Cash"/>
    <n v="1846.42"/>
    <n v="3"/>
    <n v="5539.26"/>
    <n v="369.73"/>
    <n v="5169.5300000000007"/>
    <x v="4"/>
    <s v="09"/>
    <s v="September"/>
  </r>
  <r>
    <x v="5786"/>
    <d v="2024-03-08T13:14:20"/>
    <s v="PROD48"/>
    <s v="CUST272"/>
    <s v="Home Appliances"/>
    <s v="PayPal"/>
    <n v="1526.57"/>
    <n v="6"/>
    <n v="9159.42"/>
    <n v="965.14"/>
    <n v="8194.2800000000007"/>
    <x v="1"/>
    <s v="03"/>
    <s v="March"/>
  </r>
  <r>
    <x v="5787"/>
    <d v="2024-05-09T19:03:08"/>
    <s v="PROD19"/>
    <s v="CUST486"/>
    <s v="Electronics"/>
    <s v="Credit Card"/>
    <n v="271.33999999999997"/>
    <n v="5"/>
    <n v="1356.6999999999998"/>
    <n v="288.51"/>
    <n v="1068.1899999999998"/>
    <x v="2"/>
    <s v="05"/>
    <s v="May"/>
  </r>
  <r>
    <x v="5788"/>
    <d v="2024-01-13T22:09:21"/>
    <s v="PROD46"/>
    <s v="CUST263"/>
    <s v="Fashion"/>
    <s v="Credit Card"/>
    <n v="510.5"/>
    <n v="6"/>
    <n v="3063"/>
    <n v="587.24"/>
    <n v="2475.7600000000002"/>
    <x v="3"/>
    <s v="01"/>
    <s v="January"/>
  </r>
  <r>
    <x v="5789"/>
    <d v="2024-10-26T07:38:17"/>
    <s v="PROD42"/>
    <s v="CUST551"/>
    <s v="Fashion"/>
    <s v="Credit Card"/>
    <n v="114.38"/>
    <n v="5"/>
    <n v="571.9"/>
    <n v="352.83"/>
    <n v="219.07"/>
    <x v="3"/>
    <s v="10"/>
    <s v="October"/>
  </r>
  <r>
    <x v="5790"/>
    <d v="2024-07-06T12:46:54"/>
    <s v="PROD29"/>
    <s v="CUST964"/>
    <s v="Home Appliances"/>
    <s v="PayPal"/>
    <n v="1421.49"/>
    <n v="3"/>
    <n v="4264.47"/>
    <n v="951.64"/>
    <n v="3312.8300000000004"/>
    <x v="3"/>
    <s v="07"/>
    <s v="July"/>
  </r>
  <r>
    <x v="5791"/>
    <d v="2024-09-25T10:24:22"/>
    <s v="PROD62"/>
    <s v="CUST773"/>
    <s v="Home Appliances"/>
    <s v="PayPal"/>
    <n v="1014.88"/>
    <n v="5"/>
    <n v="5074.3999999999996"/>
    <n v="778.48"/>
    <n v="4295.92"/>
    <x v="4"/>
    <s v="09"/>
    <s v="September"/>
  </r>
  <r>
    <x v="5792"/>
    <d v="2024-02-04T22:49:43"/>
    <s v="PROD154"/>
    <s v="CUST589"/>
    <s v="Toys"/>
    <s v="Bank Transfer"/>
    <n v="860.52"/>
    <n v="9"/>
    <n v="7744.68"/>
    <n v="37.53"/>
    <n v="7707.1500000000005"/>
    <x v="0"/>
    <s v="02"/>
    <s v="February"/>
  </r>
  <r>
    <x v="5793"/>
    <d v="2024-04-29T14:53:33"/>
    <s v="PROD81"/>
    <s v="CUST312"/>
    <s v="Fashion"/>
    <s v="Cash"/>
    <n v="321.86"/>
    <n v="9"/>
    <n v="2896.7400000000002"/>
    <n v="783.02"/>
    <n v="2113.7200000000003"/>
    <x v="6"/>
    <s v="04"/>
    <s v="April"/>
  </r>
  <r>
    <x v="5794"/>
    <d v="2024-10-05T14:28:13"/>
    <s v="PROD193"/>
    <s v="CUST572"/>
    <s v="Electronics"/>
    <s v="PayPal"/>
    <n v="1636.14"/>
    <n v="3"/>
    <n v="4908.42"/>
    <n v="809.98"/>
    <n v="4098.4400000000005"/>
    <x v="3"/>
    <s v="10"/>
    <s v="October"/>
  </r>
  <r>
    <x v="5795"/>
    <d v="2024-10-03T15:44:27"/>
    <s v="PROD89"/>
    <s v="CUST796"/>
    <s v="Electronics"/>
    <s v="Credit Card"/>
    <n v="1845.46"/>
    <n v="9"/>
    <n v="16609.14"/>
    <n v="77.61"/>
    <n v="16531.53"/>
    <x v="2"/>
    <s v="10"/>
    <s v="October"/>
  </r>
  <r>
    <x v="5796"/>
    <d v="2024-07-02T06:52:00"/>
    <s v="PROD133"/>
    <s v="CUST7"/>
    <s v="Home Appliances"/>
    <s v="Bank Transfer"/>
    <n v="453.05"/>
    <n v="5"/>
    <n v="2265.25"/>
    <n v="751.27"/>
    <n v="1513.98"/>
    <x v="5"/>
    <s v="07"/>
    <s v="July"/>
  </r>
  <r>
    <x v="5797"/>
    <d v="2024-05-03T03:13:14"/>
    <s v="PROD150"/>
    <s v="CUST845"/>
    <s v="Toys"/>
    <s v="PayPal"/>
    <n v="334.47"/>
    <n v="1"/>
    <n v="334.47"/>
    <n v="904.67"/>
    <n v="-570.19999999999993"/>
    <x v="1"/>
    <s v="05"/>
    <s v="May"/>
  </r>
  <r>
    <x v="5798"/>
    <d v="2024-01-13T21:19:58"/>
    <s v="PROD98"/>
    <s v="CUST652"/>
    <s v="Fashion"/>
    <s v="Debit Card"/>
    <n v="286.99"/>
    <n v="10"/>
    <n v="2869.9"/>
    <n v="943.24"/>
    <n v="1926.66"/>
    <x v="3"/>
    <s v="01"/>
    <s v="January"/>
  </r>
  <r>
    <x v="5799"/>
    <d v="2024-07-28T00:59:53"/>
    <s v="PROD134"/>
    <s v="CUST556"/>
    <s v="Home Appliances"/>
    <s v="PayPal"/>
    <n v="565.42999999999995"/>
    <n v="2"/>
    <n v="1130.8599999999999"/>
    <n v="162.74"/>
    <n v="968.11999999999989"/>
    <x v="0"/>
    <s v="07"/>
    <s v="July"/>
  </r>
  <r>
    <x v="5800"/>
    <d v="2024-06-21T10:19:48"/>
    <s v="PROD57"/>
    <s v="CUST295"/>
    <s v="Electronics"/>
    <s v="Cash"/>
    <n v="1463.33"/>
    <n v="8"/>
    <n v="11706.64"/>
    <n v="998.57"/>
    <n v="10708.07"/>
    <x v="1"/>
    <s v="06"/>
    <s v="June"/>
  </r>
  <r>
    <x v="5801"/>
    <d v="2024-04-22T01:01:12"/>
    <s v="PROD105"/>
    <s v="CUST450"/>
    <s v="Fashion"/>
    <s v="PayPal"/>
    <n v="995.6"/>
    <n v="5"/>
    <n v="4978"/>
    <n v="305.49"/>
    <n v="4672.51"/>
    <x v="6"/>
    <s v="04"/>
    <s v="April"/>
  </r>
  <r>
    <x v="5802"/>
    <d v="2024-02-27T07:24:39"/>
    <s v="PROD176"/>
    <s v="CUST540"/>
    <s v="Fashion"/>
    <s v="Bank Transfer"/>
    <n v="1523.46"/>
    <n v="8"/>
    <n v="12187.68"/>
    <n v="653.88"/>
    <n v="11533.800000000001"/>
    <x v="5"/>
    <s v="02"/>
    <s v="February"/>
  </r>
  <r>
    <x v="5803"/>
    <d v="2024-02-05T03:17:32"/>
    <s v="PROD46"/>
    <s v="CUST445"/>
    <s v="Fashion"/>
    <s v="PayPal"/>
    <n v="1321.37"/>
    <n v="8"/>
    <n v="10570.96"/>
    <n v="587.24"/>
    <n v="9983.7199999999993"/>
    <x v="6"/>
    <s v="02"/>
    <s v="February"/>
  </r>
  <r>
    <x v="5804"/>
    <d v="2024-11-08T08:41:48"/>
    <s v="PROD64"/>
    <s v="CUST168"/>
    <s v="Fashion"/>
    <s v="Bank Transfer"/>
    <n v="551.32000000000005"/>
    <n v="2"/>
    <n v="1102.6400000000001"/>
    <n v="90.98"/>
    <n v="1011.6600000000001"/>
    <x v="1"/>
    <s v="11"/>
    <s v="November"/>
  </r>
  <r>
    <x v="5805"/>
    <d v="2024-07-03T01:24:48"/>
    <s v="PROD11"/>
    <s v="CUST222"/>
    <s v="Electronics"/>
    <s v="Credit Card"/>
    <n v="360.16"/>
    <n v="2"/>
    <n v="720.32"/>
    <n v="595.51"/>
    <n v="124.81000000000006"/>
    <x v="4"/>
    <s v="07"/>
    <s v="July"/>
  </r>
  <r>
    <x v="5806"/>
    <d v="2024-01-20T05:40:01"/>
    <s v="PROD118"/>
    <s v="CUST830"/>
    <s v="Toys"/>
    <s v="Cash"/>
    <n v="584.30999999999995"/>
    <n v="6"/>
    <n v="3505.8599999999997"/>
    <n v="370.52"/>
    <n v="3135.3399999999997"/>
    <x v="3"/>
    <s v="01"/>
    <s v="January"/>
  </r>
  <r>
    <x v="5807"/>
    <d v="2024-11-09T06:23:46"/>
    <s v="PROD61"/>
    <s v="CUST730"/>
    <s v="Fashion"/>
    <s v="Debit Card"/>
    <n v="268.17"/>
    <n v="1"/>
    <n v="268.17"/>
    <n v="193.63"/>
    <n v="74.54000000000002"/>
    <x v="3"/>
    <s v="11"/>
    <s v="November"/>
  </r>
  <r>
    <x v="5808"/>
    <d v="2024-07-14T03:59:44"/>
    <s v="PROD48"/>
    <s v="CUST671"/>
    <s v="Home Appliances"/>
    <s v="Credit Card"/>
    <n v="847.26"/>
    <n v="5"/>
    <n v="4236.3"/>
    <n v="965.14"/>
    <n v="3271.1600000000003"/>
    <x v="0"/>
    <s v="07"/>
    <s v="July"/>
  </r>
  <r>
    <x v="5809"/>
    <d v="2024-02-08T14:09:00"/>
    <s v="PROD1"/>
    <s v="CUST626"/>
    <s v="Books"/>
    <s v="Cash"/>
    <n v="635.65"/>
    <n v="2"/>
    <n v="1271.3"/>
    <n v="435.29"/>
    <n v="836.01"/>
    <x v="2"/>
    <s v="02"/>
    <s v="February"/>
  </r>
  <r>
    <x v="5810"/>
    <d v="2024-10-23T07:24:51"/>
    <s v="PROD111"/>
    <s v="CUST613"/>
    <s v="Books"/>
    <s v="PayPal"/>
    <n v="957.5"/>
    <n v="8"/>
    <n v="7660"/>
    <n v="771.88"/>
    <n v="6888.12"/>
    <x v="4"/>
    <s v="10"/>
    <s v="October"/>
  </r>
  <r>
    <x v="5811"/>
    <d v="2024-09-17T18:51:01"/>
    <s v="PROD29"/>
    <s v="CUST744"/>
    <s v="Toys"/>
    <s v="Cash"/>
    <n v="434.37"/>
    <n v="10"/>
    <n v="4343.7"/>
    <n v="951.64"/>
    <n v="3392.06"/>
    <x v="5"/>
    <s v="09"/>
    <s v="September"/>
  </r>
  <r>
    <x v="5812"/>
    <d v="2024-10-27T00:56:40"/>
    <s v="PROD61"/>
    <s v="CUST460"/>
    <s v="Electronics"/>
    <s v="PayPal"/>
    <n v="206.44"/>
    <n v="10"/>
    <n v="2064.4"/>
    <n v="193.63"/>
    <n v="1870.77"/>
    <x v="0"/>
    <s v="10"/>
    <s v="October"/>
  </r>
  <r>
    <x v="5813"/>
    <d v="2024-05-29T08:08:40"/>
    <s v="PROD146"/>
    <s v="CUST332"/>
    <s v="Fashion"/>
    <s v="Credit Card"/>
    <n v="1311.19"/>
    <n v="10"/>
    <n v="13111.900000000001"/>
    <n v="687.22"/>
    <n v="12424.680000000002"/>
    <x v="4"/>
    <s v="05"/>
    <s v="May"/>
  </r>
  <r>
    <x v="5814"/>
    <d v="2024-09-20T06:12:46"/>
    <s v="PROD136"/>
    <s v="CUST24"/>
    <s v="Toys"/>
    <s v="PayPal"/>
    <n v="1246.25"/>
    <n v="10"/>
    <n v="12462.5"/>
    <n v="226.52"/>
    <n v="12235.98"/>
    <x v="1"/>
    <s v="09"/>
    <s v="September"/>
  </r>
  <r>
    <x v="5815"/>
    <d v="2024-05-30T20:22:02"/>
    <s v="PROD113"/>
    <s v="CUST620"/>
    <s v="Toys"/>
    <s v="Credit Card"/>
    <n v="178.21"/>
    <n v="10"/>
    <n v="1782.1000000000001"/>
    <n v="669.31"/>
    <n v="1112.7900000000002"/>
    <x v="2"/>
    <s v="05"/>
    <s v="May"/>
  </r>
  <r>
    <x v="5816"/>
    <d v="2024-06-07T04:50:18"/>
    <s v="PROD86"/>
    <s v="CUST678"/>
    <s v="Books"/>
    <s v="Cash"/>
    <n v="257.56"/>
    <n v="3"/>
    <n v="772.68000000000006"/>
    <n v="15.69"/>
    <n v="756.99"/>
    <x v="1"/>
    <s v="06"/>
    <s v="June"/>
  </r>
  <r>
    <x v="5817"/>
    <d v="2024-09-13T21:33:14"/>
    <s v="PROD110"/>
    <s v="CUST550"/>
    <s v="Electronics"/>
    <s v="Bank Transfer"/>
    <n v="1126.82"/>
    <n v="1"/>
    <n v="1126.82"/>
    <n v="678.93"/>
    <n v="447.89"/>
    <x v="1"/>
    <s v="09"/>
    <s v="September"/>
  </r>
  <r>
    <x v="5818"/>
    <d v="2024-07-01T21:10:36"/>
    <s v="PROD176"/>
    <s v="CUST855"/>
    <s v="Toys"/>
    <s v="Credit Card"/>
    <n v="321.73"/>
    <n v="5"/>
    <n v="1608.65"/>
    <n v="653.88"/>
    <n v="954.7700000000001"/>
    <x v="6"/>
    <s v="07"/>
    <s v="July"/>
  </r>
  <r>
    <x v="5819"/>
    <d v="2024-10-16T03:21:55"/>
    <s v="PROD11"/>
    <s v="CUST438"/>
    <s v="Fashion"/>
    <s v="PayPal"/>
    <n v="645.29999999999995"/>
    <n v="1"/>
    <n v="645.29999999999995"/>
    <n v="595.51"/>
    <n v="49.789999999999964"/>
    <x v="4"/>
    <s v="10"/>
    <s v="October"/>
  </r>
  <r>
    <x v="5820"/>
    <d v="2024-11-16T23:05:43"/>
    <s v="PROD23"/>
    <s v="CUST256"/>
    <s v="Books"/>
    <s v="Bank Transfer"/>
    <n v="1007.27"/>
    <n v="8"/>
    <n v="8058.16"/>
    <n v="249.12"/>
    <n v="7809.04"/>
    <x v="3"/>
    <s v="11"/>
    <s v="November"/>
  </r>
  <r>
    <x v="5821"/>
    <d v="2024-06-01T17:15:53"/>
    <s v="PROD189"/>
    <s v="CUST399"/>
    <s v="Fashion"/>
    <s v="Bank Transfer"/>
    <n v="1347.56"/>
    <n v="1"/>
    <n v="1347.56"/>
    <n v="532.16999999999996"/>
    <n v="815.39"/>
    <x v="3"/>
    <s v="06"/>
    <s v="June"/>
  </r>
  <r>
    <x v="5822"/>
    <d v="2024-05-12T11:57:41"/>
    <s v="PROD73"/>
    <s v="CUST463"/>
    <s v="Toys"/>
    <s v="PayPal"/>
    <n v="1736.96"/>
    <n v="9"/>
    <n v="15632.64"/>
    <n v="427.85"/>
    <n v="15204.789999999999"/>
    <x v="0"/>
    <s v="05"/>
    <s v="May"/>
  </r>
  <r>
    <x v="5823"/>
    <d v="2024-07-01T05:23:59"/>
    <s v="PROD150"/>
    <s v="CUST111"/>
    <s v="Fashion"/>
    <s v="Bank Transfer"/>
    <n v="1081.18"/>
    <n v="1"/>
    <n v="1081.18"/>
    <n v="904.67"/>
    <n v="176.5100000000001"/>
    <x v="6"/>
    <s v="07"/>
    <s v="July"/>
  </r>
  <r>
    <x v="5824"/>
    <d v="2024-02-25T17:09:15"/>
    <s v="PROD176"/>
    <s v="CUST104"/>
    <s v="Fashion"/>
    <s v="Bank Transfer"/>
    <n v="514.72"/>
    <n v="1"/>
    <n v="514.72"/>
    <n v="653.88"/>
    <n v="-139.15999999999997"/>
    <x v="0"/>
    <s v="02"/>
    <s v="February"/>
  </r>
  <r>
    <x v="5825"/>
    <d v="2024-10-06T00:35:27"/>
    <s v="PROD122"/>
    <s v="CUST210"/>
    <s v="Books"/>
    <s v="Credit Card"/>
    <n v="1704.26"/>
    <n v="5"/>
    <n v="8521.2999999999993"/>
    <n v="574.14"/>
    <n v="7947.1599999999989"/>
    <x v="0"/>
    <s v="10"/>
    <s v="October"/>
  </r>
  <r>
    <x v="5826"/>
    <d v="2024-05-09T20:14:50"/>
    <s v="PROD165"/>
    <s v="CUST402"/>
    <s v="Toys"/>
    <s v="PayPal"/>
    <n v="509.32"/>
    <n v="6"/>
    <n v="3055.92"/>
    <n v="563.57000000000005"/>
    <n v="2492.35"/>
    <x v="2"/>
    <s v="05"/>
    <s v="May"/>
  </r>
  <r>
    <x v="5827"/>
    <d v="2024-04-10T14:36:44"/>
    <s v="PROD104"/>
    <s v="CUST857"/>
    <s v="Fashion"/>
    <s v="PayPal"/>
    <n v="749"/>
    <n v="3"/>
    <n v="2247"/>
    <n v="310.20999999999998"/>
    <n v="1936.79"/>
    <x v="4"/>
    <s v="04"/>
    <s v="April"/>
  </r>
  <r>
    <x v="5828"/>
    <d v="2024-02-07T11:21:09"/>
    <s v="PROD32"/>
    <s v="CUST948"/>
    <s v="Fashion"/>
    <s v="PayPal"/>
    <n v="228.46"/>
    <n v="10"/>
    <n v="2284.6"/>
    <n v="439.15"/>
    <n v="1845.4499999999998"/>
    <x v="4"/>
    <s v="02"/>
    <s v="February"/>
  </r>
  <r>
    <x v="5829"/>
    <d v="2024-02-27T22:22:19"/>
    <s v="PROD160"/>
    <s v="CUST42"/>
    <s v="Toys"/>
    <s v="Credit Card"/>
    <n v="1405.05"/>
    <n v="8"/>
    <n v="11240.4"/>
    <n v="311.56"/>
    <n v="10928.84"/>
    <x v="5"/>
    <s v="02"/>
    <s v="February"/>
  </r>
  <r>
    <x v="5830"/>
    <d v="2024-07-28T15:40:02"/>
    <s v="PROD87"/>
    <s v="CUST497"/>
    <s v="Electronics"/>
    <s v="Bank Transfer"/>
    <n v="1529.88"/>
    <n v="1"/>
    <n v="1529.88"/>
    <n v="646.59"/>
    <n v="883.29000000000008"/>
    <x v="0"/>
    <s v="07"/>
    <s v="July"/>
  </r>
  <r>
    <x v="5831"/>
    <d v="2024-03-18T20:58:47"/>
    <s v="PROD162"/>
    <s v="CUST708"/>
    <s v="Electronics"/>
    <s v="Debit Card"/>
    <n v="1669.35"/>
    <n v="1"/>
    <n v="1669.35"/>
    <n v="109.48"/>
    <n v="1559.87"/>
    <x v="6"/>
    <s v="03"/>
    <s v="March"/>
  </r>
  <r>
    <x v="5832"/>
    <d v="2024-06-18T20:05:47"/>
    <s v="PROD109"/>
    <s v="CUST873"/>
    <s v="Fashion"/>
    <s v="Debit Card"/>
    <n v="1985.11"/>
    <n v="1"/>
    <n v="1985.11"/>
    <n v="282.68"/>
    <n v="1702.4299999999998"/>
    <x v="5"/>
    <s v="06"/>
    <s v="June"/>
  </r>
  <r>
    <x v="5833"/>
    <d v="2024-10-24T20:00:22"/>
    <s v="PROD99"/>
    <s v="CUST806"/>
    <s v="Home Appliances"/>
    <s v="Credit Card"/>
    <n v="1483"/>
    <n v="6"/>
    <n v="8898"/>
    <n v="643.29"/>
    <n v="8254.7099999999991"/>
    <x v="2"/>
    <s v="10"/>
    <s v="October"/>
  </r>
  <r>
    <x v="5834"/>
    <d v="2024-06-13T16:58:00"/>
    <s v="PROD71"/>
    <s v="CUST132"/>
    <s v="Books"/>
    <s v="Debit Card"/>
    <n v="242.64"/>
    <n v="4"/>
    <n v="970.56"/>
    <n v="35.22"/>
    <n v="935.33999999999992"/>
    <x v="2"/>
    <s v="06"/>
    <s v="June"/>
  </r>
  <r>
    <x v="5835"/>
    <d v="2024-06-26T13:10:08"/>
    <s v="PROD186"/>
    <s v="CUST347"/>
    <s v="Fashion"/>
    <s v="Credit Card"/>
    <n v="334.52"/>
    <n v="9"/>
    <n v="3010.68"/>
    <n v="945.84"/>
    <n v="2064.8399999999997"/>
    <x v="4"/>
    <s v="06"/>
    <s v="June"/>
  </r>
  <r>
    <x v="5836"/>
    <d v="2024-04-24T16:40:58"/>
    <s v="PROD4"/>
    <s v="CUST778"/>
    <s v="Books"/>
    <s v="PayPal"/>
    <n v="812.21"/>
    <n v="8"/>
    <n v="6497.68"/>
    <n v="454.08"/>
    <n v="6043.6"/>
    <x v="4"/>
    <s v="04"/>
    <s v="April"/>
  </r>
  <r>
    <x v="5837"/>
    <d v="2024-01-03T10:28:26"/>
    <s v="PROD143"/>
    <s v="CUST448"/>
    <s v="Home Appliances"/>
    <s v="Credit Card"/>
    <n v="1511.71"/>
    <n v="4"/>
    <n v="6046.84"/>
    <n v="570.6"/>
    <n v="5476.24"/>
    <x v="4"/>
    <s v="01"/>
    <s v="January"/>
  </r>
  <r>
    <x v="5838"/>
    <d v="2024-08-01T17:15:59"/>
    <s v="PROD127"/>
    <s v="CUST908"/>
    <s v="Fashion"/>
    <s v="Cash"/>
    <n v="410.43"/>
    <n v="10"/>
    <n v="4104.3"/>
    <n v="802.35"/>
    <n v="3301.9500000000003"/>
    <x v="2"/>
    <s v="08"/>
    <s v="August"/>
  </r>
  <r>
    <x v="5839"/>
    <d v="2024-10-05T06:56:31"/>
    <s v="PROD92"/>
    <s v="CUST641"/>
    <s v="Electronics"/>
    <s v="Debit Card"/>
    <n v="1406.07"/>
    <n v="2"/>
    <n v="2812.14"/>
    <n v="814.84"/>
    <n v="1997.2999999999997"/>
    <x v="3"/>
    <s v="10"/>
    <s v="October"/>
  </r>
  <r>
    <x v="5840"/>
    <d v="2024-03-10T04:36:43"/>
    <s v="PROD23"/>
    <s v="CUST755"/>
    <s v="Books"/>
    <s v="Bank Transfer"/>
    <n v="1855.53"/>
    <n v="9"/>
    <n v="16699.77"/>
    <n v="249.12"/>
    <n v="16450.650000000001"/>
    <x v="0"/>
    <s v="03"/>
    <s v="March"/>
  </r>
  <r>
    <x v="5841"/>
    <d v="2024-11-05T09:36:05"/>
    <s v="PROD131"/>
    <s v="CUST846"/>
    <s v="Fashion"/>
    <s v="PayPal"/>
    <n v="1444.34"/>
    <n v="7"/>
    <n v="10110.379999999999"/>
    <n v="694.54"/>
    <n v="9415.84"/>
    <x v="5"/>
    <s v="11"/>
    <s v="November"/>
  </r>
  <r>
    <x v="5842"/>
    <d v="2024-08-30T20:16:37"/>
    <s v="PROD25"/>
    <s v="CUST492"/>
    <s v="Toys"/>
    <s v="Bank Transfer"/>
    <n v="438.39"/>
    <n v="6"/>
    <n v="2630.34"/>
    <n v="465.59"/>
    <n v="2164.75"/>
    <x v="1"/>
    <s v="08"/>
    <s v="August"/>
  </r>
  <r>
    <x v="5843"/>
    <d v="2024-09-12T05:57:09"/>
    <s v="PROD65"/>
    <s v="CUST270"/>
    <s v="Books"/>
    <s v="PayPal"/>
    <n v="324.77999999999997"/>
    <n v="10"/>
    <n v="3247.7999999999997"/>
    <n v="974.22"/>
    <n v="2273.58"/>
    <x v="2"/>
    <s v="09"/>
    <s v="September"/>
  </r>
  <r>
    <x v="5844"/>
    <d v="2024-06-27T00:35:01"/>
    <s v="PROD79"/>
    <s v="CUST153"/>
    <s v="Electronics"/>
    <s v="Credit Card"/>
    <n v="1463.6"/>
    <n v="4"/>
    <n v="5854.4"/>
    <n v="799.06"/>
    <n v="5055.34"/>
    <x v="2"/>
    <s v="06"/>
    <s v="June"/>
  </r>
  <r>
    <x v="5845"/>
    <d v="2024-08-15T07:49:24"/>
    <s v="PROD21"/>
    <s v="CUST245"/>
    <s v="Home Appliances"/>
    <s v="Credit Card"/>
    <n v="1356.24"/>
    <n v="7"/>
    <n v="9493.68"/>
    <n v="950.81"/>
    <n v="8542.8700000000008"/>
    <x v="2"/>
    <s v="08"/>
    <s v="August"/>
  </r>
  <r>
    <x v="5846"/>
    <d v="2024-02-23T08:17:53"/>
    <s v="PROD186"/>
    <s v="CUST343"/>
    <s v="Home Appliances"/>
    <s v="Bank Transfer"/>
    <n v="1233.01"/>
    <n v="2"/>
    <n v="2466.02"/>
    <n v="945.84"/>
    <n v="1520.1799999999998"/>
    <x v="1"/>
    <s v="02"/>
    <s v="February"/>
  </r>
  <r>
    <x v="5847"/>
    <d v="2024-09-09T15:52:10"/>
    <s v="PROD159"/>
    <s v="CUST883"/>
    <s v="Electronics"/>
    <s v="Cash"/>
    <n v="1863.43"/>
    <n v="9"/>
    <n v="16770.87"/>
    <n v="220.45"/>
    <n v="16550.419999999998"/>
    <x v="6"/>
    <s v="09"/>
    <s v="September"/>
  </r>
  <r>
    <x v="5848"/>
    <d v="2024-02-03T05:33:41"/>
    <s v="PROD152"/>
    <s v="CUST926"/>
    <s v="Toys"/>
    <s v="Cash"/>
    <n v="1692.19"/>
    <n v="4"/>
    <n v="6768.76"/>
    <n v="143.38"/>
    <n v="6625.38"/>
    <x v="3"/>
    <s v="02"/>
    <s v="February"/>
  </r>
  <r>
    <x v="5849"/>
    <d v="2024-04-30T01:27:01"/>
    <s v="PROD138"/>
    <s v="CUST358"/>
    <s v="Books"/>
    <s v="Cash"/>
    <n v="1815.18"/>
    <n v="2"/>
    <n v="3630.36"/>
    <n v="374.92"/>
    <n v="3255.44"/>
    <x v="5"/>
    <s v="04"/>
    <s v="April"/>
  </r>
  <r>
    <x v="5850"/>
    <d v="2024-07-02T03:46:34"/>
    <s v="PROD105"/>
    <s v="CUST569"/>
    <s v="Fashion"/>
    <s v="Cash"/>
    <n v="243.39"/>
    <n v="3"/>
    <n v="730.17"/>
    <n v="305.49"/>
    <n v="424.67999999999995"/>
    <x v="5"/>
    <s v="07"/>
    <s v="July"/>
  </r>
  <r>
    <x v="5851"/>
    <d v="2024-06-27T14:10:49"/>
    <s v="PROD51"/>
    <s v="CUST931"/>
    <s v="Home Appliances"/>
    <s v="Bank Transfer"/>
    <n v="127.69"/>
    <n v="10"/>
    <n v="1276.9000000000001"/>
    <n v="502.29"/>
    <n v="774.61000000000013"/>
    <x v="2"/>
    <s v="06"/>
    <s v="June"/>
  </r>
  <r>
    <x v="5852"/>
    <d v="2024-02-27T12:32:23"/>
    <s v="PROD127"/>
    <s v="CUST57"/>
    <s v="Electronics"/>
    <s v="Debit Card"/>
    <n v="560.24"/>
    <n v="9"/>
    <n v="5042.16"/>
    <n v="802.35"/>
    <n v="4239.8099999999995"/>
    <x v="5"/>
    <s v="02"/>
    <s v="February"/>
  </r>
  <r>
    <x v="5853"/>
    <d v="2024-06-06T16:08:25"/>
    <s v="PROD63"/>
    <s v="CUST19"/>
    <s v="Fashion"/>
    <s v="Cash"/>
    <n v="1836.13"/>
    <n v="2"/>
    <n v="3672.26"/>
    <n v="925.53"/>
    <n v="2746.7300000000005"/>
    <x v="2"/>
    <s v="06"/>
    <s v="June"/>
  </r>
  <r>
    <x v="5854"/>
    <d v="2024-02-07T04:07:10"/>
    <s v="PROD195"/>
    <s v="CUST23"/>
    <s v="Toys"/>
    <s v="Debit Card"/>
    <n v="425.43"/>
    <n v="3"/>
    <n v="1276.29"/>
    <n v="955.51"/>
    <n v="320.77999999999997"/>
    <x v="4"/>
    <s v="02"/>
    <s v="February"/>
  </r>
  <r>
    <x v="5855"/>
    <d v="2024-03-30T00:34:19"/>
    <s v="PROD48"/>
    <s v="CUST796"/>
    <s v="Toys"/>
    <s v="Cash"/>
    <n v="584.98"/>
    <n v="5"/>
    <n v="2924.9"/>
    <n v="965.14"/>
    <n v="1959.7600000000002"/>
    <x v="3"/>
    <s v="03"/>
    <s v="March"/>
  </r>
  <r>
    <x v="5856"/>
    <d v="2024-07-09T11:13:50"/>
    <s v="PROD117"/>
    <s v="CUST709"/>
    <s v="Electronics"/>
    <s v="PayPal"/>
    <n v="873.95"/>
    <n v="1"/>
    <n v="873.95"/>
    <n v="621.46"/>
    <n v="252.49"/>
    <x v="5"/>
    <s v="07"/>
    <s v="July"/>
  </r>
  <r>
    <x v="5857"/>
    <d v="2024-09-13T18:37:03"/>
    <s v="PROD142"/>
    <s v="CUST336"/>
    <s v="Toys"/>
    <s v="Cash"/>
    <n v="69.38"/>
    <n v="5"/>
    <n v="346.9"/>
    <n v="102.72"/>
    <n v="244.17999999999998"/>
    <x v="1"/>
    <s v="09"/>
    <s v="September"/>
  </r>
  <r>
    <x v="5858"/>
    <d v="2024-09-10T19:34:13"/>
    <s v="PROD180"/>
    <s v="CUST581"/>
    <s v="Home Appliances"/>
    <s v="Debit Card"/>
    <n v="1762.44"/>
    <n v="1"/>
    <n v="1762.44"/>
    <n v="452.2"/>
    <n v="1310.24"/>
    <x v="5"/>
    <s v="09"/>
    <s v="September"/>
  </r>
  <r>
    <x v="5859"/>
    <d v="2024-10-01T22:06:53"/>
    <s v="PROD159"/>
    <s v="CUST743"/>
    <s v="Toys"/>
    <s v="Debit Card"/>
    <n v="32.79"/>
    <n v="5"/>
    <n v="163.95"/>
    <n v="220.45"/>
    <n v="-56.5"/>
    <x v="5"/>
    <s v="10"/>
    <s v="October"/>
  </r>
  <r>
    <x v="5860"/>
    <d v="2024-09-02T05:30:26"/>
    <s v="PROD141"/>
    <s v="CUST298"/>
    <s v="Toys"/>
    <s v="Debit Card"/>
    <n v="303"/>
    <n v="1"/>
    <n v="303"/>
    <n v="74.92"/>
    <n v="228.07999999999998"/>
    <x v="6"/>
    <s v="09"/>
    <s v="September"/>
  </r>
  <r>
    <x v="5861"/>
    <d v="2024-01-06T18:25:29"/>
    <s v="PROD9"/>
    <s v="CUST292"/>
    <s v="Electronics"/>
    <s v="Debit Card"/>
    <n v="1555.25"/>
    <n v="2"/>
    <n v="3110.5"/>
    <n v="481"/>
    <n v="2629.5"/>
    <x v="3"/>
    <s v="01"/>
    <s v="January"/>
  </r>
  <r>
    <x v="5862"/>
    <d v="2024-08-29T00:55:00"/>
    <s v="PROD177"/>
    <s v="CUST751"/>
    <s v="Electronics"/>
    <s v="Bank Transfer"/>
    <n v="29.19"/>
    <n v="7"/>
    <n v="204.33"/>
    <n v="102.73"/>
    <n v="101.60000000000001"/>
    <x v="2"/>
    <s v="08"/>
    <s v="August"/>
  </r>
  <r>
    <x v="5863"/>
    <d v="2024-04-13T17:51:09"/>
    <s v="PROD30"/>
    <s v="CUST530"/>
    <s v="Toys"/>
    <s v="PayPal"/>
    <n v="1014.7"/>
    <n v="4"/>
    <n v="4058.8"/>
    <n v="363.91"/>
    <n v="3694.8900000000003"/>
    <x v="3"/>
    <s v="04"/>
    <s v="April"/>
  </r>
  <r>
    <x v="5864"/>
    <d v="2024-05-03T06:19:34"/>
    <s v="PROD181"/>
    <s v="CUST396"/>
    <s v="Home Appliances"/>
    <s v="Debit Card"/>
    <n v="1693.37"/>
    <n v="2"/>
    <n v="3386.74"/>
    <n v="29.06"/>
    <n v="3357.68"/>
    <x v="1"/>
    <s v="05"/>
    <s v="May"/>
  </r>
  <r>
    <x v="5865"/>
    <d v="2024-07-25T15:19:03"/>
    <s v="PROD101"/>
    <s v="CUST956"/>
    <s v="Home Appliances"/>
    <s v="Bank Transfer"/>
    <n v="699.62"/>
    <n v="3"/>
    <n v="2098.86"/>
    <n v="978.72"/>
    <n v="1120.1400000000001"/>
    <x v="2"/>
    <s v="07"/>
    <s v="July"/>
  </r>
  <r>
    <x v="5866"/>
    <d v="2024-10-01T03:51:27"/>
    <s v="PROD49"/>
    <s v="CUST371"/>
    <s v="Books"/>
    <s v="Cash"/>
    <n v="1505.34"/>
    <n v="1"/>
    <n v="1505.34"/>
    <n v="401.98"/>
    <n v="1103.3599999999999"/>
    <x v="5"/>
    <s v="10"/>
    <s v="October"/>
  </r>
  <r>
    <x v="5867"/>
    <d v="2024-05-05T23:57:49"/>
    <s v="PROD119"/>
    <s v="CUST754"/>
    <s v="Books"/>
    <s v="Bank Transfer"/>
    <n v="1843.55"/>
    <n v="1"/>
    <n v="1843.55"/>
    <n v="415.38"/>
    <n v="1428.17"/>
    <x v="0"/>
    <s v="05"/>
    <s v="May"/>
  </r>
  <r>
    <x v="5868"/>
    <d v="2024-04-19T02:47:11"/>
    <s v="PROD199"/>
    <s v="CUST620"/>
    <s v="Books"/>
    <s v="Cash"/>
    <n v="1329.8"/>
    <n v="7"/>
    <n v="9308.6"/>
    <n v="907.07"/>
    <n v="8401.5300000000007"/>
    <x v="1"/>
    <s v="04"/>
    <s v="April"/>
  </r>
  <r>
    <x v="5869"/>
    <d v="2024-02-10T17:59:56"/>
    <s v="PROD91"/>
    <s v="CUST608"/>
    <s v="Fashion"/>
    <s v="Bank Transfer"/>
    <n v="1473.36"/>
    <n v="7"/>
    <n v="10313.519999999999"/>
    <n v="105.91"/>
    <n v="10207.609999999999"/>
    <x v="3"/>
    <s v="02"/>
    <s v="February"/>
  </r>
  <r>
    <x v="5870"/>
    <d v="2024-07-27T07:27:43"/>
    <s v="PROD171"/>
    <s v="CUST580"/>
    <s v="Electronics"/>
    <s v="Cash"/>
    <n v="1880.2"/>
    <n v="6"/>
    <n v="11281.2"/>
    <n v="485.76"/>
    <n v="10795.44"/>
    <x v="3"/>
    <s v="07"/>
    <s v="July"/>
  </r>
  <r>
    <x v="5871"/>
    <d v="2024-01-29T00:32:01"/>
    <s v="PROD129"/>
    <s v="CUST455"/>
    <s v="Books"/>
    <s v="Cash"/>
    <n v="1029.3699999999999"/>
    <n v="2"/>
    <n v="2058.7399999999998"/>
    <n v="67.97"/>
    <n v="1990.7699999999998"/>
    <x v="6"/>
    <s v="01"/>
    <s v="January"/>
  </r>
  <r>
    <x v="5872"/>
    <d v="2024-06-02T08:39:42"/>
    <s v="PROD195"/>
    <s v="CUST529"/>
    <s v="Home Appliances"/>
    <s v="Bank Transfer"/>
    <n v="835.48"/>
    <n v="5"/>
    <n v="4177.3999999999996"/>
    <n v="955.51"/>
    <n v="3221.8899999999994"/>
    <x v="0"/>
    <s v="06"/>
    <s v="June"/>
  </r>
  <r>
    <x v="5873"/>
    <d v="2024-11-16T15:55:30"/>
    <s v="PROD35"/>
    <s v="CUST824"/>
    <s v="Electronics"/>
    <s v="PayPal"/>
    <n v="1898.08"/>
    <n v="4"/>
    <n v="7592.32"/>
    <n v="707.26"/>
    <n v="6885.0599999999995"/>
    <x v="3"/>
    <s v="11"/>
    <s v="November"/>
  </r>
  <r>
    <x v="5874"/>
    <d v="2024-09-15T23:46:53"/>
    <s v="PROD146"/>
    <s v="CUST405"/>
    <s v="Fashion"/>
    <s v="Bank Transfer"/>
    <n v="184.08"/>
    <n v="2"/>
    <n v="368.16"/>
    <n v="687.22"/>
    <n v="-319.06"/>
    <x v="0"/>
    <s v="09"/>
    <s v="September"/>
  </r>
  <r>
    <x v="5875"/>
    <d v="2024-05-17T09:59:38"/>
    <s v="PROD149"/>
    <s v="CUST358"/>
    <s v="Fashion"/>
    <s v="Debit Card"/>
    <n v="1680.57"/>
    <n v="8"/>
    <n v="13444.56"/>
    <n v="581.64"/>
    <n v="12862.92"/>
    <x v="1"/>
    <s v="05"/>
    <s v="May"/>
  </r>
  <r>
    <x v="5876"/>
    <d v="2024-11-16T19:48:20"/>
    <s v="PROD152"/>
    <s v="CUST329"/>
    <s v="Toys"/>
    <s v="Cash"/>
    <n v="1377.88"/>
    <n v="7"/>
    <n v="9645.16"/>
    <n v="143.38"/>
    <n v="9501.7800000000007"/>
    <x v="3"/>
    <s v="11"/>
    <s v="November"/>
  </r>
  <r>
    <x v="5877"/>
    <d v="2024-07-17T02:16:51"/>
    <s v="PROD187"/>
    <s v="CUST926"/>
    <s v="Books"/>
    <s v="Cash"/>
    <n v="617.11"/>
    <n v="9"/>
    <n v="5553.99"/>
    <n v="117.5"/>
    <n v="5436.49"/>
    <x v="4"/>
    <s v="07"/>
    <s v="July"/>
  </r>
  <r>
    <x v="5878"/>
    <d v="2024-03-05T22:18:07"/>
    <s v="PROD107"/>
    <s v="CUST102"/>
    <s v="Fashion"/>
    <s v="Bank Transfer"/>
    <n v="73.75"/>
    <n v="10"/>
    <n v="737.5"/>
    <n v="434.88"/>
    <n v="302.62"/>
    <x v="5"/>
    <s v="03"/>
    <s v="March"/>
  </r>
  <r>
    <x v="5879"/>
    <d v="2024-08-26T19:09:01"/>
    <s v="PROD63"/>
    <s v="CUST850"/>
    <s v="Toys"/>
    <s v="Debit Card"/>
    <n v="1611.5"/>
    <n v="6"/>
    <n v="9669"/>
    <n v="925.53"/>
    <n v="8743.4699999999993"/>
    <x v="6"/>
    <s v="08"/>
    <s v="August"/>
  </r>
  <r>
    <x v="5880"/>
    <d v="2024-03-14T17:03:13"/>
    <s v="PROD99"/>
    <s v="CUST100"/>
    <s v="Home Appliances"/>
    <s v="Bank Transfer"/>
    <n v="930.16"/>
    <n v="2"/>
    <n v="1860.32"/>
    <n v="643.29"/>
    <n v="1217.03"/>
    <x v="2"/>
    <s v="03"/>
    <s v="March"/>
  </r>
  <r>
    <x v="5881"/>
    <d v="2024-08-08T16:50:32"/>
    <s v="PROD67"/>
    <s v="CUST863"/>
    <s v="Books"/>
    <s v="Bank Transfer"/>
    <n v="1623.52"/>
    <n v="6"/>
    <n v="9741.119999999999"/>
    <n v="69.03"/>
    <n v="9672.0899999999983"/>
    <x v="2"/>
    <s v="08"/>
    <s v="August"/>
  </r>
  <r>
    <x v="5882"/>
    <d v="2024-03-30T12:45:24"/>
    <s v="PROD161"/>
    <s v="CUST498"/>
    <s v="Toys"/>
    <s v="Bank Transfer"/>
    <n v="37.729999999999997"/>
    <n v="3"/>
    <n v="113.19"/>
    <n v="859.01"/>
    <n v="-745.81999999999994"/>
    <x v="3"/>
    <s v="03"/>
    <s v="March"/>
  </r>
  <r>
    <x v="5883"/>
    <d v="2024-01-16T17:31:35"/>
    <s v="PROD102"/>
    <s v="CUST252"/>
    <s v="Home Appliances"/>
    <s v="Credit Card"/>
    <n v="681.42"/>
    <n v="6"/>
    <n v="4088.5199999999995"/>
    <n v="294.83"/>
    <n v="3793.6899999999996"/>
    <x v="5"/>
    <s v="01"/>
    <s v="January"/>
  </r>
  <r>
    <x v="5884"/>
    <d v="2024-03-25T18:10:13"/>
    <s v="PROD93"/>
    <s v="CUST678"/>
    <s v="Home Appliances"/>
    <s v="PayPal"/>
    <n v="63.85"/>
    <n v="5"/>
    <n v="319.25"/>
    <n v="762.47"/>
    <n v="-443.22"/>
    <x v="6"/>
    <s v="03"/>
    <s v="March"/>
  </r>
  <r>
    <x v="5885"/>
    <d v="2024-04-07T18:16:21"/>
    <s v="PROD73"/>
    <s v="CUST687"/>
    <s v="Fashion"/>
    <s v="Cash"/>
    <n v="46.69"/>
    <n v="5"/>
    <n v="233.45"/>
    <n v="427.85"/>
    <n v="-194.40000000000003"/>
    <x v="0"/>
    <s v="04"/>
    <s v="April"/>
  </r>
  <r>
    <x v="5886"/>
    <d v="2024-07-25T03:06:20"/>
    <s v="PROD192"/>
    <s v="CUST114"/>
    <s v="Books"/>
    <s v="PayPal"/>
    <n v="278.43"/>
    <n v="1"/>
    <n v="278.43"/>
    <n v="154.76"/>
    <n v="123.67000000000002"/>
    <x v="2"/>
    <s v="07"/>
    <s v="July"/>
  </r>
  <r>
    <x v="5887"/>
    <d v="2024-08-11T06:27:43"/>
    <s v="PROD184"/>
    <s v="CUST282"/>
    <s v="Toys"/>
    <s v="Debit Card"/>
    <n v="740.04"/>
    <n v="9"/>
    <n v="6660.36"/>
    <n v="986.68"/>
    <n v="5673.6799999999994"/>
    <x v="0"/>
    <s v="08"/>
    <s v="August"/>
  </r>
  <r>
    <x v="5888"/>
    <d v="2024-07-29T09:23:35"/>
    <s v="PROD156"/>
    <s v="CUST381"/>
    <s v="Fashion"/>
    <s v="Debit Card"/>
    <n v="1842.64"/>
    <n v="10"/>
    <n v="18426.400000000001"/>
    <n v="660.16"/>
    <n v="17766.240000000002"/>
    <x v="6"/>
    <s v="07"/>
    <s v="July"/>
  </r>
  <r>
    <x v="5889"/>
    <d v="2024-05-13T12:46:07"/>
    <s v="PROD118"/>
    <s v="CUST67"/>
    <s v="Electronics"/>
    <s v="Debit Card"/>
    <n v="1466.16"/>
    <n v="3"/>
    <n v="4398.4800000000005"/>
    <n v="370.52"/>
    <n v="4027.9600000000005"/>
    <x v="6"/>
    <s v="05"/>
    <s v="May"/>
  </r>
  <r>
    <x v="5890"/>
    <d v="2024-06-25T13:28:47"/>
    <s v="PROD70"/>
    <s v="CUST884"/>
    <s v="Electronics"/>
    <s v="Cash"/>
    <n v="406.79"/>
    <n v="7"/>
    <n v="2847.53"/>
    <n v="57.64"/>
    <n v="2789.8900000000003"/>
    <x v="5"/>
    <s v="06"/>
    <s v="June"/>
  </r>
  <r>
    <x v="5891"/>
    <d v="2024-06-05T11:45:54"/>
    <s v="PROD187"/>
    <s v="CUST553"/>
    <s v="Books"/>
    <s v="Cash"/>
    <n v="826.1"/>
    <n v="3"/>
    <n v="2478.3000000000002"/>
    <n v="117.5"/>
    <n v="2360.8000000000002"/>
    <x v="4"/>
    <s v="06"/>
    <s v="June"/>
  </r>
  <r>
    <x v="5892"/>
    <d v="2024-10-16T10:35:12"/>
    <s v="PROD96"/>
    <s v="CUST459"/>
    <s v="Electronics"/>
    <s v="Cash"/>
    <n v="1045.8399999999999"/>
    <n v="4"/>
    <n v="4183.3599999999997"/>
    <n v="307.60000000000002"/>
    <n v="3875.7599999999998"/>
    <x v="4"/>
    <s v="10"/>
    <s v="October"/>
  </r>
  <r>
    <x v="5893"/>
    <d v="2024-06-18T22:23:06"/>
    <s v="PROD161"/>
    <s v="CUST83"/>
    <s v="Books"/>
    <s v="PayPal"/>
    <n v="131.44"/>
    <n v="5"/>
    <n v="657.2"/>
    <n v="859.01"/>
    <n v="-201.80999999999995"/>
    <x v="5"/>
    <s v="06"/>
    <s v="June"/>
  </r>
  <r>
    <x v="5894"/>
    <d v="2024-06-17T17:06:05"/>
    <s v="PROD171"/>
    <s v="CUST718"/>
    <s v="Fashion"/>
    <s v="Cash"/>
    <n v="720.33"/>
    <n v="9"/>
    <n v="6482.97"/>
    <n v="485.76"/>
    <n v="5997.21"/>
    <x v="6"/>
    <s v="06"/>
    <s v="June"/>
  </r>
  <r>
    <x v="5895"/>
    <d v="2024-01-05T19:34:48"/>
    <s v="PROD95"/>
    <s v="CUST480"/>
    <s v="Toys"/>
    <s v="Debit Card"/>
    <n v="962.81"/>
    <n v="9"/>
    <n v="8665.2899999999991"/>
    <n v="211.14"/>
    <n v="8454.15"/>
    <x v="1"/>
    <s v="01"/>
    <s v="January"/>
  </r>
  <r>
    <x v="5896"/>
    <d v="2024-01-30T21:03:13"/>
    <s v="PROD114"/>
    <s v="CUST128"/>
    <s v="Electronics"/>
    <s v="PayPal"/>
    <n v="1126.4000000000001"/>
    <n v="9"/>
    <n v="10137.6"/>
    <n v="380.81"/>
    <n v="9756.7900000000009"/>
    <x v="5"/>
    <s v="01"/>
    <s v="January"/>
  </r>
  <r>
    <x v="5897"/>
    <d v="2024-02-26T14:58:20"/>
    <s v="PROD30"/>
    <s v="CUST800"/>
    <s v="Books"/>
    <s v="Bank Transfer"/>
    <n v="1905.87"/>
    <n v="8"/>
    <n v="15246.96"/>
    <n v="363.91"/>
    <n v="14883.05"/>
    <x v="6"/>
    <s v="02"/>
    <s v="February"/>
  </r>
  <r>
    <x v="5898"/>
    <d v="2024-10-21T03:19:05"/>
    <s v="PROD193"/>
    <s v="CUST185"/>
    <s v="Fashion"/>
    <s v="Cash"/>
    <n v="1622.02"/>
    <n v="3"/>
    <n v="4866.0599999999995"/>
    <n v="809.98"/>
    <n v="4056.0799999999995"/>
    <x v="6"/>
    <s v="10"/>
    <s v="October"/>
  </r>
  <r>
    <x v="5899"/>
    <d v="2024-05-29T13:49:15"/>
    <s v="PROD140"/>
    <s v="CUST634"/>
    <s v="Toys"/>
    <s v="Debit Card"/>
    <n v="1320.23"/>
    <n v="4"/>
    <n v="5280.92"/>
    <n v="368.41"/>
    <n v="4912.51"/>
    <x v="4"/>
    <s v="05"/>
    <s v="May"/>
  </r>
  <r>
    <x v="5900"/>
    <d v="2024-06-21T20:21:55"/>
    <s v="PROD53"/>
    <s v="CUST743"/>
    <s v="Fashion"/>
    <s v="PayPal"/>
    <n v="1919.99"/>
    <n v="10"/>
    <n v="19199.900000000001"/>
    <n v="752.34"/>
    <n v="18447.560000000001"/>
    <x v="1"/>
    <s v="06"/>
    <s v="June"/>
  </r>
  <r>
    <x v="5901"/>
    <d v="2024-03-30T20:59:27"/>
    <s v="PROD41"/>
    <s v="CUST241"/>
    <s v="Fashion"/>
    <s v="PayPal"/>
    <n v="845.47"/>
    <n v="9"/>
    <n v="7609.2300000000005"/>
    <n v="786.45"/>
    <n v="6822.7800000000007"/>
    <x v="3"/>
    <s v="03"/>
    <s v="March"/>
  </r>
  <r>
    <x v="5902"/>
    <d v="2024-05-20T05:11:35"/>
    <s v="PROD119"/>
    <s v="CUST939"/>
    <s v="Fashion"/>
    <s v="Cash"/>
    <n v="1030.6400000000001"/>
    <n v="2"/>
    <n v="2061.2800000000002"/>
    <n v="415.38"/>
    <n v="1645.9"/>
    <x v="6"/>
    <s v="05"/>
    <s v="May"/>
  </r>
  <r>
    <x v="5903"/>
    <d v="2024-02-13T23:12:38"/>
    <s v="PROD7"/>
    <s v="CUST270"/>
    <s v="Home Appliances"/>
    <s v="Cash"/>
    <n v="815.86"/>
    <n v="10"/>
    <n v="8158.6"/>
    <n v="157.37"/>
    <n v="8001.2300000000005"/>
    <x v="5"/>
    <s v="02"/>
    <s v="February"/>
  </r>
  <r>
    <x v="5904"/>
    <d v="2024-05-28T17:21:44"/>
    <s v="PROD61"/>
    <s v="CUST605"/>
    <s v="Electronics"/>
    <s v="PayPal"/>
    <n v="1500.36"/>
    <n v="2"/>
    <n v="3000.72"/>
    <n v="193.63"/>
    <n v="2807.0899999999997"/>
    <x v="5"/>
    <s v="05"/>
    <s v="May"/>
  </r>
  <r>
    <x v="5905"/>
    <d v="2024-05-10T18:14:01"/>
    <s v="PROD176"/>
    <s v="CUST227"/>
    <s v="Fashion"/>
    <s v="Debit Card"/>
    <n v="834.43"/>
    <n v="4"/>
    <n v="3337.72"/>
    <n v="653.88"/>
    <n v="2683.8399999999997"/>
    <x v="1"/>
    <s v="05"/>
    <s v="May"/>
  </r>
  <r>
    <x v="5906"/>
    <d v="2024-04-14T03:02:19"/>
    <s v="PROD28"/>
    <s v="CUST352"/>
    <s v="Electronics"/>
    <s v="Bank Transfer"/>
    <n v="451.29"/>
    <n v="3"/>
    <n v="1353.8700000000001"/>
    <n v="963.58"/>
    <n v="390.29000000000008"/>
    <x v="0"/>
    <s v="04"/>
    <s v="April"/>
  </r>
  <r>
    <x v="5907"/>
    <d v="2024-03-20T06:33:31"/>
    <s v="PROD150"/>
    <s v="CUST806"/>
    <s v="Toys"/>
    <s v="PayPal"/>
    <n v="1955.46"/>
    <n v="2"/>
    <n v="3910.92"/>
    <n v="904.67"/>
    <n v="3006.25"/>
    <x v="4"/>
    <s v="03"/>
    <s v="March"/>
  </r>
  <r>
    <x v="5908"/>
    <d v="2024-02-03T02:55:30"/>
    <s v="PROD49"/>
    <s v="CUST586"/>
    <s v="Books"/>
    <s v="PayPal"/>
    <n v="1643.13"/>
    <n v="10"/>
    <n v="16431.300000000003"/>
    <n v="401.98"/>
    <n v="16029.320000000003"/>
    <x v="3"/>
    <s v="02"/>
    <s v="February"/>
  </r>
  <r>
    <x v="5909"/>
    <d v="2024-08-21T15:23:49"/>
    <s v="PROD45"/>
    <s v="CUST924"/>
    <s v="Toys"/>
    <s v="Bank Transfer"/>
    <n v="1463.07"/>
    <n v="8"/>
    <n v="11704.56"/>
    <n v="609.70000000000005"/>
    <n v="11094.859999999999"/>
    <x v="4"/>
    <s v="08"/>
    <s v="August"/>
  </r>
  <r>
    <x v="5910"/>
    <d v="2024-07-11T23:02:18"/>
    <s v="PROD118"/>
    <s v="CUST937"/>
    <s v="Home Appliances"/>
    <s v="Cash"/>
    <n v="1134.46"/>
    <n v="8"/>
    <n v="9075.68"/>
    <n v="370.52"/>
    <n v="8705.16"/>
    <x v="2"/>
    <s v="07"/>
    <s v="July"/>
  </r>
  <r>
    <x v="5911"/>
    <d v="2024-11-08T23:59:50"/>
    <s v="PROD193"/>
    <s v="CUST139"/>
    <s v="Books"/>
    <s v="PayPal"/>
    <n v="1293.94"/>
    <n v="10"/>
    <n v="12939.400000000001"/>
    <n v="809.98"/>
    <n v="12129.420000000002"/>
    <x v="1"/>
    <s v="11"/>
    <s v="November"/>
  </r>
  <r>
    <x v="5912"/>
    <d v="2024-11-10T06:14:44"/>
    <s v="PROD171"/>
    <s v="CUST910"/>
    <s v="Electronics"/>
    <s v="PayPal"/>
    <n v="785.82"/>
    <n v="8"/>
    <n v="6286.56"/>
    <n v="485.76"/>
    <n v="5800.8"/>
    <x v="0"/>
    <s v="11"/>
    <s v="November"/>
  </r>
  <r>
    <x v="5913"/>
    <d v="2024-09-17T18:40:19"/>
    <s v="PROD5"/>
    <s v="CUST569"/>
    <s v="Home Appliances"/>
    <s v="Bank Transfer"/>
    <n v="1470.18"/>
    <n v="10"/>
    <n v="14701.800000000001"/>
    <n v="809.47"/>
    <n v="13892.330000000002"/>
    <x v="5"/>
    <s v="09"/>
    <s v="September"/>
  </r>
  <r>
    <x v="5914"/>
    <d v="2024-07-16T14:47:02"/>
    <s v="PROD126"/>
    <s v="CUST29"/>
    <s v="Electronics"/>
    <s v="Debit Card"/>
    <n v="1445.13"/>
    <n v="8"/>
    <n v="11561.04"/>
    <n v="605.29999999999995"/>
    <n v="10955.740000000002"/>
    <x v="5"/>
    <s v="07"/>
    <s v="July"/>
  </r>
  <r>
    <x v="5915"/>
    <d v="2024-02-08T06:15:41"/>
    <s v="PROD58"/>
    <s v="CUST70"/>
    <s v="Books"/>
    <s v="Debit Card"/>
    <n v="1375.34"/>
    <n v="3"/>
    <n v="4126.0199999999995"/>
    <n v="898.84"/>
    <n v="3227.1799999999994"/>
    <x v="2"/>
    <s v="02"/>
    <s v="February"/>
  </r>
  <r>
    <x v="5916"/>
    <d v="2024-09-07T07:41:50"/>
    <s v="PROD71"/>
    <s v="CUST497"/>
    <s v="Toys"/>
    <s v="Bank Transfer"/>
    <n v="1281.8"/>
    <n v="3"/>
    <n v="3845.3999999999996"/>
    <n v="35.22"/>
    <n v="3810.18"/>
    <x v="3"/>
    <s v="09"/>
    <s v="September"/>
  </r>
  <r>
    <x v="5917"/>
    <d v="2024-06-10T13:05:43"/>
    <s v="PROD172"/>
    <s v="CUST440"/>
    <s v="Home Appliances"/>
    <s v="Cash"/>
    <n v="373.83"/>
    <n v="7"/>
    <n v="2616.81"/>
    <n v="95.27"/>
    <n v="2521.54"/>
    <x v="6"/>
    <s v="06"/>
    <s v="June"/>
  </r>
  <r>
    <x v="5918"/>
    <d v="2024-07-18T14:37:40"/>
    <s v="PROD33"/>
    <s v="CUST850"/>
    <s v="Electronics"/>
    <s v="Bank Transfer"/>
    <n v="1753.49"/>
    <n v="4"/>
    <n v="7013.96"/>
    <n v="330.51"/>
    <n v="6683.45"/>
    <x v="2"/>
    <s v="07"/>
    <s v="July"/>
  </r>
  <r>
    <x v="5919"/>
    <d v="2024-10-21T05:55:36"/>
    <s v="PROD18"/>
    <s v="CUST562"/>
    <s v="Fashion"/>
    <s v="Cash"/>
    <n v="67.52"/>
    <n v="6"/>
    <n v="405.12"/>
    <n v="973.48"/>
    <n v="-568.36"/>
    <x v="6"/>
    <s v="10"/>
    <s v="October"/>
  </r>
  <r>
    <x v="5920"/>
    <d v="2024-03-05T01:23:53"/>
    <s v="PROD101"/>
    <s v="CUST956"/>
    <s v="Fashion"/>
    <s v="Bank Transfer"/>
    <n v="1377.72"/>
    <n v="3"/>
    <n v="4133.16"/>
    <n v="978.72"/>
    <n v="3154.4399999999996"/>
    <x v="5"/>
    <s v="03"/>
    <s v="March"/>
  </r>
  <r>
    <x v="5921"/>
    <d v="2024-08-01T15:16:33"/>
    <s v="PROD149"/>
    <s v="CUST6"/>
    <s v="Fashion"/>
    <s v="Credit Card"/>
    <n v="1900.77"/>
    <n v="10"/>
    <n v="19007.7"/>
    <n v="581.64"/>
    <n v="18426.060000000001"/>
    <x v="2"/>
    <s v="08"/>
    <s v="August"/>
  </r>
  <r>
    <x v="5922"/>
    <d v="2024-09-06T11:10:39"/>
    <s v="PROD53"/>
    <s v="CUST38"/>
    <s v="Books"/>
    <s v="PayPal"/>
    <n v="1641.62"/>
    <n v="8"/>
    <n v="13132.96"/>
    <n v="752.34"/>
    <n v="12380.619999999999"/>
    <x v="1"/>
    <s v="09"/>
    <s v="September"/>
  </r>
  <r>
    <x v="5923"/>
    <d v="2024-05-30T06:10:52"/>
    <s v="PROD153"/>
    <s v="CUST829"/>
    <s v="Fashion"/>
    <s v="Cash"/>
    <n v="1542.46"/>
    <n v="10"/>
    <n v="15424.6"/>
    <n v="585.16999999999996"/>
    <n v="14839.43"/>
    <x v="2"/>
    <s v="05"/>
    <s v="May"/>
  </r>
  <r>
    <x v="5924"/>
    <d v="2024-02-18T20:31:39"/>
    <s v="PROD129"/>
    <s v="CUST299"/>
    <s v="Books"/>
    <s v="Bank Transfer"/>
    <n v="283.58999999999997"/>
    <n v="9"/>
    <n v="2552.31"/>
    <n v="67.97"/>
    <n v="2484.34"/>
    <x v="0"/>
    <s v="02"/>
    <s v="February"/>
  </r>
  <r>
    <x v="5925"/>
    <d v="2024-10-17T02:21:16"/>
    <s v="PROD193"/>
    <s v="CUST773"/>
    <s v="Home Appliances"/>
    <s v="Cash"/>
    <n v="1559.9"/>
    <n v="8"/>
    <n v="12479.2"/>
    <n v="809.98"/>
    <n v="11669.220000000001"/>
    <x v="2"/>
    <s v="10"/>
    <s v="October"/>
  </r>
  <r>
    <x v="5926"/>
    <d v="2024-10-18T08:24:21"/>
    <s v="PROD149"/>
    <s v="CUST400"/>
    <s v="Home Appliances"/>
    <s v="Bank Transfer"/>
    <n v="543.82000000000005"/>
    <n v="4"/>
    <n v="2175.2800000000002"/>
    <n v="581.64"/>
    <n v="1593.6400000000003"/>
    <x v="1"/>
    <s v="10"/>
    <s v="October"/>
  </r>
  <r>
    <x v="5927"/>
    <d v="2024-04-11T00:35:58"/>
    <s v="PROD183"/>
    <s v="CUST184"/>
    <s v="Home Appliances"/>
    <s v="Cash"/>
    <n v="1070.67"/>
    <n v="8"/>
    <n v="8565.36"/>
    <n v="839.9"/>
    <n v="7725.4600000000009"/>
    <x v="2"/>
    <s v="04"/>
    <s v="April"/>
  </r>
  <r>
    <x v="5928"/>
    <d v="2024-09-16T16:49:15"/>
    <s v="PROD58"/>
    <s v="CUST594"/>
    <s v="Toys"/>
    <s v="PayPal"/>
    <n v="1991.98"/>
    <n v="6"/>
    <n v="11951.880000000001"/>
    <n v="898.84"/>
    <n v="11053.04"/>
    <x v="6"/>
    <s v="09"/>
    <s v="September"/>
  </r>
  <r>
    <x v="5929"/>
    <d v="2024-05-01T22:20:12"/>
    <s v="PROD130"/>
    <s v="CUST349"/>
    <s v="Toys"/>
    <s v="Cash"/>
    <n v="1173.71"/>
    <n v="8"/>
    <n v="9389.68"/>
    <n v="692.63"/>
    <n v="8697.0500000000011"/>
    <x v="4"/>
    <s v="05"/>
    <s v="May"/>
  </r>
  <r>
    <x v="5930"/>
    <d v="2024-06-06T08:48:56"/>
    <s v="PROD21"/>
    <s v="CUST204"/>
    <s v="Books"/>
    <s v="PayPal"/>
    <n v="97.99"/>
    <n v="2"/>
    <n v="195.98"/>
    <n v="950.81"/>
    <n v="-754.82999999999993"/>
    <x v="2"/>
    <s v="06"/>
    <s v="June"/>
  </r>
  <r>
    <x v="5931"/>
    <d v="2024-02-24T08:00:45"/>
    <s v="PROD26"/>
    <s v="CUST416"/>
    <s v="Home Appliances"/>
    <s v="Bank Transfer"/>
    <n v="266.06"/>
    <n v="10"/>
    <n v="2660.6"/>
    <n v="627.66"/>
    <n v="2032.94"/>
    <x v="3"/>
    <s v="02"/>
    <s v="February"/>
  </r>
  <r>
    <x v="5932"/>
    <d v="2024-04-17T20:38:46"/>
    <s v="PROD106"/>
    <s v="CUST63"/>
    <s v="Toys"/>
    <s v="Bank Transfer"/>
    <n v="1180.6500000000001"/>
    <n v="8"/>
    <n v="9445.2000000000007"/>
    <n v="750.19"/>
    <n v="8695.01"/>
    <x v="4"/>
    <s v="04"/>
    <s v="April"/>
  </r>
  <r>
    <x v="5933"/>
    <d v="2024-01-21T01:46:38"/>
    <s v="PROD6"/>
    <s v="CUST193"/>
    <s v="Fashion"/>
    <s v="Bank Transfer"/>
    <n v="155.33000000000001"/>
    <n v="5"/>
    <n v="776.65000000000009"/>
    <n v="96.13"/>
    <n v="680.5200000000001"/>
    <x v="0"/>
    <s v="01"/>
    <s v="January"/>
  </r>
  <r>
    <x v="5934"/>
    <d v="2024-02-18T23:51:06"/>
    <s v="PROD45"/>
    <s v="CUST614"/>
    <s v="Home Appliances"/>
    <s v="Debit Card"/>
    <n v="1590.76"/>
    <n v="9"/>
    <n v="14316.84"/>
    <n v="609.70000000000005"/>
    <n v="13707.14"/>
    <x v="0"/>
    <s v="02"/>
    <s v="February"/>
  </r>
  <r>
    <x v="5935"/>
    <d v="2024-06-23T14:41:15"/>
    <s v="PROD9"/>
    <s v="CUST161"/>
    <s v="Books"/>
    <s v="Credit Card"/>
    <n v="1934.75"/>
    <n v="4"/>
    <n v="7739"/>
    <n v="481"/>
    <n v="7258"/>
    <x v="0"/>
    <s v="06"/>
    <s v="June"/>
  </r>
  <r>
    <x v="5936"/>
    <d v="2024-05-21T15:48:10"/>
    <s v="PROD74"/>
    <s v="CUST406"/>
    <s v="Fashion"/>
    <s v="PayPal"/>
    <n v="57.48"/>
    <n v="9"/>
    <n v="517.31999999999994"/>
    <n v="670.34"/>
    <n v="-153.0200000000001"/>
    <x v="5"/>
    <s v="05"/>
    <s v="May"/>
  </r>
  <r>
    <x v="5937"/>
    <d v="2024-04-11T20:15:12"/>
    <s v="PROD27"/>
    <s v="CUST432"/>
    <s v="Electronics"/>
    <s v="Debit Card"/>
    <n v="1566.01"/>
    <n v="6"/>
    <n v="9396.06"/>
    <n v="493.17"/>
    <n v="8902.89"/>
    <x v="2"/>
    <s v="04"/>
    <s v="April"/>
  </r>
  <r>
    <x v="5938"/>
    <d v="2024-01-15T14:27:55"/>
    <s v="PROD32"/>
    <s v="CUST446"/>
    <s v="Electronics"/>
    <s v="PayPal"/>
    <n v="1621.32"/>
    <n v="8"/>
    <n v="12970.56"/>
    <n v="439.15"/>
    <n v="12531.41"/>
    <x v="6"/>
    <s v="01"/>
    <s v="January"/>
  </r>
  <r>
    <x v="5939"/>
    <d v="2024-06-23T00:03:18"/>
    <s v="PROD122"/>
    <s v="CUST8"/>
    <s v="Toys"/>
    <s v="Bank Transfer"/>
    <n v="162.34"/>
    <n v="2"/>
    <n v="324.68"/>
    <n v="574.14"/>
    <n v="-249.45999999999998"/>
    <x v="0"/>
    <s v="06"/>
    <s v="June"/>
  </r>
  <r>
    <x v="5940"/>
    <d v="2024-09-15T04:44:06"/>
    <s v="PROD156"/>
    <s v="CUST43"/>
    <s v="Electronics"/>
    <s v="Cash"/>
    <n v="1801.66"/>
    <n v="5"/>
    <n v="9008.3000000000011"/>
    <n v="660.16"/>
    <n v="8348.1400000000012"/>
    <x v="0"/>
    <s v="09"/>
    <s v="September"/>
  </r>
  <r>
    <x v="5941"/>
    <d v="2024-11-03T09:19:37"/>
    <s v="PROD41"/>
    <s v="CUST975"/>
    <s v="Electronics"/>
    <s v="PayPal"/>
    <n v="1497.94"/>
    <n v="3"/>
    <n v="4493.82"/>
    <n v="786.45"/>
    <n v="3707.37"/>
    <x v="0"/>
    <s v="11"/>
    <s v="November"/>
  </r>
  <r>
    <x v="5942"/>
    <d v="2024-05-28T23:38:44"/>
    <s v="PROD182"/>
    <s v="CUST323"/>
    <s v="Fashion"/>
    <s v="Credit Card"/>
    <n v="914.81"/>
    <n v="9"/>
    <n v="8233.2899999999991"/>
    <n v="316.27"/>
    <n v="7917.0199999999986"/>
    <x v="5"/>
    <s v="05"/>
    <s v="May"/>
  </r>
  <r>
    <x v="5943"/>
    <d v="2024-06-28T00:58:04"/>
    <s v="PROD2"/>
    <s v="CUST224"/>
    <s v="Books"/>
    <s v="Bank Transfer"/>
    <n v="494.29"/>
    <n v="4"/>
    <n v="1977.16"/>
    <n v="253.61"/>
    <n v="1723.5500000000002"/>
    <x v="1"/>
    <s v="06"/>
    <s v="June"/>
  </r>
  <r>
    <x v="5944"/>
    <d v="2024-02-11T00:52:16"/>
    <s v="PROD193"/>
    <s v="CUST592"/>
    <s v="Fashion"/>
    <s v="Bank Transfer"/>
    <n v="1473.23"/>
    <n v="8"/>
    <n v="11785.84"/>
    <n v="809.98"/>
    <n v="10975.86"/>
    <x v="0"/>
    <s v="02"/>
    <s v="February"/>
  </r>
  <r>
    <x v="5945"/>
    <d v="2024-05-19T23:00:46"/>
    <s v="PROD100"/>
    <s v="CUST664"/>
    <s v="Books"/>
    <s v="PayPal"/>
    <n v="837.68"/>
    <n v="5"/>
    <n v="4188.3999999999996"/>
    <n v="404.57"/>
    <n v="3783.8299999999995"/>
    <x v="0"/>
    <s v="05"/>
    <s v="May"/>
  </r>
  <r>
    <x v="5946"/>
    <d v="2024-01-13T18:14:42"/>
    <s v="PROD123"/>
    <s v="CUST894"/>
    <s v="Toys"/>
    <s v="Debit Card"/>
    <n v="1067.1300000000001"/>
    <n v="1"/>
    <n v="1067.1300000000001"/>
    <n v="372.5"/>
    <n v="694.63000000000011"/>
    <x v="3"/>
    <s v="01"/>
    <s v="January"/>
  </r>
  <r>
    <x v="5947"/>
    <d v="2024-05-02T16:27:43"/>
    <s v="PROD170"/>
    <s v="CUST747"/>
    <s v="Books"/>
    <s v="Cash"/>
    <n v="227.79"/>
    <n v="8"/>
    <n v="1822.32"/>
    <n v="388.3"/>
    <n v="1434.02"/>
    <x v="2"/>
    <s v="05"/>
    <s v="May"/>
  </r>
  <r>
    <x v="5948"/>
    <d v="2024-05-07T20:38:15"/>
    <s v="PROD192"/>
    <s v="CUST498"/>
    <s v="Toys"/>
    <s v="Credit Card"/>
    <n v="1694.77"/>
    <n v="1"/>
    <n v="1694.77"/>
    <n v="154.76"/>
    <n v="1540.01"/>
    <x v="5"/>
    <s v="05"/>
    <s v="May"/>
  </r>
  <r>
    <x v="5949"/>
    <d v="2024-06-20T00:24:15"/>
    <s v="PROD101"/>
    <s v="CUST35"/>
    <s v="Toys"/>
    <s v="Cash"/>
    <n v="1966.37"/>
    <n v="4"/>
    <n v="7865.48"/>
    <n v="978.72"/>
    <n v="6886.7599999999993"/>
    <x v="2"/>
    <s v="06"/>
    <s v="June"/>
  </r>
  <r>
    <x v="5950"/>
    <d v="2024-03-03T22:53:33"/>
    <s v="PROD83"/>
    <s v="CUST104"/>
    <s v="Electronics"/>
    <s v="Cash"/>
    <n v="1044.04"/>
    <n v="10"/>
    <n v="10440.4"/>
    <n v="303.60000000000002"/>
    <n v="10136.799999999999"/>
    <x v="0"/>
    <s v="03"/>
    <s v="March"/>
  </r>
  <r>
    <x v="5951"/>
    <d v="2024-09-28T18:57:39"/>
    <s v="PROD78"/>
    <s v="CUST906"/>
    <s v="Toys"/>
    <s v="PayPal"/>
    <n v="34.090000000000003"/>
    <n v="9"/>
    <n v="306.81000000000006"/>
    <n v="368.23"/>
    <n v="-61.419999999999959"/>
    <x v="3"/>
    <s v="09"/>
    <s v="September"/>
  </r>
  <r>
    <x v="5952"/>
    <d v="2024-09-12T17:50:00"/>
    <s v="PROD192"/>
    <s v="CUST347"/>
    <s v="Fashion"/>
    <s v="Bank Transfer"/>
    <n v="27.7"/>
    <n v="4"/>
    <n v="110.8"/>
    <n v="154.76"/>
    <n v="-43.959999999999994"/>
    <x v="2"/>
    <s v="09"/>
    <s v="September"/>
  </r>
  <r>
    <x v="5953"/>
    <d v="2024-03-15T12:21:55"/>
    <s v="PROD75"/>
    <s v="CUST124"/>
    <s v="Fashion"/>
    <s v="Credit Card"/>
    <n v="1269.97"/>
    <n v="2"/>
    <n v="2539.94"/>
    <n v="703.67"/>
    <n v="1836.27"/>
    <x v="1"/>
    <s v="03"/>
    <s v="March"/>
  </r>
  <r>
    <x v="5954"/>
    <d v="2024-08-09T04:57:52"/>
    <s v="PROD84"/>
    <s v="CUST771"/>
    <s v="Electronics"/>
    <s v="Cash"/>
    <n v="926.92"/>
    <n v="5"/>
    <n v="4634.5999999999995"/>
    <n v="970.96"/>
    <n v="3663.6399999999994"/>
    <x v="1"/>
    <s v="08"/>
    <s v="August"/>
  </r>
  <r>
    <x v="5955"/>
    <d v="2024-06-11T02:06:28"/>
    <s v="PROD145"/>
    <s v="CUST211"/>
    <s v="Books"/>
    <s v="Credit Card"/>
    <n v="1895.57"/>
    <n v="8"/>
    <n v="15164.56"/>
    <n v="789.58"/>
    <n v="14374.98"/>
    <x v="5"/>
    <s v="06"/>
    <s v="June"/>
  </r>
  <r>
    <x v="5956"/>
    <d v="2024-01-21T15:27:05"/>
    <s v="PROD110"/>
    <s v="CUST555"/>
    <s v="Toys"/>
    <s v="Bank Transfer"/>
    <n v="736.37"/>
    <n v="2"/>
    <n v="1472.74"/>
    <n v="678.93"/>
    <n v="793.81000000000006"/>
    <x v="0"/>
    <s v="01"/>
    <s v="January"/>
  </r>
  <r>
    <x v="5957"/>
    <d v="2024-01-13T22:54:03"/>
    <s v="PROD61"/>
    <s v="CUST644"/>
    <s v="Fashion"/>
    <s v="Credit Card"/>
    <n v="1893.73"/>
    <n v="1"/>
    <n v="1893.73"/>
    <n v="193.63"/>
    <n v="1700.1"/>
    <x v="3"/>
    <s v="01"/>
    <s v="January"/>
  </r>
  <r>
    <x v="5958"/>
    <d v="2024-09-07T04:39:10"/>
    <s v="PROD106"/>
    <s v="CUST90"/>
    <s v="Toys"/>
    <s v="Cash"/>
    <n v="1692.85"/>
    <n v="2"/>
    <n v="3385.7"/>
    <n v="750.19"/>
    <n v="2635.5099999999998"/>
    <x v="3"/>
    <s v="09"/>
    <s v="September"/>
  </r>
  <r>
    <x v="5959"/>
    <d v="2024-07-04T08:58:30"/>
    <s v="PROD166"/>
    <s v="CUST286"/>
    <s v="Electronics"/>
    <s v="PayPal"/>
    <n v="833.52"/>
    <n v="3"/>
    <n v="2500.56"/>
    <n v="925.33"/>
    <n v="1575.23"/>
    <x v="2"/>
    <s v="07"/>
    <s v="July"/>
  </r>
  <r>
    <x v="5960"/>
    <d v="2024-02-20T06:01:38"/>
    <s v="PROD195"/>
    <s v="CUST700"/>
    <s v="Toys"/>
    <s v="Cash"/>
    <n v="734.39"/>
    <n v="9"/>
    <n v="6609.51"/>
    <n v="955.51"/>
    <n v="5654"/>
    <x v="5"/>
    <s v="02"/>
    <s v="February"/>
  </r>
  <r>
    <x v="5961"/>
    <d v="2024-03-03T17:37:52"/>
    <s v="PROD11"/>
    <s v="CUST147"/>
    <s v="Electronics"/>
    <s v="Bank Transfer"/>
    <n v="723.08"/>
    <n v="10"/>
    <n v="7230.8"/>
    <n v="595.51"/>
    <n v="6635.29"/>
    <x v="0"/>
    <s v="03"/>
    <s v="March"/>
  </r>
  <r>
    <x v="5962"/>
    <d v="2024-06-13T10:57:30"/>
    <s v="PROD9"/>
    <s v="CUST212"/>
    <s v="Books"/>
    <s v="Debit Card"/>
    <n v="1138.49"/>
    <n v="4"/>
    <n v="4553.96"/>
    <n v="481"/>
    <n v="4072.96"/>
    <x v="2"/>
    <s v="06"/>
    <s v="June"/>
  </r>
  <r>
    <x v="5963"/>
    <d v="2024-01-01T20:55:01"/>
    <s v="PROD91"/>
    <s v="CUST406"/>
    <s v="Home Appliances"/>
    <s v="Bank Transfer"/>
    <n v="791.96"/>
    <n v="5"/>
    <n v="3959.8"/>
    <n v="105.91"/>
    <n v="3853.8900000000003"/>
    <x v="6"/>
    <s v="01"/>
    <s v="January"/>
  </r>
  <r>
    <x v="5964"/>
    <d v="2024-09-25T22:54:34"/>
    <s v="PROD92"/>
    <s v="CUST560"/>
    <s v="Electronics"/>
    <s v="PayPal"/>
    <n v="1709.9"/>
    <n v="5"/>
    <n v="8549.5"/>
    <n v="814.84"/>
    <n v="7734.66"/>
    <x v="4"/>
    <s v="09"/>
    <s v="September"/>
  </r>
  <r>
    <x v="5965"/>
    <d v="2024-03-06T10:42:42"/>
    <s v="PROD200"/>
    <s v="CUST617"/>
    <s v="Electronics"/>
    <s v="Cash"/>
    <n v="773.02"/>
    <n v="1"/>
    <n v="773.02"/>
    <n v="606.07000000000005"/>
    <n v="166.94999999999993"/>
    <x v="4"/>
    <s v="03"/>
    <s v="March"/>
  </r>
  <r>
    <x v="5966"/>
    <d v="2024-01-07T22:47:43"/>
    <s v="PROD186"/>
    <s v="CUST624"/>
    <s v="Books"/>
    <s v="Debit Card"/>
    <n v="467.71"/>
    <n v="4"/>
    <n v="1870.84"/>
    <n v="945.84"/>
    <n v="924.99999999999989"/>
    <x v="0"/>
    <s v="01"/>
    <s v="January"/>
  </r>
  <r>
    <x v="5967"/>
    <d v="2024-09-08T06:17:49"/>
    <s v="PROD119"/>
    <s v="CUST239"/>
    <s v="Home Appliances"/>
    <s v="Credit Card"/>
    <n v="1812.71"/>
    <n v="6"/>
    <n v="10876.26"/>
    <n v="415.38"/>
    <n v="10460.880000000001"/>
    <x v="0"/>
    <s v="09"/>
    <s v="September"/>
  </r>
  <r>
    <x v="5968"/>
    <d v="2024-09-21T21:02:25"/>
    <s v="PROD180"/>
    <s v="CUST651"/>
    <s v="Home Appliances"/>
    <s v="Cash"/>
    <n v="1591.71"/>
    <n v="3"/>
    <n v="4775.13"/>
    <n v="452.2"/>
    <n v="4322.93"/>
    <x v="3"/>
    <s v="09"/>
    <s v="September"/>
  </r>
  <r>
    <x v="5969"/>
    <d v="2024-05-11T12:02:30"/>
    <s v="PROD150"/>
    <s v="CUST996"/>
    <s v="Home Appliances"/>
    <s v="Bank Transfer"/>
    <n v="1123.21"/>
    <n v="10"/>
    <n v="11232.1"/>
    <n v="904.67"/>
    <n v="10327.43"/>
    <x v="3"/>
    <s v="05"/>
    <s v="May"/>
  </r>
  <r>
    <x v="5970"/>
    <d v="2024-07-31T11:24:18"/>
    <s v="PROD129"/>
    <s v="CUST903"/>
    <s v="Books"/>
    <s v="PayPal"/>
    <n v="1075.79"/>
    <n v="5"/>
    <n v="5378.95"/>
    <n v="67.97"/>
    <n v="5310.98"/>
    <x v="4"/>
    <s v="07"/>
    <s v="July"/>
  </r>
  <r>
    <x v="5971"/>
    <d v="2024-04-13T14:30:08"/>
    <s v="PROD71"/>
    <s v="CUST701"/>
    <s v="Electronics"/>
    <s v="Bank Transfer"/>
    <n v="1905.17"/>
    <n v="5"/>
    <n v="9525.85"/>
    <n v="35.22"/>
    <n v="9490.630000000001"/>
    <x v="3"/>
    <s v="04"/>
    <s v="April"/>
  </r>
  <r>
    <x v="5972"/>
    <d v="2024-02-03T18:43:49"/>
    <s v="PROD89"/>
    <s v="CUST966"/>
    <s v="Toys"/>
    <s v="Cash"/>
    <n v="31.21"/>
    <n v="8"/>
    <n v="249.68"/>
    <n v="77.61"/>
    <n v="172.07"/>
    <x v="3"/>
    <s v="02"/>
    <s v="February"/>
  </r>
  <r>
    <x v="5973"/>
    <d v="2024-10-19T05:08:59"/>
    <s v="PROD130"/>
    <s v="CUST986"/>
    <s v="Books"/>
    <s v="Credit Card"/>
    <n v="280.83"/>
    <n v="3"/>
    <n v="842.49"/>
    <n v="692.63"/>
    <n v="149.86000000000001"/>
    <x v="3"/>
    <s v="10"/>
    <s v="October"/>
  </r>
  <r>
    <x v="5974"/>
    <d v="2024-10-23T05:20:01"/>
    <s v="PROD18"/>
    <s v="CUST233"/>
    <s v="Electronics"/>
    <s v="Bank Transfer"/>
    <n v="747.63"/>
    <n v="6"/>
    <n v="4485.78"/>
    <n v="973.48"/>
    <n v="3512.2999999999997"/>
    <x v="4"/>
    <s v="10"/>
    <s v="October"/>
  </r>
  <r>
    <x v="5975"/>
    <d v="2024-02-26T06:45:01"/>
    <s v="PROD72"/>
    <s v="CUST488"/>
    <s v="Toys"/>
    <s v="Credit Card"/>
    <n v="616.27"/>
    <n v="10"/>
    <n v="6162.7"/>
    <n v="942.34"/>
    <n v="5220.3599999999997"/>
    <x v="6"/>
    <s v="02"/>
    <s v="February"/>
  </r>
  <r>
    <x v="5976"/>
    <d v="2024-10-25T19:58:07"/>
    <s v="PROD10"/>
    <s v="CUST743"/>
    <s v="Electronics"/>
    <s v="Debit Card"/>
    <n v="1836.45"/>
    <n v="6"/>
    <n v="11018.7"/>
    <n v="438.5"/>
    <n v="10580.2"/>
    <x v="1"/>
    <s v="10"/>
    <s v="October"/>
  </r>
  <r>
    <x v="5977"/>
    <d v="2024-02-07T17:29:28"/>
    <s v="PROD73"/>
    <s v="CUST998"/>
    <s v="Books"/>
    <s v="PayPal"/>
    <n v="651.41"/>
    <n v="8"/>
    <n v="5211.28"/>
    <n v="427.85"/>
    <n v="4783.4299999999994"/>
    <x v="4"/>
    <s v="02"/>
    <s v="February"/>
  </r>
  <r>
    <x v="5978"/>
    <d v="2024-01-29T15:11:10"/>
    <s v="PROD75"/>
    <s v="CUST663"/>
    <s v="Fashion"/>
    <s v="Debit Card"/>
    <n v="282.39"/>
    <n v="9"/>
    <n v="2541.5099999999998"/>
    <n v="703.67"/>
    <n v="1837.8399999999997"/>
    <x v="6"/>
    <s v="01"/>
    <s v="January"/>
  </r>
  <r>
    <x v="5979"/>
    <d v="2024-09-20T02:19:40"/>
    <s v="PROD159"/>
    <s v="CUST231"/>
    <s v="Home Appliances"/>
    <s v="Debit Card"/>
    <n v="1484.62"/>
    <n v="2"/>
    <n v="2969.24"/>
    <n v="220.45"/>
    <n v="2748.79"/>
    <x v="1"/>
    <s v="09"/>
    <s v="September"/>
  </r>
  <r>
    <x v="5980"/>
    <d v="2024-11-13T16:20:48"/>
    <s v="PROD75"/>
    <s v="CUST888"/>
    <s v="Toys"/>
    <s v="Bank Transfer"/>
    <n v="758.94"/>
    <n v="5"/>
    <n v="3794.7000000000003"/>
    <n v="703.67"/>
    <n v="3091.03"/>
    <x v="4"/>
    <s v="11"/>
    <s v="November"/>
  </r>
  <r>
    <x v="5981"/>
    <d v="2024-07-06T14:54:15"/>
    <s v="PROD141"/>
    <s v="CUST386"/>
    <s v="Toys"/>
    <s v="Debit Card"/>
    <n v="68.47"/>
    <n v="1"/>
    <n v="68.47"/>
    <n v="74.92"/>
    <n v="-6.4500000000000028"/>
    <x v="3"/>
    <s v="07"/>
    <s v="July"/>
  </r>
  <r>
    <x v="5982"/>
    <d v="2024-09-09T00:48:15"/>
    <s v="PROD33"/>
    <s v="CUST185"/>
    <s v="Home Appliances"/>
    <s v="Debit Card"/>
    <n v="1352.17"/>
    <n v="3"/>
    <n v="4056.51"/>
    <n v="330.51"/>
    <n v="3726"/>
    <x v="6"/>
    <s v="09"/>
    <s v="September"/>
  </r>
  <r>
    <x v="5983"/>
    <d v="2024-03-05T06:55:03"/>
    <s v="PROD13"/>
    <s v="CUST42"/>
    <s v="Electronics"/>
    <s v="Credit Card"/>
    <n v="1233.96"/>
    <n v="7"/>
    <n v="8637.7200000000012"/>
    <n v="188.4"/>
    <n v="8449.3200000000015"/>
    <x v="5"/>
    <s v="03"/>
    <s v="March"/>
  </r>
  <r>
    <x v="5984"/>
    <d v="2024-01-14T10:27:13"/>
    <s v="PROD160"/>
    <s v="CUST427"/>
    <s v="Fashion"/>
    <s v="Bank Transfer"/>
    <n v="1399.79"/>
    <n v="7"/>
    <n v="9798.5299999999988"/>
    <n v="311.56"/>
    <n v="9486.9699999999993"/>
    <x v="0"/>
    <s v="01"/>
    <s v="January"/>
  </r>
  <r>
    <x v="5985"/>
    <d v="2024-03-03T20:51:50"/>
    <s v="PROD66"/>
    <s v="CUST747"/>
    <s v="Books"/>
    <s v="PayPal"/>
    <n v="973.47"/>
    <n v="4"/>
    <n v="3893.88"/>
    <n v="327.89"/>
    <n v="3565.9900000000002"/>
    <x v="0"/>
    <s v="03"/>
    <s v="March"/>
  </r>
  <r>
    <x v="5986"/>
    <d v="2024-07-20T20:52:00"/>
    <s v="PROD141"/>
    <s v="CUST182"/>
    <s v="Home Appliances"/>
    <s v="Bank Transfer"/>
    <n v="1200.8800000000001"/>
    <n v="4"/>
    <n v="4803.5200000000004"/>
    <n v="74.92"/>
    <n v="4728.6000000000004"/>
    <x v="3"/>
    <s v="07"/>
    <s v="July"/>
  </r>
  <r>
    <x v="5987"/>
    <d v="2024-07-11T14:51:32"/>
    <s v="PROD122"/>
    <s v="CUST485"/>
    <s v="Home Appliances"/>
    <s v="Debit Card"/>
    <n v="264.37"/>
    <n v="1"/>
    <n v="264.37"/>
    <n v="574.14"/>
    <n v="-309.77"/>
    <x v="2"/>
    <s v="07"/>
    <s v="July"/>
  </r>
  <r>
    <x v="5988"/>
    <d v="2024-07-12T21:02:38"/>
    <s v="PROD61"/>
    <s v="CUST361"/>
    <s v="Toys"/>
    <s v="Cash"/>
    <n v="1152.06"/>
    <n v="1"/>
    <n v="1152.06"/>
    <n v="193.63"/>
    <n v="958.43"/>
    <x v="1"/>
    <s v="07"/>
    <s v="July"/>
  </r>
  <r>
    <x v="5989"/>
    <d v="2024-04-04T22:35:14"/>
    <s v="PROD138"/>
    <s v="CUST30"/>
    <s v="Home Appliances"/>
    <s v="Cash"/>
    <n v="1139.8399999999999"/>
    <n v="3"/>
    <n v="3419.5199999999995"/>
    <n v="374.92"/>
    <n v="3044.5999999999995"/>
    <x v="2"/>
    <s v="04"/>
    <s v="April"/>
  </r>
  <r>
    <x v="5990"/>
    <d v="2024-08-09T08:37:31"/>
    <s v="PROD154"/>
    <s v="CUST495"/>
    <s v="Books"/>
    <s v="Credit Card"/>
    <n v="157.04"/>
    <n v="8"/>
    <n v="1256.32"/>
    <n v="37.53"/>
    <n v="1218.79"/>
    <x v="1"/>
    <s v="08"/>
    <s v="August"/>
  </r>
  <r>
    <x v="5991"/>
    <d v="2024-06-23T10:12:11"/>
    <s v="PROD32"/>
    <s v="CUST147"/>
    <s v="Electronics"/>
    <s v="Debit Card"/>
    <n v="1818.66"/>
    <n v="3"/>
    <n v="5455.9800000000005"/>
    <n v="439.15"/>
    <n v="5016.8300000000008"/>
    <x v="0"/>
    <s v="06"/>
    <s v="June"/>
  </r>
  <r>
    <x v="5992"/>
    <d v="2024-01-17T16:48:52"/>
    <s v="PROD39"/>
    <s v="CUST656"/>
    <s v="Books"/>
    <s v="Bank Transfer"/>
    <n v="1082.4100000000001"/>
    <n v="8"/>
    <n v="8659.2800000000007"/>
    <n v="901.68"/>
    <n v="7757.6"/>
    <x v="4"/>
    <s v="01"/>
    <s v="January"/>
  </r>
  <r>
    <x v="5993"/>
    <d v="2024-01-13T12:16:14"/>
    <s v="PROD19"/>
    <s v="CUST520"/>
    <s v="Books"/>
    <s v="Cash"/>
    <n v="1456.8"/>
    <n v="2"/>
    <n v="2913.6"/>
    <n v="288.51"/>
    <n v="2625.09"/>
    <x v="3"/>
    <s v="01"/>
    <s v="January"/>
  </r>
  <r>
    <x v="5994"/>
    <d v="2024-02-25T19:34:23"/>
    <s v="PROD96"/>
    <s v="CUST158"/>
    <s v="Electronics"/>
    <s v="Bank Transfer"/>
    <n v="1058.3699999999999"/>
    <n v="1"/>
    <n v="1058.3699999999999"/>
    <n v="307.60000000000002"/>
    <n v="750.76999999999987"/>
    <x v="0"/>
    <s v="02"/>
    <s v="February"/>
  </r>
  <r>
    <x v="5995"/>
    <d v="2024-08-01T16:44:22"/>
    <s v="PROD155"/>
    <s v="CUST86"/>
    <s v="Electronics"/>
    <s v="Cash"/>
    <n v="1370.77"/>
    <n v="7"/>
    <n v="9595.39"/>
    <n v="28.84"/>
    <n v="9566.5499999999993"/>
    <x v="2"/>
    <s v="08"/>
    <s v="August"/>
  </r>
  <r>
    <x v="5996"/>
    <d v="2024-04-01T12:16:21"/>
    <s v="PROD10"/>
    <s v="CUST384"/>
    <s v="Fashion"/>
    <s v="Bank Transfer"/>
    <n v="1947.36"/>
    <n v="1"/>
    <n v="1947.36"/>
    <n v="438.5"/>
    <n v="1508.86"/>
    <x v="6"/>
    <s v="04"/>
    <s v="April"/>
  </r>
  <r>
    <x v="5997"/>
    <d v="2024-10-12T01:31:05"/>
    <s v="PROD82"/>
    <s v="CUST177"/>
    <s v="Fashion"/>
    <s v="Bank Transfer"/>
    <n v="733.63"/>
    <n v="3"/>
    <n v="2200.89"/>
    <n v="208.12"/>
    <n v="1992.77"/>
    <x v="3"/>
    <s v="10"/>
    <s v="October"/>
  </r>
  <r>
    <x v="5998"/>
    <d v="2024-01-18T13:53:08"/>
    <s v="PROD151"/>
    <s v="CUST779"/>
    <s v="Home Appliances"/>
    <s v="Cash"/>
    <n v="1890.28"/>
    <n v="1"/>
    <n v="1890.28"/>
    <n v="47.47"/>
    <n v="1842.81"/>
    <x v="2"/>
    <s v="01"/>
    <s v="January"/>
  </r>
  <r>
    <x v="5999"/>
    <d v="2024-05-02T22:09:12"/>
    <s v="PROD46"/>
    <s v="CUST517"/>
    <s v="Fashion"/>
    <s v="Cash"/>
    <n v="228.77"/>
    <n v="9"/>
    <n v="2058.9300000000003"/>
    <n v="587.24"/>
    <n v="1471.6900000000003"/>
    <x v="2"/>
    <s v="05"/>
    <s v="May"/>
  </r>
  <r>
    <x v="6000"/>
    <d v="2024-06-23T04:45:56"/>
    <s v="PROD125"/>
    <s v="CUST934"/>
    <s v="Toys"/>
    <s v="Cash"/>
    <n v="390.7"/>
    <n v="3"/>
    <n v="1172.0999999999999"/>
    <n v="358.25"/>
    <n v="813.84999999999991"/>
    <x v="0"/>
    <s v="06"/>
    <s v="June"/>
  </r>
  <r>
    <x v="6001"/>
    <d v="2024-01-04T03:22:50"/>
    <s v="PROD124"/>
    <s v="CUST231"/>
    <s v="Electronics"/>
    <s v="PayPal"/>
    <n v="859.78"/>
    <n v="10"/>
    <n v="8597.7999999999993"/>
    <n v="409.39"/>
    <n v="8188.4099999999989"/>
    <x v="2"/>
    <s v="01"/>
    <s v="January"/>
  </r>
  <r>
    <x v="6002"/>
    <d v="2024-08-24T00:09:06"/>
    <s v="PROD70"/>
    <s v="CUST980"/>
    <s v="Toys"/>
    <s v="Credit Card"/>
    <n v="1648.05"/>
    <n v="9"/>
    <n v="14832.449999999999"/>
    <n v="57.64"/>
    <n v="14774.81"/>
    <x v="3"/>
    <s v="08"/>
    <s v="August"/>
  </r>
  <r>
    <x v="6003"/>
    <d v="2024-07-25T12:05:33"/>
    <s v="PROD61"/>
    <s v="CUST670"/>
    <s v="Home Appliances"/>
    <s v="Debit Card"/>
    <n v="497.03"/>
    <n v="5"/>
    <n v="2485.1499999999996"/>
    <n v="193.63"/>
    <n v="2291.5199999999995"/>
    <x v="2"/>
    <s v="07"/>
    <s v="July"/>
  </r>
  <r>
    <x v="6004"/>
    <d v="2024-07-04T21:07:40"/>
    <s v="PROD144"/>
    <s v="CUST666"/>
    <s v="Fashion"/>
    <s v="Cash"/>
    <n v="1939.39"/>
    <n v="10"/>
    <n v="19393.900000000001"/>
    <n v="369.73"/>
    <n v="19024.170000000002"/>
    <x v="2"/>
    <s v="07"/>
    <s v="July"/>
  </r>
  <r>
    <x v="6005"/>
    <d v="2024-02-25T05:55:08"/>
    <s v="PROD21"/>
    <s v="CUST57"/>
    <s v="Books"/>
    <s v="Cash"/>
    <n v="295.42"/>
    <n v="7"/>
    <n v="2067.94"/>
    <n v="950.81"/>
    <n v="1117.1300000000001"/>
    <x v="0"/>
    <s v="02"/>
    <s v="February"/>
  </r>
  <r>
    <x v="6006"/>
    <d v="2024-10-26T16:33:57"/>
    <s v="PROD168"/>
    <s v="CUST215"/>
    <s v="Home Appliances"/>
    <s v="Debit Card"/>
    <n v="32.450000000000003"/>
    <n v="3"/>
    <n v="97.350000000000009"/>
    <n v="407.18"/>
    <n v="-309.83"/>
    <x v="3"/>
    <s v="10"/>
    <s v="October"/>
  </r>
  <r>
    <x v="6007"/>
    <d v="2024-07-31T17:18:31"/>
    <s v="PROD31"/>
    <s v="CUST69"/>
    <s v="Home Appliances"/>
    <s v="Credit Card"/>
    <n v="26.8"/>
    <n v="7"/>
    <n v="187.6"/>
    <n v="736.41"/>
    <n v="-548.80999999999995"/>
    <x v="4"/>
    <s v="07"/>
    <s v="July"/>
  </r>
  <r>
    <x v="6008"/>
    <d v="2024-07-27T03:57:19"/>
    <s v="PROD101"/>
    <s v="CUST213"/>
    <s v="Toys"/>
    <s v="Debit Card"/>
    <n v="1719.18"/>
    <n v="8"/>
    <n v="13753.44"/>
    <n v="978.72"/>
    <n v="12774.720000000001"/>
    <x v="3"/>
    <s v="07"/>
    <s v="July"/>
  </r>
  <r>
    <x v="6009"/>
    <d v="2024-10-12T22:37:11"/>
    <s v="PROD105"/>
    <s v="CUST291"/>
    <s v="Home Appliances"/>
    <s v="Debit Card"/>
    <n v="1935.88"/>
    <n v="5"/>
    <n v="9679.4000000000015"/>
    <n v="305.49"/>
    <n v="9373.9100000000017"/>
    <x v="3"/>
    <s v="10"/>
    <s v="October"/>
  </r>
  <r>
    <x v="6010"/>
    <d v="2024-07-25T12:55:25"/>
    <s v="PROD171"/>
    <s v="CUST465"/>
    <s v="Home Appliances"/>
    <s v="PayPal"/>
    <n v="102.81"/>
    <n v="7"/>
    <n v="719.67000000000007"/>
    <n v="485.76"/>
    <n v="233.91000000000008"/>
    <x v="2"/>
    <s v="07"/>
    <s v="July"/>
  </r>
  <r>
    <x v="6011"/>
    <d v="2024-05-01T10:06:07"/>
    <s v="PROD50"/>
    <s v="CUST875"/>
    <s v="Electronics"/>
    <s v="Bank Transfer"/>
    <n v="83.83"/>
    <n v="2"/>
    <n v="167.66"/>
    <n v="762.05"/>
    <n v="-594.39"/>
    <x v="4"/>
    <s v="05"/>
    <s v="May"/>
  </r>
  <r>
    <x v="6012"/>
    <d v="2024-01-14T09:32:07"/>
    <s v="PROD135"/>
    <s v="CUST720"/>
    <s v="Books"/>
    <s v="Cash"/>
    <n v="1439.41"/>
    <n v="10"/>
    <n v="14394.1"/>
    <n v="65.66"/>
    <n v="14328.44"/>
    <x v="0"/>
    <s v="01"/>
    <s v="January"/>
  </r>
  <r>
    <x v="6013"/>
    <d v="2024-04-24T22:04:01"/>
    <s v="PROD140"/>
    <s v="CUST674"/>
    <s v="Toys"/>
    <s v="Credit Card"/>
    <n v="1457.29"/>
    <n v="4"/>
    <n v="5829.16"/>
    <n v="368.41"/>
    <n v="5460.75"/>
    <x v="4"/>
    <s v="04"/>
    <s v="April"/>
  </r>
  <r>
    <x v="6014"/>
    <d v="2024-10-03T15:13:19"/>
    <s v="PROD115"/>
    <s v="CUST814"/>
    <s v="Home Appliances"/>
    <s v="Debit Card"/>
    <n v="293.37"/>
    <n v="6"/>
    <n v="1760.22"/>
    <n v="197.58"/>
    <n v="1562.64"/>
    <x v="2"/>
    <s v="10"/>
    <s v="October"/>
  </r>
  <r>
    <x v="6015"/>
    <d v="2024-07-02T23:35:26"/>
    <s v="PROD172"/>
    <s v="CUST907"/>
    <s v="Home Appliances"/>
    <s v="Cash"/>
    <n v="1824.28"/>
    <n v="1"/>
    <n v="1824.28"/>
    <n v="95.27"/>
    <n v="1729.01"/>
    <x v="5"/>
    <s v="07"/>
    <s v="July"/>
  </r>
  <r>
    <x v="6016"/>
    <d v="2024-07-15T12:17:16"/>
    <s v="PROD65"/>
    <s v="CUST585"/>
    <s v="Books"/>
    <s v="PayPal"/>
    <n v="268.51"/>
    <n v="9"/>
    <n v="2416.59"/>
    <n v="974.22"/>
    <n v="1442.3700000000001"/>
    <x v="6"/>
    <s v="07"/>
    <s v="July"/>
  </r>
  <r>
    <x v="6017"/>
    <d v="2024-08-03T03:40:41"/>
    <s v="PROD190"/>
    <s v="CUST105"/>
    <s v="Home Appliances"/>
    <s v="Bank Transfer"/>
    <n v="855.03"/>
    <n v="6"/>
    <n v="5130.18"/>
    <n v="787.31"/>
    <n v="4342.8700000000008"/>
    <x v="3"/>
    <s v="08"/>
    <s v="August"/>
  </r>
  <r>
    <x v="6018"/>
    <d v="2024-06-20T03:34:35"/>
    <s v="PROD187"/>
    <s v="CUST131"/>
    <s v="Electronics"/>
    <s v="PayPal"/>
    <n v="901.51"/>
    <n v="1"/>
    <n v="901.51"/>
    <n v="117.5"/>
    <n v="784.01"/>
    <x v="2"/>
    <s v="06"/>
    <s v="June"/>
  </r>
  <r>
    <x v="6019"/>
    <d v="2024-01-22T04:30:55"/>
    <s v="PROD143"/>
    <s v="CUST339"/>
    <s v="Fashion"/>
    <s v="PayPal"/>
    <n v="350.64"/>
    <n v="1"/>
    <n v="350.64"/>
    <n v="570.6"/>
    <n v="-219.96000000000004"/>
    <x v="6"/>
    <s v="01"/>
    <s v="January"/>
  </r>
  <r>
    <x v="6020"/>
    <d v="2024-09-14T23:45:11"/>
    <s v="PROD168"/>
    <s v="CUST107"/>
    <s v="Toys"/>
    <s v="Bank Transfer"/>
    <n v="222.67"/>
    <n v="4"/>
    <n v="890.68"/>
    <n v="407.18"/>
    <n v="483.49999999999994"/>
    <x v="3"/>
    <s v="09"/>
    <s v="September"/>
  </r>
  <r>
    <x v="6021"/>
    <d v="2024-06-01T21:10:50"/>
    <s v="PROD183"/>
    <s v="CUST27"/>
    <s v="Electronics"/>
    <s v="Cash"/>
    <n v="348.91"/>
    <n v="8"/>
    <n v="2791.28"/>
    <n v="839.9"/>
    <n v="1951.38"/>
    <x v="3"/>
    <s v="06"/>
    <s v="June"/>
  </r>
  <r>
    <x v="6022"/>
    <d v="2024-03-28T08:47:58"/>
    <s v="PROD153"/>
    <s v="CUST829"/>
    <s v="Home Appliances"/>
    <s v="PayPal"/>
    <n v="1801.03"/>
    <n v="8"/>
    <n v="14408.24"/>
    <n v="585.16999999999996"/>
    <n v="13823.07"/>
    <x v="2"/>
    <s v="03"/>
    <s v="March"/>
  </r>
  <r>
    <x v="6023"/>
    <d v="2024-09-18T19:01:43"/>
    <s v="PROD44"/>
    <s v="CUST922"/>
    <s v="Home Appliances"/>
    <s v="Credit Card"/>
    <n v="1883.5"/>
    <n v="4"/>
    <n v="7534"/>
    <n v="174.99"/>
    <n v="7359.01"/>
    <x v="4"/>
    <s v="09"/>
    <s v="September"/>
  </r>
  <r>
    <x v="6024"/>
    <d v="2024-07-13T23:31:52"/>
    <s v="PROD49"/>
    <s v="CUST547"/>
    <s v="Toys"/>
    <s v="Credit Card"/>
    <n v="1339.99"/>
    <n v="5"/>
    <n v="6699.95"/>
    <n v="401.98"/>
    <n v="6297.9699999999993"/>
    <x v="3"/>
    <s v="07"/>
    <s v="July"/>
  </r>
  <r>
    <x v="6025"/>
    <d v="2024-07-25T07:36:42"/>
    <s v="PROD52"/>
    <s v="CUST262"/>
    <s v="Toys"/>
    <s v="Cash"/>
    <n v="884.65"/>
    <n v="5"/>
    <n v="4423.25"/>
    <n v="71.47"/>
    <n v="4351.78"/>
    <x v="2"/>
    <s v="07"/>
    <s v="July"/>
  </r>
  <r>
    <x v="6026"/>
    <d v="2024-06-05T03:24:39"/>
    <s v="PROD153"/>
    <s v="CUST340"/>
    <s v="Toys"/>
    <s v="Debit Card"/>
    <n v="314.61"/>
    <n v="3"/>
    <n v="943.83"/>
    <n v="585.16999999999996"/>
    <n v="358.66000000000008"/>
    <x v="4"/>
    <s v="06"/>
    <s v="June"/>
  </r>
  <r>
    <x v="6027"/>
    <d v="2024-08-05T15:01:58"/>
    <s v="PROD180"/>
    <s v="CUST31"/>
    <s v="Electronics"/>
    <s v="Credit Card"/>
    <n v="265.39"/>
    <n v="10"/>
    <n v="2653.8999999999996"/>
    <n v="452.2"/>
    <n v="2201.6999999999998"/>
    <x v="6"/>
    <s v="08"/>
    <s v="August"/>
  </r>
  <r>
    <x v="6028"/>
    <d v="2024-04-19T05:09:13"/>
    <s v="PROD67"/>
    <s v="CUST764"/>
    <s v="Electronics"/>
    <s v="Debit Card"/>
    <n v="139.13"/>
    <n v="7"/>
    <n v="973.91"/>
    <n v="69.03"/>
    <n v="904.88"/>
    <x v="1"/>
    <s v="04"/>
    <s v="April"/>
  </r>
  <r>
    <x v="6029"/>
    <d v="2024-07-04T12:44:53"/>
    <s v="PROD194"/>
    <s v="CUST729"/>
    <s v="Home Appliances"/>
    <s v="Cash"/>
    <n v="886.63"/>
    <n v="10"/>
    <n v="8866.2999999999993"/>
    <n v="521.98"/>
    <n v="8344.32"/>
    <x v="2"/>
    <s v="07"/>
    <s v="July"/>
  </r>
  <r>
    <x v="6030"/>
    <d v="2024-03-10T20:35:33"/>
    <s v="PROD182"/>
    <s v="CUST48"/>
    <s v="Home Appliances"/>
    <s v="Debit Card"/>
    <n v="1659.62"/>
    <n v="3"/>
    <n v="4978.8599999999997"/>
    <n v="316.27"/>
    <n v="4662.59"/>
    <x v="0"/>
    <s v="03"/>
    <s v="March"/>
  </r>
  <r>
    <x v="6031"/>
    <d v="2024-01-25T21:45:15"/>
    <s v="PROD39"/>
    <s v="CUST225"/>
    <s v="Toys"/>
    <s v="Bank Transfer"/>
    <n v="1649.49"/>
    <n v="10"/>
    <n v="16494.900000000001"/>
    <n v="901.68"/>
    <n v="15593.220000000001"/>
    <x v="2"/>
    <s v="01"/>
    <s v="January"/>
  </r>
  <r>
    <x v="6032"/>
    <d v="2024-04-30T03:37:59"/>
    <s v="PROD182"/>
    <s v="CUST725"/>
    <s v="Toys"/>
    <s v="Credit Card"/>
    <n v="904.41"/>
    <n v="10"/>
    <n v="9044.1"/>
    <n v="316.27"/>
    <n v="8727.83"/>
    <x v="5"/>
    <s v="04"/>
    <s v="April"/>
  </r>
  <r>
    <x v="6033"/>
    <d v="2024-10-12T00:17:01"/>
    <s v="PROD153"/>
    <s v="CUST245"/>
    <s v="Books"/>
    <s v="Cash"/>
    <n v="353.69"/>
    <n v="8"/>
    <n v="2829.52"/>
    <n v="585.16999999999996"/>
    <n v="2244.35"/>
    <x v="3"/>
    <s v="10"/>
    <s v="October"/>
  </r>
  <r>
    <x v="6034"/>
    <d v="2024-03-07T19:05:58"/>
    <s v="PROD10"/>
    <s v="CUST61"/>
    <s v="Books"/>
    <s v="Cash"/>
    <n v="855.87"/>
    <n v="4"/>
    <n v="3423.48"/>
    <n v="438.5"/>
    <n v="2984.98"/>
    <x v="2"/>
    <s v="03"/>
    <s v="March"/>
  </r>
  <r>
    <x v="6035"/>
    <d v="2024-04-18T19:49:47"/>
    <s v="PROD195"/>
    <s v="CUST121"/>
    <s v="Toys"/>
    <s v="Credit Card"/>
    <n v="1508.15"/>
    <n v="2"/>
    <n v="3016.3"/>
    <n v="955.51"/>
    <n v="2060.79"/>
    <x v="2"/>
    <s v="04"/>
    <s v="April"/>
  </r>
  <r>
    <x v="6036"/>
    <d v="2024-09-25T11:03:07"/>
    <s v="PROD172"/>
    <s v="CUST720"/>
    <s v="Toys"/>
    <s v="Bank Transfer"/>
    <n v="247.64"/>
    <n v="5"/>
    <n v="1238.1999999999998"/>
    <n v="95.27"/>
    <n v="1142.9299999999998"/>
    <x v="4"/>
    <s v="09"/>
    <s v="September"/>
  </r>
  <r>
    <x v="6037"/>
    <d v="2024-10-25T18:23:01"/>
    <s v="PROD197"/>
    <s v="CUST573"/>
    <s v="Home Appliances"/>
    <s v="PayPal"/>
    <n v="561.29999999999995"/>
    <n v="5"/>
    <n v="2806.5"/>
    <n v="754.1"/>
    <n v="2052.4"/>
    <x v="1"/>
    <s v="10"/>
    <s v="October"/>
  </r>
  <r>
    <x v="6038"/>
    <d v="2024-10-23T07:41:43"/>
    <s v="PROD86"/>
    <s v="CUST453"/>
    <s v="Fashion"/>
    <s v="Credit Card"/>
    <n v="1644.75"/>
    <n v="2"/>
    <n v="3289.5"/>
    <n v="15.69"/>
    <n v="3273.81"/>
    <x v="4"/>
    <s v="10"/>
    <s v="October"/>
  </r>
  <r>
    <x v="6039"/>
    <d v="2024-02-09T12:00:15"/>
    <s v="PROD86"/>
    <s v="CUST651"/>
    <s v="Books"/>
    <s v="PayPal"/>
    <n v="711.12"/>
    <n v="9"/>
    <n v="6400.08"/>
    <n v="15.69"/>
    <n v="6384.39"/>
    <x v="1"/>
    <s v="02"/>
    <s v="February"/>
  </r>
  <r>
    <x v="6040"/>
    <d v="2024-04-07T07:50:27"/>
    <s v="PROD196"/>
    <s v="CUST262"/>
    <s v="Toys"/>
    <s v="Credit Card"/>
    <n v="247.09"/>
    <n v="7"/>
    <n v="1729.63"/>
    <n v="487.84"/>
    <n v="1241.7900000000002"/>
    <x v="0"/>
    <s v="04"/>
    <s v="April"/>
  </r>
  <r>
    <x v="6041"/>
    <d v="2024-04-16T07:53:28"/>
    <s v="PROD170"/>
    <s v="CUST999"/>
    <s v="Fashion"/>
    <s v="Credit Card"/>
    <n v="1543.25"/>
    <n v="4"/>
    <n v="6173"/>
    <n v="388.3"/>
    <n v="5784.7"/>
    <x v="5"/>
    <s v="04"/>
    <s v="April"/>
  </r>
  <r>
    <x v="6042"/>
    <d v="2024-04-02T07:18:51"/>
    <s v="PROD51"/>
    <s v="CUST807"/>
    <s v="Books"/>
    <s v="Cash"/>
    <n v="1500.92"/>
    <n v="4"/>
    <n v="6003.68"/>
    <n v="502.29"/>
    <n v="5501.39"/>
    <x v="5"/>
    <s v="04"/>
    <s v="April"/>
  </r>
  <r>
    <x v="6043"/>
    <d v="2024-03-02T05:48:30"/>
    <s v="PROD190"/>
    <s v="CUST624"/>
    <s v="Toys"/>
    <s v="Bank Transfer"/>
    <n v="752.07"/>
    <n v="10"/>
    <n v="7520.7000000000007"/>
    <n v="787.31"/>
    <n v="6733.3900000000012"/>
    <x v="3"/>
    <s v="03"/>
    <s v="March"/>
  </r>
  <r>
    <x v="6044"/>
    <d v="2024-11-01T06:36:04"/>
    <s v="PROD40"/>
    <s v="CUST46"/>
    <s v="Electronics"/>
    <s v="Debit Card"/>
    <n v="331.32"/>
    <n v="2"/>
    <n v="662.64"/>
    <n v="184.29"/>
    <n v="478.35"/>
    <x v="1"/>
    <s v="11"/>
    <s v="November"/>
  </r>
  <r>
    <x v="6045"/>
    <d v="2024-06-08T14:06:02"/>
    <s v="PROD68"/>
    <s v="CUST916"/>
    <s v="Fashion"/>
    <s v="Cash"/>
    <n v="1028.99"/>
    <n v="1"/>
    <n v="1028.99"/>
    <n v="704.91"/>
    <n v="324.08000000000004"/>
    <x v="3"/>
    <s v="06"/>
    <s v="June"/>
  </r>
  <r>
    <x v="6046"/>
    <d v="2024-02-11T21:52:43"/>
    <s v="PROD32"/>
    <s v="CUST326"/>
    <s v="Fashion"/>
    <s v="Cash"/>
    <n v="149.66"/>
    <n v="6"/>
    <n v="897.96"/>
    <n v="439.15"/>
    <n v="458.81000000000006"/>
    <x v="0"/>
    <s v="02"/>
    <s v="February"/>
  </r>
  <r>
    <x v="6047"/>
    <d v="2024-02-22T16:27:26"/>
    <s v="PROD158"/>
    <s v="CUST35"/>
    <s v="Electronics"/>
    <s v="Credit Card"/>
    <n v="456.46"/>
    <n v="7"/>
    <n v="3195.22"/>
    <n v="688.88"/>
    <n v="2506.3399999999997"/>
    <x v="2"/>
    <s v="02"/>
    <s v="February"/>
  </r>
  <r>
    <x v="6048"/>
    <d v="2024-03-23T10:02:26"/>
    <s v="PROD198"/>
    <s v="CUST589"/>
    <s v="Toys"/>
    <s v="Credit Card"/>
    <n v="1732.09"/>
    <n v="9"/>
    <n v="15588.81"/>
    <n v="565.99"/>
    <n v="15022.82"/>
    <x v="3"/>
    <s v="03"/>
    <s v="March"/>
  </r>
  <r>
    <x v="6049"/>
    <d v="2024-08-13T14:22:57"/>
    <s v="PROD68"/>
    <s v="CUST104"/>
    <s v="Home Appliances"/>
    <s v="Bank Transfer"/>
    <n v="1516.08"/>
    <n v="6"/>
    <n v="9096.48"/>
    <n v="704.91"/>
    <n v="8391.57"/>
    <x v="5"/>
    <s v="08"/>
    <s v="August"/>
  </r>
  <r>
    <x v="6050"/>
    <d v="2024-04-28T04:58:39"/>
    <s v="PROD150"/>
    <s v="CUST458"/>
    <s v="Toys"/>
    <s v="Debit Card"/>
    <n v="271.94"/>
    <n v="6"/>
    <n v="1631.6399999999999"/>
    <n v="904.67"/>
    <n v="726.96999999999991"/>
    <x v="0"/>
    <s v="04"/>
    <s v="April"/>
  </r>
  <r>
    <x v="6051"/>
    <d v="2024-01-06T14:04:30"/>
    <s v="PROD87"/>
    <s v="CUST537"/>
    <s v="Books"/>
    <s v="Bank Transfer"/>
    <n v="305.81"/>
    <n v="9"/>
    <n v="2752.29"/>
    <n v="646.59"/>
    <n v="2105.6999999999998"/>
    <x v="3"/>
    <s v="01"/>
    <s v="January"/>
  </r>
  <r>
    <x v="6052"/>
    <d v="2024-03-31T12:04:12"/>
    <s v="PROD17"/>
    <s v="CUST11"/>
    <s v="Books"/>
    <s v="PayPal"/>
    <n v="880.2"/>
    <n v="1"/>
    <n v="880.2"/>
    <n v="34.31"/>
    <n v="845.8900000000001"/>
    <x v="0"/>
    <s v="03"/>
    <s v="March"/>
  </r>
  <r>
    <x v="6053"/>
    <d v="2024-10-21T09:58:23"/>
    <s v="PROD197"/>
    <s v="CUST322"/>
    <s v="Home Appliances"/>
    <s v="Debit Card"/>
    <n v="1917.42"/>
    <n v="5"/>
    <n v="9587.1"/>
    <n v="754.1"/>
    <n v="8833"/>
    <x v="6"/>
    <s v="10"/>
    <s v="October"/>
  </r>
  <r>
    <x v="6054"/>
    <d v="2024-05-20T17:58:38"/>
    <s v="PROD3"/>
    <s v="CUST551"/>
    <s v="Home Appliances"/>
    <s v="Credit Card"/>
    <n v="1114.3599999999999"/>
    <n v="9"/>
    <n v="10029.24"/>
    <n v="27.63"/>
    <n v="10001.61"/>
    <x v="6"/>
    <s v="05"/>
    <s v="May"/>
  </r>
  <r>
    <x v="6055"/>
    <d v="2024-03-20T11:56:22"/>
    <s v="PROD50"/>
    <s v="CUST220"/>
    <s v="Books"/>
    <s v="Bank Transfer"/>
    <n v="803.69"/>
    <n v="8"/>
    <n v="6429.52"/>
    <n v="762.05"/>
    <n v="5667.47"/>
    <x v="4"/>
    <s v="03"/>
    <s v="March"/>
  </r>
  <r>
    <x v="6056"/>
    <d v="2024-05-14T03:11:59"/>
    <s v="PROD8"/>
    <s v="CUST526"/>
    <s v="Books"/>
    <s v="Cash"/>
    <n v="744.75"/>
    <n v="5"/>
    <n v="3723.75"/>
    <n v="851.56"/>
    <n v="2872.19"/>
    <x v="5"/>
    <s v="05"/>
    <s v="May"/>
  </r>
  <r>
    <x v="6057"/>
    <d v="2024-10-03T23:55:58"/>
    <s v="PROD85"/>
    <s v="CUST351"/>
    <s v="Electronics"/>
    <s v="Bank Transfer"/>
    <n v="476.31"/>
    <n v="7"/>
    <n v="3334.17"/>
    <n v="899.57"/>
    <n v="2434.6"/>
    <x v="2"/>
    <s v="10"/>
    <s v="October"/>
  </r>
  <r>
    <x v="6058"/>
    <d v="2024-07-25T19:50:44"/>
    <s v="PROD142"/>
    <s v="CUST673"/>
    <s v="Toys"/>
    <s v="Credit Card"/>
    <n v="183.15"/>
    <n v="1"/>
    <n v="183.15"/>
    <n v="102.72"/>
    <n v="80.430000000000007"/>
    <x v="2"/>
    <s v="07"/>
    <s v="July"/>
  </r>
  <r>
    <x v="6059"/>
    <d v="2024-01-26T08:24:31"/>
    <s v="PROD149"/>
    <s v="CUST692"/>
    <s v="Toys"/>
    <s v="PayPal"/>
    <n v="1538.24"/>
    <n v="10"/>
    <n v="15382.4"/>
    <n v="581.64"/>
    <n v="14800.76"/>
    <x v="1"/>
    <s v="01"/>
    <s v="January"/>
  </r>
  <r>
    <x v="6060"/>
    <d v="2024-03-01T23:13:42"/>
    <s v="PROD22"/>
    <s v="CUST773"/>
    <s v="Toys"/>
    <s v="Bank Transfer"/>
    <n v="885.05"/>
    <n v="2"/>
    <n v="1770.1"/>
    <n v="418.1"/>
    <n v="1352"/>
    <x v="1"/>
    <s v="03"/>
    <s v="March"/>
  </r>
  <r>
    <x v="6061"/>
    <d v="2024-08-17T16:21:49"/>
    <s v="PROD87"/>
    <s v="CUST336"/>
    <s v="Toys"/>
    <s v="Cash"/>
    <n v="359.83"/>
    <n v="7"/>
    <n v="2518.81"/>
    <n v="646.59"/>
    <n v="1872.2199999999998"/>
    <x v="3"/>
    <s v="08"/>
    <s v="August"/>
  </r>
  <r>
    <x v="6062"/>
    <d v="2024-09-01T19:23:05"/>
    <s v="PROD80"/>
    <s v="CUST526"/>
    <s v="Toys"/>
    <s v="Credit Card"/>
    <n v="209.2"/>
    <n v="5"/>
    <n v="1046"/>
    <n v="348.54"/>
    <n v="697.46"/>
    <x v="0"/>
    <s v="09"/>
    <s v="September"/>
  </r>
  <r>
    <x v="6063"/>
    <d v="2024-08-14T09:37:31"/>
    <s v="PROD54"/>
    <s v="CUST758"/>
    <s v="Fashion"/>
    <s v="Cash"/>
    <n v="1168.3"/>
    <n v="8"/>
    <n v="9346.4"/>
    <n v="17.89"/>
    <n v="9328.51"/>
    <x v="4"/>
    <s v="08"/>
    <s v="August"/>
  </r>
  <r>
    <x v="6064"/>
    <d v="2024-06-29T10:55:22"/>
    <s v="PROD24"/>
    <s v="CUST134"/>
    <s v="Home Appliances"/>
    <s v="Debit Card"/>
    <n v="1298.82"/>
    <n v="10"/>
    <n v="12988.199999999999"/>
    <n v="42.41"/>
    <n v="12945.789999999999"/>
    <x v="3"/>
    <s v="06"/>
    <s v="June"/>
  </r>
  <r>
    <x v="6065"/>
    <d v="2024-08-12T06:37:06"/>
    <s v="PROD96"/>
    <s v="CUST77"/>
    <s v="Electronics"/>
    <s v="Cash"/>
    <n v="528.04"/>
    <n v="6"/>
    <n v="3168.24"/>
    <n v="307.60000000000002"/>
    <n v="2860.64"/>
    <x v="6"/>
    <s v="08"/>
    <s v="August"/>
  </r>
  <r>
    <x v="6066"/>
    <d v="2024-04-09T06:10:49"/>
    <s v="PROD17"/>
    <s v="CUST783"/>
    <s v="Books"/>
    <s v="PayPal"/>
    <n v="499.89"/>
    <n v="2"/>
    <n v="999.78"/>
    <n v="34.31"/>
    <n v="965.47"/>
    <x v="5"/>
    <s v="04"/>
    <s v="April"/>
  </r>
  <r>
    <x v="6067"/>
    <d v="2024-03-01T08:02:44"/>
    <s v="PROD194"/>
    <s v="CUST911"/>
    <s v="Fashion"/>
    <s v="Credit Card"/>
    <n v="1396.58"/>
    <n v="7"/>
    <n v="9776.06"/>
    <n v="521.98"/>
    <n v="9254.08"/>
    <x v="1"/>
    <s v="03"/>
    <s v="March"/>
  </r>
  <r>
    <x v="6068"/>
    <d v="2024-04-28T14:34:01"/>
    <s v="PROD87"/>
    <s v="CUST824"/>
    <s v="Toys"/>
    <s v="Debit Card"/>
    <n v="846.49"/>
    <n v="4"/>
    <n v="3385.96"/>
    <n v="646.59"/>
    <n v="2739.37"/>
    <x v="0"/>
    <s v="04"/>
    <s v="April"/>
  </r>
  <r>
    <x v="6069"/>
    <d v="2024-07-14T14:32:47"/>
    <s v="PROD49"/>
    <s v="CUST857"/>
    <s v="Home Appliances"/>
    <s v="Bank Transfer"/>
    <n v="1445.64"/>
    <n v="9"/>
    <n v="13010.76"/>
    <n v="401.98"/>
    <n v="12608.78"/>
    <x v="0"/>
    <s v="07"/>
    <s v="July"/>
  </r>
  <r>
    <x v="6070"/>
    <d v="2024-09-17T01:28:36"/>
    <s v="PROD22"/>
    <s v="CUST239"/>
    <s v="Books"/>
    <s v="Bank Transfer"/>
    <n v="1993.89"/>
    <n v="4"/>
    <n v="7975.56"/>
    <n v="418.1"/>
    <n v="7557.46"/>
    <x v="5"/>
    <s v="09"/>
    <s v="September"/>
  </r>
  <r>
    <x v="6071"/>
    <d v="2024-02-01T04:36:52"/>
    <s v="PROD195"/>
    <s v="CUST779"/>
    <s v="Fashion"/>
    <s v="PayPal"/>
    <n v="1297.47"/>
    <n v="8"/>
    <n v="10379.76"/>
    <n v="955.51"/>
    <n v="9424.25"/>
    <x v="2"/>
    <s v="02"/>
    <s v="February"/>
  </r>
  <r>
    <x v="6072"/>
    <d v="2024-04-23T03:49:18"/>
    <s v="PROD129"/>
    <s v="CUST198"/>
    <s v="Home Appliances"/>
    <s v="Cash"/>
    <n v="1099.1199999999999"/>
    <n v="3"/>
    <n v="3297.3599999999997"/>
    <n v="67.97"/>
    <n v="3229.39"/>
    <x v="5"/>
    <s v="04"/>
    <s v="April"/>
  </r>
  <r>
    <x v="6073"/>
    <d v="2024-10-05T07:50:10"/>
    <s v="PROD145"/>
    <s v="CUST460"/>
    <s v="Electronics"/>
    <s v="PayPal"/>
    <n v="614.77"/>
    <n v="2"/>
    <n v="1229.54"/>
    <n v="789.58"/>
    <n v="439.95999999999992"/>
    <x v="3"/>
    <s v="10"/>
    <s v="October"/>
  </r>
  <r>
    <x v="6074"/>
    <d v="2024-09-25T22:52:53"/>
    <s v="PROD177"/>
    <s v="CUST169"/>
    <s v="Electronics"/>
    <s v="Cash"/>
    <n v="1485.16"/>
    <n v="4"/>
    <n v="5940.64"/>
    <n v="102.73"/>
    <n v="5837.9100000000008"/>
    <x v="4"/>
    <s v="09"/>
    <s v="September"/>
  </r>
  <r>
    <x v="6075"/>
    <d v="2024-09-14T05:04:49"/>
    <s v="PROD150"/>
    <s v="CUST194"/>
    <s v="Toys"/>
    <s v="Credit Card"/>
    <n v="516.94000000000005"/>
    <n v="8"/>
    <n v="4135.5200000000004"/>
    <n v="904.67"/>
    <n v="3230.8500000000004"/>
    <x v="3"/>
    <s v="09"/>
    <s v="September"/>
  </r>
  <r>
    <x v="6076"/>
    <d v="2024-06-16T13:00:23"/>
    <s v="PROD32"/>
    <s v="CUST282"/>
    <s v="Toys"/>
    <s v="Cash"/>
    <n v="691.94"/>
    <n v="6"/>
    <n v="4151.6400000000003"/>
    <n v="439.15"/>
    <n v="3712.4900000000002"/>
    <x v="0"/>
    <s v="06"/>
    <s v="June"/>
  </r>
  <r>
    <x v="6077"/>
    <d v="2024-02-29T07:03:09"/>
    <s v="PROD28"/>
    <s v="CUST626"/>
    <s v="Books"/>
    <s v="Cash"/>
    <n v="1370.75"/>
    <n v="8"/>
    <n v="10966"/>
    <n v="963.58"/>
    <n v="10002.42"/>
    <x v="2"/>
    <s v="02"/>
    <s v="February"/>
  </r>
  <r>
    <x v="6078"/>
    <d v="2024-05-28T09:05:59"/>
    <s v="PROD110"/>
    <s v="CUST922"/>
    <s v="Home Appliances"/>
    <s v="Bank Transfer"/>
    <n v="693.06"/>
    <n v="1"/>
    <n v="693.06"/>
    <n v="678.93"/>
    <n v="14.129999999999995"/>
    <x v="5"/>
    <s v="05"/>
    <s v="May"/>
  </r>
  <r>
    <x v="6079"/>
    <d v="2024-06-22T04:29:45"/>
    <s v="PROD27"/>
    <s v="CUST825"/>
    <s v="Home Appliances"/>
    <s v="Debit Card"/>
    <n v="1375.69"/>
    <n v="9"/>
    <n v="12381.210000000001"/>
    <n v="493.17"/>
    <n v="11888.04"/>
    <x v="3"/>
    <s v="06"/>
    <s v="June"/>
  </r>
  <r>
    <x v="6080"/>
    <d v="2024-10-09T02:36:14"/>
    <s v="PROD31"/>
    <s v="CUST493"/>
    <s v="Fashion"/>
    <s v="Debit Card"/>
    <n v="1721.47"/>
    <n v="7"/>
    <n v="12050.29"/>
    <n v="736.41"/>
    <n v="11313.880000000001"/>
    <x v="4"/>
    <s v="10"/>
    <s v="October"/>
  </r>
  <r>
    <x v="6081"/>
    <d v="2024-01-12T01:33:15"/>
    <s v="PROD87"/>
    <s v="CUST942"/>
    <s v="Electronics"/>
    <s v="Credit Card"/>
    <n v="1496.48"/>
    <n v="8"/>
    <n v="11971.84"/>
    <n v="646.59"/>
    <n v="11325.25"/>
    <x v="1"/>
    <s v="01"/>
    <s v="January"/>
  </r>
  <r>
    <x v="6082"/>
    <d v="2024-09-18T21:15:29"/>
    <s v="PROD153"/>
    <s v="CUST595"/>
    <s v="Books"/>
    <s v="Bank Transfer"/>
    <n v="488.87"/>
    <n v="5"/>
    <n v="2444.35"/>
    <n v="585.16999999999996"/>
    <n v="1859.1799999999998"/>
    <x v="4"/>
    <s v="09"/>
    <s v="September"/>
  </r>
  <r>
    <x v="6083"/>
    <d v="2024-02-25T21:38:30"/>
    <s v="PROD45"/>
    <s v="CUST115"/>
    <s v="Books"/>
    <s v="Debit Card"/>
    <n v="897.25"/>
    <n v="4"/>
    <n v="3589"/>
    <n v="609.70000000000005"/>
    <n v="2979.3"/>
    <x v="0"/>
    <s v="02"/>
    <s v="February"/>
  </r>
  <r>
    <x v="6084"/>
    <d v="2024-07-16T03:24:38"/>
    <s v="PROD102"/>
    <s v="CUST742"/>
    <s v="Electronics"/>
    <s v="Debit Card"/>
    <n v="187.93"/>
    <n v="3"/>
    <n v="563.79"/>
    <n v="294.83"/>
    <n v="268.95999999999998"/>
    <x v="5"/>
    <s v="07"/>
    <s v="July"/>
  </r>
  <r>
    <x v="6085"/>
    <d v="2024-09-07T15:28:59"/>
    <s v="PROD105"/>
    <s v="CUST376"/>
    <s v="Books"/>
    <s v="Debit Card"/>
    <n v="606.79999999999995"/>
    <n v="1"/>
    <n v="606.79999999999995"/>
    <n v="305.49"/>
    <n v="301.30999999999995"/>
    <x v="3"/>
    <s v="09"/>
    <s v="September"/>
  </r>
  <r>
    <x v="6086"/>
    <d v="2024-09-21T21:22:15"/>
    <s v="PROD30"/>
    <s v="CUST897"/>
    <s v="Books"/>
    <s v="Debit Card"/>
    <n v="1590.2"/>
    <n v="7"/>
    <n v="11131.4"/>
    <n v="363.91"/>
    <n v="10767.49"/>
    <x v="3"/>
    <s v="09"/>
    <s v="September"/>
  </r>
  <r>
    <x v="6087"/>
    <d v="2024-06-04T17:11:12"/>
    <s v="PROD9"/>
    <s v="CUST384"/>
    <s v="Home Appliances"/>
    <s v="Credit Card"/>
    <n v="1572.82"/>
    <n v="1"/>
    <n v="1572.82"/>
    <n v="481"/>
    <n v="1091.82"/>
    <x v="5"/>
    <s v="06"/>
    <s v="June"/>
  </r>
  <r>
    <x v="6088"/>
    <d v="2024-03-20T01:15:16"/>
    <s v="PROD131"/>
    <s v="CUST718"/>
    <s v="Books"/>
    <s v="Credit Card"/>
    <n v="1276.78"/>
    <n v="10"/>
    <n v="12767.8"/>
    <n v="694.54"/>
    <n v="12073.259999999998"/>
    <x v="4"/>
    <s v="03"/>
    <s v="March"/>
  </r>
  <r>
    <x v="6089"/>
    <d v="2024-07-16T02:08:00"/>
    <s v="PROD166"/>
    <s v="CUST532"/>
    <s v="Toys"/>
    <s v="PayPal"/>
    <n v="1422.43"/>
    <n v="5"/>
    <n v="7112.1500000000005"/>
    <n v="925.33"/>
    <n v="6186.8200000000006"/>
    <x v="5"/>
    <s v="07"/>
    <s v="July"/>
  </r>
  <r>
    <x v="6090"/>
    <d v="2024-11-13T07:59:06"/>
    <s v="PROD83"/>
    <s v="CUST379"/>
    <s v="Electronics"/>
    <s v="Debit Card"/>
    <n v="151.72"/>
    <n v="6"/>
    <n v="910.31999999999994"/>
    <n v="303.60000000000002"/>
    <n v="606.71999999999991"/>
    <x v="4"/>
    <s v="11"/>
    <s v="November"/>
  </r>
  <r>
    <x v="6091"/>
    <d v="2024-02-08T00:42:57"/>
    <s v="PROD48"/>
    <s v="CUST272"/>
    <s v="Fashion"/>
    <s v="Bank Transfer"/>
    <n v="1047.3900000000001"/>
    <n v="9"/>
    <n v="9426.51"/>
    <n v="965.14"/>
    <n v="8461.3700000000008"/>
    <x v="2"/>
    <s v="02"/>
    <s v="February"/>
  </r>
  <r>
    <x v="6092"/>
    <d v="2024-10-24T15:56:15"/>
    <s v="PROD84"/>
    <s v="CUST139"/>
    <s v="Toys"/>
    <s v="Credit Card"/>
    <n v="1346.51"/>
    <n v="5"/>
    <n v="6732.55"/>
    <n v="970.96"/>
    <n v="5761.59"/>
    <x v="2"/>
    <s v="10"/>
    <s v="October"/>
  </r>
  <r>
    <x v="6093"/>
    <d v="2024-07-26T03:11:58"/>
    <s v="PROD81"/>
    <s v="CUST821"/>
    <s v="Books"/>
    <s v="PayPal"/>
    <n v="1188.56"/>
    <n v="5"/>
    <n v="5942.7999999999993"/>
    <n v="783.02"/>
    <n v="5159.7799999999988"/>
    <x v="1"/>
    <s v="07"/>
    <s v="July"/>
  </r>
  <r>
    <x v="6094"/>
    <d v="2024-01-10T16:04:39"/>
    <s v="PROD194"/>
    <s v="CUST891"/>
    <s v="Home Appliances"/>
    <s v="Cash"/>
    <n v="415.03"/>
    <n v="5"/>
    <n v="2075.1499999999996"/>
    <n v="521.98"/>
    <n v="1553.1699999999996"/>
    <x v="4"/>
    <s v="01"/>
    <s v="January"/>
  </r>
  <r>
    <x v="6095"/>
    <d v="2024-10-02T01:56:04"/>
    <s v="PROD178"/>
    <s v="CUST178"/>
    <s v="Home Appliances"/>
    <s v="Debit Card"/>
    <n v="1363.22"/>
    <n v="4"/>
    <n v="5452.88"/>
    <n v="750.55"/>
    <n v="4702.33"/>
    <x v="4"/>
    <s v="10"/>
    <s v="October"/>
  </r>
  <r>
    <x v="6096"/>
    <d v="2024-02-13T07:56:03"/>
    <s v="PROD118"/>
    <s v="CUST205"/>
    <s v="Books"/>
    <s v="PayPal"/>
    <n v="710.75"/>
    <n v="4"/>
    <n v="2843"/>
    <n v="370.52"/>
    <n v="2472.48"/>
    <x v="5"/>
    <s v="02"/>
    <s v="February"/>
  </r>
  <r>
    <x v="6097"/>
    <d v="2024-06-29T08:06:47"/>
    <s v="PROD49"/>
    <s v="CUST961"/>
    <s v="Books"/>
    <s v="Bank Transfer"/>
    <n v="1701.65"/>
    <n v="10"/>
    <n v="17016.5"/>
    <n v="401.98"/>
    <n v="16614.52"/>
    <x v="3"/>
    <s v="06"/>
    <s v="June"/>
  </r>
  <r>
    <x v="6098"/>
    <d v="2024-11-10T19:09:57"/>
    <s v="PROD61"/>
    <s v="CUST427"/>
    <s v="Electronics"/>
    <s v="Debit Card"/>
    <n v="520.14"/>
    <n v="6"/>
    <n v="3120.84"/>
    <n v="193.63"/>
    <n v="2927.21"/>
    <x v="0"/>
    <s v="11"/>
    <s v="November"/>
  </r>
  <r>
    <x v="6099"/>
    <d v="2024-04-05T09:13:22"/>
    <s v="PROD163"/>
    <s v="CUST386"/>
    <s v="Books"/>
    <s v="Cash"/>
    <n v="578.19000000000005"/>
    <n v="2"/>
    <n v="1156.3800000000001"/>
    <n v="753.5"/>
    <n v="402.88000000000011"/>
    <x v="1"/>
    <s v="04"/>
    <s v="April"/>
  </r>
  <r>
    <x v="6100"/>
    <d v="2024-11-03T21:10:31"/>
    <s v="PROD196"/>
    <s v="CUST217"/>
    <s v="Home Appliances"/>
    <s v="PayPal"/>
    <n v="1164.93"/>
    <n v="1"/>
    <n v="1164.93"/>
    <n v="487.84"/>
    <n v="677.09000000000015"/>
    <x v="0"/>
    <s v="11"/>
    <s v="November"/>
  </r>
  <r>
    <x v="6101"/>
    <d v="2024-05-12T20:44:53"/>
    <s v="PROD77"/>
    <s v="CUST788"/>
    <s v="Books"/>
    <s v="Bank Transfer"/>
    <n v="428.91"/>
    <n v="2"/>
    <n v="857.82"/>
    <n v="596.91999999999996"/>
    <n v="260.90000000000009"/>
    <x v="0"/>
    <s v="05"/>
    <s v="May"/>
  </r>
  <r>
    <x v="6102"/>
    <d v="2024-08-10T16:59:42"/>
    <s v="PROD134"/>
    <s v="CUST715"/>
    <s v="Electronics"/>
    <s v="Credit Card"/>
    <n v="1709.01"/>
    <n v="6"/>
    <n v="10254.06"/>
    <n v="162.74"/>
    <n v="10091.32"/>
    <x v="3"/>
    <s v="08"/>
    <s v="August"/>
  </r>
  <r>
    <x v="6103"/>
    <d v="2024-10-24T15:50:26"/>
    <s v="PROD191"/>
    <s v="CUST451"/>
    <s v="Books"/>
    <s v="Credit Card"/>
    <n v="1332.11"/>
    <n v="3"/>
    <n v="3996.33"/>
    <n v="148.63"/>
    <n v="3847.7"/>
    <x v="2"/>
    <s v="10"/>
    <s v="October"/>
  </r>
  <r>
    <x v="6104"/>
    <d v="2024-10-20T23:45:26"/>
    <s v="PROD43"/>
    <s v="CUST943"/>
    <s v="Books"/>
    <s v="Debit Card"/>
    <n v="1983.1"/>
    <n v="10"/>
    <n v="19831"/>
    <n v="321.19"/>
    <n v="19509.810000000001"/>
    <x v="0"/>
    <s v="10"/>
    <s v="October"/>
  </r>
  <r>
    <x v="6105"/>
    <d v="2024-09-21T05:59:42"/>
    <s v="PROD10"/>
    <s v="CUST193"/>
    <s v="Electronics"/>
    <s v="Bank Transfer"/>
    <n v="1907.62"/>
    <n v="7"/>
    <n v="13353.34"/>
    <n v="438.5"/>
    <n v="12914.84"/>
    <x v="3"/>
    <s v="09"/>
    <s v="September"/>
  </r>
  <r>
    <x v="6106"/>
    <d v="2024-03-20T05:51:40"/>
    <s v="PROD95"/>
    <s v="CUST383"/>
    <s v="Books"/>
    <s v="Cash"/>
    <n v="1363.93"/>
    <n v="1"/>
    <n v="1363.93"/>
    <n v="211.14"/>
    <n v="1152.79"/>
    <x v="4"/>
    <s v="03"/>
    <s v="March"/>
  </r>
  <r>
    <x v="6107"/>
    <d v="2024-10-21T23:03:06"/>
    <s v="PROD41"/>
    <s v="CUST503"/>
    <s v="Electronics"/>
    <s v="Cash"/>
    <n v="332.65"/>
    <n v="8"/>
    <n v="2661.2"/>
    <n v="786.45"/>
    <n v="1874.7499999999998"/>
    <x v="6"/>
    <s v="10"/>
    <s v="October"/>
  </r>
  <r>
    <x v="6108"/>
    <d v="2024-08-04T18:27:15"/>
    <s v="PROD40"/>
    <s v="CUST305"/>
    <s v="Home Appliances"/>
    <s v="Cash"/>
    <n v="81.099999999999994"/>
    <n v="9"/>
    <n v="729.9"/>
    <n v="184.29"/>
    <n v="545.61"/>
    <x v="0"/>
    <s v="08"/>
    <s v="August"/>
  </r>
  <r>
    <x v="6109"/>
    <d v="2024-02-09T13:34:10"/>
    <s v="PROD196"/>
    <s v="CUST146"/>
    <s v="Toys"/>
    <s v="Bank Transfer"/>
    <n v="1012.31"/>
    <n v="4"/>
    <n v="4049.24"/>
    <n v="487.84"/>
    <n v="3561.3999999999996"/>
    <x v="1"/>
    <s v="02"/>
    <s v="February"/>
  </r>
  <r>
    <x v="6110"/>
    <d v="2024-06-21T02:04:00"/>
    <s v="PROD92"/>
    <s v="CUST503"/>
    <s v="Fashion"/>
    <s v="PayPal"/>
    <n v="1439.9"/>
    <n v="3"/>
    <n v="4319.7000000000007"/>
    <n v="814.84"/>
    <n v="3504.8600000000006"/>
    <x v="1"/>
    <s v="06"/>
    <s v="June"/>
  </r>
  <r>
    <x v="6111"/>
    <d v="2024-10-15T05:17:14"/>
    <s v="PROD147"/>
    <s v="CUST740"/>
    <s v="Toys"/>
    <s v="Credit Card"/>
    <n v="1874.84"/>
    <n v="2"/>
    <n v="3749.68"/>
    <n v="257.93"/>
    <n v="3491.75"/>
    <x v="5"/>
    <s v="10"/>
    <s v="October"/>
  </r>
  <r>
    <x v="6112"/>
    <d v="2024-06-05T20:34:51"/>
    <s v="PROD3"/>
    <s v="CUST347"/>
    <s v="Books"/>
    <s v="Bank Transfer"/>
    <n v="611.14"/>
    <n v="10"/>
    <n v="6111.4"/>
    <n v="27.63"/>
    <n v="6083.7699999999995"/>
    <x v="4"/>
    <s v="06"/>
    <s v="June"/>
  </r>
  <r>
    <x v="6113"/>
    <d v="2024-10-05T03:13:02"/>
    <s v="PROD9"/>
    <s v="CUST681"/>
    <s v="Books"/>
    <s v="Bank Transfer"/>
    <n v="23.94"/>
    <n v="5"/>
    <n v="119.7"/>
    <n v="481"/>
    <n v="-361.3"/>
    <x v="3"/>
    <s v="10"/>
    <s v="October"/>
  </r>
  <r>
    <x v="6114"/>
    <d v="2024-04-16T13:15:14"/>
    <s v="PROD187"/>
    <s v="CUST398"/>
    <s v="Books"/>
    <s v="Debit Card"/>
    <n v="286.7"/>
    <n v="2"/>
    <n v="573.4"/>
    <n v="117.5"/>
    <n v="455.9"/>
    <x v="5"/>
    <s v="04"/>
    <s v="April"/>
  </r>
  <r>
    <x v="6115"/>
    <d v="2024-01-26T17:36:51"/>
    <s v="PROD24"/>
    <s v="CUST580"/>
    <s v="Home Appliances"/>
    <s v="Debit Card"/>
    <n v="1306.73"/>
    <n v="7"/>
    <n v="9147.11"/>
    <n v="42.41"/>
    <n v="9104.7000000000007"/>
    <x v="1"/>
    <s v="01"/>
    <s v="January"/>
  </r>
  <r>
    <x v="6116"/>
    <d v="2024-02-04T18:10:27"/>
    <s v="PROD99"/>
    <s v="CUST892"/>
    <s v="Books"/>
    <s v="PayPal"/>
    <n v="1896.27"/>
    <n v="10"/>
    <n v="18962.7"/>
    <n v="643.29"/>
    <n v="18319.41"/>
    <x v="0"/>
    <s v="02"/>
    <s v="February"/>
  </r>
  <r>
    <x v="6117"/>
    <d v="2024-09-09T02:36:49"/>
    <s v="PROD45"/>
    <s v="CUST21"/>
    <s v="Electronics"/>
    <s v="Debit Card"/>
    <n v="319.45"/>
    <n v="10"/>
    <n v="3194.5"/>
    <n v="609.70000000000005"/>
    <n v="2584.8000000000002"/>
    <x v="6"/>
    <s v="09"/>
    <s v="September"/>
  </r>
  <r>
    <x v="6118"/>
    <d v="2024-07-26T18:23:17"/>
    <s v="PROD134"/>
    <s v="CUST734"/>
    <s v="Home Appliances"/>
    <s v="Bank Transfer"/>
    <n v="508.27"/>
    <n v="8"/>
    <n v="4066.16"/>
    <n v="162.74"/>
    <n v="3903.42"/>
    <x v="1"/>
    <s v="07"/>
    <s v="July"/>
  </r>
  <r>
    <x v="6119"/>
    <d v="2024-06-19T22:22:46"/>
    <s v="PROD115"/>
    <s v="CUST236"/>
    <s v="Home Appliances"/>
    <s v="Credit Card"/>
    <n v="1226.8699999999999"/>
    <n v="2"/>
    <n v="2453.7399999999998"/>
    <n v="197.58"/>
    <n v="2256.16"/>
    <x v="4"/>
    <s v="06"/>
    <s v="June"/>
  </r>
  <r>
    <x v="6120"/>
    <d v="2024-04-27T03:54:44"/>
    <s v="PROD14"/>
    <s v="CUST244"/>
    <s v="Books"/>
    <s v="Debit Card"/>
    <n v="851.88"/>
    <n v="7"/>
    <n v="5963.16"/>
    <n v="623.39"/>
    <n v="5339.7699999999995"/>
    <x v="3"/>
    <s v="04"/>
    <s v="April"/>
  </r>
  <r>
    <x v="6121"/>
    <d v="2024-01-25T11:54:43"/>
    <s v="PROD65"/>
    <s v="CUST601"/>
    <s v="Home Appliances"/>
    <s v="Cash"/>
    <n v="1184.27"/>
    <n v="4"/>
    <n v="4737.08"/>
    <n v="974.22"/>
    <n v="3762.8599999999997"/>
    <x v="2"/>
    <s v="01"/>
    <s v="January"/>
  </r>
  <r>
    <x v="6122"/>
    <d v="2024-06-01T17:47:09"/>
    <s v="PROD3"/>
    <s v="CUST421"/>
    <s v="Electronics"/>
    <s v="Bank Transfer"/>
    <n v="790.3"/>
    <n v="4"/>
    <n v="3161.2"/>
    <n v="27.63"/>
    <n v="3133.5699999999997"/>
    <x v="3"/>
    <s v="06"/>
    <s v="June"/>
  </r>
  <r>
    <x v="6123"/>
    <d v="2024-09-05T16:35:19"/>
    <s v="PROD10"/>
    <s v="CUST192"/>
    <s v="Electronics"/>
    <s v="Credit Card"/>
    <n v="1689.05"/>
    <n v="3"/>
    <n v="5067.1499999999996"/>
    <n v="438.5"/>
    <n v="4628.6499999999996"/>
    <x v="2"/>
    <s v="09"/>
    <s v="September"/>
  </r>
  <r>
    <x v="6124"/>
    <d v="2024-04-13T11:26:13"/>
    <s v="PROD187"/>
    <s v="CUST315"/>
    <s v="Books"/>
    <s v="PayPal"/>
    <n v="165.33"/>
    <n v="9"/>
    <n v="1487.97"/>
    <n v="117.5"/>
    <n v="1370.47"/>
    <x v="3"/>
    <s v="04"/>
    <s v="April"/>
  </r>
  <r>
    <x v="6125"/>
    <d v="2024-03-19T05:38:16"/>
    <s v="PROD91"/>
    <s v="CUST286"/>
    <s v="Electronics"/>
    <s v="Bank Transfer"/>
    <n v="1725.81"/>
    <n v="2"/>
    <n v="3451.62"/>
    <n v="105.91"/>
    <n v="3345.71"/>
    <x v="5"/>
    <s v="03"/>
    <s v="March"/>
  </r>
  <r>
    <x v="6126"/>
    <d v="2024-10-06T02:55:53"/>
    <s v="PROD127"/>
    <s v="CUST730"/>
    <s v="Electronics"/>
    <s v="Credit Card"/>
    <n v="1024.19"/>
    <n v="1"/>
    <n v="1024.19"/>
    <n v="802.35"/>
    <n v="221.84000000000003"/>
    <x v="0"/>
    <s v="10"/>
    <s v="October"/>
  </r>
  <r>
    <x v="6127"/>
    <d v="2024-02-27T12:41:50"/>
    <s v="PROD126"/>
    <s v="CUST796"/>
    <s v="Books"/>
    <s v="Credit Card"/>
    <n v="1294.51"/>
    <n v="5"/>
    <n v="6472.55"/>
    <n v="605.29999999999995"/>
    <n v="5867.25"/>
    <x v="5"/>
    <s v="02"/>
    <s v="February"/>
  </r>
  <r>
    <x v="6128"/>
    <d v="2024-08-03T00:16:15"/>
    <s v="PROD127"/>
    <s v="CUST636"/>
    <s v="Toys"/>
    <s v="Bank Transfer"/>
    <n v="522.16"/>
    <n v="6"/>
    <n v="3132.96"/>
    <n v="802.35"/>
    <n v="2330.61"/>
    <x v="3"/>
    <s v="08"/>
    <s v="August"/>
  </r>
  <r>
    <x v="6129"/>
    <d v="2024-11-11T17:17:28"/>
    <s v="PROD21"/>
    <s v="CUST673"/>
    <s v="Fashion"/>
    <s v="PayPal"/>
    <n v="1791.21"/>
    <n v="9"/>
    <n v="16120.89"/>
    <n v="950.81"/>
    <n v="15170.08"/>
    <x v="6"/>
    <s v="11"/>
    <s v="November"/>
  </r>
  <r>
    <x v="6130"/>
    <d v="2024-04-20T14:43:03"/>
    <s v="PROD148"/>
    <s v="CUST965"/>
    <s v="Home Appliances"/>
    <s v="Credit Card"/>
    <n v="1150.23"/>
    <n v="8"/>
    <n v="9201.84"/>
    <n v="93.21"/>
    <n v="9108.630000000001"/>
    <x v="3"/>
    <s v="04"/>
    <s v="April"/>
  </r>
  <r>
    <x v="6131"/>
    <d v="2024-02-22T16:10:14"/>
    <s v="PROD45"/>
    <s v="CUST238"/>
    <s v="Books"/>
    <s v="Bank Transfer"/>
    <n v="1153.55"/>
    <n v="3"/>
    <n v="3460.6499999999996"/>
    <n v="609.70000000000005"/>
    <n v="2850.95"/>
    <x v="2"/>
    <s v="02"/>
    <s v="February"/>
  </r>
  <r>
    <x v="6132"/>
    <d v="2024-06-06T00:53:50"/>
    <s v="PROD76"/>
    <s v="CUST16"/>
    <s v="Toys"/>
    <s v="Bank Transfer"/>
    <n v="919.58"/>
    <n v="1"/>
    <n v="919.58"/>
    <n v="984.71"/>
    <n v="-65.13"/>
    <x v="2"/>
    <s v="06"/>
    <s v="June"/>
  </r>
  <r>
    <x v="6133"/>
    <d v="2024-05-14T02:29:01"/>
    <s v="PROD190"/>
    <s v="CUST940"/>
    <s v="Home Appliances"/>
    <s v="Cash"/>
    <n v="536.28"/>
    <n v="8"/>
    <n v="4290.24"/>
    <n v="787.31"/>
    <n v="3502.93"/>
    <x v="5"/>
    <s v="05"/>
    <s v="May"/>
  </r>
  <r>
    <x v="6134"/>
    <d v="2024-08-22T05:45:14"/>
    <s v="PROD168"/>
    <s v="CUST815"/>
    <s v="Toys"/>
    <s v="Credit Card"/>
    <n v="1831.09"/>
    <n v="7"/>
    <n v="12817.63"/>
    <n v="407.18"/>
    <n v="12410.449999999999"/>
    <x v="2"/>
    <s v="08"/>
    <s v="August"/>
  </r>
  <r>
    <x v="6135"/>
    <d v="2024-10-21T12:19:28"/>
    <s v="PROD142"/>
    <s v="CUST815"/>
    <s v="Books"/>
    <s v="PayPal"/>
    <n v="720.56"/>
    <n v="6"/>
    <n v="4323.3599999999997"/>
    <n v="102.72"/>
    <n v="4220.6399999999994"/>
    <x v="6"/>
    <s v="10"/>
    <s v="October"/>
  </r>
  <r>
    <x v="6136"/>
    <d v="2024-08-15T22:42:19"/>
    <s v="PROD152"/>
    <s v="CUST112"/>
    <s v="Fashion"/>
    <s v="Cash"/>
    <n v="1806.15"/>
    <n v="4"/>
    <n v="7224.6"/>
    <n v="143.38"/>
    <n v="7081.22"/>
    <x v="2"/>
    <s v="08"/>
    <s v="August"/>
  </r>
  <r>
    <x v="6137"/>
    <d v="2024-01-29T13:51:01"/>
    <s v="PROD104"/>
    <s v="CUST747"/>
    <s v="Home Appliances"/>
    <s v="Debit Card"/>
    <n v="1543.89"/>
    <n v="5"/>
    <n v="7719.4500000000007"/>
    <n v="310.20999999999998"/>
    <n v="7409.2400000000007"/>
    <x v="6"/>
    <s v="01"/>
    <s v="January"/>
  </r>
  <r>
    <x v="6138"/>
    <d v="2024-07-16T05:02:45"/>
    <s v="PROD105"/>
    <s v="CUST742"/>
    <s v="Fashion"/>
    <s v="Bank Transfer"/>
    <n v="570.80999999999995"/>
    <n v="2"/>
    <n v="1141.6199999999999"/>
    <n v="305.49"/>
    <n v="836.12999999999988"/>
    <x v="5"/>
    <s v="07"/>
    <s v="July"/>
  </r>
  <r>
    <x v="6139"/>
    <d v="2024-08-29T19:02:38"/>
    <s v="PROD20"/>
    <s v="CUST594"/>
    <s v="Toys"/>
    <s v="PayPal"/>
    <n v="212.39"/>
    <n v="4"/>
    <n v="849.56"/>
    <n v="211.71"/>
    <n v="637.84999999999991"/>
    <x v="2"/>
    <s v="08"/>
    <s v="August"/>
  </r>
  <r>
    <x v="6140"/>
    <d v="2024-05-16T03:48:53"/>
    <s v="PROD54"/>
    <s v="CUST424"/>
    <s v="Books"/>
    <s v="Bank Transfer"/>
    <n v="290.74"/>
    <n v="8"/>
    <n v="2325.92"/>
    <n v="17.89"/>
    <n v="2308.0300000000002"/>
    <x v="2"/>
    <s v="05"/>
    <s v="May"/>
  </r>
  <r>
    <x v="6141"/>
    <d v="2024-02-27T09:12:06"/>
    <s v="PROD106"/>
    <s v="CUST157"/>
    <s v="Books"/>
    <s v="PayPal"/>
    <n v="1167.8900000000001"/>
    <n v="2"/>
    <n v="2335.7800000000002"/>
    <n v="750.19"/>
    <n v="1585.5900000000001"/>
    <x v="5"/>
    <s v="02"/>
    <s v="February"/>
  </r>
  <r>
    <x v="6142"/>
    <d v="2024-04-24T12:03:36"/>
    <s v="PROD67"/>
    <s v="CUST41"/>
    <s v="Electronics"/>
    <s v="Cash"/>
    <n v="23.35"/>
    <n v="10"/>
    <n v="233.5"/>
    <n v="69.03"/>
    <n v="164.47"/>
    <x v="4"/>
    <s v="04"/>
    <s v="April"/>
  </r>
  <r>
    <x v="6143"/>
    <d v="2024-08-07T03:23:15"/>
    <s v="PROD92"/>
    <s v="CUST458"/>
    <s v="Toys"/>
    <s v="Debit Card"/>
    <n v="691.13"/>
    <n v="1"/>
    <n v="691.13"/>
    <n v="814.84"/>
    <n v="-123.71000000000004"/>
    <x v="4"/>
    <s v="08"/>
    <s v="August"/>
  </r>
  <r>
    <x v="6144"/>
    <d v="2024-09-07T11:24:54"/>
    <s v="PROD135"/>
    <s v="CUST976"/>
    <s v="Fashion"/>
    <s v="Bank Transfer"/>
    <n v="405.77"/>
    <n v="5"/>
    <n v="2028.85"/>
    <n v="65.66"/>
    <n v="1963.1899999999998"/>
    <x v="3"/>
    <s v="09"/>
    <s v="September"/>
  </r>
  <r>
    <x v="6145"/>
    <d v="2024-09-20T04:18:57"/>
    <s v="PROD126"/>
    <s v="CUST247"/>
    <s v="Electronics"/>
    <s v="Debit Card"/>
    <n v="1322.36"/>
    <n v="5"/>
    <n v="6611.7999999999993"/>
    <n v="605.29999999999995"/>
    <n v="6006.4999999999991"/>
    <x v="1"/>
    <s v="09"/>
    <s v="September"/>
  </r>
  <r>
    <x v="6146"/>
    <d v="2024-02-28T15:24:24"/>
    <s v="PROD195"/>
    <s v="CUST848"/>
    <s v="Home Appliances"/>
    <s v="Bank Transfer"/>
    <n v="215.15"/>
    <n v="5"/>
    <n v="1075.75"/>
    <n v="955.51"/>
    <n v="120.24000000000001"/>
    <x v="4"/>
    <s v="02"/>
    <s v="February"/>
  </r>
  <r>
    <x v="6147"/>
    <d v="2024-02-22T09:37:14"/>
    <s v="PROD17"/>
    <s v="CUST133"/>
    <s v="Books"/>
    <s v="Debit Card"/>
    <n v="1922.38"/>
    <n v="9"/>
    <n v="17301.420000000002"/>
    <n v="34.31"/>
    <n v="17267.11"/>
    <x v="2"/>
    <s v="02"/>
    <s v="February"/>
  </r>
  <r>
    <x v="6148"/>
    <d v="2024-08-03T19:23:03"/>
    <s v="PROD145"/>
    <s v="CUST160"/>
    <s v="Fashion"/>
    <s v="Cash"/>
    <n v="769.49"/>
    <n v="1"/>
    <n v="769.49"/>
    <n v="789.58"/>
    <n v="-20.090000000000032"/>
    <x v="3"/>
    <s v="08"/>
    <s v="August"/>
  </r>
  <r>
    <x v="6149"/>
    <d v="2024-09-10T21:02:07"/>
    <s v="PROD159"/>
    <s v="CUST923"/>
    <s v="Fashion"/>
    <s v="Debit Card"/>
    <n v="388.24"/>
    <n v="9"/>
    <n v="3494.16"/>
    <n v="220.45"/>
    <n v="3273.71"/>
    <x v="5"/>
    <s v="09"/>
    <s v="September"/>
  </r>
  <r>
    <x v="6150"/>
    <d v="2024-05-20T13:34:49"/>
    <s v="PROD166"/>
    <s v="CUST328"/>
    <s v="Fashion"/>
    <s v="Debit Card"/>
    <n v="542.97"/>
    <n v="9"/>
    <n v="4886.7300000000005"/>
    <n v="925.33"/>
    <n v="3961.4000000000005"/>
    <x v="6"/>
    <s v="05"/>
    <s v="May"/>
  </r>
  <r>
    <x v="6151"/>
    <d v="2024-08-31T18:20:47"/>
    <s v="PROD69"/>
    <s v="CUST453"/>
    <s v="Home Appliances"/>
    <s v="Bank Transfer"/>
    <n v="336.29"/>
    <n v="10"/>
    <n v="3362.9"/>
    <n v="878.74"/>
    <n v="2484.16"/>
    <x v="3"/>
    <s v="08"/>
    <s v="August"/>
  </r>
  <r>
    <x v="6152"/>
    <d v="2024-05-07T15:06:57"/>
    <s v="PROD163"/>
    <s v="CUST934"/>
    <s v="Toys"/>
    <s v="Debit Card"/>
    <n v="238.57"/>
    <n v="1"/>
    <n v="238.57"/>
    <n v="753.5"/>
    <n v="-514.93000000000006"/>
    <x v="5"/>
    <s v="05"/>
    <s v="May"/>
  </r>
  <r>
    <x v="6153"/>
    <d v="2024-02-06T17:48:24"/>
    <s v="PROD134"/>
    <s v="CUST785"/>
    <s v="Books"/>
    <s v="Cash"/>
    <n v="1300.54"/>
    <n v="4"/>
    <n v="5202.16"/>
    <n v="162.74"/>
    <n v="5039.42"/>
    <x v="5"/>
    <s v="02"/>
    <s v="February"/>
  </r>
  <r>
    <x v="6154"/>
    <d v="2024-08-26T17:53:58"/>
    <s v="PROD2"/>
    <s v="CUST3"/>
    <s v="Electronics"/>
    <s v="PayPal"/>
    <n v="101.86"/>
    <n v="2"/>
    <n v="203.72"/>
    <n v="253.61"/>
    <n v="-49.890000000000015"/>
    <x v="6"/>
    <s v="08"/>
    <s v="August"/>
  </r>
  <r>
    <x v="6155"/>
    <d v="2024-09-28T19:43:39"/>
    <s v="PROD129"/>
    <s v="CUST651"/>
    <s v="Fashion"/>
    <s v="Debit Card"/>
    <n v="1418.88"/>
    <n v="2"/>
    <n v="2837.76"/>
    <n v="67.97"/>
    <n v="2769.7900000000004"/>
    <x v="3"/>
    <s v="09"/>
    <s v="September"/>
  </r>
  <r>
    <x v="6156"/>
    <d v="2024-08-29T07:45:15"/>
    <s v="PROD157"/>
    <s v="CUST836"/>
    <s v="Toys"/>
    <s v="PayPal"/>
    <n v="58.87"/>
    <n v="6"/>
    <n v="353.21999999999997"/>
    <n v="152.68"/>
    <n v="200.53999999999996"/>
    <x v="2"/>
    <s v="08"/>
    <s v="August"/>
  </r>
  <r>
    <x v="6157"/>
    <d v="2024-02-03T12:59:33"/>
    <s v="PROD128"/>
    <s v="CUST279"/>
    <s v="Fashion"/>
    <s v="Credit Card"/>
    <n v="1185.3800000000001"/>
    <n v="7"/>
    <n v="8297.66"/>
    <n v="505.04"/>
    <n v="7792.62"/>
    <x v="3"/>
    <s v="02"/>
    <s v="February"/>
  </r>
  <r>
    <x v="6158"/>
    <d v="2024-03-28T00:38:22"/>
    <s v="PROD85"/>
    <s v="CUST810"/>
    <s v="Toys"/>
    <s v="PayPal"/>
    <n v="645.39"/>
    <n v="8"/>
    <n v="5163.12"/>
    <n v="899.57"/>
    <n v="4263.55"/>
    <x v="2"/>
    <s v="03"/>
    <s v="March"/>
  </r>
  <r>
    <x v="6159"/>
    <d v="2024-04-11T04:38:04"/>
    <s v="PROD82"/>
    <s v="CUST746"/>
    <s v="Home Appliances"/>
    <s v="Cash"/>
    <n v="1580.27"/>
    <n v="8"/>
    <n v="12642.16"/>
    <n v="208.12"/>
    <n v="12434.039999999999"/>
    <x v="2"/>
    <s v="04"/>
    <s v="April"/>
  </r>
  <r>
    <x v="6160"/>
    <d v="2024-05-15T09:09:28"/>
    <s v="PROD136"/>
    <s v="CUST753"/>
    <s v="Books"/>
    <s v="Bank Transfer"/>
    <n v="1655.25"/>
    <n v="1"/>
    <n v="1655.25"/>
    <n v="226.52"/>
    <n v="1428.73"/>
    <x v="4"/>
    <s v="05"/>
    <s v="May"/>
  </r>
  <r>
    <x v="6161"/>
    <d v="2024-08-08T20:58:42"/>
    <s v="PROD152"/>
    <s v="CUST473"/>
    <s v="Books"/>
    <s v="Credit Card"/>
    <n v="357.77"/>
    <n v="6"/>
    <n v="2146.62"/>
    <n v="143.38"/>
    <n v="2003.2399999999998"/>
    <x v="2"/>
    <s v="08"/>
    <s v="August"/>
  </r>
  <r>
    <x v="6162"/>
    <d v="2024-07-25T14:10:55"/>
    <s v="PROD95"/>
    <s v="CUST448"/>
    <s v="Fashion"/>
    <s v="Debit Card"/>
    <n v="1535.31"/>
    <n v="5"/>
    <n v="7676.5499999999993"/>
    <n v="211.14"/>
    <n v="7465.4099999999989"/>
    <x v="2"/>
    <s v="07"/>
    <s v="July"/>
  </r>
  <r>
    <x v="6163"/>
    <d v="2024-06-22T00:07:46"/>
    <s v="PROD103"/>
    <s v="CUST26"/>
    <s v="Fashion"/>
    <s v="Bank Transfer"/>
    <n v="1921.93"/>
    <n v="3"/>
    <n v="5765.79"/>
    <n v="889.08"/>
    <n v="4876.71"/>
    <x v="3"/>
    <s v="06"/>
    <s v="June"/>
  </r>
  <r>
    <x v="6164"/>
    <d v="2024-04-11T01:10:01"/>
    <s v="PROD88"/>
    <s v="CUST6"/>
    <s v="Toys"/>
    <s v="PayPal"/>
    <n v="841.75"/>
    <n v="8"/>
    <n v="6734"/>
    <n v="834.4"/>
    <n v="5899.6"/>
    <x v="2"/>
    <s v="04"/>
    <s v="April"/>
  </r>
  <r>
    <x v="6165"/>
    <d v="2024-10-16T14:27:58"/>
    <s v="PROD58"/>
    <s v="CUST298"/>
    <s v="Home Appliances"/>
    <s v="Debit Card"/>
    <n v="1938.15"/>
    <n v="10"/>
    <n v="19381.5"/>
    <n v="898.84"/>
    <n v="18482.66"/>
    <x v="4"/>
    <s v="10"/>
    <s v="October"/>
  </r>
  <r>
    <x v="6166"/>
    <d v="2024-10-31T08:45:42"/>
    <s v="PROD80"/>
    <s v="CUST508"/>
    <s v="Fashion"/>
    <s v="Cash"/>
    <n v="1811.62"/>
    <n v="6"/>
    <n v="10869.72"/>
    <n v="348.54"/>
    <n v="10521.179999999998"/>
    <x v="2"/>
    <s v="10"/>
    <s v="October"/>
  </r>
  <r>
    <x v="6167"/>
    <d v="2024-08-16T09:46:27"/>
    <s v="PROD35"/>
    <s v="CUST766"/>
    <s v="Electronics"/>
    <s v="Cash"/>
    <n v="1034.24"/>
    <n v="4"/>
    <n v="4136.96"/>
    <n v="707.26"/>
    <n v="3429.7"/>
    <x v="1"/>
    <s v="08"/>
    <s v="August"/>
  </r>
  <r>
    <x v="6168"/>
    <d v="2024-08-22T02:36:39"/>
    <s v="PROD111"/>
    <s v="CUST226"/>
    <s v="Toys"/>
    <s v="PayPal"/>
    <n v="316.60000000000002"/>
    <n v="7"/>
    <n v="2216.2000000000003"/>
    <n v="771.88"/>
    <n v="1444.3200000000002"/>
    <x v="2"/>
    <s v="08"/>
    <s v="August"/>
  </r>
  <r>
    <x v="6169"/>
    <d v="2024-01-30T16:18:28"/>
    <s v="PROD69"/>
    <s v="CUST588"/>
    <s v="Fashion"/>
    <s v="Debit Card"/>
    <n v="29.83"/>
    <n v="5"/>
    <n v="149.14999999999998"/>
    <n v="878.74"/>
    <n v="-729.59"/>
    <x v="5"/>
    <s v="01"/>
    <s v="January"/>
  </r>
  <r>
    <x v="6170"/>
    <d v="2024-07-11T04:13:11"/>
    <s v="PROD199"/>
    <s v="CUST620"/>
    <s v="Home Appliances"/>
    <s v="Debit Card"/>
    <n v="1662.58"/>
    <n v="10"/>
    <n v="16625.8"/>
    <n v="907.07"/>
    <n v="15718.73"/>
    <x v="2"/>
    <s v="07"/>
    <s v="July"/>
  </r>
  <r>
    <x v="6171"/>
    <d v="2024-04-16T03:31:42"/>
    <s v="PROD82"/>
    <s v="CUST415"/>
    <s v="Electronics"/>
    <s v="Bank Transfer"/>
    <n v="833.99"/>
    <n v="2"/>
    <n v="1667.98"/>
    <n v="208.12"/>
    <n v="1459.8600000000001"/>
    <x v="5"/>
    <s v="04"/>
    <s v="April"/>
  </r>
  <r>
    <x v="6172"/>
    <d v="2024-02-02T10:30:20"/>
    <s v="PROD11"/>
    <s v="CUST635"/>
    <s v="Fashion"/>
    <s v="PayPal"/>
    <n v="36.22"/>
    <n v="10"/>
    <n v="362.2"/>
    <n v="595.51"/>
    <n v="-233.31"/>
    <x v="1"/>
    <s v="02"/>
    <s v="February"/>
  </r>
  <r>
    <x v="6173"/>
    <d v="2024-07-17T05:09:56"/>
    <s v="PROD146"/>
    <s v="CUST759"/>
    <s v="Fashion"/>
    <s v="Credit Card"/>
    <n v="279.7"/>
    <n v="7"/>
    <n v="1957.8999999999999"/>
    <n v="687.22"/>
    <n v="1270.6799999999998"/>
    <x v="4"/>
    <s v="07"/>
    <s v="July"/>
  </r>
  <r>
    <x v="6174"/>
    <d v="2024-08-08T18:50:56"/>
    <s v="PROD102"/>
    <s v="CUST741"/>
    <s v="Fashion"/>
    <s v="Cash"/>
    <n v="1229.79"/>
    <n v="2"/>
    <n v="2459.58"/>
    <n v="294.83"/>
    <n v="2164.75"/>
    <x v="2"/>
    <s v="08"/>
    <s v="August"/>
  </r>
  <r>
    <x v="6175"/>
    <d v="2024-11-10T10:50:39"/>
    <s v="PROD169"/>
    <s v="CUST905"/>
    <s v="Fashion"/>
    <s v="Credit Card"/>
    <n v="1524.2"/>
    <n v="10"/>
    <n v="15242"/>
    <n v="772.45"/>
    <n v="14469.55"/>
    <x v="0"/>
    <s v="11"/>
    <s v="November"/>
  </r>
  <r>
    <x v="6176"/>
    <d v="2024-08-25T05:01:51"/>
    <s v="PROD85"/>
    <s v="CUST743"/>
    <s v="Books"/>
    <s v="PayPal"/>
    <n v="82.1"/>
    <n v="10"/>
    <n v="821"/>
    <n v="899.57"/>
    <n v="-78.57000000000005"/>
    <x v="0"/>
    <s v="08"/>
    <s v="August"/>
  </r>
  <r>
    <x v="6177"/>
    <d v="2024-03-28T00:02:43"/>
    <s v="PROD18"/>
    <s v="CUST567"/>
    <s v="Books"/>
    <s v="Cash"/>
    <n v="1268.82"/>
    <n v="1"/>
    <n v="1268.82"/>
    <n v="973.48"/>
    <n v="295.33999999999992"/>
    <x v="2"/>
    <s v="03"/>
    <s v="March"/>
  </r>
  <r>
    <x v="6178"/>
    <d v="2024-05-02T14:35:12"/>
    <s v="PROD73"/>
    <s v="CUST796"/>
    <s v="Home Appliances"/>
    <s v="Cash"/>
    <n v="565.5"/>
    <n v="9"/>
    <n v="5089.5"/>
    <n v="427.85"/>
    <n v="4661.6499999999996"/>
    <x v="2"/>
    <s v="05"/>
    <s v="May"/>
  </r>
  <r>
    <x v="6179"/>
    <d v="2024-10-18T14:54:38"/>
    <s v="PROD9"/>
    <s v="CUST241"/>
    <s v="Electronics"/>
    <s v="Debit Card"/>
    <n v="1326.33"/>
    <n v="6"/>
    <n v="7957.98"/>
    <n v="481"/>
    <n v="7476.98"/>
    <x v="1"/>
    <s v="10"/>
    <s v="October"/>
  </r>
  <r>
    <x v="6180"/>
    <d v="2024-08-29T22:01:59"/>
    <s v="PROD159"/>
    <s v="CUST225"/>
    <s v="Books"/>
    <s v="PayPal"/>
    <n v="1231.6300000000001"/>
    <n v="8"/>
    <n v="9853.0400000000009"/>
    <n v="220.45"/>
    <n v="9632.59"/>
    <x v="2"/>
    <s v="08"/>
    <s v="August"/>
  </r>
  <r>
    <x v="6181"/>
    <d v="2024-08-15T04:02:10"/>
    <s v="PROD157"/>
    <s v="CUST820"/>
    <s v="Books"/>
    <s v="Credit Card"/>
    <n v="1067.8599999999999"/>
    <n v="10"/>
    <n v="10678.599999999999"/>
    <n v="152.68"/>
    <n v="10525.919999999998"/>
    <x v="2"/>
    <s v="08"/>
    <s v="August"/>
  </r>
  <r>
    <x v="6182"/>
    <d v="2024-10-04T22:34:07"/>
    <s v="PROD154"/>
    <s v="CUST895"/>
    <s v="Toys"/>
    <s v="PayPal"/>
    <n v="351.22"/>
    <n v="7"/>
    <n v="2458.54"/>
    <n v="37.53"/>
    <n v="2421.0099999999998"/>
    <x v="1"/>
    <s v="10"/>
    <s v="October"/>
  </r>
  <r>
    <x v="6183"/>
    <d v="2024-04-02T02:33:54"/>
    <s v="PROD9"/>
    <s v="CUST340"/>
    <s v="Books"/>
    <s v="PayPal"/>
    <n v="1812.61"/>
    <n v="4"/>
    <n v="7250.44"/>
    <n v="481"/>
    <n v="6769.44"/>
    <x v="5"/>
    <s v="04"/>
    <s v="April"/>
  </r>
  <r>
    <x v="6184"/>
    <d v="2024-01-13T09:57:26"/>
    <s v="PROD184"/>
    <s v="CUST397"/>
    <s v="Home Appliances"/>
    <s v="PayPal"/>
    <n v="1370.99"/>
    <n v="6"/>
    <n v="8225.94"/>
    <n v="986.68"/>
    <n v="7239.26"/>
    <x v="3"/>
    <s v="01"/>
    <s v="January"/>
  </r>
  <r>
    <x v="6185"/>
    <d v="2024-04-14T15:34:53"/>
    <s v="PROD129"/>
    <s v="CUST244"/>
    <s v="Fashion"/>
    <s v="Bank Transfer"/>
    <n v="573.65"/>
    <n v="1"/>
    <n v="573.65"/>
    <n v="67.97"/>
    <n v="505.67999999999995"/>
    <x v="0"/>
    <s v="04"/>
    <s v="April"/>
  </r>
  <r>
    <x v="6186"/>
    <d v="2024-07-05T08:31:47"/>
    <s v="PROD60"/>
    <s v="CUST700"/>
    <s v="Fashion"/>
    <s v="Bank Transfer"/>
    <n v="733.31"/>
    <n v="1"/>
    <n v="733.31"/>
    <n v="961.88"/>
    <n v="-228.57000000000005"/>
    <x v="1"/>
    <s v="07"/>
    <s v="July"/>
  </r>
  <r>
    <x v="6187"/>
    <d v="2024-01-14T03:28:32"/>
    <s v="PROD33"/>
    <s v="CUST471"/>
    <s v="Toys"/>
    <s v="Debit Card"/>
    <n v="1270.76"/>
    <n v="9"/>
    <n v="11436.84"/>
    <n v="330.51"/>
    <n v="11106.33"/>
    <x v="0"/>
    <s v="01"/>
    <s v="January"/>
  </r>
  <r>
    <x v="6188"/>
    <d v="2024-02-23T23:15:29"/>
    <s v="PROD166"/>
    <s v="CUST781"/>
    <s v="Books"/>
    <s v="Bank Transfer"/>
    <n v="900.17"/>
    <n v="8"/>
    <n v="7201.36"/>
    <n v="925.33"/>
    <n v="6276.03"/>
    <x v="1"/>
    <s v="02"/>
    <s v="February"/>
  </r>
  <r>
    <x v="6189"/>
    <d v="2024-03-23T18:24:37"/>
    <s v="PROD1"/>
    <s v="CUST408"/>
    <s v="Toys"/>
    <s v="Credit Card"/>
    <n v="391.23"/>
    <n v="3"/>
    <n v="1173.69"/>
    <n v="435.29"/>
    <n v="738.40000000000009"/>
    <x v="3"/>
    <s v="03"/>
    <s v="March"/>
  </r>
  <r>
    <x v="6190"/>
    <d v="2024-09-05T19:36:37"/>
    <s v="PROD117"/>
    <s v="CUST316"/>
    <s v="Electronics"/>
    <s v="Debit Card"/>
    <n v="1043.01"/>
    <n v="4"/>
    <n v="4172.04"/>
    <n v="621.46"/>
    <n v="3550.58"/>
    <x v="2"/>
    <s v="09"/>
    <s v="September"/>
  </r>
  <r>
    <x v="6191"/>
    <d v="2024-08-19T22:26:17"/>
    <s v="PROD70"/>
    <s v="CUST313"/>
    <s v="Fashion"/>
    <s v="Debit Card"/>
    <n v="34.299999999999997"/>
    <n v="6"/>
    <n v="205.79999999999998"/>
    <n v="57.64"/>
    <n v="148.15999999999997"/>
    <x v="6"/>
    <s v="08"/>
    <s v="August"/>
  </r>
  <r>
    <x v="6192"/>
    <d v="2024-10-10T17:26:53"/>
    <s v="PROD1"/>
    <s v="CUST476"/>
    <s v="Home Appliances"/>
    <s v="Cash"/>
    <n v="508.53"/>
    <n v="7"/>
    <n v="3559.71"/>
    <n v="435.29"/>
    <n v="3124.42"/>
    <x v="2"/>
    <s v="10"/>
    <s v="October"/>
  </r>
  <r>
    <x v="6193"/>
    <d v="2024-06-16T11:47:54"/>
    <s v="PROD49"/>
    <s v="CUST701"/>
    <s v="Books"/>
    <s v="PayPal"/>
    <n v="659.84"/>
    <n v="2"/>
    <n v="1319.68"/>
    <n v="401.98"/>
    <n v="917.7"/>
    <x v="0"/>
    <s v="06"/>
    <s v="June"/>
  </r>
  <r>
    <x v="6194"/>
    <d v="2024-03-16T01:35:20"/>
    <s v="PROD24"/>
    <s v="CUST341"/>
    <s v="Toys"/>
    <s v="Debit Card"/>
    <n v="838.52"/>
    <n v="8"/>
    <n v="6708.16"/>
    <n v="42.41"/>
    <n v="6665.75"/>
    <x v="3"/>
    <s v="03"/>
    <s v="March"/>
  </r>
  <r>
    <x v="6195"/>
    <d v="2024-05-27T12:31:54"/>
    <s v="PROD31"/>
    <s v="CUST256"/>
    <s v="Toys"/>
    <s v="Cash"/>
    <n v="841.37"/>
    <n v="1"/>
    <n v="841.37"/>
    <n v="736.41"/>
    <n v="104.96000000000004"/>
    <x v="6"/>
    <s v="05"/>
    <s v="May"/>
  </r>
  <r>
    <x v="6196"/>
    <d v="2024-04-23T01:15:38"/>
    <s v="PROD133"/>
    <s v="CUST538"/>
    <s v="Books"/>
    <s v="Debit Card"/>
    <n v="1287.58"/>
    <n v="9"/>
    <n v="11588.22"/>
    <n v="751.27"/>
    <n v="10836.949999999999"/>
    <x v="5"/>
    <s v="04"/>
    <s v="April"/>
  </r>
  <r>
    <x v="6197"/>
    <d v="2024-07-25T16:22:34"/>
    <s v="PROD154"/>
    <s v="CUST900"/>
    <s v="Toys"/>
    <s v="Cash"/>
    <n v="1379.05"/>
    <n v="10"/>
    <n v="13790.5"/>
    <n v="37.53"/>
    <n v="13752.97"/>
    <x v="2"/>
    <s v="07"/>
    <s v="July"/>
  </r>
  <r>
    <x v="6198"/>
    <d v="2024-06-23T19:48:51"/>
    <s v="PROD91"/>
    <s v="CUST939"/>
    <s v="Electronics"/>
    <s v="Cash"/>
    <n v="887.94"/>
    <n v="10"/>
    <n v="8879.4000000000015"/>
    <n v="105.91"/>
    <n v="8773.4900000000016"/>
    <x v="0"/>
    <s v="06"/>
    <s v="June"/>
  </r>
  <r>
    <x v="6199"/>
    <d v="2024-06-15T06:35:31"/>
    <s v="PROD141"/>
    <s v="CUST533"/>
    <s v="Electronics"/>
    <s v="Cash"/>
    <n v="1514.37"/>
    <n v="7"/>
    <n v="10600.59"/>
    <n v="74.92"/>
    <n v="10525.67"/>
    <x v="3"/>
    <s v="06"/>
    <s v="June"/>
  </r>
  <r>
    <x v="6200"/>
    <d v="2024-08-27T16:01:52"/>
    <s v="PROD109"/>
    <s v="CUST366"/>
    <s v="Books"/>
    <s v="Cash"/>
    <n v="1682.12"/>
    <n v="2"/>
    <n v="3364.24"/>
    <n v="282.68"/>
    <n v="3081.56"/>
    <x v="5"/>
    <s v="08"/>
    <s v="August"/>
  </r>
  <r>
    <x v="6201"/>
    <d v="2024-05-16T05:51:16"/>
    <s v="PROD176"/>
    <s v="CUST796"/>
    <s v="Electronics"/>
    <s v="Debit Card"/>
    <n v="1145.0899999999999"/>
    <n v="2"/>
    <n v="2290.1799999999998"/>
    <n v="653.88"/>
    <n v="1636.2999999999997"/>
    <x v="2"/>
    <s v="05"/>
    <s v="May"/>
  </r>
  <r>
    <x v="6202"/>
    <d v="2024-07-17T12:52:43"/>
    <s v="PROD73"/>
    <s v="CUST946"/>
    <s v="Electronics"/>
    <s v="PayPal"/>
    <n v="1067.5999999999999"/>
    <n v="10"/>
    <n v="10676"/>
    <n v="427.85"/>
    <n v="10248.15"/>
    <x v="4"/>
    <s v="07"/>
    <s v="July"/>
  </r>
  <r>
    <x v="6203"/>
    <d v="2024-09-17T23:59:29"/>
    <s v="PROD188"/>
    <s v="CUST675"/>
    <s v="Toys"/>
    <s v="Credit Card"/>
    <n v="1099.0899999999999"/>
    <n v="10"/>
    <n v="10990.9"/>
    <n v="325.48"/>
    <n v="10665.42"/>
    <x v="5"/>
    <s v="09"/>
    <s v="September"/>
  </r>
  <r>
    <x v="6204"/>
    <d v="2024-06-02T19:48:28"/>
    <s v="PROD125"/>
    <s v="CUST631"/>
    <s v="Fashion"/>
    <s v="PayPal"/>
    <n v="818.83"/>
    <n v="7"/>
    <n v="5731.81"/>
    <n v="358.25"/>
    <n v="5373.56"/>
    <x v="0"/>
    <s v="06"/>
    <s v="June"/>
  </r>
  <r>
    <x v="6205"/>
    <d v="2024-02-04T07:36:51"/>
    <s v="PROD75"/>
    <s v="CUST426"/>
    <s v="Electronics"/>
    <s v="Bank Transfer"/>
    <n v="628.63"/>
    <n v="3"/>
    <n v="1885.8899999999999"/>
    <n v="703.67"/>
    <n v="1182.2199999999998"/>
    <x v="0"/>
    <s v="02"/>
    <s v="February"/>
  </r>
  <r>
    <x v="6206"/>
    <d v="2024-09-03T03:34:40"/>
    <s v="PROD177"/>
    <s v="CUST598"/>
    <s v="Home Appliances"/>
    <s v="Credit Card"/>
    <n v="1540.53"/>
    <n v="10"/>
    <n v="15405.3"/>
    <n v="102.73"/>
    <n v="15302.57"/>
    <x v="5"/>
    <s v="09"/>
    <s v="September"/>
  </r>
  <r>
    <x v="6207"/>
    <d v="2024-09-28T12:08:03"/>
    <s v="PROD103"/>
    <s v="CUST428"/>
    <s v="Electronics"/>
    <s v="Cash"/>
    <n v="788.04"/>
    <n v="4"/>
    <n v="3152.16"/>
    <n v="889.08"/>
    <n v="2263.08"/>
    <x v="3"/>
    <s v="09"/>
    <s v="September"/>
  </r>
  <r>
    <x v="6208"/>
    <d v="2024-08-22T09:37:12"/>
    <s v="PROD15"/>
    <s v="CUST469"/>
    <s v="Fashion"/>
    <s v="Cash"/>
    <n v="1065.3"/>
    <n v="4"/>
    <n v="4261.2"/>
    <n v="866.87"/>
    <n v="3394.33"/>
    <x v="2"/>
    <s v="08"/>
    <s v="August"/>
  </r>
  <r>
    <x v="6209"/>
    <d v="2024-02-26T10:55:00"/>
    <s v="PROD136"/>
    <s v="CUST33"/>
    <s v="Toys"/>
    <s v="PayPal"/>
    <n v="237.85"/>
    <n v="5"/>
    <n v="1189.25"/>
    <n v="226.52"/>
    <n v="962.73"/>
    <x v="6"/>
    <s v="02"/>
    <s v="February"/>
  </r>
  <r>
    <x v="6210"/>
    <d v="2024-03-16T03:54:03"/>
    <s v="PROD149"/>
    <s v="CUST139"/>
    <s v="Home Appliances"/>
    <s v="Bank Transfer"/>
    <n v="624.49"/>
    <n v="7"/>
    <n v="4371.43"/>
    <n v="581.64"/>
    <n v="3789.7900000000004"/>
    <x v="3"/>
    <s v="03"/>
    <s v="March"/>
  </r>
  <r>
    <x v="6211"/>
    <d v="2024-09-05T07:25:52"/>
    <s v="PROD92"/>
    <s v="CUST277"/>
    <s v="Home Appliances"/>
    <s v="PayPal"/>
    <n v="1932.17"/>
    <n v="1"/>
    <n v="1932.17"/>
    <n v="814.84"/>
    <n v="1117.33"/>
    <x v="2"/>
    <s v="09"/>
    <s v="September"/>
  </r>
  <r>
    <x v="6212"/>
    <d v="2024-10-27T11:11:45"/>
    <s v="PROD167"/>
    <s v="CUST860"/>
    <s v="Toys"/>
    <s v="PayPal"/>
    <n v="1697.97"/>
    <n v="9"/>
    <n v="15281.73"/>
    <n v="692.47"/>
    <n v="14589.26"/>
    <x v="0"/>
    <s v="10"/>
    <s v="October"/>
  </r>
  <r>
    <x v="6213"/>
    <d v="2024-08-10T12:46:12"/>
    <s v="PROD71"/>
    <s v="CUST457"/>
    <s v="Toys"/>
    <s v="Bank Transfer"/>
    <n v="1025.5999999999999"/>
    <n v="10"/>
    <n v="10256"/>
    <n v="35.22"/>
    <n v="10220.780000000001"/>
    <x v="3"/>
    <s v="08"/>
    <s v="August"/>
  </r>
  <r>
    <x v="6214"/>
    <d v="2024-09-04T05:15:47"/>
    <s v="PROD144"/>
    <s v="CUST485"/>
    <s v="Books"/>
    <s v="PayPal"/>
    <n v="1406.88"/>
    <n v="1"/>
    <n v="1406.88"/>
    <n v="369.73"/>
    <n v="1037.1500000000001"/>
    <x v="4"/>
    <s v="09"/>
    <s v="September"/>
  </r>
  <r>
    <x v="6215"/>
    <d v="2024-03-19T06:57:36"/>
    <s v="PROD125"/>
    <s v="CUST969"/>
    <s v="Toys"/>
    <s v="Bank Transfer"/>
    <n v="1704.46"/>
    <n v="8"/>
    <n v="13635.68"/>
    <n v="358.25"/>
    <n v="13277.43"/>
    <x v="5"/>
    <s v="03"/>
    <s v="March"/>
  </r>
  <r>
    <x v="6216"/>
    <d v="2024-07-15T03:22:37"/>
    <s v="PROD28"/>
    <s v="CUST229"/>
    <s v="Fashion"/>
    <s v="Cash"/>
    <n v="1283.27"/>
    <n v="6"/>
    <n v="7699.62"/>
    <n v="963.58"/>
    <n v="6736.04"/>
    <x v="6"/>
    <s v="07"/>
    <s v="July"/>
  </r>
  <r>
    <x v="6217"/>
    <d v="2024-10-16T11:49:31"/>
    <s v="PROD70"/>
    <s v="CUST478"/>
    <s v="Books"/>
    <s v="Bank Transfer"/>
    <n v="366.94"/>
    <n v="5"/>
    <n v="1834.7"/>
    <n v="57.64"/>
    <n v="1777.06"/>
    <x v="4"/>
    <s v="10"/>
    <s v="October"/>
  </r>
  <r>
    <x v="6218"/>
    <d v="2024-10-27T10:57:17"/>
    <s v="PROD15"/>
    <s v="CUST638"/>
    <s v="Fashion"/>
    <s v="Credit Card"/>
    <n v="189.64"/>
    <n v="7"/>
    <n v="1327.48"/>
    <n v="866.87"/>
    <n v="460.61"/>
    <x v="0"/>
    <s v="10"/>
    <s v="October"/>
  </r>
  <r>
    <x v="6219"/>
    <d v="2024-09-20T05:05:09"/>
    <s v="PROD97"/>
    <s v="CUST156"/>
    <s v="Fashion"/>
    <s v="Bank Transfer"/>
    <n v="701.39"/>
    <n v="3"/>
    <n v="2104.17"/>
    <n v="746.04"/>
    <n v="1358.13"/>
    <x v="1"/>
    <s v="09"/>
    <s v="September"/>
  </r>
  <r>
    <x v="6220"/>
    <d v="2024-05-02T01:02:55"/>
    <s v="PROD52"/>
    <s v="CUST891"/>
    <s v="Toys"/>
    <s v="PayPal"/>
    <n v="1406.68"/>
    <n v="4"/>
    <n v="5626.72"/>
    <n v="71.47"/>
    <n v="5555.25"/>
    <x v="2"/>
    <s v="05"/>
    <s v="May"/>
  </r>
  <r>
    <x v="6221"/>
    <d v="2024-04-22T02:30:57"/>
    <s v="PROD103"/>
    <s v="CUST823"/>
    <s v="Fashion"/>
    <s v="Bank Transfer"/>
    <n v="1636.59"/>
    <n v="6"/>
    <n v="9819.5399999999991"/>
    <n v="889.08"/>
    <n v="8930.4599999999991"/>
    <x v="6"/>
    <s v="04"/>
    <s v="April"/>
  </r>
  <r>
    <x v="6222"/>
    <d v="2024-05-02T23:07:56"/>
    <s v="PROD163"/>
    <s v="CUST957"/>
    <s v="Home Appliances"/>
    <s v="Bank Transfer"/>
    <n v="1670.88"/>
    <n v="2"/>
    <n v="3341.76"/>
    <n v="753.5"/>
    <n v="2588.2600000000002"/>
    <x v="2"/>
    <s v="05"/>
    <s v="May"/>
  </r>
  <r>
    <x v="6223"/>
    <d v="2024-07-19T11:24:36"/>
    <s v="PROD96"/>
    <s v="CUST799"/>
    <s v="Home Appliances"/>
    <s v="Credit Card"/>
    <n v="658.23"/>
    <n v="2"/>
    <n v="1316.46"/>
    <n v="307.60000000000002"/>
    <n v="1008.86"/>
    <x v="1"/>
    <s v="07"/>
    <s v="July"/>
  </r>
  <r>
    <x v="6224"/>
    <d v="2024-07-18T11:57:11"/>
    <s v="PROD165"/>
    <s v="CUST603"/>
    <s v="Home Appliances"/>
    <s v="PayPal"/>
    <n v="228.19"/>
    <n v="2"/>
    <n v="456.38"/>
    <n v="563.57000000000005"/>
    <n v="-107.19000000000005"/>
    <x v="2"/>
    <s v="07"/>
    <s v="July"/>
  </r>
  <r>
    <x v="6225"/>
    <d v="2024-05-15T10:29:43"/>
    <s v="PROD82"/>
    <s v="CUST824"/>
    <s v="Toys"/>
    <s v="Credit Card"/>
    <n v="357.71"/>
    <n v="3"/>
    <n v="1073.1299999999999"/>
    <n v="208.12"/>
    <n v="865.00999999999988"/>
    <x v="4"/>
    <s v="05"/>
    <s v="May"/>
  </r>
  <r>
    <x v="6226"/>
    <d v="2024-02-16T05:02:25"/>
    <s v="PROD199"/>
    <s v="CUST91"/>
    <s v="Toys"/>
    <s v="PayPal"/>
    <n v="1611.33"/>
    <n v="3"/>
    <n v="4833.99"/>
    <n v="907.07"/>
    <n v="3926.9199999999996"/>
    <x v="1"/>
    <s v="02"/>
    <s v="February"/>
  </r>
  <r>
    <x v="6227"/>
    <d v="2024-08-07T01:29:15"/>
    <s v="PROD197"/>
    <s v="CUST807"/>
    <s v="Electronics"/>
    <s v="Debit Card"/>
    <n v="430.89"/>
    <n v="4"/>
    <n v="1723.56"/>
    <n v="754.1"/>
    <n v="969.45999999999992"/>
    <x v="4"/>
    <s v="08"/>
    <s v="August"/>
  </r>
  <r>
    <x v="6228"/>
    <d v="2024-01-28T02:41:30"/>
    <s v="PROD124"/>
    <s v="CUST665"/>
    <s v="Electronics"/>
    <s v="Credit Card"/>
    <n v="938.44"/>
    <n v="4"/>
    <n v="3753.76"/>
    <n v="409.39"/>
    <n v="3344.3700000000003"/>
    <x v="0"/>
    <s v="01"/>
    <s v="January"/>
  </r>
  <r>
    <x v="6229"/>
    <d v="2024-01-08T03:56:24"/>
    <s v="PROD11"/>
    <s v="CUST559"/>
    <s v="Toys"/>
    <s v="Debit Card"/>
    <n v="944.11"/>
    <n v="2"/>
    <n v="1888.22"/>
    <n v="595.51"/>
    <n v="1292.71"/>
    <x v="6"/>
    <s v="01"/>
    <s v="January"/>
  </r>
  <r>
    <x v="6230"/>
    <d v="2024-10-28T20:25:50"/>
    <s v="PROD98"/>
    <s v="CUST131"/>
    <s v="Home Appliances"/>
    <s v="Bank Transfer"/>
    <n v="1293.8499999999999"/>
    <n v="1"/>
    <n v="1293.8499999999999"/>
    <n v="943.24"/>
    <n v="350.6099999999999"/>
    <x v="6"/>
    <s v="10"/>
    <s v="October"/>
  </r>
  <r>
    <x v="6231"/>
    <d v="2024-07-21T07:37:43"/>
    <s v="PROD94"/>
    <s v="CUST285"/>
    <s v="Electronics"/>
    <s v="Bank Transfer"/>
    <n v="1598.43"/>
    <n v="4"/>
    <n v="6393.72"/>
    <n v="171.16"/>
    <n v="6222.56"/>
    <x v="0"/>
    <s v="07"/>
    <s v="July"/>
  </r>
  <r>
    <x v="6232"/>
    <d v="2024-04-16T03:31:45"/>
    <s v="PROD32"/>
    <s v="CUST373"/>
    <s v="Home Appliances"/>
    <s v="Cash"/>
    <n v="1119.8699999999999"/>
    <n v="1"/>
    <n v="1119.8699999999999"/>
    <n v="439.15"/>
    <n v="680.71999999999991"/>
    <x v="5"/>
    <s v="04"/>
    <s v="April"/>
  </r>
  <r>
    <x v="6233"/>
    <d v="2024-06-27T05:10:10"/>
    <s v="PROD18"/>
    <s v="CUST974"/>
    <s v="Home Appliances"/>
    <s v="Credit Card"/>
    <n v="126.82"/>
    <n v="6"/>
    <n v="760.92"/>
    <n v="973.48"/>
    <n v="-212.56000000000006"/>
    <x v="2"/>
    <s v="06"/>
    <s v="June"/>
  </r>
  <r>
    <x v="6234"/>
    <d v="2024-11-04T17:59:25"/>
    <s v="PROD54"/>
    <s v="CUST854"/>
    <s v="Electronics"/>
    <s v="Debit Card"/>
    <n v="371.62"/>
    <n v="6"/>
    <n v="2229.7200000000003"/>
    <n v="17.89"/>
    <n v="2211.8300000000004"/>
    <x v="6"/>
    <s v="11"/>
    <s v="November"/>
  </r>
  <r>
    <x v="6235"/>
    <d v="2024-08-15T23:08:17"/>
    <s v="PROD105"/>
    <s v="CUST348"/>
    <s v="Electronics"/>
    <s v="Debit Card"/>
    <n v="601.77"/>
    <n v="6"/>
    <n v="3610.62"/>
    <n v="305.49"/>
    <n v="3305.13"/>
    <x v="2"/>
    <s v="08"/>
    <s v="August"/>
  </r>
  <r>
    <x v="6236"/>
    <d v="2024-03-09T07:42:54"/>
    <s v="PROD40"/>
    <s v="CUST323"/>
    <s v="Fashion"/>
    <s v="Bank Transfer"/>
    <n v="1296.77"/>
    <n v="9"/>
    <n v="11670.93"/>
    <n v="184.29"/>
    <n v="11486.64"/>
    <x v="3"/>
    <s v="03"/>
    <s v="March"/>
  </r>
  <r>
    <x v="6237"/>
    <d v="2024-10-18T11:05:11"/>
    <s v="PROD31"/>
    <s v="CUST244"/>
    <s v="Toys"/>
    <s v="Debit Card"/>
    <n v="1648.41"/>
    <n v="8"/>
    <n v="13187.28"/>
    <n v="736.41"/>
    <n v="12450.87"/>
    <x v="1"/>
    <s v="10"/>
    <s v="October"/>
  </r>
  <r>
    <x v="6238"/>
    <d v="2024-02-02T15:53:43"/>
    <s v="PROD86"/>
    <s v="CUST240"/>
    <s v="Books"/>
    <s v="Bank Transfer"/>
    <n v="1138.04"/>
    <n v="8"/>
    <n v="9104.32"/>
    <n v="15.69"/>
    <n v="9088.6299999999992"/>
    <x v="1"/>
    <s v="02"/>
    <s v="February"/>
  </r>
  <r>
    <x v="6239"/>
    <d v="2024-01-16T14:27:20"/>
    <s v="PROD44"/>
    <s v="CUST612"/>
    <s v="Fashion"/>
    <s v="Cash"/>
    <n v="804.48"/>
    <n v="7"/>
    <n v="5631.3600000000006"/>
    <n v="174.99"/>
    <n v="5456.3700000000008"/>
    <x v="5"/>
    <s v="01"/>
    <s v="January"/>
  </r>
  <r>
    <x v="6240"/>
    <d v="2024-04-03T12:16:51"/>
    <s v="PROD121"/>
    <s v="CUST567"/>
    <s v="Toys"/>
    <s v="Debit Card"/>
    <n v="1175.77"/>
    <n v="4"/>
    <n v="4703.08"/>
    <n v="795.14"/>
    <n v="3907.94"/>
    <x v="4"/>
    <s v="04"/>
    <s v="April"/>
  </r>
  <r>
    <x v="6241"/>
    <d v="2024-07-08T10:04:21"/>
    <s v="PROD3"/>
    <s v="CUST615"/>
    <s v="Fashion"/>
    <s v="Debit Card"/>
    <n v="1167.29"/>
    <n v="10"/>
    <n v="11672.9"/>
    <n v="27.63"/>
    <n v="11645.27"/>
    <x v="6"/>
    <s v="07"/>
    <s v="July"/>
  </r>
  <r>
    <x v="6242"/>
    <d v="2024-04-06T08:23:51"/>
    <s v="PROD103"/>
    <s v="CUST733"/>
    <s v="Toys"/>
    <s v="Bank Transfer"/>
    <n v="291"/>
    <n v="10"/>
    <n v="2910"/>
    <n v="889.08"/>
    <n v="2020.92"/>
    <x v="3"/>
    <s v="04"/>
    <s v="April"/>
  </r>
  <r>
    <x v="6243"/>
    <d v="2024-04-03T19:45:24"/>
    <s v="PROD43"/>
    <s v="CUST16"/>
    <s v="Toys"/>
    <s v="Credit Card"/>
    <n v="1316.08"/>
    <n v="8"/>
    <n v="10528.64"/>
    <n v="321.19"/>
    <n v="10207.449999999999"/>
    <x v="4"/>
    <s v="04"/>
    <s v="April"/>
  </r>
  <r>
    <x v="6244"/>
    <d v="2024-03-01T09:52:04"/>
    <s v="PROD56"/>
    <s v="CUST809"/>
    <s v="Fashion"/>
    <s v="Credit Card"/>
    <n v="1882.77"/>
    <n v="10"/>
    <n v="18827.7"/>
    <n v="914.29"/>
    <n v="17913.41"/>
    <x v="1"/>
    <s v="03"/>
    <s v="March"/>
  </r>
  <r>
    <x v="6245"/>
    <d v="2024-02-20T14:22:13"/>
    <s v="PROD130"/>
    <s v="CUST598"/>
    <s v="Books"/>
    <s v="PayPal"/>
    <n v="1385.23"/>
    <n v="7"/>
    <n v="9696.61"/>
    <n v="692.63"/>
    <n v="9003.9800000000014"/>
    <x v="5"/>
    <s v="02"/>
    <s v="February"/>
  </r>
  <r>
    <x v="6246"/>
    <d v="2024-04-17T17:17:08"/>
    <s v="PROD42"/>
    <s v="CUST319"/>
    <s v="Toys"/>
    <s v="Debit Card"/>
    <n v="1418.41"/>
    <n v="9"/>
    <n v="12765.69"/>
    <n v="352.83"/>
    <n v="12412.86"/>
    <x v="4"/>
    <s v="04"/>
    <s v="April"/>
  </r>
  <r>
    <x v="6247"/>
    <d v="2024-01-14T01:37:24"/>
    <s v="PROD104"/>
    <s v="CUST842"/>
    <s v="Home Appliances"/>
    <s v="Credit Card"/>
    <n v="1807.08"/>
    <n v="1"/>
    <n v="1807.08"/>
    <n v="310.20999999999998"/>
    <n v="1496.87"/>
    <x v="0"/>
    <s v="01"/>
    <s v="January"/>
  </r>
  <r>
    <x v="6248"/>
    <d v="2024-05-25T03:38:43"/>
    <s v="PROD55"/>
    <s v="CUST453"/>
    <s v="Toys"/>
    <s v="Cash"/>
    <n v="1415.11"/>
    <n v="9"/>
    <n v="12735.99"/>
    <n v="376.96"/>
    <n v="12359.03"/>
    <x v="3"/>
    <s v="05"/>
    <s v="May"/>
  </r>
  <r>
    <x v="6249"/>
    <d v="2024-10-26T18:12:11"/>
    <s v="PROD95"/>
    <s v="CUST683"/>
    <s v="Fashion"/>
    <s v="PayPal"/>
    <n v="1244.31"/>
    <n v="4"/>
    <n v="4977.24"/>
    <n v="211.14"/>
    <n v="4766.0999999999995"/>
    <x v="3"/>
    <s v="10"/>
    <s v="October"/>
  </r>
  <r>
    <x v="6250"/>
    <d v="2024-11-11T07:39:04"/>
    <s v="PROD141"/>
    <s v="CUST232"/>
    <s v="Fashion"/>
    <s v="Debit Card"/>
    <n v="941.86"/>
    <n v="2"/>
    <n v="1883.72"/>
    <n v="74.92"/>
    <n v="1808.8"/>
    <x v="6"/>
    <s v="11"/>
    <s v="November"/>
  </r>
  <r>
    <x v="6251"/>
    <d v="2024-04-28T19:34:27"/>
    <s v="PROD95"/>
    <s v="CUST685"/>
    <s v="Fashion"/>
    <s v="Debit Card"/>
    <n v="928.86"/>
    <n v="4"/>
    <n v="3715.44"/>
    <n v="211.14"/>
    <n v="3504.3"/>
    <x v="0"/>
    <s v="04"/>
    <s v="April"/>
  </r>
  <r>
    <x v="6252"/>
    <d v="2024-05-25T05:09:20"/>
    <s v="PROD76"/>
    <s v="CUST198"/>
    <s v="Electronics"/>
    <s v="Debit Card"/>
    <n v="683.22"/>
    <n v="9"/>
    <n v="6148.9800000000005"/>
    <n v="984.71"/>
    <n v="5164.2700000000004"/>
    <x v="3"/>
    <s v="05"/>
    <s v="May"/>
  </r>
  <r>
    <x v="6253"/>
    <d v="2024-05-31T06:50:37"/>
    <s v="PROD4"/>
    <s v="CUST743"/>
    <s v="Fashion"/>
    <s v="Cash"/>
    <n v="1398.59"/>
    <n v="4"/>
    <n v="5594.36"/>
    <n v="454.08"/>
    <n v="5140.28"/>
    <x v="1"/>
    <s v="05"/>
    <s v="May"/>
  </r>
  <r>
    <x v="6254"/>
    <d v="2024-09-10T12:35:46"/>
    <s v="PROD34"/>
    <s v="CUST26"/>
    <s v="Electronics"/>
    <s v="Credit Card"/>
    <n v="1021.14"/>
    <n v="6"/>
    <n v="6126.84"/>
    <n v="136.99"/>
    <n v="5989.85"/>
    <x v="5"/>
    <s v="09"/>
    <s v="September"/>
  </r>
  <r>
    <x v="6255"/>
    <d v="2024-11-16T00:44:16"/>
    <s v="PROD140"/>
    <s v="CUST841"/>
    <s v="Electronics"/>
    <s v="Bank Transfer"/>
    <n v="234.09"/>
    <n v="9"/>
    <n v="2106.81"/>
    <n v="368.41"/>
    <n v="1738.3999999999999"/>
    <x v="3"/>
    <s v="11"/>
    <s v="November"/>
  </r>
  <r>
    <x v="6256"/>
    <d v="2024-04-11T10:13:26"/>
    <s v="PROD196"/>
    <s v="CUST262"/>
    <s v="Home Appliances"/>
    <s v="Cash"/>
    <n v="1383.75"/>
    <n v="9"/>
    <n v="12453.75"/>
    <n v="487.84"/>
    <n v="11965.91"/>
    <x v="2"/>
    <s v="04"/>
    <s v="April"/>
  </r>
  <r>
    <x v="6257"/>
    <d v="2024-07-25T08:17:20"/>
    <s v="PROD159"/>
    <s v="CUST605"/>
    <s v="Electronics"/>
    <s v="Cash"/>
    <n v="1890.7"/>
    <n v="7"/>
    <n v="13234.9"/>
    <n v="220.45"/>
    <n v="13014.449999999999"/>
    <x v="2"/>
    <s v="07"/>
    <s v="July"/>
  </r>
  <r>
    <x v="6258"/>
    <d v="2024-05-23T22:29:36"/>
    <s v="PROD56"/>
    <s v="CUST434"/>
    <s v="Books"/>
    <s v="Credit Card"/>
    <n v="1983.68"/>
    <n v="10"/>
    <n v="19836.8"/>
    <n v="914.29"/>
    <n v="18922.509999999998"/>
    <x v="2"/>
    <s v="05"/>
    <s v="May"/>
  </r>
  <r>
    <x v="6259"/>
    <d v="2024-03-23T05:40:49"/>
    <s v="PROD30"/>
    <s v="CUST211"/>
    <s v="Toys"/>
    <s v="Debit Card"/>
    <n v="413.77"/>
    <n v="1"/>
    <n v="413.77"/>
    <n v="363.91"/>
    <n v="49.859999999999957"/>
    <x v="3"/>
    <s v="03"/>
    <s v="March"/>
  </r>
  <r>
    <x v="6260"/>
    <d v="2024-08-29T00:26:26"/>
    <s v="PROD174"/>
    <s v="CUST56"/>
    <s v="Books"/>
    <s v="Cash"/>
    <n v="1564.63"/>
    <n v="6"/>
    <n v="9387.7800000000007"/>
    <n v="348.26"/>
    <n v="9039.52"/>
    <x v="2"/>
    <s v="08"/>
    <s v="August"/>
  </r>
  <r>
    <x v="6261"/>
    <d v="2024-03-10T02:19:42"/>
    <s v="PROD61"/>
    <s v="CUST100"/>
    <s v="Books"/>
    <s v="Bank Transfer"/>
    <n v="482.16"/>
    <n v="7"/>
    <n v="3375.1200000000003"/>
    <n v="193.63"/>
    <n v="3181.4900000000002"/>
    <x v="0"/>
    <s v="03"/>
    <s v="March"/>
  </r>
  <r>
    <x v="6262"/>
    <d v="2024-05-14T21:49:04"/>
    <s v="PROD195"/>
    <s v="CUST760"/>
    <s v="Home Appliances"/>
    <s v="Debit Card"/>
    <n v="1611.63"/>
    <n v="6"/>
    <n v="9669.7800000000007"/>
    <n v="955.51"/>
    <n v="8714.27"/>
    <x v="5"/>
    <s v="05"/>
    <s v="May"/>
  </r>
  <r>
    <x v="6263"/>
    <d v="2024-01-01T11:42:27"/>
    <s v="PROD184"/>
    <s v="CUST662"/>
    <s v="Home Appliances"/>
    <s v="PayPal"/>
    <n v="757.39"/>
    <n v="6"/>
    <n v="4544.34"/>
    <n v="986.68"/>
    <n v="3557.6600000000003"/>
    <x v="6"/>
    <s v="01"/>
    <s v="January"/>
  </r>
  <r>
    <x v="6264"/>
    <d v="2024-01-17T04:12:53"/>
    <s v="PROD10"/>
    <s v="CUST483"/>
    <s v="Electronics"/>
    <s v="Cash"/>
    <n v="1667.47"/>
    <n v="4"/>
    <n v="6669.88"/>
    <n v="438.5"/>
    <n v="6231.38"/>
    <x v="4"/>
    <s v="01"/>
    <s v="January"/>
  </r>
  <r>
    <x v="6265"/>
    <d v="2024-04-20T16:52:49"/>
    <s v="PROD31"/>
    <s v="CUST443"/>
    <s v="Home Appliances"/>
    <s v="Cash"/>
    <n v="222.27"/>
    <n v="9"/>
    <n v="2000.43"/>
    <n v="736.41"/>
    <n v="1264.02"/>
    <x v="3"/>
    <s v="04"/>
    <s v="April"/>
  </r>
  <r>
    <x v="6266"/>
    <d v="2024-04-08T09:59:57"/>
    <s v="PROD80"/>
    <s v="CUST424"/>
    <s v="Books"/>
    <s v="Credit Card"/>
    <n v="1170.1099999999999"/>
    <n v="1"/>
    <n v="1170.1099999999999"/>
    <n v="348.54"/>
    <n v="821.56999999999994"/>
    <x v="6"/>
    <s v="04"/>
    <s v="April"/>
  </r>
  <r>
    <x v="6267"/>
    <d v="2024-06-10T16:38:45"/>
    <s v="PROD14"/>
    <s v="CUST578"/>
    <s v="Home Appliances"/>
    <s v="Debit Card"/>
    <n v="1613.68"/>
    <n v="2"/>
    <n v="3227.36"/>
    <n v="623.39"/>
    <n v="2603.9700000000003"/>
    <x v="6"/>
    <s v="06"/>
    <s v="June"/>
  </r>
  <r>
    <x v="6268"/>
    <d v="2024-10-31T00:23:38"/>
    <s v="PROD125"/>
    <s v="CUST284"/>
    <s v="Fashion"/>
    <s v="Credit Card"/>
    <n v="1041.8499999999999"/>
    <n v="2"/>
    <n v="2083.6999999999998"/>
    <n v="358.25"/>
    <n v="1725.4499999999998"/>
    <x v="2"/>
    <s v="10"/>
    <s v="October"/>
  </r>
  <r>
    <x v="6269"/>
    <d v="2024-06-28T17:05:05"/>
    <s v="PROD147"/>
    <s v="CUST509"/>
    <s v="Fashion"/>
    <s v="Credit Card"/>
    <n v="1948.79"/>
    <n v="4"/>
    <n v="7795.16"/>
    <n v="257.93"/>
    <n v="7537.23"/>
    <x v="1"/>
    <s v="06"/>
    <s v="June"/>
  </r>
  <r>
    <x v="6270"/>
    <d v="2024-02-24T12:12:50"/>
    <s v="PROD62"/>
    <s v="CUST905"/>
    <s v="Books"/>
    <s v="Credit Card"/>
    <n v="712.67"/>
    <n v="9"/>
    <n v="6414.03"/>
    <n v="778.48"/>
    <n v="5635.5499999999993"/>
    <x v="3"/>
    <s v="02"/>
    <s v="February"/>
  </r>
  <r>
    <x v="6271"/>
    <d v="2024-11-15T08:13:50"/>
    <s v="PROD141"/>
    <s v="CUST493"/>
    <s v="Books"/>
    <s v="Cash"/>
    <n v="1164.0899999999999"/>
    <n v="1"/>
    <n v="1164.0899999999999"/>
    <n v="74.92"/>
    <n v="1089.1699999999998"/>
    <x v="1"/>
    <s v="11"/>
    <s v="November"/>
  </r>
  <r>
    <x v="6272"/>
    <d v="2024-04-28T22:38:24"/>
    <s v="PROD98"/>
    <s v="CUST144"/>
    <s v="Toys"/>
    <s v="PayPal"/>
    <n v="777.48"/>
    <n v="6"/>
    <n v="4664.88"/>
    <n v="943.24"/>
    <n v="3721.6400000000003"/>
    <x v="0"/>
    <s v="04"/>
    <s v="April"/>
  </r>
  <r>
    <x v="6273"/>
    <d v="2024-10-26T01:06:27"/>
    <s v="PROD11"/>
    <s v="CUST412"/>
    <s v="Home Appliances"/>
    <s v="Cash"/>
    <n v="1253.74"/>
    <n v="8"/>
    <n v="10029.92"/>
    <n v="595.51"/>
    <n v="9434.41"/>
    <x v="3"/>
    <s v="10"/>
    <s v="October"/>
  </r>
  <r>
    <x v="6274"/>
    <d v="2024-02-11T08:58:56"/>
    <s v="PROD41"/>
    <s v="CUST204"/>
    <s v="Books"/>
    <s v="PayPal"/>
    <n v="422.5"/>
    <n v="10"/>
    <n v="4225"/>
    <n v="786.45"/>
    <n v="3438.55"/>
    <x v="0"/>
    <s v="02"/>
    <s v="February"/>
  </r>
  <r>
    <x v="6275"/>
    <d v="2024-03-21T11:51:43"/>
    <s v="PROD181"/>
    <s v="CUST731"/>
    <s v="Electronics"/>
    <s v="Bank Transfer"/>
    <n v="1855.92"/>
    <n v="9"/>
    <n v="16703.28"/>
    <n v="29.06"/>
    <n v="16674.219999999998"/>
    <x v="2"/>
    <s v="03"/>
    <s v="March"/>
  </r>
  <r>
    <x v="6276"/>
    <d v="2024-02-02T10:52:50"/>
    <s v="PROD179"/>
    <s v="CUST168"/>
    <s v="Fashion"/>
    <s v="PayPal"/>
    <n v="1941.4"/>
    <n v="8"/>
    <n v="15531.2"/>
    <n v="221.06"/>
    <n v="15310.140000000001"/>
    <x v="1"/>
    <s v="02"/>
    <s v="February"/>
  </r>
  <r>
    <x v="6277"/>
    <d v="2024-08-04T19:40:07"/>
    <s v="PROD165"/>
    <s v="CUST540"/>
    <s v="Toys"/>
    <s v="Credit Card"/>
    <n v="1208.05"/>
    <n v="10"/>
    <n v="12080.5"/>
    <n v="563.57000000000005"/>
    <n v="11516.93"/>
    <x v="0"/>
    <s v="08"/>
    <s v="August"/>
  </r>
  <r>
    <x v="6278"/>
    <d v="2024-07-26T09:37:45"/>
    <s v="PROD142"/>
    <s v="CUST711"/>
    <s v="Toys"/>
    <s v="PayPal"/>
    <n v="1185.48"/>
    <n v="9"/>
    <n v="10669.32"/>
    <n v="102.72"/>
    <n v="10566.6"/>
    <x v="1"/>
    <s v="07"/>
    <s v="July"/>
  </r>
  <r>
    <x v="6279"/>
    <d v="2024-01-29T10:32:17"/>
    <s v="PROD167"/>
    <s v="CUST878"/>
    <s v="Home Appliances"/>
    <s v="Credit Card"/>
    <n v="642.45000000000005"/>
    <n v="4"/>
    <n v="2569.8000000000002"/>
    <n v="692.47"/>
    <n v="1877.3300000000002"/>
    <x v="6"/>
    <s v="01"/>
    <s v="January"/>
  </r>
  <r>
    <x v="6280"/>
    <d v="2024-06-13T08:47:12"/>
    <s v="PROD190"/>
    <s v="CUST192"/>
    <s v="Home Appliances"/>
    <s v="PayPal"/>
    <n v="879.91"/>
    <n v="4"/>
    <n v="3519.64"/>
    <n v="787.31"/>
    <n v="2732.33"/>
    <x v="2"/>
    <s v="06"/>
    <s v="June"/>
  </r>
  <r>
    <x v="6281"/>
    <d v="2024-03-25T11:09:46"/>
    <s v="PROD192"/>
    <s v="CUST316"/>
    <s v="Books"/>
    <s v="Cash"/>
    <n v="606.13"/>
    <n v="2"/>
    <n v="1212.26"/>
    <n v="154.76"/>
    <n v="1057.5"/>
    <x v="6"/>
    <s v="03"/>
    <s v="March"/>
  </r>
  <r>
    <x v="6282"/>
    <d v="2024-05-20T01:11:46"/>
    <s v="PROD49"/>
    <s v="CUST208"/>
    <s v="Home Appliances"/>
    <s v="Cash"/>
    <n v="1568.74"/>
    <n v="7"/>
    <n v="10981.18"/>
    <n v="401.98"/>
    <n v="10579.2"/>
    <x v="6"/>
    <s v="05"/>
    <s v="May"/>
  </r>
  <r>
    <x v="6283"/>
    <d v="2024-01-19T07:42:52"/>
    <s v="PROD171"/>
    <s v="CUST168"/>
    <s v="Electronics"/>
    <s v="Credit Card"/>
    <n v="453.32"/>
    <n v="8"/>
    <n v="3626.56"/>
    <n v="485.76"/>
    <n v="3140.8"/>
    <x v="1"/>
    <s v="01"/>
    <s v="January"/>
  </r>
  <r>
    <x v="6284"/>
    <d v="2024-05-20T16:18:05"/>
    <s v="PROD116"/>
    <s v="CUST845"/>
    <s v="Home Appliances"/>
    <s v="PayPal"/>
    <n v="1268.49"/>
    <n v="1"/>
    <n v="1268.49"/>
    <n v="417.49"/>
    <n v="851"/>
    <x v="6"/>
    <s v="05"/>
    <s v="May"/>
  </r>
  <r>
    <x v="6285"/>
    <d v="2024-01-03T17:10:55"/>
    <s v="PROD107"/>
    <s v="CUST740"/>
    <s v="Toys"/>
    <s v="Debit Card"/>
    <n v="1796.88"/>
    <n v="8"/>
    <n v="14375.04"/>
    <n v="434.88"/>
    <n v="13940.160000000002"/>
    <x v="4"/>
    <s v="01"/>
    <s v="January"/>
  </r>
  <r>
    <x v="6286"/>
    <d v="2024-03-24T23:01:03"/>
    <s v="PROD145"/>
    <s v="CUST406"/>
    <s v="Fashion"/>
    <s v="Bank Transfer"/>
    <n v="1694.82"/>
    <n v="3"/>
    <n v="5084.46"/>
    <n v="789.58"/>
    <n v="4294.88"/>
    <x v="0"/>
    <s v="03"/>
    <s v="March"/>
  </r>
  <r>
    <x v="6287"/>
    <d v="2024-10-20T09:21:40"/>
    <s v="PROD13"/>
    <s v="CUST283"/>
    <s v="Toys"/>
    <s v="Cash"/>
    <n v="1353.19"/>
    <n v="2"/>
    <n v="2706.38"/>
    <n v="188.4"/>
    <n v="2517.98"/>
    <x v="0"/>
    <s v="10"/>
    <s v="October"/>
  </r>
  <r>
    <x v="6288"/>
    <d v="2024-04-10T16:57:24"/>
    <s v="PROD157"/>
    <s v="CUST152"/>
    <s v="Home Appliances"/>
    <s v="Credit Card"/>
    <n v="519.47"/>
    <n v="5"/>
    <n v="2597.3500000000004"/>
    <n v="152.68"/>
    <n v="2444.6700000000005"/>
    <x v="4"/>
    <s v="04"/>
    <s v="April"/>
  </r>
  <r>
    <x v="6289"/>
    <d v="2024-04-20T19:16:18"/>
    <s v="PROD9"/>
    <s v="CUST450"/>
    <s v="Fashion"/>
    <s v="Cash"/>
    <n v="1333.37"/>
    <n v="8"/>
    <n v="10666.96"/>
    <n v="481"/>
    <n v="10185.959999999999"/>
    <x v="3"/>
    <s v="04"/>
    <s v="April"/>
  </r>
  <r>
    <x v="6290"/>
    <d v="2024-04-26T03:10:59"/>
    <s v="PROD139"/>
    <s v="CUST632"/>
    <s v="Home Appliances"/>
    <s v="PayPal"/>
    <n v="1117.76"/>
    <n v="1"/>
    <n v="1117.76"/>
    <n v="699.64"/>
    <n v="418.12"/>
    <x v="1"/>
    <s v="04"/>
    <s v="April"/>
  </r>
  <r>
    <x v="6291"/>
    <d v="2024-10-16T02:35:04"/>
    <s v="PROD82"/>
    <s v="CUST292"/>
    <s v="Fashion"/>
    <s v="Cash"/>
    <n v="1479.66"/>
    <n v="4"/>
    <n v="5918.64"/>
    <n v="208.12"/>
    <n v="5710.52"/>
    <x v="4"/>
    <s v="10"/>
    <s v="October"/>
  </r>
  <r>
    <x v="6292"/>
    <d v="2024-10-30T09:34:00"/>
    <s v="PROD15"/>
    <s v="CUST219"/>
    <s v="Toys"/>
    <s v="Credit Card"/>
    <n v="199.44"/>
    <n v="10"/>
    <n v="1994.4"/>
    <n v="866.87"/>
    <n v="1127.5300000000002"/>
    <x v="4"/>
    <s v="10"/>
    <s v="October"/>
  </r>
  <r>
    <x v="6293"/>
    <d v="2024-04-14T10:36:15"/>
    <s v="PROD54"/>
    <s v="CUST384"/>
    <s v="Electronics"/>
    <s v="Debit Card"/>
    <n v="1207.6500000000001"/>
    <n v="1"/>
    <n v="1207.6500000000001"/>
    <n v="17.89"/>
    <n v="1189.76"/>
    <x v="0"/>
    <s v="04"/>
    <s v="April"/>
  </r>
  <r>
    <x v="6294"/>
    <d v="2024-09-21T19:09:30"/>
    <s v="PROD172"/>
    <s v="CUST47"/>
    <s v="Electronics"/>
    <s v="PayPal"/>
    <n v="1957.12"/>
    <n v="7"/>
    <n v="13699.84"/>
    <n v="95.27"/>
    <n v="13604.57"/>
    <x v="3"/>
    <s v="09"/>
    <s v="September"/>
  </r>
  <r>
    <x v="6295"/>
    <d v="2024-06-06T05:56:25"/>
    <s v="PROD190"/>
    <s v="CUST669"/>
    <s v="Electronics"/>
    <s v="Bank Transfer"/>
    <n v="791.85"/>
    <n v="4"/>
    <n v="3167.4"/>
    <n v="787.31"/>
    <n v="2380.09"/>
    <x v="2"/>
    <s v="06"/>
    <s v="June"/>
  </r>
  <r>
    <x v="6296"/>
    <d v="2024-05-25T09:01:18"/>
    <s v="PROD56"/>
    <s v="CUST934"/>
    <s v="Home Appliances"/>
    <s v="Debit Card"/>
    <n v="906"/>
    <n v="8"/>
    <n v="7248"/>
    <n v="914.29"/>
    <n v="6333.71"/>
    <x v="3"/>
    <s v="05"/>
    <s v="May"/>
  </r>
  <r>
    <x v="6297"/>
    <d v="2024-01-13T17:44:42"/>
    <s v="PROD154"/>
    <s v="CUST84"/>
    <s v="Fashion"/>
    <s v="PayPal"/>
    <n v="335.51"/>
    <n v="1"/>
    <n v="335.51"/>
    <n v="37.53"/>
    <n v="297.98"/>
    <x v="3"/>
    <s v="01"/>
    <s v="January"/>
  </r>
  <r>
    <x v="6298"/>
    <d v="2024-11-06T13:34:02"/>
    <s v="PROD28"/>
    <s v="CUST504"/>
    <s v="Home Appliances"/>
    <s v="PayPal"/>
    <n v="1433.31"/>
    <n v="3"/>
    <n v="4299.93"/>
    <n v="963.58"/>
    <n v="3336.3500000000004"/>
    <x v="4"/>
    <s v="11"/>
    <s v="November"/>
  </r>
  <r>
    <x v="6299"/>
    <d v="2024-03-13T21:20:14"/>
    <s v="PROD106"/>
    <s v="CUST682"/>
    <s v="Toys"/>
    <s v="Cash"/>
    <n v="1513.99"/>
    <n v="2"/>
    <n v="3027.98"/>
    <n v="750.19"/>
    <n v="2277.79"/>
    <x v="4"/>
    <s v="03"/>
    <s v="March"/>
  </r>
  <r>
    <x v="6300"/>
    <d v="2024-08-14T21:41:50"/>
    <s v="PROD57"/>
    <s v="CUST719"/>
    <s v="Fashion"/>
    <s v="PayPal"/>
    <n v="182.54"/>
    <n v="9"/>
    <n v="1642.86"/>
    <n v="998.57"/>
    <n v="644.28999999999985"/>
    <x v="4"/>
    <s v="08"/>
    <s v="August"/>
  </r>
  <r>
    <x v="6301"/>
    <d v="2024-05-11T17:34:32"/>
    <s v="PROD41"/>
    <s v="CUST473"/>
    <s v="Fashion"/>
    <s v="Debit Card"/>
    <n v="1511.11"/>
    <n v="8"/>
    <n v="12088.88"/>
    <n v="786.45"/>
    <n v="11302.429999999998"/>
    <x v="3"/>
    <s v="05"/>
    <s v="May"/>
  </r>
  <r>
    <x v="6302"/>
    <d v="2024-04-21T13:01:39"/>
    <s v="PROD43"/>
    <s v="CUST784"/>
    <s v="Electronics"/>
    <s v="Debit Card"/>
    <n v="946.59"/>
    <n v="6"/>
    <n v="5679.54"/>
    <n v="321.19"/>
    <n v="5358.35"/>
    <x v="0"/>
    <s v="04"/>
    <s v="April"/>
  </r>
  <r>
    <x v="6303"/>
    <d v="2024-05-24T00:05:54"/>
    <s v="PROD139"/>
    <s v="CUST120"/>
    <s v="Toys"/>
    <s v="PayPal"/>
    <n v="1158.22"/>
    <n v="6"/>
    <n v="6949.32"/>
    <n v="699.64"/>
    <n v="6249.6799999999994"/>
    <x v="1"/>
    <s v="05"/>
    <s v="May"/>
  </r>
  <r>
    <x v="6304"/>
    <d v="2024-03-01T08:26:37"/>
    <s v="PROD97"/>
    <s v="CUST846"/>
    <s v="Electronics"/>
    <s v="Bank Transfer"/>
    <n v="397.43"/>
    <n v="3"/>
    <n v="1192.29"/>
    <n v="746.04"/>
    <n v="446.25"/>
    <x v="1"/>
    <s v="03"/>
    <s v="March"/>
  </r>
  <r>
    <x v="6305"/>
    <d v="2024-01-26T06:29:55"/>
    <s v="PROD66"/>
    <s v="CUST454"/>
    <s v="Books"/>
    <s v="Credit Card"/>
    <n v="1156.48"/>
    <n v="5"/>
    <n v="5782.4"/>
    <n v="327.89"/>
    <n v="5454.5099999999993"/>
    <x v="1"/>
    <s v="01"/>
    <s v="January"/>
  </r>
  <r>
    <x v="6306"/>
    <d v="2024-05-03T12:49:41"/>
    <s v="PROD29"/>
    <s v="CUST814"/>
    <s v="Toys"/>
    <s v="Debit Card"/>
    <n v="1296.1400000000001"/>
    <n v="10"/>
    <n v="12961.400000000001"/>
    <n v="951.64"/>
    <n v="12009.760000000002"/>
    <x v="1"/>
    <s v="05"/>
    <s v="May"/>
  </r>
  <r>
    <x v="6307"/>
    <d v="2024-07-13T20:58:31"/>
    <s v="PROD157"/>
    <s v="CUST260"/>
    <s v="Books"/>
    <s v="Credit Card"/>
    <n v="949.74"/>
    <n v="1"/>
    <n v="949.74"/>
    <n v="152.68"/>
    <n v="797.06"/>
    <x v="3"/>
    <s v="07"/>
    <s v="July"/>
  </r>
  <r>
    <x v="6308"/>
    <d v="2024-07-06T19:10:44"/>
    <s v="PROD9"/>
    <s v="CUST903"/>
    <s v="Home Appliances"/>
    <s v="Bank Transfer"/>
    <n v="1601.85"/>
    <n v="8"/>
    <n v="12814.8"/>
    <n v="481"/>
    <n v="12333.8"/>
    <x v="3"/>
    <s v="07"/>
    <s v="July"/>
  </r>
  <r>
    <x v="6309"/>
    <d v="2024-09-28T09:29:04"/>
    <s v="PROD82"/>
    <s v="CUST518"/>
    <s v="Fashion"/>
    <s v="Bank Transfer"/>
    <n v="908.21"/>
    <n v="3"/>
    <n v="2724.63"/>
    <n v="208.12"/>
    <n v="2516.5100000000002"/>
    <x v="3"/>
    <s v="09"/>
    <s v="September"/>
  </r>
  <r>
    <x v="6310"/>
    <d v="2024-04-08T23:46:59"/>
    <s v="PROD135"/>
    <s v="CUST545"/>
    <s v="Books"/>
    <s v="Debit Card"/>
    <n v="1941.37"/>
    <n v="6"/>
    <n v="11648.22"/>
    <n v="65.66"/>
    <n v="11582.56"/>
    <x v="6"/>
    <s v="04"/>
    <s v="April"/>
  </r>
  <r>
    <x v="6311"/>
    <d v="2024-08-05T10:38:30"/>
    <s v="PROD193"/>
    <s v="CUST489"/>
    <s v="Toys"/>
    <s v="Bank Transfer"/>
    <n v="721.64"/>
    <n v="5"/>
    <n v="3608.2"/>
    <n v="809.98"/>
    <n v="2798.22"/>
    <x v="6"/>
    <s v="08"/>
    <s v="August"/>
  </r>
  <r>
    <x v="6312"/>
    <d v="2024-03-23T16:11:00"/>
    <s v="PROD157"/>
    <s v="CUST789"/>
    <s v="Fashion"/>
    <s v="Debit Card"/>
    <n v="1211.93"/>
    <n v="9"/>
    <n v="10907.37"/>
    <n v="152.68"/>
    <n v="10754.69"/>
    <x v="3"/>
    <s v="03"/>
    <s v="March"/>
  </r>
  <r>
    <x v="6313"/>
    <d v="2024-06-04T08:34:30"/>
    <s v="PROD62"/>
    <s v="CUST90"/>
    <s v="Home Appliances"/>
    <s v="Debit Card"/>
    <n v="542.36"/>
    <n v="2"/>
    <n v="1084.72"/>
    <n v="778.48"/>
    <n v="306.24"/>
    <x v="5"/>
    <s v="06"/>
    <s v="June"/>
  </r>
  <r>
    <x v="6314"/>
    <d v="2024-02-22T10:56:17"/>
    <s v="PROD100"/>
    <s v="CUST773"/>
    <s v="Toys"/>
    <s v="Debit Card"/>
    <n v="231.9"/>
    <n v="3"/>
    <n v="695.7"/>
    <n v="404.57"/>
    <n v="291.13000000000005"/>
    <x v="2"/>
    <s v="02"/>
    <s v="February"/>
  </r>
  <r>
    <x v="6315"/>
    <d v="2024-07-16T06:53:14"/>
    <s v="PROD58"/>
    <s v="CUST710"/>
    <s v="Fashion"/>
    <s v="PayPal"/>
    <n v="1873.31"/>
    <n v="7"/>
    <n v="13113.17"/>
    <n v="898.84"/>
    <n v="12214.33"/>
    <x v="5"/>
    <s v="07"/>
    <s v="July"/>
  </r>
  <r>
    <x v="6316"/>
    <d v="2024-08-04T00:01:53"/>
    <s v="PROD19"/>
    <s v="CUST650"/>
    <s v="Home Appliances"/>
    <s v="Debit Card"/>
    <n v="1625.27"/>
    <n v="9"/>
    <n v="14627.43"/>
    <n v="288.51"/>
    <n v="14338.92"/>
    <x v="0"/>
    <s v="08"/>
    <s v="August"/>
  </r>
  <r>
    <x v="6317"/>
    <d v="2024-05-16T21:06:31"/>
    <s v="PROD34"/>
    <s v="CUST953"/>
    <s v="Fashion"/>
    <s v="PayPal"/>
    <n v="1133.1600000000001"/>
    <n v="9"/>
    <n v="10198.44"/>
    <n v="136.99"/>
    <n v="10061.450000000001"/>
    <x v="2"/>
    <s v="05"/>
    <s v="May"/>
  </r>
  <r>
    <x v="6318"/>
    <d v="2024-02-04T06:26:43"/>
    <s v="PROD22"/>
    <s v="CUST544"/>
    <s v="Home Appliances"/>
    <s v="Bank Transfer"/>
    <n v="1795.21"/>
    <n v="3"/>
    <n v="5385.63"/>
    <n v="418.1"/>
    <n v="4967.53"/>
    <x v="0"/>
    <s v="02"/>
    <s v="February"/>
  </r>
  <r>
    <x v="6319"/>
    <d v="2024-06-25T04:38:38"/>
    <s v="PROD67"/>
    <s v="CUST855"/>
    <s v="Fashion"/>
    <s v="Bank Transfer"/>
    <n v="1217.8900000000001"/>
    <n v="1"/>
    <n v="1217.8900000000001"/>
    <n v="69.03"/>
    <n v="1148.8600000000001"/>
    <x v="5"/>
    <s v="06"/>
    <s v="June"/>
  </r>
  <r>
    <x v="6320"/>
    <d v="2024-01-12T06:09:55"/>
    <s v="PROD17"/>
    <s v="CUST955"/>
    <s v="Toys"/>
    <s v="PayPal"/>
    <n v="1919.47"/>
    <n v="2"/>
    <n v="3838.94"/>
    <n v="34.31"/>
    <n v="3804.63"/>
    <x v="1"/>
    <s v="01"/>
    <s v="January"/>
  </r>
  <r>
    <x v="6321"/>
    <d v="2024-01-24T17:32:29"/>
    <s v="PROD140"/>
    <s v="CUST739"/>
    <s v="Toys"/>
    <s v="Debit Card"/>
    <n v="1298.47"/>
    <n v="10"/>
    <n v="12984.7"/>
    <n v="368.41"/>
    <n v="12616.29"/>
    <x v="4"/>
    <s v="01"/>
    <s v="January"/>
  </r>
  <r>
    <x v="6322"/>
    <d v="2024-04-08T21:54:12"/>
    <s v="PROD197"/>
    <s v="CUST175"/>
    <s v="Electronics"/>
    <s v="Bank Transfer"/>
    <n v="399.02"/>
    <n v="1"/>
    <n v="399.02"/>
    <n v="754.1"/>
    <n v="-355.08000000000004"/>
    <x v="6"/>
    <s v="04"/>
    <s v="April"/>
  </r>
  <r>
    <x v="6323"/>
    <d v="2024-11-09T13:50:49"/>
    <s v="PROD60"/>
    <s v="CUST196"/>
    <s v="Electronics"/>
    <s v="PayPal"/>
    <n v="1392.09"/>
    <n v="2"/>
    <n v="2784.18"/>
    <n v="961.88"/>
    <n v="1822.2999999999997"/>
    <x v="3"/>
    <s v="11"/>
    <s v="November"/>
  </r>
  <r>
    <x v="6324"/>
    <d v="2024-09-06T21:00:47"/>
    <s v="PROD7"/>
    <s v="CUST279"/>
    <s v="Electronics"/>
    <s v="Bank Transfer"/>
    <n v="307.60000000000002"/>
    <n v="2"/>
    <n v="615.20000000000005"/>
    <n v="157.37"/>
    <n v="457.83000000000004"/>
    <x v="1"/>
    <s v="09"/>
    <s v="September"/>
  </r>
  <r>
    <x v="6325"/>
    <d v="2024-08-31T06:59:32"/>
    <s v="PROD157"/>
    <s v="CUST330"/>
    <s v="Home Appliances"/>
    <s v="Debit Card"/>
    <n v="620.96"/>
    <n v="5"/>
    <n v="3104.8"/>
    <n v="152.68"/>
    <n v="2952.1200000000003"/>
    <x v="3"/>
    <s v="08"/>
    <s v="August"/>
  </r>
  <r>
    <x v="6326"/>
    <d v="2024-05-11T01:15:12"/>
    <s v="PROD91"/>
    <s v="CUST570"/>
    <s v="Books"/>
    <s v="Bank Transfer"/>
    <n v="433.53"/>
    <n v="5"/>
    <n v="2167.6499999999996"/>
    <n v="105.91"/>
    <n v="2061.7399999999998"/>
    <x v="3"/>
    <s v="05"/>
    <s v="May"/>
  </r>
  <r>
    <x v="6327"/>
    <d v="2024-10-14T01:00:15"/>
    <s v="PROD172"/>
    <s v="CUST890"/>
    <s v="Home Appliances"/>
    <s v="Bank Transfer"/>
    <n v="629.03"/>
    <n v="10"/>
    <n v="6290.2999999999993"/>
    <n v="95.27"/>
    <n v="6195.0299999999988"/>
    <x v="6"/>
    <s v="10"/>
    <s v="October"/>
  </r>
  <r>
    <x v="6328"/>
    <d v="2024-07-17T08:45:09"/>
    <s v="PROD188"/>
    <s v="CUST751"/>
    <s v="Fashion"/>
    <s v="Debit Card"/>
    <n v="1632.61"/>
    <n v="8"/>
    <n v="13060.88"/>
    <n v="325.48"/>
    <n v="12735.4"/>
    <x v="4"/>
    <s v="07"/>
    <s v="July"/>
  </r>
  <r>
    <x v="6329"/>
    <d v="2024-10-20T00:03:20"/>
    <s v="PROD147"/>
    <s v="CUST616"/>
    <s v="Home Appliances"/>
    <s v="Debit Card"/>
    <n v="1713.5"/>
    <n v="10"/>
    <n v="17135"/>
    <n v="257.93"/>
    <n v="16877.07"/>
    <x v="0"/>
    <s v="10"/>
    <s v="October"/>
  </r>
  <r>
    <x v="6330"/>
    <d v="2024-07-05T11:12:45"/>
    <s v="PROD39"/>
    <s v="CUST137"/>
    <s v="Electronics"/>
    <s v="Bank Transfer"/>
    <n v="1776.38"/>
    <n v="9"/>
    <n v="15987.420000000002"/>
    <n v="901.68"/>
    <n v="15085.740000000002"/>
    <x v="1"/>
    <s v="07"/>
    <s v="July"/>
  </r>
  <r>
    <x v="6331"/>
    <d v="2024-08-24T12:41:25"/>
    <s v="PROD130"/>
    <s v="CUST697"/>
    <s v="Books"/>
    <s v="Bank Transfer"/>
    <n v="1993.7"/>
    <n v="7"/>
    <n v="13955.9"/>
    <n v="692.63"/>
    <n v="13263.27"/>
    <x v="3"/>
    <s v="08"/>
    <s v="August"/>
  </r>
  <r>
    <x v="6332"/>
    <d v="2024-04-20T17:10:44"/>
    <s v="PROD16"/>
    <s v="CUST158"/>
    <s v="Electronics"/>
    <s v="Bank Transfer"/>
    <n v="912.36"/>
    <n v="3"/>
    <n v="2737.08"/>
    <n v="114.47"/>
    <n v="2622.61"/>
    <x v="3"/>
    <s v="04"/>
    <s v="April"/>
  </r>
  <r>
    <x v="6333"/>
    <d v="2024-09-30T07:51:20"/>
    <s v="PROD118"/>
    <s v="CUST48"/>
    <s v="Electronics"/>
    <s v="Cash"/>
    <n v="1997.8"/>
    <n v="8"/>
    <n v="15982.4"/>
    <n v="370.52"/>
    <n v="15611.88"/>
    <x v="6"/>
    <s v="09"/>
    <s v="September"/>
  </r>
  <r>
    <x v="6334"/>
    <d v="2024-10-17T07:20:51"/>
    <s v="PROD66"/>
    <s v="CUST10"/>
    <s v="Electronics"/>
    <s v="Debit Card"/>
    <n v="1833.7"/>
    <n v="7"/>
    <n v="12835.9"/>
    <n v="327.89"/>
    <n v="12508.01"/>
    <x v="2"/>
    <s v="10"/>
    <s v="October"/>
  </r>
  <r>
    <x v="6335"/>
    <d v="2024-04-24T01:00:43"/>
    <s v="PROD13"/>
    <s v="CUST238"/>
    <s v="Books"/>
    <s v="Debit Card"/>
    <n v="778.02"/>
    <n v="4"/>
    <n v="3112.08"/>
    <n v="188.4"/>
    <n v="2923.68"/>
    <x v="4"/>
    <s v="04"/>
    <s v="April"/>
  </r>
  <r>
    <x v="6336"/>
    <d v="2024-02-24T03:08:01"/>
    <s v="PROD132"/>
    <s v="CUST115"/>
    <s v="Fashion"/>
    <s v="PayPal"/>
    <n v="1465.59"/>
    <n v="7"/>
    <n v="10259.129999999999"/>
    <n v="28.1"/>
    <n v="10231.029999999999"/>
    <x v="3"/>
    <s v="02"/>
    <s v="February"/>
  </r>
  <r>
    <x v="6337"/>
    <d v="2024-01-04T21:47:45"/>
    <s v="PROD47"/>
    <s v="CUST107"/>
    <s v="Electronics"/>
    <s v="Cash"/>
    <n v="1052.8399999999999"/>
    <n v="1"/>
    <n v="1052.8399999999999"/>
    <n v="821.78"/>
    <n v="231.05999999999995"/>
    <x v="2"/>
    <s v="01"/>
    <s v="January"/>
  </r>
  <r>
    <x v="6338"/>
    <d v="2024-05-06T07:31:46"/>
    <s v="PROD129"/>
    <s v="CUST591"/>
    <s v="Home Appliances"/>
    <s v="Cash"/>
    <n v="1722.14"/>
    <n v="6"/>
    <n v="10332.84"/>
    <n v="67.97"/>
    <n v="10264.870000000001"/>
    <x v="6"/>
    <s v="05"/>
    <s v="May"/>
  </r>
  <r>
    <x v="6339"/>
    <d v="2024-11-04T17:50:03"/>
    <s v="PROD175"/>
    <s v="CUST722"/>
    <s v="Books"/>
    <s v="PayPal"/>
    <n v="1210.98"/>
    <n v="6"/>
    <n v="7265.88"/>
    <n v="742.32"/>
    <n v="6523.56"/>
    <x v="6"/>
    <s v="11"/>
    <s v="November"/>
  </r>
  <r>
    <x v="6340"/>
    <d v="2024-10-26T23:08:16"/>
    <s v="PROD20"/>
    <s v="CUST227"/>
    <s v="Electronics"/>
    <s v="Bank Transfer"/>
    <n v="802.87"/>
    <n v="3"/>
    <n v="2408.61"/>
    <n v="211.71"/>
    <n v="2196.9"/>
    <x v="3"/>
    <s v="10"/>
    <s v="October"/>
  </r>
  <r>
    <x v="6341"/>
    <d v="2024-07-27T04:01:45"/>
    <s v="PROD158"/>
    <s v="CUST682"/>
    <s v="Toys"/>
    <s v="Credit Card"/>
    <n v="23.25"/>
    <n v="10"/>
    <n v="232.5"/>
    <n v="688.88"/>
    <n v="-456.38"/>
    <x v="3"/>
    <s v="07"/>
    <s v="July"/>
  </r>
  <r>
    <x v="6342"/>
    <d v="2024-06-05T14:48:40"/>
    <s v="PROD178"/>
    <s v="CUST6"/>
    <s v="Toys"/>
    <s v="Credit Card"/>
    <n v="1902.66"/>
    <n v="8"/>
    <n v="15221.28"/>
    <n v="750.55"/>
    <n v="14470.730000000001"/>
    <x v="4"/>
    <s v="06"/>
    <s v="June"/>
  </r>
  <r>
    <x v="6343"/>
    <d v="2024-09-12T21:06:55"/>
    <s v="PROD94"/>
    <s v="CUST452"/>
    <s v="Toys"/>
    <s v="Credit Card"/>
    <n v="522.42999999999995"/>
    <n v="4"/>
    <n v="2089.7199999999998"/>
    <n v="171.16"/>
    <n v="1918.5599999999997"/>
    <x v="2"/>
    <s v="09"/>
    <s v="September"/>
  </r>
  <r>
    <x v="6344"/>
    <d v="2024-01-04T11:42:08"/>
    <s v="PROD60"/>
    <s v="CUST84"/>
    <s v="Electronics"/>
    <s v="Debit Card"/>
    <n v="1880.03"/>
    <n v="8"/>
    <n v="15040.24"/>
    <n v="961.88"/>
    <n v="14078.36"/>
    <x v="2"/>
    <s v="01"/>
    <s v="January"/>
  </r>
  <r>
    <x v="6345"/>
    <d v="2024-03-10T19:47:46"/>
    <s v="PROD9"/>
    <s v="CUST725"/>
    <s v="Home Appliances"/>
    <s v="Bank Transfer"/>
    <n v="698.54"/>
    <n v="7"/>
    <n v="4889.78"/>
    <n v="481"/>
    <n v="4408.78"/>
    <x v="0"/>
    <s v="03"/>
    <s v="March"/>
  </r>
  <r>
    <x v="6346"/>
    <d v="2024-02-25T04:20:59"/>
    <s v="PROD48"/>
    <s v="CUST75"/>
    <s v="Electronics"/>
    <s v="Bank Transfer"/>
    <n v="1927.76"/>
    <n v="6"/>
    <n v="11566.56"/>
    <n v="965.14"/>
    <n v="10601.42"/>
    <x v="0"/>
    <s v="02"/>
    <s v="February"/>
  </r>
  <r>
    <x v="6347"/>
    <d v="2024-10-25T16:25:51"/>
    <s v="PROD73"/>
    <s v="CUST803"/>
    <s v="Electronics"/>
    <s v="Debit Card"/>
    <n v="1529.51"/>
    <n v="10"/>
    <n v="15295.1"/>
    <n v="427.85"/>
    <n v="14867.25"/>
    <x v="1"/>
    <s v="10"/>
    <s v="October"/>
  </r>
  <r>
    <x v="6348"/>
    <d v="2024-08-22T12:54:28"/>
    <s v="PROD56"/>
    <s v="CUST471"/>
    <s v="Toys"/>
    <s v="Bank Transfer"/>
    <n v="784.32"/>
    <n v="8"/>
    <n v="6274.56"/>
    <n v="914.29"/>
    <n v="5360.27"/>
    <x v="2"/>
    <s v="08"/>
    <s v="August"/>
  </r>
  <r>
    <x v="6349"/>
    <d v="2024-08-28T19:50:51"/>
    <s v="PROD192"/>
    <s v="CUST422"/>
    <s v="Fashion"/>
    <s v="Credit Card"/>
    <n v="1719.77"/>
    <n v="10"/>
    <n v="17197.7"/>
    <n v="154.76"/>
    <n v="17042.940000000002"/>
    <x v="4"/>
    <s v="08"/>
    <s v="August"/>
  </r>
  <r>
    <x v="6350"/>
    <d v="2024-10-21T13:37:02"/>
    <s v="PROD183"/>
    <s v="CUST565"/>
    <s v="Toys"/>
    <s v="Cash"/>
    <n v="1138.43"/>
    <n v="5"/>
    <n v="5692.1500000000005"/>
    <n v="839.9"/>
    <n v="4852.2500000000009"/>
    <x v="6"/>
    <s v="10"/>
    <s v="October"/>
  </r>
  <r>
    <x v="6351"/>
    <d v="2024-10-12T13:00:36"/>
    <s v="PROD162"/>
    <s v="CUST13"/>
    <s v="Books"/>
    <s v="Credit Card"/>
    <n v="622.58000000000004"/>
    <n v="5"/>
    <n v="3112.9"/>
    <n v="109.48"/>
    <n v="3003.42"/>
    <x v="3"/>
    <s v="10"/>
    <s v="October"/>
  </r>
  <r>
    <x v="6352"/>
    <d v="2024-02-20T22:16:36"/>
    <s v="PROD93"/>
    <s v="CUST643"/>
    <s v="Toys"/>
    <s v="Debit Card"/>
    <n v="1870.18"/>
    <n v="5"/>
    <n v="9350.9"/>
    <n v="762.47"/>
    <n v="8588.43"/>
    <x v="5"/>
    <s v="02"/>
    <s v="February"/>
  </r>
  <r>
    <x v="6353"/>
    <d v="2024-06-10T16:06:25"/>
    <s v="PROD182"/>
    <s v="CUST230"/>
    <s v="Home Appliances"/>
    <s v="Cash"/>
    <n v="286.77"/>
    <n v="7"/>
    <n v="2007.3899999999999"/>
    <n v="316.27"/>
    <n v="1691.12"/>
    <x v="6"/>
    <s v="06"/>
    <s v="June"/>
  </r>
  <r>
    <x v="6354"/>
    <d v="2024-01-28T01:41:55"/>
    <s v="PROD129"/>
    <s v="CUST191"/>
    <s v="Fashion"/>
    <s v="Cash"/>
    <n v="1212.74"/>
    <n v="8"/>
    <n v="9701.92"/>
    <n v="67.97"/>
    <n v="9633.9500000000007"/>
    <x v="0"/>
    <s v="01"/>
    <s v="January"/>
  </r>
  <r>
    <x v="6355"/>
    <d v="2024-07-03T17:32:24"/>
    <s v="PROD51"/>
    <s v="CUST801"/>
    <s v="Books"/>
    <s v="Bank Transfer"/>
    <n v="329.16"/>
    <n v="10"/>
    <n v="3291.6000000000004"/>
    <n v="502.29"/>
    <n v="2789.3100000000004"/>
    <x v="4"/>
    <s v="07"/>
    <s v="July"/>
  </r>
  <r>
    <x v="6356"/>
    <d v="2024-07-17T20:25:40"/>
    <s v="PROD137"/>
    <s v="CUST661"/>
    <s v="Electronics"/>
    <s v="Debit Card"/>
    <n v="1064"/>
    <n v="3"/>
    <n v="3192"/>
    <n v="612.41999999999996"/>
    <n v="2579.58"/>
    <x v="4"/>
    <s v="07"/>
    <s v="July"/>
  </r>
  <r>
    <x v="6357"/>
    <d v="2024-01-20T04:44:38"/>
    <s v="PROD70"/>
    <s v="CUST830"/>
    <s v="Electronics"/>
    <s v="Cash"/>
    <n v="981.63"/>
    <n v="7"/>
    <n v="6871.41"/>
    <n v="57.64"/>
    <n v="6813.7699999999995"/>
    <x v="3"/>
    <s v="01"/>
    <s v="January"/>
  </r>
  <r>
    <x v="6358"/>
    <d v="2024-08-24T03:28:56"/>
    <s v="PROD123"/>
    <s v="CUST775"/>
    <s v="Electronics"/>
    <s v="PayPal"/>
    <n v="452.19"/>
    <n v="2"/>
    <n v="904.38"/>
    <n v="372.5"/>
    <n v="531.88"/>
    <x v="3"/>
    <s v="08"/>
    <s v="August"/>
  </r>
  <r>
    <x v="6359"/>
    <d v="2024-08-17T10:40:01"/>
    <s v="PROD112"/>
    <s v="CUST712"/>
    <s v="Toys"/>
    <s v="Cash"/>
    <n v="1669.28"/>
    <n v="3"/>
    <n v="5007.84"/>
    <n v="104.7"/>
    <n v="4903.1400000000003"/>
    <x v="3"/>
    <s v="08"/>
    <s v="August"/>
  </r>
  <r>
    <x v="6360"/>
    <d v="2024-01-31T09:01:06"/>
    <s v="PROD122"/>
    <s v="CUST684"/>
    <s v="Books"/>
    <s v="PayPal"/>
    <n v="809.17"/>
    <n v="4"/>
    <n v="3236.68"/>
    <n v="574.14"/>
    <n v="2662.54"/>
    <x v="4"/>
    <s v="01"/>
    <s v="January"/>
  </r>
  <r>
    <x v="6361"/>
    <d v="2024-08-13T11:54:42"/>
    <s v="PROD119"/>
    <s v="CUST103"/>
    <s v="Books"/>
    <s v="Debit Card"/>
    <n v="1173.06"/>
    <n v="9"/>
    <n v="10557.539999999999"/>
    <n v="415.38"/>
    <n v="10142.16"/>
    <x v="5"/>
    <s v="08"/>
    <s v="August"/>
  </r>
  <r>
    <x v="6362"/>
    <d v="2024-07-06T05:17:30"/>
    <s v="PROD9"/>
    <s v="CUST176"/>
    <s v="Fashion"/>
    <s v="Bank Transfer"/>
    <n v="42.65"/>
    <n v="9"/>
    <n v="383.84999999999997"/>
    <n v="481"/>
    <n v="-97.150000000000034"/>
    <x v="3"/>
    <s v="07"/>
    <s v="July"/>
  </r>
  <r>
    <x v="6363"/>
    <d v="2024-05-29T21:28:07"/>
    <s v="PROD135"/>
    <s v="CUST170"/>
    <s v="Toys"/>
    <s v="PayPal"/>
    <n v="1297.28"/>
    <n v="3"/>
    <n v="3891.84"/>
    <n v="65.66"/>
    <n v="3826.1800000000003"/>
    <x v="4"/>
    <s v="05"/>
    <s v="May"/>
  </r>
  <r>
    <x v="6364"/>
    <d v="2024-07-16T22:56:42"/>
    <s v="PROD94"/>
    <s v="CUST11"/>
    <s v="Electronics"/>
    <s v="Bank Transfer"/>
    <n v="477.16"/>
    <n v="4"/>
    <n v="1908.64"/>
    <n v="171.16"/>
    <n v="1737.48"/>
    <x v="5"/>
    <s v="07"/>
    <s v="July"/>
  </r>
  <r>
    <x v="6365"/>
    <d v="2024-01-28T17:55:56"/>
    <s v="PROD161"/>
    <s v="CUST578"/>
    <s v="Toys"/>
    <s v="PayPal"/>
    <n v="807.92"/>
    <n v="9"/>
    <n v="7271.28"/>
    <n v="859.01"/>
    <n v="6412.2699999999995"/>
    <x v="0"/>
    <s v="01"/>
    <s v="January"/>
  </r>
  <r>
    <x v="6366"/>
    <d v="2024-06-08T01:11:11"/>
    <s v="PROD13"/>
    <s v="CUST846"/>
    <s v="Books"/>
    <s v="Debit Card"/>
    <n v="443.1"/>
    <n v="1"/>
    <n v="443.1"/>
    <n v="188.4"/>
    <n v="254.70000000000002"/>
    <x v="3"/>
    <s v="06"/>
    <s v="June"/>
  </r>
  <r>
    <x v="6367"/>
    <d v="2024-08-07T00:34:55"/>
    <s v="PROD93"/>
    <s v="CUST249"/>
    <s v="Electronics"/>
    <s v="Credit Card"/>
    <n v="568.35"/>
    <n v="8"/>
    <n v="4546.8"/>
    <n v="762.47"/>
    <n v="3784.33"/>
    <x v="4"/>
    <s v="08"/>
    <s v="August"/>
  </r>
  <r>
    <x v="6368"/>
    <d v="2024-11-02T12:22:58"/>
    <s v="PROD187"/>
    <s v="CUST877"/>
    <s v="Toys"/>
    <s v="PayPal"/>
    <n v="734.93"/>
    <n v="3"/>
    <n v="2204.79"/>
    <n v="117.5"/>
    <n v="2087.29"/>
    <x v="3"/>
    <s v="11"/>
    <s v="November"/>
  </r>
  <r>
    <x v="6369"/>
    <d v="2024-11-05T21:46:09"/>
    <s v="PROD72"/>
    <s v="CUST309"/>
    <s v="Books"/>
    <s v="Bank Transfer"/>
    <n v="1219.49"/>
    <n v="10"/>
    <n v="12194.9"/>
    <n v="942.34"/>
    <n v="11252.56"/>
    <x v="5"/>
    <s v="11"/>
    <s v="November"/>
  </r>
  <r>
    <x v="6370"/>
    <d v="2024-03-08T17:58:11"/>
    <s v="PROD47"/>
    <s v="CUST67"/>
    <s v="Fashion"/>
    <s v="Credit Card"/>
    <n v="241.39"/>
    <n v="3"/>
    <n v="724.17"/>
    <n v="821.78"/>
    <n v="-97.610000000000014"/>
    <x v="1"/>
    <s v="03"/>
    <s v="March"/>
  </r>
  <r>
    <x v="6371"/>
    <d v="2024-10-04T09:59:22"/>
    <s v="PROD19"/>
    <s v="CUST256"/>
    <s v="Toys"/>
    <s v="Debit Card"/>
    <n v="821.37"/>
    <n v="9"/>
    <n v="7392.33"/>
    <n v="288.51"/>
    <n v="7103.82"/>
    <x v="1"/>
    <s v="10"/>
    <s v="October"/>
  </r>
  <r>
    <x v="6372"/>
    <d v="2024-11-05T14:41:01"/>
    <s v="PROD55"/>
    <s v="CUST953"/>
    <s v="Home Appliances"/>
    <s v="Credit Card"/>
    <n v="1371.22"/>
    <n v="5"/>
    <n v="6856.1"/>
    <n v="376.96"/>
    <n v="6479.14"/>
    <x v="5"/>
    <s v="11"/>
    <s v="November"/>
  </r>
  <r>
    <x v="6373"/>
    <d v="2024-02-10T15:25:38"/>
    <s v="PROD160"/>
    <s v="CUST965"/>
    <s v="Electronics"/>
    <s v="Debit Card"/>
    <n v="1045.25"/>
    <n v="7"/>
    <n v="7316.75"/>
    <n v="311.56"/>
    <n v="7005.19"/>
    <x v="3"/>
    <s v="02"/>
    <s v="February"/>
  </r>
  <r>
    <x v="6374"/>
    <d v="2024-09-28T17:45:16"/>
    <s v="PROD138"/>
    <s v="CUST698"/>
    <s v="Books"/>
    <s v="Cash"/>
    <n v="1099.28"/>
    <n v="8"/>
    <n v="8794.24"/>
    <n v="374.92"/>
    <n v="8419.32"/>
    <x v="3"/>
    <s v="09"/>
    <s v="September"/>
  </r>
  <r>
    <x v="6375"/>
    <d v="2024-04-05T21:47:43"/>
    <s v="PROD17"/>
    <s v="CUST802"/>
    <s v="Fashion"/>
    <s v="PayPal"/>
    <n v="694.77"/>
    <n v="9"/>
    <n v="6252.93"/>
    <n v="34.31"/>
    <n v="6218.62"/>
    <x v="1"/>
    <s v="04"/>
    <s v="April"/>
  </r>
  <r>
    <x v="6376"/>
    <d v="2024-01-04T07:01:03"/>
    <s v="PROD92"/>
    <s v="CUST603"/>
    <s v="Toys"/>
    <s v="Bank Transfer"/>
    <n v="1415.6"/>
    <n v="7"/>
    <n v="9909.1999999999989"/>
    <n v="814.84"/>
    <n v="9094.3599999999988"/>
    <x v="2"/>
    <s v="01"/>
    <s v="January"/>
  </r>
  <r>
    <x v="6377"/>
    <d v="2024-01-09T00:22:44"/>
    <s v="PROD105"/>
    <s v="CUST359"/>
    <s v="Books"/>
    <s v="Credit Card"/>
    <n v="1056.69"/>
    <n v="7"/>
    <n v="7396.83"/>
    <n v="305.49"/>
    <n v="7091.34"/>
    <x v="5"/>
    <s v="01"/>
    <s v="January"/>
  </r>
  <r>
    <x v="6378"/>
    <d v="2024-05-28T10:26:26"/>
    <s v="PROD34"/>
    <s v="CUST589"/>
    <s v="Home Appliances"/>
    <s v="PayPal"/>
    <n v="1255.43"/>
    <n v="5"/>
    <n v="6277.1500000000005"/>
    <n v="136.99"/>
    <n v="6140.1600000000008"/>
    <x v="5"/>
    <s v="05"/>
    <s v="May"/>
  </r>
  <r>
    <x v="6379"/>
    <d v="2024-09-10T19:13:08"/>
    <s v="PROD33"/>
    <s v="CUST47"/>
    <s v="Fashion"/>
    <s v="Debit Card"/>
    <n v="1099.1199999999999"/>
    <n v="8"/>
    <n v="8792.9599999999991"/>
    <n v="330.51"/>
    <n v="8462.4499999999989"/>
    <x v="5"/>
    <s v="09"/>
    <s v="September"/>
  </r>
  <r>
    <x v="6380"/>
    <d v="2024-04-02T06:16:36"/>
    <s v="PROD25"/>
    <s v="CUST470"/>
    <s v="Fashion"/>
    <s v="Credit Card"/>
    <n v="543.41"/>
    <n v="6"/>
    <n v="3260.46"/>
    <n v="465.59"/>
    <n v="2794.87"/>
    <x v="5"/>
    <s v="04"/>
    <s v="April"/>
  </r>
  <r>
    <x v="6381"/>
    <d v="2024-02-22T15:22:34"/>
    <s v="PROD82"/>
    <s v="CUST669"/>
    <s v="Books"/>
    <s v="Cash"/>
    <n v="534"/>
    <n v="1"/>
    <n v="534"/>
    <n v="208.12"/>
    <n v="325.88"/>
    <x v="2"/>
    <s v="02"/>
    <s v="February"/>
  </r>
  <r>
    <x v="6382"/>
    <d v="2024-06-26T11:27:24"/>
    <s v="PROD98"/>
    <s v="CUST262"/>
    <s v="Toys"/>
    <s v="PayPal"/>
    <n v="24"/>
    <n v="3"/>
    <n v="72"/>
    <n v="943.24"/>
    <n v="-871.24"/>
    <x v="4"/>
    <s v="06"/>
    <s v="June"/>
  </r>
  <r>
    <x v="6383"/>
    <d v="2024-05-23T21:22:00"/>
    <s v="PROD89"/>
    <s v="CUST693"/>
    <s v="Electronics"/>
    <s v="Debit Card"/>
    <n v="1169.5"/>
    <n v="9"/>
    <n v="10525.5"/>
    <n v="77.61"/>
    <n v="10447.89"/>
    <x v="2"/>
    <s v="05"/>
    <s v="May"/>
  </r>
  <r>
    <x v="6384"/>
    <d v="2024-03-04T01:31:32"/>
    <s v="PROD143"/>
    <s v="CUST524"/>
    <s v="Home Appliances"/>
    <s v="Debit Card"/>
    <n v="1774.04"/>
    <n v="4"/>
    <n v="7096.16"/>
    <n v="570.6"/>
    <n v="6525.5599999999995"/>
    <x v="6"/>
    <s v="03"/>
    <s v="March"/>
  </r>
  <r>
    <x v="6385"/>
    <d v="2024-01-20T22:33:21"/>
    <s v="PROD154"/>
    <s v="CUST914"/>
    <s v="Books"/>
    <s v="Debit Card"/>
    <n v="247.09"/>
    <n v="2"/>
    <n v="494.18"/>
    <n v="37.53"/>
    <n v="456.65"/>
    <x v="3"/>
    <s v="01"/>
    <s v="January"/>
  </r>
  <r>
    <x v="6386"/>
    <d v="2024-10-12T01:57:40"/>
    <s v="PROD47"/>
    <s v="CUST592"/>
    <s v="Home Appliances"/>
    <s v="PayPal"/>
    <n v="208.34"/>
    <n v="5"/>
    <n v="1041.7"/>
    <n v="821.78"/>
    <n v="219.92000000000007"/>
    <x v="3"/>
    <s v="10"/>
    <s v="October"/>
  </r>
  <r>
    <x v="6387"/>
    <d v="2024-08-16T22:18:11"/>
    <s v="PROD62"/>
    <s v="CUST98"/>
    <s v="Fashion"/>
    <s v="PayPal"/>
    <n v="1423.67"/>
    <n v="9"/>
    <n v="12813.03"/>
    <n v="778.48"/>
    <n v="12034.550000000001"/>
    <x v="1"/>
    <s v="08"/>
    <s v="August"/>
  </r>
  <r>
    <x v="6388"/>
    <d v="2024-06-22T01:25:50"/>
    <s v="PROD100"/>
    <s v="CUST512"/>
    <s v="Books"/>
    <s v="Bank Transfer"/>
    <n v="761.78"/>
    <n v="9"/>
    <n v="6856.0199999999995"/>
    <n v="404.57"/>
    <n v="6451.45"/>
    <x v="3"/>
    <s v="06"/>
    <s v="June"/>
  </r>
  <r>
    <x v="6389"/>
    <d v="2024-05-15T01:12:55"/>
    <s v="PROD118"/>
    <s v="CUST738"/>
    <s v="Home Appliances"/>
    <s v="Cash"/>
    <n v="523.66999999999996"/>
    <n v="8"/>
    <n v="4189.3599999999997"/>
    <n v="370.52"/>
    <n v="3818.8399999999997"/>
    <x v="4"/>
    <s v="05"/>
    <s v="May"/>
  </r>
  <r>
    <x v="6390"/>
    <d v="2024-07-18T18:59:01"/>
    <s v="PROD168"/>
    <s v="CUST999"/>
    <s v="Books"/>
    <s v="Debit Card"/>
    <n v="1895.91"/>
    <n v="7"/>
    <n v="13271.37"/>
    <n v="407.18"/>
    <n v="12864.19"/>
    <x v="2"/>
    <s v="07"/>
    <s v="July"/>
  </r>
  <r>
    <x v="6391"/>
    <d v="2024-02-15T10:36:19"/>
    <s v="PROD166"/>
    <s v="CUST358"/>
    <s v="Fashion"/>
    <s v="Debit Card"/>
    <n v="415.2"/>
    <n v="10"/>
    <n v="4152"/>
    <n v="925.33"/>
    <n v="3226.67"/>
    <x v="2"/>
    <s v="02"/>
    <s v="February"/>
  </r>
  <r>
    <x v="6392"/>
    <d v="2024-07-03T03:53:20"/>
    <s v="PROD96"/>
    <s v="CUST568"/>
    <s v="Electronics"/>
    <s v="Debit Card"/>
    <n v="175.09"/>
    <n v="7"/>
    <n v="1225.6300000000001"/>
    <n v="307.60000000000002"/>
    <n v="918.03000000000009"/>
    <x v="4"/>
    <s v="07"/>
    <s v="July"/>
  </r>
  <r>
    <x v="6393"/>
    <d v="2024-06-05T16:24:51"/>
    <s v="PROD169"/>
    <s v="CUST213"/>
    <s v="Home Appliances"/>
    <s v="Cash"/>
    <n v="1215.58"/>
    <n v="8"/>
    <n v="9724.64"/>
    <n v="772.45"/>
    <n v="8952.1899999999987"/>
    <x v="4"/>
    <s v="06"/>
    <s v="June"/>
  </r>
  <r>
    <x v="6394"/>
    <d v="2024-01-07T17:06:09"/>
    <s v="PROD29"/>
    <s v="CUST389"/>
    <s v="Home Appliances"/>
    <s v="Debit Card"/>
    <n v="1698.15"/>
    <n v="1"/>
    <n v="1698.15"/>
    <n v="951.64"/>
    <n v="746.5100000000001"/>
    <x v="0"/>
    <s v="01"/>
    <s v="January"/>
  </r>
  <r>
    <x v="6395"/>
    <d v="2024-06-21T02:33:41"/>
    <s v="PROD45"/>
    <s v="CUST704"/>
    <s v="Electronics"/>
    <s v="Cash"/>
    <n v="979.04"/>
    <n v="4"/>
    <n v="3916.16"/>
    <n v="609.70000000000005"/>
    <n v="3306.46"/>
    <x v="1"/>
    <s v="06"/>
    <s v="June"/>
  </r>
  <r>
    <x v="6396"/>
    <d v="2024-02-04T21:55:25"/>
    <s v="PROD172"/>
    <s v="CUST6"/>
    <s v="Electronics"/>
    <s v="Debit Card"/>
    <n v="36.409999999999997"/>
    <n v="6"/>
    <n v="218.45999999999998"/>
    <n v="95.27"/>
    <n v="123.18999999999998"/>
    <x v="0"/>
    <s v="02"/>
    <s v="February"/>
  </r>
  <r>
    <x v="6397"/>
    <d v="2024-09-09T15:38:30"/>
    <s v="PROD117"/>
    <s v="CUST345"/>
    <s v="Toys"/>
    <s v="Cash"/>
    <n v="1487.75"/>
    <n v="9"/>
    <n v="13389.75"/>
    <n v="621.46"/>
    <n v="12768.29"/>
    <x v="6"/>
    <s v="09"/>
    <s v="September"/>
  </r>
  <r>
    <x v="6398"/>
    <d v="2024-04-13T06:55:45"/>
    <s v="PROD31"/>
    <s v="CUST885"/>
    <s v="Books"/>
    <s v="Cash"/>
    <n v="1660.63"/>
    <n v="3"/>
    <n v="4981.8900000000003"/>
    <n v="736.41"/>
    <n v="4245.4800000000005"/>
    <x v="3"/>
    <s v="04"/>
    <s v="April"/>
  </r>
  <r>
    <x v="6399"/>
    <d v="2024-03-31T12:43:26"/>
    <s v="PROD168"/>
    <s v="CUST945"/>
    <s v="Home Appliances"/>
    <s v="PayPal"/>
    <n v="1998.36"/>
    <n v="7"/>
    <n v="13988.519999999999"/>
    <n v="407.18"/>
    <n v="13581.339999999998"/>
    <x v="0"/>
    <s v="03"/>
    <s v="March"/>
  </r>
  <r>
    <x v="6400"/>
    <d v="2024-01-12T08:15:56"/>
    <s v="PROD191"/>
    <s v="CUST302"/>
    <s v="Books"/>
    <s v="Credit Card"/>
    <n v="1438.71"/>
    <n v="6"/>
    <n v="8632.26"/>
    <n v="148.63"/>
    <n v="8483.630000000001"/>
    <x v="1"/>
    <s v="01"/>
    <s v="January"/>
  </r>
  <r>
    <x v="6401"/>
    <d v="2024-11-08T17:38:38"/>
    <s v="PROD178"/>
    <s v="CUST667"/>
    <s v="Electronics"/>
    <s v="Bank Transfer"/>
    <n v="1008.1"/>
    <n v="7"/>
    <n v="7056.7"/>
    <n v="750.55"/>
    <n v="6306.15"/>
    <x v="1"/>
    <s v="11"/>
    <s v="November"/>
  </r>
  <r>
    <x v="6402"/>
    <d v="2024-03-21T21:49:40"/>
    <s v="PROD32"/>
    <s v="CUST327"/>
    <s v="Toys"/>
    <s v="Bank Transfer"/>
    <n v="750.53"/>
    <n v="8"/>
    <n v="6004.24"/>
    <n v="439.15"/>
    <n v="5565.09"/>
    <x v="2"/>
    <s v="03"/>
    <s v="March"/>
  </r>
  <r>
    <x v="6403"/>
    <d v="2024-05-30T08:27:38"/>
    <s v="PROD188"/>
    <s v="CUST751"/>
    <s v="Home Appliances"/>
    <s v="Credit Card"/>
    <n v="1342.94"/>
    <n v="5"/>
    <n v="6714.7000000000007"/>
    <n v="325.48"/>
    <n v="6389.2200000000012"/>
    <x v="2"/>
    <s v="05"/>
    <s v="May"/>
  </r>
  <r>
    <x v="6404"/>
    <d v="2024-03-27T05:05:26"/>
    <s v="PROD106"/>
    <s v="CUST446"/>
    <s v="Electronics"/>
    <s v="Credit Card"/>
    <n v="1266.56"/>
    <n v="7"/>
    <n v="8865.92"/>
    <n v="750.19"/>
    <n v="8115.73"/>
    <x v="4"/>
    <s v="03"/>
    <s v="March"/>
  </r>
  <r>
    <x v="6405"/>
    <d v="2024-08-21T21:22:07"/>
    <s v="PROD92"/>
    <s v="CUST556"/>
    <s v="Home Appliances"/>
    <s v="Bank Transfer"/>
    <n v="1172.98"/>
    <n v="6"/>
    <n v="7037.88"/>
    <n v="814.84"/>
    <n v="6223.04"/>
    <x v="4"/>
    <s v="08"/>
    <s v="August"/>
  </r>
  <r>
    <x v="6406"/>
    <d v="2024-05-13T01:32:11"/>
    <s v="PROD26"/>
    <s v="CUST157"/>
    <s v="Books"/>
    <s v="Credit Card"/>
    <n v="484.53"/>
    <n v="6"/>
    <n v="2907.18"/>
    <n v="627.66"/>
    <n v="2279.52"/>
    <x v="6"/>
    <s v="05"/>
    <s v="May"/>
  </r>
  <r>
    <x v="6407"/>
    <d v="2024-10-17T10:02:42"/>
    <s v="PROD178"/>
    <s v="CUST621"/>
    <s v="Toys"/>
    <s v="Bank Transfer"/>
    <n v="1625.96"/>
    <n v="7"/>
    <n v="11381.720000000001"/>
    <n v="750.55"/>
    <n v="10631.170000000002"/>
    <x v="2"/>
    <s v="10"/>
    <s v="October"/>
  </r>
  <r>
    <x v="6408"/>
    <d v="2024-07-18T06:06:43"/>
    <s v="PROD62"/>
    <s v="CUST72"/>
    <s v="Electronics"/>
    <s v="Cash"/>
    <n v="62.95"/>
    <n v="2"/>
    <n v="125.9"/>
    <n v="778.48"/>
    <n v="-652.58000000000004"/>
    <x v="2"/>
    <s v="07"/>
    <s v="July"/>
  </r>
  <r>
    <x v="6409"/>
    <d v="2024-05-26T01:48:56"/>
    <s v="PROD125"/>
    <s v="CUST646"/>
    <s v="Fashion"/>
    <s v="Cash"/>
    <n v="475.01"/>
    <n v="4"/>
    <n v="1900.04"/>
    <n v="358.25"/>
    <n v="1541.79"/>
    <x v="0"/>
    <s v="05"/>
    <s v="May"/>
  </r>
  <r>
    <x v="6410"/>
    <d v="2024-06-21T06:18:18"/>
    <s v="PROD141"/>
    <s v="CUST145"/>
    <s v="Fashion"/>
    <s v="PayPal"/>
    <n v="1604.85"/>
    <n v="6"/>
    <n v="9629.0999999999985"/>
    <n v="74.92"/>
    <n v="9554.1799999999985"/>
    <x v="1"/>
    <s v="06"/>
    <s v="June"/>
  </r>
  <r>
    <x v="6411"/>
    <d v="2024-09-09T16:17:27"/>
    <s v="PROD181"/>
    <s v="CUST216"/>
    <s v="Toys"/>
    <s v="Credit Card"/>
    <n v="219.73"/>
    <n v="2"/>
    <n v="439.46"/>
    <n v="29.06"/>
    <n v="410.4"/>
    <x v="6"/>
    <s v="09"/>
    <s v="September"/>
  </r>
  <r>
    <x v="6412"/>
    <d v="2024-09-19T05:59:58"/>
    <s v="PROD88"/>
    <s v="CUST527"/>
    <s v="Toys"/>
    <s v="PayPal"/>
    <n v="769.21"/>
    <n v="1"/>
    <n v="769.21"/>
    <n v="834.4"/>
    <n v="-65.189999999999941"/>
    <x v="2"/>
    <s v="09"/>
    <s v="September"/>
  </r>
  <r>
    <x v="6413"/>
    <d v="2024-03-27T22:09:20"/>
    <s v="PROD34"/>
    <s v="CUST121"/>
    <s v="Books"/>
    <s v="Cash"/>
    <n v="1732.66"/>
    <n v="5"/>
    <n v="8663.3000000000011"/>
    <n v="136.99"/>
    <n v="8526.3100000000013"/>
    <x v="4"/>
    <s v="03"/>
    <s v="March"/>
  </r>
  <r>
    <x v="6414"/>
    <d v="2024-01-09T09:57:53"/>
    <s v="PROD33"/>
    <s v="CUST782"/>
    <s v="Toys"/>
    <s v="Debit Card"/>
    <n v="1543.46"/>
    <n v="8"/>
    <n v="12347.68"/>
    <n v="330.51"/>
    <n v="12017.17"/>
    <x v="5"/>
    <s v="01"/>
    <s v="January"/>
  </r>
  <r>
    <x v="6415"/>
    <d v="2024-04-21T15:59:31"/>
    <s v="PROD100"/>
    <s v="CUST345"/>
    <s v="Toys"/>
    <s v="Credit Card"/>
    <n v="736.48"/>
    <n v="9"/>
    <n v="6628.32"/>
    <n v="404.57"/>
    <n v="6223.75"/>
    <x v="0"/>
    <s v="04"/>
    <s v="April"/>
  </r>
  <r>
    <x v="6416"/>
    <d v="2024-03-11T10:59:17"/>
    <s v="PROD172"/>
    <s v="CUST871"/>
    <s v="Fashion"/>
    <s v="Debit Card"/>
    <n v="1864.75"/>
    <n v="6"/>
    <n v="11188.5"/>
    <n v="95.27"/>
    <n v="11093.23"/>
    <x v="6"/>
    <s v="03"/>
    <s v="March"/>
  </r>
  <r>
    <x v="6417"/>
    <d v="2024-07-02T16:43:25"/>
    <s v="PROD183"/>
    <s v="CUST937"/>
    <s v="Fashion"/>
    <s v="Debit Card"/>
    <n v="1074.43"/>
    <n v="3"/>
    <n v="3223.29"/>
    <n v="839.9"/>
    <n v="2383.39"/>
    <x v="5"/>
    <s v="07"/>
    <s v="July"/>
  </r>
  <r>
    <x v="6418"/>
    <d v="2024-10-19T09:27:14"/>
    <s v="PROD170"/>
    <s v="CUST14"/>
    <s v="Books"/>
    <s v="Bank Transfer"/>
    <n v="1214.8800000000001"/>
    <n v="1"/>
    <n v="1214.8800000000001"/>
    <n v="388.3"/>
    <n v="826.58000000000015"/>
    <x v="3"/>
    <s v="10"/>
    <s v="October"/>
  </r>
  <r>
    <x v="6419"/>
    <d v="2024-04-12T21:01:16"/>
    <s v="PROD79"/>
    <s v="CUST844"/>
    <s v="Electronics"/>
    <s v="PayPal"/>
    <n v="994.4"/>
    <n v="9"/>
    <n v="8949.6"/>
    <n v="799.06"/>
    <n v="8150.5400000000009"/>
    <x v="1"/>
    <s v="04"/>
    <s v="April"/>
  </r>
  <r>
    <x v="6420"/>
    <d v="2024-10-04T19:36:15"/>
    <s v="PROD73"/>
    <s v="CUST119"/>
    <s v="Books"/>
    <s v="Debit Card"/>
    <n v="1540.85"/>
    <n v="4"/>
    <n v="6163.4"/>
    <n v="427.85"/>
    <n v="5735.5499999999993"/>
    <x v="1"/>
    <s v="10"/>
    <s v="October"/>
  </r>
  <r>
    <x v="6421"/>
    <d v="2024-03-18T13:47:51"/>
    <s v="PROD158"/>
    <s v="CUST332"/>
    <s v="Books"/>
    <s v="PayPal"/>
    <n v="698.31"/>
    <n v="9"/>
    <n v="6284.7899999999991"/>
    <n v="688.88"/>
    <n v="5595.9099999999989"/>
    <x v="6"/>
    <s v="03"/>
    <s v="March"/>
  </r>
  <r>
    <x v="6422"/>
    <d v="2024-05-02T16:17:56"/>
    <s v="PROD113"/>
    <s v="CUST243"/>
    <s v="Fashion"/>
    <s v="Credit Card"/>
    <n v="1382.43"/>
    <n v="6"/>
    <n v="8294.58"/>
    <n v="669.31"/>
    <n v="7625.27"/>
    <x v="2"/>
    <s v="05"/>
    <s v="May"/>
  </r>
  <r>
    <x v="6423"/>
    <d v="2024-09-29T12:36:44"/>
    <s v="PROD158"/>
    <s v="CUST214"/>
    <s v="Electronics"/>
    <s v="PayPal"/>
    <n v="96.69"/>
    <n v="1"/>
    <n v="96.69"/>
    <n v="688.88"/>
    <n v="-592.19000000000005"/>
    <x v="0"/>
    <s v="09"/>
    <s v="September"/>
  </r>
  <r>
    <x v="6424"/>
    <d v="2024-03-27T11:48:53"/>
    <s v="PROD3"/>
    <s v="CUST589"/>
    <s v="Fashion"/>
    <s v="Credit Card"/>
    <n v="1906.92"/>
    <n v="2"/>
    <n v="3813.84"/>
    <n v="27.63"/>
    <n v="3786.21"/>
    <x v="4"/>
    <s v="03"/>
    <s v="March"/>
  </r>
  <r>
    <x v="6425"/>
    <d v="2024-08-25T11:42:15"/>
    <s v="PROD120"/>
    <s v="CUST955"/>
    <s v="Fashion"/>
    <s v="PayPal"/>
    <n v="1770.65"/>
    <n v="10"/>
    <n v="17706.5"/>
    <n v="821.86"/>
    <n v="16884.64"/>
    <x v="0"/>
    <s v="08"/>
    <s v="August"/>
  </r>
  <r>
    <x v="6426"/>
    <d v="2024-08-02T01:52:18"/>
    <s v="PROD177"/>
    <s v="CUST98"/>
    <s v="Electronics"/>
    <s v="Bank Transfer"/>
    <n v="1249.3900000000001"/>
    <n v="5"/>
    <n v="6246.9500000000007"/>
    <n v="102.73"/>
    <n v="6144.2200000000012"/>
    <x v="1"/>
    <s v="08"/>
    <s v="August"/>
  </r>
  <r>
    <x v="6427"/>
    <d v="2024-11-10T13:34:25"/>
    <s v="PROD21"/>
    <s v="CUST467"/>
    <s v="Toys"/>
    <s v="Cash"/>
    <n v="375.39"/>
    <n v="2"/>
    <n v="750.78"/>
    <n v="950.81"/>
    <n v="-200.02999999999997"/>
    <x v="0"/>
    <s v="11"/>
    <s v="November"/>
  </r>
  <r>
    <x v="6428"/>
    <d v="2024-10-21T23:37:01"/>
    <s v="PROD37"/>
    <s v="CUST390"/>
    <s v="Books"/>
    <s v="Debit Card"/>
    <n v="678.51"/>
    <n v="2"/>
    <n v="1357.02"/>
    <n v="644.58000000000004"/>
    <n v="712.43999999999994"/>
    <x v="6"/>
    <s v="10"/>
    <s v="October"/>
  </r>
  <r>
    <x v="6429"/>
    <d v="2024-09-20T06:48:29"/>
    <s v="PROD122"/>
    <s v="CUST734"/>
    <s v="Home Appliances"/>
    <s v="Debit Card"/>
    <n v="1346.56"/>
    <n v="1"/>
    <n v="1346.56"/>
    <n v="574.14"/>
    <n v="772.42"/>
    <x v="1"/>
    <s v="09"/>
    <s v="September"/>
  </r>
  <r>
    <x v="6430"/>
    <d v="2024-07-07T17:34:07"/>
    <s v="PROD146"/>
    <s v="CUST267"/>
    <s v="Books"/>
    <s v="Credit Card"/>
    <n v="472.07"/>
    <n v="6"/>
    <n v="2832.42"/>
    <n v="687.22"/>
    <n v="2145.1999999999998"/>
    <x v="0"/>
    <s v="07"/>
    <s v="July"/>
  </r>
  <r>
    <x v="6431"/>
    <d v="2024-10-17T15:01:05"/>
    <s v="PROD171"/>
    <s v="CUST937"/>
    <s v="Books"/>
    <s v="PayPal"/>
    <n v="1483.73"/>
    <n v="5"/>
    <n v="7418.65"/>
    <n v="485.76"/>
    <n v="6932.8899999999994"/>
    <x v="2"/>
    <s v="10"/>
    <s v="October"/>
  </r>
  <r>
    <x v="6432"/>
    <d v="2024-08-31T19:39:25"/>
    <s v="PROD45"/>
    <s v="CUST673"/>
    <s v="Fashion"/>
    <s v="Cash"/>
    <n v="1564.41"/>
    <n v="3"/>
    <n v="4693.2300000000005"/>
    <n v="609.70000000000005"/>
    <n v="4083.5300000000007"/>
    <x v="3"/>
    <s v="08"/>
    <s v="August"/>
  </r>
  <r>
    <x v="6433"/>
    <d v="2024-06-07T03:06:25"/>
    <s v="PROD189"/>
    <s v="CUST290"/>
    <s v="Fashion"/>
    <s v="Credit Card"/>
    <n v="1628.3"/>
    <n v="5"/>
    <n v="8141.5"/>
    <n v="532.16999999999996"/>
    <n v="7609.33"/>
    <x v="1"/>
    <s v="06"/>
    <s v="June"/>
  </r>
  <r>
    <x v="6434"/>
    <d v="2024-09-09T16:13:22"/>
    <s v="PROD128"/>
    <s v="CUST500"/>
    <s v="Electronics"/>
    <s v="PayPal"/>
    <n v="539.76"/>
    <n v="3"/>
    <n v="1619.28"/>
    <n v="505.04"/>
    <n v="1114.24"/>
    <x v="6"/>
    <s v="09"/>
    <s v="September"/>
  </r>
  <r>
    <x v="6435"/>
    <d v="2024-01-13T02:37:11"/>
    <s v="PROD13"/>
    <s v="CUST826"/>
    <s v="Fashion"/>
    <s v="Credit Card"/>
    <n v="391.08"/>
    <n v="8"/>
    <n v="3128.64"/>
    <n v="188.4"/>
    <n v="2940.24"/>
    <x v="3"/>
    <s v="01"/>
    <s v="January"/>
  </r>
  <r>
    <x v="6436"/>
    <d v="2024-06-04T20:07:57"/>
    <s v="PROD151"/>
    <s v="CUST532"/>
    <s v="Electronics"/>
    <s v="Credit Card"/>
    <n v="687.13"/>
    <n v="1"/>
    <n v="687.13"/>
    <n v="47.47"/>
    <n v="639.66"/>
    <x v="5"/>
    <s v="06"/>
    <s v="June"/>
  </r>
  <r>
    <x v="6437"/>
    <d v="2024-01-16T13:03:08"/>
    <s v="PROD36"/>
    <s v="CUST668"/>
    <s v="Toys"/>
    <s v="Credit Card"/>
    <n v="1026.3900000000001"/>
    <n v="3"/>
    <n v="3079.17"/>
    <n v="462.14"/>
    <n v="2617.0300000000002"/>
    <x v="5"/>
    <s v="01"/>
    <s v="January"/>
  </r>
  <r>
    <x v="6438"/>
    <d v="2024-03-09T10:41:07"/>
    <s v="PROD192"/>
    <s v="CUST131"/>
    <s v="Books"/>
    <s v="Bank Transfer"/>
    <n v="1594.37"/>
    <n v="4"/>
    <n v="6377.48"/>
    <n v="154.76"/>
    <n v="6222.7199999999993"/>
    <x v="3"/>
    <s v="03"/>
    <s v="March"/>
  </r>
  <r>
    <x v="6439"/>
    <d v="2024-10-05T05:15:56"/>
    <s v="PROD71"/>
    <s v="CUST794"/>
    <s v="Home Appliances"/>
    <s v="PayPal"/>
    <n v="309.11"/>
    <n v="9"/>
    <n v="2781.9900000000002"/>
    <n v="35.22"/>
    <n v="2746.7700000000004"/>
    <x v="3"/>
    <s v="10"/>
    <s v="October"/>
  </r>
  <r>
    <x v="6440"/>
    <d v="2024-09-10T17:37:29"/>
    <s v="PROD91"/>
    <s v="CUST148"/>
    <s v="Fashion"/>
    <s v="Debit Card"/>
    <n v="1429.07"/>
    <n v="2"/>
    <n v="2858.14"/>
    <n v="105.91"/>
    <n v="2752.23"/>
    <x v="5"/>
    <s v="09"/>
    <s v="September"/>
  </r>
  <r>
    <x v="6441"/>
    <d v="2024-04-08T08:58:25"/>
    <s v="PROD127"/>
    <s v="CUST489"/>
    <s v="Books"/>
    <s v="Debit Card"/>
    <n v="825.84"/>
    <n v="7"/>
    <n v="5780.88"/>
    <n v="802.35"/>
    <n v="4978.53"/>
    <x v="6"/>
    <s v="04"/>
    <s v="April"/>
  </r>
  <r>
    <x v="6442"/>
    <d v="2024-04-21T13:12:35"/>
    <s v="PROD42"/>
    <s v="CUST693"/>
    <s v="Fashion"/>
    <s v="Cash"/>
    <n v="1865.8"/>
    <n v="8"/>
    <n v="14926.4"/>
    <n v="352.83"/>
    <n v="14573.57"/>
    <x v="0"/>
    <s v="04"/>
    <s v="April"/>
  </r>
  <r>
    <x v="6443"/>
    <d v="2024-07-08T20:43:08"/>
    <s v="PROD5"/>
    <s v="CUST970"/>
    <s v="Home Appliances"/>
    <s v="Cash"/>
    <n v="1990.92"/>
    <n v="4"/>
    <n v="7963.68"/>
    <n v="809.47"/>
    <n v="7154.21"/>
    <x v="6"/>
    <s v="07"/>
    <s v="July"/>
  </r>
  <r>
    <x v="6444"/>
    <d v="2024-10-24T18:52:55"/>
    <s v="PROD123"/>
    <s v="CUST86"/>
    <s v="Fashion"/>
    <s v="PayPal"/>
    <n v="677.23"/>
    <n v="5"/>
    <n v="3386.15"/>
    <n v="372.5"/>
    <n v="3013.65"/>
    <x v="2"/>
    <s v="10"/>
    <s v="October"/>
  </r>
  <r>
    <x v="6445"/>
    <d v="2024-07-23T00:52:15"/>
    <s v="PROD43"/>
    <s v="CUST408"/>
    <s v="Books"/>
    <s v="Cash"/>
    <n v="1954.09"/>
    <n v="5"/>
    <n v="9770.4499999999989"/>
    <n v="321.19"/>
    <n v="9449.2599999999984"/>
    <x v="5"/>
    <s v="07"/>
    <s v="July"/>
  </r>
  <r>
    <x v="6446"/>
    <d v="2024-10-20T18:41:28"/>
    <s v="PROD80"/>
    <s v="CUST303"/>
    <s v="Toys"/>
    <s v="Credit Card"/>
    <n v="243.16"/>
    <n v="3"/>
    <n v="729.48"/>
    <n v="348.54"/>
    <n v="380.94"/>
    <x v="0"/>
    <s v="10"/>
    <s v="October"/>
  </r>
  <r>
    <x v="6447"/>
    <d v="2024-03-21T13:27:51"/>
    <s v="PROD150"/>
    <s v="CUST133"/>
    <s v="Books"/>
    <s v="Debit Card"/>
    <n v="1875.35"/>
    <n v="1"/>
    <n v="1875.35"/>
    <n v="904.67"/>
    <n v="970.68"/>
    <x v="2"/>
    <s v="03"/>
    <s v="March"/>
  </r>
  <r>
    <x v="6448"/>
    <d v="2024-04-02T23:26:15"/>
    <s v="PROD48"/>
    <s v="CUST520"/>
    <s v="Electronics"/>
    <s v="Bank Transfer"/>
    <n v="808.35"/>
    <n v="5"/>
    <n v="4041.75"/>
    <n v="965.14"/>
    <n v="3076.61"/>
    <x v="5"/>
    <s v="04"/>
    <s v="April"/>
  </r>
  <r>
    <x v="6449"/>
    <d v="2024-03-16T05:15:29"/>
    <s v="PROD135"/>
    <s v="CUST919"/>
    <s v="Toys"/>
    <s v="Debit Card"/>
    <n v="277.63"/>
    <n v="10"/>
    <n v="2776.3"/>
    <n v="65.66"/>
    <n v="2710.6400000000003"/>
    <x v="3"/>
    <s v="03"/>
    <s v="March"/>
  </r>
  <r>
    <x v="6450"/>
    <d v="2024-06-08T00:44:55"/>
    <s v="PROD32"/>
    <s v="CUST787"/>
    <s v="Fashion"/>
    <s v="Bank Transfer"/>
    <n v="1026.44"/>
    <n v="3"/>
    <n v="3079.32"/>
    <n v="439.15"/>
    <n v="2640.17"/>
    <x v="3"/>
    <s v="06"/>
    <s v="June"/>
  </r>
  <r>
    <x v="6451"/>
    <d v="2024-03-17T06:37:06"/>
    <s v="PROD185"/>
    <s v="CUST102"/>
    <s v="Books"/>
    <s v="PayPal"/>
    <n v="1902.33"/>
    <n v="9"/>
    <n v="17120.97"/>
    <n v="751.58"/>
    <n v="16369.390000000001"/>
    <x v="0"/>
    <s v="03"/>
    <s v="March"/>
  </r>
  <r>
    <x v="6452"/>
    <d v="2024-08-09T12:44:21"/>
    <s v="PROD184"/>
    <s v="CUST678"/>
    <s v="Toys"/>
    <s v="Credit Card"/>
    <n v="958.45"/>
    <n v="10"/>
    <n v="9584.5"/>
    <n v="986.68"/>
    <n v="8597.82"/>
    <x v="1"/>
    <s v="08"/>
    <s v="August"/>
  </r>
  <r>
    <x v="6453"/>
    <d v="2024-05-19T03:25:17"/>
    <s v="PROD63"/>
    <s v="CUST145"/>
    <s v="Electronics"/>
    <s v="Bank Transfer"/>
    <n v="457.88"/>
    <n v="10"/>
    <n v="4578.8"/>
    <n v="925.53"/>
    <n v="3653.2700000000004"/>
    <x v="0"/>
    <s v="05"/>
    <s v="May"/>
  </r>
  <r>
    <x v="6454"/>
    <d v="2024-10-14T00:03:16"/>
    <s v="PROD104"/>
    <s v="CUST622"/>
    <s v="Electronics"/>
    <s v="Credit Card"/>
    <n v="1144.3"/>
    <n v="8"/>
    <n v="9154.4"/>
    <n v="310.20999999999998"/>
    <n v="8844.19"/>
    <x v="6"/>
    <s v="10"/>
    <s v="October"/>
  </r>
  <r>
    <x v="6455"/>
    <d v="2024-08-28T07:27:57"/>
    <s v="PROD21"/>
    <s v="CUST230"/>
    <s v="Electronics"/>
    <s v="Debit Card"/>
    <n v="1610.11"/>
    <n v="2"/>
    <n v="3220.22"/>
    <n v="950.81"/>
    <n v="2269.41"/>
    <x v="4"/>
    <s v="08"/>
    <s v="August"/>
  </r>
  <r>
    <x v="6456"/>
    <d v="2024-05-07T21:51:30"/>
    <s v="PROD101"/>
    <s v="CUST988"/>
    <s v="Toys"/>
    <s v="Bank Transfer"/>
    <n v="438.77"/>
    <n v="7"/>
    <n v="3071.39"/>
    <n v="978.72"/>
    <n v="2092.67"/>
    <x v="5"/>
    <s v="05"/>
    <s v="May"/>
  </r>
  <r>
    <x v="6457"/>
    <d v="2024-10-15T00:01:41"/>
    <s v="PROD125"/>
    <s v="CUST296"/>
    <s v="Fashion"/>
    <s v="Debit Card"/>
    <n v="925.47"/>
    <n v="5"/>
    <n v="4627.3500000000004"/>
    <n v="358.25"/>
    <n v="4269.1000000000004"/>
    <x v="5"/>
    <s v="10"/>
    <s v="October"/>
  </r>
  <r>
    <x v="6458"/>
    <d v="2024-06-25T03:07:31"/>
    <s v="PROD161"/>
    <s v="CUST637"/>
    <s v="Home Appliances"/>
    <s v="Bank Transfer"/>
    <n v="891.66"/>
    <n v="8"/>
    <n v="7133.28"/>
    <n v="859.01"/>
    <n v="6274.2699999999995"/>
    <x v="5"/>
    <s v="06"/>
    <s v="June"/>
  </r>
  <r>
    <x v="6459"/>
    <d v="2024-02-10T07:40:31"/>
    <s v="PROD54"/>
    <s v="CUST916"/>
    <s v="Toys"/>
    <s v="Credit Card"/>
    <n v="686.81"/>
    <n v="5"/>
    <n v="3434.0499999999997"/>
    <n v="17.89"/>
    <n v="3416.16"/>
    <x v="3"/>
    <s v="02"/>
    <s v="February"/>
  </r>
  <r>
    <x v="6460"/>
    <d v="2024-11-17T01:25:35"/>
    <s v="PROD12"/>
    <s v="CUST554"/>
    <s v="Fashion"/>
    <s v="PayPal"/>
    <n v="1361.02"/>
    <n v="7"/>
    <n v="9527.14"/>
    <n v="132.38999999999999"/>
    <n v="9394.75"/>
    <x v="0"/>
    <s v="11"/>
    <s v="November"/>
  </r>
  <r>
    <x v="6461"/>
    <d v="2024-07-26T09:54:46"/>
    <s v="PROD97"/>
    <s v="CUST152"/>
    <s v="Electronics"/>
    <s v="Credit Card"/>
    <n v="1931.35"/>
    <n v="1"/>
    <n v="1931.35"/>
    <n v="746.04"/>
    <n v="1185.31"/>
    <x v="1"/>
    <s v="07"/>
    <s v="July"/>
  </r>
  <r>
    <x v="6462"/>
    <d v="2024-09-26T08:34:19"/>
    <s v="PROD167"/>
    <s v="CUST443"/>
    <s v="Books"/>
    <s v="Credit Card"/>
    <n v="768.91"/>
    <n v="8"/>
    <n v="6151.28"/>
    <n v="692.47"/>
    <n v="5458.8099999999995"/>
    <x v="2"/>
    <s v="09"/>
    <s v="September"/>
  </r>
  <r>
    <x v="6463"/>
    <d v="2024-07-17T04:36:12"/>
    <s v="PROD47"/>
    <s v="CUST723"/>
    <s v="Fashion"/>
    <s v="Bank Transfer"/>
    <n v="540.36"/>
    <n v="5"/>
    <n v="2701.8"/>
    <n v="821.78"/>
    <n v="1880.0200000000002"/>
    <x v="4"/>
    <s v="07"/>
    <s v="July"/>
  </r>
  <r>
    <x v="6464"/>
    <d v="2024-07-12T20:53:55"/>
    <s v="PROD11"/>
    <s v="CUST326"/>
    <s v="Electronics"/>
    <s v="Credit Card"/>
    <n v="1069.68"/>
    <n v="9"/>
    <n v="9627.1200000000008"/>
    <n v="595.51"/>
    <n v="9031.61"/>
    <x v="1"/>
    <s v="07"/>
    <s v="July"/>
  </r>
  <r>
    <x v="6465"/>
    <d v="2024-11-09T21:59:43"/>
    <s v="PROD15"/>
    <s v="CUST576"/>
    <s v="Toys"/>
    <s v="PayPal"/>
    <n v="1801.6"/>
    <n v="1"/>
    <n v="1801.6"/>
    <n v="866.87"/>
    <n v="934.7299999999999"/>
    <x v="3"/>
    <s v="11"/>
    <s v="November"/>
  </r>
  <r>
    <x v="6466"/>
    <d v="2024-05-24T04:02:12"/>
    <s v="PROD146"/>
    <s v="CUST773"/>
    <s v="Fashion"/>
    <s v="Credit Card"/>
    <n v="1222.1099999999999"/>
    <n v="4"/>
    <n v="4888.4399999999996"/>
    <n v="687.22"/>
    <n v="4201.2199999999993"/>
    <x v="1"/>
    <s v="05"/>
    <s v="May"/>
  </r>
  <r>
    <x v="6467"/>
    <d v="2024-05-21T22:17:11"/>
    <s v="PROD122"/>
    <s v="CUST951"/>
    <s v="Toys"/>
    <s v="PayPal"/>
    <n v="366.45"/>
    <n v="7"/>
    <n v="2565.15"/>
    <n v="574.14"/>
    <n v="1991.0100000000002"/>
    <x v="5"/>
    <s v="05"/>
    <s v="May"/>
  </r>
  <r>
    <x v="6468"/>
    <d v="2024-11-08T08:31:30"/>
    <s v="PROD88"/>
    <s v="CUST379"/>
    <s v="Electronics"/>
    <s v="Bank Transfer"/>
    <n v="93.97"/>
    <n v="1"/>
    <n v="93.97"/>
    <n v="834.4"/>
    <n v="-740.43"/>
    <x v="1"/>
    <s v="11"/>
    <s v="November"/>
  </r>
  <r>
    <x v="6469"/>
    <d v="2024-07-17T03:05:05"/>
    <s v="PROD140"/>
    <s v="CUST991"/>
    <s v="Home Appliances"/>
    <s v="Credit Card"/>
    <n v="1319.9"/>
    <n v="9"/>
    <n v="11879.1"/>
    <n v="368.41"/>
    <n v="11510.69"/>
    <x v="4"/>
    <s v="07"/>
    <s v="July"/>
  </r>
  <r>
    <x v="6470"/>
    <d v="2024-11-14T08:47:39"/>
    <s v="PROD146"/>
    <s v="CUST701"/>
    <s v="Toys"/>
    <s v="Debit Card"/>
    <n v="462.56"/>
    <n v="5"/>
    <n v="2312.8000000000002"/>
    <n v="687.22"/>
    <n v="1625.5800000000002"/>
    <x v="2"/>
    <s v="11"/>
    <s v="November"/>
  </r>
  <r>
    <x v="6471"/>
    <d v="2024-06-24T18:48:56"/>
    <s v="PROD149"/>
    <s v="CUST297"/>
    <s v="Home Appliances"/>
    <s v="Credit Card"/>
    <n v="1269.8599999999999"/>
    <n v="7"/>
    <n v="8889.0199999999986"/>
    <n v="581.64"/>
    <n v="8307.3799999999992"/>
    <x v="6"/>
    <s v="06"/>
    <s v="June"/>
  </r>
  <r>
    <x v="6472"/>
    <d v="2024-11-12T16:16:24"/>
    <s v="PROD195"/>
    <s v="CUST450"/>
    <s v="Toys"/>
    <s v="Bank Transfer"/>
    <n v="113.99"/>
    <n v="9"/>
    <n v="1025.9099999999999"/>
    <n v="955.51"/>
    <n v="70.399999999999864"/>
    <x v="5"/>
    <s v="11"/>
    <s v="November"/>
  </r>
  <r>
    <x v="6473"/>
    <d v="2024-03-03T07:44:47"/>
    <s v="PROD125"/>
    <s v="CUST677"/>
    <s v="Books"/>
    <s v="Cash"/>
    <n v="146.02000000000001"/>
    <n v="10"/>
    <n v="1460.2"/>
    <n v="358.25"/>
    <n v="1101.95"/>
    <x v="0"/>
    <s v="03"/>
    <s v="March"/>
  </r>
  <r>
    <x v="6474"/>
    <d v="2024-10-28T01:38:04"/>
    <s v="PROD97"/>
    <s v="CUST566"/>
    <s v="Electronics"/>
    <s v="Cash"/>
    <n v="434.76"/>
    <n v="1"/>
    <n v="434.76"/>
    <n v="746.04"/>
    <n v="-311.27999999999997"/>
    <x v="6"/>
    <s v="10"/>
    <s v="October"/>
  </r>
  <r>
    <x v="6475"/>
    <d v="2024-08-03T03:07:32"/>
    <s v="PROD154"/>
    <s v="CUST48"/>
    <s v="Electronics"/>
    <s v="Bank Transfer"/>
    <n v="933.98"/>
    <n v="4"/>
    <n v="3735.92"/>
    <n v="37.53"/>
    <n v="3698.39"/>
    <x v="3"/>
    <s v="08"/>
    <s v="August"/>
  </r>
  <r>
    <x v="6476"/>
    <d v="2024-10-08T21:31:59"/>
    <s v="PROD60"/>
    <s v="CUST534"/>
    <s v="Toys"/>
    <s v="PayPal"/>
    <n v="548.16999999999996"/>
    <n v="4"/>
    <n v="2192.6799999999998"/>
    <n v="961.88"/>
    <n v="1230.7999999999997"/>
    <x v="5"/>
    <s v="10"/>
    <s v="October"/>
  </r>
  <r>
    <x v="6477"/>
    <d v="2024-09-07T21:54:39"/>
    <s v="PROD190"/>
    <s v="CUST470"/>
    <s v="Electronics"/>
    <s v="Credit Card"/>
    <n v="1593.55"/>
    <n v="2"/>
    <n v="3187.1"/>
    <n v="787.31"/>
    <n v="2399.79"/>
    <x v="3"/>
    <s v="09"/>
    <s v="September"/>
  </r>
  <r>
    <x v="6478"/>
    <d v="2024-08-04T18:49:22"/>
    <s v="PROD119"/>
    <s v="CUST632"/>
    <s v="Fashion"/>
    <s v="PayPal"/>
    <n v="1334.51"/>
    <n v="3"/>
    <n v="4003.5299999999997"/>
    <n v="415.38"/>
    <n v="3588.1499999999996"/>
    <x v="0"/>
    <s v="08"/>
    <s v="August"/>
  </r>
  <r>
    <x v="6479"/>
    <d v="2024-02-07T18:36:34"/>
    <s v="PROD32"/>
    <s v="CUST878"/>
    <s v="Home Appliances"/>
    <s v="Credit Card"/>
    <n v="1250.52"/>
    <n v="1"/>
    <n v="1250.52"/>
    <n v="439.15"/>
    <n v="811.37"/>
    <x v="4"/>
    <s v="02"/>
    <s v="February"/>
  </r>
  <r>
    <x v="6480"/>
    <d v="2024-02-07T01:25:31"/>
    <s v="PROD104"/>
    <s v="CUST120"/>
    <s v="Books"/>
    <s v="Credit Card"/>
    <n v="1184.01"/>
    <n v="7"/>
    <n v="8288.07"/>
    <n v="310.20999999999998"/>
    <n v="7977.86"/>
    <x v="4"/>
    <s v="02"/>
    <s v="February"/>
  </r>
  <r>
    <x v="6481"/>
    <d v="2024-05-16T06:52:40"/>
    <s v="PROD28"/>
    <s v="CUST573"/>
    <s v="Electronics"/>
    <s v="Bank Transfer"/>
    <n v="652.32000000000005"/>
    <n v="2"/>
    <n v="1304.6400000000001"/>
    <n v="963.58"/>
    <n v="341.06000000000006"/>
    <x v="2"/>
    <s v="05"/>
    <s v="May"/>
  </r>
  <r>
    <x v="6482"/>
    <d v="2024-07-12T05:45:47"/>
    <s v="PROD142"/>
    <s v="CUST634"/>
    <s v="Electronics"/>
    <s v="Bank Transfer"/>
    <n v="221.52"/>
    <n v="9"/>
    <n v="1993.68"/>
    <n v="102.72"/>
    <n v="1890.96"/>
    <x v="1"/>
    <s v="07"/>
    <s v="July"/>
  </r>
  <r>
    <x v="6483"/>
    <d v="2024-09-26T03:25:16"/>
    <s v="PROD129"/>
    <s v="CUST132"/>
    <s v="Fashion"/>
    <s v="Credit Card"/>
    <n v="1860.37"/>
    <n v="1"/>
    <n v="1860.37"/>
    <n v="67.97"/>
    <n v="1792.3999999999999"/>
    <x v="2"/>
    <s v="09"/>
    <s v="September"/>
  </r>
  <r>
    <x v="6484"/>
    <d v="2024-06-14T13:42:49"/>
    <s v="PROD142"/>
    <s v="CUST697"/>
    <s v="Home Appliances"/>
    <s v="Credit Card"/>
    <n v="1606.61"/>
    <n v="10"/>
    <n v="16066.099999999999"/>
    <n v="102.72"/>
    <n v="15963.38"/>
    <x v="1"/>
    <s v="06"/>
    <s v="June"/>
  </r>
  <r>
    <x v="6485"/>
    <d v="2024-11-11T08:51:07"/>
    <s v="PROD70"/>
    <s v="CUST74"/>
    <s v="Toys"/>
    <s v="PayPal"/>
    <n v="462.96"/>
    <n v="7"/>
    <n v="3240.72"/>
    <n v="57.64"/>
    <n v="3183.08"/>
    <x v="6"/>
    <s v="11"/>
    <s v="November"/>
  </r>
  <r>
    <x v="6486"/>
    <d v="2024-05-01T18:12:07"/>
    <s v="PROD177"/>
    <s v="CUST79"/>
    <s v="Home Appliances"/>
    <s v="Cash"/>
    <n v="1275.1099999999999"/>
    <n v="7"/>
    <n v="8925.7699999999986"/>
    <n v="102.73"/>
    <n v="8823.0399999999991"/>
    <x v="4"/>
    <s v="05"/>
    <s v="May"/>
  </r>
  <r>
    <x v="6487"/>
    <d v="2024-09-12T18:32:55"/>
    <s v="PROD195"/>
    <s v="CUST11"/>
    <s v="Home Appliances"/>
    <s v="Bank Transfer"/>
    <n v="1511.31"/>
    <n v="1"/>
    <n v="1511.31"/>
    <n v="955.51"/>
    <n v="555.79999999999995"/>
    <x v="2"/>
    <s v="09"/>
    <s v="September"/>
  </r>
  <r>
    <x v="6488"/>
    <d v="2024-05-01T15:08:34"/>
    <s v="PROD200"/>
    <s v="CUST559"/>
    <s v="Electronics"/>
    <s v="Debit Card"/>
    <n v="230.93"/>
    <n v="1"/>
    <n v="230.93"/>
    <n v="606.07000000000005"/>
    <n v="-375.14000000000004"/>
    <x v="4"/>
    <s v="05"/>
    <s v="May"/>
  </r>
  <r>
    <x v="6489"/>
    <d v="2024-04-14T01:06:04"/>
    <s v="PROD116"/>
    <s v="CUST360"/>
    <s v="Fashion"/>
    <s v="Cash"/>
    <n v="774.83"/>
    <n v="9"/>
    <n v="6973.47"/>
    <n v="417.49"/>
    <n v="6555.9800000000005"/>
    <x v="0"/>
    <s v="04"/>
    <s v="April"/>
  </r>
  <r>
    <x v="6490"/>
    <d v="2024-07-24T00:20:08"/>
    <s v="PROD51"/>
    <s v="CUST512"/>
    <s v="Electronics"/>
    <s v="Bank Transfer"/>
    <n v="844.11"/>
    <n v="9"/>
    <n v="7596.99"/>
    <n v="502.29"/>
    <n v="7094.7"/>
    <x v="4"/>
    <s v="07"/>
    <s v="July"/>
  </r>
  <r>
    <x v="6491"/>
    <d v="2024-11-02T23:15:05"/>
    <s v="PROD193"/>
    <s v="CUST972"/>
    <s v="Toys"/>
    <s v="Cash"/>
    <n v="849.92"/>
    <n v="7"/>
    <n v="5949.44"/>
    <n v="809.98"/>
    <n v="5139.4599999999991"/>
    <x v="3"/>
    <s v="11"/>
    <s v="November"/>
  </r>
  <r>
    <x v="6492"/>
    <d v="2024-08-21T05:30:08"/>
    <s v="PROD98"/>
    <s v="CUST759"/>
    <s v="Electronics"/>
    <s v="PayPal"/>
    <n v="732.47"/>
    <n v="9"/>
    <n v="6592.2300000000005"/>
    <n v="943.24"/>
    <n v="5648.9900000000007"/>
    <x v="4"/>
    <s v="08"/>
    <s v="August"/>
  </r>
  <r>
    <x v="6493"/>
    <d v="2024-02-22T22:32:18"/>
    <s v="PROD180"/>
    <s v="CUST60"/>
    <s v="Home Appliances"/>
    <s v="Bank Transfer"/>
    <n v="1498"/>
    <n v="9"/>
    <n v="13482"/>
    <n v="452.2"/>
    <n v="13029.8"/>
    <x v="2"/>
    <s v="02"/>
    <s v="February"/>
  </r>
  <r>
    <x v="6494"/>
    <d v="2024-11-12T11:00:46"/>
    <s v="PROD19"/>
    <s v="CUST691"/>
    <s v="Home Appliances"/>
    <s v="PayPal"/>
    <n v="132.36000000000001"/>
    <n v="7"/>
    <n v="926.5200000000001"/>
    <n v="288.51"/>
    <n v="638.0100000000001"/>
    <x v="5"/>
    <s v="11"/>
    <s v="November"/>
  </r>
  <r>
    <x v="6495"/>
    <d v="2024-04-21T16:55:13"/>
    <s v="PROD166"/>
    <s v="CUST694"/>
    <s v="Books"/>
    <s v="Debit Card"/>
    <n v="1233.1400000000001"/>
    <n v="10"/>
    <n v="12331.400000000001"/>
    <n v="925.33"/>
    <n v="11406.070000000002"/>
    <x v="0"/>
    <s v="04"/>
    <s v="April"/>
  </r>
  <r>
    <x v="6496"/>
    <d v="2024-04-28T20:30:08"/>
    <s v="PROD37"/>
    <s v="CUST481"/>
    <s v="Electronics"/>
    <s v="Debit Card"/>
    <n v="1558.29"/>
    <n v="3"/>
    <n v="4674.87"/>
    <n v="644.58000000000004"/>
    <n v="4030.29"/>
    <x v="0"/>
    <s v="04"/>
    <s v="April"/>
  </r>
  <r>
    <x v="6497"/>
    <d v="2024-02-10T05:32:36"/>
    <s v="PROD69"/>
    <s v="CUST227"/>
    <s v="Electronics"/>
    <s v="Cash"/>
    <n v="1640.2"/>
    <n v="9"/>
    <n v="14761.800000000001"/>
    <n v="878.74"/>
    <n v="13883.060000000001"/>
    <x v="3"/>
    <s v="02"/>
    <s v="February"/>
  </r>
  <r>
    <x v="6498"/>
    <d v="2024-05-24T13:45:05"/>
    <s v="PROD96"/>
    <s v="CUST342"/>
    <s v="Toys"/>
    <s v="Bank Transfer"/>
    <n v="1198.24"/>
    <n v="4"/>
    <n v="4792.96"/>
    <n v="307.60000000000002"/>
    <n v="4485.3599999999997"/>
    <x v="1"/>
    <s v="05"/>
    <s v="May"/>
  </r>
  <r>
    <x v="6499"/>
    <d v="2024-07-21T00:09:00"/>
    <s v="PROD117"/>
    <s v="CUST495"/>
    <s v="Toys"/>
    <s v="Bank Transfer"/>
    <n v="283.79000000000002"/>
    <n v="2"/>
    <n v="567.58000000000004"/>
    <n v="621.46"/>
    <n v="-53.879999999999995"/>
    <x v="0"/>
    <s v="07"/>
    <s v="July"/>
  </r>
  <r>
    <x v="6500"/>
    <d v="2024-08-11T00:39:13"/>
    <s v="PROD80"/>
    <s v="CUST353"/>
    <s v="Electronics"/>
    <s v="PayPal"/>
    <n v="1972.22"/>
    <n v="4"/>
    <n v="7888.88"/>
    <n v="348.54"/>
    <n v="7540.34"/>
    <x v="0"/>
    <s v="08"/>
    <s v="August"/>
  </r>
  <r>
    <x v="6501"/>
    <d v="2024-05-09T11:14:49"/>
    <s v="PROD200"/>
    <s v="CUST894"/>
    <s v="Fashion"/>
    <s v="PayPal"/>
    <n v="267.85000000000002"/>
    <n v="8"/>
    <n v="2142.8000000000002"/>
    <n v="606.07000000000005"/>
    <n v="1536.73"/>
    <x v="2"/>
    <s v="05"/>
    <s v="May"/>
  </r>
  <r>
    <x v="6502"/>
    <d v="2024-04-17T12:08:19"/>
    <s v="PROD190"/>
    <s v="CUST553"/>
    <s v="Books"/>
    <s v="PayPal"/>
    <n v="97.84"/>
    <n v="1"/>
    <n v="97.84"/>
    <n v="787.31"/>
    <n v="-689.46999999999991"/>
    <x v="4"/>
    <s v="04"/>
    <s v="April"/>
  </r>
  <r>
    <x v="6503"/>
    <d v="2024-02-26T03:05:55"/>
    <s v="PROD15"/>
    <s v="CUST503"/>
    <s v="Home Appliances"/>
    <s v="PayPal"/>
    <n v="1938.83"/>
    <n v="7"/>
    <n v="13571.81"/>
    <n v="866.87"/>
    <n v="12704.939999999999"/>
    <x v="6"/>
    <s v="02"/>
    <s v="February"/>
  </r>
  <r>
    <x v="6504"/>
    <d v="2024-03-31T20:14:40"/>
    <s v="PROD2"/>
    <s v="CUST119"/>
    <s v="Electronics"/>
    <s v="Debit Card"/>
    <n v="1169.6400000000001"/>
    <n v="10"/>
    <n v="11696.400000000001"/>
    <n v="253.61"/>
    <n v="11442.79"/>
    <x v="0"/>
    <s v="03"/>
    <s v="March"/>
  </r>
  <r>
    <x v="6505"/>
    <d v="2024-09-14T09:15:44"/>
    <s v="PROD109"/>
    <s v="CUST73"/>
    <s v="Electronics"/>
    <s v="Bank Transfer"/>
    <n v="1089.7"/>
    <n v="9"/>
    <n v="9807.3000000000011"/>
    <n v="282.68"/>
    <n v="9524.6200000000008"/>
    <x v="3"/>
    <s v="09"/>
    <s v="September"/>
  </r>
  <r>
    <x v="6506"/>
    <d v="2024-05-05T19:52:11"/>
    <s v="PROD145"/>
    <s v="CUST152"/>
    <s v="Fashion"/>
    <s v="Cash"/>
    <n v="1396.56"/>
    <n v="9"/>
    <n v="12569.039999999999"/>
    <n v="789.58"/>
    <n v="11779.46"/>
    <x v="0"/>
    <s v="05"/>
    <s v="May"/>
  </r>
  <r>
    <x v="6507"/>
    <d v="2024-01-25T06:08:37"/>
    <s v="PROD68"/>
    <s v="CUST857"/>
    <s v="Electronics"/>
    <s v="PayPal"/>
    <n v="133.34"/>
    <n v="9"/>
    <n v="1200.06"/>
    <n v="704.91"/>
    <n v="495.15"/>
    <x v="2"/>
    <s v="01"/>
    <s v="January"/>
  </r>
  <r>
    <x v="6508"/>
    <d v="2024-11-08T13:29:35"/>
    <s v="PROD167"/>
    <s v="CUST861"/>
    <s v="Electronics"/>
    <s v="PayPal"/>
    <n v="297.39"/>
    <n v="7"/>
    <n v="2081.73"/>
    <n v="692.47"/>
    <n v="1389.26"/>
    <x v="1"/>
    <s v="11"/>
    <s v="November"/>
  </r>
  <r>
    <x v="6509"/>
    <d v="2024-04-08T01:35:45"/>
    <s v="PROD101"/>
    <s v="CUST755"/>
    <s v="Fashion"/>
    <s v="Debit Card"/>
    <n v="1527.01"/>
    <n v="3"/>
    <n v="4581.03"/>
    <n v="978.72"/>
    <n v="3602.3099999999995"/>
    <x v="6"/>
    <s v="04"/>
    <s v="April"/>
  </r>
  <r>
    <x v="6510"/>
    <d v="2024-08-30T05:47:59"/>
    <s v="PROD32"/>
    <s v="CUST80"/>
    <s v="Home Appliances"/>
    <s v="Debit Card"/>
    <n v="1214.32"/>
    <n v="1"/>
    <n v="1214.32"/>
    <n v="439.15"/>
    <n v="775.17"/>
    <x v="1"/>
    <s v="08"/>
    <s v="August"/>
  </r>
  <r>
    <x v="6511"/>
    <d v="2024-08-13T16:50:53"/>
    <s v="PROD139"/>
    <s v="CUST144"/>
    <s v="Home Appliances"/>
    <s v="Cash"/>
    <n v="55.63"/>
    <n v="9"/>
    <n v="500.67"/>
    <n v="699.64"/>
    <n v="-198.96999999999997"/>
    <x v="5"/>
    <s v="08"/>
    <s v="August"/>
  </r>
  <r>
    <x v="6512"/>
    <d v="2024-09-02T17:58:35"/>
    <s v="PROD6"/>
    <s v="CUST712"/>
    <s v="Books"/>
    <s v="Credit Card"/>
    <n v="1614.14"/>
    <n v="7"/>
    <n v="11298.980000000001"/>
    <n v="96.13"/>
    <n v="11202.850000000002"/>
    <x v="6"/>
    <s v="09"/>
    <s v="September"/>
  </r>
  <r>
    <x v="6513"/>
    <d v="2024-09-24T13:24:58"/>
    <s v="PROD143"/>
    <s v="CUST320"/>
    <s v="Home Appliances"/>
    <s v="Cash"/>
    <n v="1215.76"/>
    <n v="4"/>
    <n v="4863.04"/>
    <n v="570.6"/>
    <n v="4292.4399999999996"/>
    <x v="5"/>
    <s v="09"/>
    <s v="September"/>
  </r>
  <r>
    <x v="6514"/>
    <d v="2024-01-25T20:23:30"/>
    <s v="PROD169"/>
    <s v="CUST983"/>
    <s v="Toys"/>
    <s v="Debit Card"/>
    <n v="1650.59"/>
    <n v="6"/>
    <n v="9903.5399999999991"/>
    <n v="772.45"/>
    <n v="9131.0899999999983"/>
    <x v="2"/>
    <s v="01"/>
    <s v="January"/>
  </r>
  <r>
    <x v="6515"/>
    <d v="2024-01-17T09:25:54"/>
    <s v="PROD88"/>
    <s v="CUST907"/>
    <s v="Books"/>
    <s v="Cash"/>
    <n v="1967.51"/>
    <n v="1"/>
    <n v="1967.51"/>
    <n v="834.4"/>
    <n v="1133.1100000000001"/>
    <x v="4"/>
    <s v="01"/>
    <s v="January"/>
  </r>
  <r>
    <x v="6516"/>
    <d v="2024-02-02T04:51:48"/>
    <s v="PROD69"/>
    <s v="CUST947"/>
    <s v="Books"/>
    <s v="Debit Card"/>
    <n v="1597.09"/>
    <n v="3"/>
    <n v="4791.2699999999995"/>
    <n v="878.74"/>
    <n v="3912.5299999999997"/>
    <x v="1"/>
    <s v="02"/>
    <s v="February"/>
  </r>
  <r>
    <x v="6517"/>
    <d v="2024-04-04T19:17:09"/>
    <s v="PROD42"/>
    <s v="CUST279"/>
    <s v="Fashion"/>
    <s v="Cash"/>
    <n v="1819.45"/>
    <n v="8"/>
    <n v="14555.6"/>
    <n v="352.83"/>
    <n v="14202.77"/>
    <x v="2"/>
    <s v="04"/>
    <s v="April"/>
  </r>
  <r>
    <x v="6518"/>
    <d v="2024-02-02T01:25:02"/>
    <s v="PROD75"/>
    <s v="CUST942"/>
    <s v="Toys"/>
    <s v="Credit Card"/>
    <n v="511.48"/>
    <n v="10"/>
    <n v="5114.8"/>
    <n v="703.67"/>
    <n v="4411.13"/>
    <x v="1"/>
    <s v="02"/>
    <s v="February"/>
  </r>
  <r>
    <x v="6519"/>
    <d v="2024-10-16T20:41:31"/>
    <s v="PROD52"/>
    <s v="CUST541"/>
    <s v="Toys"/>
    <s v="Bank Transfer"/>
    <n v="1810.23"/>
    <n v="9"/>
    <n v="16292.07"/>
    <n v="71.47"/>
    <n v="16220.6"/>
    <x v="4"/>
    <s v="10"/>
    <s v="October"/>
  </r>
  <r>
    <x v="6520"/>
    <d v="2024-08-23T19:15:55"/>
    <s v="PROD164"/>
    <s v="CUST243"/>
    <s v="Home Appliances"/>
    <s v="PayPal"/>
    <n v="489.78"/>
    <n v="4"/>
    <n v="1959.12"/>
    <n v="648.5"/>
    <n v="1310.6199999999999"/>
    <x v="1"/>
    <s v="08"/>
    <s v="August"/>
  </r>
  <r>
    <x v="6521"/>
    <d v="2024-03-07T04:28:57"/>
    <s v="PROD168"/>
    <s v="CUST915"/>
    <s v="Home Appliances"/>
    <s v="PayPal"/>
    <n v="1839.1"/>
    <n v="2"/>
    <n v="3678.2"/>
    <n v="407.18"/>
    <n v="3271.02"/>
    <x v="2"/>
    <s v="03"/>
    <s v="March"/>
  </r>
  <r>
    <x v="6522"/>
    <d v="2024-10-23T19:59:49"/>
    <s v="PROD84"/>
    <s v="CUST39"/>
    <s v="Home Appliances"/>
    <s v="PayPal"/>
    <n v="1195.33"/>
    <n v="4"/>
    <n v="4781.32"/>
    <n v="970.96"/>
    <n v="3810.3599999999997"/>
    <x v="4"/>
    <s v="10"/>
    <s v="October"/>
  </r>
  <r>
    <x v="6523"/>
    <d v="2024-06-23T10:40:25"/>
    <s v="PROD64"/>
    <s v="CUST938"/>
    <s v="Toys"/>
    <s v="Debit Card"/>
    <n v="914.21"/>
    <n v="10"/>
    <n v="9142.1"/>
    <n v="90.98"/>
    <n v="9051.1200000000008"/>
    <x v="0"/>
    <s v="06"/>
    <s v="June"/>
  </r>
  <r>
    <x v="6524"/>
    <d v="2024-04-26T09:51:00"/>
    <s v="PROD3"/>
    <s v="CUST100"/>
    <s v="Toys"/>
    <s v="Cash"/>
    <n v="1060.44"/>
    <n v="7"/>
    <n v="7423.08"/>
    <n v="27.63"/>
    <n v="7395.45"/>
    <x v="1"/>
    <s v="04"/>
    <s v="April"/>
  </r>
  <r>
    <x v="6525"/>
    <d v="2024-09-09T07:54:38"/>
    <s v="PROD162"/>
    <s v="CUST151"/>
    <s v="Toys"/>
    <s v="PayPal"/>
    <n v="335.18"/>
    <n v="5"/>
    <n v="1675.9"/>
    <n v="109.48"/>
    <n v="1566.42"/>
    <x v="6"/>
    <s v="09"/>
    <s v="September"/>
  </r>
  <r>
    <x v="6526"/>
    <d v="2024-07-25T10:45:16"/>
    <s v="PROD24"/>
    <s v="CUST941"/>
    <s v="Home Appliances"/>
    <s v="Bank Transfer"/>
    <n v="1941.49"/>
    <n v="3"/>
    <n v="5824.47"/>
    <n v="42.41"/>
    <n v="5782.06"/>
    <x v="2"/>
    <s v="07"/>
    <s v="July"/>
  </r>
  <r>
    <x v="6527"/>
    <d v="2024-09-12T18:01:11"/>
    <s v="PROD8"/>
    <s v="CUST238"/>
    <s v="Electronics"/>
    <s v="PayPal"/>
    <n v="1902.93"/>
    <n v="6"/>
    <n v="11417.58"/>
    <n v="851.56"/>
    <n v="10566.02"/>
    <x v="2"/>
    <s v="09"/>
    <s v="September"/>
  </r>
  <r>
    <x v="6528"/>
    <d v="2024-10-03T03:27:43"/>
    <s v="PROD119"/>
    <s v="CUST460"/>
    <s v="Home Appliances"/>
    <s v="Bank Transfer"/>
    <n v="850.56"/>
    <n v="8"/>
    <n v="6804.48"/>
    <n v="415.38"/>
    <n v="6389.0999999999995"/>
    <x v="2"/>
    <s v="10"/>
    <s v="October"/>
  </r>
  <r>
    <x v="6529"/>
    <d v="2024-08-27T20:29:29"/>
    <s v="PROD57"/>
    <s v="CUST302"/>
    <s v="Fashion"/>
    <s v="Debit Card"/>
    <n v="272.33"/>
    <n v="6"/>
    <n v="1633.98"/>
    <n v="998.57"/>
    <n v="635.41"/>
    <x v="5"/>
    <s v="08"/>
    <s v="August"/>
  </r>
  <r>
    <x v="6530"/>
    <d v="2024-04-11T05:54:43"/>
    <s v="PROD32"/>
    <s v="CUST276"/>
    <s v="Electronics"/>
    <s v="Bank Transfer"/>
    <n v="184.35"/>
    <n v="4"/>
    <n v="737.4"/>
    <n v="439.15"/>
    <n v="298.25"/>
    <x v="2"/>
    <s v="04"/>
    <s v="April"/>
  </r>
  <r>
    <x v="6531"/>
    <d v="2024-10-06T03:52:01"/>
    <s v="PROD14"/>
    <s v="CUST260"/>
    <s v="Toys"/>
    <s v="Debit Card"/>
    <n v="1613.85"/>
    <n v="9"/>
    <n v="14524.65"/>
    <n v="623.39"/>
    <n v="13901.26"/>
    <x v="0"/>
    <s v="10"/>
    <s v="October"/>
  </r>
  <r>
    <x v="6532"/>
    <d v="2024-11-16T00:27:44"/>
    <s v="PROD4"/>
    <s v="CUST907"/>
    <s v="Toys"/>
    <s v="Credit Card"/>
    <n v="63.6"/>
    <n v="9"/>
    <n v="572.4"/>
    <n v="454.08"/>
    <n v="118.32"/>
    <x v="3"/>
    <s v="11"/>
    <s v="November"/>
  </r>
  <r>
    <x v="6533"/>
    <d v="2024-03-03T15:47:18"/>
    <s v="PROD123"/>
    <s v="CUST677"/>
    <s v="Fashion"/>
    <s v="Bank Transfer"/>
    <n v="1462.62"/>
    <n v="7"/>
    <n v="10238.34"/>
    <n v="372.5"/>
    <n v="9865.84"/>
    <x v="0"/>
    <s v="03"/>
    <s v="March"/>
  </r>
  <r>
    <x v="6534"/>
    <d v="2024-05-16T23:48:35"/>
    <s v="PROD175"/>
    <s v="CUST31"/>
    <s v="Books"/>
    <s v="Bank Transfer"/>
    <n v="204.62"/>
    <n v="6"/>
    <n v="1227.72"/>
    <n v="742.32"/>
    <n v="485.4"/>
    <x v="2"/>
    <s v="05"/>
    <s v="May"/>
  </r>
  <r>
    <x v="6535"/>
    <d v="2024-09-16T19:58:09"/>
    <s v="PROD35"/>
    <s v="CUST354"/>
    <s v="Books"/>
    <s v="Debit Card"/>
    <n v="1899.49"/>
    <n v="6"/>
    <n v="11396.94"/>
    <n v="707.26"/>
    <n v="10689.68"/>
    <x v="6"/>
    <s v="09"/>
    <s v="September"/>
  </r>
  <r>
    <x v="6536"/>
    <d v="2024-06-22T21:16:17"/>
    <s v="PROD98"/>
    <s v="CUST965"/>
    <s v="Fashion"/>
    <s v="Cash"/>
    <n v="1188.02"/>
    <n v="3"/>
    <n v="3564.06"/>
    <n v="943.24"/>
    <n v="2620.8199999999997"/>
    <x v="3"/>
    <s v="06"/>
    <s v="June"/>
  </r>
  <r>
    <x v="6537"/>
    <d v="2024-06-19T19:15:42"/>
    <s v="PROD138"/>
    <s v="CUST638"/>
    <s v="Electronics"/>
    <s v="Cash"/>
    <n v="1099.9100000000001"/>
    <n v="6"/>
    <n v="6599.4600000000009"/>
    <n v="374.92"/>
    <n v="6224.5400000000009"/>
    <x v="4"/>
    <s v="06"/>
    <s v="June"/>
  </r>
  <r>
    <x v="6538"/>
    <d v="2024-07-20T08:24:38"/>
    <s v="PROD44"/>
    <s v="CUST682"/>
    <s v="Books"/>
    <s v="Cash"/>
    <n v="1791.99"/>
    <n v="7"/>
    <n v="12543.93"/>
    <n v="174.99"/>
    <n v="12368.94"/>
    <x v="3"/>
    <s v="07"/>
    <s v="July"/>
  </r>
  <r>
    <x v="6539"/>
    <d v="2024-08-02T20:23:54"/>
    <s v="PROD68"/>
    <s v="CUST494"/>
    <s v="Toys"/>
    <s v="Debit Card"/>
    <n v="920.64"/>
    <n v="7"/>
    <n v="6444.48"/>
    <n v="704.91"/>
    <n v="5739.57"/>
    <x v="1"/>
    <s v="08"/>
    <s v="August"/>
  </r>
  <r>
    <x v="6540"/>
    <d v="2024-04-09T20:58:46"/>
    <s v="PROD21"/>
    <s v="CUST187"/>
    <s v="Books"/>
    <s v="Bank Transfer"/>
    <n v="1561.03"/>
    <n v="7"/>
    <n v="10927.21"/>
    <n v="950.81"/>
    <n v="9976.4"/>
    <x v="5"/>
    <s v="04"/>
    <s v="April"/>
  </r>
  <r>
    <x v="6541"/>
    <d v="2024-04-28T22:12:30"/>
    <s v="PROD195"/>
    <s v="CUST921"/>
    <s v="Toys"/>
    <s v="Credit Card"/>
    <n v="1695.12"/>
    <n v="10"/>
    <n v="16951.199999999997"/>
    <n v="955.51"/>
    <n v="15995.689999999997"/>
    <x v="0"/>
    <s v="04"/>
    <s v="April"/>
  </r>
  <r>
    <x v="6542"/>
    <d v="2024-07-30T15:01:24"/>
    <s v="PROD153"/>
    <s v="CUST164"/>
    <s v="Books"/>
    <s v="Cash"/>
    <n v="1133.3699999999999"/>
    <n v="3"/>
    <n v="3400.1099999999997"/>
    <n v="585.16999999999996"/>
    <n v="2814.9399999999996"/>
    <x v="5"/>
    <s v="07"/>
    <s v="July"/>
  </r>
  <r>
    <x v="6543"/>
    <d v="2024-08-13T21:44:53"/>
    <s v="PROD41"/>
    <s v="CUST378"/>
    <s v="Books"/>
    <s v="Bank Transfer"/>
    <n v="1621.95"/>
    <n v="8"/>
    <n v="12975.6"/>
    <n v="786.45"/>
    <n v="12189.15"/>
    <x v="5"/>
    <s v="08"/>
    <s v="August"/>
  </r>
  <r>
    <x v="6544"/>
    <d v="2024-04-26T01:01:12"/>
    <s v="PROD99"/>
    <s v="CUST626"/>
    <s v="Fashion"/>
    <s v="Cash"/>
    <n v="1223.3699999999999"/>
    <n v="1"/>
    <n v="1223.3699999999999"/>
    <n v="643.29"/>
    <n v="580.07999999999993"/>
    <x v="1"/>
    <s v="04"/>
    <s v="April"/>
  </r>
  <r>
    <x v="6545"/>
    <d v="2024-03-26T08:19:55"/>
    <s v="PROD80"/>
    <s v="CUST372"/>
    <s v="Home Appliances"/>
    <s v="Bank Transfer"/>
    <n v="630.63"/>
    <n v="8"/>
    <n v="5045.04"/>
    <n v="348.54"/>
    <n v="4696.5"/>
    <x v="5"/>
    <s v="03"/>
    <s v="March"/>
  </r>
  <r>
    <x v="6546"/>
    <d v="2024-10-22T00:10:39"/>
    <s v="PROD94"/>
    <s v="CUST287"/>
    <s v="Fashion"/>
    <s v="Credit Card"/>
    <n v="1016.39"/>
    <n v="10"/>
    <n v="10163.9"/>
    <n v="171.16"/>
    <n v="9992.74"/>
    <x v="5"/>
    <s v="10"/>
    <s v="October"/>
  </r>
  <r>
    <x v="6547"/>
    <d v="2024-08-12T10:34:54"/>
    <s v="PROD25"/>
    <s v="CUST565"/>
    <s v="Toys"/>
    <s v="Credit Card"/>
    <n v="1682.3"/>
    <n v="5"/>
    <n v="8411.5"/>
    <n v="465.59"/>
    <n v="7945.91"/>
    <x v="6"/>
    <s v="08"/>
    <s v="August"/>
  </r>
  <r>
    <x v="6548"/>
    <d v="2024-03-13T10:54:39"/>
    <s v="PROD153"/>
    <s v="CUST1000"/>
    <s v="Books"/>
    <s v="Credit Card"/>
    <n v="310.18"/>
    <n v="1"/>
    <n v="310.18"/>
    <n v="585.16999999999996"/>
    <n v="-274.98999999999995"/>
    <x v="4"/>
    <s v="03"/>
    <s v="March"/>
  </r>
  <r>
    <x v="6549"/>
    <d v="2024-02-08T12:44:21"/>
    <s v="PROD39"/>
    <s v="CUST803"/>
    <s v="Toys"/>
    <s v="PayPal"/>
    <n v="694.18"/>
    <n v="7"/>
    <n v="4859.2599999999993"/>
    <n v="901.68"/>
    <n v="3957.5799999999995"/>
    <x v="2"/>
    <s v="02"/>
    <s v="February"/>
  </r>
  <r>
    <x v="6550"/>
    <d v="2024-07-02T00:25:21"/>
    <s v="PROD35"/>
    <s v="CUST280"/>
    <s v="Books"/>
    <s v="Cash"/>
    <n v="192.36"/>
    <n v="2"/>
    <n v="384.72"/>
    <n v="707.26"/>
    <n v="-322.53999999999996"/>
    <x v="5"/>
    <s v="07"/>
    <s v="July"/>
  </r>
  <r>
    <x v="6551"/>
    <d v="2024-03-04T06:33:00"/>
    <s v="PROD66"/>
    <s v="CUST568"/>
    <s v="Books"/>
    <s v="Cash"/>
    <n v="1854.3"/>
    <n v="5"/>
    <n v="9271.5"/>
    <n v="327.89"/>
    <n v="8943.61"/>
    <x v="6"/>
    <s v="03"/>
    <s v="March"/>
  </r>
  <r>
    <x v="6552"/>
    <d v="2024-09-19T15:28:02"/>
    <s v="PROD51"/>
    <s v="CUST903"/>
    <s v="Home Appliances"/>
    <s v="PayPal"/>
    <n v="1699.89"/>
    <n v="3"/>
    <n v="5099.67"/>
    <n v="502.29"/>
    <n v="4597.38"/>
    <x v="2"/>
    <s v="09"/>
    <s v="September"/>
  </r>
  <r>
    <x v="6553"/>
    <d v="2024-06-22T03:26:12"/>
    <s v="PROD190"/>
    <s v="CUST78"/>
    <s v="Electronics"/>
    <s v="PayPal"/>
    <n v="1299.71"/>
    <n v="3"/>
    <n v="3899.13"/>
    <n v="787.31"/>
    <n v="3111.82"/>
    <x v="3"/>
    <s v="06"/>
    <s v="June"/>
  </r>
  <r>
    <x v="6554"/>
    <d v="2024-03-28T05:04:44"/>
    <s v="PROD96"/>
    <s v="CUST823"/>
    <s v="Electronics"/>
    <s v="Bank Transfer"/>
    <n v="298.48"/>
    <n v="5"/>
    <n v="1492.4"/>
    <n v="307.60000000000002"/>
    <n v="1184.8000000000002"/>
    <x v="2"/>
    <s v="03"/>
    <s v="March"/>
  </r>
  <r>
    <x v="6555"/>
    <d v="2024-03-20T08:32:49"/>
    <s v="PROD23"/>
    <s v="CUST497"/>
    <s v="Fashion"/>
    <s v="Credit Card"/>
    <n v="1380.42"/>
    <n v="9"/>
    <n v="12423.78"/>
    <n v="249.12"/>
    <n v="12174.66"/>
    <x v="4"/>
    <s v="03"/>
    <s v="March"/>
  </r>
  <r>
    <x v="6556"/>
    <d v="2024-01-29T17:49:26"/>
    <s v="PROD131"/>
    <s v="CUST33"/>
    <s v="Home Appliances"/>
    <s v="Bank Transfer"/>
    <n v="239.46"/>
    <n v="4"/>
    <n v="957.84"/>
    <n v="694.54"/>
    <n v="263.30000000000007"/>
    <x v="6"/>
    <s v="01"/>
    <s v="January"/>
  </r>
  <r>
    <x v="6557"/>
    <d v="2024-06-07T16:39:13"/>
    <s v="PROD97"/>
    <s v="CUST221"/>
    <s v="Books"/>
    <s v="Cash"/>
    <n v="1579.53"/>
    <n v="8"/>
    <n v="12636.24"/>
    <n v="746.04"/>
    <n v="11890.2"/>
    <x v="1"/>
    <s v="06"/>
    <s v="June"/>
  </r>
  <r>
    <x v="6558"/>
    <d v="2024-10-21T13:40:59"/>
    <s v="PROD51"/>
    <s v="CUST904"/>
    <s v="Electronics"/>
    <s v="Debit Card"/>
    <n v="1562.16"/>
    <n v="2"/>
    <n v="3124.32"/>
    <n v="502.29"/>
    <n v="2622.03"/>
    <x v="6"/>
    <s v="10"/>
    <s v="October"/>
  </r>
  <r>
    <x v="6559"/>
    <d v="2024-11-15T11:51:52"/>
    <s v="PROD9"/>
    <s v="CUST759"/>
    <s v="Fashion"/>
    <s v="Cash"/>
    <n v="901.85"/>
    <n v="1"/>
    <n v="901.85"/>
    <n v="481"/>
    <n v="420.85"/>
    <x v="1"/>
    <s v="11"/>
    <s v="November"/>
  </r>
  <r>
    <x v="6560"/>
    <d v="2024-02-11T20:15:32"/>
    <s v="PROD19"/>
    <s v="CUST780"/>
    <s v="Books"/>
    <s v="Debit Card"/>
    <n v="1257.69"/>
    <n v="3"/>
    <n v="3773.07"/>
    <n v="288.51"/>
    <n v="3484.5600000000004"/>
    <x v="0"/>
    <s v="02"/>
    <s v="February"/>
  </r>
  <r>
    <x v="6561"/>
    <d v="2024-05-20T20:55:44"/>
    <s v="PROD64"/>
    <s v="CUST677"/>
    <s v="Home Appliances"/>
    <s v="Cash"/>
    <n v="158.59"/>
    <n v="9"/>
    <n v="1427.31"/>
    <n v="90.98"/>
    <n v="1336.33"/>
    <x v="6"/>
    <s v="05"/>
    <s v="May"/>
  </r>
  <r>
    <x v="6562"/>
    <d v="2024-04-27T02:25:47"/>
    <s v="PROD187"/>
    <s v="CUST611"/>
    <s v="Electronics"/>
    <s v="PayPal"/>
    <n v="33.619999999999997"/>
    <n v="6"/>
    <n v="201.71999999999997"/>
    <n v="117.5"/>
    <n v="84.21999999999997"/>
    <x v="3"/>
    <s v="04"/>
    <s v="April"/>
  </r>
  <r>
    <x v="6563"/>
    <d v="2024-08-14T16:04:03"/>
    <s v="PROD72"/>
    <s v="CUST100"/>
    <s v="Home Appliances"/>
    <s v="Bank Transfer"/>
    <n v="1259.6300000000001"/>
    <n v="2"/>
    <n v="2519.2600000000002"/>
    <n v="942.34"/>
    <n v="1576.92"/>
    <x v="4"/>
    <s v="08"/>
    <s v="August"/>
  </r>
  <r>
    <x v="6564"/>
    <d v="2024-05-06T02:16:34"/>
    <s v="PROD38"/>
    <s v="CUST16"/>
    <s v="Electronics"/>
    <s v="PayPal"/>
    <n v="1468.42"/>
    <n v="7"/>
    <n v="10278.94"/>
    <n v="99.19"/>
    <n v="10179.75"/>
    <x v="6"/>
    <s v="05"/>
    <s v="May"/>
  </r>
  <r>
    <x v="6565"/>
    <d v="2024-06-26T23:57:42"/>
    <s v="PROD116"/>
    <s v="CUST63"/>
    <s v="Electronics"/>
    <s v="PayPal"/>
    <n v="1928.05"/>
    <n v="5"/>
    <n v="9640.25"/>
    <n v="417.49"/>
    <n v="9222.76"/>
    <x v="4"/>
    <s v="06"/>
    <s v="June"/>
  </r>
  <r>
    <x v="6566"/>
    <d v="2024-03-24T04:11:14"/>
    <s v="PROD88"/>
    <s v="CUST420"/>
    <s v="Electronics"/>
    <s v="PayPal"/>
    <n v="774.65"/>
    <n v="1"/>
    <n v="774.65"/>
    <n v="834.4"/>
    <n v="-59.75"/>
    <x v="0"/>
    <s v="03"/>
    <s v="March"/>
  </r>
  <r>
    <x v="6567"/>
    <d v="2024-10-25T15:22:55"/>
    <s v="PROD185"/>
    <s v="CUST943"/>
    <s v="Books"/>
    <s v="Cash"/>
    <n v="1822.6"/>
    <n v="1"/>
    <n v="1822.6"/>
    <n v="751.58"/>
    <n v="1071.02"/>
    <x v="1"/>
    <s v="10"/>
    <s v="October"/>
  </r>
  <r>
    <x v="6568"/>
    <d v="2024-02-16T12:18:16"/>
    <s v="PROD149"/>
    <s v="CUST399"/>
    <s v="Books"/>
    <s v="Cash"/>
    <n v="1124.0999999999999"/>
    <n v="1"/>
    <n v="1124.0999999999999"/>
    <n v="581.64"/>
    <n v="542.45999999999992"/>
    <x v="1"/>
    <s v="02"/>
    <s v="February"/>
  </r>
  <r>
    <x v="6569"/>
    <d v="2024-05-04T05:17:52"/>
    <s v="PROD99"/>
    <s v="CUST851"/>
    <s v="Electronics"/>
    <s v="Bank Transfer"/>
    <n v="1452.55"/>
    <n v="3"/>
    <n v="4357.6499999999996"/>
    <n v="643.29"/>
    <n v="3714.3599999999997"/>
    <x v="3"/>
    <s v="05"/>
    <s v="May"/>
  </r>
  <r>
    <x v="6570"/>
    <d v="2024-09-25T03:12:15"/>
    <s v="PROD69"/>
    <s v="CUST524"/>
    <s v="Home Appliances"/>
    <s v="Debit Card"/>
    <n v="697.27"/>
    <n v="10"/>
    <n v="6972.7"/>
    <n v="878.74"/>
    <n v="6093.96"/>
    <x v="4"/>
    <s v="09"/>
    <s v="September"/>
  </r>
  <r>
    <x v="6571"/>
    <d v="2024-05-06T22:34:20"/>
    <s v="PROD53"/>
    <s v="CUST251"/>
    <s v="Electronics"/>
    <s v="Credit Card"/>
    <n v="1854.26"/>
    <n v="6"/>
    <n v="11125.56"/>
    <n v="752.34"/>
    <n v="10373.219999999999"/>
    <x v="6"/>
    <s v="05"/>
    <s v="May"/>
  </r>
  <r>
    <x v="6572"/>
    <d v="2024-02-11T21:26:03"/>
    <s v="PROD192"/>
    <s v="CUST124"/>
    <s v="Home Appliances"/>
    <s v="PayPal"/>
    <n v="21.05"/>
    <n v="1"/>
    <n v="21.05"/>
    <n v="154.76"/>
    <n v="-133.70999999999998"/>
    <x v="0"/>
    <s v="02"/>
    <s v="February"/>
  </r>
  <r>
    <x v="6573"/>
    <d v="2024-01-26T11:19:44"/>
    <s v="PROD68"/>
    <s v="CUST1"/>
    <s v="Fashion"/>
    <s v="Bank Transfer"/>
    <n v="770.68"/>
    <n v="3"/>
    <n v="2312.04"/>
    <n v="704.91"/>
    <n v="1607.13"/>
    <x v="1"/>
    <s v="01"/>
    <s v="January"/>
  </r>
  <r>
    <x v="6574"/>
    <d v="2024-10-20T04:33:14"/>
    <s v="PROD182"/>
    <s v="CUST737"/>
    <s v="Books"/>
    <s v="Credit Card"/>
    <n v="1131.55"/>
    <n v="6"/>
    <n v="6789.2999999999993"/>
    <n v="316.27"/>
    <n v="6473.0299999999988"/>
    <x v="0"/>
    <s v="10"/>
    <s v="October"/>
  </r>
  <r>
    <x v="6575"/>
    <d v="2024-05-18T10:46:25"/>
    <s v="PROD160"/>
    <s v="CUST905"/>
    <s v="Electronics"/>
    <s v="Bank Transfer"/>
    <n v="1269.8800000000001"/>
    <n v="10"/>
    <n v="12698.800000000001"/>
    <n v="311.56"/>
    <n v="12387.240000000002"/>
    <x v="3"/>
    <s v="05"/>
    <s v="May"/>
  </r>
  <r>
    <x v="6576"/>
    <d v="2024-06-06T08:40:30"/>
    <s v="PROD124"/>
    <s v="CUST713"/>
    <s v="Home Appliances"/>
    <s v="Credit Card"/>
    <n v="1025.5899999999999"/>
    <n v="7"/>
    <n v="7179.1299999999992"/>
    <n v="409.39"/>
    <n v="6769.7399999999989"/>
    <x v="2"/>
    <s v="06"/>
    <s v="June"/>
  </r>
  <r>
    <x v="6577"/>
    <d v="2024-08-27T15:19:09"/>
    <s v="PROD2"/>
    <s v="CUST523"/>
    <s v="Electronics"/>
    <s v="Debit Card"/>
    <n v="524.72"/>
    <n v="7"/>
    <n v="3673.04"/>
    <n v="253.61"/>
    <n v="3419.43"/>
    <x v="5"/>
    <s v="08"/>
    <s v="August"/>
  </r>
  <r>
    <x v="6578"/>
    <d v="2024-10-25T17:22:32"/>
    <s v="PROD186"/>
    <s v="CUST913"/>
    <s v="Fashion"/>
    <s v="Bank Transfer"/>
    <n v="236.34"/>
    <n v="6"/>
    <n v="1418.04"/>
    <n v="945.84"/>
    <n v="472.19999999999993"/>
    <x v="1"/>
    <s v="10"/>
    <s v="October"/>
  </r>
  <r>
    <x v="6579"/>
    <d v="2024-10-21T22:33:23"/>
    <s v="PROD21"/>
    <s v="CUST433"/>
    <s v="Books"/>
    <s v="Credit Card"/>
    <n v="1913.08"/>
    <n v="10"/>
    <n v="19130.8"/>
    <n v="950.81"/>
    <n v="18179.989999999998"/>
    <x v="6"/>
    <s v="10"/>
    <s v="October"/>
  </r>
  <r>
    <x v="6580"/>
    <d v="2024-04-28T18:33:57"/>
    <s v="PROD120"/>
    <s v="CUST54"/>
    <s v="Electronics"/>
    <s v="Debit Card"/>
    <n v="1565.09"/>
    <n v="7"/>
    <n v="10955.63"/>
    <n v="821.86"/>
    <n v="10133.769999999999"/>
    <x v="0"/>
    <s v="04"/>
    <s v="April"/>
  </r>
  <r>
    <x v="6581"/>
    <d v="2024-09-12T10:13:49"/>
    <s v="PROD85"/>
    <s v="CUST300"/>
    <s v="Books"/>
    <s v="Bank Transfer"/>
    <n v="402.87"/>
    <n v="5"/>
    <n v="2014.35"/>
    <n v="899.57"/>
    <n v="1114.7799999999997"/>
    <x v="2"/>
    <s v="09"/>
    <s v="September"/>
  </r>
  <r>
    <x v="6582"/>
    <d v="2024-09-20T19:36:03"/>
    <s v="PROD113"/>
    <s v="CUST673"/>
    <s v="Home Appliances"/>
    <s v="Cash"/>
    <n v="1483.36"/>
    <n v="10"/>
    <n v="14833.599999999999"/>
    <n v="669.31"/>
    <n v="14164.289999999999"/>
    <x v="1"/>
    <s v="09"/>
    <s v="September"/>
  </r>
  <r>
    <x v="6583"/>
    <d v="2024-07-19T04:50:56"/>
    <s v="PROD197"/>
    <s v="CUST717"/>
    <s v="Electronics"/>
    <s v="PayPal"/>
    <n v="849.61"/>
    <n v="6"/>
    <n v="5097.66"/>
    <n v="754.1"/>
    <n v="4343.5599999999995"/>
    <x v="1"/>
    <s v="07"/>
    <s v="July"/>
  </r>
  <r>
    <x v="6584"/>
    <d v="2024-02-07T20:50:02"/>
    <s v="PROD58"/>
    <s v="CUST883"/>
    <s v="Home Appliances"/>
    <s v="Debit Card"/>
    <n v="1063.23"/>
    <n v="8"/>
    <n v="8505.84"/>
    <n v="898.84"/>
    <n v="7607"/>
    <x v="4"/>
    <s v="02"/>
    <s v="February"/>
  </r>
  <r>
    <x v="6585"/>
    <d v="2024-08-06T07:50:05"/>
    <s v="PROD147"/>
    <s v="CUST933"/>
    <s v="Electronics"/>
    <s v="PayPal"/>
    <n v="646.5"/>
    <n v="2"/>
    <n v="1293"/>
    <n v="257.93"/>
    <n v="1035.07"/>
    <x v="5"/>
    <s v="08"/>
    <s v="August"/>
  </r>
  <r>
    <x v="6586"/>
    <d v="2024-08-23T07:39:35"/>
    <s v="PROD41"/>
    <s v="CUST702"/>
    <s v="Home Appliances"/>
    <s v="Credit Card"/>
    <n v="381.15"/>
    <n v="3"/>
    <n v="1143.4499999999998"/>
    <n v="786.45"/>
    <n v="356.99999999999977"/>
    <x v="1"/>
    <s v="08"/>
    <s v="August"/>
  </r>
  <r>
    <x v="6587"/>
    <d v="2024-09-11T00:15:25"/>
    <s v="PROD118"/>
    <s v="CUST519"/>
    <s v="Books"/>
    <s v="Debit Card"/>
    <n v="192.1"/>
    <n v="10"/>
    <n v="1921"/>
    <n v="370.52"/>
    <n v="1550.48"/>
    <x v="4"/>
    <s v="09"/>
    <s v="September"/>
  </r>
  <r>
    <x v="6588"/>
    <d v="2024-11-09T17:11:17"/>
    <s v="PROD84"/>
    <s v="CUST145"/>
    <s v="Fashion"/>
    <s v="Bank Transfer"/>
    <n v="1527.54"/>
    <n v="1"/>
    <n v="1527.54"/>
    <n v="970.96"/>
    <n v="556.57999999999993"/>
    <x v="3"/>
    <s v="11"/>
    <s v="November"/>
  </r>
  <r>
    <x v="6589"/>
    <d v="2024-02-18T07:49:45"/>
    <s v="PROD111"/>
    <s v="CUST239"/>
    <s v="Electronics"/>
    <s v="Bank Transfer"/>
    <n v="47.81"/>
    <n v="4"/>
    <n v="191.24"/>
    <n v="771.88"/>
    <n v="-580.64"/>
    <x v="0"/>
    <s v="02"/>
    <s v="February"/>
  </r>
  <r>
    <x v="6590"/>
    <d v="2024-01-05T06:32:23"/>
    <s v="PROD80"/>
    <s v="CUST297"/>
    <s v="Fashion"/>
    <s v="PayPal"/>
    <n v="1971.26"/>
    <n v="9"/>
    <n v="17741.34"/>
    <n v="348.54"/>
    <n v="17392.8"/>
    <x v="1"/>
    <s v="01"/>
    <s v="January"/>
  </r>
  <r>
    <x v="6591"/>
    <d v="2024-10-28T14:39:18"/>
    <s v="PROD34"/>
    <s v="CUST489"/>
    <s v="Books"/>
    <s v="PayPal"/>
    <n v="1971.51"/>
    <n v="9"/>
    <n v="17743.59"/>
    <n v="136.99"/>
    <n v="17606.599999999999"/>
    <x v="6"/>
    <s v="10"/>
    <s v="October"/>
  </r>
  <r>
    <x v="6592"/>
    <d v="2024-05-17T09:36:22"/>
    <s v="PROD176"/>
    <s v="CUST679"/>
    <s v="Electronics"/>
    <s v="Credit Card"/>
    <n v="317.56"/>
    <n v="6"/>
    <n v="1905.3600000000001"/>
    <n v="653.88"/>
    <n v="1251.48"/>
    <x v="1"/>
    <s v="05"/>
    <s v="May"/>
  </r>
  <r>
    <x v="6593"/>
    <d v="2024-02-16T08:51:50"/>
    <s v="PROD176"/>
    <s v="CUST72"/>
    <s v="Fashion"/>
    <s v="PayPal"/>
    <n v="1272.78"/>
    <n v="7"/>
    <n v="8909.4599999999991"/>
    <n v="653.88"/>
    <n v="8255.58"/>
    <x v="1"/>
    <s v="02"/>
    <s v="February"/>
  </r>
  <r>
    <x v="6594"/>
    <d v="2024-08-15T19:01:25"/>
    <s v="PROD35"/>
    <s v="CUST461"/>
    <s v="Electronics"/>
    <s v="Cash"/>
    <n v="1036.6500000000001"/>
    <n v="7"/>
    <n v="7256.5500000000011"/>
    <n v="707.26"/>
    <n v="6549.2900000000009"/>
    <x v="2"/>
    <s v="08"/>
    <s v="August"/>
  </r>
  <r>
    <x v="6595"/>
    <d v="2024-09-30T09:47:48"/>
    <s v="PROD170"/>
    <s v="CUST938"/>
    <s v="Toys"/>
    <s v="PayPal"/>
    <n v="1620.52"/>
    <n v="8"/>
    <n v="12964.16"/>
    <n v="388.3"/>
    <n v="12575.86"/>
    <x v="6"/>
    <s v="09"/>
    <s v="September"/>
  </r>
  <r>
    <x v="6596"/>
    <d v="2024-07-24T11:48:48"/>
    <s v="PROD37"/>
    <s v="CUST974"/>
    <s v="Electronics"/>
    <s v="PayPal"/>
    <n v="1819.61"/>
    <n v="7"/>
    <n v="12737.269999999999"/>
    <n v="644.58000000000004"/>
    <n v="12092.689999999999"/>
    <x v="4"/>
    <s v="07"/>
    <s v="July"/>
  </r>
  <r>
    <x v="6597"/>
    <d v="2024-08-11T06:22:30"/>
    <s v="PROD39"/>
    <s v="CUST36"/>
    <s v="Toys"/>
    <s v="Bank Transfer"/>
    <n v="1497.88"/>
    <n v="10"/>
    <n v="14978.800000000001"/>
    <n v="901.68"/>
    <n v="14077.12"/>
    <x v="0"/>
    <s v="08"/>
    <s v="August"/>
  </r>
  <r>
    <x v="6598"/>
    <d v="2024-03-20T00:09:26"/>
    <s v="PROD50"/>
    <s v="CUST672"/>
    <s v="Toys"/>
    <s v="Debit Card"/>
    <n v="45.62"/>
    <n v="7"/>
    <n v="319.33999999999997"/>
    <n v="762.05"/>
    <n v="-442.71"/>
    <x v="4"/>
    <s v="03"/>
    <s v="March"/>
  </r>
  <r>
    <x v="6599"/>
    <d v="2024-09-29T09:09:35"/>
    <s v="PROD60"/>
    <s v="CUST264"/>
    <s v="Toys"/>
    <s v="Debit Card"/>
    <n v="130.5"/>
    <n v="3"/>
    <n v="391.5"/>
    <n v="961.88"/>
    <n v="-570.38"/>
    <x v="0"/>
    <s v="09"/>
    <s v="September"/>
  </r>
  <r>
    <x v="6600"/>
    <d v="2024-06-13T05:42:02"/>
    <s v="PROD110"/>
    <s v="CUST493"/>
    <s v="Books"/>
    <s v="Debit Card"/>
    <n v="997.1"/>
    <n v="9"/>
    <n v="8973.9"/>
    <n v="678.93"/>
    <n v="8294.9699999999993"/>
    <x v="2"/>
    <s v="06"/>
    <s v="June"/>
  </r>
  <r>
    <x v="6601"/>
    <d v="2024-04-17T00:32:12"/>
    <s v="PROD141"/>
    <s v="CUST575"/>
    <s v="Books"/>
    <s v="PayPal"/>
    <n v="482.12"/>
    <n v="7"/>
    <n v="3374.84"/>
    <n v="74.92"/>
    <n v="3299.92"/>
    <x v="4"/>
    <s v="04"/>
    <s v="April"/>
  </r>
  <r>
    <x v="6602"/>
    <d v="2024-08-24T16:37:15"/>
    <s v="PROD30"/>
    <s v="CUST341"/>
    <s v="Fashion"/>
    <s v="Bank Transfer"/>
    <n v="214.88"/>
    <n v="2"/>
    <n v="429.76"/>
    <n v="363.91"/>
    <n v="65.849999999999966"/>
    <x v="3"/>
    <s v="08"/>
    <s v="August"/>
  </r>
  <r>
    <x v="6603"/>
    <d v="2024-06-18T11:51:50"/>
    <s v="PROD99"/>
    <s v="CUST324"/>
    <s v="Fashion"/>
    <s v="Bank Transfer"/>
    <n v="1523.12"/>
    <n v="6"/>
    <n v="9138.7199999999993"/>
    <n v="643.29"/>
    <n v="8495.43"/>
    <x v="5"/>
    <s v="06"/>
    <s v="June"/>
  </r>
  <r>
    <x v="6604"/>
    <d v="2024-08-08T17:04:12"/>
    <s v="PROD63"/>
    <s v="CUST611"/>
    <s v="Books"/>
    <s v="PayPal"/>
    <n v="1822.89"/>
    <n v="7"/>
    <n v="12760.230000000001"/>
    <n v="925.53"/>
    <n v="11834.7"/>
    <x v="2"/>
    <s v="08"/>
    <s v="August"/>
  </r>
  <r>
    <x v="6605"/>
    <d v="2024-09-02T02:44:51"/>
    <s v="PROD16"/>
    <s v="CUST672"/>
    <s v="Home Appliances"/>
    <s v="Bank Transfer"/>
    <n v="784.42"/>
    <n v="3"/>
    <n v="2353.2599999999998"/>
    <n v="114.47"/>
    <n v="2238.79"/>
    <x v="6"/>
    <s v="09"/>
    <s v="September"/>
  </r>
  <r>
    <x v="6606"/>
    <d v="2024-01-20T11:37:10"/>
    <s v="PROD39"/>
    <s v="CUST793"/>
    <s v="Home Appliances"/>
    <s v="Cash"/>
    <n v="63.22"/>
    <n v="8"/>
    <n v="505.76"/>
    <n v="901.68"/>
    <n v="-395.91999999999996"/>
    <x v="3"/>
    <s v="01"/>
    <s v="January"/>
  </r>
  <r>
    <x v="6607"/>
    <d v="2024-06-03T06:03:14"/>
    <s v="PROD83"/>
    <s v="CUST959"/>
    <s v="Books"/>
    <s v="Cash"/>
    <n v="857.46"/>
    <n v="5"/>
    <n v="4287.3"/>
    <n v="303.60000000000002"/>
    <n v="3983.7000000000003"/>
    <x v="6"/>
    <s v="06"/>
    <s v="June"/>
  </r>
  <r>
    <x v="6608"/>
    <d v="2024-10-24T11:21:29"/>
    <s v="PROD41"/>
    <s v="CUST103"/>
    <s v="Books"/>
    <s v="PayPal"/>
    <n v="154.47999999999999"/>
    <n v="7"/>
    <n v="1081.3599999999999"/>
    <n v="786.45"/>
    <n v="294.90999999999985"/>
    <x v="2"/>
    <s v="10"/>
    <s v="October"/>
  </r>
  <r>
    <x v="6609"/>
    <d v="2024-02-13T11:39:53"/>
    <s v="PROD200"/>
    <s v="CUST183"/>
    <s v="Toys"/>
    <s v="Bank Transfer"/>
    <n v="792.73"/>
    <n v="10"/>
    <n v="7927.3"/>
    <n v="606.07000000000005"/>
    <n v="7321.2300000000005"/>
    <x v="5"/>
    <s v="02"/>
    <s v="February"/>
  </r>
  <r>
    <x v="6610"/>
    <d v="2024-06-13T05:13:54"/>
    <s v="PROD18"/>
    <s v="CUST171"/>
    <s v="Electronics"/>
    <s v="PayPal"/>
    <n v="302.87"/>
    <n v="4"/>
    <n v="1211.48"/>
    <n v="973.48"/>
    <n v="238"/>
    <x v="2"/>
    <s v="06"/>
    <s v="June"/>
  </r>
  <r>
    <x v="6611"/>
    <d v="2024-02-01T14:30:00"/>
    <s v="PROD144"/>
    <s v="CUST164"/>
    <s v="Fashion"/>
    <s v="Credit Card"/>
    <n v="1019.06"/>
    <n v="10"/>
    <n v="10190.599999999999"/>
    <n v="369.73"/>
    <n v="9820.869999999999"/>
    <x v="2"/>
    <s v="02"/>
    <s v="February"/>
  </r>
  <r>
    <x v="6612"/>
    <d v="2024-10-21T09:54:20"/>
    <s v="PROD104"/>
    <s v="CUST984"/>
    <s v="Books"/>
    <s v="Debit Card"/>
    <n v="1996.05"/>
    <n v="5"/>
    <n v="9980.25"/>
    <n v="310.20999999999998"/>
    <n v="9670.0400000000009"/>
    <x v="6"/>
    <s v="10"/>
    <s v="October"/>
  </r>
  <r>
    <x v="6613"/>
    <d v="2024-01-28T16:35:26"/>
    <s v="PROD120"/>
    <s v="CUST904"/>
    <s v="Home Appliances"/>
    <s v="Debit Card"/>
    <n v="1115.27"/>
    <n v="8"/>
    <n v="8922.16"/>
    <n v="821.86"/>
    <n v="8100.3"/>
    <x v="0"/>
    <s v="01"/>
    <s v="January"/>
  </r>
  <r>
    <x v="6614"/>
    <d v="2024-04-24T07:46:45"/>
    <s v="PROD125"/>
    <s v="CUST904"/>
    <s v="Books"/>
    <s v="Credit Card"/>
    <n v="1437.66"/>
    <n v="2"/>
    <n v="2875.32"/>
    <n v="358.25"/>
    <n v="2517.0700000000002"/>
    <x v="4"/>
    <s v="04"/>
    <s v="April"/>
  </r>
  <r>
    <x v="6615"/>
    <d v="2024-09-14T01:57:33"/>
    <s v="PROD198"/>
    <s v="CUST237"/>
    <s v="Books"/>
    <s v="Debit Card"/>
    <n v="299.18"/>
    <n v="1"/>
    <n v="299.18"/>
    <n v="565.99"/>
    <n v="-266.81"/>
    <x v="3"/>
    <s v="09"/>
    <s v="September"/>
  </r>
  <r>
    <x v="6616"/>
    <d v="2024-08-16T08:43:58"/>
    <s v="PROD146"/>
    <s v="CUST205"/>
    <s v="Fashion"/>
    <s v="Credit Card"/>
    <n v="657.58"/>
    <n v="1"/>
    <n v="657.58"/>
    <n v="687.22"/>
    <n v="-29.639999999999986"/>
    <x v="1"/>
    <s v="08"/>
    <s v="August"/>
  </r>
  <r>
    <x v="6617"/>
    <d v="2024-03-04T13:38:35"/>
    <s v="PROD41"/>
    <s v="CUST135"/>
    <s v="Electronics"/>
    <s v="Debit Card"/>
    <n v="460.44"/>
    <n v="10"/>
    <n v="4604.3999999999996"/>
    <n v="786.45"/>
    <n v="3817.95"/>
    <x v="6"/>
    <s v="03"/>
    <s v="March"/>
  </r>
  <r>
    <x v="6618"/>
    <d v="2024-02-26T15:38:34"/>
    <s v="PROD120"/>
    <s v="CUST266"/>
    <s v="Home Appliances"/>
    <s v="Credit Card"/>
    <n v="1059.55"/>
    <n v="10"/>
    <n v="10595.5"/>
    <n v="821.86"/>
    <n v="9773.64"/>
    <x v="6"/>
    <s v="02"/>
    <s v="February"/>
  </r>
  <r>
    <x v="6619"/>
    <d v="2024-07-03T03:43:51"/>
    <s v="PROD8"/>
    <s v="CUST670"/>
    <s v="Toys"/>
    <s v="Credit Card"/>
    <n v="342.21"/>
    <n v="1"/>
    <n v="342.21"/>
    <n v="851.56"/>
    <n v="-509.34999999999997"/>
    <x v="4"/>
    <s v="07"/>
    <s v="July"/>
  </r>
  <r>
    <x v="6620"/>
    <d v="2024-10-13T01:45:55"/>
    <s v="PROD17"/>
    <s v="CUST594"/>
    <s v="Home Appliances"/>
    <s v="Cash"/>
    <n v="42.45"/>
    <n v="3"/>
    <n v="127.35000000000001"/>
    <n v="34.31"/>
    <n v="93.04"/>
    <x v="0"/>
    <s v="10"/>
    <s v="October"/>
  </r>
  <r>
    <x v="6621"/>
    <d v="2024-10-19T05:01:12"/>
    <s v="PROD77"/>
    <s v="CUST160"/>
    <s v="Home Appliances"/>
    <s v="Debit Card"/>
    <n v="1260.93"/>
    <n v="2"/>
    <n v="2521.86"/>
    <n v="596.91999999999996"/>
    <n v="1924.94"/>
    <x v="3"/>
    <s v="10"/>
    <s v="October"/>
  </r>
  <r>
    <x v="6622"/>
    <d v="2024-05-03T00:37:50"/>
    <s v="PROD50"/>
    <s v="CUST89"/>
    <s v="Books"/>
    <s v="Credit Card"/>
    <n v="1255.1099999999999"/>
    <n v="1"/>
    <n v="1255.1099999999999"/>
    <n v="762.05"/>
    <n v="493.05999999999995"/>
    <x v="1"/>
    <s v="05"/>
    <s v="May"/>
  </r>
  <r>
    <x v="6623"/>
    <d v="2024-10-26T02:11:16"/>
    <s v="PROD180"/>
    <s v="CUST218"/>
    <s v="Books"/>
    <s v="Bank Transfer"/>
    <n v="1121.99"/>
    <n v="6"/>
    <n v="6731.9400000000005"/>
    <n v="452.2"/>
    <n v="6279.7400000000007"/>
    <x v="3"/>
    <s v="10"/>
    <s v="October"/>
  </r>
  <r>
    <x v="6624"/>
    <d v="2024-09-01T22:23:09"/>
    <s v="PROD65"/>
    <s v="CUST716"/>
    <s v="Toys"/>
    <s v="Debit Card"/>
    <n v="784.79"/>
    <n v="4"/>
    <n v="3139.16"/>
    <n v="974.22"/>
    <n v="2164.9399999999996"/>
    <x v="0"/>
    <s v="09"/>
    <s v="September"/>
  </r>
  <r>
    <x v="6625"/>
    <d v="2024-08-06T22:17:03"/>
    <s v="PROD168"/>
    <s v="CUST568"/>
    <s v="Toys"/>
    <s v="PayPal"/>
    <n v="1644.78"/>
    <n v="5"/>
    <n v="8223.9"/>
    <n v="407.18"/>
    <n v="7816.7199999999993"/>
    <x v="5"/>
    <s v="08"/>
    <s v="August"/>
  </r>
  <r>
    <x v="6626"/>
    <d v="2024-01-30T07:16:40"/>
    <s v="PROD10"/>
    <s v="CUST587"/>
    <s v="Home Appliances"/>
    <s v="PayPal"/>
    <n v="1461.42"/>
    <n v="4"/>
    <n v="5845.68"/>
    <n v="438.5"/>
    <n v="5407.18"/>
    <x v="5"/>
    <s v="01"/>
    <s v="January"/>
  </r>
  <r>
    <x v="6627"/>
    <d v="2024-02-08T14:49:27"/>
    <s v="PROD154"/>
    <s v="CUST713"/>
    <s v="Fashion"/>
    <s v="PayPal"/>
    <n v="899.31"/>
    <n v="2"/>
    <n v="1798.62"/>
    <n v="37.53"/>
    <n v="1761.09"/>
    <x v="2"/>
    <s v="02"/>
    <s v="February"/>
  </r>
  <r>
    <x v="6628"/>
    <d v="2024-09-18T08:06:09"/>
    <s v="PROD52"/>
    <s v="CUST493"/>
    <s v="Electronics"/>
    <s v="Cash"/>
    <n v="1752.69"/>
    <n v="9"/>
    <n v="15774.210000000001"/>
    <n v="71.47"/>
    <n v="15702.740000000002"/>
    <x v="4"/>
    <s v="09"/>
    <s v="September"/>
  </r>
  <r>
    <x v="6629"/>
    <d v="2024-07-22T06:57:50"/>
    <s v="PROD25"/>
    <s v="CUST101"/>
    <s v="Fashion"/>
    <s v="Bank Transfer"/>
    <n v="494.31"/>
    <n v="10"/>
    <n v="4943.1000000000004"/>
    <n v="465.59"/>
    <n v="4477.51"/>
    <x v="6"/>
    <s v="07"/>
    <s v="July"/>
  </r>
  <r>
    <x v="6630"/>
    <d v="2024-04-22T17:19:16"/>
    <s v="PROD23"/>
    <s v="CUST396"/>
    <s v="Electronics"/>
    <s v="Bank Transfer"/>
    <n v="676.3"/>
    <n v="1"/>
    <n v="676.3"/>
    <n v="249.12"/>
    <n v="427.17999999999995"/>
    <x v="6"/>
    <s v="04"/>
    <s v="April"/>
  </r>
  <r>
    <x v="6631"/>
    <d v="2024-03-05T15:05:54"/>
    <s v="PROD120"/>
    <s v="CUST891"/>
    <s v="Home Appliances"/>
    <s v="Credit Card"/>
    <n v="197.29"/>
    <n v="1"/>
    <n v="197.29"/>
    <n v="821.86"/>
    <n v="-624.57000000000005"/>
    <x v="5"/>
    <s v="03"/>
    <s v="March"/>
  </r>
  <r>
    <x v="6632"/>
    <d v="2024-11-14T21:53:33"/>
    <s v="PROD150"/>
    <s v="CUST589"/>
    <s v="Toys"/>
    <s v="Bank Transfer"/>
    <n v="821.82"/>
    <n v="9"/>
    <n v="7396.38"/>
    <n v="904.67"/>
    <n v="6491.71"/>
    <x v="2"/>
    <s v="11"/>
    <s v="November"/>
  </r>
  <r>
    <x v="6633"/>
    <d v="2024-03-17T02:42:11"/>
    <s v="PROD32"/>
    <s v="CUST364"/>
    <s v="Home Appliances"/>
    <s v="PayPal"/>
    <n v="1062.74"/>
    <n v="6"/>
    <n v="6376.4400000000005"/>
    <n v="439.15"/>
    <n v="5937.2900000000009"/>
    <x v="0"/>
    <s v="03"/>
    <s v="March"/>
  </r>
  <r>
    <x v="6634"/>
    <d v="2024-01-28T17:38:05"/>
    <s v="PROD93"/>
    <s v="CUST752"/>
    <s v="Electronics"/>
    <s v="Credit Card"/>
    <n v="72.989999999999995"/>
    <n v="2"/>
    <n v="145.97999999999999"/>
    <n v="762.47"/>
    <n v="-616.49"/>
    <x v="0"/>
    <s v="01"/>
    <s v="January"/>
  </r>
  <r>
    <x v="6635"/>
    <d v="2024-10-04T22:09:06"/>
    <s v="PROD97"/>
    <s v="CUST853"/>
    <s v="Books"/>
    <s v="Bank Transfer"/>
    <n v="1260.27"/>
    <n v="3"/>
    <n v="3780.81"/>
    <n v="746.04"/>
    <n v="3034.77"/>
    <x v="1"/>
    <s v="10"/>
    <s v="October"/>
  </r>
  <r>
    <x v="6636"/>
    <d v="2024-01-17T02:29:29"/>
    <s v="PROD126"/>
    <s v="CUST577"/>
    <s v="Electronics"/>
    <s v="Bank Transfer"/>
    <n v="596.54999999999995"/>
    <n v="1"/>
    <n v="596.54999999999995"/>
    <n v="605.29999999999995"/>
    <n v="-8.75"/>
    <x v="4"/>
    <s v="01"/>
    <s v="January"/>
  </r>
  <r>
    <x v="6637"/>
    <d v="2024-06-20T03:27:54"/>
    <s v="PROD107"/>
    <s v="CUST273"/>
    <s v="Home Appliances"/>
    <s v="PayPal"/>
    <n v="1530.23"/>
    <n v="2"/>
    <n v="3060.46"/>
    <n v="434.88"/>
    <n v="2625.58"/>
    <x v="2"/>
    <s v="06"/>
    <s v="June"/>
  </r>
  <r>
    <x v="6638"/>
    <d v="2024-05-17T08:38:12"/>
    <s v="PROD28"/>
    <s v="CUST945"/>
    <s v="Home Appliances"/>
    <s v="Credit Card"/>
    <n v="1580.79"/>
    <n v="8"/>
    <n v="12646.32"/>
    <n v="963.58"/>
    <n v="11682.74"/>
    <x v="1"/>
    <s v="05"/>
    <s v="May"/>
  </r>
  <r>
    <x v="6639"/>
    <d v="2024-04-22T04:41:43"/>
    <s v="PROD2"/>
    <s v="CUST212"/>
    <s v="Books"/>
    <s v="Bank Transfer"/>
    <n v="63.53"/>
    <n v="8"/>
    <n v="508.24"/>
    <n v="253.61"/>
    <n v="254.63"/>
    <x v="6"/>
    <s v="04"/>
    <s v="April"/>
  </r>
  <r>
    <x v="6640"/>
    <d v="2024-05-07T04:08:20"/>
    <s v="PROD1"/>
    <s v="CUST33"/>
    <s v="Toys"/>
    <s v="PayPal"/>
    <n v="1922.11"/>
    <n v="9"/>
    <n v="17298.989999999998"/>
    <n v="435.29"/>
    <n v="16863.699999999997"/>
    <x v="5"/>
    <s v="05"/>
    <s v="May"/>
  </r>
  <r>
    <x v="6641"/>
    <d v="2024-01-18T07:29:36"/>
    <s v="PROD167"/>
    <s v="CUST364"/>
    <s v="Fashion"/>
    <s v="PayPal"/>
    <n v="1866.26"/>
    <n v="1"/>
    <n v="1866.26"/>
    <n v="692.47"/>
    <n v="1173.79"/>
    <x v="2"/>
    <s v="01"/>
    <s v="January"/>
  </r>
  <r>
    <x v="6642"/>
    <d v="2024-09-28T17:46:35"/>
    <s v="PROD191"/>
    <s v="CUST945"/>
    <s v="Electronics"/>
    <s v="Credit Card"/>
    <n v="1093.71"/>
    <n v="8"/>
    <n v="8749.68"/>
    <n v="148.63"/>
    <n v="8601.0500000000011"/>
    <x v="3"/>
    <s v="09"/>
    <s v="September"/>
  </r>
  <r>
    <x v="6643"/>
    <d v="2024-02-04T20:30:11"/>
    <s v="PROD124"/>
    <s v="CUST483"/>
    <s v="Home Appliances"/>
    <s v="Credit Card"/>
    <n v="282.52999999999997"/>
    <n v="1"/>
    <n v="282.52999999999997"/>
    <n v="409.39"/>
    <n v="-126.86000000000001"/>
    <x v="0"/>
    <s v="02"/>
    <s v="February"/>
  </r>
  <r>
    <x v="6644"/>
    <d v="2024-04-01T21:42:12"/>
    <s v="PROD187"/>
    <s v="CUST766"/>
    <s v="Electronics"/>
    <s v="PayPal"/>
    <n v="244.53"/>
    <n v="1"/>
    <n v="244.53"/>
    <n v="117.5"/>
    <n v="127.03"/>
    <x v="6"/>
    <s v="04"/>
    <s v="April"/>
  </r>
  <r>
    <x v="6645"/>
    <d v="2024-07-23T18:41:25"/>
    <s v="PROD93"/>
    <s v="CUST295"/>
    <s v="Electronics"/>
    <s v="Bank Transfer"/>
    <n v="1626.85"/>
    <n v="10"/>
    <n v="16268.5"/>
    <n v="762.47"/>
    <n v="15506.03"/>
    <x v="5"/>
    <s v="07"/>
    <s v="July"/>
  </r>
  <r>
    <x v="6646"/>
    <d v="2024-07-03T17:28:20"/>
    <s v="PROD14"/>
    <s v="CUST229"/>
    <s v="Fashion"/>
    <s v="PayPal"/>
    <n v="1840.91"/>
    <n v="1"/>
    <n v="1840.91"/>
    <n v="623.39"/>
    <n v="1217.52"/>
    <x v="4"/>
    <s v="07"/>
    <s v="July"/>
  </r>
  <r>
    <x v="6647"/>
    <d v="2024-02-10T01:01:46"/>
    <s v="PROD71"/>
    <s v="CUST178"/>
    <s v="Fashion"/>
    <s v="Cash"/>
    <n v="1254.83"/>
    <n v="1"/>
    <n v="1254.83"/>
    <n v="35.22"/>
    <n v="1219.6099999999999"/>
    <x v="3"/>
    <s v="02"/>
    <s v="February"/>
  </r>
  <r>
    <x v="6648"/>
    <d v="2024-04-01T22:02:25"/>
    <s v="PROD157"/>
    <s v="CUST600"/>
    <s v="Electronics"/>
    <s v="PayPal"/>
    <n v="1630.08"/>
    <n v="9"/>
    <n v="14670.72"/>
    <n v="152.68"/>
    <n v="14518.039999999999"/>
    <x v="6"/>
    <s v="04"/>
    <s v="April"/>
  </r>
  <r>
    <x v="6649"/>
    <d v="2024-01-22T22:49:28"/>
    <s v="PROD16"/>
    <s v="CUST811"/>
    <s v="Fashion"/>
    <s v="Debit Card"/>
    <n v="377.98"/>
    <n v="1"/>
    <n v="377.98"/>
    <n v="114.47"/>
    <n v="263.51"/>
    <x v="6"/>
    <s v="01"/>
    <s v="January"/>
  </r>
  <r>
    <x v="6650"/>
    <d v="2024-03-29T11:05:35"/>
    <s v="PROD9"/>
    <s v="CUST121"/>
    <s v="Fashion"/>
    <s v="Bank Transfer"/>
    <n v="828.56"/>
    <n v="9"/>
    <n v="7457.0399999999991"/>
    <n v="481"/>
    <n v="6976.0399999999991"/>
    <x v="1"/>
    <s v="03"/>
    <s v="March"/>
  </r>
  <r>
    <x v="6651"/>
    <d v="2024-02-05T06:45:07"/>
    <s v="PROD12"/>
    <s v="CUST339"/>
    <s v="Fashion"/>
    <s v="Credit Card"/>
    <n v="1880.97"/>
    <n v="6"/>
    <n v="11285.82"/>
    <n v="132.38999999999999"/>
    <n v="11153.43"/>
    <x v="6"/>
    <s v="02"/>
    <s v="February"/>
  </r>
  <r>
    <x v="6652"/>
    <d v="2024-02-13T02:52:19"/>
    <s v="PROD34"/>
    <s v="CUST464"/>
    <s v="Books"/>
    <s v="Debit Card"/>
    <n v="500.3"/>
    <n v="9"/>
    <n v="4502.7"/>
    <n v="136.99"/>
    <n v="4365.71"/>
    <x v="5"/>
    <s v="02"/>
    <s v="February"/>
  </r>
  <r>
    <x v="6653"/>
    <d v="2024-10-31T11:01:12"/>
    <s v="PROD43"/>
    <s v="CUST563"/>
    <s v="Home Appliances"/>
    <s v="Cash"/>
    <n v="1977.48"/>
    <n v="8"/>
    <n v="15819.84"/>
    <n v="321.19"/>
    <n v="15498.65"/>
    <x v="2"/>
    <s v="10"/>
    <s v="October"/>
  </r>
  <r>
    <x v="6654"/>
    <d v="2024-07-02T20:56:38"/>
    <s v="PROD123"/>
    <s v="CUST687"/>
    <s v="Books"/>
    <s v="Credit Card"/>
    <n v="1205.04"/>
    <n v="1"/>
    <n v="1205.04"/>
    <n v="372.5"/>
    <n v="832.54"/>
    <x v="5"/>
    <s v="07"/>
    <s v="July"/>
  </r>
  <r>
    <x v="6655"/>
    <d v="2024-11-01T04:19:22"/>
    <s v="PROD178"/>
    <s v="CUST343"/>
    <s v="Books"/>
    <s v="PayPal"/>
    <n v="1269.04"/>
    <n v="10"/>
    <n v="12690.4"/>
    <n v="750.55"/>
    <n v="11939.85"/>
    <x v="1"/>
    <s v="11"/>
    <s v="November"/>
  </r>
  <r>
    <x v="6656"/>
    <d v="2024-10-06T06:54:38"/>
    <s v="PROD83"/>
    <s v="CUST946"/>
    <s v="Electronics"/>
    <s v="Cash"/>
    <n v="48.52"/>
    <n v="7"/>
    <n v="339.64000000000004"/>
    <n v="303.60000000000002"/>
    <n v="36.04000000000002"/>
    <x v="0"/>
    <s v="10"/>
    <s v="October"/>
  </r>
  <r>
    <x v="6657"/>
    <d v="2024-09-10T07:20:14"/>
    <s v="PROD138"/>
    <s v="CUST30"/>
    <s v="Books"/>
    <s v="PayPal"/>
    <n v="1867.03"/>
    <n v="3"/>
    <n v="5601.09"/>
    <n v="374.92"/>
    <n v="5226.17"/>
    <x v="5"/>
    <s v="09"/>
    <s v="September"/>
  </r>
  <r>
    <x v="6658"/>
    <d v="2024-07-04T22:23:05"/>
    <s v="PROD169"/>
    <s v="CUST11"/>
    <s v="Home Appliances"/>
    <s v="Bank Transfer"/>
    <n v="1163.3900000000001"/>
    <n v="2"/>
    <n v="2326.7800000000002"/>
    <n v="772.45"/>
    <n v="1554.3300000000002"/>
    <x v="2"/>
    <s v="07"/>
    <s v="July"/>
  </r>
  <r>
    <x v="6659"/>
    <d v="2024-07-03T12:36:28"/>
    <s v="PROD137"/>
    <s v="CUST42"/>
    <s v="Fashion"/>
    <s v="Credit Card"/>
    <n v="1461.09"/>
    <n v="10"/>
    <n v="14610.9"/>
    <n v="612.41999999999996"/>
    <n v="13998.48"/>
    <x v="4"/>
    <s v="07"/>
    <s v="July"/>
  </r>
  <r>
    <x v="6660"/>
    <d v="2024-10-04T12:28:21"/>
    <s v="PROD11"/>
    <s v="CUST496"/>
    <s v="Toys"/>
    <s v="Bank Transfer"/>
    <n v="598.91"/>
    <n v="3"/>
    <n v="1796.73"/>
    <n v="595.51"/>
    <n v="1201.22"/>
    <x v="1"/>
    <s v="10"/>
    <s v="October"/>
  </r>
  <r>
    <x v="6661"/>
    <d v="2024-10-15T20:48:32"/>
    <s v="PROD96"/>
    <s v="CUST252"/>
    <s v="Home Appliances"/>
    <s v="PayPal"/>
    <n v="546.62"/>
    <n v="1"/>
    <n v="546.62"/>
    <n v="307.60000000000002"/>
    <n v="239.01999999999998"/>
    <x v="5"/>
    <s v="10"/>
    <s v="October"/>
  </r>
  <r>
    <x v="6662"/>
    <d v="2024-04-27T04:54:55"/>
    <s v="PROD101"/>
    <s v="CUST907"/>
    <s v="Home Appliances"/>
    <s v="Cash"/>
    <n v="1427.12"/>
    <n v="8"/>
    <n v="11416.96"/>
    <n v="978.72"/>
    <n v="10438.24"/>
    <x v="3"/>
    <s v="04"/>
    <s v="April"/>
  </r>
  <r>
    <x v="6663"/>
    <d v="2024-07-03T02:05:28"/>
    <s v="PROD95"/>
    <s v="CUST103"/>
    <s v="Toys"/>
    <s v="Bank Transfer"/>
    <n v="235.2"/>
    <n v="2"/>
    <n v="470.4"/>
    <n v="211.14"/>
    <n v="259.26"/>
    <x v="4"/>
    <s v="07"/>
    <s v="July"/>
  </r>
  <r>
    <x v="6664"/>
    <d v="2024-08-09T09:47:13"/>
    <s v="PROD12"/>
    <s v="CUST51"/>
    <s v="Home Appliances"/>
    <s v="Bank Transfer"/>
    <n v="726.02"/>
    <n v="4"/>
    <n v="2904.08"/>
    <n v="132.38999999999999"/>
    <n v="2771.69"/>
    <x v="1"/>
    <s v="08"/>
    <s v="August"/>
  </r>
  <r>
    <x v="6665"/>
    <d v="2024-10-08T03:05:26"/>
    <s v="PROD187"/>
    <s v="CUST458"/>
    <s v="Electronics"/>
    <s v="Credit Card"/>
    <n v="1117.96"/>
    <n v="4"/>
    <n v="4471.84"/>
    <n v="117.5"/>
    <n v="4354.34"/>
    <x v="5"/>
    <s v="10"/>
    <s v="October"/>
  </r>
  <r>
    <x v="6666"/>
    <d v="2024-07-02T10:08:28"/>
    <s v="PROD106"/>
    <s v="CUST37"/>
    <s v="Home Appliances"/>
    <s v="Credit Card"/>
    <n v="987.5"/>
    <n v="1"/>
    <n v="987.5"/>
    <n v="750.19"/>
    <n v="237.30999999999995"/>
    <x v="5"/>
    <s v="07"/>
    <s v="July"/>
  </r>
  <r>
    <x v="6667"/>
    <d v="2024-06-19T04:22:15"/>
    <s v="PROD21"/>
    <s v="CUST514"/>
    <s v="Fashion"/>
    <s v="Debit Card"/>
    <n v="1722.61"/>
    <n v="3"/>
    <n v="5167.83"/>
    <n v="950.81"/>
    <n v="4217.0200000000004"/>
    <x v="4"/>
    <s v="06"/>
    <s v="June"/>
  </r>
  <r>
    <x v="6668"/>
    <d v="2024-10-15T22:37:31"/>
    <s v="PROD125"/>
    <s v="CUST254"/>
    <s v="Home Appliances"/>
    <s v="Debit Card"/>
    <n v="948.8"/>
    <n v="9"/>
    <n v="8539.1999999999989"/>
    <n v="358.25"/>
    <n v="8180.9499999999989"/>
    <x v="5"/>
    <s v="10"/>
    <s v="October"/>
  </r>
  <r>
    <x v="6669"/>
    <d v="2024-08-17T09:10:42"/>
    <s v="PROD89"/>
    <s v="CUST229"/>
    <s v="Books"/>
    <s v="Credit Card"/>
    <n v="288.57"/>
    <n v="9"/>
    <n v="2597.13"/>
    <n v="77.61"/>
    <n v="2519.52"/>
    <x v="3"/>
    <s v="08"/>
    <s v="August"/>
  </r>
  <r>
    <x v="6670"/>
    <d v="2024-02-16T18:31:28"/>
    <s v="PROD180"/>
    <s v="CUST718"/>
    <s v="Fashion"/>
    <s v="Debit Card"/>
    <n v="1709.17"/>
    <n v="9"/>
    <n v="15382.53"/>
    <n v="452.2"/>
    <n v="14930.33"/>
    <x v="1"/>
    <s v="02"/>
    <s v="February"/>
  </r>
  <r>
    <x v="6671"/>
    <d v="2024-07-21T13:58:22"/>
    <s v="PROD88"/>
    <s v="CUST202"/>
    <s v="Fashion"/>
    <s v="PayPal"/>
    <n v="352.82"/>
    <n v="9"/>
    <n v="3175.38"/>
    <n v="834.4"/>
    <n v="2340.98"/>
    <x v="0"/>
    <s v="07"/>
    <s v="July"/>
  </r>
  <r>
    <x v="6672"/>
    <d v="2024-05-08T03:29:31"/>
    <s v="PROD158"/>
    <s v="CUST364"/>
    <s v="Fashion"/>
    <s v="Bank Transfer"/>
    <n v="1499.72"/>
    <n v="5"/>
    <n v="7498.6"/>
    <n v="688.88"/>
    <n v="6809.72"/>
    <x v="4"/>
    <s v="05"/>
    <s v="May"/>
  </r>
  <r>
    <x v="6673"/>
    <d v="2024-01-15T17:04:26"/>
    <s v="PROD115"/>
    <s v="CUST379"/>
    <s v="Toys"/>
    <s v="Credit Card"/>
    <n v="662.92"/>
    <n v="8"/>
    <n v="5303.36"/>
    <n v="197.58"/>
    <n v="5105.78"/>
    <x v="6"/>
    <s v="01"/>
    <s v="January"/>
  </r>
  <r>
    <x v="6674"/>
    <d v="2024-04-13T19:20:43"/>
    <s v="PROD8"/>
    <s v="CUST925"/>
    <s v="Books"/>
    <s v="Bank Transfer"/>
    <n v="1552.68"/>
    <n v="3"/>
    <n v="4658.04"/>
    <n v="851.56"/>
    <n v="3806.48"/>
    <x v="3"/>
    <s v="04"/>
    <s v="April"/>
  </r>
  <r>
    <x v="6675"/>
    <d v="2024-03-09T10:18:47"/>
    <s v="PROD43"/>
    <s v="CUST814"/>
    <s v="Electronics"/>
    <s v="Cash"/>
    <n v="1395.37"/>
    <n v="10"/>
    <n v="13953.699999999999"/>
    <n v="321.19"/>
    <n v="13632.509999999998"/>
    <x v="3"/>
    <s v="03"/>
    <s v="March"/>
  </r>
  <r>
    <x v="6676"/>
    <d v="2024-01-15T15:35:11"/>
    <s v="PROD77"/>
    <s v="CUST965"/>
    <s v="Electronics"/>
    <s v="Debit Card"/>
    <n v="464.94"/>
    <n v="6"/>
    <n v="2789.64"/>
    <n v="596.91999999999996"/>
    <n v="2192.7199999999998"/>
    <x v="6"/>
    <s v="01"/>
    <s v="January"/>
  </r>
  <r>
    <x v="6677"/>
    <d v="2024-10-19T14:56:37"/>
    <s v="PROD7"/>
    <s v="CUST274"/>
    <s v="Home Appliances"/>
    <s v="Cash"/>
    <n v="304.27"/>
    <n v="5"/>
    <n v="1521.35"/>
    <n v="157.37"/>
    <n v="1363.98"/>
    <x v="3"/>
    <s v="10"/>
    <s v="October"/>
  </r>
  <r>
    <x v="6678"/>
    <d v="2024-10-05T22:41:44"/>
    <s v="PROD46"/>
    <s v="CUST616"/>
    <s v="Fashion"/>
    <s v="Debit Card"/>
    <n v="1070.03"/>
    <n v="6"/>
    <n v="6420.18"/>
    <n v="587.24"/>
    <n v="5832.9400000000005"/>
    <x v="3"/>
    <s v="10"/>
    <s v="October"/>
  </r>
  <r>
    <x v="6679"/>
    <d v="2024-03-16T01:55:49"/>
    <s v="PROD122"/>
    <s v="CUST797"/>
    <s v="Fashion"/>
    <s v="Bank Transfer"/>
    <n v="1525.39"/>
    <n v="2"/>
    <n v="3050.78"/>
    <n v="574.14"/>
    <n v="2476.6400000000003"/>
    <x v="3"/>
    <s v="03"/>
    <s v="March"/>
  </r>
  <r>
    <x v="6680"/>
    <d v="2024-06-19T23:57:01"/>
    <s v="PROD12"/>
    <s v="CUST204"/>
    <s v="Electronics"/>
    <s v="Credit Card"/>
    <n v="1349.54"/>
    <n v="7"/>
    <n v="9446.7799999999988"/>
    <n v="132.38999999999999"/>
    <n v="9314.39"/>
    <x v="4"/>
    <s v="06"/>
    <s v="June"/>
  </r>
  <r>
    <x v="6681"/>
    <d v="2024-05-10T13:47:34"/>
    <s v="PROD43"/>
    <s v="CUST3"/>
    <s v="Toys"/>
    <s v="Cash"/>
    <n v="177.57"/>
    <n v="5"/>
    <n v="887.84999999999991"/>
    <n v="321.19"/>
    <n v="566.65999999999985"/>
    <x v="1"/>
    <s v="05"/>
    <s v="May"/>
  </r>
  <r>
    <x v="6682"/>
    <d v="2024-11-06T16:06:16"/>
    <s v="PROD102"/>
    <s v="CUST183"/>
    <s v="Home Appliances"/>
    <s v="Credit Card"/>
    <n v="787.86"/>
    <n v="3"/>
    <n v="2363.58"/>
    <n v="294.83"/>
    <n v="2068.75"/>
    <x v="4"/>
    <s v="11"/>
    <s v="November"/>
  </r>
  <r>
    <x v="6683"/>
    <d v="2024-10-23T20:23:54"/>
    <s v="PROD199"/>
    <s v="CUST503"/>
    <s v="Electronics"/>
    <s v="Debit Card"/>
    <n v="1747.02"/>
    <n v="7"/>
    <n v="12229.14"/>
    <n v="907.07"/>
    <n v="11322.07"/>
    <x v="4"/>
    <s v="10"/>
    <s v="October"/>
  </r>
  <r>
    <x v="6684"/>
    <d v="2024-10-05T20:54:12"/>
    <s v="PROD147"/>
    <s v="CUST278"/>
    <s v="Books"/>
    <s v="Credit Card"/>
    <n v="281.13"/>
    <n v="10"/>
    <n v="2811.3"/>
    <n v="257.93"/>
    <n v="2553.3700000000003"/>
    <x v="3"/>
    <s v="10"/>
    <s v="October"/>
  </r>
  <r>
    <x v="6685"/>
    <d v="2024-08-28T17:34:37"/>
    <s v="PROD1"/>
    <s v="CUST71"/>
    <s v="Toys"/>
    <s v="Bank Transfer"/>
    <n v="439.53"/>
    <n v="10"/>
    <n v="4395.2999999999993"/>
    <n v="435.29"/>
    <n v="3960.0099999999993"/>
    <x v="4"/>
    <s v="08"/>
    <s v="August"/>
  </r>
  <r>
    <x v="6686"/>
    <d v="2024-10-24T03:06:51"/>
    <s v="PROD109"/>
    <s v="CUST64"/>
    <s v="Toys"/>
    <s v="PayPal"/>
    <n v="640.46"/>
    <n v="9"/>
    <n v="5764.14"/>
    <n v="282.68"/>
    <n v="5481.46"/>
    <x v="2"/>
    <s v="10"/>
    <s v="October"/>
  </r>
  <r>
    <x v="6687"/>
    <d v="2024-10-18T21:35:24"/>
    <s v="PROD144"/>
    <s v="CUST420"/>
    <s v="Books"/>
    <s v="PayPal"/>
    <n v="1187.31"/>
    <n v="10"/>
    <n v="11873.099999999999"/>
    <n v="369.73"/>
    <n v="11503.369999999999"/>
    <x v="1"/>
    <s v="10"/>
    <s v="October"/>
  </r>
  <r>
    <x v="6688"/>
    <d v="2024-09-30T12:41:00"/>
    <s v="PROD94"/>
    <s v="CUST778"/>
    <s v="Fashion"/>
    <s v="Debit Card"/>
    <n v="321.48"/>
    <n v="8"/>
    <n v="2571.84"/>
    <n v="171.16"/>
    <n v="2400.6800000000003"/>
    <x v="6"/>
    <s v="09"/>
    <s v="September"/>
  </r>
  <r>
    <x v="6689"/>
    <d v="2024-01-28T11:08:58"/>
    <s v="PROD60"/>
    <s v="CUST375"/>
    <s v="Fashion"/>
    <s v="PayPal"/>
    <n v="203.94"/>
    <n v="6"/>
    <n v="1223.6399999999999"/>
    <n v="961.88"/>
    <n v="261.75999999999988"/>
    <x v="0"/>
    <s v="01"/>
    <s v="January"/>
  </r>
  <r>
    <x v="6690"/>
    <d v="2024-01-20T08:50:47"/>
    <s v="PROD152"/>
    <s v="CUST566"/>
    <s v="Toys"/>
    <s v="Bank Transfer"/>
    <n v="1644.75"/>
    <n v="10"/>
    <n v="16447.5"/>
    <n v="143.38"/>
    <n v="16304.12"/>
    <x v="3"/>
    <s v="01"/>
    <s v="January"/>
  </r>
  <r>
    <x v="6691"/>
    <d v="2024-04-07T15:12:38"/>
    <s v="PROD118"/>
    <s v="CUST875"/>
    <s v="Fashion"/>
    <s v="Bank Transfer"/>
    <n v="415.54"/>
    <n v="5"/>
    <n v="2077.7000000000003"/>
    <n v="370.52"/>
    <n v="1707.1800000000003"/>
    <x v="0"/>
    <s v="04"/>
    <s v="April"/>
  </r>
  <r>
    <x v="6692"/>
    <d v="2024-06-04T20:54:43"/>
    <s v="PROD86"/>
    <s v="CUST578"/>
    <s v="Books"/>
    <s v="Bank Transfer"/>
    <n v="1213.52"/>
    <n v="9"/>
    <n v="10921.68"/>
    <n v="15.69"/>
    <n v="10905.99"/>
    <x v="5"/>
    <s v="06"/>
    <s v="June"/>
  </r>
  <r>
    <x v="6693"/>
    <d v="2024-04-26T20:57:35"/>
    <s v="PROD123"/>
    <s v="CUST587"/>
    <s v="Electronics"/>
    <s v="Bank Transfer"/>
    <n v="445.47"/>
    <n v="8"/>
    <n v="3563.76"/>
    <n v="372.5"/>
    <n v="3191.26"/>
    <x v="1"/>
    <s v="04"/>
    <s v="April"/>
  </r>
  <r>
    <x v="6694"/>
    <d v="2024-08-07T00:04:16"/>
    <s v="PROD26"/>
    <s v="CUST44"/>
    <s v="Home Appliances"/>
    <s v="Cash"/>
    <n v="1845.08"/>
    <n v="9"/>
    <n v="16605.72"/>
    <n v="627.66"/>
    <n v="15978.060000000001"/>
    <x v="4"/>
    <s v="08"/>
    <s v="August"/>
  </r>
  <r>
    <x v="6695"/>
    <d v="2024-09-05T07:01:51"/>
    <s v="PROD106"/>
    <s v="CUST654"/>
    <s v="Electronics"/>
    <s v="PayPal"/>
    <n v="1463.2"/>
    <n v="1"/>
    <n v="1463.2"/>
    <n v="750.19"/>
    <n v="713.01"/>
    <x v="2"/>
    <s v="09"/>
    <s v="September"/>
  </r>
  <r>
    <x v="6696"/>
    <d v="2024-03-15T20:07:08"/>
    <s v="PROD83"/>
    <s v="CUST465"/>
    <s v="Books"/>
    <s v="Debit Card"/>
    <n v="882.22"/>
    <n v="3"/>
    <n v="2646.66"/>
    <n v="303.60000000000002"/>
    <n v="2343.06"/>
    <x v="1"/>
    <s v="03"/>
    <s v="March"/>
  </r>
  <r>
    <x v="6697"/>
    <d v="2024-07-05T23:28:58"/>
    <s v="PROD191"/>
    <s v="CUST405"/>
    <s v="Toys"/>
    <s v="Cash"/>
    <n v="823.33"/>
    <n v="8"/>
    <n v="6586.64"/>
    <n v="148.63"/>
    <n v="6438.01"/>
    <x v="1"/>
    <s v="07"/>
    <s v="July"/>
  </r>
  <r>
    <x v="6698"/>
    <d v="2024-03-21T01:09:47"/>
    <s v="PROD76"/>
    <s v="CUST954"/>
    <s v="Home Appliances"/>
    <s v="Bank Transfer"/>
    <n v="1005.27"/>
    <n v="4"/>
    <n v="4021.08"/>
    <n v="984.71"/>
    <n v="3036.37"/>
    <x v="2"/>
    <s v="03"/>
    <s v="March"/>
  </r>
  <r>
    <x v="6699"/>
    <d v="2024-08-26T12:26:58"/>
    <s v="PROD57"/>
    <s v="CUST969"/>
    <s v="Toys"/>
    <s v="Credit Card"/>
    <n v="1478.31"/>
    <n v="1"/>
    <n v="1478.31"/>
    <n v="998.57"/>
    <n v="479.7399999999999"/>
    <x v="6"/>
    <s v="08"/>
    <s v="August"/>
  </r>
  <r>
    <x v="6700"/>
    <d v="2024-07-07T11:28:39"/>
    <s v="PROD89"/>
    <s v="CUST444"/>
    <s v="Home Appliances"/>
    <s v="Bank Transfer"/>
    <n v="1430.24"/>
    <n v="3"/>
    <n v="4290.72"/>
    <n v="77.61"/>
    <n v="4213.1100000000006"/>
    <x v="0"/>
    <s v="07"/>
    <s v="July"/>
  </r>
  <r>
    <x v="6701"/>
    <d v="2024-10-13T20:56:02"/>
    <s v="PROD9"/>
    <s v="CUST183"/>
    <s v="Fashion"/>
    <s v="Credit Card"/>
    <n v="407.78"/>
    <n v="1"/>
    <n v="407.78"/>
    <n v="481"/>
    <n v="-73.220000000000027"/>
    <x v="0"/>
    <s v="10"/>
    <s v="October"/>
  </r>
  <r>
    <x v="6702"/>
    <d v="2024-08-27T04:12:21"/>
    <s v="PROD56"/>
    <s v="CUST504"/>
    <s v="Electronics"/>
    <s v="Debit Card"/>
    <n v="861.52"/>
    <n v="4"/>
    <n v="3446.08"/>
    <n v="914.29"/>
    <n v="2531.79"/>
    <x v="5"/>
    <s v="08"/>
    <s v="August"/>
  </r>
  <r>
    <x v="6703"/>
    <d v="2024-01-18T11:58:21"/>
    <s v="PROD94"/>
    <s v="CUST719"/>
    <s v="Fashion"/>
    <s v="Cash"/>
    <n v="1307.06"/>
    <n v="7"/>
    <n v="9149.42"/>
    <n v="171.16"/>
    <n v="8978.26"/>
    <x v="2"/>
    <s v="01"/>
    <s v="January"/>
  </r>
  <r>
    <x v="6704"/>
    <d v="2024-07-01T20:36:51"/>
    <s v="PROD95"/>
    <s v="CUST488"/>
    <s v="Electronics"/>
    <s v="Cash"/>
    <n v="1196.8900000000001"/>
    <n v="3"/>
    <n v="3590.67"/>
    <n v="211.14"/>
    <n v="3379.53"/>
    <x v="6"/>
    <s v="07"/>
    <s v="July"/>
  </r>
  <r>
    <x v="6705"/>
    <d v="2024-09-13T12:23:05"/>
    <s v="PROD6"/>
    <s v="CUST420"/>
    <s v="Books"/>
    <s v="Cash"/>
    <n v="177.25"/>
    <n v="6"/>
    <n v="1063.5"/>
    <n v="96.13"/>
    <n v="967.37"/>
    <x v="1"/>
    <s v="09"/>
    <s v="September"/>
  </r>
  <r>
    <x v="6706"/>
    <d v="2024-01-15T02:39:56"/>
    <s v="PROD171"/>
    <s v="CUST535"/>
    <s v="Toys"/>
    <s v="Credit Card"/>
    <n v="1038.95"/>
    <n v="4"/>
    <n v="4155.8"/>
    <n v="485.76"/>
    <n v="3670.04"/>
    <x v="6"/>
    <s v="01"/>
    <s v="January"/>
  </r>
  <r>
    <x v="6707"/>
    <d v="2024-10-11T09:26:04"/>
    <s v="PROD179"/>
    <s v="CUST697"/>
    <s v="Toys"/>
    <s v="Bank Transfer"/>
    <n v="1090.43"/>
    <n v="6"/>
    <n v="6542.58"/>
    <n v="221.06"/>
    <n v="6321.5199999999995"/>
    <x v="1"/>
    <s v="10"/>
    <s v="October"/>
  </r>
  <r>
    <x v="6708"/>
    <d v="2024-06-01T00:56:09"/>
    <s v="PROD175"/>
    <s v="CUST852"/>
    <s v="Home Appliances"/>
    <s v="Debit Card"/>
    <n v="325.72000000000003"/>
    <n v="7"/>
    <n v="2280.04"/>
    <n v="742.32"/>
    <n v="1537.7199999999998"/>
    <x v="3"/>
    <s v="06"/>
    <s v="June"/>
  </r>
  <r>
    <x v="6709"/>
    <d v="2024-01-22T10:11:53"/>
    <s v="PROD40"/>
    <s v="CUST264"/>
    <s v="Toys"/>
    <s v="PayPal"/>
    <n v="1399.23"/>
    <n v="9"/>
    <n v="12593.07"/>
    <n v="184.29"/>
    <n v="12408.779999999999"/>
    <x v="6"/>
    <s v="01"/>
    <s v="January"/>
  </r>
  <r>
    <x v="6710"/>
    <d v="2024-07-04T07:52:38"/>
    <s v="PROD145"/>
    <s v="CUST673"/>
    <s v="Fashion"/>
    <s v="Credit Card"/>
    <n v="1539.31"/>
    <n v="9"/>
    <n v="13853.789999999999"/>
    <n v="789.58"/>
    <n v="13064.21"/>
    <x v="2"/>
    <s v="07"/>
    <s v="July"/>
  </r>
  <r>
    <x v="6711"/>
    <d v="2024-03-04T05:23:23"/>
    <s v="PROD3"/>
    <s v="CUST95"/>
    <s v="Toys"/>
    <s v="PayPal"/>
    <n v="296.85000000000002"/>
    <n v="7"/>
    <n v="2077.9500000000003"/>
    <n v="27.63"/>
    <n v="2050.3200000000002"/>
    <x v="6"/>
    <s v="03"/>
    <s v="March"/>
  </r>
  <r>
    <x v="6712"/>
    <d v="2024-07-24T20:56:27"/>
    <s v="PROD36"/>
    <s v="CUST655"/>
    <s v="Electronics"/>
    <s v="Bank Transfer"/>
    <n v="884.99"/>
    <n v="8"/>
    <n v="7079.92"/>
    <n v="462.14"/>
    <n v="6617.78"/>
    <x v="4"/>
    <s v="07"/>
    <s v="July"/>
  </r>
  <r>
    <x v="6713"/>
    <d v="2024-07-15T02:45:25"/>
    <s v="PROD14"/>
    <s v="CUST796"/>
    <s v="Home Appliances"/>
    <s v="Cash"/>
    <n v="636.66"/>
    <n v="3"/>
    <n v="1909.98"/>
    <n v="623.39"/>
    <n v="1286.5900000000001"/>
    <x v="6"/>
    <s v="07"/>
    <s v="July"/>
  </r>
  <r>
    <x v="6714"/>
    <d v="2024-08-06T16:24:49"/>
    <s v="PROD99"/>
    <s v="CUST938"/>
    <s v="Electronics"/>
    <s v="Cash"/>
    <n v="1547.45"/>
    <n v="3"/>
    <n v="4642.3500000000004"/>
    <n v="643.29"/>
    <n v="3999.0600000000004"/>
    <x v="5"/>
    <s v="08"/>
    <s v="August"/>
  </r>
  <r>
    <x v="6715"/>
    <d v="2024-07-17T01:08:32"/>
    <s v="PROD16"/>
    <s v="CUST113"/>
    <s v="Electronics"/>
    <s v="PayPal"/>
    <n v="1502.96"/>
    <n v="6"/>
    <n v="9017.76"/>
    <n v="114.47"/>
    <n v="8903.2900000000009"/>
    <x v="4"/>
    <s v="07"/>
    <s v="July"/>
  </r>
  <r>
    <x v="6716"/>
    <d v="2024-04-17T23:32:51"/>
    <s v="PROD62"/>
    <s v="CUST99"/>
    <s v="Home Appliances"/>
    <s v="Credit Card"/>
    <n v="1547.43"/>
    <n v="1"/>
    <n v="1547.43"/>
    <n v="778.48"/>
    <n v="768.95"/>
    <x v="4"/>
    <s v="04"/>
    <s v="April"/>
  </r>
  <r>
    <x v="6717"/>
    <d v="2024-06-02T15:16:15"/>
    <s v="PROD143"/>
    <s v="CUST310"/>
    <s v="Books"/>
    <s v="Cash"/>
    <n v="1815.07"/>
    <n v="9"/>
    <n v="16335.63"/>
    <n v="570.6"/>
    <n v="15765.029999999999"/>
    <x v="0"/>
    <s v="06"/>
    <s v="June"/>
  </r>
  <r>
    <x v="6718"/>
    <d v="2024-01-09T17:29:05"/>
    <s v="PROD98"/>
    <s v="CUST738"/>
    <s v="Toys"/>
    <s v="Credit Card"/>
    <n v="733.24"/>
    <n v="3"/>
    <n v="2199.7200000000003"/>
    <n v="943.24"/>
    <n v="1256.4800000000002"/>
    <x v="5"/>
    <s v="01"/>
    <s v="January"/>
  </r>
  <r>
    <x v="6719"/>
    <d v="2024-03-12T06:29:46"/>
    <s v="PROD34"/>
    <s v="CUST237"/>
    <s v="Toys"/>
    <s v="PayPal"/>
    <n v="1590.03"/>
    <n v="4"/>
    <n v="6360.12"/>
    <n v="136.99"/>
    <n v="6223.13"/>
    <x v="5"/>
    <s v="03"/>
    <s v="March"/>
  </r>
  <r>
    <x v="6720"/>
    <d v="2024-07-30T02:47:49"/>
    <s v="PROD128"/>
    <s v="CUST883"/>
    <s v="Electronics"/>
    <s v="Debit Card"/>
    <n v="545.14"/>
    <n v="10"/>
    <n v="5451.4"/>
    <n v="505.04"/>
    <n v="4946.3599999999997"/>
    <x v="5"/>
    <s v="07"/>
    <s v="July"/>
  </r>
  <r>
    <x v="6721"/>
    <d v="2024-05-28T18:43:41"/>
    <s v="PROD170"/>
    <s v="CUST585"/>
    <s v="Electronics"/>
    <s v="Debit Card"/>
    <n v="428.76"/>
    <n v="9"/>
    <n v="3858.84"/>
    <n v="388.3"/>
    <n v="3470.54"/>
    <x v="5"/>
    <s v="05"/>
    <s v="May"/>
  </r>
  <r>
    <x v="6722"/>
    <d v="2024-01-18T15:08:07"/>
    <s v="PROD145"/>
    <s v="CUST497"/>
    <s v="Fashion"/>
    <s v="Credit Card"/>
    <n v="1175.78"/>
    <n v="5"/>
    <n v="5878.9"/>
    <n v="789.58"/>
    <n v="5089.32"/>
    <x v="2"/>
    <s v="01"/>
    <s v="January"/>
  </r>
  <r>
    <x v="6723"/>
    <d v="2024-06-10T21:20:21"/>
    <s v="PROD160"/>
    <s v="CUST525"/>
    <s v="Home Appliances"/>
    <s v="Debit Card"/>
    <n v="1639.66"/>
    <n v="4"/>
    <n v="6558.64"/>
    <n v="311.56"/>
    <n v="6247.08"/>
    <x v="6"/>
    <s v="06"/>
    <s v="June"/>
  </r>
  <r>
    <x v="6724"/>
    <d v="2024-04-02T15:12:01"/>
    <s v="PROD64"/>
    <s v="CUST348"/>
    <s v="Books"/>
    <s v="Bank Transfer"/>
    <n v="899.16"/>
    <n v="10"/>
    <n v="8991.6"/>
    <n v="90.98"/>
    <n v="8900.6200000000008"/>
    <x v="5"/>
    <s v="04"/>
    <s v="April"/>
  </r>
  <r>
    <x v="6725"/>
    <d v="2024-11-02T00:38:44"/>
    <s v="PROD110"/>
    <s v="CUST776"/>
    <s v="Fashion"/>
    <s v="Credit Card"/>
    <n v="927.21"/>
    <n v="5"/>
    <n v="4636.05"/>
    <n v="678.93"/>
    <n v="3957.1200000000003"/>
    <x v="3"/>
    <s v="11"/>
    <s v="November"/>
  </r>
  <r>
    <x v="6726"/>
    <d v="2024-09-26T01:44:28"/>
    <s v="PROD124"/>
    <s v="CUST299"/>
    <s v="Fashion"/>
    <s v="Cash"/>
    <n v="1709.5"/>
    <n v="6"/>
    <n v="10257"/>
    <n v="409.39"/>
    <n v="9847.61"/>
    <x v="2"/>
    <s v="09"/>
    <s v="September"/>
  </r>
  <r>
    <x v="6727"/>
    <d v="2024-09-16T15:44:03"/>
    <s v="PROD117"/>
    <s v="CUST156"/>
    <s v="Home Appliances"/>
    <s v="PayPal"/>
    <n v="1803.79"/>
    <n v="3"/>
    <n v="5411.37"/>
    <n v="621.46"/>
    <n v="4789.91"/>
    <x v="6"/>
    <s v="09"/>
    <s v="September"/>
  </r>
  <r>
    <x v="6728"/>
    <d v="2024-05-28T00:07:15"/>
    <s v="PROD28"/>
    <s v="CUST517"/>
    <s v="Home Appliances"/>
    <s v="Bank Transfer"/>
    <n v="1290.25"/>
    <n v="9"/>
    <n v="11612.25"/>
    <n v="963.58"/>
    <n v="10648.67"/>
    <x v="5"/>
    <s v="05"/>
    <s v="May"/>
  </r>
  <r>
    <x v="6729"/>
    <d v="2024-03-03T05:52:15"/>
    <s v="PROD63"/>
    <s v="CUST185"/>
    <s v="Home Appliances"/>
    <s v="Debit Card"/>
    <n v="1197.06"/>
    <n v="7"/>
    <n v="8379.42"/>
    <n v="925.53"/>
    <n v="7453.89"/>
    <x v="0"/>
    <s v="03"/>
    <s v="March"/>
  </r>
  <r>
    <x v="6730"/>
    <d v="2024-08-22T18:59:33"/>
    <s v="PROD161"/>
    <s v="CUST348"/>
    <s v="Electronics"/>
    <s v="PayPal"/>
    <n v="380.63"/>
    <n v="9"/>
    <n v="3425.67"/>
    <n v="859.01"/>
    <n v="2566.66"/>
    <x v="2"/>
    <s v="08"/>
    <s v="August"/>
  </r>
  <r>
    <x v="6731"/>
    <d v="2024-10-30T12:05:50"/>
    <s v="PROD172"/>
    <s v="CUST517"/>
    <s v="Books"/>
    <s v="Credit Card"/>
    <n v="412.59"/>
    <n v="8"/>
    <n v="3300.72"/>
    <n v="95.27"/>
    <n v="3205.45"/>
    <x v="4"/>
    <s v="10"/>
    <s v="October"/>
  </r>
  <r>
    <x v="6732"/>
    <d v="2024-04-09T06:21:03"/>
    <s v="PROD134"/>
    <s v="CUST335"/>
    <s v="Books"/>
    <s v="PayPal"/>
    <n v="958.07"/>
    <n v="5"/>
    <n v="4790.3500000000004"/>
    <n v="162.74"/>
    <n v="4627.6100000000006"/>
    <x v="5"/>
    <s v="04"/>
    <s v="April"/>
  </r>
  <r>
    <x v="6733"/>
    <d v="2024-06-05T09:01:47"/>
    <s v="PROD108"/>
    <s v="CUST450"/>
    <s v="Toys"/>
    <s v="PayPal"/>
    <n v="1850.01"/>
    <n v="1"/>
    <n v="1850.01"/>
    <n v="188.08"/>
    <n v="1661.93"/>
    <x v="4"/>
    <s v="06"/>
    <s v="June"/>
  </r>
  <r>
    <x v="6734"/>
    <d v="2024-09-19T02:34:19"/>
    <s v="PROD63"/>
    <s v="CUST242"/>
    <s v="Home Appliances"/>
    <s v="Debit Card"/>
    <n v="1174.5999999999999"/>
    <n v="3"/>
    <n v="3523.7999999999997"/>
    <n v="925.53"/>
    <n v="2598.2699999999995"/>
    <x v="2"/>
    <s v="09"/>
    <s v="September"/>
  </r>
  <r>
    <x v="6735"/>
    <d v="2024-09-18T17:49:20"/>
    <s v="PROD39"/>
    <s v="CUST122"/>
    <s v="Books"/>
    <s v="Credit Card"/>
    <n v="429.57"/>
    <n v="8"/>
    <n v="3436.56"/>
    <n v="901.68"/>
    <n v="2534.88"/>
    <x v="4"/>
    <s v="09"/>
    <s v="September"/>
  </r>
  <r>
    <x v="6736"/>
    <d v="2024-04-22T23:28:19"/>
    <s v="PROD44"/>
    <s v="CUST854"/>
    <s v="Books"/>
    <s v="Credit Card"/>
    <n v="271.98"/>
    <n v="6"/>
    <n v="1631.88"/>
    <n v="174.99"/>
    <n v="1456.89"/>
    <x v="6"/>
    <s v="04"/>
    <s v="April"/>
  </r>
  <r>
    <x v="6737"/>
    <d v="2024-09-09T02:26:07"/>
    <s v="PROD166"/>
    <s v="CUST604"/>
    <s v="Toys"/>
    <s v="Cash"/>
    <n v="968.31"/>
    <n v="2"/>
    <n v="1936.62"/>
    <n v="925.33"/>
    <n v="1011.2899999999998"/>
    <x v="6"/>
    <s v="09"/>
    <s v="September"/>
  </r>
  <r>
    <x v="6738"/>
    <d v="2024-01-15T00:58:07"/>
    <s v="PROD55"/>
    <s v="CUST795"/>
    <s v="Home Appliances"/>
    <s v="Debit Card"/>
    <n v="935"/>
    <n v="5"/>
    <n v="4675"/>
    <n v="376.96"/>
    <n v="4298.04"/>
    <x v="6"/>
    <s v="01"/>
    <s v="January"/>
  </r>
  <r>
    <x v="6739"/>
    <d v="2024-01-26T04:50:20"/>
    <s v="PROD193"/>
    <s v="CUST973"/>
    <s v="Fashion"/>
    <s v="Debit Card"/>
    <n v="1822.54"/>
    <n v="8"/>
    <n v="14580.32"/>
    <n v="809.98"/>
    <n v="13770.34"/>
    <x v="1"/>
    <s v="01"/>
    <s v="January"/>
  </r>
  <r>
    <x v="6740"/>
    <d v="2024-02-06T23:54:10"/>
    <s v="PROD86"/>
    <s v="CUST15"/>
    <s v="Books"/>
    <s v="Cash"/>
    <n v="1705.17"/>
    <n v="2"/>
    <n v="3410.34"/>
    <n v="15.69"/>
    <n v="3394.65"/>
    <x v="5"/>
    <s v="02"/>
    <s v="February"/>
  </r>
  <r>
    <x v="6741"/>
    <d v="2024-07-02T21:52:55"/>
    <s v="PROD131"/>
    <s v="CUST582"/>
    <s v="Home Appliances"/>
    <s v="Credit Card"/>
    <n v="341.63"/>
    <n v="8"/>
    <n v="2733.04"/>
    <n v="694.54"/>
    <n v="2038.5"/>
    <x v="5"/>
    <s v="07"/>
    <s v="July"/>
  </r>
  <r>
    <x v="6742"/>
    <d v="2024-05-06T17:57:22"/>
    <s v="PROD187"/>
    <s v="CUST198"/>
    <s v="Toys"/>
    <s v="Cash"/>
    <n v="87.08"/>
    <n v="7"/>
    <n v="609.55999999999995"/>
    <n v="117.5"/>
    <n v="492.05999999999995"/>
    <x v="6"/>
    <s v="05"/>
    <s v="May"/>
  </r>
  <r>
    <x v="6743"/>
    <d v="2024-04-13T10:41:44"/>
    <s v="PROD30"/>
    <s v="CUST136"/>
    <s v="Toys"/>
    <s v="Credit Card"/>
    <n v="313.26"/>
    <n v="4"/>
    <n v="1253.04"/>
    <n v="363.91"/>
    <n v="889.12999999999988"/>
    <x v="3"/>
    <s v="04"/>
    <s v="April"/>
  </r>
  <r>
    <x v="6744"/>
    <d v="2024-10-15T21:42:12"/>
    <s v="PROD122"/>
    <s v="CUST902"/>
    <s v="Toys"/>
    <s v="Cash"/>
    <n v="1580.72"/>
    <n v="4"/>
    <n v="6322.88"/>
    <n v="574.14"/>
    <n v="5748.74"/>
    <x v="5"/>
    <s v="10"/>
    <s v="October"/>
  </r>
  <r>
    <x v="6745"/>
    <d v="2024-07-17T13:11:25"/>
    <s v="PROD118"/>
    <s v="CUST214"/>
    <s v="Electronics"/>
    <s v="Debit Card"/>
    <n v="1605.2"/>
    <n v="3"/>
    <n v="4815.6000000000004"/>
    <n v="370.52"/>
    <n v="4445.08"/>
    <x v="4"/>
    <s v="07"/>
    <s v="July"/>
  </r>
  <r>
    <x v="6746"/>
    <d v="2024-01-05T09:33:49"/>
    <s v="PROD16"/>
    <s v="CUST221"/>
    <s v="Electronics"/>
    <s v="Credit Card"/>
    <n v="268.2"/>
    <n v="10"/>
    <n v="2682"/>
    <n v="114.47"/>
    <n v="2567.5300000000002"/>
    <x v="1"/>
    <s v="01"/>
    <s v="January"/>
  </r>
  <r>
    <x v="6747"/>
    <d v="2024-10-22T19:34:38"/>
    <s v="PROD57"/>
    <s v="CUST407"/>
    <s v="Toys"/>
    <s v="Bank Transfer"/>
    <n v="1460.06"/>
    <n v="10"/>
    <n v="14600.599999999999"/>
    <n v="998.57"/>
    <n v="13602.029999999999"/>
    <x v="5"/>
    <s v="10"/>
    <s v="October"/>
  </r>
  <r>
    <x v="6748"/>
    <d v="2024-10-01T11:47:21"/>
    <s v="PROD168"/>
    <s v="CUST980"/>
    <s v="Electronics"/>
    <s v="Bank Transfer"/>
    <n v="1306.1099999999999"/>
    <n v="1"/>
    <n v="1306.1099999999999"/>
    <n v="407.18"/>
    <n v="898.92999999999984"/>
    <x v="5"/>
    <s v="10"/>
    <s v="October"/>
  </r>
  <r>
    <x v="6749"/>
    <d v="2024-01-01T23:08:30"/>
    <s v="PROD103"/>
    <s v="CUST487"/>
    <s v="Electronics"/>
    <s v="Debit Card"/>
    <n v="1532.79"/>
    <n v="3"/>
    <n v="4598.37"/>
    <n v="889.08"/>
    <n v="3709.29"/>
    <x v="6"/>
    <s v="01"/>
    <s v="January"/>
  </r>
  <r>
    <x v="6750"/>
    <d v="2024-09-27T12:54:39"/>
    <s v="PROD156"/>
    <s v="CUST573"/>
    <s v="Toys"/>
    <s v="Cash"/>
    <n v="549.95000000000005"/>
    <n v="1"/>
    <n v="549.95000000000005"/>
    <n v="660.16"/>
    <n v="-110.20999999999992"/>
    <x v="1"/>
    <s v="09"/>
    <s v="September"/>
  </r>
  <r>
    <x v="6751"/>
    <d v="2024-04-21T16:09:27"/>
    <s v="PROD197"/>
    <s v="CUST121"/>
    <s v="Fashion"/>
    <s v="Debit Card"/>
    <n v="920.09"/>
    <n v="7"/>
    <n v="6440.63"/>
    <n v="754.1"/>
    <n v="5686.53"/>
    <x v="0"/>
    <s v="04"/>
    <s v="April"/>
  </r>
  <r>
    <x v="6752"/>
    <d v="2024-02-01T21:53:55"/>
    <s v="PROD135"/>
    <s v="CUST7"/>
    <s v="Electronics"/>
    <s v="Bank Transfer"/>
    <n v="1361.91"/>
    <n v="5"/>
    <n v="6809.55"/>
    <n v="65.66"/>
    <n v="6743.89"/>
    <x v="2"/>
    <s v="02"/>
    <s v="February"/>
  </r>
  <r>
    <x v="6753"/>
    <d v="2024-10-04T07:14:25"/>
    <s v="PROD80"/>
    <s v="CUST537"/>
    <s v="Electronics"/>
    <s v="Debit Card"/>
    <n v="374.3"/>
    <n v="3"/>
    <n v="1122.9000000000001"/>
    <n v="348.54"/>
    <n v="774.36000000000013"/>
    <x v="1"/>
    <s v="10"/>
    <s v="October"/>
  </r>
  <r>
    <x v="6754"/>
    <d v="2024-05-27T13:36:16"/>
    <s v="PROD25"/>
    <s v="CUST191"/>
    <s v="Home Appliances"/>
    <s v="Bank Transfer"/>
    <n v="726.74"/>
    <n v="5"/>
    <n v="3633.7"/>
    <n v="465.59"/>
    <n v="3168.1099999999997"/>
    <x v="6"/>
    <s v="05"/>
    <s v="May"/>
  </r>
  <r>
    <x v="6755"/>
    <d v="2024-07-18T00:54:11"/>
    <s v="PROD188"/>
    <s v="CUST800"/>
    <s v="Fashion"/>
    <s v="Bank Transfer"/>
    <n v="1227.4000000000001"/>
    <n v="7"/>
    <n v="8591.8000000000011"/>
    <n v="325.48"/>
    <n v="8266.3200000000015"/>
    <x v="2"/>
    <s v="07"/>
    <s v="July"/>
  </r>
  <r>
    <x v="6756"/>
    <d v="2024-01-14T12:47:38"/>
    <s v="PROD28"/>
    <s v="CUST654"/>
    <s v="Home Appliances"/>
    <s v="Cash"/>
    <n v="1496.56"/>
    <n v="3"/>
    <n v="4489.68"/>
    <n v="963.58"/>
    <n v="3526.1000000000004"/>
    <x v="0"/>
    <s v="01"/>
    <s v="January"/>
  </r>
  <r>
    <x v="6757"/>
    <d v="2024-10-31T07:42:51"/>
    <s v="PROD64"/>
    <s v="CUST887"/>
    <s v="Fashion"/>
    <s v="PayPal"/>
    <n v="883.19"/>
    <n v="10"/>
    <n v="8831.9000000000015"/>
    <n v="90.98"/>
    <n v="8740.9200000000019"/>
    <x v="2"/>
    <s v="10"/>
    <s v="October"/>
  </r>
  <r>
    <x v="6758"/>
    <d v="2024-04-04T20:44:32"/>
    <s v="PROD15"/>
    <s v="CUST952"/>
    <s v="Home Appliances"/>
    <s v="Cash"/>
    <n v="301.72000000000003"/>
    <n v="6"/>
    <n v="1810.3200000000002"/>
    <n v="866.87"/>
    <n v="943.45000000000016"/>
    <x v="2"/>
    <s v="04"/>
    <s v="April"/>
  </r>
  <r>
    <x v="6759"/>
    <d v="2024-04-18T21:23:01"/>
    <s v="PROD160"/>
    <s v="CUST412"/>
    <s v="Books"/>
    <s v="Debit Card"/>
    <n v="1038.73"/>
    <n v="2"/>
    <n v="2077.46"/>
    <n v="311.56"/>
    <n v="1765.9"/>
    <x v="2"/>
    <s v="04"/>
    <s v="April"/>
  </r>
  <r>
    <x v="6760"/>
    <d v="2024-05-15T07:54:22"/>
    <s v="PROD46"/>
    <s v="CUST15"/>
    <s v="Books"/>
    <s v="Cash"/>
    <n v="69.900000000000006"/>
    <n v="7"/>
    <n v="489.30000000000007"/>
    <n v="587.24"/>
    <n v="-97.939999999999941"/>
    <x v="4"/>
    <s v="05"/>
    <s v="May"/>
  </r>
  <r>
    <x v="6761"/>
    <d v="2024-07-17T16:58:09"/>
    <s v="PROD149"/>
    <s v="CUST804"/>
    <s v="Electronics"/>
    <s v="Cash"/>
    <n v="536.01"/>
    <n v="5"/>
    <n v="2680.05"/>
    <n v="581.64"/>
    <n v="2098.4100000000003"/>
    <x v="4"/>
    <s v="07"/>
    <s v="July"/>
  </r>
  <r>
    <x v="6762"/>
    <d v="2024-01-24T15:20:41"/>
    <s v="PROD9"/>
    <s v="CUST790"/>
    <s v="Books"/>
    <s v="Debit Card"/>
    <n v="1106.6300000000001"/>
    <n v="4"/>
    <n v="4426.5200000000004"/>
    <n v="481"/>
    <n v="3945.5200000000004"/>
    <x v="4"/>
    <s v="01"/>
    <s v="January"/>
  </r>
  <r>
    <x v="6763"/>
    <d v="2024-06-24T04:47:29"/>
    <s v="PROD178"/>
    <s v="CUST86"/>
    <s v="Electronics"/>
    <s v="Debit Card"/>
    <n v="665.73"/>
    <n v="7"/>
    <n v="4660.1100000000006"/>
    <n v="750.55"/>
    <n v="3909.5600000000004"/>
    <x v="6"/>
    <s v="06"/>
    <s v="June"/>
  </r>
  <r>
    <x v="6764"/>
    <d v="2024-07-08T04:54:36"/>
    <s v="PROD75"/>
    <s v="CUST475"/>
    <s v="Home Appliances"/>
    <s v="Bank Transfer"/>
    <n v="1661.89"/>
    <n v="8"/>
    <n v="13295.12"/>
    <n v="703.67"/>
    <n v="12591.45"/>
    <x v="6"/>
    <s v="07"/>
    <s v="July"/>
  </r>
  <r>
    <x v="6765"/>
    <d v="2024-10-04T00:50:01"/>
    <s v="PROD57"/>
    <s v="CUST431"/>
    <s v="Books"/>
    <s v="Cash"/>
    <n v="1675.88"/>
    <n v="1"/>
    <n v="1675.88"/>
    <n v="998.57"/>
    <n v="677.31000000000006"/>
    <x v="1"/>
    <s v="10"/>
    <s v="October"/>
  </r>
  <r>
    <x v="6766"/>
    <d v="2024-02-09T02:01:49"/>
    <s v="PROD72"/>
    <s v="CUST379"/>
    <s v="Toys"/>
    <s v="Debit Card"/>
    <n v="1887.47"/>
    <n v="8"/>
    <n v="15099.76"/>
    <n v="942.34"/>
    <n v="14157.42"/>
    <x v="1"/>
    <s v="02"/>
    <s v="February"/>
  </r>
  <r>
    <x v="6767"/>
    <d v="2024-06-26T18:26:07"/>
    <s v="PROD126"/>
    <s v="CUST613"/>
    <s v="Books"/>
    <s v="PayPal"/>
    <n v="844.59"/>
    <n v="3"/>
    <n v="2533.77"/>
    <n v="605.29999999999995"/>
    <n v="1928.47"/>
    <x v="4"/>
    <s v="06"/>
    <s v="June"/>
  </r>
  <r>
    <x v="6768"/>
    <d v="2024-09-01T03:48:42"/>
    <s v="PROD119"/>
    <s v="CUST68"/>
    <s v="Fashion"/>
    <s v="PayPal"/>
    <n v="592.73"/>
    <n v="10"/>
    <n v="5927.3"/>
    <n v="415.38"/>
    <n v="5511.92"/>
    <x v="0"/>
    <s v="09"/>
    <s v="September"/>
  </r>
  <r>
    <x v="6769"/>
    <d v="2024-01-29T19:28:35"/>
    <s v="PROD188"/>
    <s v="CUST1"/>
    <s v="Toys"/>
    <s v="Cash"/>
    <n v="169.96"/>
    <n v="3"/>
    <n v="509.88"/>
    <n v="325.48"/>
    <n v="184.39999999999998"/>
    <x v="6"/>
    <s v="01"/>
    <s v="January"/>
  </r>
  <r>
    <x v="6770"/>
    <d v="2024-06-08T19:27:38"/>
    <s v="PROD45"/>
    <s v="CUST225"/>
    <s v="Fashion"/>
    <s v="Bank Transfer"/>
    <n v="1872.52"/>
    <n v="1"/>
    <n v="1872.52"/>
    <n v="609.70000000000005"/>
    <n v="1262.82"/>
    <x v="3"/>
    <s v="06"/>
    <s v="June"/>
  </r>
  <r>
    <x v="6771"/>
    <d v="2024-04-02T18:39:17"/>
    <s v="PROD28"/>
    <s v="CUST714"/>
    <s v="Home Appliances"/>
    <s v="PayPal"/>
    <n v="1451"/>
    <n v="5"/>
    <n v="7255"/>
    <n v="963.58"/>
    <n v="6291.42"/>
    <x v="5"/>
    <s v="04"/>
    <s v="April"/>
  </r>
  <r>
    <x v="6772"/>
    <d v="2024-01-23T09:05:17"/>
    <s v="PROD23"/>
    <s v="CUST542"/>
    <s v="Toys"/>
    <s v="Debit Card"/>
    <n v="65.290000000000006"/>
    <n v="5"/>
    <n v="326.45000000000005"/>
    <n v="249.12"/>
    <n v="77.330000000000041"/>
    <x v="5"/>
    <s v="01"/>
    <s v="January"/>
  </r>
  <r>
    <x v="6773"/>
    <d v="2024-04-15T17:30:40"/>
    <s v="PROD84"/>
    <s v="CUST362"/>
    <s v="Fashion"/>
    <s v="Credit Card"/>
    <n v="1281.27"/>
    <n v="2"/>
    <n v="2562.54"/>
    <n v="970.96"/>
    <n v="1591.58"/>
    <x v="6"/>
    <s v="04"/>
    <s v="April"/>
  </r>
  <r>
    <x v="6774"/>
    <d v="2024-01-23T14:47:57"/>
    <s v="PROD96"/>
    <s v="CUST337"/>
    <s v="Toys"/>
    <s v="PayPal"/>
    <n v="1042.54"/>
    <n v="10"/>
    <n v="10425.4"/>
    <n v="307.60000000000002"/>
    <n v="10117.799999999999"/>
    <x v="5"/>
    <s v="01"/>
    <s v="January"/>
  </r>
  <r>
    <x v="6775"/>
    <d v="2024-07-05T05:30:44"/>
    <s v="PROD73"/>
    <s v="CUST854"/>
    <s v="Books"/>
    <s v="PayPal"/>
    <n v="1925.63"/>
    <n v="10"/>
    <n v="19256.300000000003"/>
    <n v="427.85"/>
    <n v="18828.450000000004"/>
    <x v="1"/>
    <s v="07"/>
    <s v="July"/>
  </r>
  <r>
    <x v="6776"/>
    <d v="2024-02-09T20:48:33"/>
    <s v="PROD103"/>
    <s v="CUST100"/>
    <s v="Toys"/>
    <s v="Credit Card"/>
    <n v="1171.99"/>
    <n v="2"/>
    <n v="2343.98"/>
    <n v="889.08"/>
    <n v="1454.9"/>
    <x v="1"/>
    <s v="02"/>
    <s v="February"/>
  </r>
  <r>
    <x v="6777"/>
    <d v="2024-08-08T22:48:41"/>
    <s v="PROD33"/>
    <s v="CUST98"/>
    <s v="Toys"/>
    <s v="Credit Card"/>
    <n v="1108.47"/>
    <n v="2"/>
    <n v="2216.94"/>
    <n v="330.51"/>
    <n v="1886.43"/>
    <x v="2"/>
    <s v="08"/>
    <s v="August"/>
  </r>
  <r>
    <x v="6778"/>
    <d v="2024-07-13T21:09:21"/>
    <s v="PROD160"/>
    <s v="CUST621"/>
    <s v="Toys"/>
    <s v="Debit Card"/>
    <n v="1166"/>
    <n v="5"/>
    <n v="5830"/>
    <n v="311.56"/>
    <n v="5518.44"/>
    <x v="3"/>
    <s v="07"/>
    <s v="July"/>
  </r>
  <r>
    <x v="6779"/>
    <d v="2024-01-08T04:35:05"/>
    <s v="PROD4"/>
    <s v="CUST967"/>
    <s v="Electronics"/>
    <s v="Debit Card"/>
    <n v="361.78"/>
    <n v="1"/>
    <n v="361.78"/>
    <n v="454.08"/>
    <n v="-92.300000000000011"/>
    <x v="6"/>
    <s v="01"/>
    <s v="January"/>
  </r>
  <r>
    <x v="6780"/>
    <d v="2024-02-20T23:27:08"/>
    <s v="PROD15"/>
    <s v="CUST96"/>
    <s v="Books"/>
    <s v="Credit Card"/>
    <n v="1845.76"/>
    <n v="1"/>
    <n v="1845.76"/>
    <n v="866.87"/>
    <n v="978.89"/>
    <x v="5"/>
    <s v="02"/>
    <s v="February"/>
  </r>
  <r>
    <x v="6781"/>
    <d v="2024-10-10T02:50:37"/>
    <s v="PROD144"/>
    <s v="CUST272"/>
    <s v="Fashion"/>
    <s v="Credit Card"/>
    <n v="1011.39"/>
    <n v="3"/>
    <n v="3034.17"/>
    <n v="369.73"/>
    <n v="2664.44"/>
    <x v="2"/>
    <s v="10"/>
    <s v="October"/>
  </r>
  <r>
    <x v="6782"/>
    <d v="2024-04-19T02:51:54"/>
    <s v="PROD99"/>
    <s v="CUST620"/>
    <s v="Home Appliances"/>
    <s v="Debit Card"/>
    <n v="1261.3599999999999"/>
    <n v="7"/>
    <n v="8829.5199999999986"/>
    <n v="643.29"/>
    <n v="8186.2299999999987"/>
    <x v="1"/>
    <s v="04"/>
    <s v="April"/>
  </r>
  <r>
    <x v="6783"/>
    <d v="2024-04-25T13:16:11"/>
    <s v="PROD95"/>
    <s v="CUST89"/>
    <s v="Electronics"/>
    <s v="PayPal"/>
    <n v="1731.91"/>
    <n v="7"/>
    <n v="12123.37"/>
    <n v="211.14"/>
    <n v="11912.230000000001"/>
    <x v="2"/>
    <s v="04"/>
    <s v="April"/>
  </r>
  <r>
    <x v="6784"/>
    <d v="2024-08-01T12:33:01"/>
    <s v="PROD10"/>
    <s v="CUST717"/>
    <s v="Electronics"/>
    <s v="Credit Card"/>
    <n v="1808.93"/>
    <n v="4"/>
    <n v="7235.72"/>
    <n v="438.5"/>
    <n v="6797.22"/>
    <x v="2"/>
    <s v="08"/>
    <s v="August"/>
  </r>
  <r>
    <x v="6785"/>
    <d v="2024-04-04T15:32:18"/>
    <s v="PROD2"/>
    <s v="CUST182"/>
    <s v="Books"/>
    <s v="Debit Card"/>
    <n v="1270.32"/>
    <n v="7"/>
    <n v="8892.24"/>
    <n v="253.61"/>
    <n v="8638.6299999999992"/>
    <x v="2"/>
    <s v="04"/>
    <s v="April"/>
  </r>
  <r>
    <x v="6786"/>
    <d v="2024-08-13T00:50:04"/>
    <s v="PROD45"/>
    <s v="CUST602"/>
    <s v="Home Appliances"/>
    <s v="PayPal"/>
    <n v="1973.33"/>
    <n v="4"/>
    <n v="7893.32"/>
    <n v="609.70000000000005"/>
    <n v="7283.62"/>
    <x v="5"/>
    <s v="08"/>
    <s v="August"/>
  </r>
  <r>
    <x v="6787"/>
    <d v="2024-02-01T07:41:18"/>
    <s v="PROD63"/>
    <s v="CUST194"/>
    <s v="Fashion"/>
    <s v="Debit Card"/>
    <n v="1116.43"/>
    <n v="9"/>
    <n v="10047.870000000001"/>
    <n v="925.53"/>
    <n v="9122.34"/>
    <x v="2"/>
    <s v="02"/>
    <s v="February"/>
  </r>
  <r>
    <x v="6788"/>
    <d v="2024-08-08T11:55:43"/>
    <s v="PROD5"/>
    <s v="CUST976"/>
    <s v="Electronics"/>
    <s v="Credit Card"/>
    <n v="378.18"/>
    <n v="6"/>
    <n v="2269.08"/>
    <n v="809.47"/>
    <n v="1459.61"/>
    <x v="2"/>
    <s v="08"/>
    <s v="August"/>
  </r>
  <r>
    <x v="6789"/>
    <d v="2024-10-15T19:20:11"/>
    <s v="PROD96"/>
    <s v="CUST106"/>
    <s v="Electronics"/>
    <s v="Cash"/>
    <n v="664.45"/>
    <n v="3"/>
    <n v="1993.3500000000001"/>
    <n v="307.60000000000002"/>
    <n v="1685.75"/>
    <x v="5"/>
    <s v="10"/>
    <s v="October"/>
  </r>
  <r>
    <x v="6790"/>
    <d v="2024-10-18T11:06:33"/>
    <s v="PROD5"/>
    <s v="CUST257"/>
    <s v="Toys"/>
    <s v="PayPal"/>
    <n v="1637.66"/>
    <n v="2"/>
    <n v="3275.32"/>
    <n v="809.47"/>
    <n v="2465.8500000000004"/>
    <x v="1"/>
    <s v="10"/>
    <s v="October"/>
  </r>
  <r>
    <x v="6791"/>
    <d v="2024-06-30T19:24:23"/>
    <s v="PROD32"/>
    <s v="CUST166"/>
    <s v="Electronics"/>
    <s v="Cash"/>
    <n v="219.72"/>
    <n v="3"/>
    <n v="659.16"/>
    <n v="439.15"/>
    <n v="220.01"/>
    <x v="0"/>
    <s v="06"/>
    <s v="June"/>
  </r>
  <r>
    <x v="6792"/>
    <d v="2024-01-24T11:54:49"/>
    <s v="PROD12"/>
    <s v="CUST834"/>
    <s v="Books"/>
    <s v="PayPal"/>
    <n v="233.68"/>
    <n v="3"/>
    <n v="701.04"/>
    <n v="132.38999999999999"/>
    <n v="568.65"/>
    <x v="4"/>
    <s v="01"/>
    <s v="January"/>
  </r>
  <r>
    <x v="6793"/>
    <d v="2024-06-02T21:02:58"/>
    <s v="PROD126"/>
    <s v="CUST530"/>
    <s v="Toys"/>
    <s v="Credit Card"/>
    <n v="1988.44"/>
    <n v="5"/>
    <n v="9942.2000000000007"/>
    <n v="605.29999999999995"/>
    <n v="9336.9000000000015"/>
    <x v="0"/>
    <s v="06"/>
    <s v="June"/>
  </r>
  <r>
    <x v="6794"/>
    <d v="2024-03-02T09:39:19"/>
    <s v="PROD168"/>
    <s v="CUST505"/>
    <s v="Electronics"/>
    <s v="Cash"/>
    <n v="1346.63"/>
    <n v="8"/>
    <n v="10773.04"/>
    <n v="407.18"/>
    <n v="10365.86"/>
    <x v="3"/>
    <s v="03"/>
    <s v="March"/>
  </r>
  <r>
    <x v="6795"/>
    <d v="2024-03-20T02:19:03"/>
    <s v="PROD106"/>
    <s v="CUST625"/>
    <s v="Fashion"/>
    <s v="Credit Card"/>
    <n v="1946.04"/>
    <n v="10"/>
    <n v="19460.400000000001"/>
    <n v="750.19"/>
    <n v="18710.210000000003"/>
    <x v="4"/>
    <s v="03"/>
    <s v="March"/>
  </r>
  <r>
    <x v="6796"/>
    <d v="2024-10-22T17:01:38"/>
    <s v="PROD167"/>
    <s v="CUST410"/>
    <s v="Electronics"/>
    <s v="Bank Transfer"/>
    <n v="437.46"/>
    <n v="9"/>
    <n v="3937.14"/>
    <n v="692.47"/>
    <n v="3244.67"/>
    <x v="5"/>
    <s v="10"/>
    <s v="October"/>
  </r>
  <r>
    <x v="6797"/>
    <d v="2024-04-11T15:20:10"/>
    <s v="PROD129"/>
    <s v="CUST302"/>
    <s v="Electronics"/>
    <s v="PayPal"/>
    <n v="1160.42"/>
    <n v="7"/>
    <n v="8122.9400000000005"/>
    <n v="67.97"/>
    <n v="8054.97"/>
    <x v="2"/>
    <s v="04"/>
    <s v="April"/>
  </r>
  <r>
    <x v="6798"/>
    <d v="2024-07-14T15:49:43"/>
    <s v="PROD193"/>
    <s v="CUST1000"/>
    <s v="Books"/>
    <s v="Credit Card"/>
    <n v="192.69"/>
    <n v="8"/>
    <n v="1541.52"/>
    <n v="809.98"/>
    <n v="731.54"/>
    <x v="0"/>
    <s v="07"/>
    <s v="July"/>
  </r>
  <r>
    <x v="6799"/>
    <d v="2024-10-07T19:02:59"/>
    <s v="PROD6"/>
    <s v="CUST297"/>
    <s v="Fashion"/>
    <s v="PayPal"/>
    <n v="1540.84"/>
    <n v="8"/>
    <n v="12326.72"/>
    <n v="96.13"/>
    <n v="12230.59"/>
    <x v="6"/>
    <s v="10"/>
    <s v="October"/>
  </r>
  <r>
    <x v="6800"/>
    <d v="2024-05-26T09:05:03"/>
    <s v="PROD149"/>
    <s v="CUST173"/>
    <s v="Toys"/>
    <s v="Cash"/>
    <n v="1129.8800000000001"/>
    <n v="7"/>
    <n v="7909.1600000000008"/>
    <n v="581.64"/>
    <n v="7327.52"/>
    <x v="0"/>
    <s v="05"/>
    <s v="May"/>
  </r>
  <r>
    <x v="6801"/>
    <d v="2024-08-28T14:24:43"/>
    <s v="PROD9"/>
    <s v="CUST380"/>
    <s v="Toys"/>
    <s v="PayPal"/>
    <n v="1022.87"/>
    <n v="6"/>
    <n v="6137.22"/>
    <n v="481"/>
    <n v="5656.22"/>
    <x v="4"/>
    <s v="08"/>
    <s v="August"/>
  </r>
  <r>
    <x v="6802"/>
    <d v="2024-08-28T15:11:35"/>
    <s v="PROD173"/>
    <s v="CUST709"/>
    <s v="Fashion"/>
    <s v="PayPal"/>
    <n v="176.74"/>
    <n v="8"/>
    <n v="1413.92"/>
    <n v="18.7"/>
    <n v="1395.22"/>
    <x v="4"/>
    <s v="08"/>
    <s v="August"/>
  </r>
  <r>
    <x v="6803"/>
    <d v="2024-11-04T19:16:12"/>
    <s v="PROD133"/>
    <s v="CUST175"/>
    <s v="Books"/>
    <s v="PayPal"/>
    <n v="653.66999999999996"/>
    <n v="3"/>
    <n v="1961.0099999999998"/>
    <n v="751.27"/>
    <n v="1209.7399999999998"/>
    <x v="6"/>
    <s v="11"/>
    <s v="November"/>
  </r>
  <r>
    <x v="6804"/>
    <d v="2024-10-04T11:24:36"/>
    <s v="PROD177"/>
    <s v="CUST731"/>
    <s v="Electronics"/>
    <s v="Debit Card"/>
    <n v="1280.1099999999999"/>
    <n v="10"/>
    <n v="12801.099999999999"/>
    <n v="102.73"/>
    <n v="12698.369999999999"/>
    <x v="1"/>
    <s v="10"/>
    <s v="October"/>
  </r>
  <r>
    <x v="6805"/>
    <d v="2024-01-27T19:24:56"/>
    <s v="PROD30"/>
    <s v="CUST220"/>
    <s v="Books"/>
    <s v="Credit Card"/>
    <n v="415.91"/>
    <n v="4"/>
    <n v="1663.64"/>
    <n v="363.91"/>
    <n v="1299.73"/>
    <x v="3"/>
    <s v="01"/>
    <s v="January"/>
  </r>
  <r>
    <x v="6806"/>
    <d v="2024-06-29T20:32:25"/>
    <s v="PROD143"/>
    <s v="CUST403"/>
    <s v="Electronics"/>
    <s v="Bank Transfer"/>
    <n v="1518.11"/>
    <n v="1"/>
    <n v="1518.11"/>
    <n v="570.6"/>
    <n v="947.50999999999988"/>
    <x v="3"/>
    <s v="06"/>
    <s v="June"/>
  </r>
  <r>
    <x v="6807"/>
    <d v="2024-09-09T11:03:53"/>
    <s v="PROD98"/>
    <s v="CUST274"/>
    <s v="Fashion"/>
    <s v="Cash"/>
    <n v="1791.85"/>
    <n v="6"/>
    <n v="10751.099999999999"/>
    <n v="943.24"/>
    <n v="9807.8599999999988"/>
    <x v="6"/>
    <s v="09"/>
    <s v="September"/>
  </r>
  <r>
    <x v="6808"/>
    <d v="2024-01-08T23:05:24"/>
    <s v="PROD114"/>
    <s v="CUST222"/>
    <s v="Electronics"/>
    <s v="PayPal"/>
    <n v="1510.29"/>
    <n v="5"/>
    <n v="7551.45"/>
    <n v="380.81"/>
    <n v="7170.6399999999994"/>
    <x v="6"/>
    <s v="01"/>
    <s v="January"/>
  </r>
  <r>
    <x v="6809"/>
    <d v="2024-02-23T21:59:24"/>
    <s v="PROD48"/>
    <s v="CUST633"/>
    <s v="Home Appliances"/>
    <s v="Cash"/>
    <n v="517.24"/>
    <n v="7"/>
    <n v="3620.6800000000003"/>
    <n v="965.14"/>
    <n v="2655.5400000000004"/>
    <x v="1"/>
    <s v="02"/>
    <s v="February"/>
  </r>
  <r>
    <x v="6810"/>
    <d v="2024-09-26T13:01:47"/>
    <s v="PROD182"/>
    <s v="CUST553"/>
    <s v="Electronics"/>
    <s v="PayPal"/>
    <n v="766.76"/>
    <n v="8"/>
    <n v="6134.08"/>
    <n v="316.27"/>
    <n v="5817.8099999999995"/>
    <x v="2"/>
    <s v="09"/>
    <s v="September"/>
  </r>
  <r>
    <x v="6811"/>
    <d v="2024-10-07T09:13:07"/>
    <s v="PROD17"/>
    <s v="CUST993"/>
    <s v="Electronics"/>
    <s v="Debit Card"/>
    <n v="455.2"/>
    <n v="1"/>
    <n v="455.2"/>
    <n v="34.31"/>
    <n v="420.89"/>
    <x v="6"/>
    <s v="10"/>
    <s v="October"/>
  </r>
  <r>
    <x v="6812"/>
    <d v="2024-01-24T06:08:14"/>
    <s v="PROD113"/>
    <s v="CUST993"/>
    <s v="Books"/>
    <s v="Cash"/>
    <n v="1672.78"/>
    <n v="6"/>
    <n v="10036.68"/>
    <n v="669.31"/>
    <n v="9367.3700000000008"/>
    <x v="4"/>
    <s v="01"/>
    <s v="January"/>
  </r>
  <r>
    <x v="6813"/>
    <d v="2024-09-28T05:03:39"/>
    <s v="PROD27"/>
    <s v="CUST479"/>
    <s v="Home Appliances"/>
    <s v="Cash"/>
    <n v="507.98"/>
    <n v="5"/>
    <n v="2539.9"/>
    <n v="493.17"/>
    <n v="2046.73"/>
    <x v="3"/>
    <s v="09"/>
    <s v="September"/>
  </r>
  <r>
    <x v="6814"/>
    <d v="2024-02-14T10:05:19"/>
    <s v="PROD182"/>
    <s v="CUST848"/>
    <s v="Toys"/>
    <s v="Cash"/>
    <n v="1100.6600000000001"/>
    <n v="3"/>
    <n v="3301.9800000000005"/>
    <n v="316.27"/>
    <n v="2985.7100000000005"/>
    <x v="4"/>
    <s v="02"/>
    <s v="February"/>
  </r>
  <r>
    <x v="6815"/>
    <d v="2024-11-10T17:56:00"/>
    <s v="PROD193"/>
    <s v="CUST541"/>
    <s v="Home Appliances"/>
    <s v="Debit Card"/>
    <n v="1391.42"/>
    <n v="6"/>
    <n v="8348.52"/>
    <n v="809.98"/>
    <n v="7538.5400000000009"/>
    <x v="0"/>
    <s v="11"/>
    <s v="November"/>
  </r>
  <r>
    <x v="6816"/>
    <d v="2024-02-27T15:50:29"/>
    <s v="PROD69"/>
    <s v="CUST606"/>
    <s v="Electronics"/>
    <s v="Cash"/>
    <n v="623.46"/>
    <n v="2"/>
    <n v="1246.92"/>
    <n v="878.74"/>
    <n v="368.18000000000006"/>
    <x v="5"/>
    <s v="02"/>
    <s v="February"/>
  </r>
  <r>
    <x v="6817"/>
    <d v="2024-04-06T00:50:11"/>
    <s v="PROD68"/>
    <s v="CUST158"/>
    <s v="Home Appliances"/>
    <s v="Debit Card"/>
    <n v="419.72"/>
    <n v="7"/>
    <n v="2938.04"/>
    <n v="704.91"/>
    <n v="2233.13"/>
    <x v="3"/>
    <s v="04"/>
    <s v="April"/>
  </r>
  <r>
    <x v="6818"/>
    <d v="2024-05-22T04:45:43"/>
    <s v="PROD48"/>
    <s v="CUST294"/>
    <s v="Toys"/>
    <s v="PayPal"/>
    <n v="1937.78"/>
    <n v="1"/>
    <n v="1937.78"/>
    <n v="965.14"/>
    <n v="972.64"/>
    <x v="4"/>
    <s v="05"/>
    <s v="May"/>
  </r>
  <r>
    <x v="6819"/>
    <d v="2024-05-22T21:49:56"/>
    <s v="PROD33"/>
    <s v="CUST547"/>
    <s v="Books"/>
    <s v="Bank Transfer"/>
    <n v="435.15"/>
    <n v="5"/>
    <n v="2175.75"/>
    <n v="330.51"/>
    <n v="1845.24"/>
    <x v="4"/>
    <s v="05"/>
    <s v="May"/>
  </r>
  <r>
    <x v="6820"/>
    <d v="2024-09-11T21:29:49"/>
    <s v="PROD44"/>
    <s v="CUST215"/>
    <s v="Books"/>
    <s v="Credit Card"/>
    <n v="122.05"/>
    <n v="1"/>
    <n v="122.05"/>
    <n v="174.99"/>
    <n v="-52.940000000000012"/>
    <x v="4"/>
    <s v="09"/>
    <s v="September"/>
  </r>
  <r>
    <x v="6821"/>
    <d v="2024-02-18T01:18:05"/>
    <s v="PROD199"/>
    <s v="CUST753"/>
    <s v="Books"/>
    <s v="PayPal"/>
    <n v="1094.76"/>
    <n v="5"/>
    <n v="5473.8"/>
    <n v="907.07"/>
    <n v="4566.7300000000005"/>
    <x v="0"/>
    <s v="02"/>
    <s v="February"/>
  </r>
  <r>
    <x v="6822"/>
    <d v="2024-07-01T12:12:10"/>
    <s v="PROD40"/>
    <s v="CUST647"/>
    <s v="Fashion"/>
    <s v="Bank Transfer"/>
    <n v="372.29"/>
    <n v="1"/>
    <n v="372.29"/>
    <n v="184.29"/>
    <n v="188.00000000000003"/>
    <x v="6"/>
    <s v="07"/>
    <s v="July"/>
  </r>
  <r>
    <x v="6823"/>
    <d v="2024-04-23T23:47:02"/>
    <s v="PROD158"/>
    <s v="CUST267"/>
    <s v="Electronics"/>
    <s v="Credit Card"/>
    <n v="1804.7"/>
    <n v="4"/>
    <n v="7218.8"/>
    <n v="688.88"/>
    <n v="6529.92"/>
    <x v="5"/>
    <s v="04"/>
    <s v="April"/>
  </r>
  <r>
    <x v="6824"/>
    <d v="2024-04-22T11:11:48"/>
    <s v="PROD40"/>
    <s v="CUST348"/>
    <s v="Fashion"/>
    <s v="Bank Transfer"/>
    <n v="554.09"/>
    <n v="1"/>
    <n v="554.09"/>
    <n v="184.29"/>
    <n v="369.80000000000007"/>
    <x v="6"/>
    <s v="04"/>
    <s v="April"/>
  </r>
  <r>
    <x v="6825"/>
    <d v="2024-05-30T19:55:58"/>
    <s v="PROD180"/>
    <s v="CUST472"/>
    <s v="Toys"/>
    <s v="PayPal"/>
    <n v="461.2"/>
    <n v="6"/>
    <n v="2767.2"/>
    <n v="452.2"/>
    <n v="2315"/>
    <x v="2"/>
    <s v="05"/>
    <s v="May"/>
  </r>
  <r>
    <x v="6826"/>
    <d v="2024-09-03T04:19:15"/>
    <s v="PROD130"/>
    <s v="CUST237"/>
    <s v="Books"/>
    <s v="PayPal"/>
    <n v="229.96"/>
    <n v="6"/>
    <n v="1379.76"/>
    <n v="692.63"/>
    <n v="687.13"/>
    <x v="5"/>
    <s v="09"/>
    <s v="September"/>
  </r>
  <r>
    <x v="6827"/>
    <d v="2024-02-19T00:40:28"/>
    <s v="PROD168"/>
    <s v="CUST990"/>
    <s v="Home Appliances"/>
    <s v="PayPal"/>
    <n v="1145.94"/>
    <n v="8"/>
    <n v="9167.52"/>
    <n v="407.18"/>
    <n v="8760.34"/>
    <x v="6"/>
    <s v="02"/>
    <s v="February"/>
  </r>
  <r>
    <x v="6828"/>
    <d v="2024-05-30T00:47:30"/>
    <s v="PROD186"/>
    <s v="CUST591"/>
    <s v="Electronics"/>
    <s v="Debit Card"/>
    <n v="1024.55"/>
    <n v="9"/>
    <n v="9220.9499999999989"/>
    <n v="945.84"/>
    <n v="8275.1099999999988"/>
    <x v="2"/>
    <s v="05"/>
    <s v="May"/>
  </r>
  <r>
    <x v="6829"/>
    <d v="2024-05-20T11:34:28"/>
    <s v="PROD4"/>
    <s v="CUST755"/>
    <s v="Home Appliances"/>
    <s v="Bank Transfer"/>
    <n v="387.2"/>
    <n v="8"/>
    <n v="3097.6"/>
    <n v="454.08"/>
    <n v="2643.52"/>
    <x v="6"/>
    <s v="05"/>
    <s v="May"/>
  </r>
  <r>
    <x v="6830"/>
    <d v="2024-10-07T19:32:40"/>
    <s v="PROD11"/>
    <s v="CUST710"/>
    <s v="Toys"/>
    <s v="Debit Card"/>
    <n v="975.73"/>
    <n v="5"/>
    <n v="4878.6499999999996"/>
    <n v="595.51"/>
    <n v="4283.1399999999994"/>
    <x v="6"/>
    <s v="10"/>
    <s v="October"/>
  </r>
  <r>
    <x v="6831"/>
    <d v="2024-01-22T23:51:31"/>
    <s v="PROD135"/>
    <s v="CUST26"/>
    <s v="Electronics"/>
    <s v="Debit Card"/>
    <n v="296.69"/>
    <n v="8"/>
    <n v="2373.52"/>
    <n v="65.66"/>
    <n v="2307.86"/>
    <x v="6"/>
    <s v="01"/>
    <s v="January"/>
  </r>
  <r>
    <x v="6832"/>
    <d v="2024-01-21T14:16:18"/>
    <s v="PROD93"/>
    <s v="CUST962"/>
    <s v="Toys"/>
    <s v="PayPal"/>
    <n v="93.94"/>
    <n v="3"/>
    <n v="281.82"/>
    <n v="762.47"/>
    <n v="-480.65000000000003"/>
    <x v="0"/>
    <s v="01"/>
    <s v="January"/>
  </r>
  <r>
    <x v="6833"/>
    <d v="2024-11-16T14:43:54"/>
    <s v="PROD128"/>
    <s v="CUST481"/>
    <s v="Toys"/>
    <s v="Bank Transfer"/>
    <n v="684.74"/>
    <n v="9"/>
    <n v="6162.66"/>
    <n v="505.04"/>
    <n v="5657.62"/>
    <x v="3"/>
    <s v="11"/>
    <s v="November"/>
  </r>
  <r>
    <x v="6834"/>
    <d v="2024-10-16T11:09:35"/>
    <s v="PROD87"/>
    <s v="CUST568"/>
    <s v="Fashion"/>
    <s v="Credit Card"/>
    <n v="1157.96"/>
    <n v="1"/>
    <n v="1157.96"/>
    <n v="646.59"/>
    <n v="511.37"/>
    <x v="4"/>
    <s v="10"/>
    <s v="October"/>
  </r>
  <r>
    <x v="6835"/>
    <d v="2024-08-29T11:15:56"/>
    <s v="PROD76"/>
    <s v="CUST996"/>
    <s v="Electronics"/>
    <s v="Debit Card"/>
    <n v="725.28"/>
    <n v="1"/>
    <n v="725.28"/>
    <n v="984.71"/>
    <n v="-259.43000000000006"/>
    <x v="2"/>
    <s v="08"/>
    <s v="August"/>
  </r>
  <r>
    <x v="6836"/>
    <d v="2024-08-03T23:25:23"/>
    <s v="PROD75"/>
    <s v="CUST885"/>
    <s v="Books"/>
    <s v="PayPal"/>
    <n v="1576.39"/>
    <n v="6"/>
    <n v="9458.34"/>
    <n v="703.67"/>
    <n v="8754.67"/>
    <x v="3"/>
    <s v="08"/>
    <s v="August"/>
  </r>
  <r>
    <x v="6837"/>
    <d v="2024-08-05T09:41:38"/>
    <s v="PROD133"/>
    <s v="CUST78"/>
    <s v="Fashion"/>
    <s v="Debit Card"/>
    <n v="441.93"/>
    <n v="6"/>
    <n v="2651.58"/>
    <n v="751.27"/>
    <n v="1900.31"/>
    <x v="6"/>
    <s v="08"/>
    <s v="August"/>
  </r>
  <r>
    <x v="6838"/>
    <d v="2024-11-05T00:15:59"/>
    <s v="PROD113"/>
    <s v="CUST320"/>
    <s v="Electronics"/>
    <s v="Debit Card"/>
    <n v="720.8"/>
    <n v="6"/>
    <n v="4324.7999999999993"/>
    <n v="669.31"/>
    <n v="3655.4899999999993"/>
    <x v="5"/>
    <s v="11"/>
    <s v="November"/>
  </r>
  <r>
    <x v="6839"/>
    <d v="2024-05-11T11:59:42"/>
    <s v="PROD161"/>
    <s v="CUST346"/>
    <s v="Toys"/>
    <s v="PayPal"/>
    <n v="1472.13"/>
    <n v="8"/>
    <n v="11777.04"/>
    <n v="859.01"/>
    <n v="10918.03"/>
    <x v="3"/>
    <s v="05"/>
    <s v="May"/>
  </r>
  <r>
    <x v="6840"/>
    <d v="2024-03-09T04:08:50"/>
    <s v="PROD13"/>
    <s v="CUST574"/>
    <s v="Home Appliances"/>
    <s v="Credit Card"/>
    <n v="1694.71"/>
    <n v="7"/>
    <n v="11862.970000000001"/>
    <n v="188.4"/>
    <n v="11674.570000000002"/>
    <x v="3"/>
    <s v="03"/>
    <s v="March"/>
  </r>
  <r>
    <x v="6841"/>
    <d v="2024-08-29T14:36:45"/>
    <s v="PROD41"/>
    <s v="CUST26"/>
    <s v="Home Appliances"/>
    <s v="PayPal"/>
    <n v="814.2"/>
    <n v="1"/>
    <n v="814.2"/>
    <n v="786.45"/>
    <n v="27.75"/>
    <x v="2"/>
    <s v="08"/>
    <s v="August"/>
  </r>
  <r>
    <x v="6842"/>
    <d v="2024-09-30T00:23:30"/>
    <s v="PROD95"/>
    <s v="CUST95"/>
    <s v="Electronics"/>
    <s v="Debit Card"/>
    <n v="380.75"/>
    <n v="9"/>
    <n v="3426.75"/>
    <n v="211.14"/>
    <n v="3215.61"/>
    <x v="6"/>
    <s v="09"/>
    <s v="September"/>
  </r>
  <r>
    <x v="6843"/>
    <d v="2024-01-02T00:20:49"/>
    <s v="PROD92"/>
    <s v="CUST394"/>
    <s v="Toys"/>
    <s v="Cash"/>
    <n v="1483.81"/>
    <n v="1"/>
    <n v="1483.81"/>
    <n v="814.84"/>
    <n v="668.96999999999991"/>
    <x v="5"/>
    <s v="01"/>
    <s v="January"/>
  </r>
  <r>
    <x v="6844"/>
    <d v="2024-02-04T09:32:16"/>
    <s v="PROD78"/>
    <s v="CUST979"/>
    <s v="Books"/>
    <s v="Cash"/>
    <n v="1736.58"/>
    <n v="10"/>
    <n v="17365.8"/>
    <n v="368.23"/>
    <n v="16997.57"/>
    <x v="0"/>
    <s v="02"/>
    <s v="February"/>
  </r>
  <r>
    <x v="6845"/>
    <d v="2024-10-13T16:11:44"/>
    <s v="PROD100"/>
    <s v="CUST318"/>
    <s v="Electronics"/>
    <s v="Cash"/>
    <n v="514.96"/>
    <n v="3"/>
    <n v="1544.88"/>
    <n v="404.57"/>
    <n v="1140.3100000000002"/>
    <x v="0"/>
    <s v="10"/>
    <s v="October"/>
  </r>
  <r>
    <x v="6846"/>
    <d v="2024-06-02T04:19:05"/>
    <s v="PROD120"/>
    <s v="CUST97"/>
    <s v="Books"/>
    <s v="Debit Card"/>
    <n v="1535.51"/>
    <n v="4"/>
    <n v="6142.04"/>
    <n v="821.86"/>
    <n v="5320.18"/>
    <x v="0"/>
    <s v="06"/>
    <s v="June"/>
  </r>
  <r>
    <x v="6847"/>
    <d v="2024-07-04T17:59:25"/>
    <s v="PROD187"/>
    <s v="CUST926"/>
    <s v="Home Appliances"/>
    <s v="Credit Card"/>
    <n v="386.97"/>
    <n v="8"/>
    <n v="3095.76"/>
    <n v="117.5"/>
    <n v="2978.26"/>
    <x v="2"/>
    <s v="07"/>
    <s v="July"/>
  </r>
  <r>
    <x v="6848"/>
    <d v="2024-06-26T04:47:38"/>
    <s v="PROD56"/>
    <s v="CUST103"/>
    <s v="Home Appliances"/>
    <s v="PayPal"/>
    <n v="1142.69"/>
    <n v="1"/>
    <n v="1142.69"/>
    <n v="914.29"/>
    <n v="228.40000000000009"/>
    <x v="4"/>
    <s v="06"/>
    <s v="June"/>
  </r>
  <r>
    <x v="6849"/>
    <d v="2024-03-01T15:23:17"/>
    <s v="PROD124"/>
    <s v="CUST10"/>
    <s v="Home Appliances"/>
    <s v="Credit Card"/>
    <n v="400.96"/>
    <n v="8"/>
    <n v="3207.68"/>
    <n v="409.39"/>
    <n v="2798.29"/>
    <x v="1"/>
    <s v="03"/>
    <s v="March"/>
  </r>
  <r>
    <x v="6850"/>
    <d v="2024-08-28T05:28:21"/>
    <s v="PROD33"/>
    <s v="CUST531"/>
    <s v="Books"/>
    <s v="Debit Card"/>
    <n v="824.03"/>
    <n v="2"/>
    <n v="1648.06"/>
    <n v="330.51"/>
    <n v="1317.55"/>
    <x v="4"/>
    <s v="08"/>
    <s v="August"/>
  </r>
  <r>
    <x v="6851"/>
    <d v="2024-08-23T04:57:56"/>
    <s v="PROD113"/>
    <s v="CUST723"/>
    <s v="Home Appliances"/>
    <s v="Bank Transfer"/>
    <n v="336.19"/>
    <n v="8"/>
    <n v="2689.52"/>
    <n v="669.31"/>
    <n v="2020.21"/>
    <x v="1"/>
    <s v="08"/>
    <s v="August"/>
  </r>
  <r>
    <x v="6852"/>
    <d v="2024-10-01T18:14:35"/>
    <s v="PROD96"/>
    <s v="CUST443"/>
    <s v="Electronics"/>
    <s v="Cash"/>
    <n v="299.83999999999997"/>
    <n v="4"/>
    <n v="1199.3599999999999"/>
    <n v="307.60000000000002"/>
    <n v="891.75999999999988"/>
    <x v="5"/>
    <s v="10"/>
    <s v="October"/>
  </r>
  <r>
    <x v="6853"/>
    <d v="2024-02-05T20:18:50"/>
    <s v="PROD128"/>
    <s v="CUST976"/>
    <s v="Electronics"/>
    <s v="Credit Card"/>
    <n v="49.86"/>
    <n v="3"/>
    <n v="149.57999999999998"/>
    <n v="505.04"/>
    <n v="-355.46000000000004"/>
    <x v="6"/>
    <s v="02"/>
    <s v="February"/>
  </r>
  <r>
    <x v="6854"/>
    <d v="2024-02-29T06:49:02"/>
    <s v="PROD4"/>
    <s v="CUST974"/>
    <s v="Home Appliances"/>
    <s v="Cash"/>
    <n v="1375.74"/>
    <n v="7"/>
    <n v="9630.18"/>
    <n v="454.08"/>
    <n v="9176.1"/>
    <x v="2"/>
    <s v="02"/>
    <s v="February"/>
  </r>
  <r>
    <x v="6855"/>
    <d v="2024-03-12T00:41:58"/>
    <s v="PROD173"/>
    <s v="CUST211"/>
    <s v="Electronics"/>
    <s v="Bank Transfer"/>
    <n v="1673.34"/>
    <n v="6"/>
    <n v="10040.039999999999"/>
    <n v="18.7"/>
    <n v="10021.339999999998"/>
    <x v="5"/>
    <s v="03"/>
    <s v="March"/>
  </r>
  <r>
    <x v="6856"/>
    <d v="2024-08-03T18:24:01"/>
    <s v="PROD51"/>
    <s v="CUST932"/>
    <s v="Home Appliances"/>
    <s v="PayPal"/>
    <n v="702.13"/>
    <n v="10"/>
    <n v="7021.3"/>
    <n v="502.29"/>
    <n v="6519.01"/>
    <x v="3"/>
    <s v="08"/>
    <s v="August"/>
  </r>
  <r>
    <x v="6857"/>
    <d v="2024-03-23T15:56:15"/>
    <s v="PROD87"/>
    <s v="CUST739"/>
    <s v="Home Appliances"/>
    <s v="Debit Card"/>
    <n v="1805.73"/>
    <n v="4"/>
    <n v="7222.92"/>
    <n v="646.59"/>
    <n v="6576.33"/>
    <x v="3"/>
    <s v="03"/>
    <s v="March"/>
  </r>
  <r>
    <x v="6858"/>
    <d v="2024-08-23T13:32:45"/>
    <s v="PROD112"/>
    <s v="CUST811"/>
    <s v="Books"/>
    <s v="Cash"/>
    <n v="1896.81"/>
    <n v="3"/>
    <n v="5690.43"/>
    <n v="104.7"/>
    <n v="5585.7300000000005"/>
    <x v="1"/>
    <s v="08"/>
    <s v="August"/>
  </r>
  <r>
    <x v="6859"/>
    <d v="2024-03-29T08:30:25"/>
    <s v="PROD77"/>
    <s v="CUST92"/>
    <s v="Home Appliances"/>
    <s v="Credit Card"/>
    <n v="576.96"/>
    <n v="6"/>
    <n v="3461.76"/>
    <n v="596.91999999999996"/>
    <n v="2864.84"/>
    <x v="1"/>
    <s v="03"/>
    <s v="March"/>
  </r>
  <r>
    <x v="6860"/>
    <d v="2024-11-06T06:17:26"/>
    <s v="PROD8"/>
    <s v="CUST37"/>
    <s v="Toys"/>
    <s v="PayPal"/>
    <n v="529.15"/>
    <n v="9"/>
    <n v="4762.3499999999995"/>
    <n v="851.56"/>
    <n v="3910.7899999999995"/>
    <x v="4"/>
    <s v="11"/>
    <s v="November"/>
  </r>
  <r>
    <x v="6861"/>
    <d v="2024-08-16T19:41:19"/>
    <s v="PROD114"/>
    <s v="CUST69"/>
    <s v="Electronics"/>
    <s v="Credit Card"/>
    <n v="1967.36"/>
    <n v="6"/>
    <n v="11804.16"/>
    <n v="380.81"/>
    <n v="11423.35"/>
    <x v="1"/>
    <s v="08"/>
    <s v="August"/>
  </r>
  <r>
    <x v="6862"/>
    <d v="2024-09-06T05:35:39"/>
    <s v="PROD178"/>
    <s v="CUST99"/>
    <s v="Books"/>
    <s v="PayPal"/>
    <n v="279.20999999999998"/>
    <n v="1"/>
    <n v="279.20999999999998"/>
    <n v="750.55"/>
    <n v="-471.34"/>
    <x v="1"/>
    <s v="09"/>
    <s v="September"/>
  </r>
  <r>
    <x v="6863"/>
    <d v="2024-01-30T08:32:42"/>
    <s v="PROD112"/>
    <s v="CUST461"/>
    <s v="Fashion"/>
    <s v="Cash"/>
    <n v="1776.55"/>
    <n v="9"/>
    <n v="15988.949999999999"/>
    <n v="104.7"/>
    <n v="15884.249999999998"/>
    <x v="5"/>
    <s v="01"/>
    <s v="January"/>
  </r>
  <r>
    <x v="6864"/>
    <d v="2024-03-23T03:13:42"/>
    <s v="PROD91"/>
    <s v="CUST883"/>
    <s v="Electronics"/>
    <s v="Debit Card"/>
    <n v="1023.87"/>
    <n v="1"/>
    <n v="1023.87"/>
    <n v="105.91"/>
    <n v="917.96"/>
    <x v="3"/>
    <s v="03"/>
    <s v="March"/>
  </r>
  <r>
    <x v="6865"/>
    <d v="2024-11-16T16:22:53"/>
    <s v="PROD9"/>
    <s v="CUST166"/>
    <s v="Home Appliances"/>
    <s v="PayPal"/>
    <n v="114.44"/>
    <n v="2"/>
    <n v="228.88"/>
    <n v="481"/>
    <n v="-252.12"/>
    <x v="3"/>
    <s v="11"/>
    <s v="November"/>
  </r>
  <r>
    <x v="6866"/>
    <d v="2024-06-21T17:40:32"/>
    <s v="PROD160"/>
    <s v="CUST112"/>
    <s v="Books"/>
    <s v="Credit Card"/>
    <n v="1367.76"/>
    <n v="8"/>
    <n v="10942.08"/>
    <n v="311.56"/>
    <n v="10630.52"/>
    <x v="1"/>
    <s v="06"/>
    <s v="June"/>
  </r>
  <r>
    <x v="6867"/>
    <d v="2024-05-31T06:59:47"/>
    <s v="PROD165"/>
    <s v="CUST15"/>
    <s v="Toys"/>
    <s v="PayPal"/>
    <n v="699.44"/>
    <n v="7"/>
    <n v="4896.08"/>
    <n v="563.57000000000005"/>
    <n v="4332.51"/>
    <x v="1"/>
    <s v="05"/>
    <s v="May"/>
  </r>
  <r>
    <x v="6868"/>
    <d v="2024-06-14T18:35:47"/>
    <s v="PROD52"/>
    <s v="CUST729"/>
    <s v="Books"/>
    <s v="Bank Transfer"/>
    <n v="1536.84"/>
    <n v="5"/>
    <n v="7684.2"/>
    <n v="71.47"/>
    <n v="7612.73"/>
    <x v="1"/>
    <s v="06"/>
    <s v="June"/>
  </r>
  <r>
    <x v="6869"/>
    <d v="2024-07-27T03:17:27"/>
    <s v="PROD67"/>
    <s v="CUST342"/>
    <s v="Toys"/>
    <s v="PayPal"/>
    <n v="1103.95"/>
    <n v="8"/>
    <n v="8831.6"/>
    <n v="69.03"/>
    <n v="8762.57"/>
    <x v="3"/>
    <s v="07"/>
    <s v="July"/>
  </r>
  <r>
    <x v="6870"/>
    <d v="2024-03-10T18:06:22"/>
    <s v="PROD197"/>
    <s v="CUST899"/>
    <s v="Fashion"/>
    <s v="Credit Card"/>
    <n v="1245.54"/>
    <n v="3"/>
    <n v="3736.62"/>
    <n v="754.1"/>
    <n v="2982.52"/>
    <x v="0"/>
    <s v="03"/>
    <s v="March"/>
  </r>
  <r>
    <x v="6871"/>
    <d v="2024-01-13T08:58:59"/>
    <s v="PROD58"/>
    <s v="CUST717"/>
    <s v="Books"/>
    <s v="Bank Transfer"/>
    <n v="1144.42"/>
    <n v="1"/>
    <n v="1144.42"/>
    <n v="898.84"/>
    <n v="245.58000000000004"/>
    <x v="3"/>
    <s v="01"/>
    <s v="January"/>
  </r>
  <r>
    <x v="6872"/>
    <d v="2024-09-25T09:24:13"/>
    <s v="PROD134"/>
    <s v="CUST165"/>
    <s v="Books"/>
    <s v="Debit Card"/>
    <n v="703.66"/>
    <n v="7"/>
    <n v="4925.62"/>
    <n v="162.74"/>
    <n v="4762.88"/>
    <x v="4"/>
    <s v="09"/>
    <s v="September"/>
  </r>
  <r>
    <x v="6873"/>
    <d v="2024-06-23T02:20:59"/>
    <s v="PROD181"/>
    <s v="CUST909"/>
    <s v="Fashion"/>
    <s v="Debit Card"/>
    <n v="1087.0899999999999"/>
    <n v="4"/>
    <n v="4348.3599999999997"/>
    <n v="29.06"/>
    <n v="4319.2999999999993"/>
    <x v="0"/>
    <s v="06"/>
    <s v="June"/>
  </r>
  <r>
    <x v="6874"/>
    <d v="2024-03-26T15:59:39"/>
    <s v="PROD57"/>
    <s v="CUST974"/>
    <s v="Fashion"/>
    <s v="Bank Transfer"/>
    <n v="1846.06"/>
    <n v="9"/>
    <n v="16614.54"/>
    <n v="998.57"/>
    <n v="15615.970000000001"/>
    <x v="5"/>
    <s v="03"/>
    <s v="March"/>
  </r>
  <r>
    <x v="6875"/>
    <d v="2024-06-24T03:19:43"/>
    <s v="PROD75"/>
    <s v="CUST979"/>
    <s v="Books"/>
    <s v="PayPal"/>
    <n v="395.47"/>
    <n v="9"/>
    <n v="3559.2300000000005"/>
    <n v="703.67"/>
    <n v="2855.5600000000004"/>
    <x v="6"/>
    <s v="06"/>
    <s v="June"/>
  </r>
  <r>
    <x v="6876"/>
    <d v="2024-03-22T21:27:33"/>
    <s v="PROD98"/>
    <s v="CUST408"/>
    <s v="Home Appliances"/>
    <s v="Debit Card"/>
    <n v="609.39"/>
    <n v="3"/>
    <n v="1828.17"/>
    <n v="943.24"/>
    <n v="884.93000000000006"/>
    <x v="1"/>
    <s v="03"/>
    <s v="March"/>
  </r>
  <r>
    <x v="6877"/>
    <d v="2024-03-02T12:16:45"/>
    <s v="PROD120"/>
    <s v="CUST113"/>
    <s v="Electronics"/>
    <s v="Bank Transfer"/>
    <n v="383.71"/>
    <n v="2"/>
    <n v="767.42"/>
    <n v="821.86"/>
    <n v="-54.440000000000055"/>
    <x v="3"/>
    <s v="03"/>
    <s v="March"/>
  </r>
  <r>
    <x v="6878"/>
    <d v="2024-10-28T20:50:10"/>
    <s v="PROD83"/>
    <s v="CUST968"/>
    <s v="Toys"/>
    <s v="Bank Transfer"/>
    <n v="1722.53"/>
    <n v="7"/>
    <n v="12057.71"/>
    <n v="303.60000000000002"/>
    <n v="11754.109999999999"/>
    <x v="6"/>
    <s v="10"/>
    <s v="October"/>
  </r>
  <r>
    <x v="6879"/>
    <d v="2024-10-30T01:53:21"/>
    <s v="PROD118"/>
    <s v="CUST661"/>
    <s v="Books"/>
    <s v="Bank Transfer"/>
    <n v="526.57000000000005"/>
    <n v="2"/>
    <n v="1053.1400000000001"/>
    <n v="370.52"/>
    <n v="682.62000000000012"/>
    <x v="4"/>
    <s v="10"/>
    <s v="October"/>
  </r>
  <r>
    <x v="6880"/>
    <d v="2024-06-20T01:46:50"/>
    <s v="PROD12"/>
    <s v="CUST598"/>
    <s v="Electronics"/>
    <s v="Bank Transfer"/>
    <n v="665.45"/>
    <n v="9"/>
    <n v="5989.05"/>
    <n v="132.38999999999999"/>
    <n v="5856.66"/>
    <x v="2"/>
    <s v="06"/>
    <s v="June"/>
  </r>
  <r>
    <x v="6881"/>
    <d v="2024-02-16T15:05:49"/>
    <s v="PROD154"/>
    <s v="CUST859"/>
    <s v="Toys"/>
    <s v="Debit Card"/>
    <n v="547.44000000000005"/>
    <n v="4"/>
    <n v="2189.7600000000002"/>
    <n v="37.53"/>
    <n v="2152.23"/>
    <x v="1"/>
    <s v="02"/>
    <s v="February"/>
  </r>
  <r>
    <x v="6882"/>
    <d v="2024-06-11T07:51:13"/>
    <s v="PROD166"/>
    <s v="CUST497"/>
    <s v="Electronics"/>
    <s v="Debit Card"/>
    <n v="294.04000000000002"/>
    <n v="2"/>
    <n v="588.08000000000004"/>
    <n v="925.33"/>
    <n v="-337.25"/>
    <x v="5"/>
    <s v="06"/>
    <s v="June"/>
  </r>
  <r>
    <x v="6883"/>
    <d v="2024-05-04T08:00:49"/>
    <s v="PROD139"/>
    <s v="CUST410"/>
    <s v="Toys"/>
    <s v="Debit Card"/>
    <n v="1035.51"/>
    <n v="5"/>
    <n v="5177.55"/>
    <n v="699.64"/>
    <n v="4477.91"/>
    <x v="3"/>
    <s v="05"/>
    <s v="May"/>
  </r>
  <r>
    <x v="6884"/>
    <d v="2024-08-22T06:57:27"/>
    <s v="PROD38"/>
    <s v="CUST338"/>
    <s v="Home Appliances"/>
    <s v="Debit Card"/>
    <n v="103.8"/>
    <n v="5"/>
    <n v="519"/>
    <n v="99.19"/>
    <n v="419.81"/>
    <x v="2"/>
    <s v="08"/>
    <s v="August"/>
  </r>
  <r>
    <x v="6885"/>
    <d v="2024-02-08T14:08:15"/>
    <s v="PROD37"/>
    <s v="CUST220"/>
    <s v="Home Appliances"/>
    <s v="PayPal"/>
    <n v="350.76"/>
    <n v="4"/>
    <n v="1403.04"/>
    <n v="644.58000000000004"/>
    <n v="758.45999999999992"/>
    <x v="2"/>
    <s v="02"/>
    <s v="February"/>
  </r>
  <r>
    <x v="6886"/>
    <d v="2024-04-29T13:32:29"/>
    <s v="PROD47"/>
    <s v="CUST805"/>
    <s v="Toys"/>
    <s v="Debit Card"/>
    <n v="324.86"/>
    <n v="10"/>
    <n v="3248.6000000000004"/>
    <n v="821.78"/>
    <n v="2426.8200000000006"/>
    <x v="6"/>
    <s v="04"/>
    <s v="April"/>
  </r>
  <r>
    <x v="6887"/>
    <d v="2024-06-23T01:44:38"/>
    <s v="PROD176"/>
    <s v="CUST962"/>
    <s v="Home Appliances"/>
    <s v="PayPal"/>
    <n v="1255.22"/>
    <n v="6"/>
    <n v="7531.32"/>
    <n v="653.88"/>
    <n v="6877.44"/>
    <x v="0"/>
    <s v="06"/>
    <s v="June"/>
  </r>
  <r>
    <x v="6888"/>
    <d v="2024-03-10T23:01:25"/>
    <s v="PROD175"/>
    <s v="CUST625"/>
    <s v="Toys"/>
    <s v="Bank Transfer"/>
    <n v="1057.07"/>
    <n v="4"/>
    <n v="4228.28"/>
    <n v="742.32"/>
    <n v="3485.9599999999996"/>
    <x v="0"/>
    <s v="03"/>
    <s v="March"/>
  </r>
  <r>
    <x v="6889"/>
    <d v="2024-08-18T21:18:34"/>
    <s v="PROD64"/>
    <s v="CUST5"/>
    <s v="Fashion"/>
    <s v="Debit Card"/>
    <n v="279.2"/>
    <n v="7"/>
    <n v="1954.3999999999999"/>
    <n v="90.98"/>
    <n v="1863.4199999999998"/>
    <x v="0"/>
    <s v="08"/>
    <s v="August"/>
  </r>
  <r>
    <x v="6890"/>
    <d v="2024-03-30T13:57:04"/>
    <s v="PROD75"/>
    <s v="CUST355"/>
    <s v="Books"/>
    <s v="Bank Transfer"/>
    <n v="594.17999999999995"/>
    <n v="10"/>
    <n v="5941.7999999999993"/>
    <n v="703.67"/>
    <n v="5238.1299999999992"/>
    <x v="3"/>
    <s v="03"/>
    <s v="March"/>
  </r>
  <r>
    <x v="6891"/>
    <d v="2024-05-12T18:39:13"/>
    <s v="PROD22"/>
    <s v="CUST764"/>
    <s v="Home Appliances"/>
    <s v="Bank Transfer"/>
    <n v="129.44999999999999"/>
    <n v="5"/>
    <n v="647.25"/>
    <n v="418.1"/>
    <n v="229.14999999999998"/>
    <x v="0"/>
    <s v="05"/>
    <s v="May"/>
  </r>
  <r>
    <x v="6892"/>
    <d v="2024-07-21T05:18:36"/>
    <s v="PROD186"/>
    <s v="CUST809"/>
    <s v="Fashion"/>
    <s v="PayPal"/>
    <n v="625.54999999999995"/>
    <n v="7"/>
    <n v="4378.8499999999995"/>
    <n v="945.84"/>
    <n v="3433.0099999999993"/>
    <x v="0"/>
    <s v="07"/>
    <s v="July"/>
  </r>
  <r>
    <x v="6893"/>
    <d v="2024-07-09T13:34:21"/>
    <s v="PROD180"/>
    <s v="CUST666"/>
    <s v="Books"/>
    <s v="Credit Card"/>
    <n v="1865.46"/>
    <n v="5"/>
    <n v="9327.2999999999993"/>
    <n v="452.2"/>
    <n v="8875.0999999999985"/>
    <x v="5"/>
    <s v="07"/>
    <s v="July"/>
  </r>
  <r>
    <x v="6894"/>
    <d v="2024-02-22T15:10:05"/>
    <s v="PROD74"/>
    <s v="CUST339"/>
    <s v="Home Appliances"/>
    <s v="Cash"/>
    <n v="277.11"/>
    <n v="1"/>
    <n v="277.11"/>
    <n v="670.34"/>
    <n v="-393.23"/>
    <x v="2"/>
    <s v="02"/>
    <s v="February"/>
  </r>
  <r>
    <x v="6895"/>
    <d v="2024-03-17T15:12:04"/>
    <s v="PROD123"/>
    <s v="CUST583"/>
    <s v="Books"/>
    <s v="Debit Card"/>
    <n v="953.19"/>
    <n v="9"/>
    <n v="8578.7100000000009"/>
    <n v="372.5"/>
    <n v="8206.2100000000009"/>
    <x v="0"/>
    <s v="03"/>
    <s v="March"/>
  </r>
  <r>
    <x v="6896"/>
    <d v="2024-02-14T13:42:07"/>
    <s v="PROD20"/>
    <s v="CUST633"/>
    <s v="Books"/>
    <s v="Credit Card"/>
    <n v="1290.0899999999999"/>
    <n v="2"/>
    <n v="2580.1799999999998"/>
    <n v="211.71"/>
    <n v="2368.4699999999998"/>
    <x v="4"/>
    <s v="02"/>
    <s v="February"/>
  </r>
  <r>
    <x v="6897"/>
    <d v="2024-07-02T11:35:38"/>
    <s v="PROD87"/>
    <s v="CUST217"/>
    <s v="Toys"/>
    <s v="PayPal"/>
    <n v="1179.4100000000001"/>
    <n v="9"/>
    <n v="10614.69"/>
    <n v="646.59"/>
    <n v="9968.1"/>
    <x v="5"/>
    <s v="07"/>
    <s v="July"/>
  </r>
  <r>
    <x v="6898"/>
    <d v="2024-06-20T03:20:50"/>
    <s v="PROD29"/>
    <s v="CUST124"/>
    <s v="Books"/>
    <s v="Bank Transfer"/>
    <n v="1797.24"/>
    <n v="4"/>
    <n v="7188.96"/>
    <n v="951.64"/>
    <n v="6237.32"/>
    <x v="2"/>
    <s v="06"/>
    <s v="June"/>
  </r>
  <r>
    <x v="6899"/>
    <d v="2024-05-01T20:54:12"/>
    <s v="PROD198"/>
    <s v="CUST124"/>
    <s v="Books"/>
    <s v="Cash"/>
    <n v="834.17"/>
    <n v="2"/>
    <n v="1668.34"/>
    <n v="565.99"/>
    <n v="1102.3499999999999"/>
    <x v="4"/>
    <s v="05"/>
    <s v="May"/>
  </r>
  <r>
    <x v="6900"/>
    <d v="2024-11-01T21:47:47"/>
    <s v="PROD7"/>
    <s v="CUST972"/>
    <s v="Books"/>
    <s v="Cash"/>
    <n v="1814.24"/>
    <n v="9"/>
    <n v="16328.16"/>
    <n v="157.37"/>
    <n v="16170.789999999999"/>
    <x v="1"/>
    <s v="11"/>
    <s v="November"/>
  </r>
  <r>
    <x v="6901"/>
    <d v="2024-09-06T00:33:00"/>
    <s v="PROD133"/>
    <s v="CUST735"/>
    <s v="Fashion"/>
    <s v="Credit Card"/>
    <n v="1338.53"/>
    <n v="7"/>
    <n v="9369.7099999999991"/>
    <n v="751.27"/>
    <n v="8618.4399999999987"/>
    <x v="1"/>
    <s v="09"/>
    <s v="September"/>
  </r>
  <r>
    <x v="6902"/>
    <d v="2024-06-28T11:34:47"/>
    <s v="PROD99"/>
    <s v="CUST689"/>
    <s v="Electronics"/>
    <s v="Cash"/>
    <n v="285.67"/>
    <n v="6"/>
    <n v="1714.02"/>
    <n v="643.29"/>
    <n v="1070.73"/>
    <x v="1"/>
    <s v="06"/>
    <s v="June"/>
  </r>
  <r>
    <x v="6903"/>
    <d v="2024-01-16T05:45:00"/>
    <s v="PROD110"/>
    <s v="CUST652"/>
    <s v="Fashion"/>
    <s v="Cash"/>
    <n v="1876.46"/>
    <n v="10"/>
    <n v="18764.599999999999"/>
    <n v="678.93"/>
    <n v="18085.669999999998"/>
    <x v="5"/>
    <s v="01"/>
    <s v="January"/>
  </r>
  <r>
    <x v="6904"/>
    <d v="2024-10-25T22:02:17"/>
    <s v="PROD85"/>
    <s v="CUST197"/>
    <s v="Books"/>
    <s v="Debit Card"/>
    <n v="257.43"/>
    <n v="6"/>
    <n v="1544.58"/>
    <n v="899.57"/>
    <n v="645.00999999999988"/>
    <x v="1"/>
    <s v="10"/>
    <s v="October"/>
  </r>
  <r>
    <x v="6905"/>
    <d v="2024-04-23T16:08:50"/>
    <s v="PROD74"/>
    <s v="CUST322"/>
    <s v="Fashion"/>
    <s v="Cash"/>
    <n v="1695.11"/>
    <n v="4"/>
    <n v="6780.44"/>
    <n v="670.34"/>
    <n v="6110.0999999999995"/>
    <x v="5"/>
    <s v="04"/>
    <s v="April"/>
  </r>
  <r>
    <x v="6906"/>
    <d v="2024-10-07T17:35:14"/>
    <s v="PROD23"/>
    <s v="CUST378"/>
    <s v="Fashion"/>
    <s v="Cash"/>
    <n v="1637.94"/>
    <n v="8"/>
    <n v="13103.52"/>
    <n v="249.12"/>
    <n v="12854.4"/>
    <x v="6"/>
    <s v="10"/>
    <s v="October"/>
  </r>
  <r>
    <x v="6907"/>
    <d v="2024-04-07T18:22:23"/>
    <s v="PROD157"/>
    <s v="CUST484"/>
    <s v="Electronics"/>
    <s v="PayPal"/>
    <n v="1548.93"/>
    <n v="4"/>
    <n v="6195.72"/>
    <n v="152.68"/>
    <n v="6043.04"/>
    <x v="0"/>
    <s v="04"/>
    <s v="April"/>
  </r>
  <r>
    <x v="6908"/>
    <d v="2024-10-28T00:48:20"/>
    <s v="PROD95"/>
    <s v="CUST313"/>
    <s v="Fashion"/>
    <s v="Credit Card"/>
    <n v="1908.2"/>
    <n v="6"/>
    <n v="11449.2"/>
    <n v="211.14"/>
    <n v="11238.060000000001"/>
    <x v="6"/>
    <s v="10"/>
    <s v="October"/>
  </r>
  <r>
    <x v="6909"/>
    <d v="2024-08-17T10:19:57"/>
    <s v="PROD64"/>
    <s v="CUST602"/>
    <s v="Toys"/>
    <s v="Debit Card"/>
    <n v="970.28"/>
    <n v="10"/>
    <n v="9702.7999999999993"/>
    <n v="90.98"/>
    <n v="9611.82"/>
    <x v="3"/>
    <s v="08"/>
    <s v="August"/>
  </r>
  <r>
    <x v="6910"/>
    <d v="2024-03-16T19:58:54"/>
    <s v="PROD200"/>
    <s v="CUST183"/>
    <s v="Toys"/>
    <s v="Credit Card"/>
    <n v="820.64"/>
    <n v="6"/>
    <n v="4923.84"/>
    <n v="606.07000000000005"/>
    <n v="4317.7700000000004"/>
    <x v="3"/>
    <s v="03"/>
    <s v="March"/>
  </r>
  <r>
    <x v="6911"/>
    <d v="2024-09-23T16:20:54"/>
    <s v="PROD171"/>
    <s v="CUST172"/>
    <s v="Fashion"/>
    <s v="PayPal"/>
    <n v="695.07"/>
    <n v="3"/>
    <n v="2085.21"/>
    <n v="485.76"/>
    <n v="1599.45"/>
    <x v="6"/>
    <s v="09"/>
    <s v="September"/>
  </r>
  <r>
    <x v="6912"/>
    <d v="2024-02-19T17:17:35"/>
    <s v="PROD184"/>
    <s v="CUST811"/>
    <s v="Fashion"/>
    <s v="Bank Transfer"/>
    <n v="567.64"/>
    <n v="5"/>
    <n v="2838.2"/>
    <n v="986.68"/>
    <n v="1851.52"/>
    <x v="6"/>
    <s v="02"/>
    <s v="February"/>
  </r>
  <r>
    <x v="6913"/>
    <d v="2024-04-08T23:04:06"/>
    <s v="PROD14"/>
    <s v="CUST220"/>
    <s v="Electronics"/>
    <s v="Bank Transfer"/>
    <n v="808.71"/>
    <n v="3"/>
    <n v="2426.13"/>
    <n v="623.39"/>
    <n v="1802.7400000000002"/>
    <x v="6"/>
    <s v="04"/>
    <s v="April"/>
  </r>
  <r>
    <x v="6914"/>
    <d v="2024-05-25T06:00:16"/>
    <s v="PROD61"/>
    <s v="CUST879"/>
    <s v="Home Appliances"/>
    <s v="Cash"/>
    <n v="1331.14"/>
    <n v="8"/>
    <n v="10649.12"/>
    <n v="193.63"/>
    <n v="10455.490000000002"/>
    <x v="3"/>
    <s v="05"/>
    <s v="May"/>
  </r>
  <r>
    <x v="6915"/>
    <d v="2024-04-25T20:25:58"/>
    <s v="PROD46"/>
    <s v="CUST307"/>
    <s v="Toys"/>
    <s v="Credit Card"/>
    <n v="1317.29"/>
    <n v="9"/>
    <n v="11855.61"/>
    <n v="587.24"/>
    <n v="11268.37"/>
    <x v="2"/>
    <s v="04"/>
    <s v="April"/>
  </r>
  <r>
    <x v="6916"/>
    <d v="2024-08-15T01:09:14"/>
    <s v="PROD45"/>
    <s v="CUST282"/>
    <s v="Fashion"/>
    <s v="Cash"/>
    <n v="95.98"/>
    <n v="2"/>
    <n v="191.96"/>
    <n v="609.70000000000005"/>
    <n v="-417.74"/>
    <x v="2"/>
    <s v="08"/>
    <s v="August"/>
  </r>
  <r>
    <x v="6917"/>
    <d v="2024-04-30T16:04:03"/>
    <s v="PROD22"/>
    <s v="CUST247"/>
    <s v="Toys"/>
    <s v="PayPal"/>
    <n v="1187.3900000000001"/>
    <n v="1"/>
    <n v="1187.3900000000001"/>
    <n v="418.1"/>
    <n v="769.29000000000008"/>
    <x v="5"/>
    <s v="04"/>
    <s v="April"/>
  </r>
  <r>
    <x v="6918"/>
    <d v="2024-09-26T15:53:40"/>
    <s v="PROD29"/>
    <s v="CUST525"/>
    <s v="Electronics"/>
    <s v="Debit Card"/>
    <n v="1484.21"/>
    <n v="10"/>
    <n v="14842.1"/>
    <n v="951.64"/>
    <n v="13890.460000000001"/>
    <x v="2"/>
    <s v="09"/>
    <s v="September"/>
  </r>
  <r>
    <x v="6919"/>
    <d v="2024-02-22T02:05:16"/>
    <s v="PROD35"/>
    <s v="CUST304"/>
    <s v="Fashion"/>
    <s v="Credit Card"/>
    <n v="1799.44"/>
    <n v="1"/>
    <n v="1799.44"/>
    <n v="707.26"/>
    <n v="1092.18"/>
    <x v="2"/>
    <s v="02"/>
    <s v="February"/>
  </r>
  <r>
    <x v="6920"/>
    <d v="2024-05-19T11:32:19"/>
    <s v="PROD40"/>
    <s v="CUST712"/>
    <s v="Home Appliances"/>
    <s v="Debit Card"/>
    <n v="1370.08"/>
    <n v="1"/>
    <n v="1370.08"/>
    <n v="184.29"/>
    <n v="1185.79"/>
    <x v="0"/>
    <s v="05"/>
    <s v="May"/>
  </r>
  <r>
    <x v="6921"/>
    <d v="2024-10-06T08:19:05"/>
    <s v="PROD93"/>
    <s v="CUST495"/>
    <s v="Home Appliances"/>
    <s v="Debit Card"/>
    <n v="1579.8"/>
    <n v="5"/>
    <n v="7899"/>
    <n v="762.47"/>
    <n v="7136.53"/>
    <x v="0"/>
    <s v="10"/>
    <s v="October"/>
  </r>
  <r>
    <x v="6922"/>
    <d v="2024-02-24T21:08:53"/>
    <s v="PROD125"/>
    <s v="CUST180"/>
    <s v="Electronics"/>
    <s v="Bank Transfer"/>
    <n v="1167.8699999999999"/>
    <n v="10"/>
    <n v="11678.699999999999"/>
    <n v="358.25"/>
    <n v="11320.449999999999"/>
    <x v="3"/>
    <s v="02"/>
    <s v="February"/>
  </r>
  <r>
    <x v="6923"/>
    <d v="2024-08-11T12:25:32"/>
    <s v="PROD30"/>
    <s v="CUST2"/>
    <s v="Fashion"/>
    <s v="Credit Card"/>
    <n v="1932.42"/>
    <n v="4"/>
    <n v="7729.68"/>
    <n v="363.91"/>
    <n v="7365.77"/>
    <x v="0"/>
    <s v="08"/>
    <s v="August"/>
  </r>
  <r>
    <x v="6924"/>
    <d v="2024-04-16T06:39:17"/>
    <s v="PROD70"/>
    <s v="CUST881"/>
    <s v="Electronics"/>
    <s v="PayPal"/>
    <n v="1271.94"/>
    <n v="7"/>
    <n v="8903.58"/>
    <n v="57.64"/>
    <n v="8845.94"/>
    <x v="5"/>
    <s v="04"/>
    <s v="April"/>
  </r>
  <r>
    <x v="6925"/>
    <d v="2024-07-21T01:39:15"/>
    <s v="PROD172"/>
    <s v="CUST445"/>
    <s v="Books"/>
    <s v="Debit Card"/>
    <n v="857.82"/>
    <n v="7"/>
    <n v="6004.7400000000007"/>
    <n v="95.27"/>
    <n v="5909.47"/>
    <x v="0"/>
    <s v="07"/>
    <s v="July"/>
  </r>
  <r>
    <x v="6926"/>
    <d v="2024-03-28T20:21:12"/>
    <s v="PROD64"/>
    <s v="CUST377"/>
    <s v="Electronics"/>
    <s v="Bank Transfer"/>
    <n v="366.29"/>
    <n v="1"/>
    <n v="366.29"/>
    <n v="90.98"/>
    <n v="275.31"/>
    <x v="2"/>
    <s v="03"/>
    <s v="March"/>
  </r>
  <r>
    <x v="6927"/>
    <d v="2024-02-21T21:18:36"/>
    <s v="PROD188"/>
    <s v="CUST186"/>
    <s v="Electronics"/>
    <s v="Bank Transfer"/>
    <n v="1069.33"/>
    <n v="10"/>
    <n v="10693.3"/>
    <n v="325.48"/>
    <n v="10367.82"/>
    <x v="4"/>
    <s v="02"/>
    <s v="February"/>
  </r>
  <r>
    <x v="6928"/>
    <d v="2024-04-01T14:27:32"/>
    <s v="PROD157"/>
    <s v="CUST476"/>
    <s v="Home Appliances"/>
    <s v="Bank Transfer"/>
    <n v="1269.45"/>
    <n v="10"/>
    <n v="12694.5"/>
    <n v="152.68"/>
    <n v="12541.82"/>
    <x v="6"/>
    <s v="04"/>
    <s v="April"/>
  </r>
  <r>
    <x v="6929"/>
    <d v="2024-09-01T10:19:14"/>
    <s v="PROD90"/>
    <s v="CUST930"/>
    <s v="Home Appliances"/>
    <s v="Cash"/>
    <n v="1604.44"/>
    <n v="1"/>
    <n v="1604.44"/>
    <n v="961.3"/>
    <n v="643.1400000000001"/>
    <x v="0"/>
    <s v="09"/>
    <s v="September"/>
  </r>
  <r>
    <x v="6930"/>
    <d v="2024-03-14T12:03:47"/>
    <s v="PROD9"/>
    <s v="CUST564"/>
    <s v="Home Appliances"/>
    <s v="Debit Card"/>
    <n v="1480.3"/>
    <n v="9"/>
    <n v="13322.699999999999"/>
    <n v="481"/>
    <n v="12841.699999999999"/>
    <x v="2"/>
    <s v="03"/>
    <s v="March"/>
  </r>
  <r>
    <x v="6931"/>
    <d v="2024-02-08T13:00:59"/>
    <s v="PROD61"/>
    <s v="CUST397"/>
    <s v="Toys"/>
    <s v="PayPal"/>
    <n v="1804.36"/>
    <n v="3"/>
    <n v="5413.08"/>
    <n v="193.63"/>
    <n v="5219.45"/>
    <x v="2"/>
    <s v="02"/>
    <s v="February"/>
  </r>
  <r>
    <x v="6932"/>
    <d v="2024-11-11T06:18:14"/>
    <s v="PROD66"/>
    <s v="CUST538"/>
    <s v="Home Appliances"/>
    <s v="Debit Card"/>
    <n v="1575.56"/>
    <n v="10"/>
    <n v="15755.599999999999"/>
    <n v="327.89"/>
    <n v="15427.71"/>
    <x v="6"/>
    <s v="11"/>
    <s v="November"/>
  </r>
  <r>
    <x v="6933"/>
    <d v="2024-02-29T10:37:59"/>
    <s v="PROD101"/>
    <s v="CUST220"/>
    <s v="Books"/>
    <s v="PayPal"/>
    <n v="915.68"/>
    <n v="7"/>
    <n v="6409.7599999999993"/>
    <n v="978.72"/>
    <n v="5431.0399999999991"/>
    <x v="2"/>
    <s v="02"/>
    <s v="February"/>
  </r>
  <r>
    <x v="6934"/>
    <d v="2024-08-24T04:32:20"/>
    <s v="PROD197"/>
    <s v="CUST496"/>
    <s v="Home Appliances"/>
    <s v="Credit Card"/>
    <n v="718.16"/>
    <n v="7"/>
    <n v="5027.12"/>
    <n v="754.1"/>
    <n v="4273.0199999999995"/>
    <x v="3"/>
    <s v="08"/>
    <s v="August"/>
  </r>
  <r>
    <x v="6935"/>
    <d v="2024-07-19T15:15:15"/>
    <s v="PROD194"/>
    <s v="CUST4"/>
    <s v="Toys"/>
    <s v="Cash"/>
    <n v="1614.12"/>
    <n v="1"/>
    <n v="1614.12"/>
    <n v="521.98"/>
    <n v="1092.1399999999999"/>
    <x v="1"/>
    <s v="07"/>
    <s v="July"/>
  </r>
  <r>
    <x v="6936"/>
    <d v="2024-02-16T10:58:26"/>
    <s v="PROD122"/>
    <s v="CUST535"/>
    <s v="Toys"/>
    <s v="Cash"/>
    <n v="1279.74"/>
    <n v="3"/>
    <n v="3839.2200000000003"/>
    <n v="574.14"/>
    <n v="3265.0800000000004"/>
    <x v="1"/>
    <s v="02"/>
    <s v="February"/>
  </r>
  <r>
    <x v="6937"/>
    <d v="2024-07-12T02:46:05"/>
    <s v="PROD28"/>
    <s v="CUST629"/>
    <s v="Electronics"/>
    <s v="Bank Transfer"/>
    <n v="341.64"/>
    <n v="2"/>
    <n v="683.28"/>
    <n v="963.58"/>
    <n v="-280.30000000000007"/>
    <x v="1"/>
    <s v="07"/>
    <s v="July"/>
  </r>
  <r>
    <x v="6938"/>
    <d v="2024-09-15T06:48:23"/>
    <s v="PROD18"/>
    <s v="CUST409"/>
    <s v="Books"/>
    <s v="Bank Transfer"/>
    <n v="1205.67"/>
    <n v="6"/>
    <n v="7234.02"/>
    <n v="973.48"/>
    <n v="6260.5400000000009"/>
    <x v="0"/>
    <s v="09"/>
    <s v="September"/>
  </r>
  <r>
    <x v="6939"/>
    <d v="2024-11-06T03:08:00"/>
    <s v="PROD193"/>
    <s v="CUST632"/>
    <s v="Home Appliances"/>
    <s v="Cash"/>
    <n v="828.24"/>
    <n v="7"/>
    <n v="5797.68"/>
    <n v="809.98"/>
    <n v="4987.7000000000007"/>
    <x v="4"/>
    <s v="11"/>
    <s v="November"/>
  </r>
  <r>
    <x v="6940"/>
    <d v="2024-09-16T12:31:45"/>
    <s v="PROD66"/>
    <s v="CUST318"/>
    <s v="Fashion"/>
    <s v="Credit Card"/>
    <n v="1997.81"/>
    <n v="10"/>
    <n v="19978.099999999999"/>
    <n v="327.89"/>
    <n v="19650.21"/>
    <x v="6"/>
    <s v="09"/>
    <s v="September"/>
  </r>
  <r>
    <x v="6941"/>
    <d v="2024-03-29T10:58:25"/>
    <s v="PROD53"/>
    <s v="CUST287"/>
    <s v="Fashion"/>
    <s v="Credit Card"/>
    <n v="1151.25"/>
    <n v="5"/>
    <n v="5756.25"/>
    <n v="752.34"/>
    <n v="5003.91"/>
    <x v="1"/>
    <s v="03"/>
    <s v="March"/>
  </r>
  <r>
    <x v="6942"/>
    <d v="2024-02-23T18:49:52"/>
    <s v="PROD200"/>
    <s v="CUST15"/>
    <s v="Electronics"/>
    <s v="Credit Card"/>
    <n v="345.66"/>
    <n v="10"/>
    <n v="3456.6000000000004"/>
    <n v="606.07000000000005"/>
    <n v="2850.53"/>
    <x v="1"/>
    <s v="02"/>
    <s v="February"/>
  </r>
  <r>
    <x v="6943"/>
    <d v="2024-08-11T20:56:54"/>
    <s v="PROD118"/>
    <s v="CUST208"/>
    <s v="Books"/>
    <s v="Bank Transfer"/>
    <n v="1312.67"/>
    <n v="10"/>
    <n v="13126.7"/>
    <n v="370.52"/>
    <n v="12756.18"/>
    <x v="0"/>
    <s v="08"/>
    <s v="August"/>
  </r>
  <r>
    <x v="6944"/>
    <d v="2024-02-18T14:09:39"/>
    <s v="PROD156"/>
    <s v="CUST930"/>
    <s v="Books"/>
    <s v="Bank Transfer"/>
    <n v="405.62"/>
    <n v="3"/>
    <n v="1216.8600000000001"/>
    <n v="660.16"/>
    <n v="556.70000000000016"/>
    <x v="0"/>
    <s v="02"/>
    <s v="February"/>
  </r>
  <r>
    <x v="6945"/>
    <d v="2024-09-27T16:23:58"/>
    <s v="PROD106"/>
    <s v="CUST470"/>
    <s v="Books"/>
    <s v="PayPal"/>
    <n v="446.21"/>
    <n v="10"/>
    <n v="4462.0999999999995"/>
    <n v="750.19"/>
    <n v="3711.9099999999994"/>
    <x v="1"/>
    <s v="09"/>
    <s v="September"/>
  </r>
  <r>
    <x v="6946"/>
    <d v="2024-08-22T12:56:49"/>
    <s v="PROD110"/>
    <s v="CUST366"/>
    <s v="Home Appliances"/>
    <s v="Bank Transfer"/>
    <n v="710.35"/>
    <n v="5"/>
    <n v="3551.75"/>
    <n v="678.93"/>
    <n v="2872.82"/>
    <x v="2"/>
    <s v="08"/>
    <s v="August"/>
  </r>
  <r>
    <x v="6947"/>
    <d v="2024-07-14T02:27:25"/>
    <s v="PROD41"/>
    <s v="CUST648"/>
    <s v="Books"/>
    <s v="Debit Card"/>
    <n v="237.81"/>
    <n v="6"/>
    <n v="1426.8600000000001"/>
    <n v="786.45"/>
    <n v="640.41000000000008"/>
    <x v="0"/>
    <s v="07"/>
    <s v="July"/>
  </r>
  <r>
    <x v="6948"/>
    <d v="2024-01-23T23:35:51"/>
    <s v="PROD199"/>
    <s v="CUST840"/>
    <s v="Home Appliances"/>
    <s v="Bank Transfer"/>
    <n v="1235.33"/>
    <n v="4"/>
    <n v="4941.32"/>
    <n v="907.07"/>
    <n v="4034.2499999999995"/>
    <x v="5"/>
    <s v="01"/>
    <s v="January"/>
  </r>
  <r>
    <x v="6949"/>
    <d v="2024-06-01T00:34:59"/>
    <s v="PROD182"/>
    <s v="CUST155"/>
    <s v="Fashion"/>
    <s v="PayPal"/>
    <n v="1289.3"/>
    <n v="9"/>
    <n v="11603.699999999999"/>
    <n v="316.27"/>
    <n v="11287.429999999998"/>
    <x v="3"/>
    <s v="06"/>
    <s v="June"/>
  </r>
  <r>
    <x v="6950"/>
    <d v="2024-02-28T08:02:26"/>
    <s v="PROD91"/>
    <s v="CUST858"/>
    <s v="Books"/>
    <s v="Bank Transfer"/>
    <n v="514.72"/>
    <n v="2"/>
    <n v="1029.44"/>
    <n v="105.91"/>
    <n v="923.53000000000009"/>
    <x v="4"/>
    <s v="02"/>
    <s v="February"/>
  </r>
  <r>
    <x v="6951"/>
    <d v="2024-08-01T07:56:36"/>
    <s v="PROD167"/>
    <s v="CUST903"/>
    <s v="Toys"/>
    <s v="Bank Transfer"/>
    <n v="278.41000000000003"/>
    <n v="7"/>
    <n v="1948.8700000000001"/>
    <n v="692.47"/>
    <n v="1256.4000000000001"/>
    <x v="2"/>
    <s v="08"/>
    <s v="August"/>
  </r>
  <r>
    <x v="6952"/>
    <d v="2024-01-10T14:04:43"/>
    <s v="PROD114"/>
    <s v="CUST431"/>
    <s v="Fashion"/>
    <s v="Bank Transfer"/>
    <n v="1553.62"/>
    <n v="7"/>
    <n v="10875.34"/>
    <n v="380.81"/>
    <n v="10494.53"/>
    <x v="4"/>
    <s v="01"/>
    <s v="January"/>
  </r>
  <r>
    <x v="6953"/>
    <d v="2024-10-04T18:00:41"/>
    <s v="PROD115"/>
    <s v="CUST424"/>
    <s v="Home Appliances"/>
    <s v="Bank Transfer"/>
    <n v="1580.81"/>
    <n v="9"/>
    <n v="14227.289999999999"/>
    <n v="197.58"/>
    <n v="14029.71"/>
    <x v="1"/>
    <s v="10"/>
    <s v="October"/>
  </r>
  <r>
    <x v="6954"/>
    <d v="2024-08-01T08:49:31"/>
    <s v="PROD2"/>
    <s v="CUST70"/>
    <s v="Books"/>
    <s v="Credit Card"/>
    <n v="1007.42"/>
    <n v="5"/>
    <n v="5037.0999999999995"/>
    <n v="253.61"/>
    <n v="4783.49"/>
    <x v="2"/>
    <s v="08"/>
    <s v="August"/>
  </r>
  <r>
    <x v="6955"/>
    <d v="2024-08-16T01:46:39"/>
    <s v="PROD81"/>
    <s v="CUST603"/>
    <s v="Electronics"/>
    <s v="Bank Transfer"/>
    <n v="436.93"/>
    <n v="5"/>
    <n v="2184.65"/>
    <n v="783.02"/>
    <n v="1401.63"/>
    <x v="1"/>
    <s v="08"/>
    <s v="August"/>
  </r>
  <r>
    <x v="6956"/>
    <d v="2024-10-25T05:29:09"/>
    <s v="PROD40"/>
    <s v="CUST321"/>
    <s v="Books"/>
    <s v="Bank Transfer"/>
    <n v="1793.49"/>
    <n v="9"/>
    <n v="16141.41"/>
    <n v="184.29"/>
    <n v="15957.119999999999"/>
    <x v="1"/>
    <s v="10"/>
    <s v="October"/>
  </r>
  <r>
    <x v="6957"/>
    <d v="2024-08-29T06:58:20"/>
    <s v="PROD81"/>
    <s v="CUST117"/>
    <s v="Fashion"/>
    <s v="Credit Card"/>
    <n v="1778.92"/>
    <n v="8"/>
    <n v="14231.36"/>
    <n v="783.02"/>
    <n v="13448.34"/>
    <x v="2"/>
    <s v="08"/>
    <s v="August"/>
  </r>
  <r>
    <x v="6958"/>
    <d v="2024-08-19T05:21:13"/>
    <s v="PROD128"/>
    <s v="CUST736"/>
    <s v="Books"/>
    <s v="Bank Transfer"/>
    <n v="274.10000000000002"/>
    <n v="5"/>
    <n v="1370.5"/>
    <n v="505.04"/>
    <n v="865.46"/>
    <x v="6"/>
    <s v="08"/>
    <s v="August"/>
  </r>
  <r>
    <x v="6959"/>
    <d v="2024-06-28T20:35:17"/>
    <s v="PROD114"/>
    <s v="CUST117"/>
    <s v="Home Appliances"/>
    <s v="Cash"/>
    <n v="1570.7"/>
    <n v="3"/>
    <n v="4712.1000000000004"/>
    <n v="380.81"/>
    <n v="4331.29"/>
    <x v="1"/>
    <s v="06"/>
    <s v="June"/>
  </r>
  <r>
    <x v="6960"/>
    <d v="2024-08-28T17:33:18"/>
    <s v="PROD167"/>
    <s v="CUST596"/>
    <s v="Toys"/>
    <s v="Cash"/>
    <n v="1770.11"/>
    <n v="8"/>
    <n v="14160.88"/>
    <n v="692.47"/>
    <n v="13468.41"/>
    <x v="4"/>
    <s v="08"/>
    <s v="August"/>
  </r>
  <r>
    <x v="6961"/>
    <d v="2024-05-12T09:12:38"/>
    <s v="PROD73"/>
    <s v="CUST926"/>
    <s v="Toys"/>
    <s v="Debit Card"/>
    <n v="176.87"/>
    <n v="1"/>
    <n v="176.87"/>
    <n v="427.85"/>
    <n v="-250.98000000000002"/>
    <x v="0"/>
    <s v="05"/>
    <s v="May"/>
  </r>
  <r>
    <x v="6962"/>
    <d v="2024-02-11T03:04:55"/>
    <s v="PROD136"/>
    <s v="CUST878"/>
    <s v="Electronics"/>
    <s v="Cash"/>
    <n v="308.05"/>
    <n v="5"/>
    <n v="1540.25"/>
    <n v="226.52"/>
    <n v="1313.73"/>
    <x v="0"/>
    <s v="02"/>
    <s v="February"/>
  </r>
  <r>
    <x v="6963"/>
    <d v="2024-09-23T00:26:55"/>
    <s v="PROD39"/>
    <s v="CUST832"/>
    <s v="Toys"/>
    <s v="Credit Card"/>
    <n v="196.33"/>
    <n v="3"/>
    <n v="588.99"/>
    <n v="901.68"/>
    <n v="-312.68999999999994"/>
    <x v="6"/>
    <s v="09"/>
    <s v="September"/>
  </r>
  <r>
    <x v="6964"/>
    <d v="2024-07-03T20:01:12"/>
    <s v="PROD35"/>
    <s v="CUST203"/>
    <s v="Home Appliances"/>
    <s v="Bank Transfer"/>
    <n v="1928.71"/>
    <n v="2"/>
    <n v="3857.42"/>
    <n v="707.26"/>
    <n v="3150.16"/>
    <x v="4"/>
    <s v="07"/>
    <s v="July"/>
  </r>
  <r>
    <x v="6965"/>
    <d v="2024-10-11T13:33:54"/>
    <s v="PROD103"/>
    <s v="CUST885"/>
    <s v="Home Appliances"/>
    <s v="Credit Card"/>
    <n v="1904.94"/>
    <n v="10"/>
    <n v="19049.400000000001"/>
    <n v="889.08"/>
    <n v="18160.32"/>
    <x v="1"/>
    <s v="10"/>
    <s v="October"/>
  </r>
  <r>
    <x v="6966"/>
    <d v="2024-09-16T13:31:23"/>
    <s v="PROD51"/>
    <s v="CUST843"/>
    <s v="Books"/>
    <s v="Cash"/>
    <n v="1663.2"/>
    <n v="4"/>
    <n v="6652.8"/>
    <n v="502.29"/>
    <n v="6150.51"/>
    <x v="6"/>
    <s v="09"/>
    <s v="September"/>
  </r>
  <r>
    <x v="6967"/>
    <d v="2024-05-25T13:08:55"/>
    <s v="PROD2"/>
    <s v="CUST613"/>
    <s v="Electronics"/>
    <s v="Credit Card"/>
    <n v="568.51"/>
    <n v="10"/>
    <n v="5685.1"/>
    <n v="253.61"/>
    <n v="5431.4900000000007"/>
    <x v="3"/>
    <s v="05"/>
    <s v="May"/>
  </r>
  <r>
    <x v="6968"/>
    <d v="2024-02-15T12:36:41"/>
    <s v="PROD192"/>
    <s v="CUST644"/>
    <s v="Toys"/>
    <s v="PayPal"/>
    <n v="707.25"/>
    <n v="5"/>
    <n v="3536.25"/>
    <n v="154.76"/>
    <n v="3381.49"/>
    <x v="2"/>
    <s v="02"/>
    <s v="February"/>
  </r>
  <r>
    <x v="6969"/>
    <d v="2024-03-27T20:09:15"/>
    <s v="PROD55"/>
    <s v="CUST413"/>
    <s v="Toys"/>
    <s v="Bank Transfer"/>
    <n v="73.33"/>
    <n v="4"/>
    <n v="293.32"/>
    <n v="376.96"/>
    <n v="-83.639999999999986"/>
    <x v="4"/>
    <s v="03"/>
    <s v="March"/>
  </r>
  <r>
    <x v="6970"/>
    <d v="2024-01-07T05:48:51"/>
    <s v="PROD39"/>
    <s v="CUST901"/>
    <s v="Toys"/>
    <s v="PayPal"/>
    <n v="758.42"/>
    <n v="5"/>
    <n v="3792.1"/>
    <n v="901.68"/>
    <n v="2890.42"/>
    <x v="0"/>
    <s v="01"/>
    <s v="January"/>
  </r>
  <r>
    <x v="6971"/>
    <d v="2024-04-11T05:47:26"/>
    <s v="PROD67"/>
    <s v="CUST653"/>
    <s v="Fashion"/>
    <s v="Credit Card"/>
    <n v="110.84"/>
    <n v="9"/>
    <n v="997.56000000000006"/>
    <n v="69.03"/>
    <n v="928.53000000000009"/>
    <x v="2"/>
    <s v="04"/>
    <s v="April"/>
  </r>
  <r>
    <x v="6972"/>
    <d v="2024-02-05T10:25:55"/>
    <s v="PROD122"/>
    <s v="CUST141"/>
    <s v="Home Appliances"/>
    <s v="Bank Transfer"/>
    <n v="875.34"/>
    <n v="3"/>
    <n v="2626.02"/>
    <n v="574.14"/>
    <n v="2051.88"/>
    <x v="6"/>
    <s v="02"/>
    <s v="February"/>
  </r>
  <r>
    <x v="6973"/>
    <d v="2024-07-11T04:18:02"/>
    <s v="PROD99"/>
    <s v="CUST437"/>
    <s v="Electronics"/>
    <s v="Bank Transfer"/>
    <n v="758.95"/>
    <n v="9"/>
    <n v="6830.55"/>
    <n v="643.29"/>
    <n v="6187.26"/>
    <x v="2"/>
    <s v="07"/>
    <s v="July"/>
  </r>
  <r>
    <x v="6974"/>
    <d v="2024-02-14T00:12:55"/>
    <s v="PROD100"/>
    <s v="CUST332"/>
    <s v="Electronics"/>
    <s v="Cash"/>
    <n v="1459.55"/>
    <n v="10"/>
    <n v="14595.5"/>
    <n v="404.57"/>
    <n v="14190.93"/>
    <x v="4"/>
    <s v="02"/>
    <s v="February"/>
  </r>
  <r>
    <x v="6975"/>
    <d v="2024-09-23T01:28:25"/>
    <s v="PROD184"/>
    <s v="CUST422"/>
    <s v="Home Appliances"/>
    <s v="Bank Transfer"/>
    <n v="1050.3900000000001"/>
    <n v="9"/>
    <n v="9453.51"/>
    <n v="986.68"/>
    <n v="8466.83"/>
    <x v="6"/>
    <s v="09"/>
    <s v="September"/>
  </r>
  <r>
    <x v="6976"/>
    <d v="2024-09-24T02:49:17"/>
    <s v="PROD110"/>
    <s v="CUST770"/>
    <s v="Books"/>
    <s v="Cash"/>
    <n v="1506.29"/>
    <n v="8"/>
    <n v="12050.32"/>
    <n v="678.93"/>
    <n v="11371.39"/>
    <x v="5"/>
    <s v="09"/>
    <s v="September"/>
  </r>
  <r>
    <x v="6977"/>
    <d v="2024-10-27T22:33:07"/>
    <s v="PROD9"/>
    <s v="CUST341"/>
    <s v="Home Appliances"/>
    <s v="Bank Transfer"/>
    <n v="882.38"/>
    <n v="7"/>
    <n v="6176.66"/>
    <n v="481"/>
    <n v="5695.66"/>
    <x v="0"/>
    <s v="10"/>
    <s v="October"/>
  </r>
  <r>
    <x v="6978"/>
    <d v="2024-02-04T17:17:27"/>
    <s v="PROD168"/>
    <s v="CUST809"/>
    <s v="Books"/>
    <s v="Bank Transfer"/>
    <n v="1158.5899999999999"/>
    <n v="6"/>
    <n v="6951.5399999999991"/>
    <n v="407.18"/>
    <n v="6544.3599999999988"/>
    <x v="0"/>
    <s v="02"/>
    <s v="February"/>
  </r>
  <r>
    <x v="6979"/>
    <d v="2024-02-10T01:36:04"/>
    <s v="PROD133"/>
    <s v="CUST369"/>
    <s v="Fashion"/>
    <s v="Debit Card"/>
    <n v="612.54"/>
    <n v="7"/>
    <n v="4287.78"/>
    <n v="751.27"/>
    <n v="3536.5099999999998"/>
    <x v="3"/>
    <s v="02"/>
    <s v="February"/>
  </r>
  <r>
    <x v="6980"/>
    <d v="2024-06-14T03:20:50"/>
    <s v="PROD17"/>
    <s v="CUST763"/>
    <s v="Books"/>
    <s v="Credit Card"/>
    <n v="1238.75"/>
    <n v="5"/>
    <n v="6193.75"/>
    <n v="34.31"/>
    <n v="6159.44"/>
    <x v="1"/>
    <s v="06"/>
    <s v="June"/>
  </r>
  <r>
    <x v="6981"/>
    <d v="2024-08-17T11:27:37"/>
    <s v="PROD102"/>
    <s v="CUST907"/>
    <s v="Fashion"/>
    <s v="Bank Transfer"/>
    <n v="1768.4"/>
    <n v="2"/>
    <n v="3536.8"/>
    <n v="294.83"/>
    <n v="3241.9700000000003"/>
    <x v="3"/>
    <s v="08"/>
    <s v="August"/>
  </r>
  <r>
    <x v="6982"/>
    <d v="2024-05-28T17:37:59"/>
    <s v="PROD31"/>
    <s v="CUST979"/>
    <s v="Fashion"/>
    <s v="PayPal"/>
    <n v="1055.75"/>
    <n v="6"/>
    <n v="6334.5"/>
    <n v="736.41"/>
    <n v="5598.09"/>
    <x v="5"/>
    <s v="05"/>
    <s v="May"/>
  </r>
  <r>
    <x v="6983"/>
    <d v="2024-06-06T16:18:05"/>
    <s v="PROD153"/>
    <s v="CUST805"/>
    <s v="Home Appliances"/>
    <s v="Bank Transfer"/>
    <n v="202.82"/>
    <n v="6"/>
    <n v="1216.92"/>
    <n v="585.16999999999996"/>
    <n v="631.75000000000011"/>
    <x v="2"/>
    <s v="06"/>
    <s v="June"/>
  </r>
  <r>
    <x v="6984"/>
    <d v="2024-08-26T11:35:26"/>
    <s v="PROD150"/>
    <s v="CUST553"/>
    <s v="Home Appliances"/>
    <s v="Debit Card"/>
    <n v="1042.3699999999999"/>
    <n v="9"/>
    <n v="9381.3299999999981"/>
    <n v="904.67"/>
    <n v="8476.659999999998"/>
    <x v="6"/>
    <s v="08"/>
    <s v="August"/>
  </r>
  <r>
    <x v="6985"/>
    <d v="2024-03-01T13:31:29"/>
    <s v="PROD18"/>
    <s v="CUST962"/>
    <s v="Toys"/>
    <s v="Cash"/>
    <n v="171.02"/>
    <n v="3"/>
    <n v="513.06000000000006"/>
    <n v="973.48"/>
    <n v="-460.41999999999996"/>
    <x v="1"/>
    <s v="03"/>
    <s v="March"/>
  </r>
  <r>
    <x v="6986"/>
    <d v="2024-03-17T00:57:37"/>
    <s v="PROD55"/>
    <s v="CUST750"/>
    <s v="Home Appliances"/>
    <s v="Bank Transfer"/>
    <n v="954.75"/>
    <n v="6"/>
    <n v="5728.5"/>
    <n v="376.96"/>
    <n v="5351.54"/>
    <x v="0"/>
    <s v="03"/>
    <s v="March"/>
  </r>
  <r>
    <x v="6987"/>
    <d v="2024-04-05T01:58:52"/>
    <s v="PROD85"/>
    <s v="CUST707"/>
    <s v="Books"/>
    <s v="Bank Transfer"/>
    <n v="1516.74"/>
    <n v="10"/>
    <n v="15167.4"/>
    <n v="899.57"/>
    <n v="14267.83"/>
    <x v="1"/>
    <s v="04"/>
    <s v="April"/>
  </r>
  <r>
    <x v="6988"/>
    <d v="2024-03-03T12:28:27"/>
    <s v="PROD79"/>
    <s v="CUST785"/>
    <s v="Home Appliances"/>
    <s v="Debit Card"/>
    <n v="1178.5899999999999"/>
    <n v="3"/>
    <n v="3535.7699999999995"/>
    <n v="799.06"/>
    <n v="2736.7099999999996"/>
    <x v="0"/>
    <s v="03"/>
    <s v="March"/>
  </r>
  <r>
    <x v="6989"/>
    <d v="2024-08-03T21:47:56"/>
    <s v="PROD124"/>
    <s v="CUST897"/>
    <s v="Electronics"/>
    <s v="Bank Transfer"/>
    <n v="1045.48"/>
    <n v="4"/>
    <n v="4181.92"/>
    <n v="409.39"/>
    <n v="3772.53"/>
    <x v="3"/>
    <s v="08"/>
    <s v="August"/>
  </r>
  <r>
    <x v="6990"/>
    <d v="2024-11-07T22:12:06"/>
    <s v="PROD106"/>
    <s v="CUST663"/>
    <s v="Fashion"/>
    <s v="Debit Card"/>
    <n v="594.34"/>
    <n v="10"/>
    <n v="5943.4000000000005"/>
    <n v="750.19"/>
    <n v="5193.2100000000009"/>
    <x v="2"/>
    <s v="11"/>
    <s v="November"/>
  </r>
  <r>
    <x v="6991"/>
    <d v="2024-10-29T22:41:57"/>
    <s v="PROD143"/>
    <s v="CUST603"/>
    <s v="Toys"/>
    <s v="Credit Card"/>
    <n v="1554.41"/>
    <n v="1"/>
    <n v="1554.41"/>
    <n v="570.6"/>
    <n v="983.81000000000006"/>
    <x v="5"/>
    <s v="10"/>
    <s v="October"/>
  </r>
  <r>
    <x v="6992"/>
    <d v="2024-03-05T07:34:54"/>
    <s v="PROD194"/>
    <s v="CUST745"/>
    <s v="Fashion"/>
    <s v="Cash"/>
    <n v="1553.04"/>
    <n v="7"/>
    <n v="10871.279999999999"/>
    <n v="521.98"/>
    <n v="10349.299999999999"/>
    <x v="5"/>
    <s v="03"/>
    <s v="March"/>
  </r>
  <r>
    <x v="6993"/>
    <d v="2024-01-14T23:25:28"/>
    <s v="PROD89"/>
    <s v="CUST729"/>
    <s v="Fashion"/>
    <s v="Bank Transfer"/>
    <n v="1692.66"/>
    <n v="6"/>
    <n v="10155.960000000001"/>
    <n v="77.61"/>
    <n v="10078.35"/>
    <x v="0"/>
    <s v="01"/>
    <s v="January"/>
  </r>
  <r>
    <x v="6994"/>
    <d v="2024-03-21T00:46:13"/>
    <s v="PROD155"/>
    <s v="CUST269"/>
    <s v="Toys"/>
    <s v="Cash"/>
    <n v="190.64"/>
    <n v="2"/>
    <n v="381.28"/>
    <n v="28.84"/>
    <n v="352.44"/>
    <x v="2"/>
    <s v="03"/>
    <s v="March"/>
  </r>
  <r>
    <x v="6995"/>
    <d v="2024-10-28T10:36:43"/>
    <s v="PROD187"/>
    <s v="CUST116"/>
    <s v="Fashion"/>
    <s v="Cash"/>
    <n v="1322.12"/>
    <n v="1"/>
    <n v="1322.12"/>
    <n v="117.5"/>
    <n v="1204.6199999999999"/>
    <x v="6"/>
    <s v="10"/>
    <s v="October"/>
  </r>
  <r>
    <x v="6996"/>
    <d v="2024-08-31T01:48:08"/>
    <s v="PROD146"/>
    <s v="CUST937"/>
    <s v="Electronics"/>
    <s v="Bank Transfer"/>
    <n v="1724.16"/>
    <n v="9"/>
    <n v="15517.44"/>
    <n v="687.22"/>
    <n v="14830.220000000001"/>
    <x v="3"/>
    <s v="08"/>
    <s v="August"/>
  </r>
  <r>
    <x v="6997"/>
    <d v="2024-05-31T05:37:46"/>
    <s v="PROD41"/>
    <s v="CUST201"/>
    <s v="Home Appliances"/>
    <s v="Cash"/>
    <n v="1361.98"/>
    <n v="3"/>
    <n v="4085.94"/>
    <n v="786.45"/>
    <n v="3299.49"/>
    <x v="1"/>
    <s v="05"/>
    <s v="May"/>
  </r>
  <r>
    <x v="6998"/>
    <d v="2024-08-07T16:21:50"/>
    <s v="PROD9"/>
    <s v="CUST474"/>
    <s v="Books"/>
    <s v="Cash"/>
    <n v="782.75"/>
    <n v="9"/>
    <n v="7044.75"/>
    <n v="481"/>
    <n v="6563.75"/>
    <x v="4"/>
    <s v="08"/>
    <s v="August"/>
  </r>
  <r>
    <x v="6999"/>
    <d v="2024-05-09T11:27:52"/>
    <s v="PROD49"/>
    <s v="CUST87"/>
    <s v="Electronics"/>
    <s v="Debit Card"/>
    <n v="1569.49"/>
    <n v="2"/>
    <n v="3138.98"/>
    <n v="401.98"/>
    <n v="2737"/>
    <x v="2"/>
    <s v="05"/>
    <s v="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4BDD37-9615-4E6F-BFA8-974ABAF600AC}"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64:B272" firstHeaderRow="1" firstDataRow="1" firstDataCol="1"/>
  <pivotFields count="14">
    <pivotField dataField="1" showAll="0">
      <items count="7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numFmtId="22" showAll="0"/>
    <pivotField showAll="0"/>
    <pivotField showAll="0"/>
    <pivotField showAll="0"/>
    <pivotField showAll="0"/>
    <pivotField showAll="0"/>
    <pivotField showAll="0"/>
    <pivotField showAll="0"/>
    <pivotField showAll="0"/>
    <pivotField showAll="0"/>
    <pivotField axis="axisRow" showAll="0">
      <items count="8">
        <item x="0"/>
        <item x="6"/>
        <item x="5"/>
        <item x="4"/>
        <item x="2"/>
        <item x="1"/>
        <item x="3"/>
        <item t="default"/>
      </items>
    </pivotField>
    <pivotField showAll="0"/>
    <pivotField showAll="0"/>
  </pivotFields>
  <rowFields count="1">
    <field x="11"/>
  </rowFields>
  <rowItems count="8">
    <i>
      <x/>
    </i>
    <i>
      <x v="1"/>
    </i>
    <i>
      <x v="2"/>
    </i>
    <i>
      <x v="3"/>
    </i>
    <i>
      <x v="4"/>
    </i>
    <i>
      <x v="5"/>
    </i>
    <i>
      <x v="6"/>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445BAF-170C-4829-BBA5-045A50EE67D9}"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0:B261" firstHeaderRow="1" firstDataRow="1" firstDataCol="1"/>
  <pivotFields count="9">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showAll="0"/>
    <pivotField showAll="0"/>
    <pivotField axis="axisRow" showAll="0">
      <items count="21">
        <item x="8"/>
        <item x="12"/>
        <item x="5"/>
        <item x="2"/>
        <item x="14"/>
        <item x="9"/>
        <item x="0"/>
        <item x="7"/>
        <item x="1"/>
        <item x="4"/>
        <item x="6"/>
        <item x="13"/>
        <item x="19"/>
        <item x="18"/>
        <item x="10"/>
        <item x="11"/>
        <item x="3"/>
        <item x="16"/>
        <item x="15"/>
        <item x="17"/>
        <item t="default"/>
      </items>
    </pivotField>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4BDEBF-37D2-4D5B-B376-6FD94D4E9CA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7:B39" firstHeaderRow="1" firstDataRow="1" firstDataCol="1"/>
  <pivotFields count="7">
    <pivotField axis="axisRow" showAll="0">
      <items count="201">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t="default"/>
      </items>
    </pivotField>
    <pivotField showAll="0"/>
    <pivotField showAll="0">
      <items count="6">
        <item x="4"/>
        <item x="0"/>
        <item x="1"/>
        <item x="3"/>
        <item x="2"/>
        <item t="default"/>
      </items>
    </pivotField>
    <pivotField showAll="0">
      <items count="3">
        <item x="1"/>
        <item x="0"/>
        <item t="default"/>
      </items>
    </pivotField>
    <pivotField showAll="0">
      <items count="201">
        <item x="62"/>
        <item x="81"/>
        <item x="96"/>
        <item x="83"/>
        <item x="42"/>
        <item x="113"/>
        <item x="44"/>
        <item x="73"/>
        <item x="152"/>
        <item x="3"/>
        <item x="91"/>
        <item x="57"/>
        <item x="140"/>
        <item x="84"/>
        <item x="121"/>
        <item x="104"/>
        <item x="76"/>
        <item x="37"/>
        <item x="33"/>
        <item x="155"/>
        <item x="36"/>
        <item x="89"/>
        <item x="173"/>
        <item x="191"/>
        <item x="142"/>
        <item x="12"/>
        <item x="124"/>
        <item x="169"/>
        <item x="60"/>
        <item x="189"/>
        <item x="34"/>
        <item x="65"/>
        <item x="22"/>
        <item x="13"/>
        <item x="85"/>
        <item x="94"/>
        <item x="144"/>
        <item x="145"/>
        <item x="11"/>
        <item x="29"/>
        <item x="168"/>
        <item x="63"/>
        <item x="74"/>
        <item x="24"/>
        <item x="158"/>
        <item x="161"/>
        <item x="176"/>
        <item x="157"/>
        <item x="41"/>
        <item x="160"/>
        <item x="146"/>
        <item x="66"/>
        <item x="175"/>
        <item x="23"/>
        <item x="119"/>
        <item x="186"/>
        <item x="149"/>
        <item x="184"/>
        <item x="141"/>
        <item x="120"/>
        <item x="72"/>
        <item x="21"/>
        <item x="26"/>
        <item x="192"/>
        <item x="51"/>
        <item x="198"/>
        <item x="18"/>
        <item x="67"/>
        <item x="138"/>
        <item x="38"/>
        <item x="10"/>
        <item x="46"/>
        <item x="58"/>
        <item x="117"/>
        <item x="180"/>
        <item x="77"/>
        <item x="80"/>
        <item x="106"/>
        <item x="174"/>
        <item x="28"/>
        <item x="118"/>
        <item x="64"/>
        <item x="16"/>
        <item x="6"/>
        <item x="179"/>
        <item x="166"/>
        <item x="156"/>
        <item x="129"/>
        <item x="93"/>
        <item x="154"/>
        <item x="195"/>
        <item x="132"/>
        <item x="68"/>
        <item x="56"/>
        <item x="143"/>
        <item x="52"/>
        <item x="150"/>
        <item x="30"/>
        <item x="95"/>
        <item x="27"/>
        <item x="181"/>
        <item x="87"/>
        <item x="185"/>
        <item x="109"/>
        <item x="100"/>
        <item x="31"/>
        <item x="137"/>
        <item x="82"/>
        <item x="182"/>
        <item x="88"/>
        <item x="39"/>
        <item x="147"/>
        <item x="1"/>
        <item x="136"/>
        <item x="103"/>
        <item x="197"/>
        <item x="183"/>
        <item x="130"/>
        <item x="139"/>
        <item x="32"/>
        <item x="105"/>
        <item x="164"/>
        <item x="122"/>
        <item x="15"/>
        <item x="71"/>
        <item x="92"/>
        <item x="69"/>
        <item x="112"/>
        <item x="59"/>
        <item x="170"/>
        <item x="177"/>
        <item x="188"/>
        <item x="90"/>
        <item x="17"/>
        <item x="78"/>
        <item x="5"/>
        <item x="2"/>
        <item x="110"/>
        <item x="25"/>
        <item x="187"/>
        <item x="162"/>
        <item x="102"/>
        <item x="48"/>
        <item x="165"/>
        <item x="75"/>
        <item x="148"/>
        <item x="50"/>
        <item x="190"/>
        <item x="128"/>
        <item x="167"/>
        <item x="108"/>
        <item x="134"/>
        <item x="14"/>
        <item x="159"/>
        <item x="0"/>
        <item x="125"/>
        <item x="163"/>
        <item x="98"/>
        <item x="171"/>
        <item x="116"/>
        <item x="45"/>
        <item x="178"/>
        <item x="19"/>
        <item x="4"/>
        <item x="151"/>
        <item x="35"/>
        <item x="9"/>
        <item x="196"/>
        <item x="131"/>
        <item x="193"/>
        <item x="20"/>
        <item x="111"/>
        <item x="153"/>
        <item x="40"/>
        <item x="86"/>
        <item x="127"/>
        <item x="133"/>
        <item x="70"/>
        <item x="8"/>
        <item x="53"/>
        <item x="54"/>
        <item x="101"/>
        <item x="55"/>
        <item x="49"/>
        <item x="114"/>
        <item x="7"/>
        <item x="115"/>
        <item x="194"/>
        <item x="79"/>
        <item x="61"/>
        <item x="97"/>
        <item x="135"/>
        <item x="107"/>
        <item x="123"/>
        <item x="47"/>
        <item x="126"/>
        <item x="172"/>
        <item x="43"/>
        <item x="99"/>
        <item x="199"/>
        <item t="default"/>
      </items>
    </pivotField>
    <pivotField showAll="0">
      <items count="201">
        <item x="96"/>
        <item x="3"/>
        <item x="152"/>
        <item x="57"/>
        <item x="44"/>
        <item x="121"/>
        <item x="42"/>
        <item x="113"/>
        <item x="89"/>
        <item x="73"/>
        <item x="104"/>
        <item x="84"/>
        <item x="83"/>
        <item x="140"/>
        <item x="142"/>
        <item x="36"/>
        <item x="173"/>
        <item x="81"/>
        <item x="62"/>
        <item x="76"/>
        <item x="12"/>
        <item x="94"/>
        <item x="155"/>
        <item x="60"/>
        <item x="65"/>
        <item x="91"/>
        <item x="124"/>
        <item x="145"/>
        <item x="189"/>
        <item x="13"/>
        <item x="85"/>
        <item x="33"/>
        <item x="74"/>
        <item x="37"/>
        <item x="191"/>
        <item x="22"/>
        <item x="63"/>
        <item x="34"/>
        <item x="157"/>
        <item x="24"/>
        <item x="144"/>
        <item x="169"/>
        <item x="160"/>
        <item x="29"/>
        <item x="11"/>
        <item x="146"/>
        <item x="184"/>
        <item x="119"/>
        <item x="175"/>
        <item x="149"/>
        <item x="168"/>
        <item x="176"/>
        <item x="186"/>
        <item x="158"/>
        <item x="141"/>
        <item x="41"/>
        <item x="72"/>
        <item x="161"/>
        <item x="66"/>
        <item x="120"/>
        <item x="23"/>
        <item x="198"/>
        <item x="192"/>
        <item x="21"/>
        <item x="26"/>
        <item x="51"/>
        <item x="38"/>
        <item x="106"/>
        <item x="180"/>
        <item x="18"/>
        <item x="174"/>
        <item x="77"/>
        <item x="138"/>
        <item x="46"/>
        <item x="67"/>
        <item x="10"/>
        <item x="80"/>
        <item x="166"/>
        <item x="154"/>
        <item x="118"/>
        <item x="93"/>
        <item x="16"/>
        <item x="58"/>
        <item x="28"/>
        <item x="117"/>
        <item x="143"/>
        <item x="129"/>
        <item x="56"/>
        <item x="179"/>
        <item x="6"/>
        <item x="52"/>
        <item x="64"/>
        <item x="95"/>
        <item x="156"/>
        <item x="195"/>
        <item x="68"/>
        <item x="30"/>
        <item x="87"/>
        <item x="132"/>
        <item x="109"/>
        <item x="27"/>
        <item x="31"/>
        <item x="150"/>
        <item x="181"/>
        <item x="100"/>
        <item x="185"/>
        <item x="136"/>
        <item x="137"/>
        <item x="147"/>
        <item x="182"/>
        <item x="1"/>
        <item x="197"/>
        <item x="88"/>
        <item x="82"/>
        <item x="183"/>
        <item x="39"/>
        <item x="122"/>
        <item x="103"/>
        <item x="130"/>
        <item x="32"/>
        <item x="71"/>
        <item x="69"/>
        <item x="105"/>
        <item x="139"/>
        <item x="92"/>
        <item x="164"/>
        <item x="170"/>
        <item x="15"/>
        <item x="112"/>
        <item x="177"/>
        <item x="5"/>
        <item x="59"/>
        <item x="90"/>
        <item x="110"/>
        <item x="17"/>
        <item x="188"/>
        <item x="25"/>
        <item x="2"/>
        <item x="162"/>
        <item x="187"/>
        <item x="78"/>
        <item x="165"/>
        <item x="75"/>
        <item x="190"/>
        <item x="102"/>
        <item x="48"/>
        <item x="108"/>
        <item x="50"/>
        <item x="14"/>
        <item x="159"/>
        <item x="125"/>
        <item x="134"/>
        <item x="148"/>
        <item x="128"/>
        <item x="167"/>
        <item x="0"/>
        <item x="178"/>
        <item x="163"/>
        <item x="45"/>
        <item x="171"/>
        <item x="98"/>
        <item x="116"/>
        <item x="19"/>
        <item x="4"/>
        <item x="35"/>
        <item x="151"/>
        <item x="9"/>
        <item x="193"/>
        <item x="131"/>
        <item x="196"/>
        <item x="153"/>
        <item x="20"/>
        <item x="133"/>
        <item x="111"/>
        <item x="8"/>
        <item x="127"/>
        <item x="86"/>
        <item x="40"/>
        <item x="70"/>
        <item x="53"/>
        <item x="101"/>
        <item x="114"/>
        <item x="55"/>
        <item x="49"/>
        <item x="54"/>
        <item x="7"/>
        <item x="115"/>
        <item x="79"/>
        <item x="194"/>
        <item x="61"/>
        <item x="97"/>
        <item x="135"/>
        <item x="107"/>
        <item x="172"/>
        <item x="126"/>
        <item x="123"/>
        <item x="47"/>
        <item x="43"/>
        <item x="99"/>
        <item x="199"/>
        <item t="default"/>
      </items>
    </pivotField>
    <pivotField dataField="1" showAll="0">
      <items count="12">
        <item x="3"/>
        <item x="2"/>
        <item x="9"/>
        <item x="10"/>
        <item x="1"/>
        <item x="4"/>
        <item x="0"/>
        <item x="8"/>
        <item x="6"/>
        <item x="7"/>
        <item x="5"/>
        <item t="default"/>
      </items>
    </pivotField>
  </pivotFields>
  <rowFields count="1">
    <field x="0"/>
  </rowFields>
  <rowItems count="2">
    <i>
      <x v="1"/>
    </i>
    <i t="grand">
      <x/>
    </i>
  </rowItems>
  <colItems count="1">
    <i/>
  </colItems>
  <dataFields count="1">
    <dataField name="Sum of month"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9E90E-994C-4BA5-B7E7-62998BEE93D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5" firstHeaderRow="0" firstDataRow="1" firstDataCol="1"/>
  <pivotFields count="7">
    <pivotField showAll="0"/>
    <pivotField showAll="0"/>
    <pivotField showAll="0">
      <items count="6">
        <item x="4"/>
        <item x="0"/>
        <item x="1"/>
        <item x="3"/>
        <item x="2"/>
        <item t="default"/>
      </items>
    </pivotField>
    <pivotField showAll="0">
      <items count="3">
        <item x="1"/>
        <item x="0"/>
        <item t="default"/>
      </items>
    </pivotField>
    <pivotField dataField="1" showAll="0">
      <items count="201">
        <item x="62"/>
        <item x="81"/>
        <item x="96"/>
        <item x="83"/>
        <item x="42"/>
        <item x="113"/>
        <item x="44"/>
        <item x="73"/>
        <item x="152"/>
        <item x="3"/>
        <item x="91"/>
        <item x="57"/>
        <item x="140"/>
        <item x="84"/>
        <item x="121"/>
        <item x="104"/>
        <item x="76"/>
        <item x="37"/>
        <item x="33"/>
        <item x="155"/>
        <item x="36"/>
        <item x="89"/>
        <item x="173"/>
        <item x="191"/>
        <item x="142"/>
        <item x="12"/>
        <item x="124"/>
        <item x="169"/>
        <item x="60"/>
        <item x="189"/>
        <item x="34"/>
        <item x="65"/>
        <item x="22"/>
        <item x="13"/>
        <item x="85"/>
        <item x="94"/>
        <item x="144"/>
        <item x="145"/>
        <item x="11"/>
        <item x="29"/>
        <item x="168"/>
        <item x="63"/>
        <item x="74"/>
        <item x="24"/>
        <item x="158"/>
        <item x="161"/>
        <item x="176"/>
        <item x="157"/>
        <item x="41"/>
        <item x="160"/>
        <item x="146"/>
        <item x="66"/>
        <item x="175"/>
        <item x="23"/>
        <item x="119"/>
        <item x="186"/>
        <item x="149"/>
        <item x="184"/>
        <item x="141"/>
        <item x="120"/>
        <item x="72"/>
        <item x="21"/>
        <item x="26"/>
        <item x="192"/>
        <item x="51"/>
        <item x="198"/>
        <item x="18"/>
        <item x="67"/>
        <item x="138"/>
        <item x="38"/>
        <item x="10"/>
        <item x="46"/>
        <item x="58"/>
        <item x="117"/>
        <item x="180"/>
        <item x="77"/>
        <item x="80"/>
        <item x="106"/>
        <item x="174"/>
        <item x="28"/>
        <item x="118"/>
        <item x="64"/>
        <item x="16"/>
        <item x="6"/>
        <item x="179"/>
        <item x="166"/>
        <item x="156"/>
        <item x="129"/>
        <item x="93"/>
        <item x="154"/>
        <item x="195"/>
        <item x="132"/>
        <item x="68"/>
        <item x="56"/>
        <item x="143"/>
        <item x="52"/>
        <item x="150"/>
        <item x="30"/>
        <item x="95"/>
        <item x="27"/>
        <item x="181"/>
        <item x="87"/>
        <item x="185"/>
        <item x="109"/>
        <item x="100"/>
        <item x="31"/>
        <item x="137"/>
        <item x="82"/>
        <item x="182"/>
        <item x="88"/>
        <item x="39"/>
        <item x="147"/>
        <item x="1"/>
        <item x="136"/>
        <item x="103"/>
        <item x="197"/>
        <item x="183"/>
        <item x="130"/>
        <item x="139"/>
        <item x="32"/>
        <item x="105"/>
        <item x="164"/>
        <item x="122"/>
        <item x="15"/>
        <item x="71"/>
        <item x="92"/>
        <item x="69"/>
        <item x="112"/>
        <item x="59"/>
        <item x="170"/>
        <item x="177"/>
        <item x="188"/>
        <item x="90"/>
        <item x="17"/>
        <item x="78"/>
        <item x="5"/>
        <item x="2"/>
        <item x="110"/>
        <item x="25"/>
        <item x="187"/>
        <item x="162"/>
        <item x="102"/>
        <item x="48"/>
        <item x="165"/>
        <item x="75"/>
        <item x="148"/>
        <item x="50"/>
        <item x="190"/>
        <item x="128"/>
        <item x="167"/>
        <item x="108"/>
        <item x="134"/>
        <item x="14"/>
        <item x="159"/>
        <item x="0"/>
        <item x="125"/>
        <item x="163"/>
        <item x="98"/>
        <item x="171"/>
        <item x="116"/>
        <item x="45"/>
        <item x="178"/>
        <item x="19"/>
        <item x="4"/>
        <item x="151"/>
        <item x="35"/>
        <item x="9"/>
        <item x="196"/>
        <item x="131"/>
        <item x="193"/>
        <item x="20"/>
        <item x="111"/>
        <item x="153"/>
        <item x="40"/>
        <item x="86"/>
        <item x="127"/>
        <item x="133"/>
        <item x="70"/>
        <item x="8"/>
        <item x="53"/>
        <item x="54"/>
        <item x="101"/>
        <item x="55"/>
        <item x="49"/>
        <item x="114"/>
        <item x="7"/>
        <item x="115"/>
        <item x="194"/>
        <item x="79"/>
        <item x="61"/>
        <item x="97"/>
        <item x="135"/>
        <item x="107"/>
        <item x="123"/>
        <item x="47"/>
        <item x="126"/>
        <item x="172"/>
        <item x="43"/>
        <item x="99"/>
        <item x="199"/>
        <item t="default"/>
      </items>
    </pivotField>
    <pivotField dataField="1" showAll="0">
      <items count="201">
        <item x="96"/>
        <item x="3"/>
        <item x="152"/>
        <item x="57"/>
        <item x="44"/>
        <item x="121"/>
        <item x="42"/>
        <item x="113"/>
        <item x="89"/>
        <item x="73"/>
        <item x="104"/>
        <item x="84"/>
        <item x="83"/>
        <item x="140"/>
        <item x="142"/>
        <item x="36"/>
        <item x="173"/>
        <item x="81"/>
        <item x="62"/>
        <item x="76"/>
        <item x="12"/>
        <item x="94"/>
        <item x="155"/>
        <item x="60"/>
        <item x="65"/>
        <item x="91"/>
        <item x="124"/>
        <item x="145"/>
        <item x="189"/>
        <item x="13"/>
        <item x="85"/>
        <item x="33"/>
        <item x="74"/>
        <item x="37"/>
        <item x="191"/>
        <item x="22"/>
        <item x="63"/>
        <item x="34"/>
        <item x="157"/>
        <item x="24"/>
        <item x="144"/>
        <item x="169"/>
        <item x="160"/>
        <item x="29"/>
        <item x="11"/>
        <item x="146"/>
        <item x="184"/>
        <item x="119"/>
        <item x="175"/>
        <item x="149"/>
        <item x="168"/>
        <item x="176"/>
        <item x="186"/>
        <item x="158"/>
        <item x="141"/>
        <item x="41"/>
        <item x="72"/>
        <item x="161"/>
        <item x="66"/>
        <item x="120"/>
        <item x="23"/>
        <item x="198"/>
        <item x="192"/>
        <item x="21"/>
        <item x="26"/>
        <item x="51"/>
        <item x="38"/>
        <item x="106"/>
        <item x="180"/>
        <item x="18"/>
        <item x="174"/>
        <item x="77"/>
        <item x="138"/>
        <item x="46"/>
        <item x="67"/>
        <item x="10"/>
        <item x="80"/>
        <item x="166"/>
        <item x="154"/>
        <item x="118"/>
        <item x="93"/>
        <item x="16"/>
        <item x="58"/>
        <item x="28"/>
        <item x="117"/>
        <item x="143"/>
        <item x="129"/>
        <item x="56"/>
        <item x="179"/>
        <item x="6"/>
        <item x="52"/>
        <item x="64"/>
        <item x="95"/>
        <item x="156"/>
        <item x="195"/>
        <item x="68"/>
        <item x="30"/>
        <item x="87"/>
        <item x="132"/>
        <item x="109"/>
        <item x="27"/>
        <item x="31"/>
        <item x="150"/>
        <item x="181"/>
        <item x="100"/>
        <item x="185"/>
        <item x="136"/>
        <item x="137"/>
        <item x="147"/>
        <item x="182"/>
        <item x="1"/>
        <item x="197"/>
        <item x="88"/>
        <item x="82"/>
        <item x="183"/>
        <item x="39"/>
        <item x="122"/>
        <item x="103"/>
        <item x="130"/>
        <item x="32"/>
        <item x="71"/>
        <item x="69"/>
        <item x="105"/>
        <item x="139"/>
        <item x="92"/>
        <item x="164"/>
        <item x="170"/>
        <item x="15"/>
        <item x="112"/>
        <item x="177"/>
        <item x="5"/>
        <item x="59"/>
        <item x="90"/>
        <item x="110"/>
        <item x="17"/>
        <item x="188"/>
        <item x="25"/>
        <item x="2"/>
        <item x="162"/>
        <item x="187"/>
        <item x="78"/>
        <item x="165"/>
        <item x="75"/>
        <item x="190"/>
        <item x="102"/>
        <item x="48"/>
        <item x="108"/>
        <item x="50"/>
        <item x="14"/>
        <item x="159"/>
        <item x="125"/>
        <item x="134"/>
        <item x="148"/>
        <item x="128"/>
        <item x="167"/>
        <item x="0"/>
        <item x="178"/>
        <item x="163"/>
        <item x="45"/>
        <item x="171"/>
        <item x="98"/>
        <item x="116"/>
        <item x="19"/>
        <item x="4"/>
        <item x="35"/>
        <item x="151"/>
        <item x="9"/>
        <item x="193"/>
        <item x="131"/>
        <item x="196"/>
        <item x="153"/>
        <item x="20"/>
        <item x="133"/>
        <item x="111"/>
        <item x="8"/>
        <item x="127"/>
        <item x="86"/>
        <item x="40"/>
        <item x="70"/>
        <item x="53"/>
        <item x="101"/>
        <item x="114"/>
        <item x="55"/>
        <item x="49"/>
        <item x="54"/>
        <item x="7"/>
        <item x="115"/>
        <item x="79"/>
        <item x="194"/>
        <item x="61"/>
        <item x="97"/>
        <item x="135"/>
        <item x="107"/>
        <item x="172"/>
        <item x="126"/>
        <item x="123"/>
        <item x="47"/>
        <item x="43"/>
        <item x="99"/>
        <item x="199"/>
        <item t="default"/>
      </items>
    </pivotField>
    <pivotField axis="axisRow" showAll="0">
      <items count="12">
        <item x="3"/>
        <item x="2"/>
        <item x="9"/>
        <item x="10"/>
        <item x="1"/>
        <item x="4"/>
        <item x="0"/>
        <item x="8"/>
        <item x="6"/>
        <item x="7"/>
        <item x="5"/>
        <item t="default"/>
      </items>
    </pivotField>
  </pivotFields>
  <rowFields count="1">
    <field x="6"/>
  </rowFields>
  <rowItems count="12">
    <i>
      <x/>
    </i>
    <i>
      <x v="1"/>
    </i>
    <i>
      <x v="2"/>
    </i>
    <i>
      <x v="3"/>
    </i>
    <i>
      <x v="4"/>
    </i>
    <i>
      <x v="5"/>
    </i>
    <i>
      <x v="6"/>
    </i>
    <i>
      <x v="7"/>
    </i>
    <i>
      <x v="8"/>
    </i>
    <i>
      <x v="9"/>
    </i>
    <i>
      <x v="10"/>
    </i>
    <i t="grand">
      <x/>
    </i>
  </rowItems>
  <colFields count="1">
    <field x="-2"/>
  </colFields>
  <colItems count="2">
    <i>
      <x/>
    </i>
    <i i="1">
      <x v="1"/>
    </i>
  </colItems>
  <dataFields count="2">
    <dataField name="Sum of Profit" fld="5" baseField="0" baseItem="0"/>
    <dataField name="Sum of Sales" fld="4" baseField="0" baseItem="0"/>
  </dataFields>
  <chartFormats count="2">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466AE3-65D2-410E-A73A-21AAFCFFC7C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28:B34" firstHeaderRow="1" firstDataRow="1" firstDataCol="1"/>
  <pivotFields count="7">
    <pivotField showAll="0"/>
    <pivotField showAll="0"/>
    <pivotField axis="axisRow" showAll="0">
      <items count="6">
        <item x="4"/>
        <item x="0"/>
        <item x="1"/>
        <item x="3"/>
        <item x="2"/>
        <item t="default"/>
      </items>
    </pivotField>
    <pivotField showAll="0">
      <items count="3">
        <item x="1"/>
        <item x="0"/>
        <item t="default"/>
      </items>
    </pivotField>
    <pivotField showAll="0">
      <items count="201">
        <item x="62"/>
        <item x="81"/>
        <item x="96"/>
        <item x="83"/>
        <item x="42"/>
        <item x="113"/>
        <item x="44"/>
        <item x="73"/>
        <item x="152"/>
        <item x="3"/>
        <item x="91"/>
        <item x="57"/>
        <item x="140"/>
        <item x="84"/>
        <item x="121"/>
        <item x="104"/>
        <item x="76"/>
        <item x="37"/>
        <item x="33"/>
        <item x="155"/>
        <item x="36"/>
        <item x="89"/>
        <item x="173"/>
        <item x="191"/>
        <item x="142"/>
        <item x="12"/>
        <item x="124"/>
        <item x="169"/>
        <item x="60"/>
        <item x="189"/>
        <item x="34"/>
        <item x="65"/>
        <item x="22"/>
        <item x="13"/>
        <item x="85"/>
        <item x="94"/>
        <item x="144"/>
        <item x="145"/>
        <item x="11"/>
        <item x="29"/>
        <item x="168"/>
        <item x="63"/>
        <item x="74"/>
        <item x="24"/>
        <item x="158"/>
        <item x="161"/>
        <item x="176"/>
        <item x="157"/>
        <item x="41"/>
        <item x="160"/>
        <item x="146"/>
        <item x="66"/>
        <item x="175"/>
        <item x="23"/>
        <item x="119"/>
        <item x="186"/>
        <item x="149"/>
        <item x="184"/>
        <item x="141"/>
        <item x="120"/>
        <item x="72"/>
        <item x="21"/>
        <item x="26"/>
        <item x="192"/>
        <item x="51"/>
        <item x="198"/>
        <item x="18"/>
        <item x="67"/>
        <item x="138"/>
        <item x="38"/>
        <item x="10"/>
        <item x="46"/>
        <item x="58"/>
        <item x="117"/>
        <item x="180"/>
        <item x="77"/>
        <item x="80"/>
        <item x="106"/>
        <item x="174"/>
        <item x="28"/>
        <item x="118"/>
        <item x="64"/>
        <item x="16"/>
        <item x="6"/>
        <item x="179"/>
        <item x="166"/>
        <item x="156"/>
        <item x="129"/>
        <item x="93"/>
        <item x="154"/>
        <item x="195"/>
        <item x="132"/>
        <item x="68"/>
        <item x="56"/>
        <item x="143"/>
        <item x="52"/>
        <item x="150"/>
        <item x="30"/>
        <item x="95"/>
        <item x="27"/>
        <item x="181"/>
        <item x="87"/>
        <item x="185"/>
        <item x="109"/>
        <item x="100"/>
        <item x="31"/>
        <item x="137"/>
        <item x="82"/>
        <item x="182"/>
        <item x="88"/>
        <item x="39"/>
        <item x="147"/>
        <item x="1"/>
        <item x="136"/>
        <item x="103"/>
        <item x="197"/>
        <item x="183"/>
        <item x="130"/>
        <item x="139"/>
        <item x="32"/>
        <item x="105"/>
        <item x="164"/>
        <item x="122"/>
        <item x="15"/>
        <item x="71"/>
        <item x="92"/>
        <item x="69"/>
        <item x="112"/>
        <item x="59"/>
        <item x="170"/>
        <item x="177"/>
        <item x="188"/>
        <item x="90"/>
        <item x="17"/>
        <item x="78"/>
        <item x="5"/>
        <item x="2"/>
        <item x="110"/>
        <item x="25"/>
        <item x="187"/>
        <item x="162"/>
        <item x="102"/>
        <item x="48"/>
        <item x="165"/>
        <item x="75"/>
        <item x="148"/>
        <item x="50"/>
        <item x="190"/>
        <item x="128"/>
        <item x="167"/>
        <item x="108"/>
        <item x="134"/>
        <item x="14"/>
        <item x="159"/>
        <item x="0"/>
        <item x="125"/>
        <item x="163"/>
        <item x="98"/>
        <item x="171"/>
        <item x="116"/>
        <item x="45"/>
        <item x="178"/>
        <item x="19"/>
        <item x="4"/>
        <item x="151"/>
        <item x="35"/>
        <item x="9"/>
        <item x="196"/>
        <item x="131"/>
        <item x="193"/>
        <item x="20"/>
        <item x="111"/>
        <item x="153"/>
        <item x="40"/>
        <item x="86"/>
        <item x="127"/>
        <item x="133"/>
        <item x="70"/>
        <item x="8"/>
        <item x="53"/>
        <item x="54"/>
        <item x="101"/>
        <item x="55"/>
        <item x="49"/>
        <item x="114"/>
        <item x="7"/>
        <item x="115"/>
        <item x="194"/>
        <item x="79"/>
        <item x="61"/>
        <item x="97"/>
        <item x="135"/>
        <item x="107"/>
        <item x="123"/>
        <item x="47"/>
        <item x="126"/>
        <item x="172"/>
        <item x="43"/>
        <item x="99"/>
        <item x="199"/>
        <item t="default"/>
      </items>
    </pivotField>
    <pivotField dataField="1" showAll="0">
      <items count="201">
        <item x="96"/>
        <item x="3"/>
        <item x="152"/>
        <item x="57"/>
        <item x="44"/>
        <item x="121"/>
        <item x="42"/>
        <item x="113"/>
        <item x="89"/>
        <item x="73"/>
        <item x="104"/>
        <item x="84"/>
        <item x="83"/>
        <item x="140"/>
        <item x="142"/>
        <item x="36"/>
        <item x="173"/>
        <item x="81"/>
        <item x="62"/>
        <item x="76"/>
        <item x="12"/>
        <item x="94"/>
        <item x="155"/>
        <item x="60"/>
        <item x="65"/>
        <item x="91"/>
        <item x="124"/>
        <item x="145"/>
        <item x="189"/>
        <item x="13"/>
        <item x="85"/>
        <item x="33"/>
        <item x="74"/>
        <item x="37"/>
        <item x="191"/>
        <item x="22"/>
        <item x="63"/>
        <item x="34"/>
        <item x="157"/>
        <item x="24"/>
        <item x="144"/>
        <item x="169"/>
        <item x="160"/>
        <item x="29"/>
        <item x="11"/>
        <item x="146"/>
        <item x="184"/>
        <item x="119"/>
        <item x="175"/>
        <item x="149"/>
        <item x="168"/>
        <item x="176"/>
        <item x="186"/>
        <item x="158"/>
        <item x="141"/>
        <item x="41"/>
        <item x="72"/>
        <item x="161"/>
        <item x="66"/>
        <item x="120"/>
        <item x="23"/>
        <item x="198"/>
        <item x="192"/>
        <item x="21"/>
        <item x="26"/>
        <item x="51"/>
        <item x="38"/>
        <item x="106"/>
        <item x="180"/>
        <item x="18"/>
        <item x="174"/>
        <item x="77"/>
        <item x="138"/>
        <item x="46"/>
        <item x="67"/>
        <item x="10"/>
        <item x="80"/>
        <item x="166"/>
        <item x="154"/>
        <item x="118"/>
        <item x="93"/>
        <item x="16"/>
        <item x="58"/>
        <item x="28"/>
        <item x="117"/>
        <item x="143"/>
        <item x="129"/>
        <item x="56"/>
        <item x="179"/>
        <item x="6"/>
        <item x="52"/>
        <item x="64"/>
        <item x="95"/>
        <item x="156"/>
        <item x="195"/>
        <item x="68"/>
        <item x="30"/>
        <item x="87"/>
        <item x="132"/>
        <item x="109"/>
        <item x="27"/>
        <item x="31"/>
        <item x="150"/>
        <item x="181"/>
        <item x="100"/>
        <item x="185"/>
        <item x="136"/>
        <item x="137"/>
        <item x="147"/>
        <item x="182"/>
        <item x="1"/>
        <item x="197"/>
        <item x="88"/>
        <item x="82"/>
        <item x="183"/>
        <item x="39"/>
        <item x="122"/>
        <item x="103"/>
        <item x="130"/>
        <item x="32"/>
        <item x="71"/>
        <item x="69"/>
        <item x="105"/>
        <item x="139"/>
        <item x="92"/>
        <item x="164"/>
        <item x="170"/>
        <item x="15"/>
        <item x="112"/>
        <item x="177"/>
        <item x="5"/>
        <item x="59"/>
        <item x="90"/>
        <item x="110"/>
        <item x="17"/>
        <item x="188"/>
        <item x="25"/>
        <item x="2"/>
        <item x="162"/>
        <item x="187"/>
        <item x="78"/>
        <item x="165"/>
        <item x="75"/>
        <item x="190"/>
        <item x="102"/>
        <item x="48"/>
        <item x="108"/>
        <item x="50"/>
        <item x="14"/>
        <item x="159"/>
        <item x="125"/>
        <item x="134"/>
        <item x="148"/>
        <item x="128"/>
        <item x="167"/>
        <item x="0"/>
        <item x="178"/>
        <item x="163"/>
        <item x="45"/>
        <item x="171"/>
        <item x="98"/>
        <item x="116"/>
        <item x="19"/>
        <item x="4"/>
        <item x="35"/>
        <item x="151"/>
        <item x="9"/>
        <item x="193"/>
        <item x="131"/>
        <item x="196"/>
        <item x="153"/>
        <item x="20"/>
        <item x="133"/>
        <item x="111"/>
        <item x="8"/>
        <item x="127"/>
        <item x="86"/>
        <item x="40"/>
        <item x="70"/>
        <item x="53"/>
        <item x="101"/>
        <item x="114"/>
        <item x="55"/>
        <item x="49"/>
        <item x="54"/>
        <item x="7"/>
        <item x="115"/>
        <item x="79"/>
        <item x="194"/>
        <item x="61"/>
        <item x="97"/>
        <item x="135"/>
        <item x="107"/>
        <item x="172"/>
        <item x="126"/>
        <item x="123"/>
        <item x="47"/>
        <item x="43"/>
        <item x="99"/>
        <item x="199"/>
        <item t="default"/>
      </items>
    </pivotField>
    <pivotField showAll="0">
      <items count="12">
        <item x="3"/>
        <item x="2"/>
        <item x="9"/>
        <item x="10"/>
        <item x="1"/>
        <item x="4"/>
        <item x="0"/>
        <item x="8"/>
        <item x="6"/>
        <item x="7"/>
        <item x="5"/>
        <item t="default"/>
      </items>
    </pivotField>
  </pivotFields>
  <rowFields count="1">
    <field x="2"/>
  </rowFields>
  <rowItems count="6">
    <i>
      <x/>
    </i>
    <i>
      <x v="1"/>
    </i>
    <i>
      <x v="2"/>
    </i>
    <i>
      <x v="3"/>
    </i>
    <i>
      <x v="4"/>
    </i>
    <i t="grand">
      <x/>
    </i>
  </rowItems>
  <colItems count="1">
    <i/>
  </colItems>
  <dataFields count="1">
    <dataField name="Sum of Profit" fld="5" baseField="0" baseItem="0"/>
  </dataFields>
  <chartFormats count="1">
    <chartFormat chart="5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87B3ED-9D54-45D7-8F86-D8C418E4095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8:D25" firstHeaderRow="1" firstDataRow="2" firstDataCol="1"/>
  <pivotFields count="7">
    <pivotField showAll="0"/>
    <pivotField showAll="0"/>
    <pivotField axis="axisRow" showAll="0">
      <items count="6">
        <item x="4"/>
        <item x="0"/>
        <item x="1"/>
        <item x="3"/>
        <item x="2"/>
        <item t="default"/>
      </items>
    </pivotField>
    <pivotField axis="axisCol" showAll="0">
      <items count="3">
        <item x="1"/>
        <item x="0"/>
        <item t="default"/>
      </items>
    </pivotField>
    <pivotField dataField="1" showAll="0">
      <items count="201">
        <item x="62"/>
        <item x="81"/>
        <item x="96"/>
        <item x="83"/>
        <item x="42"/>
        <item x="113"/>
        <item x="44"/>
        <item x="73"/>
        <item x="152"/>
        <item x="3"/>
        <item x="91"/>
        <item x="57"/>
        <item x="140"/>
        <item x="84"/>
        <item x="121"/>
        <item x="104"/>
        <item x="76"/>
        <item x="37"/>
        <item x="33"/>
        <item x="155"/>
        <item x="36"/>
        <item x="89"/>
        <item x="173"/>
        <item x="191"/>
        <item x="142"/>
        <item x="12"/>
        <item x="124"/>
        <item x="169"/>
        <item x="60"/>
        <item x="189"/>
        <item x="34"/>
        <item x="65"/>
        <item x="22"/>
        <item x="13"/>
        <item x="85"/>
        <item x="94"/>
        <item x="144"/>
        <item x="145"/>
        <item x="11"/>
        <item x="29"/>
        <item x="168"/>
        <item x="63"/>
        <item x="74"/>
        <item x="24"/>
        <item x="158"/>
        <item x="161"/>
        <item x="176"/>
        <item x="157"/>
        <item x="41"/>
        <item x="160"/>
        <item x="146"/>
        <item x="66"/>
        <item x="175"/>
        <item x="23"/>
        <item x="119"/>
        <item x="186"/>
        <item x="149"/>
        <item x="184"/>
        <item x="141"/>
        <item x="120"/>
        <item x="72"/>
        <item x="21"/>
        <item x="26"/>
        <item x="192"/>
        <item x="51"/>
        <item x="198"/>
        <item x="18"/>
        <item x="67"/>
        <item x="138"/>
        <item x="38"/>
        <item x="10"/>
        <item x="46"/>
        <item x="58"/>
        <item x="117"/>
        <item x="180"/>
        <item x="77"/>
        <item x="80"/>
        <item x="106"/>
        <item x="174"/>
        <item x="28"/>
        <item x="118"/>
        <item x="64"/>
        <item x="16"/>
        <item x="6"/>
        <item x="179"/>
        <item x="166"/>
        <item x="156"/>
        <item x="129"/>
        <item x="93"/>
        <item x="154"/>
        <item x="195"/>
        <item x="132"/>
        <item x="68"/>
        <item x="56"/>
        <item x="143"/>
        <item x="52"/>
        <item x="150"/>
        <item x="30"/>
        <item x="95"/>
        <item x="27"/>
        <item x="181"/>
        <item x="87"/>
        <item x="185"/>
        <item x="109"/>
        <item x="100"/>
        <item x="31"/>
        <item x="137"/>
        <item x="82"/>
        <item x="182"/>
        <item x="88"/>
        <item x="39"/>
        <item x="147"/>
        <item x="1"/>
        <item x="136"/>
        <item x="103"/>
        <item x="197"/>
        <item x="183"/>
        <item x="130"/>
        <item x="139"/>
        <item x="32"/>
        <item x="105"/>
        <item x="164"/>
        <item x="122"/>
        <item x="15"/>
        <item x="71"/>
        <item x="92"/>
        <item x="69"/>
        <item x="112"/>
        <item x="59"/>
        <item x="170"/>
        <item x="177"/>
        <item x="188"/>
        <item x="90"/>
        <item x="17"/>
        <item x="78"/>
        <item x="5"/>
        <item x="2"/>
        <item x="110"/>
        <item x="25"/>
        <item x="187"/>
        <item x="162"/>
        <item x="102"/>
        <item x="48"/>
        <item x="165"/>
        <item x="75"/>
        <item x="148"/>
        <item x="50"/>
        <item x="190"/>
        <item x="128"/>
        <item x="167"/>
        <item x="108"/>
        <item x="134"/>
        <item x="14"/>
        <item x="159"/>
        <item x="0"/>
        <item x="125"/>
        <item x="163"/>
        <item x="98"/>
        <item x="171"/>
        <item x="116"/>
        <item x="45"/>
        <item x="178"/>
        <item x="19"/>
        <item x="4"/>
        <item x="151"/>
        <item x="35"/>
        <item x="9"/>
        <item x="196"/>
        <item x="131"/>
        <item x="193"/>
        <item x="20"/>
        <item x="111"/>
        <item x="153"/>
        <item x="40"/>
        <item x="86"/>
        <item x="127"/>
        <item x="133"/>
        <item x="70"/>
        <item x="8"/>
        <item x="53"/>
        <item x="54"/>
        <item x="101"/>
        <item x="55"/>
        <item x="49"/>
        <item x="114"/>
        <item x="7"/>
        <item x="115"/>
        <item x="194"/>
        <item x="79"/>
        <item x="61"/>
        <item x="97"/>
        <item x="135"/>
        <item x="107"/>
        <item x="123"/>
        <item x="47"/>
        <item x="126"/>
        <item x="172"/>
        <item x="43"/>
        <item x="99"/>
        <item x="199"/>
        <item t="default"/>
      </items>
    </pivotField>
    <pivotField showAll="0">
      <items count="201">
        <item x="96"/>
        <item x="3"/>
        <item x="152"/>
        <item x="57"/>
        <item x="44"/>
        <item x="121"/>
        <item x="42"/>
        <item x="113"/>
        <item x="89"/>
        <item x="73"/>
        <item x="104"/>
        <item x="84"/>
        <item x="83"/>
        <item x="140"/>
        <item x="142"/>
        <item x="36"/>
        <item x="173"/>
        <item x="81"/>
        <item x="62"/>
        <item x="76"/>
        <item x="12"/>
        <item x="94"/>
        <item x="155"/>
        <item x="60"/>
        <item x="65"/>
        <item x="91"/>
        <item x="124"/>
        <item x="145"/>
        <item x="189"/>
        <item x="13"/>
        <item x="85"/>
        <item x="33"/>
        <item x="74"/>
        <item x="37"/>
        <item x="191"/>
        <item x="22"/>
        <item x="63"/>
        <item x="34"/>
        <item x="157"/>
        <item x="24"/>
        <item x="144"/>
        <item x="169"/>
        <item x="160"/>
        <item x="29"/>
        <item x="11"/>
        <item x="146"/>
        <item x="184"/>
        <item x="119"/>
        <item x="175"/>
        <item x="149"/>
        <item x="168"/>
        <item x="176"/>
        <item x="186"/>
        <item x="158"/>
        <item x="141"/>
        <item x="41"/>
        <item x="72"/>
        <item x="161"/>
        <item x="66"/>
        <item x="120"/>
        <item x="23"/>
        <item x="198"/>
        <item x="192"/>
        <item x="21"/>
        <item x="26"/>
        <item x="51"/>
        <item x="38"/>
        <item x="106"/>
        <item x="180"/>
        <item x="18"/>
        <item x="174"/>
        <item x="77"/>
        <item x="138"/>
        <item x="46"/>
        <item x="67"/>
        <item x="10"/>
        <item x="80"/>
        <item x="166"/>
        <item x="154"/>
        <item x="118"/>
        <item x="93"/>
        <item x="16"/>
        <item x="58"/>
        <item x="28"/>
        <item x="117"/>
        <item x="143"/>
        <item x="129"/>
        <item x="56"/>
        <item x="179"/>
        <item x="6"/>
        <item x="52"/>
        <item x="64"/>
        <item x="95"/>
        <item x="156"/>
        <item x="195"/>
        <item x="68"/>
        <item x="30"/>
        <item x="87"/>
        <item x="132"/>
        <item x="109"/>
        <item x="27"/>
        <item x="31"/>
        <item x="150"/>
        <item x="181"/>
        <item x="100"/>
        <item x="185"/>
        <item x="136"/>
        <item x="137"/>
        <item x="147"/>
        <item x="182"/>
        <item x="1"/>
        <item x="197"/>
        <item x="88"/>
        <item x="82"/>
        <item x="183"/>
        <item x="39"/>
        <item x="122"/>
        <item x="103"/>
        <item x="130"/>
        <item x="32"/>
        <item x="71"/>
        <item x="69"/>
        <item x="105"/>
        <item x="139"/>
        <item x="92"/>
        <item x="164"/>
        <item x="170"/>
        <item x="15"/>
        <item x="112"/>
        <item x="177"/>
        <item x="5"/>
        <item x="59"/>
        <item x="90"/>
        <item x="110"/>
        <item x="17"/>
        <item x="188"/>
        <item x="25"/>
        <item x="2"/>
        <item x="162"/>
        <item x="187"/>
        <item x="78"/>
        <item x="165"/>
        <item x="75"/>
        <item x="190"/>
        <item x="102"/>
        <item x="48"/>
        <item x="108"/>
        <item x="50"/>
        <item x="14"/>
        <item x="159"/>
        <item x="125"/>
        <item x="134"/>
        <item x="148"/>
        <item x="128"/>
        <item x="167"/>
        <item x="0"/>
        <item x="178"/>
        <item x="163"/>
        <item x="45"/>
        <item x="171"/>
        <item x="98"/>
        <item x="116"/>
        <item x="19"/>
        <item x="4"/>
        <item x="35"/>
        <item x="151"/>
        <item x="9"/>
        <item x="193"/>
        <item x="131"/>
        <item x="196"/>
        <item x="153"/>
        <item x="20"/>
        <item x="133"/>
        <item x="111"/>
        <item x="8"/>
        <item x="127"/>
        <item x="86"/>
        <item x="40"/>
        <item x="70"/>
        <item x="53"/>
        <item x="101"/>
        <item x="114"/>
        <item x="55"/>
        <item x="49"/>
        <item x="54"/>
        <item x="7"/>
        <item x="115"/>
        <item x="79"/>
        <item x="194"/>
        <item x="61"/>
        <item x="97"/>
        <item x="135"/>
        <item x="107"/>
        <item x="172"/>
        <item x="126"/>
        <item x="123"/>
        <item x="47"/>
        <item x="43"/>
        <item x="99"/>
        <item x="199"/>
        <item t="default"/>
      </items>
    </pivotField>
    <pivotField showAll="0">
      <items count="12">
        <item x="3"/>
        <item x="2"/>
        <item x="9"/>
        <item x="10"/>
        <item x="1"/>
        <item x="4"/>
        <item x="0"/>
        <item x="8"/>
        <item x="6"/>
        <item x="7"/>
        <item x="5"/>
        <item t="default"/>
      </items>
    </pivotField>
  </pivotFields>
  <rowFields count="1">
    <field x="2"/>
  </rowFields>
  <rowItems count="6">
    <i>
      <x/>
    </i>
    <i>
      <x v="1"/>
    </i>
    <i>
      <x v="2"/>
    </i>
    <i>
      <x v="3"/>
    </i>
    <i>
      <x v="4"/>
    </i>
    <i t="grand">
      <x/>
    </i>
  </rowItems>
  <colFields count="1">
    <field x="3"/>
  </colFields>
  <colItems count="3">
    <i>
      <x/>
    </i>
    <i>
      <x v="1"/>
    </i>
    <i t="grand">
      <x/>
    </i>
  </colItems>
  <dataFields count="1">
    <dataField name="Sum of Sales" fld="4" baseField="0" baseItem="0"/>
  </dataFields>
  <chartFormats count="5">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D3D9C2C-63BC-4CE6-84DB-7614D0F1D97A}" autoFormatId="16" applyNumberFormats="0" applyBorderFormats="0" applyFontFormats="0" applyPatternFormats="0" applyAlignmentFormats="0" applyWidthHeightFormats="0">
  <queryTableRefresh nextId="18" unboundColumnsRight="6">
    <queryTableFields count="14">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14" dataBound="0" tableColumnId="11"/>
      <queryTableField id="15" dataBound="0" tableColumnId="12"/>
      <queryTableField id="12" dataBound="0" tableColumnId="9"/>
      <queryTableField id="13" dataBound="0" tableColumnId="10"/>
      <queryTableField id="16" dataBound="0" tableColumnId="13"/>
      <queryTableField id="17" dataBound="0"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1EE66DC-38BE-4FCF-8B37-3F67137D0EC7}"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908D523-1DFE-4F50-B2F7-FD076AE6178A}" autoFormatId="16" applyNumberFormats="0" applyBorderFormats="0" applyFontFormats="0" applyPatternFormats="0" applyAlignmentFormats="0" applyWidthHeightFormats="0">
  <queryTableRefresh nextId="12">
    <queryTableFields count="4">
      <queryTableField id="1" name="Product ID" tableColumnId="1"/>
      <queryTableField id="2" name="Product Name" tableColumnId="2"/>
      <queryTableField id="3" name="Company" tableColumnId="3"/>
      <queryTableField id="11" name="Cost Price" tableColumnId="11"/>
    </queryTableFields>
    <queryTableDeletedFields count="5">
      <deletedField name="Cost Price"/>
      <deletedField name="Cost Price"/>
      <deletedField name="Cost Price"/>
      <deletedField name="Cost Price"/>
      <deletedField name="Cost Pric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DC1672-EB73-417F-A7A3-99A01485B4F8}" sourceName="Category">
  <pivotTables>
    <pivotTable tabId="9" name="PivotTable3"/>
    <pivotTable tabId="9" name="PivotTable1"/>
    <pivotTable tabId="9" name="PivotTable2"/>
    <pivotTable tabId="9" name="PivotTable4"/>
  </pivotTables>
  <data>
    <tabular pivotCacheId="1537644482">
      <items count="5">
        <i x="4" s="1"/>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5032788-D614-4509-8715-28F6ACC08AB8}" sourceName="Gender">
  <pivotTables>
    <pivotTable tabId="9" name="PivotTable3"/>
    <pivotTable tabId="9" name="PivotTable1"/>
    <pivotTable tabId="9" name="PivotTable2"/>
    <pivotTable tabId="9" name="PivotTable4"/>
  </pivotTables>
  <data>
    <tabular pivotCacheId="153764448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11F521-C21A-446D-8332-AE3143CCA76D}" sourceName="month">
  <pivotTables>
    <pivotTable tabId="9" name="PivotTable3"/>
    <pivotTable tabId="9" name="PivotTable1"/>
    <pivotTable tabId="9" name="PivotTable2"/>
    <pivotTable tabId="9" name="PivotTable4"/>
  </pivotTables>
  <data>
    <tabular pivotCacheId="1537644482">
      <items count="11">
        <i x="3" s="1"/>
        <i x="2" s="1"/>
        <i x="9" s="1"/>
        <i x="10" s="1"/>
        <i x="1" s="1"/>
        <i x="4" s="1"/>
        <i x="0" s="1"/>
        <i x="8" s="1"/>
        <i x="6"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7452EE4-119E-4672-BDA9-5FC4C5E10D33}" cache="Slicer_Category" caption="Category" rowHeight="234950"/>
  <slicer name="Gender" xr10:uid="{0AF2D20F-F094-422D-AC6A-5EB786D68A93}" cache="Slicer_Gender" caption="Gender" rowHeight="234950"/>
  <slicer name="month" xr10:uid="{ABAF3326-880F-4302-80EA-B76DE18B9402}" cache="Slicer_month" caption="month"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8E989-E364-4323-976A-7DB8FCF37835}" name="Sales" displayName="Sales" ref="A1:N7002" tableType="queryTable" totalsRowCount="1" headerRowDxfId="50" dataDxfId="49">
  <autoFilter ref="A1:N7001" xr:uid="{A5D8E989-E364-4323-976A-7DB8FCF37835}"/>
  <tableColumns count="14">
    <tableColumn id="1" xr3:uid="{1E6CB291-7D37-4CE5-B5C0-EAE19DDB8DE2}" uniqueName="1" name="Order ID" queryTableFieldId="1" dataDxfId="48" totalsRowDxfId="14"/>
    <tableColumn id="2" xr3:uid="{813012A5-ABB5-4273-B2F3-4721435EB25A}" uniqueName="2" name="Date and Time" queryTableFieldId="2" dataDxfId="47" totalsRowDxfId="13"/>
    <tableColumn id="3" xr3:uid="{8784CD5E-31CA-4395-B53E-9C8DEAB78D3E}" uniqueName="3" name="Product ID" queryTableFieldId="3" dataDxfId="46" totalsRowDxfId="12"/>
    <tableColumn id="4" xr3:uid="{CEBBDD29-1560-46FC-A911-1C1103D554B4}" uniqueName="4" name="Customer ID" queryTableFieldId="4" dataDxfId="45" totalsRowDxfId="11"/>
    <tableColumn id="5" xr3:uid="{E6E5CE00-709B-4DA5-A5BA-2BE9040AF9E9}" uniqueName="5" name="Category" totalsRowFunction="custom" queryTableFieldId="5" dataDxfId="44" totalsRowDxfId="10">
      <totalsRowFormula>COUNTA(Sales[Category])</totalsRowFormula>
    </tableColumn>
    <tableColumn id="6" xr3:uid="{892F570B-1F54-4245-BED4-D98DA0882511}" uniqueName="6" name="Payment Method" queryTableFieldId="6" dataDxfId="43" totalsRowDxfId="9"/>
    <tableColumn id="7" xr3:uid="{EEEC1132-6BCC-400D-BBA6-3F94A2BCFAD2}" uniqueName="7" name="Selling Price" queryTableFieldId="7" dataDxfId="42" totalsRowDxfId="8"/>
    <tableColumn id="8" xr3:uid="{FC277DC9-E478-4889-AF82-6E9E89482A26}" uniqueName="8" name="Quantity" totalsRowFunction="sum" queryTableFieldId="8" dataDxfId="41" totalsRowDxfId="7"/>
    <tableColumn id="11" xr3:uid="{2F29823F-8F18-4998-B90F-5F8164662FD1}" uniqueName="11" name="Total Sales" totalsRowFunction="sum" queryTableFieldId="14" dataDxfId="40" totalsRowDxfId="6">
      <calculatedColumnFormula>Sales[[#This Row],[Selling Price]]*H2</calculatedColumnFormula>
    </tableColumn>
    <tableColumn id="12" xr3:uid="{DA5B589E-3FC2-44E1-A830-D83E4A2DA3A0}" uniqueName="12" name="Cost price" queryTableFieldId="15" dataDxfId="39" totalsRowDxfId="5">
      <calculatedColumnFormula>VLOOKUP(Sales[[#This Row],[Product ID]],Products[],4,0)</calculatedColumnFormula>
    </tableColumn>
    <tableColumn id="9" xr3:uid="{AEA2D2CD-19F9-4C0F-81DD-990E08D1B8A7}" uniqueName="9" name="profit" totalsRowFunction="sum" queryTableFieldId="12" dataDxfId="38" totalsRowDxfId="4">
      <calculatedColumnFormula>Sales[[#This Row],[Total Sales]]-Sales[[#This Row],[Cost price]]</calculatedColumnFormula>
    </tableColumn>
    <tableColumn id="10" xr3:uid="{A355C9AB-90A7-4C48-96BA-C919D7A17C27}" uniqueName="10" name="days" queryTableFieldId="13" dataDxfId="37" totalsRowDxfId="3">
      <calculatedColumnFormula>TEXT(Sales[[#This Row],[Date and Time]],"dddd")</calculatedColumnFormula>
    </tableColumn>
    <tableColumn id="13" xr3:uid="{ECB4FD09-AA41-4F12-8264-30880C935DFC}" uniqueName="13" name="MONTH" queryTableFieldId="16" dataDxfId="16" totalsRowDxfId="2">
      <calculatedColumnFormula>TEXT(Sales[[#This Row],[Date and Time]],"mm")</calculatedColumnFormula>
    </tableColumn>
    <tableColumn id="14" xr3:uid="{FBF01CF4-C84A-4441-80BC-D3ECB6A8623D}" uniqueName="14" name="month name" queryTableFieldId="17" dataDxfId="15" totalsRowDxfId="1">
      <calculatedColumnFormula>TEXT(Sales[[#This Row],[Date and Time]],"mmmm")</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BB24C-F755-4A51-859E-EDA06FEBA4A4}" name="Customer" displayName="Customer" ref="A1:G1002" tableType="queryTable" totalsRowCount="1" headerRowDxfId="0" dataDxfId="36">
  <autoFilter ref="A1:G1001" xr:uid="{CFCBB24C-F755-4A51-859E-EDA06FEBA4A4}"/>
  <tableColumns count="7">
    <tableColumn id="1" xr3:uid="{8883752F-FDEB-4079-AB81-0AE7BA3005AC}" uniqueName="1" name="Customer ID" totalsRowFunction="custom" queryTableFieldId="1" dataDxfId="35" totalsRowDxfId="34">
      <totalsRowFormula>COUNTA(Customer[Customer ID])</totalsRowFormula>
    </tableColumn>
    <tableColumn id="2" xr3:uid="{E2EA9AD0-7D9F-4EE2-9F06-65CA83D1123C}" uniqueName="2" name="Name" queryTableFieldId="2" dataDxfId="33" totalsRowDxfId="32"/>
    <tableColumn id="3" xr3:uid="{C9110629-0C5C-47D9-A5B7-95D9AA07C04B}" uniqueName="3" name="Gender" queryTableFieldId="3" dataDxfId="31" totalsRowDxfId="30"/>
    <tableColumn id="4" xr3:uid="{5A4D0B2E-B4DC-4CED-9CCD-4E2FCA2B55B2}" uniqueName="4" name="Age" queryTableFieldId="4" dataDxfId="29"/>
    <tableColumn id="5" xr3:uid="{B953553A-7D96-47F3-A576-7F15DEDDCE49}" uniqueName="5" name="Country" totalsRowFunction="custom" queryTableFieldId="5" dataDxfId="28" totalsRowDxfId="27">
      <totalsRowFormula>COUNTA(Customer[Country])</totalsRowFormula>
    </tableColumn>
    <tableColumn id="6" xr3:uid="{D3AB539F-BA71-41C4-B5FB-37A59A2163E9}" uniqueName="6" name="Continent" queryTableFieldId="6" dataDxfId="26" totalsRowDxfId="25"/>
    <tableColumn id="7" xr3:uid="{0A01FD97-AEF6-4E93-82CD-9644770A4C82}" uniqueName="7" name="City" queryTableFieldId="7" dataDxfId="24" totalsRow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85BAF-E203-4D8A-A828-ED371A787D77}" name="Products" displayName="Products" ref="A1:D201" tableType="queryTable" totalsRowShown="0" headerRowDxfId="22" dataDxfId="21">
  <autoFilter ref="A1:D201" xr:uid="{68985BAF-E203-4D8A-A828-ED371A787D77}"/>
  <tableColumns count="4">
    <tableColumn id="1" xr3:uid="{34932C42-1B4A-4D28-A7C2-5930CC1C455A}" uniqueName="1" name="Product ID" queryTableFieldId="1" dataDxfId="20"/>
    <tableColumn id="2" xr3:uid="{57AF91FF-6C44-4B28-AE10-ECD1B9FC8AA2}" uniqueName="2" name="Product Name" queryTableFieldId="2" dataDxfId="19"/>
    <tableColumn id="3" xr3:uid="{EAD2EC58-755E-429A-AF20-D6AA4ADAD6A5}" uniqueName="3" name="Company" queryTableFieldId="3" dataDxfId="18"/>
    <tableColumn id="11" xr3:uid="{87BBADF8-DFB0-43CF-A723-6B919EE28EEB}" uniqueName="11" name="Cost Price" queryTableFieldId="11"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E022E-C03A-44BC-9AFC-E416F5FB3E7C}">
  <dimension ref="A1"/>
  <sheetViews>
    <sheetView tabSelected="1" zoomScaleNormal="100" workbookViewId="0">
      <selection sqref="A1:XFD1048576"/>
    </sheetView>
  </sheetViews>
  <sheetFormatPr defaultRowHeight="14.4" x14ac:dyDescent="0.3"/>
  <cols>
    <col min="1" max="16384" width="8.88671875" style="8"/>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D4FC-7837-4E98-9020-400BD5500DEB}">
  <dimension ref="A1:N7002"/>
  <sheetViews>
    <sheetView workbookViewId="0">
      <selection activeCell="D14" sqref="D14"/>
    </sheetView>
  </sheetViews>
  <sheetFormatPr defaultRowHeight="14.4" x14ac:dyDescent="0.3"/>
  <cols>
    <col min="1" max="1" width="12.44140625" style="1" bestFit="1" customWidth="1"/>
    <col min="2" max="2" width="17.6640625" style="1" bestFit="1" customWidth="1"/>
    <col min="3" max="3" width="14.33203125" style="1" bestFit="1" customWidth="1"/>
    <col min="4" max="4" width="15.77734375" style="1" bestFit="1" customWidth="1"/>
    <col min="5" max="5" width="15.109375" style="1" bestFit="1" customWidth="1"/>
    <col min="6" max="6" width="20.33203125" style="1" bestFit="1" customWidth="1"/>
    <col min="7" max="7" width="15.44140625" style="1" bestFit="1" customWidth="1"/>
    <col min="8" max="8" width="12.77734375" style="1" bestFit="1" customWidth="1"/>
    <col min="9" max="9" width="12" style="1" bestFit="1" customWidth="1"/>
    <col min="10" max="10" width="13.44140625" style="1" customWidth="1"/>
    <col min="11" max="11" width="12" style="1" bestFit="1" customWidth="1"/>
    <col min="12" max="12" width="10.44140625" style="1" bestFit="1" customWidth="1"/>
    <col min="13" max="13" width="12.109375" style="1" bestFit="1" customWidth="1"/>
    <col min="14" max="14" width="16.33203125" style="1" bestFit="1" customWidth="1"/>
    <col min="15" max="16384" width="8.88671875" style="1"/>
  </cols>
  <sheetData>
    <row r="1" spans="1:14" x14ac:dyDescent="0.3">
      <c r="A1" s="1" t="s">
        <v>3454</v>
      </c>
      <c r="B1" s="1" t="s">
        <v>3455</v>
      </c>
      <c r="C1" s="1" t="s">
        <v>3210</v>
      </c>
      <c r="D1" s="1" t="s">
        <v>0</v>
      </c>
      <c r="E1" s="1" t="s">
        <v>3456</v>
      </c>
      <c r="F1" s="1" t="s">
        <v>3457</v>
      </c>
      <c r="G1" s="1" t="s">
        <v>3458</v>
      </c>
      <c r="H1" s="1" t="s">
        <v>3459</v>
      </c>
      <c r="I1" s="1" t="s">
        <v>10475</v>
      </c>
      <c r="J1" s="1" t="s">
        <v>10476</v>
      </c>
      <c r="K1" s="1" t="s">
        <v>10470</v>
      </c>
      <c r="L1" s="1" t="s">
        <v>10471</v>
      </c>
      <c r="M1" s="1" t="s">
        <v>10477</v>
      </c>
      <c r="N1" s="1" t="s">
        <v>10487</v>
      </c>
    </row>
    <row r="2" spans="1:14" x14ac:dyDescent="0.3">
      <c r="A2" s="1" t="s">
        <v>3460</v>
      </c>
      <c r="B2" s="2">
        <v>45431.300775462965</v>
      </c>
      <c r="C2" s="1" t="s">
        <v>3449</v>
      </c>
      <c r="D2" s="1" t="s">
        <v>1641</v>
      </c>
      <c r="E2" s="1" t="s">
        <v>3461</v>
      </c>
      <c r="F2" s="1" t="s">
        <v>3462</v>
      </c>
      <c r="G2" s="1">
        <v>1879.16</v>
      </c>
      <c r="H2" s="1">
        <v>9</v>
      </c>
      <c r="I2" s="1">
        <f>Sales[[#This Row],[Selling Price]]*H2</f>
        <v>16912.440000000002</v>
      </c>
      <c r="J2" s="1">
        <f>VLOOKUP(Sales[[#This Row],[Product ID]],Products[],4,0)</f>
        <v>487.84</v>
      </c>
      <c r="K2" s="1">
        <f>Sales[[#This Row],[Total Sales]]-Sales[[#This Row],[Cost price]]</f>
        <v>16424.600000000002</v>
      </c>
      <c r="L2" s="1" t="str">
        <f>TEXT(Sales[[#This Row],[Date and Time]],"dddd")</f>
        <v>Sunday</v>
      </c>
      <c r="M2" s="1" t="str">
        <f>TEXT(Sales[[#This Row],[Date and Time]],"mm")</f>
        <v>05</v>
      </c>
      <c r="N2" s="10" t="str">
        <f>TEXT(Sales[[#This Row],[Date and Time]],"mmmm")</f>
        <v>May</v>
      </c>
    </row>
    <row r="3" spans="1:14" x14ac:dyDescent="0.3">
      <c r="A3" s="1" t="s">
        <v>3463</v>
      </c>
      <c r="B3" s="2">
        <v>45604.838356481479</v>
      </c>
      <c r="C3" s="1" t="s">
        <v>3302</v>
      </c>
      <c r="D3" s="1" t="s">
        <v>3142</v>
      </c>
      <c r="E3" s="1" t="s">
        <v>3464</v>
      </c>
      <c r="F3" s="1" t="s">
        <v>3462</v>
      </c>
      <c r="G3" s="1">
        <v>1564.59</v>
      </c>
      <c r="H3" s="1">
        <v>6</v>
      </c>
      <c r="I3" s="1">
        <f>Sales[[#This Row],[Selling Price]]*H3</f>
        <v>9387.5399999999991</v>
      </c>
      <c r="J3" s="1">
        <f>VLOOKUP(Sales[[#This Row],[Product ID]],Products[],4,0)</f>
        <v>71.47</v>
      </c>
      <c r="K3" s="1">
        <f>Sales[[#This Row],[Total Sales]]-Sales[[#This Row],[Cost price]]</f>
        <v>9316.07</v>
      </c>
      <c r="L3" s="1" t="str">
        <f>TEXT(Sales[[#This Row],[Date and Time]],"dddd")</f>
        <v>Friday</v>
      </c>
      <c r="M3" s="1" t="str">
        <f>TEXT(Sales[[#This Row],[Date and Time]],"mm")</f>
        <v>11</v>
      </c>
      <c r="N3" s="10" t="str">
        <f>TEXT(Sales[[#This Row],[Date and Time]],"mmmm")</f>
        <v>November</v>
      </c>
    </row>
    <row r="4" spans="1:14" x14ac:dyDescent="0.3">
      <c r="A4" s="1" t="s">
        <v>3465</v>
      </c>
      <c r="B4" s="2">
        <v>45515.830567129633</v>
      </c>
      <c r="C4" s="1" t="s">
        <v>3381</v>
      </c>
      <c r="D4" s="1" t="s">
        <v>708</v>
      </c>
      <c r="E4" s="1" t="s">
        <v>3466</v>
      </c>
      <c r="F4" s="1" t="s">
        <v>3467</v>
      </c>
      <c r="G4" s="1">
        <v>702.1</v>
      </c>
      <c r="H4" s="1">
        <v>9</v>
      </c>
      <c r="I4" s="1">
        <f>Sales[[#This Row],[Selling Price]]*H4</f>
        <v>6318.9000000000005</v>
      </c>
      <c r="J4" s="1">
        <f>VLOOKUP(Sales[[#This Row],[Product ID]],Products[],4,0)</f>
        <v>505.04</v>
      </c>
      <c r="K4" s="1">
        <f>Sales[[#This Row],[Total Sales]]-Sales[[#This Row],[Cost price]]</f>
        <v>5813.8600000000006</v>
      </c>
      <c r="L4" s="1" t="str">
        <f>TEXT(Sales[[#This Row],[Date and Time]],"dddd")</f>
        <v>Sunday</v>
      </c>
      <c r="M4" s="1" t="str">
        <f>TEXT(Sales[[#This Row],[Date and Time]],"mm")</f>
        <v>08</v>
      </c>
      <c r="N4" s="10" t="str">
        <f>TEXT(Sales[[#This Row],[Date and Time]],"mmmm")</f>
        <v>August</v>
      </c>
    </row>
    <row r="5" spans="1:14" x14ac:dyDescent="0.3">
      <c r="A5" s="1" t="s">
        <v>3468</v>
      </c>
      <c r="B5" s="2">
        <v>45442.533414351848</v>
      </c>
      <c r="C5" s="1" t="s">
        <v>3379</v>
      </c>
      <c r="D5" s="1" t="s">
        <v>646</v>
      </c>
      <c r="E5" s="1" t="s">
        <v>3464</v>
      </c>
      <c r="F5" s="1" t="s">
        <v>3469</v>
      </c>
      <c r="G5" s="1">
        <v>737.92</v>
      </c>
      <c r="H5" s="1">
        <v>6</v>
      </c>
      <c r="I5" s="1">
        <f>Sales[[#This Row],[Selling Price]]*H5</f>
        <v>4427.5199999999995</v>
      </c>
      <c r="J5" s="1">
        <f>VLOOKUP(Sales[[#This Row],[Product ID]],Products[],4,0)</f>
        <v>605.29999999999995</v>
      </c>
      <c r="K5" s="1">
        <f>Sales[[#This Row],[Total Sales]]-Sales[[#This Row],[Cost price]]</f>
        <v>3822.2199999999993</v>
      </c>
      <c r="L5" s="1" t="str">
        <f>TEXT(Sales[[#This Row],[Date and Time]],"dddd")</f>
        <v>Thursday</v>
      </c>
      <c r="M5" s="1" t="str">
        <f>TEXT(Sales[[#This Row],[Date and Time]],"mm")</f>
        <v>05</v>
      </c>
      <c r="N5" s="10" t="str">
        <f>TEXT(Sales[[#This Row],[Date and Time]],"mmmm")</f>
        <v>May</v>
      </c>
    </row>
    <row r="6" spans="1:14" x14ac:dyDescent="0.3">
      <c r="A6" s="1" t="s">
        <v>3470</v>
      </c>
      <c r="B6" s="2">
        <v>45486.727164351854</v>
      </c>
      <c r="C6" s="1" t="s">
        <v>3316</v>
      </c>
      <c r="D6" s="1" t="s">
        <v>925</v>
      </c>
      <c r="E6" s="1" t="s">
        <v>3471</v>
      </c>
      <c r="F6" s="1" t="s">
        <v>3472</v>
      </c>
      <c r="G6" s="1">
        <v>1749.17</v>
      </c>
      <c r="H6" s="1">
        <v>5</v>
      </c>
      <c r="I6" s="1">
        <f>Sales[[#This Row],[Selling Price]]*H6</f>
        <v>8745.85</v>
      </c>
      <c r="J6" s="1">
        <f>VLOOKUP(Sales[[#This Row],[Product ID]],Products[],4,0)</f>
        <v>974.22</v>
      </c>
      <c r="K6" s="1">
        <f>Sales[[#This Row],[Total Sales]]-Sales[[#This Row],[Cost price]]</f>
        <v>7771.63</v>
      </c>
      <c r="L6" s="1" t="str">
        <f>TEXT(Sales[[#This Row],[Date and Time]],"dddd")</f>
        <v>Saturday</v>
      </c>
      <c r="M6" s="1" t="str">
        <f>TEXT(Sales[[#This Row],[Date and Time]],"mm")</f>
        <v>07</v>
      </c>
      <c r="N6" s="10" t="str">
        <f>TEXT(Sales[[#This Row],[Date and Time]],"mmmm")</f>
        <v>July</v>
      </c>
    </row>
    <row r="7" spans="1:14" x14ac:dyDescent="0.3">
      <c r="A7" s="1" t="s">
        <v>3473</v>
      </c>
      <c r="B7" s="2">
        <v>45582.72420138889</v>
      </c>
      <c r="C7" s="1" t="s">
        <v>3374</v>
      </c>
      <c r="D7" s="1" t="s">
        <v>1863</v>
      </c>
      <c r="E7" s="1" t="s">
        <v>3461</v>
      </c>
      <c r="F7" s="1" t="s">
        <v>3472</v>
      </c>
      <c r="G7" s="1">
        <v>1706.03</v>
      </c>
      <c r="H7" s="1">
        <v>5</v>
      </c>
      <c r="I7" s="1">
        <f>Sales[[#This Row],[Selling Price]]*H7</f>
        <v>8530.15</v>
      </c>
      <c r="J7" s="1">
        <f>VLOOKUP(Sales[[#This Row],[Product ID]],Products[],4,0)</f>
        <v>795.14</v>
      </c>
      <c r="K7" s="1">
        <f>Sales[[#This Row],[Total Sales]]-Sales[[#This Row],[Cost price]]</f>
        <v>7735.0099999999993</v>
      </c>
      <c r="L7" s="1" t="str">
        <f>TEXT(Sales[[#This Row],[Date and Time]],"dddd")</f>
        <v>Thursday</v>
      </c>
      <c r="M7" s="1" t="str">
        <f>TEXT(Sales[[#This Row],[Date and Time]],"mm")</f>
        <v>10</v>
      </c>
      <c r="N7" s="10" t="str">
        <f>TEXT(Sales[[#This Row],[Date and Time]],"mmmm")</f>
        <v>October</v>
      </c>
    </row>
    <row r="8" spans="1:14" x14ac:dyDescent="0.3">
      <c r="A8" s="1" t="s">
        <v>3474</v>
      </c>
      <c r="B8" s="2">
        <v>45420.237557870372</v>
      </c>
      <c r="C8" s="1" t="s">
        <v>3297</v>
      </c>
      <c r="D8" s="1" t="s">
        <v>2653</v>
      </c>
      <c r="E8" s="1" t="s">
        <v>3461</v>
      </c>
      <c r="F8" s="1" t="s">
        <v>3462</v>
      </c>
      <c r="G8" s="1">
        <v>646.26</v>
      </c>
      <c r="H8" s="1">
        <v>1</v>
      </c>
      <c r="I8" s="1">
        <f>Sales[[#This Row],[Selling Price]]*H8</f>
        <v>646.26</v>
      </c>
      <c r="J8" s="1">
        <f>VLOOKUP(Sales[[#This Row],[Product ID]],Products[],4,0)</f>
        <v>821.78</v>
      </c>
      <c r="K8" s="1">
        <f>Sales[[#This Row],[Total Sales]]-Sales[[#This Row],[Cost price]]</f>
        <v>-175.51999999999998</v>
      </c>
      <c r="L8" s="1" t="str">
        <f>TEXT(Sales[[#This Row],[Date and Time]],"dddd")</f>
        <v>Wednesday</v>
      </c>
      <c r="M8" s="1" t="str">
        <f>TEXT(Sales[[#This Row],[Date and Time]],"mm")</f>
        <v>05</v>
      </c>
      <c r="N8" s="10" t="str">
        <f>TEXT(Sales[[#This Row],[Date and Time]],"mmmm")</f>
        <v>May</v>
      </c>
    </row>
    <row r="9" spans="1:14" x14ac:dyDescent="0.3">
      <c r="A9" s="1" t="s">
        <v>3475</v>
      </c>
      <c r="B9" s="2">
        <v>45468.526597222219</v>
      </c>
      <c r="C9" s="1" t="s">
        <v>3217</v>
      </c>
      <c r="D9" s="1" t="s">
        <v>2430</v>
      </c>
      <c r="E9" s="1" t="s">
        <v>3471</v>
      </c>
      <c r="F9" s="1" t="s">
        <v>3476</v>
      </c>
      <c r="G9" s="1">
        <v>1292.07</v>
      </c>
      <c r="H9" s="1">
        <v>10</v>
      </c>
      <c r="I9" s="1">
        <f>Sales[[#This Row],[Selling Price]]*H9</f>
        <v>12920.699999999999</v>
      </c>
      <c r="J9" s="1">
        <f>VLOOKUP(Sales[[#This Row],[Product ID]],Products[],4,0)</f>
        <v>253.61</v>
      </c>
      <c r="K9" s="1">
        <f>Sales[[#This Row],[Total Sales]]-Sales[[#This Row],[Cost price]]</f>
        <v>12667.089999999998</v>
      </c>
      <c r="L9" s="1" t="str">
        <f>TEXT(Sales[[#This Row],[Date and Time]],"dddd")</f>
        <v>Tuesday</v>
      </c>
      <c r="M9" s="1" t="str">
        <f>TEXT(Sales[[#This Row],[Date and Time]],"mm")</f>
        <v>06</v>
      </c>
      <c r="N9" s="10" t="str">
        <f>TEXT(Sales[[#This Row],[Date and Time]],"mmmm")</f>
        <v>June</v>
      </c>
    </row>
    <row r="10" spans="1:14" x14ac:dyDescent="0.3">
      <c r="A10" s="1" t="s">
        <v>3477</v>
      </c>
      <c r="B10" s="2">
        <v>45593.676087962966</v>
      </c>
      <c r="C10" s="1" t="s">
        <v>3390</v>
      </c>
      <c r="D10" s="1" t="s">
        <v>2969</v>
      </c>
      <c r="E10" s="1" t="s">
        <v>3466</v>
      </c>
      <c r="F10" s="1" t="s">
        <v>3467</v>
      </c>
      <c r="G10" s="1">
        <v>125.1</v>
      </c>
      <c r="H10" s="1">
        <v>1</v>
      </c>
      <c r="I10" s="1">
        <f>Sales[[#This Row],[Selling Price]]*H10</f>
        <v>125.1</v>
      </c>
      <c r="J10" s="1">
        <f>VLOOKUP(Sales[[#This Row],[Product ID]],Products[],4,0)</f>
        <v>612.41999999999996</v>
      </c>
      <c r="K10" s="1">
        <f>Sales[[#This Row],[Total Sales]]-Sales[[#This Row],[Cost price]]</f>
        <v>-487.31999999999994</v>
      </c>
      <c r="L10" s="1" t="str">
        <f>TEXT(Sales[[#This Row],[Date and Time]],"dddd")</f>
        <v>Monday</v>
      </c>
      <c r="M10" s="1" t="str">
        <f>TEXT(Sales[[#This Row],[Date and Time]],"mm")</f>
        <v>10</v>
      </c>
      <c r="N10" s="10" t="str">
        <f>TEXT(Sales[[#This Row],[Date and Time]],"mmmm")</f>
        <v>October</v>
      </c>
    </row>
    <row r="11" spans="1:14" x14ac:dyDescent="0.3">
      <c r="A11" s="1" t="s">
        <v>3478</v>
      </c>
      <c r="B11" s="2">
        <v>45323.651689814818</v>
      </c>
      <c r="C11" s="1" t="s">
        <v>3389</v>
      </c>
      <c r="D11" s="1" t="s">
        <v>122</v>
      </c>
      <c r="E11" s="1" t="s">
        <v>3479</v>
      </c>
      <c r="F11" s="1" t="s">
        <v>3469</v>
      </c>
      <c r="G11" s="1">
        <v>281.18</v>
      </c>
      <c r="H11" s="1">
        <v>6</v>
      </c>
      <c r="I11" s="1">
        <f>Sales[[#This Row],[Selling Price]]*H11</f>
        <v>1687.08</v>
      </c>
      <c r="J11" s="1">
        <f>VLOOKUP(Sales[[#This Row],[Product ID]],Products[],4,0)</f>
        <v>226.52</v>
      </c>
      <c r="K11" s="1">
        <f>Sales[[#This Row],[Total Sales]]-Sales[[#This Row],[Cost price]]</f>
        <v>1460.56</v>
      </c>
      <c r="L11" s="1" t="str">
        <f>TEXT(Sales[[#This Row],[Date and Time]],"dddd")</f>
        <v>Thursday</v>
      </c>
      <c r="M11" s="1" t="str">
        <f>TEXT(Sales[[#This Row],[Date and Time]],"mm")</f>
        <v>02</v>
      </c>
      <c r="N11" s="10" t="str">
        <f>TEXT(Sales[[#This Row],[Date and Time]],"mmmm")</f>
        <v>February</v>
      </c>
    </row>
    <row r="12" spans="1:14" x14ac:dyDescent="0.3">
      <c r="A12" s="1" t="s">
        <v>3480</v>
      </c>
      <c r="B12" s="2">
        <v>45348.663807870369</v>
      </c>
      <c r="C12" s="1" t="s">
        <v>3356</v>
      </c>
      <c r="D12" s="1" t="s">
        <v>430</v>
      </c>
      <c r="E12" s="1" t="s">
        <v>3479</v>
      </c>
      <c r="F12" s="1" t="s">
        <v>3467</v>
      </c>
      <c r="G12" s="1">
        <v>1247.8</v>
      </c>
      <c r="H12" s="1">
        <v>3</v>
      </c>
      <c r="I12" s="1">
        <f>Sales[[#This Row],[Selling Price]]*H12</f>
        <v>3743.3999999999996</v>
      </c>
      <c r="J12" s="1">
        <f>VLOOKUP(Sales[[#This Row],[Product ID]],Products[],4,0)</f>
        <v>310.20999999999998</v>
      </c>
      <c r="K12" s="1">
        <f>Sales[[#This Row],[Total Sales]]-Sales[[#This Row],[Cost price]]</f>
        <v>3433.1899999999996</v>
      </c>
      <c r="L12" s="1" t="str">
        <f>TEXT(Sales[[#This Row],[Date and Time]],"dddd")</f>
        <v>Monday</v>
      </c>
      <c r="M12" s="1" t="str">
        <f>TEXT(Sales[[#This Row],[Date and Time]],"mm")</f>
        <v>02</v>
      </c>
      <c r="N12" s="10" t="str">
        <f>TEXT(Sales[[#This Row],[Date and Time]],"mmmm")</f>
        <v>February</v>
      </c>
    </row>
    <row r="13" spans="1:14" x14ac:dyDescent="0.3">
      <c r="A13" s="1" t="s">
        <v>3481</v>
      </c>
      <c r="B13" s="2">
        <v>45571.869652777779</v>
      </c>
      <c r="C13" s="1" t="s">
        <v>3418</v>
      </c>
      <c r="D13" s="1" t="s">
        <v>2938</v>
      </c>
      <c r="E13" s="1" t="s">
        <v>3479</v>
      </c>
      <c r="F13" s="1" t="s">
        <v>3462</v>
      </c>
      <c r="G13" s="1">
        <v>202.97</v>
      </c>
      <c r="H13" s="1">
        <v>1</v>
      </c>
      <c r="I13" s="1">
        <f>Sales[[#This Row],[Selling Price]]*H13</f>
        <v>202.97</v>
      </c>
      <c r="J13" s="1">
        <f>VLOOKUP(Sales[[#This Row],[Product ID]],Products[],4,0)</f>
        <v>563.57000000000005</v>
      </c>
      <c r="K13" s="1">
        <f>Sales[[#This Row],[Total Sales]]-Sales[[#This Row],[Cost price]]</f>
        <v>-360.6</v>
      </c>
      <c r="L13" s="1" t="str">
        <f>TEXT(Sales[[#This Row],[Date and Time]],"dddd")</f>
        <v>Sunday</v>
      </c>
      <c r="M13" s="1" t="str">
        <f>TEXT(Sales[[#This Row],[Date and Time]],"mm")</f>
        <v>10</v>
      </c>
      <c r="N13" s="10" t="str">
        <f>TEXT(Sales[[#This Row],[Date and Time]],"mmmm")</f>
        <v>October</v>
      </c>
    </row>
    <row r="14" spans="1:14" x14ac:dyDescent="0.3">
      <c r="A14" s="1" t="s">
        <v>3482</v>
      </c>
      <c r="B14" s="2">
        <v>45326.275543981479</v>
      </c>
      <c r="C14" s="1" t="s">
        <v>3259</v>
      </c>
      <c r="D14" s="1" t="s">
        <v>801</v>
      </c>
      <c r="E14" s="1" t="s">
        <v>3466</v>
      </c>
      <c r="F14" s="1" t="s">
        <v>3472</v>
      </c>
      <c r="G14" s="1">
        <v>1693.33</v>
      </c>
      <c r="H14" s="1">
        <v>4</v>
      </c>
      <c r="I14" s="1">
        <f>Sales[[#This Row],[Selling Price]]*H14</f>
        <v>6773.32</v>
      </c>
      <c r="J14" s="1">
        <f>VLOOKUP(Sales[[#This Row],[Product ID]],Products[],4,0)</f>
        <v>211.71</v>
      </c>
      <c r="K14" s="1">
        <f>Sales[[#This Row],[Total Sales]]-Sales[[#This Row],[Cost price]]</f>
        <v>6561.61</v>
      </c>
      <c r="L14" s="1" t="str">
        <f>TEXT(Sales[[#This Row],[Date and Time]],"dddd")</f>
        <v>Sunday</v>
      </c>
      <c r="M14" s="1" t="str">
        <f>TEXT(Sales[[#This Row],[Date and Time]],"mm")</f>
        <v>02</v>
      </c>
      <c r="N14" s="10" t="str">
        <f>TEXT(Sales[[#This Row],[Date and Time]],"mmmm")</f>
        <v>February</v>
      </c>
    </row>
    <row r="15" spans="1:14" x14ac:dyDescent="0.3">
      <c r="A15" s="1" t="s">
        <v>3483</v>
      </c>
      <c r="B15" s="2">
        <v>45351.030474537038</v>
      </c>
      <c r="C15" s="1" t="s">
        <v>3303</v>
      </c>
      <c r="D15" s="1" t="s">
        <v>299</v>
      </c>
      <c r="E15" s="1" t="s">
        <v>3479</v>
      </c>
      <c r="F15" s="1" t="s">
        <v>3476</v>
      </c>
      <c r="G15" s="1">
        <v>490.37</v>
      </c>
      <c r="H15" s="1">
        <v>4</v>
      </c>
      <c r="I15" s="1">
        <f>Sales[[#This Row],[Selling Price]]*H15</f>
        <v>1961.48</v>
      </c>
      <c r="J15" s="1">
        <f>VLOOKUP(Sales[[#This Row],[Product ID]],Products[],4,0)</f>
        <v>752.34</v>
      </c>
      <c r="K15" s="1">
        <f>Sales[[#This Row],[Total Sales]]-Sales[[#This Row],[Cost price]]</f>
        <v>1209.1399999999999</v>
      </c>
      <c r="L15" s="1" t="str">
        <f>TEXT(Sales[[#This Row],[Date and Time]],"dddd")</f>
        <v>Thursday</v>
      </c>
      <c r="M15" s="1" t="str">
        <f>TEXT(Sales[[#This Row],[Date and Time]],"mm")</f>
        <v>02</v>
      </c>
      <c r="N15" s="10" t="str">
        <f>TEXT(Sales[[#This Row],[Date and Time]],"mmmm")</f>
        <v>February</v>
      </c>
    </row>
    <row r="16" spans="1:14" x14ac:dyDescent="0.3">
      <c r="A16" s="1" t="s">
        <v>3484</v>
      </c>
      <c r="B16" s="2">
        <v>45327.504374999997</v>
      </c>
      <c r="C16" s="1" t="s">
        <v>3400</v>
      </c>
      <c r="D16" s="1" t="s">
        <v>723</v>
      </c>
      <c r="E16" s="1" t="s">
        <v>3464</v>
      </c>
      <c r="F16" s="1" t="s">
        <v>3472</v>
      </c>
      <c r="G16" s="1">
        <v>1974.19</v>
      </c>
      <c r="H16" s="1">
        <v>7</v>
      </c>
      <c r="I16" s="1">
        <f>Sales[[#This Row],[Selling Price]]*H16</f>
        <v>13819.33</v>
      </c>
      <c r="J16" s="1">
        <f>VLOOKUP(Sales[[#This Row],[Product ID]],Products[],4,0)</f>
        <v>257.93</v>
      </c>
      <c r="K16" s="1">
        <f>Sales[[#This Row],[Total Sales]]-Sales[[#This Row],[Cost price]]</f>
        <v>13561.4</v>
      </c>
      <c r="L16" s="1" t="str">
        <f>TEXT(Sales[[#This Row],[Date and Time]],"dddd")</f>
        <v>Monday</v>
      </c>
      <c r="M16" s="1" t="str">
        <f>TEXT(Sales[[#This Row],[Date and Time]],"mm")</f>
        <v>02</v>
      </c>
      <c r="N16" s="10" t="str">
        <f>TEXT(Sales[[#This Row],[Date and Time]],"mmmm")</f>
        <v>February</v>
      </c>
    </row>
    <row r="17" spans="1:14" x14ac:dyDescent="0.3">
      <c r="A17" s="1" t="s">
        <v>3485</v>
      </c>
      <c r="B17" s="2">
        <v>45367.598460648151</v>
      </c>
      <c r="C17" s="1" t="s">
        <v>3447</v>
      </c>
      <c r="D17" s="1" t="s">
        <v>316</v>
      </c>
      <c r="E17" s="1" t="s">
        <v>3464</v>
      </c>
      <c r="F17" s="1" t="s">
        <v>3472</v>
      </c>
      <c r="G17" s="1">
        <v>800.94</v>
      </c>
      <c r="H17" s="1">
        <v>8</v>
      </c>
      <c r="I17" s="1">
        <f>Sales[[#This Row],[Selling Price]]*H17</f>
        <v>6407.52</v>
      </c>
      <c r="J17" s="1">
        <f>VLOOKUP(Sales[[#This Row],[Product ID]],Products[],4,0)</f>
        <v>521.98</v>
      </c>
      <c r="K17" s="1">
        <f>Sales[[#This Row],[Total Sales]]-Sales[[#This Row],[Cost price]]</f>
        <v>5885.5400000000009</v>
      </c>
      <c r="L17" s="1" t="str">
        <f>TEXT(Sales[[#This Row],[Date and Time]],"dddd")</f>
        <v>Saturday</v>
      </c>
      <c r="M17" s="1" t="str">
        <f>TEXT(Sales[[#This Row],[Date and Time]],"mm")</f>
        <v>03</v>
      </c>
      <c r="N17" s="10" t="str">
        <f>TEXT(Sales[[#This Row],[Date and Time]],"mmmm")</f>
        <v>March</v>
      </c>
    </row>
    <row r="18" spans="1:14" x14ac:dyDescent="0.3">
      <c r="A18" s="1" t="s">
        <v>3486</v>
      </c>
      <c r="B18" s="2">
        <v>45511.855358796296</v>
      </c>
      <c r="C18" s="1" t="s">
        <v>3275</v>
      </c>
      <c r="D18" s="1" t="s">
        <v>1030</v>
      </c>
      <c r="E18" s="1" t="s">
        <v>3479</v>
      </c>
      <c r="F18" s="1" t="s">
        <v>3467</v>
      </c>
      <c r="G18" s="1">
        <v>224.91</v>
      </c>
      <c r="H18" s="1">
        <v>3</v>
      </c>
      <c r="I18" s="1">
        <f>Sales[[#This Row],[Selling Price]]*H18</f>
        <v>674.73</v>
      </c>
      <c r="J18" s="1">
        <f>VLOOKUP(Sales[[#This Row],[Product ID]],Products[],4,0)</f>
        <v>363.91</v>
      </c>
      <c r="K18" s="1">
        <f>Sales[[#This Row],[Total Sales]]-Sales[[#This Row],[Cost price]]</f>
        <v>310.82</v>
      </c>
      <c r="L18" s="1" t="str">
        <f>TEXT(Sales[[#This Row],[Date and Time]],"dddd")</f>
        <v>Wednesday</v>
      </c>
      <c r="M18" s="1" t="str">
        <f>TEXT(Sales[[#This Row],[Date and Time]],"mm")</f>
        <v>08</v>
      </c>
      <c r="N18" s="10" t="str">
        <f>TEXT(Sales[[#This Row],[Date and Time]],"mmmm")</f>
        <v>August</v>
      </c>
    </row>
    <row r="19" spans="1:14" x14ac:dyDescent="0.3">
      <c r="A19" s="1" t="s">
        <v>3487</v>
      </c>
      <c r="B19" s="2">
        <v>45505.052210648151</v>
      </c>
      <c r="C19" s="1" t="s">
        <v>3237</v>
      </c>
      <c r="D19" s="1" t="s">
        <v>1220</v>
      </c>
      <c r="E19" s="1" t="s">
        <v>3471</v>
      </c>
      <c r="F19" s="1" t="s">
        <v>3472</v>
      </c>
      <c r="G19" s="1">
        <v>106.64</v>
      </c>
      <c r="H19" s="1">
        <v>8</v>
      </c>
      <c r="I19" s="1">
        <f>Sales[[#This Row],[Selling Price]]*H19</f>
        <v>853.12</v>
      </c>
      <c r="J19" s="1">
        <f>VLOOKUP(Sales[[#This Row],[Product ID]],Products[],4,0)</f>
        <v>481</v>
      </c>
      <c r="K19" s="1">
        <f>Sales[[#This Row],[Total Sales]]-Sales[[#This Row],[Cost price]]</f>
        <v>372.12</v>
      </c>
      <c r="L19" s="1" t="str">
        <f>TEXT(Sales[[#This Row],[Date and Time]],"dddd")</f>
        <v>Thursday</v>
      </c>
      <c r="M19" s="1" t="str">
        <f>TEXT(Sales[[#This Row],[Date and Time]],"mm")</f>
        <v>08</v>
      </c>
      <c r="N19" s="10" t="str">
        <f>TEXT(Sales[[#This Row],[Date and Time]],"mmmm")</f>
        <v>August</v>
      </c>
    </row>
    <row r="20" spans="1:14" x14ac:dyDescent="0.3">
      <c r="A20" s="1" t="s">
        <v>3488</v>
      </c>
      <c r="B20" s="2">
        <v>45406.962650462963</v>
      </c>
      <c r="C20" s="1" t="s">
        <v>3443</v>
      </c>
      <c r="D20" s="1" t="s">
        <v>737</v>
      </c>
      <c r="E20" s="1" t="s">
        <v>3466</v>
      </c>
      <c r="F20" s="1" t="s">
        <v>3476</v>
      </c>
      <c r="G20" s="1">
        <v>1803.04</v>
      </c>
      <c r="H20" s="1">
        <v>8</v>
      </c>
      <c r="I20" s="1">
        <f>Sales[[#This Row],[Selling Price]]*H20</f>
        <v>14424.32</v>
      </c>
      <c r="J20" s="1">
        <f>VLOOKUP(Sales[[#This Row],[Product ID]],Products[],4,0)</f>
        <v>787.31</v>
      </c>
      <c r="K20" s="1">
        <f>Sales[[#This Row],[Total Sales]]-Sales[[#This Row],[Cost price]]</f>
        <v>13637.01</v>
      </c>
      <c r="L20" s="1" t="str">
        <f>TEXT(Sales[[#This Row],[Date and Time]],"dddd")</f>
        <v>Wednesday</v>
      </c>
      <c r="M20" s="1" t="str">
        <f>TEXT(Sales[[#This Row],[Date and Time]],"mm")</f>
        <v>04</v>
      </c>
      <c r="N20" s="10" t="str">
        <f>TEXT(Sales[[#This Row],[Date and Time]],"mmmm")</f>
        <v>April</v>
      </c>
    </row>
    <row r="21" spans="1:14" x14ac:dyDescent="0.3">
      <c r="A21" s="1" t="s">
        <v>3489</v>
      </c>
      <c r="B21" s="2">
        <v>45316.305347222224</v>
      </c>
      <c r="C21" s="1" t="s">
        <v>3378</v>
      </c>
      <c r="D21" s="1" t="s">
        <v>3060</v>
      </c>
      <c r="E21" s="1" t="s">
        <v>3471</v>
      </c>
      <c r="F21" s="1" t="s">
        <v>3476</v>
      </c>
      <c r="G21" s="1">
        <v>1249.6099999999999</v>
      </c>
      <c r="H21" s="1">
        <v>1</v>
      </c>
      <c r="I21" s="1">
        <f>Sales[[#This Row],[Selling Price]]*H21</f>
        <v>1249.6099999999999</v>
      </c>
      <c r="J21" s="1">
        <f>VLOOKUP(Sales[[#This Row],[Product ID]],Products[],4,0)</f>
        <v>358.25</v>
      </c>
      <c r="K21" s="1">
        <f>Sales[[#This Row],[Total Sales]]-Sales[[#This Row],[Cost price]]</f>
        <v>891.3599999999999</v>
      </c>
      <c r="L21" s="1" t="str">
        <f>TEXT(Sales[[#This Row],[Date and Time]],"dddd")</f>
        <v>Thursday</v>
      </c>
      <c r="M21" s="1" t="str">
        <f>TEXT(Sales[[#This Row],[Date and Time]],"mm")</f>
        <v>01</v>
      </c>
      <c r="N21" s="10" t="str">
        <f>TEXT(Sales[[#This Row],[Date and Time]],"mmmm")</f>
        <v>January</v>
      </c>
    </row>
    <row r="22" spans="1:14" x14ac:dyDescent="0.3">
      <c r="A22" s="1" t="s">
        <v>3490</v>
      </c>
      <c r="B22" s="2">
        <v>45514.833645833336</v>
      </c>
      <c r="C22" s="1" t="s">
        <v>3312</v>
      </c>
      <c r="D22" s="1" t="s">
        <v>1937</v>
      </c>
      <c r="E22" s="1" t="s">
        <v>3466</v>
      </c>
      <c r="F22" s="1" t="s">
        <v>3472</v>
      </c>
      <c r="G22" s="1">
        <v>1586.95</v>
      </c>
      <c r="H22" s="1">
        <v>1</v>
      </c>
      <c r="I22" s="1">
        <f>Sales[[#This Row],[Selling Price]]*H22</f>
        <v>1586.95</v>
      </c>
      <c r="J22" s="1">
        <f>VLOOKUP(Sales[[#This Row],[Product ID]],Products[],4,0)</f>
        <v>193.63</v>
      </c>
      <c r="K22" s="1">
        <f>Sales[[#This Row],[Total Sales]]-Sales[[#This Row],[Cost price]]</f>
        <v>1393.3200000000002</v>
      </c>
      <c r="L22" s="1" t="str">
        <f>TEXT(Sales[[#This Row],[Date and Time]],"dddd")</f>
        <v>Saturday</v>
      </c>
      <c r="M22" s="1" t="str">
        <f>TEXT(Sales[[#This Row],[Date and Time]],"mm")</f>
        <v>08</v>
      </c>
      <c r="N22" s="10" t="str">
        <f>TEXT(Sales[[#This Row],[Date and Time]],"mmmm")</f>
        <v>August</v>
      </c>
    </row>
    <row r="23" spans="1:14" x14ac:dyDescent="0.3">
      <c r="A23" s="1" t="s">
        <v>3491</v>
      </c>
      <c r="B23" s="2">
        <v>45344.727326388886</v>
      </c>
      <c r="C23" s="1" t="s">
        <v>3446</v>
      </c>
      <c r="D23" s="1" t="s">
        <v>1007</v>
      </c>
      <c r="E23" s="1" t="s">
        <v>3461</v>
      </c>
      <c r="F23" s="1" t="s">
        <v>3467</v>
      </c>
      <c r="G23" s="1">
        <v>465.13</v>
      </c>
      <c r="H23" s="1">
        <v>1</v>
      </c>
      <c r="I23" s="1">
        <f>Sales[[#This Row],[Selling Price]]*H23</f>
        <v>465.13</v>
      </c>
      <c r="J23" s="1">
        <f>VLOOKUP(Sales[[#This Row],[Product ID]],Products[],4,0)</f>
        <v>809.98</v>
      </c>
      <c r="K23" s="1">
        <f>Sales[[#This Row],[Total Sales]]-Sales[[#This Row],[Cost price]]</f>
        <v>-344.85</v>
      </c>
      <c r="L23" s="1" t="str">
        <f>TEXT(Sales[[#This Row],[Date and Time]],"dddd")</f>
        <v>Thursday</v>
      </c>
      <c r="M23" s="1" t="str">
        <f>TEXT(Sales[[#This Row],[Date and Time]],"mm")</f>
        <v>02</v>
      </c>
      <c r="N23" s="10" t="str">
        <f>TEXT(Sales[[#This Row],[Date and Time]],"mmmm")</f>
        <v>February</v>
      </c>
    </row>
    <row r="24" spans="1:14" x14ac:dyDescent="0.3">
      <c r="A24" s="1" t="s">
        <v>3492</v>
      </c>
      <c r="B24" s="2">
        <v>45454.368935185186</v>
      </c>
      <c r="C24" s="1" t="s">
        <v>3266</v>
      </c>
      <c r="D24" s="1" t="s">
        <v>7</v>
      </c>
      <c r="E24" s="1" t="s">
        <v>3461</v>
      </c>
      <c r="F24" s="1" t="s">
        <v>3462</v>
      </c>
      <c r="G24" s="1">
        <v>321.62</v>
      </c>
      <c r="H24" s="1">
        <v>10</v>
      </c>
      <c r="I24" s="1">
        <f>Sales[[#This Row],[Selling Price]]*H24</f>
        <v>3216.2</v>
      </c>
      <c r="J24" s="1">
        <f>VLOOKUP(Sales[[#This Row],[Product ID]],Products[],4,0)</f>
        <v>42.41</v>
      </c>
      <c r="K24" s="1">
        <f>Sales[[#This Row],[Total Sales]]-Sales[[#This Row],[Cost price]]</f>
        <v>3173.79</v>
      </c>
      <c r="L24" s="1" t="str">
        <f>TEXT(Sales[[#This Row],[Date and Time]],"dddd")</f>
        <v>Tuesday</v>
      </c>
      <c r="M24" s="1" t="str">
        <f>TEXT(Sales[[#This Row],[Date and Time]],"mm")</f>
        <v>06</v>
      </c>
      <c r="N24" s="10" t="str">
        <f>TEXT(Sales[[#This Row],[Date and Time]],"mmmm")</f>
        <v>June</v>
      </c>
    </row>
    <row r="25" spans="1:14" x14ac:dyDescent="0.3">
      <c r="A25" s="1" t="s">
        <v>3493</v>
      </c>
      <c r="B25" s="2">
        <v>45322.252442129633</v>
      </c>
      <c r="C25" s="1" t="s">
        <v>3274</v>
      </c>
      <c r="D25" s="1" t="s">
        <v>698</v>
      </c>
      <c r="E25" s="1" t="s">
        <v>3461</v>
      </c>
      <c r="F25" s="1" t="s">
        <v>3469</v>
      </c>
      <c r="G25" s="1">
        <v>824.74</v>
      </c>
      <c r="H25" s="1">
        <v>8</v>
      </c>
      <c r="I25" s="1">
        <f>Sales[[#This Row],[Selling Price]]*H25</f>
        <v>6597.92</v>
      </c>
      <c r="J25" s="1">
        <f>VLOOKUP(Sales[[#This Row],[Product ID]],Products[],4,0)</f>
        <v>951.64</v>
      </c>
      <c r="K25" s="1">
        <f>Sales[[#This Row],[Total Sales]]-Sales[[#This Row],[Cost price]]</f>
        <v>5646.28</v>
      </c>
      <c r="L25" s="1" t="str">
        <f>TEXT(Sales[[#This Row],[Date and Time]],"dddd")</f>
        <v>Wednesday</v>
      </c>
      <c r="M25" s="1" t="str">
        <f>TEXT(Sales[[#This Row],[Date and Time]],"mm")</f>
        <v>01</v>
      </c>
      <c r="N25" s="10" t="str">
        <f>TEXT(Sales[[#This Row],[Date and Time]],"mmmm")</f>
        <v>January</v>
      </c>
    </row>
    <row r="26" spans="1:14" x14ac:dyDescent="0.3">
      <c r="A26" s="1" t="s">
        <v>3494</v>
      </c>
      <c r="B26" s="2">
        <v>45491.767997685187</v>
      </c>
      <c r="C26" s="1" t="s">
        <v>3291</v>
      </c>
      <c r="D26" s="1" t="s">
        <v>1942</v>
      </c>
      <c r="E26" s="1" t="s">
        <v>3461</v>
      </c>
      <c r="F26" s="1" t="s">
        <v>3467</v>
      </c>
      <c r="G26" s="1">
        <v>1023.11</v>
      </c>
      <c r="H26" s="1">
        <v>5</v>
      </c>
      <c r="I26" s="1">
        <f>Sales[[#This Row],[Selling Price]]*H26</f>
        <v>5115.55</v>
      </c>
      <c r="J26" s="1">
        <f>VLOOKUP(Sales[[#This Row],[Product ID]],Products[],4,0)</f>
        <v>352.83</v>
      </c>
      <c r="K26" s="1">
        <f>Sales[[#This Row],[Total Sales]]-Sales[[#This Row],[Cost price]]</f>
        <v>4762.72</v>
      </c>
      <c r="L26" s="1" t="str">
        <f>TEXT(Sales[[#This Row],[Date and Time]],"dddd")</f>
        <v>Thursday</v>
      </c>
      <c r="M26" s="1" t="str">
        <f>TEXT(Sales[[#This Row],[Date and Time]],"mm")</f>
        <v>07</v>
      </c>
      <c r="N26" s="10" t="str">
        <f>TEXT(Sales[[#This Row],[Date and Time]],"mmmm")</f>
        <v>July</v>
      </c>
    </row>
    <row r="27" spans="1:14" x14ac:dyDescent="0.3">
      <c r="A27" s="1" t="s">
        <v>3495</v>
      </c>
      <c r="B27" s="2">
        <v>45573.169791666667</v>
      </c>
      <c r="C27" s="1" t="s">
        <v>3234</v>
      </c>
      <c r="D27" s="1" t="s">
        <v>2963</v>
      </c>
      <c r="E27" s="1" t="s">
        <v>3479</v>
      </c>
      <c r="F27" s="1" t="s">
        <v>3467</v>
      </c>
      <c r="G27" s="1">
        <v>1049.04</v>
      </c>
      <c r="H27" s="1">
        <v>10</v>
      </c>
      <c r="I27" s="1">
        <f>Sales[[#This Row],[Selling Price]]*H27</f>
        <v>10490.4</v>
      </c>
      <c r="J27" s="1">
        <f>VLOOKUP(Sales[[#This Row],[Product ID]],Products[],4,0)</f>
        <v>851.56</v>
      </c>
      <c r="K27" s="1">
        <f>Sales[[#This Row],[Total Sales]]-Sales[[#This Row],[Cost price]]</f>
        <v>9638.84</v>
      </c>
      <c r="L27" s="1" t="str">
        <f>TEXT(Sales[[#This Row],[Date and Time]],"dddd")</f>
        <v>Tuesday</v>
      </c>
      <c r="M27" s="1" t="str">
        <f>TEXT(Sales[[#This Row],[Date and Time]],"mm")</f>
        <v>10</v>
      </c>
      <c r="N27" s="10" t="str">
        <f>TEXT(Sales[[#This Row],[Date and Time]],"mmmm")</f>
        <v>October</v>
      </c>
    </row>
    <row r="28" spans="1:14" x14ac:dyDescent="0.3">
      <c r="A28" s="1" t="s">
        <v>3496</v>
      </c>
      <c r="B28" s="2">
        <v>45420.619872685187</v>
      </c>
      <c r="C28" s="1" t="s">
        <v>3298</v>
      </c>
      <c r="D28" s="1" t="s">
        <v>543</v>
      </c>
      <c r="E28" s="1" t="s">
        <v>3466</v>
      </c>
      <c r="F28" s="1" t="s">
        <v>3467</v>
      </c>
      <c r="G28" s="1">
        <v>517.65</v>
      </c>
      <c r="H28" s="1">
        <v>8</v>
      </c>
      <c r="I28" s="1">
        <f>Sales[[#This Row],[Selling Price]]*H28</f>
        <v>4141.2</v>
      </c>
      <c r="J28" s="1">
        <f>VLOOKUP(Sales[[#This Row],[Product ID]],Products[],4,0)</f>
        <v>965.14</v>
      </c>
      <c r="K28" s="1">
        <f>Sales[[#This Row],[Total Sales]]-Sales[[#This Row],[Cost price]]</f>
        <v>3176.06</v>
      </c>
      <c r="L28" s="1" t="str">
        <f>TEXT(Sales[[#This Row],[Date and Time]],"dddd")</f>
        <v>Wednesday</v>
      </c>
      <c r="M28" s="1" t="str">
        <f>TEXT(Sales[[#This Row],[Date and Time]],"mm")</f>
        <v>05</v>
      </c>
      <c r="N28" s="10" t="str">
        <f>TEXT(Sales[[#This Row],[Date and Time]],"mmmm")</f>
        <v>May</v>
      </c>
    </row>
    <row r="29" spans="1:14" x14ac:dyDescent="0.3">
      <c r="A29" s="1" t="s">
        <v>3497</v>
      </c>
      <c r="B29" s="2">
        <v>45596.957916666666</v>
      </c>
      <c r="C29" s="1" t="s">
        <v>3389</v>
      </c>
      <c r="D29" s="1" t="s">
        <v>37</v>
      </c>
      <c r="E29" s="1" t="s">
        <v>3466</v>
      </c>
      <c r="F29" s="1" t="s">
        <v>3469</v>
      </c>
      <c r="G29" s="1">
        <v>141.62</v>
      </c>
      <c r="H29" s="1">
        <v>1</v>
      </c>
      <c r="I29" s="1">
        <f>Sales[[#This Row],[Selling Price]]*H29</f>
        <v>141.62</v>
      </c>
      <c r="J29" s="1">
        <f>VLOOKUP(Sales[[#This Row],[Product ID]],Products[],4,0)</f>
        <v>226.52</v>
      </c>
      <c r="K29" s="1">
        <f>Sales[[#This Row],[Total Sales]]-Sales[[#This Row],[Cost price]]</f>
        <v>-84.9</v>
      </c>
      <c r="L29" s="1" t="str">
        <f>TEXT(Sales[[#This Row],[Date and Time]],"dddd")</f>
        <v>Thursday</v>
      </c>
      <c r="M29" s="1" t="str">
        <f>TEXT(Sales[[#This Row],[Date and Time]],"mm")</f>
        <v>10</v>
      </c>
      <c r="N29" s="10" t="str">
        <f>TEXT(Sales[[#This Row],[Date and Time]],"mmmm")</f>
        <v>October</v>
      </c>
    </row>
    <row r="30" spans="1:14" x14ac:dyDescent="0.3">
      <c r="A30" s="1" t="s">
        <v>3498</v>
      </c>
      <c r="B30" s="2">
        <v>45590.132685185185</v>
      </c>
      <c r="C30" s="1" t="s">
        <v>3448</v>
      </c>
      <c r="D30" s="1" t="s">
        <v>2364</v>
      </c>
      <c r="E30" s="1" t="s">
        <v>3464</v>
      </c>
      <c r="F30" s="1" t="s">
        <v>3469</v>
      </c>
      <c r="G30" s="1">
        <v>1138.2</v>
      </c>
      <c r="H30" s="1">
        <v>3</v>
      </c>
      <c r="I30" s="1">
        <f>Sales[[#This Row],[Selling Price]]*H30</f>
        <v>3414.6000000000004</v>
      </c>
      <c r="J30" s="1">
        <f>VLOOKUP(Sales[[#This Row],[Product ID]],Products[],4,0)</f>
        <v>955.51</v>
      </c>
      <c r="K30" s="1">
        <f>Sales[[#This Row],[Total Sales]]-Sales[[#This Row],[Cost price]]</f>
        <v>2459.09</v>
      </c>
      <c r="L30" s="1" t="str">
        <f>TEXT(Sales[[#This Row],[Date and Time]],"dddd")</f>
        <v>Friday</v>
      </c>
      <c r="M30" s="1" t="str">
        <f>TEXT(Sales[[#This Row],[Date and Time]],"mm")</f>
        <v>10</v>
      </c>
      <c r="N30" s="10" t="str">
        <f>TEXT(Sales[[#This Row],[Date and Time]],"mmmm")</f>
        <v>October</v>
      </c>
    </row>
    <row r="31" spans="1:14" x14ac:dyDescent="0.3">
      <c r="A31" s="1" t="s">
        <v>3499</v>
      </c>
      <c r="B31" s="2">
        <v>45525.664826388886</v>
      </c>
      <c r="C31" s="1" t="s">
        <v>3446</v>
      </c>
      <c r="D31" s="1" t="s">
        <v>1476</v>
      </c>
      <c r="E31" s="1" t="s">
        <v>3461</v>
      </c>
      <c r="F31" s="1" t="s">
        <v>3462</v>
      </c>
      <c r="G31" s="1">
        <v>541.49</v>
      </c>
      <c r="H31" s="1">
        <v>9</v>
      </c>
      <c r="I31" s="1">
        <f>Sales[[#This Row],[Selling Price]]*H31</f>
        <v>4873.41</v>
      </c>
      <c r="J31" s="1">
        <f>VLOOKUP(Sales[[#This Row],[Product ID]],Products[],4,0)</f>
        <v>809.98</v>
      </c>
      <c r="K31" s="1">
        <f>Sales[[#This Row],[Total Sales]]-Sales[[#This Row],[Cost price]]</f>
        <v>4063.43</v>
      </c>
      <c r="L31" s="1" t="str">
        <f>TEXT(Sales[[#This Row],[Date and Time]],"dddd")</f>
        <v>Wednesday</v>
      </c>
      <c r="M31" s="1" t="str">
        <f>TEXT(Sales[[#This Row],[Date and Time]],"mm")</f>
        <v>08</v>
      </c>
      <c r="N31" s="10" t="str">
        <f>TEXT(Sales[[#This Row],[Date and Time]],"mmmm")</f>
        <v>August</v>
      </c>
    </row>
    <row r="32" spans="1:14" x14ac:dyDescent="0.3">
      <c r="A32" s="1" t="s">
        <v>3500</v>
      </c>
      <c r="B32" s="2">
        <v>45491.62232638889</v>
      </c>
      <c r="C32" s="1" t="s">
        <v>3239</v>
      </c>
      <c r="D32" s="1" t="s">
        <v>530</v>
      </c>
      <c r="E32" s="1" t="s">
        <v>3461</v>
      </c>
      <c r="F32" s="1" t="s">
        <v>3462</v>
      </c>
      <c r="G32" s="1">
        <v>1814.68</v>
      </c>
      <c r="H32" s="1">
        <v>3</v>
      </c>
      <c r="I32" s="1">
        <f>Sales[[#This Row],[Selling Price]]*H32</f>
        <v>5444.04</v>
      </c>
      <c r="J32" s="1">
        <f>VLOOKUP(Sales[[#This Row],[Product ID]],Products[],4,0)</f>
        <v>438.5</v>
      </c>
      <c r="K32" s="1">
        <f>Sales[[#This Row],[Total Sales]]-Sales[[#This Row],[Cost price]]</f>
        <v>5005.54</v>
      </c>
      <c r="L32" s="1" t="str">
        <f>TEXT(Sales[[#This Row],[Date and Time]],"dddd")</f>
        <v>Thursday</v>
      </c>
      <c r="M32" s="1" t="str">
        <f>TEXT(Sales[[#This Row],[Date and Time]],"mm")</f>
        <v>07</v>
      </c>
      <c r="N32" s="10" t="str">
        <f>TEXT(Sales[[#This Row],[Date and Time]],"mmmm")</f>
        <v>July</v>
      </c>
    </row>
    <row r="33" spans="1:14" x14ac:dyDescent="0.3">
      <c r="A33" s="1" t="s">
        <v>3501</v>
      </c>
      <c r="B33" s="2">
        <v>45409.140555555554</v>
      </c>
      <c r="C33" s="1" t="s">
        <v>3397</v>
      </c>
      <c r="D33" s="1" t="s">
        <v>1229</v>
      </c>
      <c r="E33" s="1" t="s">
        <v>3464</v>
      </c>
      <c r="F33" s="1" t="s">
        <v>3469</v>
      </c>
      <c r="G33" s="1">
        <v>939.9</v>
      </c>
      <c r="H33" s="1">
        <v>10</v>
      </c>
      <c r="I33" s="1">
        <f>Sales[[#This Row],[Selling Price]]*H33</f>
        <v>9399</v>
      </c>
      <c r="J33" s="1">
        <f>VLOOKUP(Sales[[#This Row],[Product ID]],Products[],4,0)</f>
        <v>369.73</v>
      </c>
      <c r="K33" s="1">
        <f>Sales[[#This Row],[Total Sales]]-Sales[[#This Row],[Cost price]]</f>
        <v>9029.27</v>
      </c>
      <c r="L33" s="1" t="str">
        <f>TEXT(Sales[[#This Row],[Date and Time]],"dddd")</f>
        <v>Saturday</v>
      </c>
      <c r="M33" s="1" t="str">
        <f>TEXT(Sales[[#This Row],[Date and Time]],"mm")</f>
        <v>04</v>
      </c>
      <c r="N33" s="10" t="str">
        <f>TEXT(Sales[[#This Row],[Date and Time]],"mmmm")</f>
        <v>April</v>
      </c>
    </row>
    <row r="34" spans="1:14" x14ac:dyDescent="0.3">
      <c r="A34" s="1" t="s">
        <v>3502</v>
      </c>
      <c r="B34" s="2">
        <v>45430.872546296298</v>
      </c>
      <c r="C34" s="1" t="s">
        <v>3237</v>
      </c>
      <c r="D34" s="1" t="s">
        <v>1436</v>
      </c>
      <c r="E34" s="1" t="s">
        <v>3466</v>
      </c>
      <c r="F34" s="1" t="s">
        <v>3476</v>
      </c>
      <c r="G34" s="1">
        <v>127.34</v>
      </c>
      <c r="H34" s="1">
        <v>5</v>
      </c>
      <c r="I34" s="1">
        <f>Sales[[#This Row],[Selling Price]]*H34</f>
        <v>636.70000000000005</v>
      </c>
      <c r="J34" s="1">
        <f>VLOOKUP(Sales[[#This Row],[Product ID]],Products[],4,0)</f>
        <v>481</v>
      </c>
      <c r="K34" s="1">
        <f>Sales[[#This Row],[Total Sales]]-Sales[[#This Row],[Cost price]]</f>
        <v>155.70000000000005</v>
      </c>
      <c r="L34" s="1" t="str">
        <f>TEXT(Sales[[#This Row],[Date and Time]],"dddd")</f>
        <v>Saturday</v>
      </c>
      <c r="M34" s="1" t="str">
        <f>TEXT(Sales[[#This Row],[Date and Time]],"mm")</f>
        <v>05</v>
      </c>
      <c r="N34" s="10" t="str">
        <f>TEXT(Sales[[#This Row],[Date and Time]],"mmmm")</f>
        <v>May</v>
      </c>
    </row>
    <row r="35" spans="1:14" x14ac:dyDescent="0.3">
      <c r="A35" s="1" t="s">
        <v>3503</v>
      </c>
      <c r="B35" s="2">
        <v>45444.916284722225</v>
      </c>
      <c r="C35" s="1" t="s">
        <v>3356</v>
      </c>
      <c r="D35" s="1" t="s">
        <v>2629</v>
      </c>
      <c r="E35" s="1" t="s">
        <v>3466</v>
      </c>
      <c r="F35" s="1" t="s">
        <v>3476</v>
      </c>
      <c r="G35" s="1">
        <v>592.54999999999995</v>
      </c>
      <c r="H35" s="1">
        <v>1</v>
      </c>
      <c r="I35" s="1">
        <f>Sales[[#This Row],[Selling Price]]*H35</f>
        <v>592.54999999999995</v>
      </c>
      <c r="J35" s="1">
        <f>VLOOKUP(Sales[[#This Row],[Product ID]],Products[],4,0)</f>
        <v>310.20999999999998</v>
      </c>
      <c r="K35" s="1">
        <f>Sales[[#This Row],[Total Sales]]-Sales[[#This Row],[Cost price]]</f>
        <v>282.33999999999997</v>
      </c>
      <c r="L35" s="1" t="str">
        <f>TEXT(Sales[[#This Row],[Date and Time]],"dddd")</f>
        <v>Saturday</v>
      </c>
      <c r="M35" s="1" t="str">
        <f>TEXT(Sales[[#This Row],[Date and Time]],"mm")</f>
        <v>06</v>
      </c>
      <c r="N35" s="10" t="str">
        <f>TEXT(Sales[[#This Row],[Date and Time]],"mmmm")</f>
        <v>June</v>
      </c>
    </row>
    <row r="36" spans="1:14" x14ac:dyDescent="0.3">
      <c r="A36" s="1" t="s">
        <v>3504</v>
      </c>
      <c r="B36" s="2">
        <v>45356.760763888888</v>
      </c>
      <c r="C36" s="1" t="s">
        <v>3255</v>
      </c>
      <c r="D36" s="1" t="s">
        <v>1750</v>
      </c>
      <c r="E36" s="1" t="s">
        <v>3471</v>
      </c>
      <c r="F36" s="1" t="s">
        <v>3472</v>
      </c>
      <c r="G36" s="1">
        <v>580.9</v>
      </c>
      <c r="H36" s="1">
        <v>1</v>
      </c>
      <c r="I36" s="1">
        <f>Sales[[#This Row],[Selling Price]]*H36</f>
        <v>580.9</v>
      </c>
      <c r="J36" s="1">
        <f>VLOOKUP(Sales[[#This Row],[Product ID]],Products[],4,0)</f>
        <v>973.48</v>
      </c>
      <c r="K36" s="1">
        <f>Sales[[#This Row],[Total Sales]]-Sales[[#This Row],[Cost price]]</f>
        <v>-392.58000000000004</v>
      </c>
      <c r="L36" s="1" t="str">
        <f>TEXT(Sales[[#This Row],[Date and Time]],"dddd")</f>
        <v>Tuesday</v>
      </c>
      <c r="M36" s="1" t="str">
        <f>TEXT(Sales[[#This Row],[Date and Time]],"mm")</f>
        <v>03</v>
      </c>
      <c r="N36" s="10" t="str">
        <f>TEXT(Sales[[#This Row],[Date and Time]],"mmmm")</f>
        <v>March</v>
      </c>
    </row>
    <row r="37" spans="1:14" x14ac:dyDescent="0.3">
      <c r="A37" s="1" t="s">
        <v>3505</v>
      </c>
      <c r="B37" s="2">
        <v>45450.599641203706</v>
      </c>
      <c r="C37" s="1" t="s">
        <v>3329</v>
      </c>
      <c r="D37" s="1" t="s">
        <v>2161</v>
      </c>
      <c r="E37" s="1" t="s">
        <v>3464</v>
      </c>
      <c r="F37" s="1" t="s">
        <v>3476</v>
      </c>
      <c r="G37" s="1">
        <v>174.78</v>
      </c>
      <c r="H37" s="1">
        <v>10</v>
      </c>
      <c r="I37" s="1">
        <f>Sales[[#This Row],[Selling Price]]*H37</f>
        <v>1747.8</v>
      </c>
      <c r="J37" s="1">
        <f>VLOOKUP(Sales[[#This Row],[Product ID]],Products[],4,0)</f>
        <v>596.91999999999996</v>
      </c>
      <c r="K37" s="1">
        <f>Sales[[#This Row],[Total Sales]]-Sales[[#This Row],[Cost price]]</f>
        <v>1150.8800000000001</v>
      </c>
      <c r="L37" s="1" t="str">
        <f>TEXT(Sales[[#This Row],[Date and Time]],"dddd")</f>
        <v>Friday</v>
      </c>
      <c r="M37" s="1" t="str">
        <f>TEXT(Sales[[#This Row],[Date and Time]],"mm")</f>
        <v>06</v>
      </c>
      <c r="N37" s="10" t="str">
        <f>TEXT(Sales[[#This Row],[Date and Time]],"mmmm")</f>
        <v>June</v>
      </c>
    </row>
    <row r="38" spans="1:14" x14ac:dyDescent="0.3">
      <c r="A38" s="1" t="s">
        <v>3506</v>
      </c>
      <c r="B38" s="2">
        <v>45301.504710648151</v>
      </c>
      <c r="C38" s="1" t="s">
        <v>3392</v>
      </c>
      <c r="D38" s="1" t="s">
        <v>2461</v>
      </c>
      <c r="E38" s="1" t="s">
        <v>3461</v>
      </c>
      <c r="F38" s="1" t="s">
        <v>3467</v>
      </c>
      <c r="G38" s="1">
        <v>21.15</v>
      </c>
      <c r="H38" s="1">
        <v>8</v>
      </c>
      <c r="I38" s="1">
        <f>Sales[[#This Row],[Selling Price]]*H38</f>
        <v>169.2</v>
      </c>
      <c r="J38" s="1">
        <f>VLOOKUP(Sales[[#This Row],[Product ID]],Products[],4,0)</f>
        <v>699.64</v>
      </c>
      <c r="K38" s="1">
        <f>Sales[[#This Row],[Total Sales]]-Sales[[#This Row],[Cost price]]</f>
        <v>-530.44000000000005</v>
      </c>
      <c r="L38" s="1" t="str">
        <f>TEXT(Sales[[#This Row],[Date and Time]],"dddd")</f>
        <v>Wednesday</v>
      </c>
      <c r="M38" s="1" t="str">
        <f>TEXT(Sales[[#This Row],[Date and Time]],"mm")</f>
        <v>01</v>
      </c>
      <c r="N38" s="10" t="str">
        <f>TEXT(Sales[[#This Row],[Date and Time]],"mmmm")</f>
        <v>January</v>
      </c>
    </row>
    <row r="39" spans="1:14" x14ac:dyDescent="0.3">
      <c r="A39" s="1" t="s">
        <v>3507</v>
      </c>
      <c r="B39" s="2">
        <v>45472.282488425924</v>
      </c>
      <c r="C39" s="1" t="s">
        <v>3289</v>
      </c>
      <c r="D39" s="1" t="s">
        <v>583</v>
      </c>
      <c r="E39" s="1" t="s">
        <v>3466</v>
      </c>
      <c r="F39" s="1" t="s">
        <v>3469</v>
      </c>
      <c r="G39" s="1">
        <v>1618.92</v>
      </c>
      <c r="H39" s="1">
        <v>10</v>
      </c>
      <c r="I39" s="1">
        <f>Sales[[#This Row],[Selling Price]]*H39</f>
        <v>16189.2</v>
      </c>
      <c r="J39" s="1">
        <f>VLOOKUP(Sales[[#This Row],[Product ID]],Products[],4,0)</f>
        <v>184.29</v>
      </c>
      <c r="K39" s="1">
        <f>Sales[[#This Row],[Total Sales]]-Sales[[#This Row],[Cost price]]</f>
        <v>16004.91</v>
      </c>
      <c r="L39" s="1" t="str">
        <f>TEXT(Sales[[#This Row],[Date and Time]],"dddd")</f>
        <v>Saturday</v>
      </c>
      <c r="M39" s="1" t="str">
        <f>TEXT(Sales[[#This Row],[Date and Time]],"mm")</f>
        <v>06</v>
      </c>
      <c r="N39" s="10" t="str">
        <f>TEXT(Sales[[#This Row],[Date and Time]],"mmmm")</f>
        <v>June</v>
      </c>
    </row>
    <row r="40" spans="1:14" x14ac:dyDescent="0.3">
      <c r="A40" s="1" t="s">
        <v>3508</v>
      </c>
      <c r="B40" s="2">
        <v>45540.968518518515</v>
      </c>
      <c r="C40" s="1" t="s">
        <v>3356</v>
      </c>
      <c r="D40" s="1" t="s">
        <v>2331</v>
      </c>
      <c r="E40" s="1" t="s">
        <v>3466</v>
      </c>
      <c r="F40" s="1" t="s">
        <v>3469</v>
      </c>
      <c r="G40" s="1">
        <v>1530</v>
      </c>
      <c r="H40" s="1">
        <v>3</v>
      </c>
      <c r="I40" s="1">
        <f>Sales[[#This Row],[Selling Price]]*H40</f>
        <v>4590</v>
      </c>
      <c r="J40" s="1">
        <f>VLOOKUP(Sales[[#This Row],[Product ID]],Products[],4,0)</f>
        <v>310.20999999999998</v>
      </c>
      <c r="K40" s="1">
        <f>Sales[[#This Row],[Total Sales]]-Sales[[#This Row],[Cost price]]</f>
        <v>4279.79</v>
      </c>
      <c r="L40" s="1" t="str">
        <f>TEXT(Sales[[#This Row],[Date and Time]],"dddd")</f>
        <v>Thursday</v>
      </c>
      <c r="M40" s="1" t="str">
        <f>TEXT(Sales[[#This Row],[Date and Time]],"mm")</f>
        <v>09</v>
      </c>
      <c r="N40" s="10" t="str">
        <f>TEXT(Sales[[#This Row],[Date and Time]],"mmmm")</f>
        <v>September</v>
      </c>
    </row>
    <row r="41" spans="1:14" x14ac:dyDescent="0.3">
      <c r="A41" s="1" t="s">
        <v>3509</v>
      </c>
      <c r="B41" s="2">
        <v>45368.067511574074</v>
      </c>
      <c r="C41" s="1" t="s">
        <v>3231</v>
      </c>
      <c r="D41" s="1" t="s">
        <v>1986</v>
      </c>
      <c r="E41" s="1" t="s">
        <v>3466</v>
      </c>
      <c r="F41" s="1" t="s">
        <v>3467</v>
      </c>
      <c r="G41" s="1">
        <v>1377.05</v>
      </c>
      <c r="H41" s="1">
        <v>7</v>
      </c>
      <c r="I41" s="1">
        <f>Sales[[#This Row],[Selling Price]]*H41</f>
        <v>9639.35</v>
      </c>
      <c r="J41" s="1">
        <f>VLOOKUP(Sales[[#This Row],[Product ID]],Products[],4,0)</f>
        <v>157.37</v>
      </c>
      <c r="K41" s="1">
        <f>Sales[[#This Row],[Total Sales]]-Sales[[#This Row],[Cost price]]</f>
        <v>9481.98</v>
      </c>
      <c r="L41" s="1" t="str">
        <f>TEXT(Sales[[#This Row],[Date and Time]],"dddd")</f>
        <v>Sunday</v>
      </c>
      <c r="M41" s="1" t="str">
        <f>TEXT(Sales[[#This Row],[Date and Time]],"mm")</f>
        <v>03</v>
      </c>
      <c r="N41" s="10" t="str">
        <f>TEXT(Sales[[#This Row],[Date and Time]],"mmmm")</f>
        <v>March</v>
      </c>
    </row>
    <row r="42" spans="1:14" x14ac:dyDescent="0.3">
      <c r="A42" s="1" t="s">
        <v>3510</v>
      </c>
      <c r="B42" s="2">
        <v>45503.116446759261</v>
      </c>
      <c r="C42" s="1" t="s">
        <v>3432</v>
      </c>
      <c r="D42" s="1" t="s">
        <v>67</v>
      </c>
      <c r="E42" s="1" t="s">
        <v>3461</v>
      </c>
      <c r="F42" s="1" t="s">
        <v>3476</v>
      </c>
      <c r="G42" s="1">
        <v>1060.29</v>
      </c>
      <c r="H42" s="1">
        <v>5</v>
      </c>
      <c r="I42" s="1">
        <f>Sales[[#This Row],[Selling Price]]*H42</f>
        <v>5301.45</v>
      </c>
      <c r="J42" s="1">
        <f>VLOOKUP(Sales[[#This Row],[Product ID]],Products[],4,0)</f>
        <v>221.06</v>
      </c>
      <c r="K42" s="1">
        <f>Sales[[#This Row],[Total Sales]]-Sales[[#This Row],[Cost price]]</f>
        <v>5080.3899999999994</v>
      </c>
      <c r="L42" s="1" t="str">
        <f>TEXT(Sales[[#This Row],[Date and Time]],"dddd")</f>
        <v>Tuesday</v>
      </c>
      <c r="M42" s="1" t="str">
        <f>TEXT(Sales[[#This Row],[Date and Time]],"mm")</f>
        <v>07</v>
      </c>
      <c r="N42" s="10" t="str">
        <f>TEXT(Sales[[#This Row],[Date and Time]],"mmmm")</f>
        <v>July</v>
      </c>
    </row>
    <row r="43" spans="1:14" x14ac:dyDescent="0.3">
      <c r="A43" s="1" t="s">
        <v>3511</v>
      </c>
      <c r="B43" s="2">
        <v>45300.96775462963</v>
      </c>
      <c r="C43" s="1" t="s">
        <v>3399</v>
      </c>
      <c r="D43" s="1" t="s">
        <v>2161</v>
      </c>
      <c r="E43" s="1" t="s">
        <v>3464</v>
      </c>
      <c r="F43" s="1" t="s">
        <v>3462</v>
      </c>
      <c r="G43" s="1">
        <v>837.66</v>
      </c>
      <c r="H43" s="1">
        <v>5</v>
      </c>
      <c r="I43" s="1">
        <f>Sales[[#This Row],[Selling Price]]*H43</f>
        <v>4188.3</v>
      </c>
      <c r="J43" s="1">
        <f>VLOOKUP(Sales[[#This Row],[Product ID]],Products[],4,0)</f>
        <v>687.22</v>
      </c>
      <c r="K43" s="1">
        <f>Sales[[#This Row],[Total Sales]]-Sales[[#This Row],[Cost price]]</f>
        <v>3501.08</v>
      </c>
      <c r="L43" s="1" t="str">
        <f>TEXT(Sales[[#This Row],[Date and Time]],"dddd")</f>
        <v>Tuesday</v>
      </c>
      <c r="M43" s="1" t="str">
        <f>TEXT(Sales[[#This Row],[Date and Time]],"mm")</f>
        <v>01</v>
      </c>
      <c r="N43" s="10" t="str">
        <f>TEXT(Sales[[#This Row],[Date and Time]],"mmmm")</f>
        <v>January</v>
      </c>
    </row>
    <row r="44" spans="1:14" x14ac:dyDescent="0.3">
      <c r="A44" s="1" t="s">
        <v>3512</v>
      </c>
      <c r="B44" s="2">
        <v>45526.145960648151</v>
      </c>
      <c r="C44" s="1" t="s">
        <v>3370</v>
      </c>
      <c r="D44" s="1" t="s">
        <v>929</v>
      </c>
      <c r="E44" s="1" t="s">
        <v>3471</v>
      </c>
      <c r="F44" s="1" t="s">
        <v>3462</v>
      </c>
      <c r="G44" s="1">
        <v>1424.66</v>
      </c>
      <c r="H44" s="1">
        <v>9</v>
      </c>
      <c r="I44" s="1">
        <f>Sales[[#This Row],[Selling Price]]*H44</f>
        <v>12821.94</v>
      </c>
      <c r="J44" s="1">
        <f>VLOOKUP(Sales[[#This Row],[Product ID]],Products[],4,0)</f>
        <v>621.46</v>
      </c>
      <c r="K44" s="1">
        <f>Sales[[#This Row],[Total Sales]]-Sales[[#This Row],[Cost price]]</f>
        <v>12200.48</v>
      </c>
      <c r="L44" s="1" t="str">
        <f>TEXT(Sales[[#This Row],[Date and Time]],"dddd")</f>
        <v>Thursday</v>
      </c>
      <c r="M44" s="1" t="str">
        <f>TEXT(Sales[[#This Row],[Date and Time]],"mm")</f>
        <v>08</v>
      </c>
      <c r="N44" s="10" t="str">
        <f>TEXT(Sales[[#This Row],[Date and Time]],"mmmm")</f>
        <v>August</v>
      </c>
    </row>
    <row r="45" spans="1:14" x14ac:dyDescent="0.3">
      <c r="A45" s="1" t="s">
        <v>3513</v>
      </c>
      <c r="B45" s="2">
        <v>45497.004548611112</v>
      </c>
      <c r="C45" s="1" t="s">
        <v>3416</v>
      </c>
      <c r="D45" s="1" t="s">
        <v>1893</v>
      </c>
      <c r="E45" s="1" t="s">
        <v>3479</v>
      </c>
      <c r="F45" s="1" t="s">
        <v>3467</v>
      </c>
      <c r="G45" s="1">
        <v>944.56</v>
      </c>
      <c r="H45" s="1">
        <v>7</v>
      </c>
      <c r="I45" s="1">
        <f>Sales[[#This Row],[Selling Price]]*H45</f>
        <v>6611.92</v>
      </c>
      <c r="J45" s="1">
        <f>VLOOKUP(Sales[[#This Row],[Product ID]],Products[],4,0)</f>
        <v>753.5</v>
      </c>
      <c r="K45" s="1">
        <f>Sales[[#This Row],[Total Sales]]-Sales[[#This Row],[Cost price]]</f>
        <v>5858.42</v>
      </c>
      <c r="L45" s="1" t="str">
        <f>TEXT(Sales[[#This Row],[Date and Time]],"dddd")</f>
        <v>Wednesday</v>
      </c>
      <c r="M45" s="1" t="str">
        <f>TEXT(Sales[[#This Row],[Date and Time]],"mm")</f>
        <v>07</v>
      </c>
      <c r="N45" s="10" t="str">
        <f>TEXT(Sales[[#This Row],[Date and Time]],"mmmm")</f>
        <v>July</v>
      </c>
    </row>
    <row r="46" spans="1:14" x14ac:dyDescent="0.3">
      <c r="A46" s="1" t="s">
        <v>3514</v>
      </c>
      <c r="B46" s="2">
        <v>45451.48642361111</v>
      </c>
      <c r="C46" s="1" t="s">
        <v>3381</v>
      </c>
      <c r="D46" s="1" t="s">
        <v>3175</v>
      </c>
      <c r="E46" s="1" t="s">
        <v>3466</v>
      </c>
      <c r="F46" s="1" t="s">
        <v>3476</v>
      </c>
      <c r="G46" s="1">
        <v>490.22</v>
      </c>
      <c r="H46" s="1">
        <v>3</v>
      </c>
      <c r="I46" s="1">
        <f>Sales[[#This Row],[Selling Price]]*H46</f>
        <v>1470.66</v>
      </c>
      <c r="J46" s="1">
        <f>VLOOKUP(Sales[[#This Row],[Product ID]],Products[],4,0)</f>
        <v>505.04</v>
      </c>
      <c r="K46" s="1">
        <f>Sales[[#This Row],[Total Sales]]-Sales[[#This Row],[Cost price]]</f>
        <v>965.62000000000012</v>
      </c>
      <c r="L46" s="1" t="str">
        <f>TEXT(Sales[[#This Row],[Date and Time]],"dddd")</f>
        <v>Saturday</v>
      </c>
      <c r="M46" s="1" t="str">
        <f>TEXT(Sales[[#This Row],[Date and Time]],"mm")</f>
        <v>06</v>
      </c>
      <c r="N46" s="10" t="str">
        <f>TEXT(Sales[[#This Row],[Date and Time]],"mmmm")</f>
        <v>June</v>
      </c>
    </row>
    <row r="47" spans="1:14" x14ac:dyDescent="0.3">
      <c r="A47" s="1" t="s">
        <v>3515</v>
      </c>
      <c r="B47" s="2">
        <v>45404.78329861111</v>
      </c>
      <c r="C47" s="1" t="s">
        <v>3439</v>
      </c>
      <c r="D47" s="1" t="s">
        <v>3060</v>
      </c>
      <c r="E47" s="1" t="s">
        <v>3466</v>
      </c>
      <c r="F47" s="1" t="s">
        <v>3467</v>
      </c>
      <c r="G47" s="1">
        <v>118.73</v>
      </c>
      <c r="H47" s="1">
        <v>1</v>
      </c>
      <c r="I47" s="1">
        <f>Sales[[#This Row],[Selling Price]]*H47</f>
        <v>118.73</v>
      </c>
      <c r="J47" s="1">
        <f>VLOOKUP(Sales[[#This Row],[Product ID]],Products[],4,0)</f>
        <v>945.84</v>
      </c>
      <c r="K47" s="1">
        <f>Sales[[#This Row],[Total Sales]]-Sales[[#This Row],[Cost price]]</f>
        <v>-827.11</v>
      </c>
      <c r="L47" s="1" t="str">
        <f>TEXT(Sales[[#This Row],[Date and Time]],"dddd")</f>
        <v>Monday</v>
      </c>
      <c r="M47" s="1" t="str">
        <f>TEXT(Sales[[#This Row],[Date and Time]],"mm")</f>
        <v>04</v>
      </c>
      <c r="N47" s="10" t="str">
        <f>TEXT(Sales[[#This Row],[Date and Time]],"mmmm")</f>
        <v>April</v>
      </c>
    </row>
    <row r="48" spans="1:14" x14ac:dyDescent="0.3">
      <c r="A48" s="1" t="s">
        <v>3516</v>
      </c>
      <c r="B48" s="2">
        <v>45367.965405092589</v>
      </c>
      <c r="C48" s="1" t="s">
        <v>3234</v>
      </c>
      <c r="D48" s="1" t="s">
        <v>74</v>
      </c>
      <c r="E48" s="1" t="s">
        <v>3464</v>
      </c>
      <c r="F48" s="1" t="s">
        <v>3469</v>
      </c>
      <c r="G48" s="1">
        <v>113.14</v>
      </c>
      <c r="H48" s="1">
        <v>5</v>
      </c>
      <c r="I48" s="1">
        <f>Sales[[#This Row],[Selling Price]]*H48</f>
        <v>565.70000000000005</v>
      </c>
      <c r="J48" s="1">
        <f>VLOOKUP(Sales[[#This Row],[Product ID]],Products[],4,0)</f>
        <v>851.56</v>
      </c>
      <c r="K48" s="1">
        <f>Sales[[#This Row],[Total Sales]]-Sales[[#This Row],[Cost price]]</f>
        <v>-285.8599999999999</v>
      </c>
      <c r="L48" s="1" t="str">
        <f>TEXT(Sales[[#This Row],[Date and Time]],"dddd")</f>
        <v>Saturday</v>
      </c>
      <c r="M48" s="1" t="str">
        <f>TEXT(Sales[[#This Row],[Date and Time]],"mm")</f>
        <v>03</v>
      </c>
      <c r="N48" s="10" t="str">
        <f>TEXT(Sales[[#This Row],[Date and Time]],"mmmm")</f>
        <v>March</v>
      </c>
    </row>
    <row r="49" spans="1:14" x14ac:dyDescent="0.3">
      <c r="A49" s="1" t="s">
        <v>3517</v>
      </c>
      <c r="B49" s="2">
        <v>45326.030613425923</v>
      </c>
      <c r="C49" s="1" t="s">
        <v>3420</v>
      </c>
      <c r="D49" s="1" t="s">
        <v>642</v>
      </c>
      <c r="E49" s="1" t="s">
        <v>3461</v>
      </c>
      <c r="F49" s="1" t="s">
        <v>3467</v>
      </c>
      <c r="G49" s="1">
        <v>1281.28</v>
      </c>
      <c r="H49" s="1">
        <v>7</v>
      </c>
      <c r="I49" s="1">
        <f>Sales[[#This Row],[Selling Price]]*H49</f>
        <v>8968.9599999999991</v>
      </c>
      <c r="J49" s="1">
        <f>VLOOKUP(Sales[[#This Row],[Product ID]],Products[],4,0)</f>
        <v>692.47</v>
      </c>
      <c r="K49" s="1">
        <f>Sales[[#This Row],[Total Sales]]-Sales[[#This Row],[Cost price]]</f>
        <v>8276.49</v>
      </c>
      <c r="L49" s="1" t="str">
        <f>TEXT(Sales[[#This Row],[Date and Time]],"dddd")</f>
        <v>Sunday</v>
      </c>
      <c r="M49" s="1" t="str">
        <f>TEXT(Sales[[#This Row],[Date and Time]],"mm")</f>
        <v>02</v>
      </c>
      <c r="N49" s="10" t="str">
        <f>TEXT(Sales[[#This Row],[Date and Time]],"mmmm")</f>
        <v>February</v>
      </c>
    </row>
    <row r="50" spans="1:14" x14ac:dyDescent="0.3">
      <c r="A50" s="1" t="s">
        <v>3518</v>
      </c>
      <c r="B50" s="2">
        <v>45445.065659722219</v>
      </c>
      <c r="C50" s="1" t="s">
        <v>3397</v>
      </c>
      <c r="D50" s="1" t="s">
        <v>207</v>
      </c>
      <c r="E50" s="1" t="s">
        <v>3461</v>
      </c>
      <c r="F50" s="1" t="s">
        <v>3469</v>
      </c>
      <c r="G50" s="1">
        <v>1636.71</v>
      </c>
      <c r="H50" s="1">
        <v>9</v>
      </c>
      <c r="I50" s="1">
        <f>Sales[[#This Row],[Selling Price]]*H50</f>
        <v>14730.39</v>
      </c>
      <c r="J50" s="1">
        <f>VLOOKUP(Sales[[#This Row],[Product ID]],Products[],4,0)</f>
        <v>369.73</v>
      </c>
      <c r="K50" s="1">
        <f>Sales[[#This Row],[Total Sales]]-Sales[[#This Row],[Cost price]]</f>
        <v>14360.66</v>
      </c>
      <c r="L50" s="1" t="str">
        <f>TEXT(Sales[[#This Row],[Date and Time]],"dddd")</f>
        <v>Sunday</v>
      </c>
      <c r="M50" s="1" t="str">
        <f>TEXT(Sales[[#This Row],[Date and Time]],"mm")</f>
        <v>06</v>
      </c>
      <c r="N50" s="10" t="str">
        <f>TEXT(Sales[[#This Row],[Date and Time]],"mmmm")</f>
        <v>June</v>
      </c>
    </row>
    <row r="51" spans="1:14" x14ac:dyDescent="0.3">
      <c r="A51" s="1" t="s">
        <v>3519</v>
      </c>
      <c r="B51" s="2">
        <v>45503.887013888889</v>
      </c>
      <c r="C51" s="1" t="s">
        <v>3421</v>
      </c>
      <c r="D51" s="1" t="s">
        <v>2865</v>
      </c>
      <c r="E51" s="1" t="s">
        <v>3479</v>
      </c>
      <c r="F51" s="1" t="s">
        <v>3476</v>
      </c>
      <c r="G51" s="1">
        <v>232.99</v>
      </c>
      <c r="H51" s="1">
        <v>2</v>
      </c>
      <c r="I51" s="1">
        <f>Sales[[#This Row],[Selling Price]]*H51</f>
        <v>465.98</v>
      </c>
      <c r="J51" s="1">
        <f>VLOOKUP(Sales[[#This Row],[Product ID]],Products[],4,0)</f>
        <v>407.18</v>
      </c>
      <c r="K51" s="1">
        <f>Sales[[#This Row],[Total Sales]]-Sales[[#This Row],[Cost price]]</f>
        <v>58.800000000000011</v>
      </c>
      <c r="L51" s="1" t="str">
        <f>TEXT(Sales[[#This Row],[Date and Time]],"dddd")</f>
        <v>Tuesday</v>
      </c>
      <c r="M51" s="1" t="str">
        <f>TEXT(Sales[[#This Row],[Date and Time]],"mm")</f>
        <v>07</v>
      </c>
      <c r="N51" s="10" t="str">
        <f>TEXT(Sales[[#This Row],[Date and Time]],"mmmm")</f>
        <v>July</v>
      </c>
    </row>
    <row r="52" spans="1:14" x14ac:dyDescent="0.3">
      <c r="A52" s="1" t="s">
        <v>3520</v>
      </c>
      <c r="B52" s="2">
        <v>45480.880231481482</v>
      </c>
      <c r="C52" s="1" t="s">
        <v>3314</v>
      </c>
      <c r="D52" s="1" t="s">
        <v>355</v>
      </c>
      <c r="E52" s="1" t="s">
        <v>3461</v>
      </c>
      <c r="F52" s="1" t="s">
        <v>3472</v>
      </c>
      <c r="G52" s="1">
        <v>288.55</v>
      </c>
      <c r="H52" s="1">
        <v>6</v>
      </c>
      <c r="I52" s="1">
        <f>Sales[[#This Row],[Selling Price]]*H52</f>
        <v>1731.3000000000002</v>
      </c>
      <c r="J52" s="1">
        <f>VLOOKUP(Sales[[#This Row],[Product ID]],Products[],4,0)</f>
        <v>925.53</v>
      </c>
      <c r="K52" s="1">
        <f>Sales[[#This Row],[Total Sales]]-Sales[[#This Row],[Cost price]]</f>
        <v>805.77000000000021</v>
      </c>
      <c r="L52" s="1" t="str">
        <f>TEXT(Sales[[#This Row],[Date and Time]],"dddd")</f>
        <v>Sunday</v>
      </c>
      <c r="M52" s="1" t="str">
        <f>TEXT(Sales[[#This Row],[Date and Time]],"mm")</f>
        <v>07</v>
      </c>
      <c r="N52" s="10" t="str">
        <f>TEXT(Sales[[#This Row],[Date and Time]],"mmmm")</f>
        <v>July</v>
      </c>
    </row>
    <row r="53" spans="1:14" x14ac:dyDescent="0.3">
      <c r="A53" s="1" t="s">
        <v>3521</v>
      </c>
      <c r="B53" s="2">
        <v>45330.590567129628</v>
      </c>
      <c r="C53" s="1" t="s">
        <v>3250</v>
      </c>
      <c r="D53" s="1" t="s">
        <v>3005</v>
      </c>
      <c r="E53" s="1" t="s">
        <v>3471</v>
      </c>
      <c r="F53" s="1" t="s">
        <v>3462</v>
      </c>
      <c r="G53" s="1">
        <v>954.19</v>
      </c>
      <c r="H53" s="1">
        <v>3</v>
      </c>
      <c r="I53" s="1">
        <f>Sales[[#This Row],[Selling Price]]*H53</f>
        <v>2862.57</v>
      </c>
      <c r="J53" s="1">
        <f>VLOOKUP(Sales[[#This Row],[Product ID]],Products[],4,0)</f>
        <v>114.47</v>
      </c>
      <c r="K53" s="1">
        <f>Sales[[#This Row],[Total Sales]]-Sales[[#This Row],[Cost price]]</f>
        <v>2748.1000000000004</v>
      </c>
      <c r="L53" s="1" t="str">
        <f>TEXT(Sales[[#This Row],[Date and Time]],"dddd")</f>
        <v>Thursday</v>
      </c>
      <c r="M53" s="1" t="str">
        <f>TEXT(Sales[[#This Row],[Date and Time]],"mm")</f>
        <v>02</v>
      </c>
      <c r="N53" s="10" t="str">
        <f>TEXT(Sales[[#This Row],[Date and Time]],"mmmm")</f>
        <v>February</v>
      </c>
    </row>
    <row r="54" spans="1:14" x14ac:dyDescent="0.3">
      <c r="A54" s="1" t="s">
        <v>3522</v>
      </c>
      <c r="B54" s="2">
        <v>45462.517280092594</v>
      </c>
      <c r="C54" s="1" t="s">
        <v>3336</v>
      </c>
      <c r="D54" s="1" t="s">
        <v>2067</v>
      </c>
      <c r="E54" s="1" t="s">
        <v>3461</v>
      </c>
      <c r="F54" s="1" t="s">
        <v>3476</v>
      </c>
      <c r="G54" s="1">
        <v>683.09</v>
      </c>
      <c r="H54" s="1">
        <v>9</v>
      </c>
      <c r="I54" s="1">
        <f>Sales[[#This Row],[Selling Price]]*H54</f>
        <v>6147.81</v>
      </c>
      <c r="J54" s="1">
        <f>VLOOKUP(Sales[[#This Row],[Product ID]],Products[],4,0)</f>
        <v>970.96</v>
      </c>
      <c r="K54" s="1">
        <f>Sales[[#This Row],[Total Sales]]-Sales[[#This Row],[Cost price]]</f>
        <v>5176.8500000000004</v>
      </c>
      <c r="L54" s="1" t="str">
        <f>TEXT(Sales[[#This Row],[Date and Time]],"dddd")</f>
        <v>Wednesday</v>
      </c>
      <c r="M54" s="1" t="str">
        <f>TEXT(Sales[[#This Row],[Date and Time]],"mm")</f>
        <v>06</v>
      </c>
      <c r="N54" s="10" t="str">
        <f>TEXT(Sales[[#This Row],[Date and Time]],"mmmm")</f>
        <v>June</v>
      </c>
    </row>
    <row r="55" spans="1:14" x14ac:dyDescent="0.3">
      <c r="A55" s="1" t="s">
        <v>3523</v>
      </c>
      <c r="B55" s="2">
        <v>45488.391203703701</v>
      </c>
      <c r="C55" s="1" t="s">
        <v>3368</v>
      </c>
      <c r="D55" s="1" t="s">
        <v>537</v>
      </c>
      <c r="E55" s="1" t="s">
        <v>3479</v>
      </c>
      <c r="F55" s="1" t="s">
        <v>3476</v>
      </c>
      <c r="G55" s="1">
        <v>541.49</v>
      </c>
      <c r="H55" s="1">
        <v>5</v>
      </c>
      <c r="I55" s="1">
        <f>Sales[[#This Row],[Selling Price]]*H55</f>
        <v>2707.45</v>
      </c>
      <c r="J55" s="1">
        <f>VLOOKUP(Sales[[#This Row],[Product ID]],Products[],4,0)</f>
        <v>197.58</v>
      </c>
      <c r="K55" s="1">
        <f>Sales[[#This Row],[Total Sales]]-Sales[[#This Row],[Cost price]]</f>
        <v>2509.87</v>
      </c>
      <c r="L55" s="1" t="str">
        <f>TEXT(Sales[[#This Row],[Date and Time]],"dddd")</f>
        <v>Monday</v>
      </c>
      <c r="M55" s="1" t="str">
        <f>TEXT(Sales[[#This Row],[Date and Time]],"mm")</f>
        <v>07</v>
      </c>
      <c r="N55" s="10" t="str">
        <f>TEXT(Sales[[#This Row],[Date and Time]],"mmmm")</f>
        <v>July</v>
      </c>
    </row>
    <row r="56" spans="1:14" x14ac:dyDescent="0.3">
      <c r="A56" s="1" t="s">
        <v>3524</v>
      </c>
      <c r="B56" s="2">
        <v>45393.984016203707</v>
      </c>
      <c r="C56" s="1" t="s">
        <v>3298</v>
      </c>
      <c r="D56" s="1" t="s">
        <v>2828</v>
      </c>
      <c r="E56" s="1" t="s">
        <v>3461</v>
      </c>
      <c r="F56" s="1" t="s">
        <v>3472</v>
      </c>
      <c r="G56" s="1">
        <v>576.45000000000005</v>
      </c>
      <c r="H56" s="1">
        <v>2</v>
      </c>
      <c r="I56" s="1">
        <f>Sales[[#This Row],[Selling Price]]*H56</f>
        <v>1152.9000000000001</v>
      </c>
      <c r="J56" s="1">
        <f>VLOOKUP(Sales[[#This Row],[Product ID]],Products[],4,0)</f>
        <v>965.14</v>
      </c>
      <c r="K56" s="1">
        <f>Sales[[#This Row],[Total Sales]]-Sales[[#This Row],[Cost price]]</f>
        <v>187.7600000000001</v>
      </c>
      <c r="L56" s="1" t="str">
        <f>TEXT(Sales[[#This Row],[Date and Time]],"dddd")</f>
        <v>Thursday</v>
      </c>
      <c r="M56" s="1" t="str">
        <f>TEXT(Sales[[#This Row],[Date and Time]],"mm")</f>
        <v>04</v>
      </c>
      <c r="N56" s="10" t="str">
        <f>TEXT(Sales[[#This Row],[Date and Time]],"mmmm")</f>
        <v>April</v>
      </c>
    </row>
    <row r="57" spans="1:14" x14ac:dyDescent="0.3">
      <c r="A57" s="1" t="s">
        <v>3525</v>
      </c>
      <c r="B57" s="2">
        <v>45330.008657407408</v>
      </c>
      <c r="C57" s="1" t="s">
        <v>3426</v>
      </c>
      <c r="D57" s="1" t="s">
        <v>475</v>
      </c>
      <c r="E57" s="1" t="s">
        <v>3466</v>
      </c>
      <c r="F57" s="1" t="s">
        <v>3476</v>
      </c>
      <c r="G57" s="1">
        <v>1294.29</v>
      </c>
      <c r="H57" s="1">
        <v>4</v>
      </c>
      <c r="I57" s="1">
        <f>Sales[[#This Row],[Selling Price]]*H57</f>
        <v>5177.16</v>
      </c>
      <c r="J57" s="1">
        <f>VLOOKUP(Sales[[#This Row],[Product ID]],Products[],4,0)</f>
        <v>18.7</v>
      </c>
      <c r="K57" s="1">
        <f>Sales[[#This Row],[Total Sales]]-Sales[[#This Row],[Cost price]]</f>
        <v>5158.46</v>
      </c>
      <c r="L57" s="1" t="str">
        <f>TEXT(Sales[[#This Row],[Date and Time]],"dddd")</f>
        <v>Thursday</v>
      </c>
      <c r="M57" s="1" t="str">
        <f>TEXT(Sales[[#This Row],[Date and Time]],"mm")</f>
        <v>02</v>
      </c>
      <c r="N57" s="10" t="str">
        <f>TEXT(Sales[[#This Row],[Date and Time]],"mmmm")</f>
        <v>February</v>
      </c>
    </row>
    <row r="58" spans="1:14" x14ac:dyDescent="0.3">
      <c r="A58" s="1" t="s">
        <v>3526</v>
      </c>
      <c r="B58" s="2">
        <v>45397.414942129632</v>
      </c>
      <c r="C58" s="1" t="s">
        <v>3397</v>
      </c>
      <c r="D58" s="1" t="s">
        <v>1975</v>
      </c>
      <c r="E58" s="1" t="s">
        <v>3461</v>
      </c>
      <c r="F58" s="1" t="s">
        <v>3462</v>
      </c>
      <c r="G58" s="1">
        <v>324.85000000000002</v>
      </c>
      <c r="H58" s="1">
        <v>7</v>
      </c>
      <c r="I58" s="1">
        <f>Sales[[#This Row],[Selling Price]]*H58</f>
        <v>2273.9500000000003</v>
      </c>
      <c r="J58" s="1">
        <f>VLOOKUP(Sales[[#This Row],[Product ID]],Products[],4,0)</f>
        <v>369.73</v>
      </c>
      <c r="K58" s="1">
        <f>Sales[[#This Row],[Total Sales]]-Sales[[#This Row],[Cost price]]</f>
        <v>1904.2200000000003</v>
      </c>
      <c r="L58" s="1" t="str">
        <f>TEXT(Sales[[#This Row],[Date and Time]],"dddd")</f>
        <v>Monday</v>
      </c>
      <c r="M58" s="1" t="str">
        <f>TEXT(Sales[[#This Row],[Date and Time]],"mm")</f>
        <v>04</v>
      </c>
      <c r="N58" s="10" t="str">
        <f>TEXT(Sales[[#This Row],[Date and Time]],"mmmm")</f>
        <v>April</v>
      </c>
    </row>
    <row r="59" spans="1:14" x14ac:dyDescent="0.3">
      <c r="A59" s="1" t="s">
        <v>3527</v>
      </c>
      <c r="B59" s="2">
        <v>45579.598113425927</v>
      </c>
      <c r="C59" s="1" t="s">
        <v>3376</v>
      </c>
      <c r="D59" s="1" t="s">
        <v>3181</v>
      </c>
      <c r="E59" s="1" t="s">
        <v>3466</v>
      </c>
      <c r="F59" s="1" t="s">
        <v>3467</v>
      </c>
      <c r="G59" s="1">
        <v>916.41</v>
      </c>
      <c r="H59" s="1">
        <v>5</v>
      </c>
      <c r="I59" s="1">
        <f>Sales[[#This Row],[Selling Price]]*H59</f>
        <v>4582.05</v>
      </c>
      <c r="J59" s="1">
        <f>VLOOKUP(Sales[[#This Row],[Product ID]],Products[],4,0)</f>
        <v>372.5</v>
      </c>
      <c r="K59" s="1">
        <f>Sales[[#This Row],[Total Sales]]-Sales[[#This Row],[Cost price]]</f>
        <v>4209.55</v>
      </c>
      <c r="L59" s="1" t="str">
        <f>TEXT(Sales[[#This Row],[Date and Time]],"dddd")</f>
        <v>Monday</v>
      </c>
      <c r="M59" s="1" t="str">
        <f>TEXT(Sales[[#This Row],[Date and Time]],"mm")</f>
        <v>10</v>
      </c>
      <c r="N59" s="10" t="str">
        <f>TEXT(Sales[[#This Row],[Date and Time]],"mmmm")</f>
        <v>October</v>
      </c>
    </row>
    <row r="60" spans="1:14" x14ac:dyDescent="0.3">
      <c r="A60" s="1" t="s">
        <v>3528</v>
      </c>
      <c r="B60" s="2">
        <v>45477.191099537034</v>
      </c>
      <c r="C60" s="1" t="s">
        <v>3261</v>
      </c>
      <c r="D60" s="1" t="s">
        <v>1676</v>
      </c>
      <c r="E60" s="1" t="s">
        <v>3461</v>
      </c>
      <c r="F60" s="1" t="s">
        <v>3462</v>
      </c>
      <c r="G60" s="1">
        <v>1620.94</v>
      </c>
      <c r="H60" s="1">
        <v>9</v>
      </c>
      <c r="I60" s="1">
        <f>Sales[[#This Row],[Selling Price]]*H60</f>
        <v>14588.460000000001</v>
      </c>
      <c r="J60" s="1">
        <f>VLOOKUP(Sales[[#This Row],[Product ID]],Products[],4,0)</f>
        <v>950.81</v>
      </c>
      <c r="K60" s="1">
        <f>Sales[[#This Row],[Total Sales]]-Sales[[#This Row],[Cost price]]</f>
        <v>13637.650000000001</v>
      </c>
      <c r="L60" s="1" t="str">
        <f>TEXT(Sales[[#This Row],[Date and Time]],"dddd")</f>
        <v>Thursday</v>
      </c>
      <c r="M60" s="1" t="str">
        <f>TEXT(Sales[[#This Row],[Date and Time]],"mm")</f>
        <v>07</v>
      </c>
      <c r="N60" s="10" t="str">
        <f>TEXT(Sales[[#This Row],[Date and Time]],"mmmm")</f>
        <v>July</v>
      </c>
    </row>
    <row r="61" spans="1:14" x14ac:dyDescent="0.3">
      <c r="A61" s="1" t="s">
        <v>3529</v>
      </c>
      <c r="B61" s="2">
        <v>45550.959062499998</v>
      </c>
      <c r="C61" s="1" t="s">
        <v>3330</v>
      </c>
      <c r="D61" s="1" t="s">
        <v>833</v>
      </c>
      <c r="E61" s="1" t="s">
        <v>3479</v>
      </c>
      <c r="F61" s="1" t="s">
        <v>3476</v>
      </c>
      <c r="G61" s="1">
        <v>160.72</v>
      </c>
      <c r="H61" s="1">
        <v>10</v>
      </c>
      <c r="I61" s="1">
        <f>Sales[[#This Row],[Selling Price]]*H61</f>
        <v>1607.2</v>
      </c>
      <c r="J61" s="1">
        <f>VLOOKUP(Sales[[#This Row],[Product ID]],Products[],4,0)</f>
        <v>368.23</v>
      </c>
      <c r="K61" s="1">
        <f>Sales[[#This Row],[Total Sales]]-Sales[[#This Row],[Cost price]]</f>
        <v>1238.97</v>
      </c>
      <c r="L61" s="1" t="str">
        <f>TEXT(Sales[[#This Row],[Date and Time]],"dddd")</f>
        <v>Sunday</v>
      </c>
      <c r="M61" s="1" t="str">
        <f>TEXT(Sales[[#This Row],[Date and Time]],"mm")</f>
        <v>09</v>
      </c>
      <c r="N61" s="10" t="str">
        <f>TEXT(Sales[[#This Row],[Date and Time]],"mmmm")</f>
        <v>September</v>
      </c>
    </row>
    <row r="62" spans="1:14" x14ac:dyDescent="0.3">
      <c r="A62" s="1" t="s">
        <v>3530</v>
      </c>
      <c r="B62" s="2">
        <v>45392.64702546296</v>
      </c>
      <c r="C62" s="1" t="s">
        <v>3441</v>
      </c>
      <c r="D62" s="1" t="s">
        <v>2568</v>
      </c>
      <c r="E62" s="1" t="s">
        <v>3464</v>
      </c>
      <c r="F62" s="1" t="s">
        <v>3462</v>
      </c>
      <c r="G62" s="1">
        <v>1025.94</v>
      </c>
      <c r="H62" s="1">
        <v>10</v>
      </c>
      <c r="I62" s="1">
        <f>Sales[[#This Row],[Selling Price]]*H62</f>
        <v>10259.400000000001</v>
      </c>
      <c r="J62" s="1">
        <f>VLOOKUP(Sales[[#This Row],[Product ID]],Products[],4,0)</f>
        <v>325.48</v>
      </c>
      <c r="K62" s="1">
        <f>Sales[[#This Row],[Total Sales]]-Sales[[#This Row],[Cost price]]</f>
        <v>9933.9200000000019</v>
      </c>
      <c r="L62" s="1" t="str">
        <f>TEXT(Sales[[#This Row],[Date and Time]],"dddd")</f>
        <v>Wednesday</v>
      </c>
      <c r="M62" s="1" t="str">
        <f>TEXT(Sales[[#This Row],[Date and Time]],"mm")</f>
        <v>04</v>
      </c>
      <c r="N62" s="10" t="str">
        <f>TEXT(Sales[[#This Row],[Date and Time]],"mmmm")</f>
        <v>April</v>
      </c>
    </row>
    <row r="63" spans="1:14" x14ac:dyDescent="0.3">
      <c r="A63" s="1" t="s">
        <v>3531</v>
      </c>
      <c r="B63" s="2">
        <v>45446.086469907408</v>
      </c>
      <c r="C63" s="1" t="s">
        <v>3396</v>
      </c>
      <c r="D63" s="1" t="s">
        <v>2230</v>
      </c>
      <c r="E63" s="1" t="s">
        <v>3466</v>
      </c>
      <c r="F63" s="1" t="s">
        <v>3472</v>
      </c>
      <c r="G63" s="1">
        <v>1618.77</v>
      </c>
      <c r="H63" s="1">
        <v>9</v>
      </c>
      <c r="I63" s="1">
        <f>Sales[[#This Row],[Selling Price]]*H63</f>
        <v>14568.93</v>
      </c>
      <c r="J63" s="1">
        <f>VLOOKUP(Sales[[#This Row],[Product ID]],Products[],4,0)</f>
        <v>570.6</v>
      </c>
      <c r="K63" s="1">
        <f>Sales[[#This Row],[Total Sales]]-Sales[[#This Row],[Cost price]]</f>
        <v>13998.33</v>
      </c>
      <c r="L63" s="1" t="str">
        <f>TEXT(Sales[[#This Row],[Date and Time]],"dddd")</f>
        <v>Monday</v>
      </c>
      <c r="M63" s="1" t="str">
        <f>TEXT(Sales[[#This Row],[Date and Time]],"mm")</f>
        <v>06</v>
      </c>
      <c r="N63" s="10" t="str">
        <f>TEXT(Sales[[#This Row],[Date and Time]],"mmmm")</f>
        <v>June</v>
      </c>
    </row>
    <row r="64" spans="1:14" x14ac:dyDescent="0.3">
      <c r="A64" s="1" t="s">
        <v>3532</v>
      </c>
      <c r="B64" s="2">
        <v>45323.894918981481</v>
      </c>
      <c r="C64" s="1" t="s">
        <v>3290</v>
      </c>
      <c r="D64" s="1" t="s">
        <v>2568</v>
      </c>
      <c r="E64" s="1" t="s">
        <v>3461</v>
      </c>
      <c r="F64" s="1" t="s">
        <v>3469</v>
      </c>
      <c r="G64" s="1">
        <v>913.73</v>
      </c>
      <c r="H64" s="1">
        <v>6</v>
      </c>
      <c r="I64" s="1">
        <f>Sales[[#This Row],[Selling Price]]*H64</f>
        <v>5482.38</v>
      </c>
      <c r="J64" s="1">
        <f>VLOOKUP(Sales[[#This Row],[Product ID]],Products[],4,0)</f>
        <v>786.45</v>
      </c>
      <c r="K64" s="1">
        <f>Sales[[#This Row],[Total Sales]]-Sales[[#This Row],[Cost price]]</f>
        <v>4695.93</v>
      </c>
      <c r="L64" s="1" t="str">
        <f>TEXT(Sales[[#This Row],[Date and Time]],"dddd")</f>
        <v>Thursday</v>
      </c>
      <c r="M64" s="1" t="str">
        <f>TEXT(Sales[[#This Row],[Date and Time]],"mm")</f>
        <v>02</v>
      </c>
      <c r="N64" s="10" t="str">
        <f>TEXT(Sales[[#This Row],[Date and Time]],"mmmm")</f>
        <v>February</v>
      </c>
    </row>
    <row r="65" spans="1:14" x14ac:dyDescent="0.3">
      <c r="A65" s="1" t="s">
        <v>3533</v>
      </c>
      <c r="B65" s="2">
        <v>45334.827766203707</v>
      </c>
      <c r="C65" s="1" t="s">
        <v>3269</v>
      </c>
      <c r="D65" s="1" t="s">
        <v>747</v>
      </c>
      <c r="E65" s="1" t="s">
        <v>3471</v>
      </c>
      <c r="F65" s="1" t="s">
        <v>3469</v>
      </c>
      <c r="G65" s="1">
        <v>887.44</v>
      </c>
      <c r="H65" s="1">
        <v>2</v>
      </c>
      <c r="I65" s="1">
        <f>Sales[[#This Row],[Selling Price]]*H65</f>
        <v>1774.88</v>
      </c>
      <c r="J65" s="1">
        <f>VLOOKUP(Sales[[#This Row],[Product ID]],Products[],4,0)</f>
        <v>627.66</v>
      </c>
      <c r="K65" s="1">
        <f>Sales[[#This Row],[Total Sales]]-Sales[[#This Row],[Cost price]]</f>
        <v>1147.2200000000003</v>
      </c>
      <c r="L65" s="1" t="str">
        <f>TEXT(Sales[[#This Row],[Date and Time]],"dddd")</f>
        <v>Monday</v>
      </c>
      <c r="M65" s="1" t="str">
        <f>TEXT(Sales[[#This Row],[Date and Time]],"mm")</f>
        <v>02</v>
      </c>
      <c r="N65" s="10" t="str">
        <f>TEXT(Sales[[#This Row],[Date and Time]],"mmmm")</f>
        <v>February</v>
      </c>
    </row>
    <row r="66" spans="1:14" x14ac:dyDescent="0.3">
      <c r="A66" s="1" t="s">
        <v>3534</v>
      </c>
      <c r="B66" s="2">
        <v>45324.255902777775</v>
      </c>
      <c r="C66" s="1" t="s">
        <v>3228</v>
      </c>
      <c r="D66" s="1" t="s">
        <v>2901</v>
      </c>
      <c r="E66" s="1" t="s">
        <v>3479</v>
      </c>
      <c r="F66" s="1" t="s">
        <v>3469</v>
      </c>
      <c r="G66" s="1">
        <v>1278.99</v>
      </c>
      <c r="H66" s="1">
        <v>3</v>
      </c>
      <c r="I66" s="1">
        <f>Sales[[#This Row],[Selling Price]]*H66</f>
        <v>3836.9700000000003</v>
      </c>
      <c r="J66" s="1">
        <f>VLOOKUP(Sales[[#This Row],[Product ID]],Products[],4,0)</f>
        <v>96.13</v>
      </c>
      <c r="K66" s="1">
        <f>Sales[[#This Row],[Total Sales]]-Sales[[#This Row],[Cost price]]</f>
        <v>3740.84</v>
      </c>
      <c r="L66" s="1" t="str">
        <f>TEXT(Sales[[#This Row],[Date and Time]],"dddd")</f>
        <v>Friday</v>
      </c>
      <c r="M66" s="1" t="str">
        <f>TEXT(Sales[[#This Row],[Date and Time]],"mm")</f>
        <v>02</v>
      </c>
      <c r="N66" s="10" t="str">
        <f>TEXT(Sales[[#This Row],[Date and Time]],"mmmm")</f>
        <v>February</v>
      </c>
    </row>
    <row r="67" spans="1:14" x14ac:dyDescent="0.3">
      <c r="A67" s="1" t="s">
        <v>3535</v>
      </c>
      <c r="B67" s="2">
        <v>45472.683333333334</v>
      </c>
      <c r="C67" s="1" t="s">
        <v>3323</v>
      </c>
      <c r="D67" s="1" t="s">
        <v>423</v>
      </c>
      <c r="E67" s="1" t="s">
        <v>3479</v>
      </c>
      <c r="F67" s="1" t="s">
        <v>3469</v>
      </c>
      <c r="G67" s="1">
        <v>1051.32</v>
      </c>
      <c r="H67" s="1">
        <v>7</v>
      </c>
      <c r="I67" s="1">
        <f>Sales[[#This Row],[Selling Price]]*H67</f>
        <v>7359.24</v>
      </c>
      <c r="J67" s="1">
        <f>VLOOKUP(Sales[[#This Row],[Product ID]],Products[],4,0)</f>
        <v>942.34</v>
      </c>
      <c r="K67" s="1">
        <f>Sales[[#This Row],[Total Sales]]-Sales[[#This Row],[Cost price]]</f>
        <v>6416.9</v>
      </c>
      <c r="L67" s="1" t="str">
        <f>TEXT(Sales[[#This Row],[Date and Time]],"dddd")</f>
        <v>Saturday</v>
      </c>
      <c r="M67" s="1" t="str">
        <f>TEXT(Sales[[#This Row],[Date and Time]],"mm")</f>
        <v>06</v>
      </c>
      <c r="N67" s="10" t="str">
        <f>TEXT(Sales[[#This Row],[Date and Time]],"mmmm")</f>
        <v>June</v>
      </c>
    </row>
    <row r="68" spans="1:14" x14ac:dyDescent="0.3">
      <c r="A68" s="1" t="s">
        <v>3536</v>
      </c>
      <c r="B68" s="2">
        <v>45478.533668981479</v>
      </c>
      <c r="C68" s="1" t="s">
        <v>3426</v>
      </c>
      <c r="D68" s="1" t="s">
        <v>2433</v>
      </c>
      <c r="E68" s="1" t="s">
        <v>3471</v>
      </c>
      <c r="F68" s="1" t="s">
        <v>3462</v>
      </c>
      <c r="G68" s="1">
        <v>597.80999999999995</v>
      </c>
      <c r="H68" s="1">
        <v>8</v>
      </c>
      <c r="I68" s="1">
        <f>Sales[[#This Row],[Selling Price]]*H68</f>
        <v>4782.4799999999996</v>
      </c>
      <c r="J68" s="1">
        <f>VLOOKUP(Sales[[#This Row],[Product ID]],Products[],4,0)</f>
        <v>18.7</v>
      </c>
      <c r="K68" s="1">
        <f>Sales[[#This Row],[Total Sales]]-Sales[[#This Row],[Cost price]]</f>
        <v>4763.78</v>
      </c>
      <c r="L68" s="1" t="str">
        <f>TEXT(Sales[[#This Row],[Date and Time]],"dddd")</f>
        <v>Friday</v>
      </c>
      <c r="M68" s="1" t="str">
        <f>TEXT(Sales[[#This Row],[Date and Time]],"mm")</f>
        <v>07</v>
      </c>
      <c r="N68" s="10" t="str">
        <f>TEXT(Sales[[#This Row],[Date and Time]],"mmmm")</f>
        <v>July</v>
      </c>
    </row>
    <row r="69" spans="1:14" x14ac:dyDescent="0.3">
      <c r="A69" s="1" t="s">
        <v>3537</v>
      </c>
      <c r="B69" s="2">
        <v>45366.371296296296</v>
      </c>
      <c r="C69" s="1" t="s">
        <v>3275</v>
      </c>
      <c r="D69" s="1" t="s">
        <v>1389</v>
      </c>
      <c r="E69" s="1" t="s">
        <v>3479</v>
      </c>
      <c r="F69" s="1" t="s">
        <v>3467</v>
      </c>
      <c r="G69" s="1">
        <v>134.94</v>
      </c>
      <c r="H69" s="1">
        <v>1</v>
      </c>
      <c r="I69" s="1">
        <f>Sales[[#This Row],[Selling Price]]*H69</f>
        <v>134.94</v>
      </c>
      <c r="J69" s="1">
        <f>VLOOKUP(Sales[[#This Row],[Product ID]],Products[],4,0)</f>
        <v>363.91</v>
      </c>
      <c r="K69" s="1">
        <f>Sales[[#This Row],[Total Sales]]-Sales[[#This Row],[Cost price]]</f>
        <v>-228.97000000000003</v>
      </c>
      <c r="L69" s="1" t="str">
        <f>TEXT(Sales[[#This Row],[Date and Time]],"dddd")</f>
        <v>Friday</v>
      </c>
      <c r="M69" s="1" t="str">
        <f>TEXT(Sales[[#This Row],[Date and Time]],"mm")</f>
        <v>03</v>
      </c>
      <c r="N69" s="10" t="str">
        <f>TEXT(Sales[[#This Row],[Date and Time]],"mmmm")</f>
        <v>March</v>
      </c>
    </row>
    <row r="70" spans="1:14" x14ac:dyDescent="0.3">
      <c r="A70" s="1" t="s">
        <v>3538</v>
      </c>
      <c r="B70" s="2">
        <v>45320.230868055558</v>
      </c>
      <c r="C70" s="1" t="s">
        <v>3277</v>
      </c>
      <c r="D70" s="1" t="s">
        <v>2747</v>
      </c>
      <c r="E70" s="1" t="s">
        <v>3471</v>
      </c>
      <c r="F70" s="1" t="s">
        <v>3462</v>
      </c>
      <c r="G70" s="1">
        <v>1943.12</v>
      </c>
      <c r="H70" s="1">
        <v>9</v>
      </c>
      <c r="I70" s="1">
        <f>Sales[[#This Row],[Selling Price]]*H70</f>
        <v>17488.079999999998</v>
      </c>
      <c r="J70" s="1">
        <f>VLOOKUP(Sales[[#This Row],[Product ID]],Products[],4,0)</f>
        <v>439.15</v>
      </c>
      <c r="K70" s="1">
        <f>Sales[[#This Row],[Total Sales]]-Sales[[#This Row],[Cost price]]</f>
        <v>17048.929999999997</v>
      </c>
      <c r="L70" s="1" t="str">
        <f>TEXT(Sales[[#This Row],[Date and Time]],"dddd")</f>
        <v>Monday</v>
      </c>
      <c r="M70" s="1" t="str">
        <f>TEXT(Sales[[#This Row],[Date and Time]],"mm")</f>
        <v>01</v>
      </c>
      <c r="N70" s="10" t="str">
        <f>TEXT(Sales[[#This Row],[Date and Time]],"mmmm")</f>
        <v>January</v>
      </c>
    </row>
    <row r="71" spans="1:14" x14ac:dyDescent="0.3">
      <c r="A71" s="1" t="s">
        <v>3539</v>
      </c>
      <c r="B71" s="2">
        <v>45609.250092592592</v>
      </c>
      <c r="C71" s="1" t="s">
        <v>3367</v>
      </c>
      <c r="D71" s="1" t="s">
        <v>932</v>
      </c>
      <c r="E71" s="1" t="s">
        <v>3479</v>
      </c>
      <c r="F71" s="1" t="s">
        <v>3469</v>
      </c>
      <c r="G71" s="1">
        <v>877.8</v>
      </c>
      <c r="H71" s="1">
        <v>9</v>
      </c>
      <c r="I71" s="1">
        <f>Sales[[#This Row],[Selling Price]]*H71</f>
        <v>7900.2</v>
      </c>
      <c r="J71" s="1">
        <f>VLOOKUP(Sales[[#This Row],[Product ID]],Products[],4,0)</f>
        <v>380.81</v>
      </c>
      <c r="K71" s="1">
        <f>Sales[[#This Row],[Total Sales]]-Sales[[#This Row],[Cost price]]</f>
        <v>7519.3899999999994</v>
      </c>
      <c r="L71" s="1" t="str">
        <f>TEXT(Sales[[#This Row],[Date and Time]],"dddd")</f>
        <v>Wednesday</v>
      </c>
      <c r="M71" s="1" t="str">
        <f>TEXT(Sales[[#This Row],[Date and Time]],"mm")</f>
        <v>11</v>
      </c>
      <c r="N71" s="10" t="str">
        <f>TEXT(Sales[[#This Row],[Date and Time]],"mmmm")</f>
        <v>November</v>
      </c>
    </row>
    <row r="72" spans="1:14" x14ac:dyDescent="0.3">
      <c r="A72" s="1" t="s">
        <v>3540</v>
      </c>
      <c r="B72" s="2">
        <v>45481.169583333336</v>
      </c>
      <c r="C72" s="1" t="s">
        <v>3424</v>
      </c>
      <c r="D72" s="1" t="s">
        <v>2445</v>
      </c>
      <c r="E72" s="1" t="s">
        <v>3471</v>
      </c>
      <c r="F72" s="1" t="s">
        <v>3476</v>
      </c>
      <c r="G72" s="1">
        <v>836.04</v>
      </c>
      <c r="H72" s="1">
        <v>4</v>
      </c>
      <c r="I72" s="1">
        <f>Sales[[#This Row],[Selling Price]]*H72</f>
        <v>3344.16</v>
      </c>
      <c r="J72" s="1">
        <f>VLOOKUP(Sales[[#This Row],[Product ID]],Products[],4,0)</f>
        <v>485.76</v>
      </c>
      <c r="K72" s="1">
        <f>Sales[[#This Row],[Total Sales]]-Sales[[#This Row],[Cost price]]</f>
        <v>2858.3999999999996</v>
      </c>
      <c r="L72" s="1" t="str">
        <f>TEXT(Sales[[#This Row],[Date and Time]],"dddd")</f>
        <v>Monday</v>
      </c>
      <c r="M72" s="1" t="str">
        <f>TEXT(Sales[[#This Row],[Date and Time]],"mm")</f>
        <v>07</v>
      </c>
      <c r="N72" s="10" t="str">
        <f>TEXT(Sales[[#This Row],[Date and Time]],"mmmm")</f>
        <v>July</v>
      </c>
    </row>
    <row r="73" spans="1:14" x14ac:dyDescent="0.3">
      <c r="A73" s="1" t="s">
        <v>3541</v>
      </c>
      <c r="B73" s="2">
        <v>45433.383229166669</v>
      </c>
      <c r="C73" s="1" t="s">
        <v>3320</v>
      </c>
      <c r="D73" s="1" t="s">
        <v>2089</v>
      </c>
      <c r="E73" s="1" t="s">
        <v>3471</v>
      </c>
      <c r="F73" s="1" t="s">
        <v>3476</v>
      </c>
      <c r="G73" s="1">
        <v>1260.67</v>
      </c>
      <c r="H73" s="1">
        <v>3</v>
      </c>
      <c r="I73" s="1">
        <f>Sales[[#This Row],[Selling Price]]*H73</f>
        <v>3782.01</v>
      </c>
      <c r="J73" s="1">
        <f>VLOOKUP(Sales[[#This Row],[Product ID]],Products[],4,0)</f>
        <v>878.74</v>
      </c>
      <c r="K73" s="1">
        <f>Sales[[#This Row],[Total Sales]]-Sales[[#This Row],[Cost price]]</f>
        <v>2903.2700000000004</v>
      </c>
      <c r="L73" s="1" t="str">
        <f>TEXT(Sales[[#This Row],[Date and Time]],"dddd")</f>
        <v>Tuesday</v>
      </c>
      <c r="M73" s="1" t="str">
        <f>TEXT(Sales[[#This Row],[Date and Time]],"mm")</f>
        <v>05</v>
      </c>
      <c r="N73" s="10" t="str">
        <f>TEXT(Sales[[#This Row],[Date and Time]],"mmmm")</f>
        <v>May</v>
      </c>
    </row>
    <row r="74" spans="1:14" x14ac:dyDescent="0.3">
      <c r="A74" s="1" t="s">
        <v>3542</v>
      </c>
      <c r="B74" s="2">
        <v>45553.264085648145</v>
      </c>
      <c r="C74" s="1" t="s">
        <v>3366</v>
      </c>
      <c r="D74" s="1" t="s">
        <v>1427</v>
      </c>
      <c r="E74" s="1" t="s">
        <v>3464</v>
      </c>
      <c r="F74" s="1" t="s">
        <v>3467</v>
      </c>
      <c r="G74" s="1">
        <v>1247.45</v>
      </c>
      <c r="H74" s="1">
        <v>3</v>
      </c>
      <c r="I74" s="1">
        <f>Sales[[#This Row],[Selling Price]]*H74</f>
        <v>3742.3500000000004</v>
      </c>
      <c r="J74" s="1">
        <f>VLOOKUP(Sales[[#This Row],[Product ID]],Products[],4,0)</f>
        <v>669.31</v>
      </c>
      <c r="K74" s="1">
        <f>Sales[[#This Row],[Total Sales]]-Sales[[#This Row],[Cost price]]</f>
        <v>3073.0400000000004</v>
      </c>
      <c r="L74" s="1" t="str">
        <f>TEXT(Sales[[#This Row],[Date and Time]],"dddd")</f>
        <v>Wednesday</v>
      </c>
      <c r="M74" s="1" t="str">
        <f>TEXT(Sales[[#This Row],[Date and Time]],"mm")</f>
        <v>09</v>
      </c>
      <c r="N74" s="10" t="str">
        <f>TEXT(Sales[[#This Row],[Date and Time]],"mmmm")</f>
        <v>September</v>
      </c>
    </row>
    <row r="75" spans="1:14" x14ac:dyDescent="0.3">
      <c r="A75" s="1" t="s">
        <v>3543</v>
      </c>
      <c r="B75" s="2">
        <v>45574.984027777777</v>
      </c>
      <c r="C75" s="1" t="s">
        <v>3282</v>
      </c>
      <c r="D75" s="1" t="s">
        <v>2043</v>
      </c>
      <c r="E75" s="1" t="s">
        <v>3479</v>
      </c>
      <c r="F75" s="1" t="s">
        <v>3472</v>
      </c>
      <c r="G75" s="1">
        <v>1300.53</v>
      </c>
      <c r="H75" s="1">
        <v>3</v>
      </c>
      <c r="I75" s="1">
        <f>Sales[[#This Row],[Selling Price]]*H75</f>
        <v>3901.59</v>
      </c>
      <c r="J75" s="1">
        <f>VLOOKUP(Sales[[#This Row],[Product ID]],Products[],4,0)</f>
        <v>707.26</v>
      </c>
      <c r="K75" s="1">
        <f>Sales[[#This Row],[Total Sales]]-Sales[[#This Row],[Cost price]]</f>
        <v>3194.33</v>
      </c>
      <c r="L75" s="1" t="str">
        <f>TEXT(Sales[[#This Row],[Date and Time]],"dddd")</f>
        <v>Wednesday</v>
      </c>
      <c r="M75" s="1" t="str">
        <f>TEXT(Sales[[#This Row],[Date and Time]],"mm")</f>
        <v>10</v>
      </c>
      <c r="N75" s="10" t="str">
        <f>TEXT(Sales[[#This Row],[Date and Time]],"mmmm")</f>
        <v>October</v>
      </c>
    </row>
    <row r="76" spans="1:14" x14ac:dyDescent="0.3">
      <c r="A76" s="1" t="s">
        <v>3544</v>
      </c>
      <c r="B76" s="2">
        <v>45378.018321759257</v>
      </c>
      <c r="C76" s="1" t="s">
        <v>3356</v>
      </c>
      <c r="D76" s="1" t="s">
        <v>769</v>
      </c>
      <c r="E76" s="1" t="s">
        <v>3479</v>
      </c>
      <c r="F76" s="1" t="s">
        <v>3472</v>
      </c>
      <c r="G76" s="1">
        <v>1621.04</v>
      </c>
      <c r="H76" s="1">
        <v>2</v>
      </c>
      <c r="I76" s="1">
        <f>Sales[[#This Row],[Selling Price]]*H76</f>
        <v>3242.08</v>
      </c>
      <c r="J76" s="1">
        <f>VLOOKUP(Sales[[#This Row],[Product ID]],Products[],4,0)</f>
        <v>310.20999999999998</v>
      </c>
      <c r="K76" s="1">
        <f>Sales[[#This Row],[Total Sales]]-Sales[[#This Row],[Cost price]]</f>
        <v>2931.87</v>
      </c>
      <c r="L76" s="1" t="str">
        <f>TEXT(Sales[[#This Row],[Date and Time]],"dddd")</f>
        <v>Wednesday</v>
      </c>
      <c r="M76" s="1" t="str">
        <f>TEXT(Sales[[#This Row],[Date and Time]],"mm")</f>
        <v>03</v>
      </c>
      <c r="N76" s="10" t="str">
        <f>TEXT(Sales[[#This Row],[Date and Time]],"mmmm")</f>
        <v>March</v>
      </c>
    </row>
    <row r="77" spans="1:14" x14ac:dyDescent="0.3">
      <c r="A77" s="1" t="s">
        <v>3545</v>
      </c>
      <c r="B77" s="2">
        <v>45563.545300925929</v>
      </c>
      <c r="C77" s="1" t="s">
        <v>3361</v>
      </c>
      <c r="D77" s="1" t="s">
        <v>328</v>
      </c>
      <c r="E77" s="1" t="s">
        <v>3464</v>
      </c>
      <c r="F77" s="1" t="s">
        <v>3462</v>
      </c>
      <c r="G77" s="1">
        <v>759.16</v>
      </c>
      <c r="H77" s="1">
        <v>4</v>
      </c>
      <c r="I77" s="1">
        <f>Sales[[#This Row],[Selling Price]]*H77</f>
        <v>3036.64</v>
      </c>
      <c r="J77" s="1">
        <f>VLOOKUP(Sales[[#This Row],[Product ID]],Products[],4,0)</f>
        <v>188.08</v>
      </c>
      <c r="K77" s="1">
        <f>Sales[[#This Row],[Total Sales]]-Sales[[#This Row],[Cost price]]</f>
        <v>2848.56</v>
      </c>
      <c r="L77" s="1" t="str">
        <f>TEXT(Sales[[#This Row],[Date and Time]],"dddd")</f>
        <v>Saturday</v>
      </c>
      <c r="M77" s="1" t="str">
        <f>TEXT(Sales[[#This Row],[Date and Time]],"mm")</f>
        <v>09</v>
      </c>
      <c r="N77" s="10" t="str">
        <f>TEXT(Sales[[#This Row],[Date and Time]],"mmmm")</f>
        <v>September</v>
      </c>
    </row>
    <row r="78" spans="1:14" x14ac:dyDescent="0.3">
      <c r="A78" s="1" t="s">
        <v>3546</v>
      </c>
      <c r="B78" s="2">
        <v>45582.307569444441</v>
      </c>
      <c r="C78" s="1" t="s">
        <v>3220</v>
      </c>
      <c r="D78" s="1" t="s">
        <v>2547</v>
      </c>
      <c r="E78" s="1" t="s">
        <v>3471</v>
      </c>
      <c r="F78" s="1" t="s">
        <v>3469</v>
      </c>
      <c r="G78" s="1">
        <v>1898.09</v>
      </c>
      <c r="H78" s="1">
        <v>9</v>
      </c>
      <c r="I78" s="1">
        <f>Sales[[#This Row],[Selling Price]]*H78</f>
        <v>17082.809999999998</v>
      </c>
      <c r="J78" s="1">
        <f>VLOOKUP(Sales[[#This Row],[Product ID]],Products[],4,0)</f>
        <v>27.63</v>
      </c>
      <c r="K78" s="1">
        <f>Sales[[#This Row],[Total Sales]]-Sales[[#This Row],[Cost price]]</f>
        <v>17055.179999999997</v>
      </c>
      <c r="L78" s="1" t="str">
        <f>TEXT(Sales[[#This Row],[Date and Time]],"dddd")</f>
        <v>Thursday</v>
      </c>
      <c r="M78" s="1" t="str">
        <f>TEXT(Sales[[#This Row],[Date and Time]],"mm")</f>
        <v>10</v>
      </c>
      <c r="N78" s="10" t="str">
        <f>TEXT(Sales[[#This Row],[Date and Time]],"mmmm")</f>
        <v>October</v>
      </c>
    </row>
    <row r="79" spans="1:14" x14ac:dyDescent="0.3">
      <c r="A79" s="1" t="s">
        <v>3547</v>
      </c>
      <c r="B79" s="2">
        <v>45397.228796296295</v>
      </c>
      <c r="C79" s="1" t="s">
        <v>3322</v>
      </c>
      <c r="D79" s="1" t="s">
        <v>1899</v>
      </c>
      <c r="E79" s="1" t="s">
        <v>3479</v>
      </c>
      <c r="F79" s="1" t="s">
        <v>3467</v>
      </c>
      <c r="G79" s="1">
        <v>809.82</v>
      </c>
      <c r="H79" s="1">
        <v>1</v>
      </c>
      <c r="I79" s="1">
        <f>Sales[[#This Row],[Selling Price]]*H79</f>
        <v>809.82</v>
      </c>
      <c r="J79" s="1">
        <f>VLOOKUP(Sales[[#This Row],[Product ID]],Products[],4,0)</f>
        <v>35.22</v>
      </c>
      <c r="K79" s="1">
        <f>Sales[[#This Row],[Total Sales]]-Sales[[#This Row],[Cost price]]</f>
        <v>774.6</v>
      </c>
      <c r="L79" s="1" t="str">
        <f>TEXT(Sales[[#This Row],[Date and Time]],"dddd")</f>
        <v>Monday</v>
      </c>
      <c r="M79" s="1" t="str">
        <f>TEXT(Sales[[#This Row],[Date and Time]],"mm")</f>
        <v>04</v>
      </c>
      <c r="N79" s="10" t="str">
        <f>TEXT(Sales[[#This Row],[Date and Time]],"mmmm")</f>
        <v>April</v>
      </c>
    </row>
    <row r="80" spans="1:14" x14ac:dyDescent="0.3">
      <c r="A80" s="1" t="s">
        <v>3548</v>
      </c>
      <c r="B80" s="2">
        <v>45611.744606481479</v>
      </c>
      <c r="C80" s="1" t="s">
        <v>3329</v>
      </c>
      <c r="D80" s="1" t="s">
        <v>1604</v>
      </c>
      <c r="E80" s="1" t="s">
        <v>3464</v>
      </c>
      <c r="F80" s="1" t="s">
        <v>3476</v>
      </c>
      <c r="G80" s="1">
        <v>706.3</v>
      </c>
      <c r="H80" s="1">
        <v>5</v>
      </c>
      <c r="I80" s="1">
        <f>Sales[[#This Row],[Selling Price]]*H80</f>
        <v>3531.5</v>
      </c>
      <c r="J80" s="1">
        <f>VLOOKUP(Sales[[#This Row],[Product ID]],Products[],4,0)</f>
        <v>596.91999999999996</v>
      </c>
      <c r="K80" s="1">
        <f>Sales[[#This Row],[Total Sales]]-Sales[[#This Row],[Cost price]]</f>
        <v>2934.58</v>
      </c>
      <c r="L80" s="1" t="str">
        <f>TEXT(Sales[[#This Row],[Date and Time]],"dddd")</f>
        <v>Friday</v>
      </c>
      <c r="M80" s="1" t="str">
        <f>TEXT(Sales[[#This Row],[Date and Time]],"mm")</f>
        <v>11</v>
      </c>
      <c r="N80" s="10" t="str">
        <f>TEXT(Sales[[#This Row],[Date and Time]],"mmmm")</f>
        <v>November</v>
      </c>
    </row>
    <row r="81" spans="1:14" x14ac:dyDescent="0.3">
      <c r="A81" s="1" t="s">
        <v>3549</v>
      </c>
      <c r="B81" s="2">
        <v>45298.894062500003</v>
      </c>
      <c r="C81" s="1" t="s">
        <v>3439</v>
      </c>
      <c r="D81" s="1" t="s">
        <v>1863</v>
      </c>
      <c r="E81" s="1" t="s">
        <v>3461</v>
      </c>
      <c r="F81" s="1" t="s">
        <v>3469</v>
      </c>
      <c r="G81" s="1">
        <v>1923.24</v>
      </c>
      <c r="H81" s="1">
        <v>4</v>
      </c>
      <c r="I81" s="1">
        <f>Sales[[#This Row],[Selling Price]]*H81</f>
        <v>7692.96</v>
      </c>
      <c r="J81" s="1">
        <f>VLOOKUP(Sales[[#This Row],[Product ID]],Products[],4,0)</f>
        <v>945.84</v>
      </c>
      <c r="K81" s="1">
        <f>Sales[[#This Row],[Total Sales]]-Sales[[#This Row],[Cost price]]</f>
        <v>6747.12</v>
      </c>
      <c r="L81" s="1" t="str">
        <f>TEXT(Sales[[#This Row],[Date and Time]],"dddd")</f>
        <v>Sunday</v>
      </c>
      <c r="M81" s="1" t="str">
        <f>TEXT(Sales[[#This Row],[Date and Time]],"mm")</f>
        <v>01</v>
      </c>
      <c r="N81" s="10" t="str">
        <f>TEXT(Sales[[#This Row],[Date and Time]],"mmmm")</f>
        <v>January</v>
      </c>
    </row>
    <row r="82" spans="1:14" x14ac:dyDescent="0.3">
      <c r="A82" s="1" t="s">
        <v>3550</v>
      </c>
      <c r="B82" s="2">
        <v>45329.505752314813</v>
      </c>
      <c r="C82" s="1" t="s">
        <v>3445</v>
      </c>
      <c r="D82" s="1" t="s">
        <v>507</v>
      </c>
      <c r="E82" s="1" t="s">
        <v>3466</v>
      </c>
      <c r="F82" s="1" t="s">
        <v>3472</v>
      </c>
      <c r="G82" s="1">
        <v>1450.71</v>
      </c>
      <c r="H82" s="1">
        <v>4</v>
      </c>
      <c r="I82" s="1">
        <f>Sales[[#This Row],[Selling Price]]*H82</f>
        <v>5802.84</v>
      </c>
      <c r="J82" s="1">
        <f>VLOOKUP(Sales[[#This Row],[Product ID]],Products[],4,0)</f>
        <v>154.76</v>
      </c>
      <c r="K82" s="1">
        <f>Sales[[#This Row],[Total Sales]]-Sales[[#This Row],[Cost price]]</f>
        <v>5648.08</v>
      </c>
      <c r="L82" s="1" t="str">
        <f>TEXT(Sales[[#This Row],[Date and Time]],"dddd")</f>
        <v>Wednesday</v>
      </c>
      <c r="M82" s="1" t="str">
        <f>TEXT(Sales[[#This Row],[Date and Time]],"mm")</f>
        <v>02</v>
      </c>
      <c r="N82" s="10" t="str">
        <f>TEXT(Sales[[#This Row],[Date and Time]],"mmmm")</f>
        <v>February</v>
      </c>
    </row>
    <row r="83" spans="1:14" x14ac:dyDescent="0.3">
      <c r="A83" s="1" t="s">
        <v>3551</v>
      </c>
      <c r="B83" s="2">
        <v>45476.394560185188</v>
      </c>
      <c r="C83" s="1" t="s">
        <v>3445</v>
      </c>
      <c r="D83" s="1" t="s">
        <v>2013</v>
      </c>
      <c r="E83" s="1" t="s">
        <v>3466</v>
      </c>
      <c r="F83" s="1" t="s">
        <v>3462</v>
      </c>
      <c r="G83" s="1">
        <v>881.52</v>
      </c>
      <c r="H83" s="1">
        <v>4</v>
      </c>
      <c r="I83" s="1">
        <f>Sales[[#This Row],[Selling Price]]*H83</f>
        <v>3526.08</v>
      </c>
      <c r="J83" s="1">
        <f>VLOOKUP(Sales[[#This Row],[Product ID]],Products[],4,0)</f>
        <v>154.76</v>
      </c>
      <c r="K83" s="1">
        <f>Sales[[#This Row],[Total Sales]]-Sales[[#This Row],[Cost price]]</f>
        <v>3371.3199999999997</v>
      </c>
      <c r="L83" s="1" t="str">
        <f>TEXT(Sales[[#This Row],[Date and Time]],"dddd")</f>
        <v>Wednesday</v>
      </c>
      <c r="M83" s="1" t="str">
        <f>TEXT(Sales[[#This Row],[Date and Time]],"mm")</f>
        <v>07</v>
      </c>
      <c r="N83" s="10" t="str">
        <f>TEXT(Sales[[#This Row],[Date and Time]],"mmmm")</f>
        <v>July</v>
      </c>
    </row>
    <row r="84" spans="1:14" x14ac:dyDescent="0.3">
      <c r="A84" s="1" t="s">
        <v>3552</v>
      </c>
      <c r="B84" s="2">
        <v>45295.012731481482</v>
      </c>
      <c r="C84" s="1" t="s">
        <v>3417</v>
      </c>
      <c r="D84" s="1" t="s">
        <v>717</v>
      </c>
      <c r="E84" s="1" t="s">
        <v>3464</v>
      </c>
      <c r="F84" s="1" t="s">
        <v>3476</v>
      </c>
      <c r="G84" s="1">
        <v>1055.17</v>
      </c>
      <c r="H84" s="1">
        <v>2</v>
      </c>
      <c r="I84" s="1">
        <f>Sales[[#This Row],[Selling Price]]*H84</f>
        <v>2110.34</v>
      </c>
      <c r="J84" s="1">
        <f>VLOOKUP(Sales[[#This Row],[Product ID]],Products[],4,0)</f>
        <v>648.5</v>
      </c>
      <c r="K84" s="1">
        <f>Sales[[#This Row],[Total Sales]]-Sales[[#This Row],[Cost price]]</f>
        <v>1461.8400000000001</v>
      </c>
      <c r="L84" s="1" t="str">
        <f>TEXT(Sales[[#This Row],[Date and Time]],"dddd")</f>
        <v>Thursday</v>
      </c>
      <c r="M84" s="1" t="str">
        <f>TEXT(Sales[[#This Row],[Date and Time]],"mm")</f>
        <v>01</v>
      </c>
      <c r="N84" s="10" t="str">
        <f>TEXT(Sales[[#This Row],[Date and Time]],"mmmm")</f>
        <v>January</v>
      </c>
    </row>
    <row r="85" spans="1:14" x14ac:dyDescent="0.3">
      <c r="A85" s="1" t="s">
        <v>3553</v>
      </c>
      <c r="B85" s="2">
        <v>45416.103275462963</v>
      </c>
      <c r="C85" s="1" t="s">
        <v>3451</v>
      </c>
      <c r="D85" s="1" t="s">
        <v>1376</v>
      </c>
      <c r="E85" s="1" t="s">
        <v>3464</v>
      </c>
      <c r="F85" s="1" t="s">
        <v>3462</v>
      </c>
      <c r="G85" s="1">
        <v>953.78</v>
      </c>
      <c r="H85" s="1">
        <v>5</v>
      </c>
      <c r="I85" s="1">
        <f>Sales[[#This Row],[Selling Price]]*H85</f>
        <v>4768.8999999999996</v>
      </c>
      <c r="J85" s="1">
        <f>VLOOKUP(Sales[[#This Row],[Product ID]],Products[],4,0)</f>
        <v>565.99</v>
      </c>
      <c r="K85" s="1">
        <f>Sales[[#This Row],[Total Sales]]-Sales[[#This Row],[Cost price]]</f>
        <v>4202.91</v>
      </c>
      <c r="L85" s="1" t="str">
        <f>TEXT(Sales[[#This Row],[Date and Time]],"dddd")</f>
        <v>Saturday</v>
      </c>
      <c r="M85" s="1" t="str">
        <f>TEXT(Sales[[#This Row],[Date and Time]],"mm")</f>
        <v>05</v>
      </c>
      <c r="N85" s="10" t="str">
        <f>TEXT(Sales[[#This Row],[Date and Time]],"mmmm")</f>
        <v>May</v>
      </c>
    </row>
    <row r="86" spans="1:14" x14ac:dyDescent="0.3">
      <c r="A86" s="1" t="s">
        <v>3554</v>
      </c>
      <c r="B86" s="2">
        <v>45294.112303240741</v>
      </c>
      <c r="C86" s="1" t="s">
        <v>3289</v>
      </c>
      <c r="D86" s="1" t="s">
        <v>3184</v>
      </c>
      <c r="E86" s="1" t="s">
        <v>3471</v>
      </c>
      <c r="F86" s="1" t="s">
        <v>3469</v>
      </c>
      <c r="G86" s="1">
        <v>1164.5899999999999</v>
      </c>
      <c r="H86" s="1">
        <v>2</v>
      </c>
      <c r="I86" s="1">
        <f>Sales[[#This Row],[Selling Price]]*H86</f>
        <v>2329.1799999999998</v>
      </c>
      <c r="J86" s="1">
        <f>VLOOKUP(Sales[[#This Row],[Product ID]],Products[],4,0)</f>
        <v>184.29</v>
      </c>
      <c r="K86" s="1">
        <f>Sales[[#This Row],[Total Sales]]-Sales[[#This Row],[Cost price]]</f>
        <v>2144.89</v>
      </c>
      <c r="L86" s="1" t="str">
        <f>TEXT(Sales[[#This Row],[Date and Time]],"dddd")</f>
        <v>Wednesday</v>
      </c>
      <c r="M86" s="1" t="str">
        <f>TEXT(Sales[[#This Row],[Date and Time]],"mm")</f>
        <v>01</v>
      </c>
      <c r="N86" s="10" t="str">
        <f>TEXT(Sales[[#This Row],[Date and Time]],"mmmm")</f>
        <v>January</v>
      </c>
    </row>
    <row r="87" spans="1:14" x14ac:dyDescent="0.3">
      <c r="A87" s="1" t="s">
        <v>3555</v>
      </c>
      <c r="B87" s="2">
        <v>45576.880682870367</v>
      </c>
      <c r="C87" s="1" t="s">
        <v>3373</v>
      </c>
      <c r="D87" s="1" t="s">
        <v>2925</v>
      </c>
      <c r="E87" s="1" t="s">
        <v>3479</v>
      </c>
      <c r="F87" s="1" t="s">
        <v>3467</v>
      </c>
      <c r="G87" s="1">
        <v>255.19</v>
      </c>
      <c r="H87" s="1">
        <v>6</v>
      </c>
      <c r="I87" s="1">
        <f>Sales[[#This Row],[Selling Price]]*H87</f>
        <v>1531.1399999999999</v>
      </c>
      <c r="J87" s="1">
        <f>VLOOKUP(Sales[[#This Row],[Product ID]],Products[],4,0)</f>
        <v>821.86</v>
      </c>
      <c r="K87" s="1">
        <f>Sales[[#This Row],[Total Sales]]-Sales[[#This Row],[Cost price]]</f>
        <v>709.27999999999986</v>
      </c>
      <c r="L87" s="1" t="str">
        <f>TEXT(Sales[[#This Row],[Date and Time]],"dddd")</f>
        <v>Friday</v>
      </c>
      <c r="M87" s="1" t="str">
        <f>TEXT(Sales[[#This Row],[Date and Time]],"mm")</f>
        <v>10</v>
      </c>
      <c r="N87" s="10" t="str">
        <f>TEXT(Sales[[#This Row],[Date and Time]],"mmmm")</f>
        <v>October</v>
      </c>
    </row>
    <row r="88" spans="1:14" x14ac:dyDescent="0.3">
      <c r="A88" s="1" t="s">
        <v>3556</v>
      </c>
      <c r="B88" s="2">
        <v>45333.746770833335</v>
      </c>
      <c r="C88" s="1" t="s">
        <v>3305</v>
      </c>
      <c r="D88" s="1" t="s">
        <v>1420</v>
      </c>
      <c r="E88" s="1" t="s">
        <v>3461</v>
      </c>
      <c r="F88" s="1" t="s">
        <v>3467</v>
      </c>
      <c r="G88" s="1">
        <v>1632.82</v>
      </c>
      <c r="H88" s="1">
        <v>7</v>
      </c>
      <c r="I88" s="1">
        <f>Sales[[#This Row],[Selling Price]]*H88</f>
        <v>11429.74</v>
      </c>
      <c r="J88" s="1">
        <f>VLOOKUP(Sales[[#This Row],[Product ID]],Products[],4,0)</f>
        <v>376.96</v>
      </c>
      <c r="K88" s="1">
        <f>Sales[[#This Row],[Total Sales]]-Sales[[#This Row],[Cost price]]</f>
        <v>11052.78</v>
      </c>
      <c r="L88" s="1" t="str">
        <f>TEXT(Sales[[#This Row],[Date and Time]],"dddd")</f>
        <v>Sunday</v>
      </c>
      <c r="M88" s="1" t="str">
        <f>TEXT(Sales[[#This Row],[Date and Time]],"mm")</f>
        <v>02</v>
      </c>
      <c r="N88" s="10" t="str">
        <f>TEXT(Sales[[#This Row],[Date and Time]],"mmmm")</f>
        <v>February</v>
      </c>
    </row>
    <row r="89" spans="1:14" x14ac:dyDescent="0.3">
      <c r="A89" s="1" t="s">
        <v>3557</v>
      </c>
      <c r="B89" s="2">
        <v>45384.042604166665</v>
      </c>
      <c r="C89" s="1" t="s">
        <v>3342</v>
      </c>
      <c r="D89" s="1" t="s">
        <v>2780</v>
      </c>
      <c r="E89" s="1" t="s">
        <v>3464</v>
      </c>
      <c r="F89" s="1" t="s">
        <v>3467</v>
      </c>
      <c r="G89" s="1">
        <v>944.06</v>
      </c>
      <c r="H89" s="1">
        <v>10</v>
      </c>
      <c r="I89" s="1">
        <f>Sales[[#This Row],[Selling Price]]*H89</f>
        <v>9440.5999999999985</v>
      </c>
      <c r="J89" s="1">
        <f>VLOOKUP(Sales[[#This Row],[Product ID]],Products[],4,0)</f>
        <v>961.3</v>
      </c>
      <c r="K89" s="1">
        <f>Sales[[#This Row],[Total Sales]]-Sales[[#This Row],[Cost price]]</f>
        <v>8479.2999999999993</v>
      </c>
      <c r="L89" s="1" t="str">
        <f>TEXT(Sales[[#This Row],[Date and Time]],"dddd")</f>
        <v>Tuesday</v>
      </c>
      <c r="M89" s="1" t="str">
        <f>TEXT(Sales[[#This Row],[Date and Time]],"mm")</f>
        <v>04</v>
      </c>
      <c r="N89" s="10" t="str">
        <f>TEXT(Sales[[#This Row],[Date and Time]],"mmmm")</f>
        <v>April</v>
      </c>
    </row>
    <row r="90" spans="1:14" x14ac:dyDescent="0.3">
      <c r="A90" s="1" t="s">
        <v>3558</v>
      </c>
      <c r="B90" s="2">
        <v>45381.493611111109</v>
      </c>
      <c r="C90" s="1" t="s">
        <v>3446</v>
      </c>
      <c r="D90" s="1" t="s">
        <v>373</v>
      </c>
      <c r="E90" s="1" t="s">
        <v>3464</v>
      </c>
      <c r="F90" s="1" t="s">
        <v>3469</v>
      </c>
      <c r="G90" s="1">
        <v>1886.52</v>
      </c>
      <c r="H90" s="1">
        <v>9</v>
      </c>
      <c r="I90" s="1">
        <f>Sales[[#This Row],[Selling Price]]*H90</f>
        <v>16978.68</v>
      </c>
      <c r="J90" s="1">
        <f>VLOOKUP(Sales[[#This Row],[Product ID]],Products[],4,0)</f>
        <v>809.98</v>
      </c>
      <c r="K90" s="1">
        <f>Sales[[#This Row],[Total Sales]]-Sales[[#This Row],[Cost price]]</f>
        <v>16168.7</v>
      </c>
      <c r="L90" s="1" t="str">
        <f>TEXT(Sales[[#This Row],[Date and Time]],"dddd")</f>
        <v>Saturday</v>
      </c>
      <c r="M90" s="1" t="str">
        <f>TEXT(Sales[[#This Row],[Date and Time]],"mm")</f>
        <v>03</v>
      </c>
      <c r="N90" s="10" t="str">
        <f>TEXT(Sales[[#This Row],[Date and Time]],"mmmm")</f>
        <v>March</v>
      </c>
    </row>
    <row r="91" spans="1:14" x14ac:dyDescent="0.3">
      <c r="A91" s="1" t="s">
        <v>3559</v>
      </c>
      <c r="B91" s="2">
        <v>45469.459780092591</v>
      </c>
      <c r="C91" s="1" t="s">
        <v>3281</v>
      </c>
      <c r="D91" s="1" t="s">
        <v>2378</v>
      </c>
      <c r="E91" s="1" t="s">
        <v>3471</v>
      </c>
      <c r="F91" s="1" t="s">
        <v>3472</v>
      </c>
      <c r="G91" s="1">
        <v>1595.73</v>
      </c>
      <c r="H91" s="1">
        <v>6</v>
      </c>
      <c r="I91" s="1">
        <f>Sales[[#This Row],[Selling Price]]*H91</f>
        <v>9574.380000000001</v>
      </c>
      <c r="J91" s="1">
        <f>VLOOKUP(Sales[[#This Row],[Product ID]],Products[],4,0)</f>
        <v>136.99</v>
      </c>
      <c r="K91" s="1">
        <f>Sales[[#This Row],[Total Sales]]-Sales[[#This Row],[Cost price]]</f>
        <v>9437.3900000000012</v>
      </c>
      <c r="L91" s="1" t="str">
        <f>TEXT(Sales[[#This Row],[Date and Time]],"dddd")</f>
        <v>Wednesday</v>
      </c>
      <c r="M91" s="1" t="str">
        <f>TEXT(Sales[[#This Row],[Date and Time]],"mm")</f>
        <v>06</v>
      </c>
      <c r="N91" s="10" t="str">
        <f>TEXT(Sales[[#This Row],[Date and Time]],"mmmm")</f>
        <v>June</v>
      </c>
    </row>
    <row r="92" spans="1:14" x14ac:dyDescent="0.3">
      <c r="A92" s="1" t="s">
        <v>3560</v>
      </c>
      <c r="B92" s="2">
        <v>45420.466539351852</v>
      </c>
      <c r="C92" s="1" t="s">
        <v>3428</v>
      </c>
      <c r="D92" s="1" t="s">
        <v>82</v>
      </c>
      <c r="E92" s="1" t="s">
        <v>3466</v>
      </c>
      <c r="F92" s="1" t="s">
        <v>3462</v>
      </c>
      <c r="G92" s="1">
        <v>134.24</v>
      </c>
      <c r="H92" s="1">
        <v>3</v>
      </c>
      <c r="I92" s="1">
        <f>Sales[[#This Row],[Selling Price]]*H92</f>
        <v>402.72</v>
      </c>
      <c r="J92" s="1">
        <f>VLOOKUP(Sales[[#This Row],[Product ID]],Products[],4,0)</f>
        <v>742.32</v>
      </c>
      <c r="K92" s="1">
        <f>Sales[[#This Row],[Total Sales]]-Sales[[#This Row],[Cost price]]</f>
        <v>-339.6</v>
      </c>
      <c r="L92" s="1" t="str">
        <f>TEXT(Sales[[#This Row],[Date and Time]],"dddd")</f>
        <v>Wednesday</v>
      </c>
      <c r="M92" s="1" t="str">
        <f>TEXT(Sales[[#This Row],[Date and Time]],"mm")</f>
        <v>05</v>
      </c>
      <c r="N92" s="10" t="str">
        <f>TEXT(Sales[[#This Row],[Date and Time]],"mmmm")</f>
        <v>May</v>
      </c>
    </row>
    <row r="93" spans="1:14" x14ac:dyDescent="0.3">
      <c r="A93" s="1" t="s">
        <v>3561</v>
      </c>
      <c r="B93" s="2">
        <v>45336.705023148148</v>
      </c>
      <c r="C93" s="1" t="s">
        <v>3436</v>
      </c>
      <c r="D93" s="1" t="s">
        <v>2340</v>
      </c>
      <c r="E93" s="1" t="s">
        <v>3471</v>
      </c>
      <c r="F93" s="1" t="s">
        <v>3469</v>
      </c>
      <c r="G93" s="1">
        <v>391</v>
      </c>
      <c r="H93" s="1">
        <v>10</v>
      </c>
      <c r="I93" s="1">
        <f>Sales[[#This Row],[Selling Price]]*H93</f>
        <v>3910</v>
      </c>
      <c r="J93" s="1">
        <f>VLOOKUP(Sales[[#This Row],[Product ID]],Products[],4,0)</f>
        <v>839.9</v>
      </c>
      <c r="K93" s="1">
        <f>Sales[[#This Row],[Total Sales]]-Sales[[#This Row],[Cost price]]</f>
        <v>3070.1</v>
      </c>
      <c r="L93" s="1" t="str">
        <f>TEXT(Sales[[#This Row],[Date and Time]],"dddd")</f>
        <v>Wednesday</v>
      </c>
      <c r="M93" s="1" t="str">
        <f>TEXT(Sales[[#This Row],[Date and Time]],"mm")</f>
        <v>02</v>
      </c>
      <c r="N93" s="10" t="str">
        <f>TEXT(Sales[[#This Row],[Date and Time]],"mmmm")</f>
        <v>February</v>
      </c>
    </row>
    <row r="94" spans="1:14" x14ac:dyDescent="0.3">
      <c r="A94" s="1" t="s">
        <v>3562</v>
      </c>
      <c r="B94" s="2">
        <v>45477.965138888889</v>
      </c>
      <c r="C94" s="1" t="s">
        <v>3348</v>
      </c>
      <c r="D94" s="1" t="s">
        <v>953</v>
      </c>
      <c r="E94" s="1" t="s">
        <v>3464</v>
      </c>
      <c r="F94" s="1" t="s">
        <v>3476</v>
      </c>
      <c r="G94" s="1">
        <v>1741.35</v>
      </c>
      <c r="H94" s="1">
        <v>7</v>
      </c>
      <c r="I94" s="1">
        <f>Sales[[#This Row],[Selling Price]]*H94</f>
        <v>12189.449999999999</v>
      </c>
      <c r="J94" s="1">
        <f>VLOOKUP(Sales[[#This Row],[Product ID]],Products[],4,0)</f>
        <v>307.60000000000002</v>
      </c>
      <c r="K94" s="1">
        <f>Sales[[#This Row],[Total Sales]]-Sales[[#This Row],[Cost price]]</f>
        <v>11881.849999999999</v>
      </c>
      <c r="L94" s="1" t="str">
        <f>TEXT(Sales[[#This Row],[Date and Time]],"dddd")</f>
        <v>Thursday</v>
      </c>
      <c r="M94" s="1" t="str">
        <f>TEXT(Sales[[#This Row],[Date and Time]],"mm")</f>
        <v>07</v>
      </c>
      <c r="N94" s="10" t="str">
        <f>TEXT(Sales[[#This Row],[Date and Time]],"mmmm")</f>
        <v>July</v>
      </c>
    </row>
    <row r="95" spans="1:14" x14ac:dyDescent="0.3">
      <c r="A95" s="1" t="s">
        <v>3563</v>
      </c>
      <c r="B95" s="2">
        <v>45374.398657407408</v>
      </c>
      <c r="C95" s="1" t="s">
        <v>3311</v>
      </c>
      <c r="D95" s="1" t="s">
        <v>1140</v>
      </c>
      <c r="E95" s="1" t="s">
        <v>3471</v>
      </c>
      <c r="F95" s="1" t="s">
        <v>3462</v>
      </c>
      <c r="G95" s="1">
        <v>329.85</v>
      </c>
      <c r="H95" s="1">
        <v>5</v>
      </c>
      <c r="I95" s="1">
        <f>Sales[[#This Row],[Selling Price]]*H95</f>
        <v>1649.25</v>
      </c>
      <c r="J95" s="1">
        <f>VLOOKUP(Sales[[#This Row],[Product ID]],Products[],4,0)</f>
        <v>961.88</v>
      </c>
      <c r="K95" s="1">
        <f>Sales[[#This Row],[Total Sales]]-Sales[[#This Row],[Cost price]]</f>
        <v>687.37</v>
      </c>
      <c r="L95" s="1" t="str">
        <f>TEXT(Sales[[#This Row],[Date and Time]],"dddd")</f>
        <v>Saturday</v>
      </c>
      <c r="M95" s="1" t="str">
        <f>TEXT(Sales[[#This Row],[Date and Time]],"mm")</f>
        <v>03</v>
      </c>
      <c r="N95" s="10" t="str">
        <f>TEXT(Sales[[#This Row],[Date and Time]],"mmmm")</f>
        <v>March</v>
      </c>
    </row>
    <row r="96" spans="1:14" x14ac:dyDescent="0.3">
      <c r="A96" s="1" t="s">
        <v>3564</v>
      </c>
      <c r="B96" s="2">
        <v>45428.939212962963</v>
      </c>
      <c r="C96" s="1" t="s">
        <v>3326</v>
      </c>
      <c r="D96" s="1" t="s">
        <v>935</v>
      </c>
      <c r="E96" s="1" t="s">
        <v>3466</v>
      </c>
      <c r="F96" s="1" t="s">
        <v>3467</v>
      </c>
      <c r="G96" s="1">
        <v>603.36</v>
      </c>
      <c r="H96" s="1">
        <v>1</v>
      </c>
      <c r="I96" s="1">
        <f>Sales[[#This Row],[Selling Price]]*H96</f>
        <v>603.36</v>
      </c>
      <c r="J96" s="1">
        <f>VLOOKUP(Sales[[#This Row],[Product ID]],Products[],4,0)</f>
        <v>703.67</v>
      </c>
      <c r="K96" s="1">
        <f>Sales[[#This Row],[Total Sales]]-Sales[[#This Row],[Cost price]]</f>
        <v>-100.30999999999995</v>
      </c>
      <c r="L96" s="1" t="str">
        <f>TEXT(Sales[[#This Row],[Date and Time]],"dddd")</f>
        <v>Thursday</v>
      </c>
      <c r="M96" s="1" t="str">
        <f>TEXT(Sales[[#This Row],[Date and Time]],"mm")</f>
        <v>05</v>
      </c>
      <c r="N96" s="10" t="str">
        <f>TEXT(Sales[[#This Row],[Date and Time]],"mmmm")</f>
        <v>May</v>
      </c>
    </row>
    <row r="97" spans="1:14" x14ac:dyDescent="0.3">
      <c r="A97" s="1" t="s">
        <v>3565</v>
      </c>
      <c r="B97" s="2">
        <v>45497.448645833334</v>
      </c>
      <c r="C97" s="1" t="s">
        <v>3255</v>
      </c>
      <c r="D97" s="1" t="s">
        <v>2857</v>
      </c>
      <c r="E97" s="1" t="s">
        <v>3461</v>
      </c>
      <c r="F97" s="1" t="s">
        <v>3469</v>
      </c>
      <c r="G97" s="1">
        <v>1535.46</v>
      </c>
      <c r="H97" s="1">
        <v>4</v>
      </c>
      <c r="I97" s="1">
        <f>Sales[[#This Row],[Selling Price]]*H97</f>
        <v>6141.84</v>
      </c>
      <c r="J97" s="1">
        <f>VLOOKUP(Sales[[#This Row],[Product ID]],Products[],4,0)</f>
        <v>973.48</v>
      </c>
      <c r="K97" s="1">
        <f>Sales[[#This Row],[Total Sales]]-Sales[[#This Row],[Cost price]]</f>
        <v>5168.3600000000006</v>
      </c>
      <c r="L97" s="1" t="str">
        <f>TEXT(Sales[[#This Row],[Date and Time]],"dddd")</f>
        <v>Wednesday</v>
      </c>
      <c r="M97" s="1" t="str">
        <f>TEXT(Sales[[#This Row],[Date and Time]],"mm")</f>
        <v>07</v>
      </c>
      <c r="N97" s="10" t="str">
        <f>TEXT(Sales[[#This Row],[Date and Time]],"mmmm")</f>
        <v>July</v>
      </c>
    </row>
    <row r="98" spans="1:14" x14ac:dyDescent="0.3">
      <c r="A98" s="1" t="s">
        <v>3566</v>
      </c>
      <c r="B98" s="2">
        <v>45595.587962962964</v>
      </c>
      <c r="C98" s="1" t="s">
        <v>3261</v>
      </c>
      <c r="D98" s="1" t="s">
        <v>1813</v>
      </c>
      <c r="E98" s="1" t="s">
        <v>3461</v>
      </c>
      <c r="F98" s="1" t="s">
        <v>3476</v>
      </c>
      <c r="G98" s="1">
        <v>482.64</v>
      </c>
      <c r="H98" s="1">
        <v>4</v>
      </c>
      <c r="I98" s="1">
        <f>Sales[[#This Row],[Selling Price]]*H98</f>
        <v>1930.56</v>
      </c>
      <c r="J98" s="1">
        <f>VLOOKUP(Sales[[#This Row],[Product ID]],Products[],4,0)</f>
        <v>950.81</v>
      </c>
      <c r="K98" s="1">
        <f>Sales[[#This Row],[Total Sales]]-Sales[[#This Row],[Cost price]]</f>
        <v>979.75</v>
      </c>
      <c r="L98" s="1" t="str">
        <f>TEXT(Sales[[#This Row],[Date and Time]],"dddd")</f>
        <v>Wednesday</v>
      </c>
      <c r="M98" s="1" t="str">
        <f>TEXT(Sales[[#This Row],[Date and Time]],"mm")</f>
        <v>10</v>
      </c>
      <c r="N98" s="10" t="str">
        <f>TEXT(Sales[[#This Row],[Date and Time]],"mmmm")</f>
        <v>October</v>
      </c>
    </row>
    <row r="99" spans="1:14" x14ac:dyDescent="0.3">
      <c r="A99" s="1" t="s">
        <v>3567</v>
      </c>
      <c r="B99" s="2">
        <v>45371.763935185183</v>
      </c>
      <c r="C99" s="1" t="s">
        <v>3335</v>
      </c>
      <c r="D99" s="1" t="s">
        <v>1373</v>
      </c>
      <c r="E99" s="1" t="s">
        <v>3471</v>
      </c>
      <c r="F99" s="1" t="s">
        <v>3472</v>
      </c>
      <c r="G99" s="1">
        <v>1056.31</v>
      </c>
      <c r="H99" s="1">
        <v>5</v>
      </c>
      <c r="I99" s="1">
        <f>Sales[[#This Row],[Selling Price]]*H99</f>
        <v>5281.5499999999993</v>
      </c>
      <c r="J99" s="1">
        <f>VLOOKUP(Sales[[#This Row],[Product ID]],Products[],4,0)</f>
        <v>303.60000000000002</v>
      </c>
      <c r="K99" s="1">
        <f>Sales[[#This Row],[Total Sales]]-Sales[[#This Row],[Cost price]]</f>
        <v>4977.9499999999989</v>
      </c>
      <c r="L99" s="1" t="str">
        <f>TEXT(Sales[[#This Row],[Date and Time]],"dddd")</f>
        <v>Wednesday</v>
      </c>
      <c r="M99" s="1" t="str">
        <f>TEXT(Sales[[#This Row],[Date and Time]],"mm")</f>
        <v>03</v>
      </c>
      <c r="N99" s="10" t="str">
        <f>TEXT(Sales[[#This Row],[Date and Time]],"mmmm")</f>
        <v>March</v>
      </c>
    </row>
    <row r="100" spans="1:14" x14ac:dyDescent="0.3">
      <c r="A100" s="1" t="s">
        <v>3568</v>
      </c>
      <c r="B100" s="2">
        <v>45592.129004629627</v>
      </c>
      <c r="C100" s="1" t="s">
        <v>3421</v>
      </c>
      <c r="D100" s="1" t="s">
        <v>1896</v>
      </c>
      <c r="E100" s="1" t="s">
        <v>3464</v>
      </c>
      <c r="F100" s="1" t="s">
        <v>3467</v>
      </c>
      <c r="G100" s="1">
        <v>1664.34</v>
      </c>
      <c r="H100" s="1">
        <v>10</v>
      </c>
      <c r="I100" s="1">
        <f>Sales[[#This Row],[Selling Price]]*H100</f>
        <v>16643.399999999998</v>
      </c>
      <c r="J100" s="1">
        <f>VLOOKUP(Sales[[#This Row],[Product ID]],Products[],4,0)</f>
        <v>407.18</v>
      </c>
      <c r="K100" s="1">
        <f>Sales[[#This Row],[Total Sales]]-Sales[[#This Row],[Cost price]]</f>
        <v>16236.219999999998</v>
      </c>
      <c r="L100" s="1" t="str">
        <f>TEXT(Sales[[#This Row],[Date and Time]],"dddd")</f>
        <v>Sunday</v>
      </c>
      <c r="M100" s="1" t="str">
        <f>TEXT(Sales[[#This Row],[Date and Time]],"mm")</f>
        <v>10</v>
      </c>
      <c r="N100" s="10" t="str">
        <f>TEXT(Sales[[#This Row],[Date and Time]],"mmmm")</f>
        <v>October</v>
      </c>
    </row>
    <row r="101" spans="1:14" x14ac:dyDescent="0.3">
      <c r="A101" s="1" t="s">
        <v>3569</v>
      </c>
      <c r="B101" s="2">
        <v>45584.37771990741</v>
      </c>
      <c r="C101" s="1" t="s">
        <v>3347</v>
      </c>
      <c r="D101" s="1" t="s">
        <v>328</v>
      </c>
      <c r="E101" s="1" t="s">
        <v>3461</v>
      </c>
      <c r="F101" s="1" t="s">
        <v>3476</v>
      </c>
      <c r="G101" s="1">
        <v>992.31</v>
      </c>
      <c r="H101" s="1">
        <v>4</v>
      </c>
      <c r="I101" s="1">
        <f>Sales[[#This Row],[Selling Price]]*H101</f>
        <v>3969.24</v>
      </c>
      <c r="J101" s="1">
        <f>VLOOKUP(Sales[[#This Row],[Product ID]],Products[],4,0)</f>
        <v>211.14</v>
      </c>
      <c r="K101" s="1">
        <f>Sales[[#This Row],[Total Sales]]-Sales[[#This Row],[Cost price]]</f>
        <v>3758.1</v>
      </c>
      <c r="L101" s="1" t="str">
        <f>TEXT(Sales[[#This Row],[Date and Time]],"dddd")</f>
        <v>Saturday</v>
      </c>
      <c r="M101" s="1" t="str">
        <f>TEXT(Sales[[#This Row],[Date and Time]],"mm")</f>
        <v>10</v>
      </c>
      <c r="N101" s="10" t="str">
        <f>TEXT(Sales[[#This Row],[Date and Time]],"mmmm")</f>
        <v>October</v>
      </c>
    </row>
    <row r="102" spans="1:14" x14ac:dyDescent="0.3">
      <c r="A102" s="1" t="s">
        <v>3570</v>
      </c>
      <c r="B102" s="2">
        <v>45421.73</v>
      </c>
      <c r="C102" s="1" t="s">
        <v>3385</v>
      </c>
      <c r="D102" s="1" t="s">
        <v>2647</v>
      </c>
      <c r="E102" s="1" t="s">
        <v>3461</v>
      </c>
      <c r="F102" s="1" t="s">
        <v>3472</v>
      </c>
      <c r="G102" s="1">
        <v>81.72</v>
      </c>
      <c r="H102" s="1">
        <v>6</v>
      </c>
      <c r="I102" s="1">
        <f>Sales[[#This Row],[Selling Price]]*H102</f>
        <v>490.32</v>
      </c>
      <c r="J102" s="1">
        <f>VLOOKUP(Sales[[#This Row],[Product ID]],Products[],4,0)</f>
        <v>28.1</v>
      </c>
      <c r="K102" s="1">
        <f>Sales[[#This Row],[Total Sales]]-Sales[[#This Row],[Cost price]]</f>
        <v>462.21999999999997</v>
      </c>
      <c r="L102" s="1" t="str">
        <f>TEXT(Sales[[#This Row],[Date and Time]],"dddd")</f>
        <v>Thursday</v>
      </c>
      <c r="M102" s="1" t="str">
        <f>TEXT(Sales[[#This Row],[Date and Time]],"mm")</f>
        <v>05</v>
      </c>
      <c r="N102" s="10" t="str">
        <f>TEXT(Sales[[#This Row],[Date and Time]],"mmmm")</f>
        <v>May</v>
      </c>
    </row>
    <row r="103" spans="1:14" x14ac:dyDescent="0.3">
      <c r="A103" s="1" t="s">
        <v>3571</v>
      </c>
      <c r="B103" s="2">
        <v>45438.368101851855</v>
      </c>
      <c r="C103" s="1" t="s">
        <v>3352</v>
      </c>
      <c r="D103" s="1" t="s">
        <v>1452</v>
      </c>
      <c r="E103" s="1" t="s">
        <v>3461</v>
      </c>
      <c r="F103" s="1" t="s">
        <v>3467</v>
      </c>
      <c r="G103" s="1">
        <v>1629.08</v>
      </c>
      <c r="H103" s="1">
        <v>5</v>
      </c>
      <c r="I103" s="1">
        <f>Sales[[#This Row],[Selling Price]]*H103</f>
        <v>8145.4</v>
      </c>
      <c r="J103" s="1">
        <f>VLOOKUP(Sales[[#This Row],[Product ID]],Products[],4,0)</f>
        <v>404.57</v>
      </c>
      <c r="K103" s="1">
        <f>Sales[[#This Row],[Total Sales]]-Sales[[#This Row],[Cost price]]</f>
        <v>7740.83</v>
      </c>
      <c r="L103" s="1" t="str">
        <f>TEXT(Sales[[#This Row],[Date and Time]],"dddd")</f>
        <v>Sunday</v>
      </c>
      <c r="M103" s="1" t="str">
        <f>TEXT(Sales[[#This Row],[Date and Time]],"mm")</f>
        <v>05</v>
      </c>
      <c r="N103" s="10" t="str">
        <f>TEXT(Sales[[#This Row],[Date and Time]],"mmmm")</f>
        <v>May</v>
      </c>
    </row>
    <row r="104" spans="1:14" x14ac:dyDescent="0.3">
      <c r="A104" s="1" t="s">
        <v>3572</v>
      </c>
      <c r="B104" s="2">
        <v>45507.199456018519</v>
      </c>
      <c r="C104" s="1" t="s">
        <v>3396</v>
      </c>
      <c r="D104" s="1" t="s">
        <v>2273</v>
      </c>
      <c r="E104" s="1" t="s">
        <v>3466</v>
      </c>
      <c r="F104" s="1" t="s">
        <v>3467</v>
      </c>
      <c r="G104" s="1">
        <v>1277.8900000000001</v>
      </c>
      <c r="H104" s="1">
        <v>8</v>
      </c>
      <c r="I104" s="1">
        <f>Sales[[#This Row],[Selling Price]]*H104</f>
        <v>10223.120000000001</v>
      </c>
      <c r="J104" s="1">
        <f>VLOOKUP(Sales[[#This Row],[Product ID]],Products[],4,0)</f>
        <v>570.6</v>
      </c>
      <c r="K104" s="1">
        <f>Sales[[#This Row],[Total Sales]]-Sales[[#This Row],[Cost price]]</f>
        <v>9652.52</v>
      </c>
      <c r="L104" s="1" t="str">
        <f>TEXT(Sales[[#This Row],[Date and Time]],"dddd")</f>
        <v>Saturday</v>
      </c>
      <c r="M104" s="1" t="str">
        <f>TEXT(Sales[[#This Row],[Date and Time]],"mm")</f>
        <v>08</v>
      </c>
      <c r="N104" s="10" t="str">
        <f>TEXT(Sales[[#This Row],[Date and Time]],"mmmm")</f>
        <v>August</v>
      </c>
    </row>
    <row r="105" spans="1:14" x14ac:dyDescent="0.3">
      <c r="A105" s="1" t="s">
        <v>3573</v>
      </c>
      <c r="B105" s="2">
        <v>45397.709918981483</v>
      </c>
      <c r="C105" s="1" t="s">
        <v>3388</v>
      </c>
      <c r="D105" s="1" t="s">
        <v>32</v>
      </c>
      <c r="E105" s="1" t="s">
        <v>3461</v>
      </c>
      <c r="F105" s="1" t="s">
        <v>3467</v>
      </c>
      <c r="G105" s="1">
        <v>1476.86</v>
      </c>
      <c r="H105" s="1">
        <v>9</v>
      </c>
      <c r="I105" s="1">
        <f>Sales[[#This Row],[Selling Price]]*H105</f>
        <v>13291.74</v>
      </c>
      <c r="J105" s="1">
        <f>VLOOKUP(Sales[[#This Row],[Product ID]],Products[],4,0)</f>
        <v>65.66</v>
      </c>
      <c r="K105" s="1">
        <f>Sales[[#This Row],[Total Sales]]-Sales[[#This Row],[Cost price]]</f>
        <v>13226.08</v>
      </c>
      <c r="L105" s="1" t="str">
        <f>TEXT(Sales[[#This Row],[Date and Time]],"dddd")</f>
        <v>Monday</v>
      </c>
      <c r="M105" s="1" t="str">
        <f>TEXT(Sales[[#This Row],[Date and Time]],"mm")</f>
        <v>04</v>
      </c>
      <c r="N105" s="10" t="str">
        <f>TEXT(Sales[[#This Row],[Date and Time]],"mmmm")</f>
        <v>April</v>
      </c>
    </row>
    <row r="106" spans="1:14" x14ac:dyDescent="0.3">
      <c r="A106" s="1" t="s">
        <v>3574</v>
      </c>
      <c r="B106" s="2">
        <v>45440.265798611108</v>
      </c>
      <c r="C106" s="1" t="s">
        <v>3443</v>
      </c>
      <c r="D106" s="1" t="s">
        <v>191</v>
      </c>
      <c r="E106" s="1" t="s">
        <v>3479</v>
      </c>
      <c r="F106" s="1" t="s">
        <v>3472</v>
      </c>
      <c r="G106" s="1">
        <v>1377.37</v>
      </c>
      <c r="H106" s="1">
        <v>9</v>
      </c>
      <c r="I106" s="1">
        <f>Sales[[#This Row],[Selling Price]]*H106</f>
        <v>12396.329999999998</v>
      </c>
      <c r="J106" s="1">
        <f>VLOOKUP(Sales[[#This Row],[Product ID]],Products[],4,0)</f>
        <v>787.31</v>
      </c>
      <c r="K106" s="1">
        <f>Sales[[#This Row],[Total Sales]]-Sales[[#This Row],[Cost price]]</f>
        <v>11609.019999999999</v>
      </c>
      <c r="L106" s="1" t="str">
        <f>TEXT(Sales[[#This Row],[Date and Time]],"dddd")</f>
        <v>Tuesday</v>
      </c>
      <c r="M106" s="1" t="str">
        <f>TEXT(Sales[[#This Row],[Date and Time]],"mm")</f>
        <v>05</v>
      </c>
      <c r="N106" s="10" t="str">
        <f>TEXT(Sales[[#This Row],[Date and Time]],"mmmm")</f>
        <v>May</v>
      </c>
    </row>
    <row r="107" spans="1:14" x14ac:dyDescent="0.3">
      <c r="A107" s="1" t="s">
        <v>3575</v>
      </c>
      <c r="B107" s="2">
        <v>45426.497997685183</v>
      </c>
      <c r="C107" s="1" t="s">
        <v>3322</v>
      </c>
      <c r="D107" s="1" t="s">
        <v>826</v>
      </c>
      <c r="E107" s="1" t="s">
        <v>3479</v>
      </c>
      <c r="F107" s="1" t="s">
        <v>3462</v>
      </c>
      <c r="G107" s="1">
        <v>503.98</v>
      </c>
      <c r="H107" s="1">
        <v>5</v>
      </c>
      <c r="I107" s="1">
        <f>Sales[[#This Row],[Selling Price]]*H107</f>
        <v>2519.9</v>
      </c>
      <c r="J107" s="1">
        <f>VLOOKUP(Sales[[#This Row],[Product ID]],Products[],4,0)</f>
        <v>35.22</v>
      </c>
      <c r="K107" s="1">
        <f>Sales[[#This Row],[Total Sales]]-Sales[[#This Row],[Cost price]]</f>
        <v>2484.6800000000003</v>
      </c>
      <c r="L107" s="1" t="str">
        <f>TEXT(Sales[[#This Row],[Date and Time]],"dddd")</f>
        <v>Tuesday</v>
      </c>
      <c r="M107" s="1" t="str">
        <f>TEXT(Sales[[#This Row],[Date and Time]],"mm")</f>
        <v>05</v>
      </c>
      <c r="N107" s="10" t="str">
        <f>TEXT(Sales[[#This Row],[Date and Time]],"mmmm")</f>
        <v>May</v>
      </c>
    </row>
    <row r="108" spans="1:14" x14ac:dyDescent="0.3">
      <c r="A108" s="1" t="s">
        <v>3576</v>
      </c>
      <c r="B108" s="2">
        <v>45602.480081018519</v>
      </c>
      <c r="C108" s="1" t="s">
        <v>3281</v>
      </c>
      <c r="D108" s="1" t="s">
        <v>1506</v>
      </c>
      <c r="E108" s="1" t="s">
        <v>3471</v>
      </c>
      <c r="F108" s="1" t="s">
        <v>3469</v>
      </c>
      <c r="G108" s="1">
        <v>1990.47</v>
      </c>
      <c r="H108" s="1">
        <v>4</v>
      </c>
      <c r="I108" s="1">
        <f>Sales[[#This Row],[Selling Price]]*H108</f>
        <v>7961.88</v>
      </c>
      <c r="J108" s="1">
        <f>VLOOKUP(Sales[[#This Row],[Product ID]],Products[],4,0)</f>
        <v>136.99</v>
      </c>
      <c r="K108" s="1">
        <f>Sales[[#This Row],[Total Sales]]-Sales[[#This Row],[Cost price]]</f>
        <v>7824.89</v>
      </c>
      <c r="L108" s="1" t="str">
        <f>TEXT(Sales[[#This Row],[Date and Time]],"dddd")</f>
        <v>Wednesday</v>
      </c>
      <c r="M108" s="1" t="str">
        <f>TEXT(Sales[[#This Row],[Date and Time]],"mm")</f>
        <v>11</v>
      </c>
      <c r="N108" s="10" t="str">
        <f>TEXT(Sales[[#This Row],[Date and Time]],"mmmm")</f>
        <v>November</v>
      </c>
    </row>
    <row r="109" spans="1:14" x14ac:dyDescent="0.3">
      <c r="A109" s="1" t="s">
        <v>3577</v>
      </c>
      <c r="B109" s="2">
        <v>45434.214918981481</v>
      </c>
      <c r="C109" s="1" t="s">
        <v>3449</v>
      </c>
      <c r="D109" s="1" t="s">
        <v>881</v>
      </c>
      <c r="E109" s="1" t="s">
        <v>3479</v>
      </c>
      <c r="F109" s="1" t="s">
        <v>3469</v>
      </c>
      <c r="G109" s="1">
        <v>903.22</v>
      </c>
      <c r="H109" s="1">
        <v>5</v>
      </c>
      <c r="I109" s="1">
        <f>Sales[[#This Row],[Selling Price]]*H109</f>
        <v>4516.1000000000004</v>
      </c>
      <c r="J109" s="1">
        <f>VLOOKUP(Sales[[#This Row],[Product ID]],Products[],4,0)</f>
        <v>487.84</v>
      </c>
      <c r="K109" s="1">
        <f>Sales[[#This Row],[Total Sales]]-Sales[[#This Row],[Cost price]]</f>
        <v>4028.26</v>
      </c>
      <c r="L109" s="1" t="str">
        <f>TEXT(Sales[[#This Row],[Date and Time]],"dddd")</f>
        <v>Wednesday</v>
      </c>
      <c r="M109" s="1" t="str">
        <f>TEXT(Sales[[#This Row],[Date and Time]],"mm")</f>
        <v>05</v>
      </c>
      <c r="N109" s="10" t="str">
        <f>TEXT(Sales[[#This Row],[Date and Time]],"mmmm")</f>
        <v>May</v>
      </c>
    </row>
    <row r="110" spans="1:14" x14ac:dyDescent="0.3">
      <c r="A110" s="1" t="s">
        <v>3578</v>
      </c>
      <c r="B110" s="2">
        <v>45447.309166666666</v>
      </c>
      <c r="C110" s="1" t="s">
        <v>3302</v>
      </c>
      <c r="D110" s="1" t="s">
        <v>2789</v>
      </c>
      <c r="E110" s="1" t="s">
        <v>3461</v>
      </c>
      <c r="F110" s="1" t="s">
        <v>3462</v>
      </c>
      <c r="G110" s="1">
        <v>241.65</v>
      </c>
      <c r="H110" s="1">
        <v>10</v>
      </c>
      <c r="I110" s="1">
        <f>Sales[[#This Row],[Selling Price]]*H110</f>
        <v>2416.5</v>
      </c>
      <c r="J110" s="1">
        <f>VLOOKUP(Sales[[#This Row],[Product ID]],Products[],4,0)</f>
        <v>71.47</v>
      </c>
      <c r="K110" s="1">
        <f>Sales[[#This Row],[Total Sales]]-Sales[[#This Row],[Cost price]]</f>
        <v>2345.0300000000002</v>
      </c>
      <c r="L110" s="1" t="str">
        <f>TEXT(Sales[[#This Row],[Date and Time]],"dddd")</f>
        <v>Tuesday</v>
      </c>
      <c r="M110" s="1" t="str">
        <f>TEXT(Sales[[#This Row],[Date and Time]],"mm")</f>
        <v>06</v>
      </c>
      <c r="N110" s="10" t="str">
        <f>TEXT(Sales[[#This Row],[Date and Time]],"mmmm")</f>
        <v>June</v>
      </c>
    </row>
    <row r="111" spans="1:14" x14ac:dyDescent="0.3">
      <c r="A111" s="1" t="s">
        <v>3579</v>
      </c>
      <c r="B111" s="2">
        <v>45442.999467592592</v>
      </c>
      <c r="C111" s="1" t="s">
        <v>3316</v>
      </c>
      <c r="D111" s="1" t="s">
        <v>3199</v>
      </c>
      <c r="E111" s="1" t="s">
        <v>3466</v>
      </c>
      <c r="F111" s="1" t="s">
        <v>3472</v>
      </c>
      <c r="G111" s="1">
        <v>183.84</v>
      </c>
      <c r="H111" s="1">
        <v>6</v>
      </c>
      <c r="I111" s="1">
        <f>Sales[[#This Row],[Selling Price]]*H111</f>
        <v>1103.04</v>
      </c>
      <c r="J111" s="1">
        <f>VLOOKUP(Sales[[#This Row],[Product ID]],Products[],4,0)</f>
        <v>974.22</v>
      </c>
      <c r="K111" s="1">
        <f>Sales[[#This Row],[Total Sales]]-Sales[[#This Row],[Cost price]]</f>
        <v>128.81999999999994</v>
      </c>
      <c r="L111" s="1" t="str">
        <f>TEXT(Sales[[#This Row],[Date and Time]],"dddd")</f>
        <v>Thursday</v>
      </c>
      <c r="M111" s="1" t="str">
        <f>TEXT(Sales[[#This Row],[Date and Time]],"mm")</f>
        <v>05</v>
      </c>
      <c r="N111" s="10" t="str">
        <f>TEXT(Sales[[#This Row],[Date and Time]],"mmmm")</f>
        <v>May</v>
      </c>
    </row>
    <row r="112" spans="1:14" x14ac:dyDescent="0.3">
      <c r="A112" s="1" t="s">
        <v>3580</v>
      </c>
      <c r="B112" s="2">
        <v>45404.482511574075</v>
      </c>
      <c r="C112" s="1" t="s">
        <v>3408</v>
      </c>
      <c r="D112" s="1" t="s">
        <v>2369</v>
      </c>
      <c r="E112" s="1" t="s">
        <v>3466</v>
      </c>
      <c r="F112" s="1" t="s">
        <v>3467</v>
      </c>
      <c r="G112" s="1">
        <v>43.63</v>
      </c>
      <c r="H112" s="1">
        <v>1</v>
      </c>
      <c r="I112" s="1">
        <f>Sales[[#This Row],[Selling Price]]*H112</f>
        <v>43.63</v>
      </c>
      <c r="J112" s="1">
        <f>VLOOKUP(Sales[[#This Row],[Product ID]],Products[],4,0)</f>
        <v>28.84</v>
      </c>
      <c r="K112" s="1">
        <f>Sales[[#This Row],[Total Sales]]-Sales[[#This Row],[Cost price]]</f>
        <v>14.790000000000003</v>
      </c>
      <c r="L112" s="1" t="str">
        <f>TEXT(Sales[[#This Row],[Date and Time]],"dddd")</f>
        <v>Monday</v>
      </c>
      <c r="M112" s="1" t="str">
        <f>TEXT(Sales[[#This Row],[Date and Time]],"mm")</f>
        <v>04</v>
      </c>
      <c r="N112" s="10" t="str">
        <f>TEXT(Sales[[#This Row],[Date and Time]],"mmmm")</f>
        <v>April</v>
      </c>
    </row>
    <row r="113" spans="1:14" x14ac:dyDescent="0.3">
      <c r="A113" s="1" t="s">
        <v>3581</v>
      </c>
      <c r="B113" s="2">
        <v>45558.092372685183</v>
      </c>
      <c r="C113" s="1" t="s">
        <v>3249</v>
      </c>
      <c r="D113" s="1" t="s">
        <v>3175</v>
      </c>
      <c r="E113" s="1" t="s">
        <v>3466</v>
      </c>
      <c r="F113" s="1" t="s">
        <v>3476</v>
      </c>
      <c r="G113" s="1">
        <v>826.13</v>
      </c>
      <c r="H113" s="1">
        <v>5</v>
      </c>
      <c r="I113" s="1">
        <f>Sales[[#This Row],[Selling Price]]*H113</f>
        <v>4130.6499999999996</v>
      </c>
      <c r="J113" s="1">
        <f>VLOOKUP(Sales[[#This Row],[Product ID]],Products[],4,0)</f>
        <v>866.87</v>
      </c>
      <c r="K113" s="1">
        <f>Sales[[#This Row],[Total Sales]]-Sales[[#This Row],[Cost price]]</f>
        <v>3263.7799999999997</v>
      </c>
      <c r="L113" s="1" t="str">
        <f>TEXT(Sales[[#This Row],[Date and Time]],"dddd")</f>
        <v>Monday</v>
      </c>
      <c r="M113" s="1" t="str">
        <f>TEXT(Sales[[#This Row],[Date and Time]],"mm")</f>
        <v>09</v>
      </c>
      <c r="N113" s="10" t="str">
        <f>TEXT(Sales[[#This Row],[Date and Time]],"mmmm")</f>
        <v>September</v>
      </c>
    </row>
    <row r="114" spans="1:14" x14ac:dyDescent="0.3">
      <c r="A114" s="1" t="s">
        <v>3582</v>
      </c>
      <c r="B114" s="2">
        <v>45576.570196759261</v>
      </c>
      <c r="C114" s="1" t="s">
        <v>3297</v>
      </c>
      <c r="D114" s="1" t="s">
        <v>886</v>
      </c>
      <c r="E114" s="1" t="s">
        <v>3466</v>
      </c>
      <c r="F114" s="1" t="s">
        <v>3476</v>
      </c>
      <c r="G114" s="1">
        <v>277.83999999999997</v>
      </c>
      <c r="H114" s="1">
        <v>3</v>
      </c>
      <c r="I114" s="1">
        <f>Sales[[#This Row],[Selling Price]]*H114</f>
        <v>833.52</v>
      </c>
      <c r="J114" s="1">
        <f>VLOOKUP(Sales[[#This Row],[Product ID]],Products[],4,0)</f>
        <v>821.78</v>
      </c>
      <c r="K114" s="1">
        <f>Sales[[#This Row],[Total Sales]]-Sales[[#This Row],[Cost price]]</f>
        <v>11.740000000000009</v>
      </c>
      <c r="L114" s="1" t="str">
        <f>TEXT(Sales[[#This Row],[Date and Time]],"dddd")</f>
        <v>Friday</v>
      </c>
      <c r="M114" s="1" t="str">
        <f>TEXT(Sales[[#This Row],[Date and Time]],"mm")</f>
        <v>10</v>
      </c>
      <c r="N114" s="10" t="str">
        <f>TEXT(Sales[[#This Row],[Date and Time]],"mmmm")</f>
        <v>October</v>
      </c>
    </row>
    <row r="115" spans="1:14" x14ac:dyDescent="0.3">
      <c r="A115" s="1" t="s">
        <v>3583</v>
      </c>
      <c r="B115" s="2">
        <v>45560.413159722222</v>
      </c>
      <c r="C115" s="1" t="s">
        <v>3360</v>
      </c>
      <c r="D115" s="1" t="s">
        <v>3051</v>
      </c>
      <c r="E115" s="1" t="s">
        <v>3461</v>
      </c>
      <c r="F115" s="1" t="s">
        <v>3462</v>
      </c>
      <c r="G115" s="1">
        <v>1184.99</v>
      </c>
      <c r="H115" s="1">
        <v>10</v>
      </c>
      <c r="I115" s="1">
        <f>Sales[[#This Row],[Selling Price]]*H115</f>
        <v>11849.9</v>
      </c>
      <c r="J115" s="1">
        <f>VLOOKUP(Sales[[#This Row],[Product ID]],Products[],4,0)</f>
        <v>434.88</v>
      </c>
      <c r="K115" s="1">
        <f>Sales[[#This Row],[Total Sales]]-Sales[[#This Row],[Cost price]]</f>
        <v>11415.02</v>
      </c>
      <c r="L115" s="1" t="str">
        <f>TEXT(Sales[[#This Row],[Date and Time]],"dddd")</f>
        <v>Wednesday</v>
      </c>
      <c r="M115" s="1" t="str">
        <f>TEXT(Sales[[#This Row],[Date and Time]],"mm")</f>
        <v>09</v>
      </c>
      <c r="N115" s="10" t="str">
        <f>TEXT(Sales[[#This Row],[Date and Time]],"mmmm")</f>
        <v>September</v>
      </c>
    </row>
    <row r="116" spans="1:14" x14ac:dyDescent="0.3">
      <c r="A116" s="1" t="s">
        <v>3584</v>
      </c>
      <c r="B116" s="2">
        <v>45476.121608796297</v>
      </c>
      <c r="C116" s="1" t="s">
        <v>3373</v>
      </c>
      <c r="D116" s="1" t="s">
        <v>3109</v>
      </c>
      <c r="E116" s="1" t="s">
        <v>3471</v>
      </c>
      <c r="F116" s="1" t="s">
        <v>3472</v>
      </c>
      <c r="G116" s="1">
        <v>972.57</v>
      </c>
      <c r="H116" s="1">
        <v>6</v>
      </c>
      <c r="I116" s="1">
        <f>Sales[[#This Row],[Selling Price]]*H116</f>
        <v>5835.42</v>
      </c>
      <c r="J116" s="1">
        <f>VLOOKUP(Sales[[#This Row],[Product ID]],Products[],4,0)</f>
        <v>821.86</v>
      </c>
      <c r="K116" s="1">
        <f>Sales[[#This Row],[Total Sales]]-Sales[[#This Row],[Cost price]]</f>
        <v>5013.5600000000004</v>
      </c>
      <c r="L116" s="1" t="str">
        <f>TEXT(Sales[[#This Row],[Date and Time]],"dddd")</f>
        <v>Wednesday</v>
      </c>
      <c r="M116" s="1" t="str">
        <f>TEXT(Sales[[#This Row],[Date and Time]],"mm")</f>
        <v>07</v>
      </c>
      <c r="N116" s="10" t="str">
        <f>TEXT(Sales[[#This Row],[Date and Time]],"mmmm")</f>
        <v>July</v>
      </c>
    </row>
    <row r="117" spans="1:14" x14ac:dyDescent="0.3">
      <c r="A117" s="1" t="s">
        <v>3585</v>
      </c>
      <c r="B117" s="2">
        <v>45364.542928240742</v>
      </c>
      <c r="C117" s="1" t="s">
        <v>3425</v>
      </c>
      <c r="D117" s="1" t="s">
        <v>1669</v>
      </c>
      <c r="E117" s="1" t="s">
        <v>3471</v>
      </c>
      <c r="F117" s="1" t="s">
        <v>3469</v>
      </c>
      <c r="G117" s="1">
        <v>25.25</v>
      </c>
      <c r="H117" s="1">
        <v>4</v>
      </c>
      <c r="I117" s="1">
        <f>Sales[[#This Row],[Selling Price]]*H117</f>
        <v>101</v>
      </c>
      <c r="J117" s="1">
        <f>VLOOKUP(Sales[[#This Row],[Product ID]],Products[],4,0)</f>
        <v>95.27</v>
      </c>
      <c r="K117" s="1">
        <f>Sales[[#This Row],[Total Sales]]-Sales[[#This Row],[Cost price]]</f>
        <v>5.730000000000004</v>
      </c>
      <c r="L117" s="1" t="str">
        <f>TEXT(Sales[[#This Row],[Date and Time]],"dddd")</f>
        <v>Wednesday</v>
      </c>
      <c r="M117" s="1" t="str">
        <f>TEXT(Sales[[#This Row],[Date and Time]],"mm")</f>
        <v>03</v>
      </c>
      <c r="N117" s="10" t="str">
        <f>TEXT(Sales[[#This Row],[Date and Time]],"mmmm")</f>
        <v>March</v>
      </c>
    </row>
    <row r="118" spans="1:14" x14ac:dyDescent="0.3">
      <c r="A118" s="1" t="s">
        <v>3586</v>
      </c>
      <c r="B118" s="2">
        <v>45298.739675925928</v>
      </c>
      <c r="C118" s="1" t="s">
        <v>3348</v>
      </c>
      <c r="D118" s="1" t="s">
        <v>1983</v>
      </c>
      <c r="E118" s="1" t="s">
        <v>3461</v>
      </c>
      <c r="F118" s="1" t="s">
        <v>3472</v>
      </c>
      <c r="G118" s="1">
        <v>565.67999999999995</v>
      </c>
      <c r="H118" s="1">
        <v>7</v>
      </c>
      <c r="I118" s="1">
        <f>Sales[[#This Row],[Selling Price]]*H118</f>
        <v>3959.7599999999998</v>
      </c>
      <c r="J118" s="1">
        <f>VLOOKUP(Sales[[#This Row],[Product ID]],Products[],4,0)</f>
        <v>307.60000000000002</v>
      </c>
      <c r="K118" s="1">
        <f>Sales[[#This Row],[Total Sales]]-Sales[[#This Row],[Cost price]]</f>
        <v>3652.16</v>
      </c>
      <c r="L118" s="1" t="str">
        <f>TEXT(Sales[[#This Row],[Date and Time]],"dddd")</f>
        <v>Sunday</v>
      </c>
      <c r="M118" s="1" t="str">
        <f>TEXT(Sales[[#This Row],[Date and Time]],"mm")</f>
        <v>01</v>
      </c>
      <c r="N118" s="10" t="str">
        <f>TEXT(Sales[[#This Row],[Date and Time]],"mmmm")</f>
        <v>January</v>
      </c>
    </row>
    <row r="119" spans="1:14" x14ac:dyDescent="0.3">
      <c r="A119" s="1" t="s">
        <v>3587</v>
      </c>
      <c r="B119" s="2">
        <v>45521.644560185188</v>
      </c>
      <c r="C119" s="1" t="s">
        <v>3405</v>
      </c>
      <c r="D119" s="1" t="s">
        <v>615</v>
      </c>
      <c r="E119" s="1" t="s">
        <v>3479</v>
      </c>
      <c r="F119" s="1" t="s">
        <v>3476</v>
      </c>
      <c r="G119" s="1">
        <v>1820.55</v>
      </c>
      <c r="H119" s="1">
        <v>4</v>
      </c>
      <c r="I119" s="1">
        <f>Sales[[#This Row],[Selling Price]]*H119</f>
        <v>7282.2</v>
      </c>
      <c r="J119" s="1">
        <f>VLOOKUP(Sales[[#This Row],[Product ID]],Products[],4,0)</f>
        <v>143.38</v>
      </c>
      <c r="K119" s="1">
        <f>Sales[[#This Row],[Total Sales]]-Sales[[#This Row],[Cost price]]</f>
        <v>7138.82</v>
      </c>
      <c r="L119" s="1" t="str">
        <f>TEXT(Sales[[#This Row],[Date and Time]],"dddd")</f>
        <v>Saturday</v>
      </c>
      <c r="M119" s="1" t="str">
        <f>TEXT(Sales[[#This Row],[Date and Time]],"mm")</f>
        <v>08</v>
      </c>
      <c r="N119" s="10" t="str">
        <f>TEXT(Sales[[#This Row],[Date and Time]],"mmmm")</f>
        <v>August</v>
      </c>
    </row>
    <row r="120" spans="1:14" x14ac:dyDescent="0.3">
      <c r="A120" s="1" t="s">
        <v>3588</v>
      </c>
      <c r="B120" s="2">
        <v>45355.610995370371</v>
      </c>
      <c r="C120" s="1" t="s">
        <v>3419</v>
      </c>
      <c r="D120" s="1" t="s">
        <v>2792</v>
      </c>
      <c r="E120" s="1" t="s">
        <v>3464</v>
      </c>
      <c r="F120" s="1" t="s">
        <v>3469</v>
      </c>
      <c r="G120" s="1">
        <v>271.81</v>
      </c>
      <c r="H120" s="1">
        <v>5</v>
      </c>
      <c r="I120" s="1">
        <f>Sales[[#This Row],[Selling Price]]*H120</f>
        <v>1359.05</v>
      </c>
      <c r="J120" s="1">
        <f>VLOOKUP(Sales[[#This Row],[Product ID]],Products[],4,0)</f>
        <v>925.33</v>
      </c>
      <c r="K120" s="1">
        <f>Sales[[#This Row],[Total Sales]]-Sales[[#This Row],[Cost price]]</f>
        <v>433.71999999999991</v>
      </c>
      <c r="L120" s="1" t="str">
        <f>TEXT(Sales[[#This Row],[Date and Time]],"dddd")</f>
        <v>Monday</v>
      </c>
      <c r="M120" s="1" t="str">
        <f>TEXT(Sales[[#This Row],[Date and Time]],"mm")</f>
        <v>03</v>
      </c>
      <c r="N120" s="10" t="str">
        <f>TEXT(Sales[[#This Row],[Date and Time]],"mmmm")</f>
        <v>March</v>
      </c>
    </row>
    <row r="121" spans="1:14" x14ac:dyDescent="0.3">
      <c r="A121" s="1" t="s">
        <v>3589</v>
      </c>
      <c r="B121" s="2">
        <v>45311.454976851855</v>
      </c>
      <c r="C121" s="1" t="s">
        <v>3329</v>
      </c>
      <c r="D121" s="1" t="s">
        <v>2452</v>
      </c>
      <c r="E121" s="1" t="s">
        <v>3471</v>
      </c>
      <c r="F121" s="1" t="s">
        <v>3469</v>
      </c>
      <c r="G121" s="1">
        <v>849.42</v>
      </c>
      <c r="H121" s="1">
        <v>3</v>
      </c>
      <c r="I121" s="1">
        <f>Sales[[#This Row],[Selling Price]]*H121</f>
        <v>2548.2599999999998</v>
      </c>
      <c r="J121" s="1">
        <f>VLOOKUP(Sales[[#This Row],[Product ID]],Products[],4,0)</f>
        <v>596.91999999999996</v>
      </c>
      <c r="K121" s="1">
        <f>Sales[[#This Row],[Total Sales]]-Sales[[#This Row],[Cost price]]</f>
        <v>1951.3399999999997</v>
      </c>
      <c r="L121" s="1" t="str">
        <f>TEXT(Sales[[#This Row],[Date and Time]],"dddd")</f>
        <v>Saturday</v>
      </c>
      <c r="M121" s="1" t="str">
        <f>TEXT(Sales[[#This Row],[Date and Time]],"mm")</f>
        <v>01</v>
      </c>
      <c r="N121" s="10" t="str">
        <f>TEXT(Sales[[#This Row],[Date and Time]],"mmmm")</f>
        <v>January</v>
      </c>
    </row>
    <row r="122" spans="1:14" x14ac:dyDescent="0.3">
      <c r="A122" s="1" t="s">
        <v>3590</v>
      </c>
      <c r="B122" s="2">
        <v>45322.293530092589</v>
      </c>
      <c r="C122" s="1" t="s">
        <v>3446</v>
      </c>
      <c r="D122" s="1" t="s">
        <v>1137</v>
      </c>
      <c r="E122" s="1" t="s">
        <v>3461</v>
      </c>
      <c r="F122" s="1" t="s">
        <v>3462</v>
      </c>
      <c r="G122" s="1">
        <v>1927.18</v>
      </c>
      <c r="H122" s="1">
        <v>3</v>
      </c>
      <c r="I122" s="1">
        <f>Sales[[#This Row],[Selling Price]]*H122</f>
        <v>5781.54</v>
      </c>
      <c r="J122" s="1">
        <f>VLOOKUP(Sales[[#This Row],[Product ID]],Products[],4,0)</f>
        <v>809.98</v>
      </c>
      <c r="K122" s="1">
        <f>Sales[[#This Row],[Total Sales]]-Sales[[#This Row],[Cost price]]</f>
        <v>4971.5599999999995</v>
      </c>
      <c r="L122" s="1" t="str">
        <f>TEXT(Sales[[#This Row],[Date and Time]],"dddd")</f>
        <v>Wednesday</v>
      </c>
      <c r="M122" s="1" t="str">
        <f>TEXT(Sales[[#This Row],[Date and Time]],"mm")</f>
        <v>01</v>
      </c>
      <c r="N122" s="10" t="str">
        <f>TEXT(Sales[[#This Row],[Date and Time]],"mmmm")</f>
        <v>January</v>
      </c>
    </row>
    <row r="123" spans="1:14" x14ac:dyDescent="0.3">
      <c r="A123" s="1" t="s">
        <v>3591</v>
      </c>
      <c r="B123" s="2">
        <v>45319.092986111114</v>
      </c>
      <c r="C123" s="1" t="s">
        <v>3305</v>
      </c>
      <c r="D123" s="1" t="s">
        <v>434</v>
      </c>
      <c r="E123" s="1" t="s">
        <v>3461</v>
      </c>
      <c r="F123" s="1" t="s">
        <v>3462</v>
      </c>
      <c r="G123" s="1">
        <v>675.91</v>
      </c>
      <c r="H123" s="1">
        <v>10</v>
      </c>
      <c r="I123" s="1">
        <f>Sales[[#This Row],[Selling Price]]*H123</f>
        <v>6759.0999999999995</v>
      </c>
      <c r="J123" s="1">
        <f>VLOOKUP(Sales[[#This Row],[Product ID]],Products[],4,0)</f>
        <v>376.96</v>
      </c>
      <c r="K123" s="1">
        <f>Sales[[#This Row],[Total Sales]]-Sales[[#This Row],[Cost price]]</f>
        <v>6382.1399999999994</v>
      </c>
      <c r="L123" s="1" t="str">
        <f>TEXT(Sales[[#This Row],[Date and Time]],"dddd")</f>
        <v>Sunday</v>
      </c>
      <c r="M123" s="1" t="str">
        <f>TEXT(Sales[[#This Row],[Date and Time]],"mm")</f>
        <v>01</v>
      </c>
      <c r="N123" s="10" t="str">
        <f>TEXT(Sales[[#This Row],[Date and Time]],"mmmm")</f>
        <v>January</v>
      </c>
    </row>
    <row r="124" spans="1:14" x14ac:dyDescent="0.3">
      <c r="A124" s="1" t="s">
        <v>3592</v>
      </c>
      <c r="B124" s="2">
        <v>45570.017754629633</v>
      </c>
      <c r="C124" s="1" t="s">
        <v>3315</v>
      </c>
      <c r="D124" s="1" t="s">
        <v>1534</v>
      </c>
      <c r="E124" s="1" t="s">
        <v>3464</v>
      </c>
      <c r="F124" s="1" t="s">
        <v>3462</v>
      </c>
      <c r="G124" s="1">
        <v>796</v>
      </c>
      <c r="H124" s="1">
        <v>2</v>
      </c>
      <c r="I124" s="1">
        <f>Sales[[#This Row],[Selling Price]]*H124</f>
        <v>1592</v>
      </c>
      <c r="J124" s="1">
        <f>VLOOKUP(Sales[[#This Row],[Product ID]],Products[],4,0)</f>
        <v>90.98</v>
      </c>
      <c r="K124" s="1">
        <f>Sales[[#This Row],[Total Sales]]-Sales[[#This Row],[Cost price]]</f>
        <v>1501.02</v>
      </c>
      <c r="L124" s="1" t="str">
        <f>TEXT(Sales[[#This Row],[Date and Time]],"dddd")</f>
        <v>Saturday</v>
      </c>
      <c r="M124" s="1" t="str">
        <f>TEXT(Sales[[#This Row],[Date and Time]],"mm")</f>
        <v>10</v>
      </c>
      <c r="N124" s="10" t="str">
        <f>TEXT(Sales[[#This Row],[Date and Time]],"mmmm")</f>
        <v>October</v>
      </c>
    </row>
    <row r="125" spans="1:14" x14ac:dyDescent="0.3">
      <c r="A125" s="1" t="s">
        <v>3593</v>
      </c>
      <c r="B125" s="2">
        <v>45485.279745370368</v>
      </c>
      <c r="C125" s="1" t="s">
        <v>3214</v>
      </c>
      <c r="D125" s="1" t="s">
        <v>486</v>
      </c>
      <c r="E125" s="1" t="s">
        <v>3464</v>
      </c>
      <c r="F125" s="1" t="s">
        <v>3476</v>
      </c>
      <c r="G125" s="1">
        <v>1983.51</v>
      </c>
      <c r="H125" s="1">
        <v>5</v>
      </c>
      <c r="I125" s="1">
        <f>Sales[[#This Row],[Selling Price]]*H125</f>
        <v>9917.5499999999993</v>
      </c>
      <c r="J125" s="1">
        <f>VLOOKUP(Sales[[#This Row],[Product ID]],Products[],4,0)</f>
        <v>435.29</v>
      </c>
      <c r="K125" s="1">
        <f>Sales[[#This Row],[Total Sales]]-Sales[[#This Row],[Cost price]]</f>
        <v>9482.2599999999984</v>
      </c>
      <c r="L125" s="1" t="str">
        <f>TEXT(Sales[[#This Row],[Date and Time]],"dddd")</f>
        <v>Friday</v>
      </c>
      <c r="M125" s="1" t="str">
        <f>TEXT(Sales[[#This Row],[Date and Time]],"mm")</f>
        <v>07</v>
      </c>
      <c r="N125" s="10" t="str">
        <f>TEXT(Sales[[#This Row],[Date and Time]],"mmmm")</f>
        <v>July</v>
      </c>
    </row>
    <row r="126" spans="1:14" x14ac:dyDescent="0.3">
      <c r="A126" s="1" t="s">
        <v>3594</v>
      </c>
      <c r="B126" s="2">
        <v>45516.71025462963</v>
      </c>
      <c r="C126" s="1" t="s">
        <v>3350</v>
      </c>
      <c r="D126" s="1" t="s">
        <v>2904</v>
      </c>
      <c r="E126" s="1" t="s">
        <v>3464</v>
      </c>
      <c r="F126" s="1" t="s">
        <v>3472</v>
      </c>
      <c r="G126" s="1">
        <v>1305.1099999999999</v>
      </c>
      <c r="H126" s="1">
        <v>2</v>
      </c>
      <c r="I126" s="1">
        <f>Sales[[#This Row],[Selling Price]]*H126</f>
        <v>2610.2199999999998</v>
      </c>
      <c r="J126" s="1">
        <f>VLOOKUP(Sales[[#This Row],[Product ID]],Products[],4,0)</f>
        <v>943.24</v>
      </c>
      <c r="K126" s="1">
        <f>Sales[[#This Row],[Total Sales]]-Sales[[#This Row],[Cost price]]</f>
        <v>1666.9799999999998</v>
      </c>
      <c r="L126" s="1" t="str">
        <f>TEXT(Sales[[#This Row],[Date and Time]],"dddd")</f>
        <v>Monday</v>
      </c>
      <c r="M126" s="1" t="str">
        <f>TEXT(Sales[[#This Row],[Date and Time]],"mm")</f>
        <v>08</v>
      </c>
      <c r="N126" s="10" t="str">
        <f>TEXT(Sales[[#This Row],[Date and Time]],"mmmm")</f>
        <v>August</v>
      </c>
    </row>
    <row r="127" spans="1:14" x14ac:dyDescent="0.3">
      <c r="A127" s="1" t="s">
        <v>3595</v>
      </c>
      <c r="B127" s="2">
        <v>45332.602766203701</v>
      </c>
      <c r="C127" s="1" t="s">
        <v>3234</v>
      </c>
      <c r="D127" s="1" t="s">
        <v>935</v>
      </c>
      <c r="E127" s="1" t="s">
        <v>3461</v>
      </c>
      <c r="F127" s="1" t="s">
        <v>3469</v>
      </c>
      <c r="G127" s="1">
        <v>553.61</v>
      </c>
      <c r="H127" s="1">
        <v>4</v>
      </c>
      <c r="I127" s="1">
        <f>Sales[[#This Row],[Selling Price]]*H127</f>
        <v>2214.44</v>
      </c>
      <c r="J127" s="1">
        <f>VLOOKUP(Sales[[#This Row],[Product ID]],Products[],4,0)</f>
        <v>851.56</v>
      </c>
      <c r="K127" s="1">
        <f>Sales[[#This Row],[Total Sales]]-Sales[[#This Row],[Cost price]]</f>
        <v>1362.88</v>
      </c>
      <c r="L127" s="1" t="str">
        <f>TEXT(Sales[[#This Row],[Date and Time]],"dddd")</f>
        <v>Saturday</v>
      </c>
      <c r="M127" s="1" t="str">
        <f>TEXT(Sales[[#This Row],[Date and Time]],"mm")</f>
        <v>02</v>
      </c>
      <c r="N127" s="10" t="str">
        <f>TEXT(Sales[[#This Row],[Date and Time]],"mmmm")</f>
        <v>February</v>
      </c>
    </row>
    <row r="128" spans="1:14" x14ac:dyDescent="0.3">
      <c r="A128" s="1" t="s">
        <v>3596</v>
      </c>
      <c r="B128" s="2">
        <v>45397.4996875</v>
      </c>
      <c r="C128" s="1" t="s">
        <v>3214</v>
      </c>
      <c r="D128" s="1" t="s">
        <v>2255</v>
      </c>
      <c r="E128" s="1" t="s">
        <v>3479</v>
      </c>
      <c r="F128" s="1" t="s">
        <v>3462</v>
      </c>
      <c r="G128" s="1">
        <v>601.86</v>
      </c>
      <c r="H128" s="1">
        <v>4</v>
      </c>
      <c r="I128" s="1">
        <f>Sales[[#This Row],[Selling Price]]*H128</f>
        <v>2407.44</v>
      </c>
      <c r="J128" s="1">
        <f>VLOOKUP(Sales[[#This Row],[Product ID]],Products[],4,0)</f>
        <v>435.29</v>
      </c>
      <c r="K128" s="1">
        <f>Sales[[#This Row],[Total Sales]]-Sales[[#This Row],[Cost price]]</f>
        <v>1972.15</v>
      </c>
      <c r="L128" s="1" t="str">
        <f>TEXT(Sales[[#This Row],[Date and Time]],"dddd")</f>
        <v>Monday</v>
      </c>
      <c r="M128" s="1" t="str">
        <f>TEXT(Sales[[#This Row],[Date and Time]],"mm")</f>
        <v>04</v>
      </c>
      <c r="N128" s="10" t="str">
        <f>TEXT(Sales[[#This Row],[Date and Time]],"mmmm")</f>
        <v>April</v>
      </c>
    </row>
    <row r="129" spans="1:14" x14ac:dyDescent="0.3">
      <c r="A129" s="1" t="s">
        <v>3597</v>
      </c>
      <c r="B129" s="2">
        <v>45506.015763888892</v>
      </c>
      <c r="C129" s="1" t="s">
        <v>3275</v>
      </c>
      <c r="D129" s="1" t="s">
        <v>2195</v>
      </c>
      <c r="E129" s="1" t="s">
        <v>3466</v>
      </c>
      <c r="F129" s="1" t="s">
        <v>3469</v>
      </c>
      <c r="G129" s="1">
        <v>733.93</v>
      </c>
      <c r="H129" s="1">
        <v>3</v>
      </c>
      <c r="I129" s="1">
        <f>Sales[[#This Row],[Selling Price]]*H129</f>
        <v>2201.79</v>
      </c>
      <c r="J129" s="1">
        <f>VLOOKUP(Sales[[#This Row],[Product ID]],Products[],4,0)</f>
        <v>363.91</v>
      </c>
      <c r="K129" s="1">
        <f>Sales[[#This Row],[Total Sales]]-Sales[[#This Row],[Cost price]]</f>
        <v>1837.8799999999999</v>
      </c>
      <c r="L129" s="1" t="str">
        <f>TEXT(Sales[[#This Row],[Date and Time]],"dddd")</f>
        <v>Friday</v>
      </c>
      <c r="M129" s="1" t="str">
        <f>TEXT(Sales[[#This Row],[Date and Time]],"mm")</f>
        <v>08</v>
      </c>
      <c r="N129" s="10" t="str">
        <f>TEXT(Sales[[#This Row],[Date and Time]],"mmmm")</f>
        <v>August</v>
      </c>
    </row>
    <row r="130" spans="1:14" x14ac:dyDescent="0.3">
      <c r="A130" s="1" t="s">
        <v>3598</v>
      </c>
      <c r="B130" s="2">
        <v>45543.828321759262</v>
      </c>
      <c r="C130" s="1" t="s">
        <v>3283</v>
      </c>
      <c r="D130" s="1" t="s">
        <v>1185</v>
      </c>
      <c r="E130" s="1" t="s">
        <v>3466</v>
      </c>
      <c r="F130" s="1" t="s">
        <v>3472</v>
      </c>
      <c r="G130" s="1">
        <v>1241.06</v>
      </c>
      <c r="H130" s="1">
        <v>5</v>
      </c>
      <c r="I130" s="1">
        <f>Sales[[#This Row],[Selling Price]]*H130</f>
        <v>6205.2999999999993</v>
      </c>
      <c r="J130" s="1">
        <f>VLOOKUP(Sales[[#This Row],[Product ID]],Products[],4,0)</f>
        <v>462.14</v>
      </c>
      <c r="K130" s="1">
        <f>Sales[[#This Row],[Total Sales]]-Sales[[#This Row],[Cost price]]</f>
        <v>5743.1599999999989</v>
      </c>
      <c r="L130" s="1" t="str">
        <f>TEXT(Sales[[#This Row],[Date and Time]],"dddd")</f>
        <v>Sunday</v>
      </c>
      <c r="M130" s="1" t="str">
        <f>TEXT(Sales[[#This Row],[Date and Time]],"mm")</f>
        <v>09</v>
      </c>
      <c r="N130" s="10" t="str">
        <f>TEXT(Sales[[#This Row],[Date and Time]],"mmmm")</f>
        <v>September</v>
      </c>
    </row>
    <row r="131" spans="1:14" x14ac:dyDescent="0.3">
      <c r="A131" s="1" t="s">
        <v>3599</v>
      </c>
      <c r="B131" s="2">
        <v>45575.082453703704</v>
      </c>
      <c r="C131" s="1" t="s">
        <v>3449</v>
      </c>
      <c r="D131" s="1" t="s">
        <v>843</v>
      </c>
      <c r="E131" s="1" t="s">
        <v>3464</v>
      </c>
      <c r="F131" s="1" t="s">
        <v>3476</v>
      </c>
      <c r="G131" s="1">
        <v>1933.11</v>
      </c>
      <c r="H131" s="1">
        <v>3</v>
      </c>
      <c r="I131" s="1">
        <f>Sales[[#This Row],[Selling Price]]*H131</f>
        <v>5799.33</v>
      </c>
      <c r="J131" s="1">
        <f>VLOOKUP(Sales[[#This Row],[Product ID]],Products[],4,0)</f>
        <v>487.84</v>
      </c>
      <c r="K131" s="1">
        <f>Sales[[#This Row],[Total Sales]]-Sales[[#This Row],[Cost price]]</f>
        <v>5311.49</v>
      </c>
      <c r="L131" s="1" t="str">
        <f>TEXT(Sales[[#This Row],[Date and Time]],"dddd")</f>
        <v>Thursday</v>
      </c>
      <c r="M131" s="1" t="str">
        <f>TEXT(Sales[[#This Row],[Date and Time]],"mm")</f>
        <v>10</v>
      </c>
      <c r="N131" s="10" t="str">
        <f>TEXT(Sales[[#This Row],[Date and Time]],"mmmm")</f>
        <v>October</v>
      </c>
    </row>
    <row r="132" spans="1:14" x14ac:dyDescent="0.3">
      <c r="A132" s="1" t="s">
        <v>3600</v>
      </c>
      <c r="B132" s="2">
        <v>45570.293877314813</v>
      </c>
      <c r="C132" s="1" t="s">
        <v>3376</v>
      </c>
      <c r="D132" s="1" t="s">
        <v>2859</v>
      </c>
      <c r="E132" s="1" t="s">
        <v>3464</v>
      </c>
      <c r="F132" s="1" t="s">
        <v>3472</v>
      </c>
      <c r="G132" s="1">
        <v>1894.27</v>
      </c>
      <c r="H132" s="1">
        <v>5</v>
      </c>
      <c r="I132" s="1">
        <f>Sales[[#This Row],[Selling Price]]*H132</f>
        <v>9471.35</v>
      </c>
      <c r="J132" s="1">
        <f>VLOOKUP(Sales[[#This Row],[Product ID]],Products[],4,0)</f>
        <v>372.5</v>
      </c>
      <c r="K132" s="1">
        <f>Sales[[#This Row],[Total Sales]]-Sales[[#This Row],[Cost price]]</f>
        <v>9098.85</v>
      </c>
      <c r="L132" s="1" t="str">
        <f>TEXT(Sales[[#This Row],[Date and Time]],"dddd")</f>
        <v>Saturday</v>
      </c>
      <c r="M132" s="1" t="str">
        <f>TEXT(Sales[[#This Row],[Date and Time]],"mm")</f>
        <v>10</v>
      </c>
      <c r="N132" s="10" t="str">
        <f>TEXT(Sales[[#This Row],[Date and Time]],"mmmm")</f>
        <v>October</v>
      </c>
    </row>
    <row r="133" spans="1:14" x14ac:dyDescent="0.3">
      <c r="A133" s="1" t="s">
        <v>3601</v>
      </c>
      <c r="B133" s="2">
        <v>45348.998391203706</v>
      </c>
      <c r="C133" s="1" t="s">
        <v>3427</v>
      </c>
      <c r="D133" s="1" t="s">
        <v>449</v>
      </c>
      <c r="E133" s="1" t="s">
        <v>3464</v>
      </c>
      <c r="F133" s="1" t="s">
        <v>3462</v>
      </c>
      <c r="G133" s="1">
        <v>122.12</v>
      </c>
      <c r="H133" s="1">
        <v>1</v>
      </c>
      <c r="I133" s="1">
        <f>Sales[[#This Row],[Selling Price]]*H133</f>
        <v>122.12</v>
      </c>
      <c r="J133" s="1">
        <f>VLOOKUP(Sales[[#This Row],[Product ID]],Products[],4,0)</f>
        <v>348.26</v>
      </c>
      <c r="K133" s="1">
        <f>Sales[[#This Row],[Total Sales]]-Sales[[#This Row],[Cost price]]</f>
        <v>-226.14</v>
      </c>
      <c r="L133" s="1" t="str">
        <f>TEXT(Sales[[#This Row],[Date and Time]],"dddd")</f>
        <v>Monday</v>
      </c>
      <c r="M133" s="1" t="str">
        <f>TEXT(Sales[[#This Row],[Date and Time]],"mm")</f>
        <v>02</v>
      </c>
      <c r="N133" s="10" t="str">
        <f>TEXT(Sales[[#This Row],[Date and Time]],"mmmm")</f>
        <v>February</v>
      </c>
    </row>
    <row r="134" spans="1:14" x14ac:dyDescent="0.3">
      <c r="A134" s="1" t="s">
        <v>3602</v>
      </c>
      <c r="B134" s="2">
        <v>45610.289386574077</v>
      </c>
      <c r="C134" s="1" t="s">
        <v>3373</v>
      </c>
      <c r="D134" s="1" t="s">
        <v>1948</v>
      </c>
      <c r="E134" s="1" t="s">
        <v>3461</v>
      </c>
      <c r="F134" s="1" t="s">
        <v>3472</v>
      </c>
      <c r="G134" s="1">
        <v>1845.77</v>
      </c>
      <c r="H134" s="1">
        <v>5</v>
      </c>
      <c r="I134" s="1">
        <f>Sales[[#This Row],[Selling Price]]*H134</f>
        <v>9228.85</v>
      </c>
      <c r="J134" s="1">
        <f>VLOOKUP(Sales[[#This Row],[Product ID]],Products[],4,0)</f>
        <v>821.86</v>
      </c>
      <c r="K134" s="1">
        <f>Sales[[#This Row],[Total Sales]]-Sales[[#This Row],[Cost price]]</f>
        <v>8406.99</v>
      </c>
      <c r="L134" s="1" t="str">
        <f>TEXT(Sales[[#This Row],[Date and Time]],"dddd")</f>
        <v>Thursday</v>
      </c>
      <c r="M134" s="1" t="str">
        <f>TEXT(Sales[[#This Row],[Date and Time]],"mm")</f>
        <v>11</v>
      </c>
      <c r="N134" s="10" t="str">
        <f>TEXT(Sales[[#This Row],[Date and Time]],"mmmm")</f>
        <v>November</v>
      </c>
    </row>
    <row r="135" spans="1:14" x14ac:dyDescent="0.3">
      <c r="A135" s="1" t="s">
        <v>3603</v>
      </c>
      <c r="B135" s="2">
        <v>45493.938275462962</v>
      </c>
      <c r="C135" s="1" t="s">
        <v>3443</v>
      </c>
      <c r="D135" s="1" t="s">
        <v>520</v>
      </c>
      <c r="E135" s="1" t="s">
        <v>3479</v>
      </c>
      <c r="F135" s="1" t="s">
        <v>3472</v>
      </c>
      <c r="G135" s="1">
        <v>678.51</v>
      </c>
      <c r="H135" s="1">
        <v>10</v>
      </c>
      <c r="I135" s="1">
        <f>Sales[[#This Row],[Selling Price]]*H135</f>
        <v>6785.1</v>
      </c>
      <c r="J135" s="1">
        <f>VLOOKUP(Sales[[#This Row],[Product ID]],Products[],4,0)</f>
        <v>787.31</v>
      </c>
      <c r="K135" s="1">
        <f>Sales[[#This Row],[Total Sales]]-Sales[[#This Row],[Cost price]]</f>
        <v>5997.7900000000009</v>
      </c>
      <c r="L135" s="1" t="str">
        <f>TEXT(Sales[[#This Row],[Date and Time]],"dddd")</f>
        <v>Saturday</v>
      </c>
      <c r="M135" s="1" t="str">
        <f>TEXT(Sales[[#This Row],[Date and Time]],"mm")</f>
        <v>07</v>
      </c>
      <c r="N135" s="10" t="str">
        <f>TEXT(Sales[[#This Row],[Date and Time]],"mmmm")</f>
        <v>July</v>
      </c>
    </row>
    <row r="136" spans="1:14" x14ac:dyDescent="0.3">
      <c r="A136" s="1" t="s">
        <v>3604</v>
      </c>
      <c r="B136" s="2">
        <v>45566.405497685184</v>
      </c>
      <c r="C136" s="1" t="s">
        <v>3407</v>
      </c>
      <c r="D136" s="1" t="s">
        <v>2913</v>
      </c>
      <c r="E136" s="1" t="s">
        <v>3466</v>
      </c>
      <c r="F136" s="1" t="s">
        <v>3469</v>
      </c>
      <c r="G136" s="1">
        <v>1732.78</v>
      </c>
      <c r="H136" s="1">
        <v>9</v>
      </c>
      <c r="I136" s="1">
        <f>Sales[[#This Row],[Selling Price]]*H136</f>
        <v>15595.02</v>
      </c>
      <c r="J136" s="1">
        <f>VLOOKUP(Sales[[#This Row],[Product ID]],Products[],4,0)</f>
        <v>37.53</v>
      </c>
      <c r="K136" s="1">
        <f>Sales[[#This Row],[Total Sales]]-Sales[[#This Row],[Cost price]]</f>
        <v>15557.49</v>
      </c>
      <c r="L136" s="1" t="str">
        <f>TEXT(Sales[[#This Row],[Date and Time]],"dddd")</f>
        <v>Tuesday</v>
      </c>
      <c r="M136" s="1" t="str">
        <f>TEXT(Sales[[#This Row],[Date and Time]],"mm")</f>
        <v>10</v>
      </c>
      <c r="N136" s="10" t="str">
        <f>TEXT(Sales[[#This Row],[Date and Time]],"mmmm")</f>
        <v>October</v>
      </c>
    </row>
    <row r="137" spans="1:14" x14ac:dyDescent="0.3">
      <c r="A137" s="1" t="s">
        <v>3605</v>
      </c>
      <c r="B137" s="2">
        <v>45480.526516203703</v>
      </c>
      <c r="C137" s="1" t="s">
        <v>3321</v>
      </c>
      <c r="D137" s="1" t="s">
        <v>1619</v>
      </c>
      <c r="E137" s="1" t="s">
        <v>3461</v>
      </c>
      <c r="F137" s="1" t="s">
        <v>3472</v>
      </c>
      <c r="G137" s="1">
        <v>635.29</v>
      </c>
      <c r="H137" s="1">
        <v>2</v>
      </c>
      <c r="I137" s="1">
        <f>Sales[[#This Row],[Selling Price]]*H137</f>
        <v>1270.58</v>
      </c>
      <c r="J137" s="1">
        <f>VLOOKUP(Sales[[#This Row],[Product ID]],Products[],4,0)</f>
        <v>57.64</v>
      </c>
      <c r="K137" s="1">
        <f>Sales[[#This Row],[Total Sales]]-Sales[[#This Row],[Cost price]]</f>
        <v>1212.9399999999998</v>
      </c>
      <c r="L137" s="1" t="str">
        <f>TEXT(Sales[[#This Row],[Date and Time]],"dddd")</f>
        <v>Sunday</v>
      </c>
      <c r="M137" s="1" t="str">
        <f>TEXT(Sales[[#This Row],[Date and Time]],"mm")</f>
        <v>07</v>
      </c>
      <c r="N137" s="10" t="str">
        <f>TEXT(Sales[[#This Row],[Date and Time]],"mmmm")</f>
        <v>July</v>
      </c>
    </row>
    <row r="138" spans="1:14" x14ac:dyDescent="0.3">
      <c r="A138" s="1" t="s">
        <v>3606</v>
      </c>
      <c r="B138" s="2">
        <v>45316.185520833336</v>
      </c>
      <c r="C138" s="1" t="s">
        <v>3347</v>
      </c>
      <c r="D138" s="1" t="s">
        <v>1899</v>
      </c>
      <c r="E138" s="1" t="s">
        <v>3479</v>
      </c>
      <c r="F138" s="1" t="s">
        <v>3462</v>
      </c>
      <c r="G138" s="1">
        <v>117.17</v>
      </c>
      <c r="H138" s="1">
        <v>5</v>
      </c>
      <c r="I138" s="1">
        <f>Sales[[#This Row],[Selling Price]]*H138</f>
        <v>585.85</v>
      </c>
      <c r="J138" s="1">
        <f>VLOOKUP(Sales[[#This Row],[Product ID]],Products[],4,0)</f>
        <v>211.14</v>
      </c>
      <c r="K138" s="1">
        <f>Sales[[#This Row],[Total Sales]]-Sales[[#This Row],[Cost price]]</f>
        <v>374.71000000000004</v>
      </c>
      <c r="L138" s="1" t="str">
        <f>TEXT(Sales[[#This Row],[Date and Time]],"dddd")</f>
        <v>Thursday</v>
      </c>
      <c r="M138" s="1" t="str">
        <f>TEXT(Sales[[#This Row],[Date and Time]],"mm")</f>
        <v>01</v>
      </c>
      <c r="N138" s="10" t="str">
        <f>TEXT(Sales[[#This Row],[Date and Time]],"mmmm")</f>
        <v>January</v>
      </c>
    </row>
    <row r="139" spans="1:14" x14ac:dyDescent="0.3">
      <c r="A139" s="1" t="s">
        <v>3607</v>
      </c>
      <c r="B139" s="2">
        <v>45337.056076388886</v>
      </c>
      <c r="C139" s="1" t="s">
        <v>3226</v>
      </c>
      <c r="D139" s="1" t="s">
        <v>1968</v>
      </c>
      <c r="E139" s="1" t="s">
        <v>3464</v>
      </c>
      <c r="F139" s="1" t="s">
        <v>3462</v>
      </c>
      <c r="G139" s="1">
        <v>1143.42</v>
      </c>
      <c r="H139" s="1">
        <v>1</v>
      </c>
      <c r="I139" s="1">
        <f>Sales[[#This Row],[Selling Price]]*H139</f>
        <v>1143.42</v>
      </c>
      <c r="J139" s="1">
        <f>VLOOKUP(Sales[[#This Row],[Product ID]],Products[],4,0)</f>
        <v>809.47</v>
      </c>
      <c r="K139" s="1">
        <f>Sales[[#This Row],[Total Sales]]-Sales[[#This Row],[Cost price]]</f>
        <v>333.95000000000005</v>
      </c>
      <c r="L139" s="1" t="str">
        <f>TEXT(Sales[[#This Row],[Date and Time]],"dddd")</f>
        <v>Thursday</v>
      </c>
      <c r="M139" s="1" t="str">
        <f>TEXT(Sales[[#This Row],[Date and Time]],"mm")</f>
        <v>02</v>
      </c>
      <c r="N139" s="10" t="str">
        <f>TEXT(Sales[[#This Row],[Date and Time]],"mmmm")</f>
        <v>February</v>
      </c>
    </row>
    <row r="140" spans="1:14" x14ac:dyDescent="0.3">
      <c r="A140" s="1" t="s">
        <v>3608</v>
      </c>
      <c r="B140" s="2">
        <v>45509.771805555552</v>
      </c>
      <c r="C140" s="1" t="s">
        <v>3283</v>
      </c>
      <c r="D140" s="1" t="s">
        <v>1217</v>
      </c>
      <c r="E140" s="1" t="s">
        <v>3466</v>
      </c>
      <c r="F140" s="1" t="s">
        <v>3469</v>
      </c>
      <c r="G140" s="1">
        <v>1053.99</v>
      </c>
      <c r="H140" s="1">
        <v>1</v>
      </c>
      <c r="I140" s="1">
        <f>Sales[[#This Row],[Selling Price]]*H140</f>
        <v>1053.99</v>
      </c>
      <c r="J140" s="1">
        <f>VLOOKUP(Sales[[#This Row],[Product ID]],Products[],4,0)</f>
        <v>462.14</v>
      </c>
      <c r="K140" s="1">
        <f>Sales[[#This Row],[Total Sales]]-Sales[[#This Row],[Cost price]]</f>
        <v>591.85</v>
      </c>
      <c r="L140" s="1" t="str">
        <f>TEXT(Sales[[#This Row],[Date and Time]],"dddd")</f>
        <v>Monday</v>
      </c>
      <c r="M140" s="1" t="str">
        <f>TEXT(Sales[[#This Row],[Date and Time]],"mm")</f>
        <v>08</v>
      </c>
      <c r="N140" s="10" t="str">
        <f>TEXT(Sales[[#This Row],[Date and Time]],"mmmm")</f>
        <v>August</v>
      </c>
    </row>
    <row r="141" spans="1:14" x14ac:dyDescent="0.3">
      <c r="A141" s="1" t="s">
        <v>3609</v>
      </c>
      <c r="B141" s="2">
        <v>45503.281192129631</v>
      </c>
      <c r="C141" s="1" t="s">
        <v>3246</v>
      </c>
      <c r="D141" s="1" t="s">
        <v>3115</v>
      </c>
      <c r="E141" s="1" t="s">
        <v>3471</v>
      </c>
      <c r="F141" s="1" t="s">
        <v>3476</v>
      </c>
      <c r="G141" s="1">
        <v>1738.68</v>
      </c>
      <c r="H141" s="1">
        <v>6</v>
      </c>
      <c r="I141" s="1">
        <f>Sales[[#This Row],[Selling Price]]*H141</f>
        <v>10432.08</v>
      </c>
      <c r="J141" s="1">
        <f>VLOOKUP(Sales[[#This Row],[Product ID]],Products[],4,0)</f>
        <v>623.39</v>
      </c>
      <c r="K141" s="1">
        <f>Sales[[#This Row],[Total Sales]]-Sales[[#This Row],[Cost price]]</f>
        <v>9808.69</v>
      </c>
      <c r="L141" s="1" t="str">
        <f>TEXT(Sales[[#This Row],[Date and Time]],"dddd")</f>
        <v>Tuesday</v>
      </c>
      <c r="M141" s="1" t="str">
        <f>TEXT(Sales[[#This Row],[Date and Time]],"mm")</f>
        <v>07</v>
      </c>
      <c r="N141" s="10" t="str">
        <f>TEXT(Sales[[#This Row],[Date and Time]],"mmmm")</f>
        <v>July</v>
      </c>
    </row>
    <row r="142" spans="1:14" x14ac:dyDescent="0.3">
      <c r="A142" s="1" t="s">
        <v>3610</v>
      </c>
      <c r="B142" s="2">
        <v>45441.423703703702</v>
      </c>
      <c r="C142" s="1" t="s">
        <v>3334</v>
      </c>
      <c r="D142" s="1" t="s">
        <v>1351</v>
      </c>
      <c r="E142" s="1" t="s">
        <v>3461</v>
      </c>
      <c r="F142" s="1" t="s">
        <v>3476</v>
      </c>
      <c r="G142" s="1">
        <v>1530.92</v>
      </c>
      <c r="H142" s="1">
        <v>3</v>
      </c>
      <c r="I142" s="1">
        <f>Sales[[#This Row],[Selling Price]]*H142</f>
        <v>4592.76</v>
      </c>
      <c r="J142" s="1">
        <f>VLOOKUP(Sales[[#This Row],[Product ID]],Products[],4,0)</f>
        <v>208.12</v>
      </c>
      <c r="K142" s="1">
        <f>Sales[[#This Row],[Total Sales]]-Sales[[#This Row],[Cost price]]</f>
        <v>4384.6400000000003</v>
      </c>
      <c r="L142" s="1" t="str">
        <f>TEXT(Sales[[#This Row],[Date and Time]],"dddd")</f>
        <v>Wednesday</v>
      </c>
      <c r="M142" s="1" t="str">
        <f>TEXT(Sales[[#This Row],[Date and Time]],"mm")</f>
        <v>05</v>
      </c>
      <c r="N142" s="10" t="str">
        <f>TEXT(Sales[[#This Row],[Date and Time]],"mmmm")</f>
        <v>May</v>
      </c>
    </row>
    <row r="143" spans="1:14" x14ac:dyDescent="0.3">
      <c r="A143" s="1" t="s">
        <v>3611</v>
      </c>
      <c r="B143" s="2">
        <v>45482.345324074071</v>
      </c>
      <c r="C143" s="1" t="s">
        <v>3416</v>
      </c>
      <c r="D143" s="1" t="s">
        <v>2406</v>
      </c>
      <c r="E143" s="1" t="s">
        <v>3471</v>
      </c>
      <c r="F143" s="1" t="s">
        <v>3476</v>
      </c>
      <c r="G143" s="1">
        <v>1364.7</v>
      </c>
      <c r="H143" s="1">
        <v>7</v>
      </c>
      <c r="I143" s="1">
        <f>Sales[[#This Row],[Selling Price]]*H143</f>
        <v>9552.9</v>
      </c>
      <c r="J143" s="1">
        <f>VLOOKUP(Sales[[#This Row],[Product ID]],Products[],4,0)</f>
        <v>753.5</v>
      </c>
      <c r="K143" s="1">
        <f>Sales[[#This Row],[Total Sales]]-Sales[[#This Row],[Cost price]]</f>
        <v>8799.4</v>
      </c>
      <c r="L143" s="1" t="str">
        <f>TEXT(Sales[[#This Row],[Date and Time]],"dddd")</f>
        <v>Tuesday</v>
      </c>
      <c r="M143" s="1" t="str">
        <f>TEXT(Sales[[#This Row],[Date and Time]],"mm")</f>
        <v>07</v>
      </c>
      <c r="N143" s="10" t="str">
        <f>TEXT(Sales[[#This Row],[Date and Time]],"mmmm")</f>
        <v>July</v>
      </c>
    </row>
    <row r="144" spans="1:14" x14ac:dyDescent="0.3">
      <c r="A144" s="1" t="s">
        <v>3612</v>
      </c>
      <c r="B144" s="2">
        <v>45332.807164351849</v>
      </c>
      <c r="C144" s="1" t="s">
        <v>3415</v>
      </c>
      <c r="D144" s="1" t="s">
        <v>82</v>
      </c>
      <c r="E144" s="1" t="s">
        <v>3466</v>
      </c>
      <c r="F144" s="1" t="s">
        <v>3472</v>
      </c>
      <c r="G144" s="1">
        <v>1506.84</v>
      </c>
      <c r="H144" s="1">
        <v>9</v>
      </c>
      <c r="I144" s="1">
        <f>Sales[[#This Row],[Selling Price]]*H144</f>
        <v>13561.56</v>
      </c>
      <c r="J144" s="1">
        <f>VLOOKUP(Sales[[#This Row],[Product ID]],Products[],4,0)</f>
        <v>109.48</v>
      </c>
      <c r="K144" s="1">
        <f>Sales[[#This Row],[Total Sales]]-Sales[[#This Row],[Cost price]]</f>
        <v>13452.08</v>
      </c>
      <c r="L144" s="1" t="str">
        <f>TEXT(Sales[[#This Row],[Date and Time]],"dddd")</f>
        <v>Saturday</v>
      </c>
      <c r="M144" s="1" t="str">
        <f>TEXT(Sales[[#This Row],[Date and Time]],"mm")</f>
        <v>02</v>
      </c>
      <c r="N144" s="10" t="str">
        <f>TEXT(Sales[[#This Row],[Date and Time]],"mmmm")</f>
        <v>February</v>
      </c>
    </row>
    <row r="145" spans="1:14" x14ac:dyDescent="0.3">
      <c r="A145" s="1" t="s">
        <v>3613</v>
      </c>
      <c r="B145" s="2">
        <v>45548.974189814813</v>
      </c>
      <c r="C145" s="1" t="s">
        <v>3402</v>
      </c>
      <c r="D145" s="1" t="s">
        <v>2415</v>
      </c>
      <c r="E145" s="1" t="s">
        <v>3461</v>
      </c>
      <c r="F145" s="1" t="s">
        <v>3476</v>
      </c>
      <c r="G145" s="1">
        <v>1811.61</v>
      </c>
      <c r="H145" s="1">
        <v>8</v>
      </c>
      <c r="I145" s="1">
        <f>Sales[[#This Row],[Selling Price]]*H145</f>
        <v>14492.88</v>
      </c>
      <c r="J145" s="1">
        <f>VLOOKUP(Sales[[#This Row],[Product ID]],Products[],4,0)</f>
        <v>581.64</v>
      </c>
      <c r="K145" s="1">
        <f>Sales[[#This Row],[Total Sales]]-Sales[[#This Row],[Cost price]]</f>
        <v>13911.24</v>
      </c>
      <c r="L145" s="1" t="str">
        <f>TEXT(Sales[[#This Row],[Date and Time]],"dddd")</f>
        <v>Friday</v>
      </c>
      <c r="M145" s="1" t="str">
        <f>TEXT(Sales[[#This Row],[Date and Time]],"mm")</f>
        <v>09</v>
      </c>
      <c r="N145" s="10" t="str">
        <f>TEXT(Sales[[#This Row],[Date and Time]],"mmmm")</f>
        <v>September</v>
      </c>
    </row>
    <row r="146" spans="1:14" x14ac:dyDescent="0.3">
      <c r="A146" s="1" t="s">
        <v>3614</v>
      </c>
      <c r="B146" s="2">
        <v>45493.495381944442</v>
      </c>
      <c r="C146" s="1" t="s">
        <v>3237</v>
      </c>
      <c r="D146" s="1" t="s">
        <v>2476</v>
      </c>
      <c r="E146" s="1" t="s">
        <v>3461</v>
      </c>
      <c r="F146" s="1" t="s">
        <v>3467</v>
      </c>
      <c r="G146" s="1">
        <v>1142.1500000000001</v>
      </c>
      <c r="H146" s="1">
        <v>9</v>
      </c>
      <c r="I146" s="1">
        <f>Sales[[#This Row],[Selling Price]]*H146</f>
        <v>10279.35</v>
      </c>
      <c r="J146" s="1">
        <f>VLOOKUP(Sales[[#This Row],[Product ID]],Products[],4,0)</f>
        <v>481</v>
      </c>
      <c r="K146" s="1">
        <f>Sales[[#This Row],[Total Sales]]-Sales[[#This Row],[Cost price]]</f>
        <v>9798.35</v>
      </c>
      <c r="L146" s="1" t="str">
        <f>TEXT(Sales[[#This Row],[Date and Time]],"dddd")</f>
        <v>Saturday</v>
      </c>
      <c r="M146" s="1" t="str">
        <f>TEXT(Sales[[#This Row],[Date and Time]],"mm")</f>
        <v>07</v>
      </c>
      <c r="N146" s="10" t="str">
        <f>TEXT(Sales[[#This Row],[Date and Time]],"mmmm")</f>
        <v>July</v>
      </c>
    </row>
    <row r="147" spans="1:14" x14ac:dyDescent="0.3">
      <c r="A147" s="1" t="s">
        <v>3615</v>
      </c>
      <c r="B147" s="2">
        <v>45351.566041666665</v>
      </c>
      <c r="C147" s="1" t="s">
        <v>3439</v>
      </c>
      <c r="D147" s="1" t="s">
        <v>1649</v>
      </c>
      <c r="E147" s="1" t="s">
        <v>3464</v>
      </c>
      <c r="F147" s="1" t="s">
        <v>3467</v>
      </c>
      <c r="G147" s="1">
        <v>405.03</v>
      </c>
      <c r="H147" s="1">
        <v>1</v>
      </c>
      <c r="I147" s="1">
        <f>Sales[[#This Row],[Selling Price]]*H147</f>
        <v>405.03</v>
      </c>
      <c r="J147" s="1">
        <f>VLOOKUP(Sales[[#This Row],[Product ID]],Products[],4,0)</f>
        <v>945.84</v>
      </c>
      <c r="K147" s="1">
        <f>Sales[[#This Row],[Total Sales]]-Sales[[#This Row],[Cost price]]</f>
        <v>-540.81000000000006</v>
      </c>
      <c r="L147" s="1" t="str">
        <f>TEXT(Sales[[#This Row],[Date and Time]],"dddd")</f>
        <v>Thursday</v>
      </c>
      <c r="M147" s="1" t="str">
        <f>TEXT(Sales[[#This Row],[Date and Time]],"mm")</f>
        <v>02</v>
      </c>
      <c r="N147" s="10" t="str">
        <f>TEXT(Sales[[#This Row],[Date and Time]],"mmmm")</f>
        <v>February</v>
      </c>
    </row>
    <row r="148" spans="1:14" x14ac:dyDescent="0.3">
      <c r="A148" s="1" t="s">
        <v>3616</v>
      </c>
      <c r="B148" s="2">
        <v>45480.331689814811</v>
      </c>
      <c r="C148" s="1" t="s">
        <v>3324</v>
      </c>
      <c r="D148" s="1" t="s">
        <v>1173</v>
      </c>
      <c r="E148" s="1" t="s">
        <v>3479</v>
      </c>
      <c r="F148" s="1" t="s">
        <v>3472</v>
      </c>
      <c r="G148" s="1">
        <v>1478.35</v>
      </c>
      <c r="H148" s="1">
        <v>7</v>
      </c>
      <c r="I148" s="1">
        <f>Sales[[#This Row],[Selling Price]]*H148</f>
        <v>10348.449999999999</v>
      </c>
      <c r="J148" s="1">
        <f>VLOOKUP(Sales[[#This Row],[Product ID]],Products[],4,0)</f>
        <v>427.85</v>
      </c>
      <c r="K148" s="1">
        <f>Sales[[#This Row],[Total Sales]]-Sales[[#This Row],[Cost price]]</f>
        <v>9920.5999999999985</v>
      </c>
      <c r="L148" s="1" t="str">
        <f>TEXT(Sales[[#This Row],[Date and Time]],"dddd")</f>
        <v>Sunday</v>
      </c>
      <c r="M148" s="1" t="str">
        <f>TEXT(Sales[[#This Row],[Date and Time]],"mm")</f>
        <v>07</v>
      </c>
      <c r="N148" s="10" t="str">
        <f>TEXT(Sales[[#This Row],[Date and Time]],"mmmm")</f>
        <v>July</v>
      </c>
    </row>
    <row r="149" spans="1:14" x14ac:dyDescent="0.3">
      <c r="A149" s="1" t="s">
        <v>3617</v>
      </c>
      <c r="B149" s="2">
        <v>45570.065960648149</v>
      </c>
      <c r="C149" s="1" t="s">
        <v>3259</v>
      </c>
      <c r="D149" s="1" t="s">
        <v>2913</v>
      </c>
      <c r="E149" s="1" t="s">
        <v>3464</v>
      </c>
      <c r="F149" s="1" t="s">
        <v>3476</v>
      </c>
      <c r="G149" s="1">
        <v>686.05</v>
      </c>
      <c r="H149" s="1">
        <v>2</v>
      </c>
      <c r="I149" s="1">
        <f>Sales[[#This Row],[Selling Price]]*H149</f>
        <v>1372.1</v>
      </c>
      <c r="J149" s="1">
        <f>VLOOKUP(Sales[[#This Row],[Product ID]],Products[],4,0)</f>
        <v>211.71</v>
      </c>
      <c r="K149" s="1">
        <f>Sales[[#This Row],[Total Sales]]-Sales[[#This Row],[Cost price]]</f>
        <v>1160.3899999999999</v>
      </c>
      <c r="L149" s="1" t="str">
        <f>TEXT(Sales[[#This Row],[Date and Time]],"dddd")</f>
        <v>Saturday</v>
      </c>
      <c r="M149" s="1" t="str">
        <f>TEXT(Sales[[#This Row],[Date and Time]],"mm")</f>
        <v>10</v>
      </c>
      <c r="N149" s="10" t="str">
        <f>TEXT(Sales[[#This Row],[Date and Time]],"mmmm")</f>
        <v>October</v>
      </c>
    </row>
    <row r="150" spans="1:14" x14ac:dyDescent="0.3">
      <c r="A150" s="1" t="s">
        <v>3618</v>
      </c>
      <c r="B150" s="2">
        <v>45519.022337962961</v>
      </c>
      <c r="C150" s="1" t="s">
        <v>3368</v>
      </c>
      <c r="D150" s="1" t="s">
        <v>158</v>
      </c>
      <c r="E150" s="1" t="s">
        <v>3466</v>
      </c>
      <c r="F150" s="1" t="s">
        <v>3469</v>
      </c>
      <c r="G150" s="1">
        <v>821.43</v>
      </c>
      <c r="H150" s="1">
        <v>1</v>
      </c>
      <c r="I150" s="1">
        <f>Sales[[#This Row],[Selling Price]]*H150</f>
        <v>821.43</v>
      </c>
      <c r="J150" s="1">
        <f>VLOOKUP(Sales[[#This Row],[Product ID]],Products[],4,0)</f>
        <v>197.58</v>
      </c>
      <c r="K150" s="1">
        <f>Sales[[#This Row],[Total Sales]]-Sales[[#This Row],[Cost price]]</f>
        <v>623.84999999999991</v>
      </c>
      <c r="L150" s="1" t="str">
        <f>TEXT(Sales[[#This Row],[Date and Time]],"dddd")</f>
        <v>Thursday</v>
      </c>
      <c r="M150" s="1" t="str">
        <f>TEXT(Sales[[#This Row],[Date and Time]],"mm")</f>
        <v>08</v>
      </c>
      <c r="N150" s="10" t="str">
        <f>TEXT(Sales[[#This Row],[Date and Time]],"mmmm")</f>
        <v>August</v>
      </c>
    </row>
    <row r="151" spans="1:14" x14ac:dyDescent="0.3">
      <c r="A151" s="1" t="s">
        <v>3619</v>
      </c>
      <c r="B151" s="2">
        <v>45502.453819444447</v>
      </c>
      <c r="C151" s="1" t="s">
        <v>3320</v>
      </c>
      <c r="D151" s="1" t="s">
        <v>1978</v>
      </c>
      <c r="E151" s="1" t="s">
        <v>3461</v>
      </c>
      <c r="F151" s="1" t="s">
        <v>3467</v>
      </c>
      <c r="G151" s="1">
        <v>864.33</v>
      </c>
      <c r="H151" s="1">
        <v>8</v>
      </c>
      <c r="I151" s="1">
        <f>Sales[[#This Row],[Selling Price]]*H151</f>
        <v>6914.64</v>
      </c>
      <c r="J151" s="1">
        <f>VLOOKUP(Sales[[#This Row],[Product ID]],Products[],4,0)</f>
        <v>878.74</v>
      </c>
      <c r="K151" s="1">
        <f>Sales[[#This Row],[Total Sales]]-Sales[[#This Row],[Cost price]]</f>
        <v>6035.9000000000005</v>
      </c>
      <c r="L151" s="1" t="str">
        <f>TEXT(Sales[[#This Row],[Date and Time]],"dddd")</f>
        <v>Monday</v>
      </c>
      <c r="M151" s="1" t="str">
        <f>TEXT(Sales[[#This Row],[Date and Time]],"mm")</f>
        <v>07</v>
      </c>
      <c r="N151" s="10" t="str">
        <f>TEXT(Sales[[#This Row],[Date and Time]],"mmmm")</f>
        <v>July</v>
      </c>
    </row>
    <row r="152" spans="1:14" x14ac:dyDescent="0.3">
      <c r="A152" s="1" t="s">
        <v>3620</v>
      </c>
      <c r="B152" s="2">
        <v>45501.211689814816</v>
      </c>
      <c r="C152" s="1" t="s">
        <v>3385</v>
      </c>
      <c r="D152" s="1" t="s">
        <v>1962</v>
      </c>
      <c r="E152" s="1" t="s">
        <v>3464</v>
      </c>
      <c r="F152" s="1" t="s">
        <v>3467</v>
      </c>
      <c r="G152" s="1">
        <v>47.18</v>
      </c>
      <c r="H152" s="1">
        <v>4</v>
      </c>
      <c r="I152" s="1">
        <f>Sales[[#This Row],[Selling Price]]*H152</f>
        <v>188.72</v>
      </c>
      <c r="J152" s="1">
        <f>VLOOKUP(Sales[[#This Row],[Product ID]],Products[],4,0)</f>
        <v>28.1</v>
      </c>
      <c r="K152" s="1">
        <f>Sales[[#This Row],[Total Sales]]-Sales[[#This Row],[Cost price]]</f>
        <v>160.62</v>
      </c>
      <c r="L152" s="1" t="str">
        <f>TEXT(Sales[[#This Row],[Date and Time]],"dddd")</f>
        <v>Sunday</v>
      </c>
      <c r="M152" s="1" t="str">
        <f>TEXT(Sales[[#This Row],[Date and Time]],"mm")</f>
        <v>07</v>
      </c>
      <c r="N152" s="10" t="str">
        <f>TEXT(Sales[[#This Row],[Date and Time]],"mmmm")</f>
        <v>July</v>
      </c>
    </row>
    <row r="153" spans="1:14" x14ac:dyDescent="0.3">
      <c r="A153" s="1" t="s">
        <v>3621</v>
      </c>
      <c r="B153" s="2">
        <v>45364.345960648148</v>
      </c>
      <c r="C153" s="1" t="s">
        <v>3326</v>
      </c>
      <c r="D153" s="1" t="s">
        <v>1318</v>
      </c>
      <c r="E153" s="1" t="s">
        <v>3461</v>
      </c>
      <c r="F153" s="1" t="s">
        <v>3462</v>
      </c>
      <c r="G153" s="1">
        <v>1780.66</v>
      </c>
      <c r="H153" s="1">
        <v>10</v>
      </c>
      <c r="I153" s="1">
        <f>Sales[[#This Row],[Selling Price]]*H153</f>
        <v>17806.600000000002</v>
      </c>
      <c r="J153" s="1">
        <f>VLOOKUP(Sales[[#This Row],[Product ID]],Products[],4,0)</f>
        <v>703.67</v>
      </c>
      <c r="K153" s="1">
        <f>Sales[[#This Row],[Total Sales]]-Sales[[#This Row],[Cost price]]</f>
        <v>17102.930000000004</v>
      </c>
      <c r="L153" s="1" t="str">
        <f>TEXT(Sales[[#This Row],[Date and Time]],"dddd")</f>
        <v>Wednesday</v>
      </c>
      <c r="M153" s="1" t="str">
        <f>TEXT(Sales[[#This Row],[Date and Time]],"mm")</f>
        <v>03</v>
      </c>
      <c r="N153" s="10" t="str">
        <f>TEXT(Sales[[#This Row],[Date and Time]],"mmmm")</f>
        <v>March</v>
      </c>
    </row>
    <row r="154" spans="1:14" x14ac:dyDescent="0.3">
      <c r="A154" s="1" t="s">
        <v>3622</v>
      </c>
      <c r="B154" s="2">
        <v>45328.081238425926</v>
      </c>
      <c r="C154" s="1" t="s">
        <v>3278</v>
      </c>
      <c r="D154" s="1" t="s">
        <v>1470</v>
      </c>
      <c r="E154" s="1" t="s">
        <v>3479</v>
      </c>
      <c r="F154" s="1" t="s">
        <v>3472</v>
      </c>
      <c r="G154" s="1">
        <v>1670.92</v>
      </c>
      <c r="H154" s="1">
        <v>8</v>
      </c>
      <c r="I154" s="1">
        <f>Sales[[#This Row],[Selling Price]]*H154</f>
        <v>13367.36</v>
      </c>
      <c r="J154" s="1">
        <f>VLOOKUP(Sales[[#This Row],[Product ID]],Products[],4,0)</f>
        <v>330.51</v>
      </c>
      <c r="K154" s="1">
        <f>Sales[[#This Row],[Total Sales]]-Sales[[#This Row],[Cost price]]</f>
        <v>13036.85</v>
      </c>
      <c r="L154" s="1" t="str">
        <f>TEXT(Sales[[#This Row],[Date and Time]],"dddd")</f>
        <v>Tuesday</v>
      </c>
      <c r="M154" s="1" t="str">
        <f>TEXT(Sales[[#This Row],[Date and Time]],"mm")</f>
        <v>02</v>
      </c>
      <c r="N154" s="10" t="str">
        <f>TEXT(Sales[[#This Row],[Date and Time]],"mmmm")</f>
        <v>February</v>
      </c>
    </row>
    <row r="155" spans="1:14" x14ac:dyDescent="0.3">
      <c r="A155" s="1" t="s">
        <v>3623</v>
      </c>
      <c r="B155" s="2">
        <v>45302.187719907408</v>
      </c>
      <c r="C155" s="1" t="s">
        <v>3419</v>
      </c>
      <c r="D155" s="1" t="s">
        <v>1244</v>
      </c>
      <c r="E155" s="1" t="s">
        <v>3479</v>
      </c>
      <c r="F155" s="1" t="s">
        <v>3469</v>
      </c>
      <c r="G155" s="1">
        <v>1378.79</v>
      </c>
      <c r="H155" s="1">
        <v>9</v>
      </c>
      <c r="I155" s="1">
        <f>Sales[[#This Row],[Selling Price]]*H155</f>
        <v>12409.11</v>
      </c>
      <c r="J155" s="1">
        <f>VLOOKUP(Sales[[#This Row],[Product ID]],Products[],4,0)</f>
        <v>925.33</v>
      </c>
      <c r="K155" s="1">
        <f>Sales[[#This Row],[Total Sales]]-Sales[[#This Row],[Cost price]]</f>
        <v>11483.78</v>
      </c>
      <c r="L155" s="1" t="str">
        <f>TEXT(Sales[[#This Row],[Date and Time]],"dddd")</f>
        <v>Thursday</v>
      </c>
      <c r="M155" s="1" t="str">
        <f>TEXT(Sales[[#This Row],[Date and Time]],"mm")</f>
        <v>01</v>
      </c>
      <c r="N155" s="10" t="str">
        <f>TEXT(Sales[[#This Row],[Date and Time]],"mmmm")</f>
        <v>January</v>
      </c>
    </row>
    <row r="156" spans="1:14" x14ac:dyDescent="0.3">
      <c r="A156" s="1" t="s">
        <v>3624</v>
      </c>
      <c r="B156" s="2">
        <v>45518.087430555555</v>
      </c>
      <c r="C156" s="1" t="s">
        <v>3356</v>
      </c>
      <c r="D156" s="1" t="s">
        <v>3170</v>
      </c>
      <c r="E156" s="1" t="s">
        <v>3461</v>
      </c>
      <c r="F156" s="1" t="s">
        <v>3462</v>
      </c>
      <c r="G156" s="1">
        <v>225.07</v>
      </c>
      <c r="H156" s="1">
        <v>7</v>
      </c>
      <c r="I156" s="1">
        <f>Sales[[#This Row],[Selling Price]]*H156</f>
        <v>1575.49</v>
      </c>
      <c r="J156" s="1">
        <f>VLOOKUP(Sales[[#This Row],[Product ID]],Products[],4,0)</f>
        <v>310.20999999999998</v>
      </c>
      <c r="K156" s="1">
        <f>Sales[[#This Row],[Total Sales]]-Sales[[#This Row],[Cost price]]</f>
        <v>1265.28</v>
      </c>
      <c r="L156" s="1" t="str">
        <f>TEXT(Sales[[#This Row],[Date and Time]],"dddd")</f>
        <v>Wednesday</v>
      </c>
      <c r="M156" s="1" t="str">
        <f>TEXT(Sales[[#This Row],[Date and Time]],"mm")</f>
        <v>08</v>
      </c>
      <c r="N156" s="10" t="str">
        <f>TEXT(Sales[[#This Row],[Date and Time]],"mmmm")</f>
        <v>August</v>
      </c>
    </row>
    <row r="157" spans="1:14" x14ac:dyDescent="0.3">
      <c r="A157" s="1" t="s">
        <v>3625</v>
      </c>
      <c r="B157" s="2">
        <v>45518.332719907405</v>
      </c>
      <c r="C157" s="1" t="s">
        <v>3319</v>
      </c>
      <c r="D157" s="1" t="s">
        <v>2662</v>
      </c>
      <c r="E157" s="1" t="s">
        <v>3479</v>
      </c>
      <c r="F157" s="1" t="s">
        <v>3472</v>
      </c>
      <c r="G157" s="1">
        <v>1762.46</v>
      </c>
      <c r="H157" s="1">
        <v>5</v>
      </c>
      <c r="I157" s="1">
        <f>Sales[[#This Row],[Selling Price]]*H157</f>
        <v>8812.2999999999993</v>
      </c>
      <c r="J157" s="1">
        <f>VLOOKUP(Sales[[#This Row],[Product ID]],Products[],4,0)</f>
        <v>704.91</v>
      </c>
      <c r="K157" s="1">
        <f>Sales[[#This Row],[Total Sales]]-Sales[[#This Row],[Cost price]]</f>
        <v>8107.3899999999994</v>
      </c>
      <c r="L157" s="1" t="str">
        <f>TEXT(Sales[[#This Row],[Date and Time]],"dddd")</f>
        <v>Wednesday</v>
      </c>
      <c r="M157" s="1" t="str">
        <f>TEXT(Sales[[#This Row],[Date and Time]],"mm")</f>
        <v>08</v>
      </c>
      <c r="N157" s="10" t="str">
        <f>TEXT(Sales[[#This Row],[Date and Time]],"mmmm")</f>
        <v>August</v>
      </c>
    </row>
    <row r="158" spans="1:14" x14ac:dyDescent="0.3">
      <c r="A158" s="1" t="s">
        <v>3626</v>
      </c>
      <c r="B158" s="2">
        <v>45611.576597222222</v>
      </c>
      <c r="C158" s="1" t="s">
        <v>3278</v>
      </c>
      <c r="D158" s="1" t="s">
        <v>2711</v>
      </c>
      <c r="E158" s="1" t="s">
        <v>3471</v>
      </c>
      <c r="F158" s="1" t="s">
        <v>3469</v>
      </c>
      <c r="G158" s="1">
        <v>1372.08</v>
      </c>
      <c r="H158" s="1">
        <v>3</v>
      </c>
      <c r="I158" s="1">
        <f>Sales[[#This Row],[Selling Price]]*H158</f>
        <v>4116.24</v>
      </c>
      <c r="J158" s="1">
        <f>VLOOKUP(Sales[[#This Row],[Product ID]],Products[],4,0)</f>
        <v>330.51</v>
      </c>
      <c r="K158" s="1">
        <f>Sales[[#This Row],[Total Sales]]-Sales[[#This Row],[Cost price]]</f>
        <v>3785.7299999999996</v>
      </c>
      <c r="L158" s="1" t="str">
        <f>TEXT(Sales[[#This Row],[Date and Time]],"dddd")</f>
        <v>Friday</v>
      </c>
      <c r="M158" s="1" t="str">
        <f>TEXT(Sales[[#This Row],[Date and Time]],"mm")</f>
        <v>11</v>
      </c>
      <c r="N158" s="10" t="str">
        <f>TEXT(Sales[[#This Row],[Date and Time]],"mmmm")</f>
        <v>November</v>
      </c>
    </row>
    <row r="159" spans="1:14" x14ac:dyDescent="0.3">
      <c r="A159" s="1" t="s">
        <v>3627</v>
      </c>
      <c r="B159" s="2">
        <v>45472.659513888888</v>
      </c>
      <c r="C159" s="1" t="s">
        <v>3301</v>
      </c>
      <c r="D159" s="1" t="s">
        <v>2123</v>
      </c>
      <c r="E159" s="1" t="s">
        <v>3461</v>
      </c>
      <c r="F159" s="1" t="s">
        <v>3469</v>
      </c>
      <c r="G159" s="1">
        <v>1351.48</v>
      </c>
      <c r="H159" s="1">
        <v>4</v>
      </c>
      <c r="I159" s="1">
        <f>Sales[[#This Row],[Selling Price]]*H159</f>
        <v>5405.92</v>
      </c>
      <c r="J159" s="1">
        <f>VLOOKUP(Sales[[#This Row],[Product ID]],Products[],4,0)</f>
        <v>502.29</v>
      </c>
      <c r="K159" s="1">
        <f>Sales[[#This Row],[Total Sales]]-Sales[[#This Row],[Cost price]]</f>
        <v>4903.63</v>
      </c>
      <c r="L159" s="1" t="str">
        <f>TEXT(Sales[[#This Row],[Date and Time]],"dddd")</f>
        <v>Saturday</v>
      </c>
      <c r="M159" s="1" t="str">
        <f>TEXT(Sales[[#This Row],[Date and Time]],"mm")</f>
        <v>06</v>
      </c>
      <c r="N159" s="10" t="str">
        <f>TEXT(Sales[[#This Row],[Date and Time]],"mmmm")</f>
        <v>June</v>
      </c>
    </row>
    <row r="160" spans="1:14" x14ac:dyDescent="0.3">
      <c r="A160" s="1" t="s">
        <v>3628</v>
      </c>
      <c r="B160" s="2">
        <v>45443.22210648148</v>
      </c>
      <c r="C160" s="1" t="s">
        <v>3339</v>
      </c>
      <c r="D160" s="1" t="s">
        <v>547</v>
      </c>
      <c r="E160" s="1" t="s">
        <v>3466</v>
      </c>
      <c r="F160" s="1" t="s">
        <v>3467</v>
      </c>
      <c r="G160" s="1">
        <v>632.04999999999995</v>
      </c>
      <c r="H160" s="1">
        <v>3</v>
      </c>
      <c r="I160" s="1">
        <f>Sales[[#This Row],[Selling Price]]*H160</f>
        <v>1896.1499999999999</v>
      </c>
      <c r="J160" s="1">
        <f>VLOOKUP(Sales[[#This Row],[Product ID]],Products[],4,0)</f>
        <v>646.59</v>
      </c>
      <c r="K160" s="1">
        <f>Sales[[#This Row],[Total Sales]]-Sales[[#This Row],[Cost price]]</f>
        <v>1249.56</v>
      </c>
      <c r="L160" s="1" t="str">
        <f>TEXT(Sales[[#This Row],[Date and Time]],"dddd")</f>
        <v>Friday</v>
      </c>
      <c r="M160" s="1" t="str">
        <f>TEXT(Sales[[#This Row],[Date and Time]],"mm")</f>
        <v>05</v>
      </c>
      <c r="N160" s="10" t="str">
        <f>TEXT(Sales[[#This Row],[Date and Time]],"mmmm")</f>
        <v>May</v>
      </c>
    </row>
    <row r="161" spans="1:14" x14ac:dyDescent="0.3">
      <c r="A161" s="1" t="s">
        <v>3629</v>
      </c>
      <c r="B161" s="2">
        <v>45424.523078703707</v>
      </c>
      <c r="C161" s="1" t="s">
        <v>3339</v>
      </c>
      <c r="D161" s="1" t="s">
        <v>2352</v>
      </c>
      <c r="E161" s="1" t="s">
        <v>3471</v>
      </c>
      <c r="F161" s="1" t="s">
        <v>3476</v>
      </c>
      <c r="G161" s="1">
        <v>51.94</v>
      </c>
      <c r="H161" s="1">
        <v>7</v>
      </c>
      <c r="I161" s="1">
        <f>Sales[[#This Row],[Selling Price]]*H161</f>
        <v>363.58</v>
      </c>
      <c r="J161" s="1">
        <f>VLOOKUP(Sales[[#This Row],[Product ID]],Products[],4,0)</f>
        <v>646.59</v>
      </c>
      <c r="K161" s="1">
        <f>Sales[[#This Row],[Total Sales]]-Sales[[#This Row],[Cost price]]</f>
        <v>-283.01000000000005</v>
      </c>
      <c r="L161" s="1" t="str">
        <f>TEXT(Sales[[#This Row],[Date and Time]],"dddd")</f>
        <v>Sunday</v>
      </c>
      <c r="M161" s="1" t="str">
        <f>TEXT(Sales[[#This Row],[Date and Time]],"mm")</f>
        <v>05</v>
      </c>
      <c r="N161" s="10" t="str">
        <f>TEXT(Sales[[#This Row],[Date and Time]],"mmmm")</f>
        <v>May</v>
      </c>
    </row>
    <row r="162" spans="1:14" x14ac:dyDescent="0.3">
      <c r="A162" s="1" t="s">
        <v>3630</v>
      </c>
      <c r="B162" s="2">
        <v>45567.732974537037</v>
      </c>
      <c r="C162" s="1" t="s">
        <v>3292</v>
      </c>
      <c r="D162" s="1" t="s">
        <v>499</v>
      </c>
      <c r="E162" s="1" t="s">
        <v>3466</v>
      </c>
      <c r="F162" s="1" t="s">
        <v>3472</v>
      </c>
      <c r="G162" s="1">
        <v>1490.48</v>
      </c>
      <c r="H162" s="1">
        <v>2</v>
      </c>
      <c r="I162" s="1">
        <f>Sales[[#This Row],[Selling Price]]*H162</f>
        <v>2980.96</v>
      </c>
      <c r="J162" s="1">
        <f>VLOOKUP(Sales[[#This Row],[Product ID]],Products[],4,0)</f>
        <v>321.19</v>
      </c>
      <c r="K162" s="1">
        <f>Sales[[#This Row],[Total Sales]]-Sales[[#This Row],[Cost price]]</f>
        <v>2659.77</v>
      </c>
      <c r="L162" s="1" t="str">
        <f>TEXT(Sales[[#This Row],[Date and Time]],"dddd")</f>
        <v>Wednesday</v>
      </c>
      <c r="M162" s="1" t="str">
        <f>TEXT(Sales[[#This Row],[Date and Time]],"mm")</f>
        <v>10</v>
      </c>
      <c r="N162" s="10" t="str">
        <f>TEXT(Sales[[#This Row],[Date and Time]],"mmmm")</f>
        <v>October</v>
      </c>
    </row>
    <row r="163" spans="1:14" x14ac:dyDescent="0.3">
      <c r="A163" s="1" t="s">
        <v>3631</v>
      </c>
      <c r="B163" s="2">
        <v>45315.678229166668</v>
      </c>
      <c r="C163" s="1" t="s">
        <v>3399</v>
      </c>
      <c r="D163" s="1" t="s">
        <v>2149</v>
      </c>
      <c r="E163" s="1" t="s">
        <v>3471</v>
      </c>
      <c r="F163" s="1" t="s">
        <v>3467</v>
      </c>
      <c r="G163" s="1">
        <v>1097.97</v>
      </c>
      <c r="H163" s="1">
        <v>1</v>
      </c>
      <c r="I163" s="1">
        <f>Sales[[#This Row],[Selling Price]]*H163</f>
        <v>1097.97</v>
      </c>
      <c r="J163" s="1">
        <f>VLOOKUP(Sales[[#This Row],[Product ID]],Products[],4,0)</f>
        <v>687.22</v>
      </c>
      <c r="K163" s="1">
        <f>Sales[[#This Row],[Total Sales]]-Sales[[#This Row],[Cost price]]</f>
        <v>410.75</v>
      </c>
      <c r="L163" s="1" t="str">
        <f>TEXT(Sales[[#This Row],[Date and Time]],"dddd")</f>
        <v>Wednesday</v>
      </c>
      <c r="M163" s="1" t="str">
        <f>TEXT(Sales[[#This Row],[Date and Time]],"mm")</f>
        <v>01</v>
      </c>
      <c r="N163" s="10" t="str">
        <f>TEXT(Sales[[#This Row],[Date and Time]],"mmmm")</f>
        <v>January</v>
      </c>
    </row>
    <row r="164" spans="1:14" x14ac:dyDescent="0.3">
      <c r="A164" s="1" t="s">
        <v>3632</v>
      </c>
      <c r="B164" s="2">
        <v>45601.989837962959</v>
      </c>
      <c r="C164" s="1" t="s">
        <v>3382</v>
      </c>
      <c r="D164" s="1" t="s">
        <v>1689</v>
      </c>
      <c r="E164" s="1" t="s">
        <v>3471</v>
      </c>
      <c r="F164" s="1" t="s">
        <v>3472</v>
      </c>
      <c r="G164" s="1">
        <v>496.37</v>
      </c>
      <c r="H164" s="1">
        <v>1</v>
      </c>
      <c r="I164" s="1">
        <f>Sales[[#This Row],[Selling Price]]*H164</f>
        <v>496.37</v>
      </c>
      <c r="J164" s="1">
        <f>VLOOKUP(Sales[[#This Row],[Product ID]],Products[],4,0)</f>
        <v>67.97</v>
      </c>
      <c r="K164" s="1">
        <f>Sales[[#This Row],[Total Sales]]-Sales[[#This Row],[Cost price]]</f>
        <v>428.4</v>
      </c>
      <c r="L164" s="1" t="str">
        <f>TEXT(Sales[[#This Row],[Date and Time]],"dddd")</f>
        <v>Tuesday</v>
      </c>
      <c r="M164" s="1" t="str">
        <f>TEXT(Sales[[#This Row],[Date and Time]],"mm")</f>
        <v>11</v>
      </c>
      <c r="N164" s="10" t="str">
        <f>TEXT(Sales[[#This Row],[Date and Time]],"mmmm")</f>
        <v>November</v>
      </c>
    </row>
    <row r="165" spans="1:14" x14ac:dyDescent="0.3">
      <c r="A165" s="1" t="s">
        <v>3633</v>
      </c>
      <c r="B165" s="2">
        <v>45563.342881944445</v>
      </c>
      <c r="C165" s="1" t="s">
        <v>3396</v>
      </c>
      <c r="D165" s="1" t="s">
        <v>2442</v>
      </c>
      <c r="E165" s="1" t="s">
        <v>3479</v>
      </c>
      <c r="F165" s="1" t="s">
        <v>3462</v>
      </c>
      <c r="G165" s="1">
        <v>892.94</v>
      </c>
      <c r="H165" s="1">
        <v>3</v>
      </c>
      <c r="I165" s="1">
        <f>Sales[[#This Row],[Selling Price]]*H165</f>
        <v>2678.82</v>
      </c>
      <c r="J165" s="1">
        <f>VLOOKUP(Sales[[#This Row],[Product ID]],Products[],4,0)</f>
        <v>570.6</v>
      </c>
      <c r="K165" s="1">
        <f>Sales[[#This Row],[Total Sales]]-Sales[[#This Row],[Cost price]]</f>
        <v>2108.2200000000003</v>
      </c>
      <c r="L165" s="1" t="str">
        <f>TEXT(Sales[[#This Row],[Date and Time]],"dddd")</f>
        <v>Saturday</v>
      </c>
      <c r="M165" s="1" t="str">
        <f>TEXT(Sales[[#This Row],[Date and Time]],"mm")</f>
        <v>09</v>
      </c>
      <c r="N165" s="10" t="str">
        <f>TEXT(Sales[[#This Row],[Date and Time]],"mmmm")</f>
        <v>September</v>
      </c>
    </row>
    <row r="166" spans="1:14" x14ac:dyDescent="0.3">
      <c r="A166" s="1" t="s">
        <v>3634</v>
      </c>
      <c r="B166" s="2">
        <v>45526.609953703701</v>
      </c>
      <c r="C166" s="1" t="s">
        <v>3391</v>
      </c>
      <c r="D166" s="1" t="s">
        <v>2010</v>
      </c>
      <c r="E166" s="1" t="s">
        <v>3471</v>
      </c>
      <c r="F166" s="1" t="s">
        <v>3469</v>
      </c>
      <c r="G166" s="1">
        <v>1912.26</v>
      </c>
      <c r="H166" s="1">
        <v>10</v>
      </c>
      <c r="I166" s="1">
        <f>Sales[[#This Row],[Selling Price]]*H166</f>
        <v>19122.599999999999</v>
      </c>
      <c r="J166" s="1">
        <f>VLOOKUP(Sales[[#This Row],[Product ID]],Products[],4,0)</f>
        <v>374.92</v>
      </c>
      <c r="K166" s="1">
        <f>Sales[[#This Row],[Total Sales]]-Sales[[#This Row],[Cost price]]</f>
        <v>18747.68</v>
      </c>
      <c r="L166" s="1" t="str">
        <f>TEXT(Sales[[#This Row],[Date and Time]],"dddd")</f>
        <v>Thursday</v>
      </c>
      <c r="M166" s="1" t="str">
        <f>TEXT(Sales[[#This Row],[Date and Time]],"mm")</f>
        <v>08</v>
      </c>
      <c r="N166" s="10" t="str">
        <f>TEXT(Sales[[#This Row],[Date and Time]],"mmmm")</f>
        <v>August</v>
      </c>
    </row>
    <row r="167" spans="1:14" x14ac:dyDescent="0.3">
      <c r="A167" s="1" t="s">
        <v>3635</v>
      </c>
      <c r="B167" s="2">
        <v>45422.349722222221</v>
      </c>
      <c r="C167" s="1" t="s">
        <v>3276</v>
      </c>
      <c r="D167" s="1" t="s">
        <v>2999</v>
      </c>
      <c r="E167" s="1" t="s">
        <v>3464</v>
      </c>
      <c r="F167" s="1" t="s">
        <v>3469</v>
      </c>
      <c r="G167" s="1">
        <v>1249.53</v>
      </c>
      <c r="H167" s="1">
        <v>8</v>
      </c>
      <c r="I167" s="1">
        <f>Sales[[#This Row],[Selling Price]]*H167</f>
        <v>9996.24</v>
      </c>
      <c r="J167" s="1">
        <f>VLOOKUP(Sales[[#This Row],[Product ID]],Products[],4,0)</f>
        <v>736.41</v>
      </c>
      <c r="K167" s="1">
        <f>Sales[[#This Row],[Total Sales]]-Sales[[#This Row],[Cost price]]</f>
        <v>9259.83</v>
      </c>
      <c r="L167" s="1" t="str">
        <f>TEXT(Sales[[#This Row],[Date and Time]],"dddd")</f>
        <v>Friday</v>
      </c>
      <c r="M167" s="1" t="str">
        <f>TEXT(Sales[[#This Row],[Date and Time]],"mm")</f>
        <v>05</v>
      </c>
      <c r="N167" s="10" t="str">
        <f>TEXT(Sales[[#This Row],[Date and Time]],"mmmm")</f>
        <v>May</v>
      </c>
    </row>
    <row r="168" spans="1:14" x14ac:dyDescent="0.3">
      <c r="A168" s="1" t="s">
        <v>3636</v>
      </c>
      <c r="B168" s="2">
        <v>45426.22488425926</v>
      </c>
      <c r="C168" s="1" t="s">
        <v>3393</v>
      </c>
      <c r="D168" s="1" t="s">
        <v>2969</v>
      </c>
      <c r="E168" s="1" t="s">
        <v>3479</v>
      </c>
      <c r="F168" s="1" t="s">
        <v>3462</v>
      </c>
      <c r="G168" s="1">
        <v>507.82</v>
      </c>
      <c r="H168" s="1">
        <v>6</v>
      </c>
      <c r="I168" s="1">
        <f>Sales[[#This Row],[Selling Price]]*H168</f>
        <v>3046.92</v>
      </c>
      <c r="J168" s="1">
        <f>VLOOKUP(Sales[[#This Row],[Product ID]],Products[],4,0)</f>
        <v>368.41</v>
      </c>
      <c r="K168" s="1">
        <f>Sales[[#This Row],[Total Sales]]-Sales[[#This Row],[Cost price]]</f>
        <v>2678.51</v>
      </c>
      <c r="L168" s="1" t="str">
        <f>TEXT(Sales[[#This Row],[Date and Time]],"dddd")</f>
        <v>Tuesday</v>
      </c>
      <c r="M168" s="1" t="str">
        <f>TEXT(Sales[[#This Row],[Date and Time]],"mm")</f>
        <v>05</v>
      </c>
      <c r="N168" s="10" t="str">
        <f>TEXT(Sales[[#This Row],[Date and Time]],"mmmm")</f>
        <v>May</v>
      </c>
    </row>
    <row r="169" spans="1:14" x14ac:dyDescent="0.3">
      <c r="A169" s="1" t="s">
        <v>3637</v>
      </c>
      <c r="B169" s="2">
        <v>45408.508553240739</v>
      </c>
      <c r="C169" s="1" t="s">
        <v>3264</v>
      </c>
      <c r="D169" s="1" t="s">
        <v>302</v>
      </c>
      <c r="E169" s="1" t="s">
        <v>3466</v>
      </c>
      <c r="F169" s="1" t="s">
        <v>3467</v>
      </c>
      <c r="G169" s="1">
        <v>1480.49</v>
      </c>
      <c r="H169" s="1">
        <v>7</v>
      </c>
      <c r="I169" s="1">
        <f>Sales[[#This Row],[Selling Price]]*H169</f>
        <v>10363.43</v>
      </c>
      <c r="J169" s="1">
        <f>VLOOKUP(Sales[[#This Row],[Product ID]],Products[],4,0)</f>
        <v>249.12</v>
      </c>
      <c r="K169" s="1">
        <f>Sales[[#This Row],[Total Sales]]-Sales[[#This Row],[Cost price]]</f>
        <v>10114.31</v>
      </c>
      <c r="L169" s="1" t="str">
        <f>TEXT(Sales[[#This Row],[Date and Time]],"dddd")</f>
        <v>Friday</v>
      </c>
      <c r="M169" s="1" t="str">
        <f>TEXT(Sales[[#This Row],[Date and Time]],"mm")</f>
        <v>04</v>
      </c>
      <c r="N169" s="10" t="str">
        <f>TEXT(Sales[[#This Row],[Date and Time]],"mmmm")</f>
        <v>April</v>
      </c>
    </row>
    <row r="170" spans="1:14" x14ac:dyDescent="0.3">
      <c r="A170" s="1" t="s">
        <v>3638</v>
      </c>
      <c r="B170" s="2">
        <v>45443.09302083333</v>
      </c>
      <c r="C170" s="1" t="s">
        <v>3217</v>
      </c>
      <c r="D170" s="1" t="s">
        <v>1027</v>
      </c>
      <c r="E170" s="1" t="s">
        <v>3466</v>
      </c>
      <c r="F170" s="1" t="s">
        <v>3467</v>
      </c>
      <c r="G170" s="1">
        <v>458.77</v>
      </c>
      <c r="H170" s="1">
        <v>9</v>
      </c>
      <c r="I170" s="1">
        <f>Sales[[#This Row],[Selling Price]]*H170</f>
        <v>4128.93</v>
      </c>
      <c r="J170" s="1">
        <f>VLOOKUP(Sales[[#This Row],[Product ID]],Products[],4,0)</f>
        <v>253.61</v>
      </c>
      <c r="K170" s="1">
        <f>Sales[[#This Row],[Total Sales]]-Sales[[#This Row],[Cost price]]</f>
        <v>3875.32</v>
      </c>
      <c r="L170" s="1" t="str">
        <f>TEXT(Sales[[#This Row],[Date and Time]],"dddd")</f>
        <v>Friday</v>
      </c>
      <c r="M170" s="1" t="str">
        <f>TEXT(Sales[[#This Row],[Date and Time]],"mm")</f>
        <v>05</v>
      </c>
      <c r="N170" s="10" t="str">
        <f>TEXT(Sales[[#This Row],[Date and Time]],"mmmm")</f>
        <v>May</v>
      </c>
    </row>
    <row r="171" spans="1:14" x14ac:dyDescent="0.3">
      <c r="A171" s="1" t="s">
        <v>3639</v>
      </c>
      <c r="B171" s="2">
        <v>45361.806087962963</v>
      </c>
      <c r="C171" s="1" t="s">
        <v>3368</v>
      </c>
      <c r="D171" s="1" t="s">
        <v>726</v>
      </c>
      <c r="E171" s="1" t="s">
        <v>3479</v>
      </c>
      <c r="F171" s="1" t="s">
        <v>3462</v>
      </c>
      <c r="G171" s="1">
        <v>1790.4</v>
      </c>
      <c r="H171" s="1">
        <v>6</v>
      </c>
      <c r="I171" s="1">
        <f>Sales[[#This Row],[Selling Price]]*H171</f>
        <v>10742.400000000001</v>
      </c>
      <c r="J171" s="1">
        <f>VLOOKUP(Sales[[#This Row],[Product ID]],Products[],4,0)</f>
        <v>197.58</v>
      </c>
      <c r="K171" s="1">
        <f>Sales[[#This Row],[Total Sales]]-Sales[[#This Row],[Cost price]]</f>
        <v>10544.820000000002</v>
      </c>
      <c r="L171" s="1" t="str">
        <f>TEXT(Sales[[#This Row],[Date and Time]],"dddd")</f>
        <v>Sunday</v>
      </c>
      <c r="M171" s="1" t="str">
        <f>TEXT(Sales[[#This Row],[Date and Time]],"mm")</f>
        <v>03</v>
      </c>
      <c r="N171" s="10" t="str">
        <f>TEXT(Sales[[#This Row],[Date and Time]],"mmmm")</f>
        <v>March</v>
      </c>
    </row>
    <row r="172" spans="1:14" x14ac:dyDescent="0.3">
      <c r="A172" s="1" t="s">
        <v>3640</v>
      </c>
      <c r="B172" s="2">
        <v>45324.027858796297</v>
      </c>
      <c r="C172" s="1" t="s">
        <v>3379</v>
      </c>
      <c r="D172" s="1" t="s">
        <v>1336</v>
      </c>
      <c r="E172" s="1" t="s">
        <v>3466</v>
      </c>
      <c r="F172" s="1" t="s">
        <v>3472</v>
      </c>
      <c r="G172" s="1">
        <v>941.45</v>
      </c>
      <c r="H172" s="1">
        <v>7</v>
      </c>
      <c r="I172" s="1">
        <f>Sales[[#This Row],[Selling Price]]*H172</f>
        <v>6590.1500000000005</v>
      </c>
      <c r="J172" s="1">
        <f>VLOOKUP(Sales[[#This Row],[Product ID]],Products[],4,0)</f>
        <v>605.29999999999995</v>
      </c>
      <c r="K172" s="1">
        <f>Sales[[#This Row],[Total Sales]]-Sales[[#This Row],[Cost price]]</f>
        <v>5984.85</v>
      </c>
      <c r="L172" s="1" t="str">
        <f>TEXT(Sales[[#This Row],[Date and Time]],"dddd")</f>
        <v>Friday</v>
      </c>
      <c r="M172" s="1" t="str">
        <f>TEXT(Sales[[#This Row],[Date and Time]],"mm")</f>
        <v>02</v>
      </c>
      <c r="N172" s="10" t="str">
        <f>TEXT(Sales[[#This Row],[Date and Time]],"mmmm")</f>
        <v>February</v>
      </c>
    </row>
    <row r="173" spans="1:14" x14ac:dyDescent="0.3">
      <c r="A173" s="1" t="s">
        <v>3641</v>
      </c>
      <c r="B173" s="2">
        <v>45393.772928240738</v>
      </c>
      <c r="C173" s="1" t="s">
        <v>3419</v>
      </c>
      <c r="D173" s="1" t="s">
        <v>482</v>
      </c>
      <c r="E173" s="1" t="s">
        <v>3461</v>
      </c>
      <c r="F173" s="1" t="s">
        <v>3472</v>
      </c>
      <c r="G173" s="1">
        <v>1757.7</v>
      </c>
      <c r="H173" s="1">
        <v>5</v>
      </c>
      <c r="I173" s="1">
        <f>Sales[[#This Row],[Selling Price]]*H173</f>
        <v>8788.5</v>
      </c>
      <c r="J173" s="1">
        <f>VLOOKUP(Sales[[#This Row],[Product ID]],Products[],4,0)</f>
        <v>925.33</v>
      </c>
      <c r="K173" s="1">
        <f>Sales[[#This Row],[Total Sales]]-Sales[[#This Row],[Cost price]]</f>
        <v>7863.17</v>
      </c>
      <c r="L173" s="1" t="str">
        <f>TEXT(Sales[[#This Row],[Date and Time]],"dddd")</f>
        <v>Thursday</v>
      </c>
      <c r="M173" s="1" t="str">
        <f>TEXT(Sales[[#This Row],[Date and Time]],"mm")</f>
        <v>04</v>
      </c>
      <c r="N173" s="10" t="str">
        <f>TEXT(Sales[[#This Row],[Date and Time]],"mmmm")</f>
        <v>April</v>
      </c>
    </row>
    <row r="174" spans="1:14" x14ac:dyDescent="0.3">
      <c r="A174" s="1" t="s">
        <v>3642</v>
      </c>
      <c r="B174" s="2">
        <v>45491.627812500003</v>
      </c>
      <c r="C174" s="1" t="s">
        <v>3284</v>
      </c>
      <c r="D174" s="1" t="s">
        <v>1722</v>
      </c>
      <c r="E174" s="1" t="s">
        <v>3464</v>
      </c>
      <c r="F174" s="1" t="s">
        <v>3472</v>
      </c>
      <c r="G174" s="1">
        <v>1765.25</v>
      </c>
      <c r="H174" s="1">
        <v>7</v>
      </c>
      <c r="I174" s="1">
        <f>Sales[[#This Row],[Selling Price]]*H174</f>
        <v>12356.75</v>
      </c>
      <c r="J174" s="1">
        <f>VLOOKUP(Sales[[#This Row],[Product ID]],Products[],4,0)</f>
        <v>644.58000000000004</v>
      </c>
      <c r="K174" s="1">
        <f>Sales[[#This Row],[Total Sales]]-Sales[[#This Row],[Cost price]]</f>
        <v>11712.17</v>
      </c>
      <c r="L174" s="1" t="str">
        <f>TEXT(Sales[[#This Row],[Date and Time]],"dddd")</f>
        <v>Thursday</v>
      </c>
      <c r="M174" s="1" t="str">
        <f>TEXT(Sales[[#This Row],[Date and Time]],"mm")</f>
        <v>07</v>
      </c>
      <c r="N174" s="10" t="str">
        <f>TEXT(Sales[[#This Row],[Date and Time]],"mmmm")</f>
        <v>July</v>
      </c>
    </row>
    <row r="175" spans="1:14" x14ac:dyDescent="0.3">
      <c r="A175" s="1" t="s">
        <v>3643</v>
      </c>
      <c r="B175" s="2">
        <v>45379.032326388886</v>
      </c>
      <c r="C175" s="1" t="s">
        <v>3421</v>
      </c>
      <c r="D175" s="1" t="s">
        <v>2198</v>
      </c>
      <c r="E175" s="1" t="s">
        <v>3479</v>
      </c>
      <c r="F175" s="1" t="s">
        <v>3467</v>
      </c>
      <c r="G175" s="1">
        <v>1466.9</v>
      </c>
      <c r="H175" s="1">
        <v>1</v>
      </c>
      <c r="I175" s="1">
        <f>Sales[[#This Row],[Selling Price]]*H175</f>
        <v>1466.9</v>
      </c>
      <c r="J175" s="1">
        <f>VLOOKUP(Sales[[#This Row],[Product ID]],Products[],4,0)</f>
        <v>407.18</v>
      </c>
      <c r="K175" s="1">
        <f>Sales[[#This Row],[Total Sales]]-Sales[[#This Row],[Cost price]]</f>
        <v>1059.72</v>
      </c>
      <c r="L175" s="1" t="str">
        <f>TEXT(Sales[[#This Row],[Date and Time]],"dddd")</f>
        <v>Thursday</v>
      </c>
      <c r="M175" s="1" t="str">
        <f>TEXT(Sales[[#This Row],[Date and Time]],"mm")</f>
        <v>03</v>
      </c>
      <c r="N175" s="10" t="str">
        <f>TEXT(Sales[[#This Row],[Date and Time]],"mmmm")</f>
        <v>March</v>
      </c>
    </row>
    <row r="176" spans="1:14" x14ac:dyDescent="0.3">
      <c r="A176" s="1" t="s">
        <v>3644</v>
      </c>
      <c r="B176" s="2">
        <v>45454.988599537035</v>
      </c>
      <c r="C176" s="1" t="s">
        <v>3332</v>
      </c>
      <c r="D176" s="1" t="s">
        <v>1725</v>
      </c>
      <c r="E176" s="1" t="s">
        <v>3471</v>
      </c>
      <c r="F176" s="1" t="s">
        <v>3467</v>
      </c>
      <c r="G176" s="1">
        <v>628.44000000000005</v>
      </c>
      <c r="H176" s="1">
        <v>6</v>
      </c>
      <c r="I176" s="1">
        <f>Sales[[#This Row],[Selling Price]]*H176</f>
        <v>3770.6400000000003</v>
      </c>
      <c r="J176" s="1">
        <f>VLOOKUP(Sales[[#This Row],[Product ID]],Products[],4,0)</f>
        <v>348.54</v>
      </c>
      <c r="K176" s="1">
        <f>Sales[[#This Row],[Total Sales]]-Sales[[#This Row],[Cost price]]</f>
        <v>3422.1000000000004</v>
      </c>
      <c r="L176" s="1" t="str">
        <f>TEXT(Sales[[#This Row],[Date and Time]],"dddd")</f>
        <v>Tuesday</v>
      </c>
      <c r="M176" s="1" t="str">
        <f>TEXT(Sales[[#This Row],[Date and Time]],"mm")</f>
        <v>06</v>
      </c>
      <c r="N176" s="10" t="str">
        <f>TEXT(Sales[[#This Row],[Date and Time]],"mmmm")</f>
        <v>June</v>
      </c>
    </row>
    <row r="177" spans="1:14" x14ac:dyDescent="0.3">
      <c r="A177" s="1" t="s">
        <v>3645</v>
      </c>
      <c r="B177" s="2">
        <v>45348.795057870368</v>
      </c>
      <c r="C177" s="1" t="s">
        <v>3320</v>
      </c>
      <c r="D177" s="1" t="s">
        <v>2043</v>
      </c>
      <c r="E177" s="1" t="s">
        <v>3464</v>
      </c>
      <c r="F177" s="1" t="s">
        <v>3472</v>
      </c>
      <c r="G177" s="1">
        <v>525.04</v>
      </c>
      <c r="H177" s="1">
        <v>5</v>
      </c>
      <c r="I177" s="1">
        <f>Sales[[#This Row],[Selling Price]]*H177</f>
        <v>2625.2</v>
      </c>
      <c r="J177" s="1">
        <f>VLOOKUP(Sales[[#This Row],[Product ID]],Products[],4,0)</f>
        <v>878.74</v>
      </c>
      <c r="K177" s="1">
        <f>Sales[[#This Row],[Total Sales]]-Sales[[#This Row],[Cost price]]</f>
        <v>1746.4599999999998</v>
      </c>
      <c r="L177" s="1" t="str">
        <f>TEXT(Sales[[#This Row],[Date and Time]],"dddd")</f>
        <v>Monday</v>
      </c>
      <c r="M177" s="1" t="str">
        <f>TEXT(Sales[[#This Row],[Date and Time]],"mm")</f>
        <v>02</v>
      </c>
      <c r="N177" s="10" t="str">
        <f>TEXT(Sales[[#This Row],[Date and Time]],"mmmm")</f>
        <v>February</v>
      </c>
    </row>
    <row r="178" spans="1:14" x14ac:dyDescent="0.3">
      <c r="A178" s="1" t="s">
        <v>3646</v>
      </c>
      <c r="B178" s="2">
        <v>45293.740300925929</v>
      </c>
      <c r="C178" s="1" t="s">
        <v>3377</v>
      </c>
      <c r="D178" s="1" t="s">
        <v>2756</v>
      </c>
      <c r="E178" s="1" t="s">
        <v>3464</v>
      </c>
      <c r="F178" s="1" t="s">
        <v>3467</v>
      </c>
      <c r="G178" s="1">
        <v>879.01</v>
      </c>
      <c r="H178" s="1">
        <v>4</v>
      </c>
      <c r="I178" s="1">
        <f>Sales[[#This Row],[Selling Price]]*H178</f>
        <v>3516.04</v>
      </c>
      <c r="J178" s="1">
        <f>VLOOKUP(Sales[[#This Row],[Product ID]],Products[],4,0)</f>
        <v>409.39</v>
      </c>
      <c r="K178" s="1">
        <f>Sales[[#This Row],[Total Sales]]-Sales[[#This Row],[Cost price]]</f>
        <v>3106.65</v>
      </c>
      <c r="L178" s="1" t="str">
        <f>TEXT(Sales[[#This Row],[Date and Time]],"dddd")</f>
        <v>Tuesday</v>
      </c>
      <c r="M178" s="1" t="str">
        <f>TEXT(Sales[[#This Row],[Date and Time]],"mm")</f>
        <v>01</v>
      </c>
      <c r="N178" s="10" t="str">
        <f>TEXT(Sales[[#This Row],[Date and Time]],"mmmm")</f>
        <v>January</v>
      </c>
    </row>
    <row r="179" spans="1:14" x14ac:dyDescent="0.3">
      <c r="A179" s="1" t="s">
        <v>3647</v>
      </c>
      <c r="B179" s="2">
        <v>45301.822048611109</v>
      </c>
      <c r="C179" s="1" t="s">
        <v>3413</v>
      </c>
      <c r="D179" s="1" t="s">
        <v>711</v>
      </c>
      <c r="E179" s="1" t="s">
        <v>3471</v>
      </c>
      <c r="F179" s="1" t="s">
        <v>3472</v>
      </c>
      <c r="G179" s="1">
        <v>452.38</v>
      </c>
      <c r="H179" s="1">
        <v>9</v>
      </c>
      <c r="I179" s="1">
        <f>Sales[[#This Row],[Selling Price]]*H179</f>
        <v>4071.42</v>
      </c>
      <c r="J179" s="1">
        <f>VLOOKUP(Sales[[#This Row],[Product ID]],Products[],4,0)</f>
        <v>311.56</v>
      </c>
      <c r="K179" s="1">
        <f>Sales[[#This Row],[Total Sales]]-Sales[[#This Row],[Cost price]]</f>
        <v>3759.86</v>
      </c>
      <c r="L179" s="1" t="str">
        <f>TEXT(Sales[[#This Row],[Date and Time]],"dddd")</f>
        <v>Wednesday</v>
      </c>
      <c r="M179" s="1" t="str">
        <f>TEXT(Sales[[#This Row],[Date and Time]],"mm")</f>
        <v>01</v>
      </c>
      <c r="N179" s="10" t="str">
        <f>TEXT(Sales[[#This Row],[Date and Time]],"mmmm")</f>
        <v>January</v>
      </c>
    </row>
    <row r="180" spans="1:14" x14ac:dyDescent="0.3">
      <c r="A180" s="1" t="s">
        <v>3648</v>
      </c>
      <c r="B180" s="2">
        <v>45376.53979166667</v>
      </c>
      <c r="C180" s="1" t="s">
        <v>3253</v>
      </c>
      <c r="D180" s="1" t="s">
        <v>90</v>
      </c>
      <c r="E180" s="1" t="s">
        <v>3461</v>
      </c>
      <c r="F180" s="1" t="s">
        <v>3472</v>
      </c>
      <c r="G180" s="1">
        <v>1980.05</v>
      </c>
      <c r="H180" s="1">
        <v>4</v>
      </c>
      <c r="I180" s="1">
        <f>Sales[[#This Row],[Selling Price]]*H180</f>
        <v>7920.2</v>
      </c>
      <c r="J180" s="1">
        <f>VLOOKUP(Sales[[#This Row],[Product ID]],Products[],4,0)</f>
        <v>34.31</v>
      </c>
      <c r="K180" s="1">
        <f>Sales[[#This Row],[Total Sales]]-Sales[[#This Row],[Cost price]]</f>
        <v>7885.8899999999994</v>
      </c>
      <c r="L180" s="1" t="str">
        <f>TEXT(Sales[[#This Row],[Date and Time]],"dddd")</f>
        <v>Monday</v>
      </c>
      <c r="M180" s="1" t="str">
        <f>TEXT(Sales[[#This Row],[Date and Time]],"mm")</f>
        <v>03</v>
      </c>
      <c r="N180" s="10" t="str">
        <f>TEXT(Sales[[#This Row],[Date and Time]],"mmmm")</f>
        <v>March</v>
      </c>
    </row>
    <row r="181" spans="1:14" x14ac:dyDescent="0.3">
      <c r="A181" s="1" t="s">
        <v>3649</v>
      </c>
      <c r="B181" s="2">
        <v>45541.126226851855</v>
      </c>
      <c r="C181" s="1" t="s">
        <v>3365</v>
      </c>
      <c r="D181" s="1" t="s">
        <v>2747</v>
      </c>
      <c r="E181" s="1" t="s">
        <v>3471</v>
      </c>
      <c r="F181" s="1" t="s">
        <v>3467</v>
      </c>
      <c r="G181" s="1">
        <v>1650.05</v>
      </c>
      <c r="H181" s="1">
        <v>4</v>
      </c>
      <c r="I181" s="1">
        <f>Sales[[#This Row],[Selling Price]]*H181</f>
        <v>6600.2</v>
      </c>
      <c r="J181" s="1">
        <f>VLOOKUP(Sales[[#This Row],[Product ID]],Products[],4,0)</f>
        <v>104.7</v>
      </c>
      <c r="K181" s="1">
        <f>Sales[[#This Row],[Total Sales]]-Sales[[#This Row],[Cost price]]</f>
        <v>6495.5</v>
      </c>
      <c r="L181" s="1" t="str">
        <f>TEXT(Sales[[#This Row],[Date and Time]],"dddd")</f>
        <v>Friday</v>
      </c>
      <c r="M181" s="1" t="str">
        <f>TEXT(Sales[[#This Row],[Date and Time]],"mm")</f>
        <v>09</v>
      </c>
      <c r="N181" s="10" t="str">
        <f>TEXT(Sales[[#This Row],[Date and Time]],"mmmm")</f>
        <v>September</v>
      </c>
    </row>
    <row r="182" spans="1:14" x14ac:dyDescent="0.3">
      <c r="A182" s="1" t="s">
        <v>3650</v>
      </c>
      <c r="B182" s="2">
        <v>45407.905324074076</v>
      </c>
      <c r="C182" s="1" t="s">
        <v>3274</v>
      </c>
      <c r="D182" s="1" t="s">
        <v>1345</v>
      </c>
      <c r="E182" s="1" t="s">
        <v>3471</v>
      </c>
      <c r="F182" s="1" t="s">
        <v>3469</v>
      </c>
      <c r="G182" s="1">
        <v>1520.15</v>
      </c>
      <c r="H182" s="1">
        <v>4</v>
      </c>
      <c r="I182" s="1">
        <f>Sales[[#This Row],[Selling Price]]*H182</f>
        <v>6080.6</v>
      </c>
      <c r="J182" s="1">
        <f>VLOOKUP(Sales[[#This Row],[Product ID]],Products[],4,0)</f>
        <v>951.64</v>
      </c>
      <c r="K182" s="1">
        <f>Sales[[#This Row],[Total Sales]]-Sales[[#This Row],[Cost price]]</f>
        <v>5128.96</v>
      </c>
      <c r="L182" s="1" t="str">
        <f>TEXT(Sales[[#This Row],[Date and Time]],"dddd")</f>
        <v>Thursday</v>
      </c>
      <c r="M182" s="1" t="str">
        <f>TEXT(Sales[[#This Row],[Date and Time]],"mm")</f>
        <v>04</v>
      </c>
      <c r="N182" s="10" t="str">
        <f>TEXT(Sales[[#This Row],[Date and Time]],"mmmm")</f>
        <v>April</v>
      </c>
    </row>
    <row r="183" spans="1:14" x14ac:dyDescent="0.3">
      <c r="A183" s="1" t="s">
        <v>3651</v>
      </c>
      <c r="B183" s="2">
        <v>45601.285856481481</v>
      </c>
      <c r="C183" s="1" t="s">
        <v>3419</v>
      </c>
      <c r="D183" s="1" t="s">
        <v>2295</v>
      </c>
      <c r="E183" s="1" t="s">
        <v>3471</v>
      </c>
      <c r="F183" s="1" t="s">
        <v>3472</v>
      </c>
      <c r="G183" s="1">
        <v>1073.96</v>
      </c>
      <c r="H183" s="1">
        <v>9</v>
      </c>
      <c r="I183" s="1">
        <f>Sales[[#This Row],[Selling Price]]*H183</f>
        <v>9665.64</v>
      </c>
      <c r="J183" s="1">
        <f>VLOOKUP(Sales[[#This Row],[Product ID]],Products[],4,0)</f>
        <v>925.33</v>
      </c>
      <c r="K183" s="1">
        <f>Sales[[#This Row],[Total Sales]]-Sales[[#This Row],[Cost price]]</f>
        <v>8740.31</v>
      </c>
      <c r="L183" s="1" t="str">
        <f>TEXT(Sales[[#This Row],[Date and Time]],"dddd")</f>
        <v>Tuesday</v>
      </c>
      <c r="M183" s="1" t="str">
        <f>TEXT(Sales[[#This Row],[Date and Time]],"mm")</f>
        <v>11</v>
      </c>
      <c r="N183" s="10" t="str">
        <f>TEXT(Sales[[#This Row],[Date and Time]],"mmmm")</f>
        <v>November</v>
      </c>
    </row>
    <row r="184" spans="1:14" x14ac:dyDescent="0.3">
      <c r="A184" s="1" t="s">
        <v>3652</v>
      </c>
      <c r="B184" s="2">
        <v>45377.66128472222</v>
      </c>
      <c r="C184" s="1" t="s">
        <v>3316</v>
      </c>
      <c r="D184" s="1" t="s">
        <v>3184</v>
      </c>
      <c r="E184" s="1" t="s">
        <v>3464</v>
      </c>
      <c r="F184" s="1" t="s">
        <v>3469</v>
      </c>
      <c r="G184" s="1">
        <v>890.4</v>
      </c>
      <c r="H184" s="1">
        <v>5</v>
      </c>
      <c r="I184" s="1">
        <f>Sales[[#This Row],[Selling Price]]*H184</f>
        <v>4452</v>
      </c>
      <c r="J184" s="1">
        <f>VLOOKUP(Sales[[#This Row],[Product ID]],Products[],4,0)</f>
        <v>974.22</v>
      </c>
      <c r="K184" s="1">
        <f>Sales[[#This Row],[Total Sales]]-Sales[[#This Row],[Cost price]]</f>
        <v>3477.7799999999997</v>
      </c>
      <c r="L184" s="1" t="str">
        <f>TEXT(Sales[[#This Row],[Date and Time]],"dddd")</f>
        <v>Tuesday</v>
      </c>
      <c r="M184" s="1" t="str">
        <f>TEXT(Sales[[#This Row],[Date and Time]],"mm")</f>
        <v>03</v>
      </c>
      <c r="N184" s="10" t="str">
        <f>TEXT(Sales[[#This Row],[Date and Time]],"mmmm")</f>
        <v>March</v>
      </c>
    </row>
    <row r="185" spans="1:14" x14ac:dyDescent="0.3">
      <c r="A185" s="1" t="s">
        <v>3653</v>
      </c>
      <c r="B185" s="2">
        <v>45464.231504629628</v>
      </c>
      <c r="C185" s="1" t="s">
        <v>3389</v>
      </c>
      <c r="D185" s="1" t="s">
        <v>1933</v>
      </c>
      <c r="E185" s="1" t="s">
        <v>3479</v>
      </c>
      <c r="F185" s="1" t="s">
        <v>3476</v>
      </c>
      <c r="G185" s="1">
        <v>199.51</v>
      </c>
      <c r="H185" s="1">
        <v>9</v>
      </c>
      <c r="I185" s="1">
        <f>Sales[[#This Row],[Selling Price]]*H185</f>
        <v>1795.59</v>
      </c>
      <c r="J185" s="1">
        <f>VLOOKUP(Sales[[#This Row],[Product ID]],Products[],4,0)</f>
        <v>226.52</v>
      </c>
      <c r="K185" s="1">
        <f>Sales[[#This Row],[Total Sales]]-Sales[[#This Row],[Cost price]]</f>
        <v>1569.07</v>
      </c>
      <c r="L185" s="1" t="str">
        <f>TEXT(Sales[[#This Row],[Date and Time]],"dddd")</f>
        <v>Friday</v>
      </c>
      <c r="M185" s="1" t="str">
        <f>TEXT(Sales[[#This Row],[Date and Time]],"mm")</f>
        <v>06</v>
      </c>
      <c r="N185" s="10" t="str">
        <f>TEXT(Sales[[#This Row],[Date and Time]],"mmmm")</f>
        <v>June</v>
      </c>
    </row>
    <row r="186" spans="1:14" x14ac:dyDescent="0.3">
      <c r="A186" s="1" t="s">
        <v>3654</v>
      </c>
      <c r="B186" s="2">
        <v>45340.73841435185</v>
      </c>
      <c r="C186" s="1" t="s">
        <v>3261</v>
      </c>
      <c r="D186" s="1" t="s">
        <v>1170</v>
      </c>
      <c r="E186" s="1" t="s">
        <v>3471</v>
      </c>
      <c r="F186" s="1" t="s">
        <v>3469</v>
      </c>
      <c r="G186" s="1">
        <v>1251.06</v>
      </c>
      <c r="H186" s="1">
        <v>9</v>
      </c>
      <c r="I186" s="1">
        <f>Sales[[#This Row],[Selling Price]]*H186</f>
        <v>11259.539999999999</v>
      </c>
      <c r="J186" s="1">
        <f>VLOOKUP(Sales[[#This Row],[Product ID]],Products[],4,0)</f>
        <v>950.81</v>
      </c>
      <c r="K186" s="1">
        <f>Sales[[#This Row],[Total Sales]]-Sales[[#This Row],[Cost price]]</f>
        <v>10308.73</v>
      </c>
      <c r="L186" s="1" t="str">
        <f>TEXT(Sales[[#This Row],[Date and Time]],"dddd")</f>
        <v>Sunday</v>
      </c>
      <c r="M186" s="1" t="str">
        <f>TEXT(Sales[[#This Row],[Date and Time]],"mm")</f>
        <v>02</v>
      </c>
      <c r="N186" s="10" t="str">
        <f>TEXT(Sales[[#This Row],[Date and Time]],"mmmm")</f>
        <v>February</v>
      </c>
    </row>
    <row r="187" spans="1:14" x14ac:dyDescent="0.3">
      <c r="A187" s="1" t="s">
        <v>3655</v>
      </c>
      <c r="B187" s="2">
        <v>45599.636273148149</v>
      </c>
      <c r="C187" s="1" t="s">
        <v>3443</v>
      </c>
      <c r="D187" s="1" t="s">
        <v>2952</v>
      </c>
      <c r="E187" s="1" t="s">
        <v>3461</v>
      </c>
      <c r="F187" s="1" t="s">
        <v>3462</v>
      </c>
      <c r="G187" s="1">
        <v>305.73</v>
      </c>
      <c r="H187" s="1">
        <v>8</v>
      </c>
      <c r="I187" s="1">
        <f>Sales[[#This Row],[Selling Price]]*H187</f>
        <v>2445.84</v>
      </c>
      <c r="J187" s="1">
        <f>VLOOKUP(Sales[[#This Row],[Product ID]],Products[],4,0)</f>
        <v>787.31</v>
      </c>
      <c r="K187" s="1">
        <f>Sales[[#This Row],[Total Sales]]-Sales[[#This Row],[Cost price]]</f>
        <v>1658.5300000000002</v>
      </c>
      <c r="L187" s="1" t="str">
        <f>TEXT(Sales[[#This Row],[Date and Time]],"dddd")</f>
        <v>Sunday</v>
      </c>
      <c r="M187" s="1" t="str">
        <f>TEXT(Sales[[#This Row],[Date and Time]],"mm")</f>
        <v>11</v>
      </c>
      <c r="N187" s="10" t="str">
        <f>TEXT(Sales[[#This Row],[Date and Time]],"mmmm")</f>
        <v>November</v>
      </c>
    </row>
    <row r="188" spans="1:14" x14ac:dyDescent="0.3">
      <c r="A188" s="1" t="s">
        <v>3656</v>
      </c>
      <c r="B188" s="2">
        <v>45412.500497685185</v>
      </c>
      <c r="C188" s="1" t="s">
        <v>3310</v>
      </c>
      <c r="D188" s="1" t="s">
        <v>1500</v>
      </c>
      <c r="E188" s="1" t="s">
        <v>3464</v>
      </c>
      <c r="F188" s="1" t="s">
        <v>3467</v>
      </c>
      <c r="G188" s="1">
        <v>509.43</v>
      </c>
      <c r="H188" s="1">
        <v>1</v>
      </c>
      <c r="I188" s="1">
        <f>Sales[[#This Row],[Selling Price]]*H188</f>
        <v>509.43</v>
      </c>
      <c r="J188" s="1">
        <f>VLOOKUP(Sales[[#This Row],[Product ID]],Products[],4,0)</f>
        <v>297.7</v>
      </c>
      <c r="K188" s="1">
        <f>Sales[[#This Row],[Total Sales]]-Sales[[#This Row],[Cost price]]</f>
        <v>211.73000000000002</v>
      </c>
      <c r="L188" s="1" t="str">
        <f>TEXT(Sales[[#This Row],[Date and Time]],"dddd")</f>
        <v>Tuesday</v>
      </c>
      <c r="M188" s="1" t="str">
        <f>TEXT(Sales[[#This Row],[Date and Time]],"mm")</f>
        <v>04</v>
      </c>
      <c r="N188" s="10" t="str">
        <f>TEXT(Sales[[#This Row],[Date and Time]],"mmmm")</f>
        <v>April</v>
      </c>
    </row>
    <row r="189" spans="1:14" x14ac:dyDescent="0.3">
      <c r="A189" s="1" t="s">
        <v>3657</v>
      </c>
      <c r="B189" s="2">
        <v>45554.332650462966</v>
      </c>
      <c r="C189" s="1" t="s">
        <v>3427</v>
      </c>
      <c r="D189" s="1" t="s">
        <v>3149</v>
      </c>
      <c r="E189" s="1" t="s">
        <v>3464</v>
      </c>
      <c r="F189" s="1" t="s">
        <v>3476</v>
      </c>
      <c r="G189" s="1">
        <v>1392.01</v>
      </c>
      <c r="H189" s="1">
        <v>1</v>
      </c>
      <c r="I189" s="1">
        <f>Sales[[#This Row],[Selling Price]]*H189</f>
        <v>1392.01</v>
      </c>
      <c r="J189" s="1">
        <f>VLOOKUP(Sales[[#This Row],[Product ID]],Products[],4,0)</f>
        <v>348.26</v>
      </c>
      <c r="K189" s="1">
        <f>Sales[[#This Row],[Total Sales]]-Sales[[#This Row],[Cost price]]</f>
        <v>1043.75</v>
      </c>
      <c r="L189" s="1" t="str">
        <f>TEXT(Sales[[#This Row],[Date and Time]],"dddd")</f>
        <v>Thursday</v>
      </c>
      <c r="M189" s="1" t="str">
        <f>TEXT(Sales[[#This Row],[Date and Time]],"mm")</f>
        <v>09</v>
      </c>
      <c r="N189" s="10" t="str">
        <f>TEXT(Sales[[#This Row],[Date and Time]],"mmmm")</f>
        <v>September</v>
      </c>
    </row>
    <row r="190" spans="1:14" x14ac:dyDescent="0.3">
      <c r="A190" s="1" t="s">
        <v>3658</v>
      </c>
      <c r="B190" s="2">
        <v>45417.845081018517</v>
      </c>
      <c r="C190" s="1" t="s">
        <v>3405</v>
      </c>
      <c r="D190" s="1" t="s">
        <v>1711</v>
      </c>
      <c r="E190" s="1" t="s">
        <v>3471</v>
      </c>
      <c r="F190" s="1" t="s">
        <v>3462</v>
      </c>
      <c r="G190" s="1">
        <v>756.71</v>
      </c>
      <c r="H190" s="1">
        <v>10</v>
      </c>
      <c r="I190" s="1">
        <f>Sales[[#This Row],[Selling Price]]*H190</f>
        <v>7567.1</v>
      </c>
      <c r="J190" s="1">
        <f>VLOOKUP(Sales[[#This Row],[Product ID]],Products[],4,0)</f>
        <v>143.38</v>
      </c>
      <c r="K190" s="1">
        <f>Sales[[#This Row],[Total Sales]]-Sales[[#This Row],[Cost price]]</f>
        <v>7423.72</v>
      </c>
      <c r="L190" s="1" t="str">
        <f>TEXT(Sales[[#This Row],[Date and Time]],"dddd")</f>
        <v>Sunday</v>
      </c>
      <c r="M190" s="1" t="str">
        <f>TEXT(Sales[[#This Row],[Date and Time]],"mm")</f>
        <v>05</v>
      </c>
      <c r="N190" s="10" t="str">
        <f>TEXT(Sales[[#This Row],[Date and Time]],"mmmm")</f>
        <v>May</v>
      </c>
    </row>
    <row r="191" spans="1:14" x14ac:dyDescent="0.3">
      <c r="A191" s="1" t="s">
        <v>3659</v>
      </c>
      <c r="B191" s="2">
        <v>45309.212013888886</v>
      </c>
      <c r="C191" s="1" t="s">
        <v>3347</v>
      </c>
      <c r="D191" s="1" t="s">
        <v>2589</v>
      </c>
      <c r="E191" s="1" t="s">
        <v>3466</v>
      </c>
      <c r="F191" s="1" t="s">
        <v>3472</v>
      </c>
      <c r="G191" s="1">
        <v>201.98</v>
      </c>
      <c r="H191" s="1">
        <v>2</v>
      </c>
      <c r="I191" s="1">
        <f>Sales[[#This Row],[Selling Price]]*H191</f>
        <v>403.96</v>
      </c>
      <c r="J191" s="1">
        <f>VLOOKUP(Sales[[#This Row],[Product ID]],Products[],4,0)</f>
        <v>211.14</v>
      </c>
      <c r="K191" s="1">
        <f>Sales[[#This Row],[Total Sales]]-Sales[[#This Row],[Cost price]]</f>
        <v>192.82</v>
      </c>
      <c r="L191" s="1" t="str">
        <f>TEXT(Sales[[#This Row],[Date and Time]],"dddd")</f>
        <v>Thursday</v>
      </c>
      <c r="M191" s="1" t="str">
        <f>TEXT(Sales[[#This Row],[Date and Time]],"mm")</f>
        <v>01</v>
      </c>
      <c r="N191" s="10" t="str">
        <f>TEXT(Sales[[#This Row],[Date and Time]],"mmmm")</f>
        <v>January</v>
      </c>
    </row>
    <row r="192" spans="1:14" x14ac:dyDescent="0.3">
      <c r="A192" s="1" t="s">
        <v>3660</v>
      </c>
      <c r="B192" s="2">
        <v>45414.79420138889</v>
      </c>
      <c r="C192" s="1" t="s">
        <v>3226</v>
      </c>
      <c r="D192" s="1" t="s">
        <v>1784</v>
      </c>
      <c r="E192" s="1" t="s">
        <v>3466</v>
      </c>
      <c r="F192" s="1" t="s">
        <v>3467</v>
      </c>
      <c r="G192" s="1">
        <v>952.6</v>
      </c>
      <c r="H192" s="1">
        <v>2</v>
      </c>
      <c r="I192" s="1">
        <f>Sales[[#This Row],[Selling Price]]*H192</f>
        <v>1905.2</v>
      </c>
      <c r="J192" s="1">
        <f>VLOOKUP(Sales[[#This Row],[Product ID]],Products[],4,0)</f>
        <v>809.47</v>
      </c>
      <c r="K192" s="1">
        <f>Sales[[#This Row],[Total Sales]]-Sales[[#This Row],[Cost price]]</f>
        <v>1095.73</v>
      </c>
      <c r="L192" s="1" t="str">
        <f>TEXT(Sales[[#This Row],[Date and Time]],"dddd")</f>
        <v>Thursday</v>
      </c>
      <c r="M192" s="1" t="str">
        <f>TEXT(Sales[[#This Row],[Date and Time]],"mm")</f>
        <v>05</v>
      </c>
      <c r="N192" s="10" t="str">
        <f>TEXT(Sales[[#This Row],[Date and Time]],"mmmm")</f>
        <v>May</v>
      </c>
    </row>
    <row r="193" spans="1:14" x14ac:dyDescent="0.3">
      <c r="A193" s="1" t="s">
        <v>3661</v>
      </c>
      <c r="B193" s="2">
        <v>45302.215381944443</v>
      </c>
      <c r="C193" s="1" t="s">
        <v>3357</v>
      </c>
      <c r="D193" s="1" t="s">
        <v>2298</v>
      </c>
      <c r="E193" s="1" t="s">
        <v>3466</v>
      </c>
      <c r="F193" s="1" t="s">
        <v>3469</v>
      </c>
      <c r="G193" s="1">
        <v>1647.55</v>
      </c>
      <c r="H193" s="1">
        <v>9</v>
      </c>
      <c r="I193" s="1">
        <f>Sales[[#This Row],[Selling Price]]*H193</f>
        <v>14827.949999999999</v>
      </c>
      <c r="J193" s="1">
        <f>VLOOKUP(Sales[[#This Row],[Product ID]],Products[],4,0)</f>
        <v>305.49</v>
      </c>
      <c r="K193" s="1">
        <f>Sales[[#This Row],[Total Sales]]-Sales[[#This Row],[Cost price]]</f>
        <v>14522.46</v>
      </c>
      <c r="L193" s="1" t="str">
        <f>TEXT(Sales[[#This Row],[Date and Time]],"dddd")</f>
        <v>Thursday</v>
      </c>
      <c r="M193" s="1" t="str">
        <f>TEXT(Sales[[#This Row],[Date and Time]],"mm")</f>
        <v>01</v>
      </c>
      <c r="N193" s="10" t="str">
        <f>TEXT(Sales[[#This Row],[Date and Time]],"mmmm")</f>
        <v>January</v>
      </c>
    </row>
    <row r="194" spans="1:14" x14ac:dyDescent="0.3">
      <c r="A194" s="1" t="s">
        <v>3662</v>
      </c>
      <c r="B194" s="2">
        <v>45503.965914351851</v>
      </c>
      <c r="C194" s="1" t="s">
        <v>3401</v>
      </c>
      <c r="D194" s="1" t="s">
        <v>2556</v>
      </c>
      <c r="E194" s="1" t="s">
        <v>3461</v>
      </c>
      <c r="F194" s="1" t="s">
        <v>3462</v>
      </c>
      <c r="G194" s="1">
        <v>1577.91</v>
      </c>
      <c r="H194" s="1">
        <v>9</v>
      </c>
      <c r="I194" s="1">
        <f>Sales[[#This Row],[Selling Price]]*H194</f>
        <v>14201.19</v>
      </c>
      <c r="J194" s="1">
        <f>VLOOKUP(Sales[[#This Row],[Product ID]],Products[],4,0)</f>
        <v>93.21</v>
      </c>
      <c r="K194" s="1">
        <f>Sales[[#This Row],[Total Sales]]-Sales[[#This Row],[Cost price]]</f>
        <v>14107.980000000001</v>
      </c>
      <c r="L194" s="1" t="str">
        <f>TEXT(Sales[[#This Row],[Date and Time]],"dddd")</f>
        <v>Tuesday</v>
      </c>
      <c r="M194" s="1" t="str">
        <f>TEXT(Sales[[#This Row],[Date and Time]],"mm")</f>
        <v>07</v>
      </c>
      <c r="N194" s="10" t="str">
        <f>TEXT(Sales[[#This Row],[Date and Time]],"mmmm")</f>
        <v>July</v>
      </c>
    </row>
    <row r="195" spans="1:14" x14ac:dyDescent="0.3">
      <c r="A195" s="1" t="s">
        <v>3663</v>
      </c>
      <c r="B195" s="2">
        <v>45480.966192129628</v>
      </c>
      <c r="C195" s="1" t="s">
        <v>3380</v>
      </c>
      <c r="D195" s="1" t="s">
        <v>1488</v>
      </c>
      <c r="E195" s="1" t="s">
        <v>3461</v>
      </c>
      <c r="F195" s="1" t="s">
        <v>3469</v>
      </c>
      <c r="G195" s="1">
        <v>1272.71</v>
      </c>
      <c r="H195" s="1">
        <v>4</v>
      </c>
      <c r="I195" s="1">
        <f>Sales[[#This Row],[Selling Price]]*H195</f>
        <v>5090.84</v>
      </c>
      <c r="J195" s="1">
        <f>VLOOKUP(Sales[[#This Row],[Product ID]],Products[],4,0)</f>
        <v>802.35</v>
      </c>
      <c r="K195" s="1">
        <f>Sales[[#This Row],[Total Sales]]-Sales[[#This Row],[Cost price]]</f>
        <v>4288.49</v>
      </c>
      <c r="L195" s="1" t="str">
        <f>TEXT(Sales[[#This Row],[Date and Time]],"dddd")</f>
        <v>Sunday</v>
      </c>
      <c r="M195" s="1" t="str">
        <f>TEXT(Sales[[#This Row],[Date and Time]],"mm")</f>
        <v>07</v>
      </c>
      <c r="N195" s="10" t="str">
        <f>TEXT(Sales[[#This Row],[Date and Time]],"mmmm")</f>
        <v>July</v>
      </c>
    </row>
    <row r="196" spans="1:14" x14ac:dyDescent="0.3">
      <c r="A196" s="1" t="s">
        <v>3664</v>
      </c>
      <c r="B196" s="2">
        <v>45516.357488425929</v>
      </c>
      <c r="C196" s="1" t="s">
        <v>3438</v>
      </c>
      <c r="D196" s="1" t="s">
        <v>819</v>
      </c>
      <c r="E196" s="1" t="s">
        <v>3466</v>
      </c>
      <c r="F196" s="1" t="s">
        <v>3469</v>
      </c>
      <c r="G196" s="1">
        <v>448.39</v>
      </c>
      <c r="H196" s="1">
        <v>10</v>
      </c>
      <c r="I196" s="1">
        <f>Sales[[#This Row],[Selling Price]]*H196</f>
        <v>4483.8999999999996</v>
      </c>
      <c r="J196" s="1">
        <f>VLOOKUP(Sales[[#This Row],[Product ID]],Products[],4,0)</f>
        <v>751.58</v>
      </c>
      <c r="K196" s="1">
        <f>Sales[[#This Row],[Total Sales]]-Sales[[#This Row],[Cost price]]</f>
        <v>3732.3199999999997</v>
      </c>
      <c r="L196" s="1" t="str">
        <f>TEXT(Sales[[#This Row],[Date and Time]],"dddd")</f>
        <v>Monday</v>
      </c>
      <c r="M196" s="1" t="str">
        <f>TEXT(Sales[[#This Row],[Date and Time]],"mm")</f>
        <v>08</v>
      </c>
      <c r="N196" s="10" t="str">
        <f>TEXT(Sales[[#This Row],[Date and Time]],"mmmm")</f>
        <v>August</v>
      </c>
    </row>
    <row r="197" spans="1:14" x14ac:dyDescent="0.3">
      <c r="A197" s="1" t="s">
        <v>3665</v>
      </c>
      <c r="B197" s="2">
        <v>45391.715300925927</v>
      </c>
      <c r="C197" s="1" t="s">
        <v>3407</v>
      </c>
      <c r="D197" s="1" t="s">
        <v>102</v>
      </c>
      <c r="E197" s="1" t="s">
        <v>3461</v>
      </c>
      <c r="F197" s="1" t="s">
        <v>3472</v>
      </c>
      <c r="G197" s="1">
        <v>1312.54</v>
      </c>
      <c r="H197" s="1">
        <v>10</v>
      </c>
      <c r="I197" s="1">
        <f>Sales[[#This Row],[Selling Price]]*H197</f>
        <v>13125.4</v>
      </c>
      <c r="J197" s="1">
        <f>VLOOKUP(Sales[[#This Row],[Product ID]],Products[],4,0)</f>
        <v>37.53</v>
      </c>
      <c r="K197" s="1">
        <f>Sales[[#This Row],[Total Sales]]-Sales[[#This Row],[Cost price]]</f>
        <v>13087.869999999999</v>
      </c>
      <c r="L197" s="1" t="str">
        <f>TEXT(Sales[[#This Row],[Date and Time]],"dddd")</f>
        <v>Tuesday</v>
      </c>
      <c r="M197" s="1" t="str">
        <f>TEXT(Sales[[#This Row],[Date and Time]],"mm")</f>
        <v>04</v>
      </c>
      <c r="N197" s="10" t="str">
        <f>TEXT(Sales[[#This Row],[Date and Time]],"mmmm")</f>
        <v>April</v>
      </c>
    </row>
    <row r="198" spans="1:14" x14ac:dyDescent="0.3">
      <c r="A198" s="1" t="s">
        <v>3666</v>
      </c>
      <c r="B198" s="2">
        <v>45468.615266203706</v>
      </c>
      <c r="C198" s="1" t="s">
        <v>3255</v>
      </c>
      <c r="D198" s="1" t="s">
        <v>264</v>
      </c>
      <c r="E198" s="1" t="s">
        <v>3461</v>
      </c>
      <c r="F198" s="1" t="s">
        <v>3476</v>
      </c>
      <c r="G198" s="1">
        <v>1361.57</v>
      </c>
      <c r="H198" s="1">
        <v>5</v>
      </c>
      <c r="I198" s="1">
        <f>Sales[[#This Row],[Selling Price]]*H198</f>
        <v>6807.8499999999995</v>
      </c>
      <c r="J198" s="1">
        <f>VLOOKUP(Sales[[#This Row],[Product ID]],Products[],4,0)</f>
        <v>973.48</v>
      </c>
      <c r="K198" s="1">
        <f>Sales[[#This Row],[Total Sales]]-Sales[[#This Row],[Cost price]]</f>
        <v>5834.369999999999</v>
      </c>
      <c r="L198" s="1" t="str">
        <f>TEXT(Sales[[#This Row],[Date and Time]],"dddd")</f>
        <v>Tuesday</v>
      </c>
      <c r="M198" s="1" t="str">
        <f>TEXT(Sales[[#This Row],[Date and Time]],"mm")</f>
        <v>06</v>
      </c>
      <c r="N198" s="10" t="str">
        <f>TEXT(Sales[[#This Row],[Date and Time]],"mmmm")</f>
        <v>June</v>
      </c>
    </row>
    <row r="199" spans="1:14" x14ac:dyDescent="0.3">
      <c r="A199" s="1" t="s">
        <v>3667</v>
      </c>
      <c r="B199" s="2">
        <v>45481.174074074072</v>
      </c>
      <c r="C199" s="1" t="s">
        <v>3346</v>
      </c>
      <c r="D199" s="1" t="s">
        <v>865</v>
      </c>
      <c r="E199" s="1" t="s">
        <v>3471</v>
      </c>
      <c r="F199" s="1" t="s">
        <v>3472</v>
      </c>
      <c r="G199" s="1">
        <v>1682.07</v>
      </c>
      <c r="H199" s="1">
        <v>9</v>
      </c>
      <c r="I199" s="1">
        <f>Sales[[#This Row],[Selling Price]]*H199</f>
        <v>15138.63</v>
      </c>
      <c r="J199" s="1">
        <f>VLOOKUP(Sales[[#This Row],[Product ID]],Products[],4,0)</f>
        <v>171.16</v>
      </c>
      <c r="K199" s="1">
        <f>Sales[[#This Row],[Total Sales]]-Sales[[#This Row],[Cost price]]</f>
        <v>14967.47</v>
      </c>
      <c r="L199" s="1" t="str">
        <f>TEXT(Sales[[#This Row],[Date and Time]],"dddd")</f>
        <v>Monday</v>
      </c>
      <c r="M199" s="1" t="str">
        <f>TEXT(Sales[[#This Row],[Date and Time]],"mm")</f>
        <v>07</v>
      </c>
      <c r="N199" s="10" t="str">
        <f>TEXT(Sales[[#This Row],[Date and Time]],"mmmm")</f>
        <v>July</v>
      </c>
    </row>
    <row r="200" spans="1:14" x14ac:dyDescent="0.3">
      <c r="A200" s="1" t="s">
        <v>3668</v>
      </c>
      <c r="B200" s="2">
        <v>45335.291087962964</v>
      </c>
      <c r="C200" s="1" t="s">
        <v>3353</v>
      </c>
      <c r="D200" s="1" t="s">
        <v>2877</v>
      </c>
      <c r="E200" s="1" t="s">
        <v>3471</v>
      </c>
      <c r="F200" s="1" t="s">
        <v>3467</v>
      </c>
      <c r="G200" s="1">
        <v>39.85</v>
      </c>
      <c r="H200" s="1">
        <v>7</v>
      </c>
      <c r="I200" s="1">
        <f>Sales[[#This Row],[Selling Price]]*H200</f>
        <v>278.95</v>
      </c>
      <c r="J200" s="1">
        <f>VLOOKUP(Sales[[#This Row],[Product ID]],Products[],4,0)</f>
        <v>978.72</v>
      </c>
      <c r="K200" s="1">
        <f>Sales[[#This Row],[Total Sales]]-Sales[[#This Row],[Cost price]]</f>
        <v>-699.77</v>
      </c>
      <c r="L200" s="1" t="str">
        <f>TEXT(Sales[[#This Row],[Date and Time]],"dddd")</f>
        <v>Tuesday</v>
      </c>
      <c r="M200" s="1" t="str">
        <f>TEXT(Sales[[#This Row],[Date and Time]],"mm")</f>
        <v>02</v>
      </c>
      <c r="N200" s="10" t="str">
        <f>TEXT(Sales[[#This Row],[Date and Time]],"mmmm")</f>
        <v>February</v>
      </c>
    </row>
    <row r="201" spans="1:14" x14ac:dyDescent="0.3">
      <c r="A201" s="1" t="s">
        <v>3669</v>
      </c>
      <c r="B201" s="2">
        <v>45442.773460648146</v>
      </c>
      <c r="C201" s="1" t="s">
        <v>3424</v>
      </c>
      <c r="D201" s="1" t="s">
        <v>1581</v>
      </c>
      <c r="E201" s="1" t="s">
        <v>3461</v>
      </c>
      <c r="F201" s="1" t="s">
        <v>3472</v>
      </c>
      <c r="G201" s="1">
        <v>380.36</v>
      </c>
      <c r="H201" s="1">
        <v>7</v>
      </c>
      <c r="I201" s="1">
        <f>Sales[[#This Row],[Selling Price]]*H201</f>
        <v>2662.52</v>
      </c>
      <c r="J201" s="1">
        <f>VLOOKUP(Sales[[#This Row],[Product ID]],Products[],4,0)</f>
        <v>485.76</v>
      </c>
      <c r="K201" s="1">
        <f>Sales[[#This Row],[Total Sales]]-Sales[[#This Row],[Cost price]]</f>
        <v>2176.7600000000002</v>
      </c>
      <c r="L201" s="1" t="str">
        <f>TEXT(Sales[[#This Row],[Date and Time]],"dddd")</f>
        <v>Thursday</v>
      </c>
      <c r="M201" s="1" t="str">
        <f>TEXT(Sales[[#This Row],[Date and Time]],"mm")</f>
        <v>05</v>
      </c>
      <c r="N201" s="10" t="str">
        <f>TEXT(Sales[[#This Row],[Date and Time]],"mmmm")</f>
        <v>May</v>
      </c>
    </row>
    <row r="202" spans="1:14" x14ac:dyDescent="0.3">
      <c r="A202" s="1" t="s">
        <v>3670</v>
      </c>
      <c r="B202" s="2">
        <v>45567.022581018522</v>
      </c>
      <c r="C202" s="1" t="s">
        <v>3249</v>
      </c>
      <c r="D202" s="1" t="s">
        <v>2331</v>
      </c>
      <c r="E202" s="1" t="s">
        <v>3466</v>
      </c>
      <c r="F202" s="1" t="s">
        <v>3469</v>
      </c>
      <c r="G202" s="1">
        <v>1290.6500000000001</v>
      </c>
      <c r="H202" s="1">
        <v>5</v>
      </c>
      <c r="I202" s="1">
        <f>Sales[[#This Row],[Selling Price]]*H202</f>
        <v>6453.25</v>
      </c>
      <c r="J202" s="1">
        <f>VLOOKUP(Sales[[#This Row],[Product ID]],Products[],4,0)</f>
        <v>866.87</v>
      </c>
      <c r="K202" s="1">
        <f>Sales[[#This Row],[Total Sales]]-Sales[[#This Row],[Cost price]]</f>
        <v>5586.38</v>
      </c>
      <c r="L202" s="1" t="str">
        <f>TEXT(Sales[[#This Row],[Date and Time]],"dddd")</f>
        <v>Wednesday</v>
      </c>
      <c r="M202" s="1" t="str">
        <f>TEXT(Sales[[#This Row],[Date and Time]],"mm")</f>
        <v>10</v>
      </c>
      <c r="N202" s="10" t="str">
        <f>TEXT(Sales[[#This Row],[Date and Time]],"mmmm")</f>
        <v>October</v>
      </c>
    </row>
    <row r="203" spans="1:14" x14ac:dyDescent="0.3">
      <c r="A203" s="1" t="s">
        <v>3671</v>
      </c>
      <c r="B203" s="2">
        <v>45514.154502314814</v>
      </c>
      <c r="C203" s="1" t="s">
        <v>3249</v>
      </c>
      <c r="D203" s="1" t="s">
        <v>3172</v>
      </c>
      <c r="E203" s="1" t="s">
        <v>3471</v>
      </c>
      <c r="F203" s="1" t="s">
        <v>3476</v>
      </c>
      <c r="G203" s="1">
        <v>937.14</v>
      </c>
      <c r="H203" s="1">
        <v>7</v>
      </c>
      <c r="I203" s="1">
        <f>Sales[[#This Row],[Selling Price]]*H203</f>
        <v>6559.98</v>
      </c>
      <c r="J203" s="1">
        <f>VLOOKUP(Sales[[#This Row],[Product ID]],Products[],4,0)</f>
        <v>866.87</v>
      </c>
      <c r="K203" s="1">
        <f>Sales[[#This Row],[Total Sales]]-Sales[[#This Row],[Cost price]]</f>
        <v>5693.11</v>
      </c>
      <c r="L203" s="1" t="str">
        <f>TEXT(Sales[[#This Row],[Date and Time]],"dddd")</f>
        <v>Saturday</v>
      </c>
      <c r="M203" s="1" t="str">
        <f>TEXT(Sales[[#This Row],[Date and Time]],"mm")</f>
        <v>08</v>
      </c>
      <c r="N203" s="10" t="str">
        <f>TEXT(Sales[[#This Row],[Date and Time]],"mmmm")</f>
        <v>August</v>
      </c>
    </row>
    <row r="204" spans="1:14" x14ac:dyDescent="0.3">
      <c r="A204" s="1" t="s">
        <v>3672</v>
      </c>
      <c r="B204" s="2">
        <v>45419.739687499998</v>
      </c>
      <c r="C204" s="1" t="s">
        <v>3346</v>
      </c>
      <c r="D204" s="1" t="s">
        <v>1040</v>
      </c>
      <c r="E204" s="1" t="s">
        <v>3464</v>
      </c>
      <c r="F204" s="1" t="s">
        <v>3476</v>
      </c>
      <c r="G204" s="1">
        <v>1805.79</v>
      </c>
      <c r="H204" s="1">
        <v>5</v>
      </c>
      <c r="I204" s="1">
        <f>Sales[[#This Row],[Selling Price]]*H204</f>
        <v>9028.9500000000007</v>
      </c>
      <c r="J204" s="1">
        <f>VLOOKUP(Sales[[#This Row],[Product ID]],Products[],4,0)</f>
        <v>171.16</v>
      </c>
      <c r="K204" s="1">
        <f>Sales[[#This Row],[Total Sales]]-Sales[[#This Row],[Cost price]]</f>
        <v>8857.7900000000009</v>
      </c>
      <c r="L204" s="1" t="str">
        <f>TEXT(Sales[[#This Row],[Date and Time]],"dddd")</f>
        <v>Tuesday</v>
      </c>
      <c r="M204" s="1" t="str">
        <f>TEXT(Sales[[#This Row],[Date and Time]],"mm")</f>
        <v>05</v>
      </c>
      <c r="N204" s="10" t="str">
        <f>TEXT(Sales[[#This Row],[Date and Time]],"mmmm")</f>
        <v>May</v>
      </c>
    </row>
    <row r="205" spans="1:14" x14ac:dyDescent="0.3">
      <c r="A205" s="1" t="s">
        <v>3673</v>
      </c>
      <c r="B205" s="2">
        <v>45450.136932870373</v>
      </c>
      <c r="C205" s="1" t="s">
        <v>3234</v>
      </c>
      <c r="D205" s="1" t="s">
        <v>642</v>
      </c>
      <c r="E205" s="1" t="s">
        <v>3464</v>
      </c>
      <c r="F205" s="1" t="s">
        <v>3476</v>
      </c>
      <c r="G205" s="1">
        <v>1163.06</v>
      </c>
      <c r="H205" s="1">
        <v>1</v>
      </c>
      <c r="I205" s="1">
        <f>Sales[[#This Row],[Selling Price]]*H205</f>
        <v>1163.06</v>
      </c>
      <c r="J205" s="1">
        <f>VLOOKUP(Sales[[#This Row],[Product ID]],Products[],4,0)</f>
        <v>851.56</v>
      </c>
      <c r="K205" s="1">
        <f>Sales[[#This Row],[Total Sales]]-Sales[[#This Row],[Cost price]]</f>
        <v>311.5</v>
      </c>
      <c r="L205" s="1" t="str">
        <f>TEXT(Sales[[#This Row],[Date and Time]],"dddd")</f>
        <v>Friday</v>
      </c>
      <c r="M205" s="1" t="str">
        <f>TEXT(Sales[[#This Row],[Date and Time]],"mm")</f>
        <v>06</v>
      </c>
      <c r="N205" s="10" t="str">
        <f>TEXT(Sales[[#This Row],[Date and Time]],"mmmm")</f>
        <v>June</v>
      </c>
    </row>
    <row r="206" spans="1:14" x14ac:dyDescent="0.3">
      <c r="A206" s="1" t="s">
        <v>3674</v>
      </c>
      <c r="B206" s="2">
        <v>45444.690509259257</v>
      </c>
      <c r="C206" s="1" t="s">
        <v>3368</v>
      </c>
      <c r="D206" s="1" t="s">
        <v>46</v>
      </c>
      <c r="E206" s="1" t="s">
        <v>3464</v>
      </c>
      <c r="F206" s="1" t="s">
        <v>3476</v>
      </c>
      <c r="G206" s="1">
        <v>1479.15</v>
      </c>
      <c r="H206" s="1">
        <v>9</v>
      </c>
      <c r="I206" s="1">
        <f>Sales[[#This Row],[Selling Price]]*H206</f>
        <v>13312.35</v>
      </c>
      <c r="J206" s="1">
        <f>VLOOKUP(Sales[[#This Row],[Product ID]],Products[],4,0)</f>
        <v>197.58</v>
      </c>
      <c r="K206" s="1">
        <f>Sales[[#This Row],[Total Sales]]-Sales[[#This Row],[Cost price]]</f>
        <v>13114.77</v>
      </c>
      <c r="L206" s="1" t="str">
        <f>TEXT(Sales[[#This Row],[Date and Time]],"dddd")</f>
        <v>Saturday</v>
      </c>
      <c r="M206" s="1" t="str">
        <f>TEXT(Sales[[#This Row],[Date and Time]],"mm")</f>
        <v>06</v>
      </c>
      <c r="N206" s="10" t="str">
        <f>TEXT(Sales[[#This Row],[Date and Time]],"mmmm")</f>
        <v>June</v>
      </c>
    </row>
    <row r="207" spans="1:14" x14ac:dyDescent="0.3">
      <c r="A207" s="1" t="s">
        <v>3675</v>
      </c>
      <c r="B207" s="2">
        <v>45512.943310185183</v>
      </c>
      <c r="C207" s="1" t="s">
        <v>3223</v>
      </c>
      <c r="D207" s="1" t="s">
        <v>279</v>
      </c>
      <c r="E207" s="1" t="s">
        <v>3466</v>
      </c>
      <c r="F207" s="1" t="s">
        <v>3472</v>
      </c>
      <c r="G207" s="1">
        <v>1081.28</v>
      </c>
      <c r="H207" s="1">
        <v>9</v>
      </c>
      <c r="I207" s="1">
        <f>Sales[[#This Row],[Selling Price]]*H207</f>
        <v>9731.52</v>
      </c>
      <c r="J207" s="1">
        <f>VLOOKUP(Sales[[#This Row],[Product ID]],Products[],4,0)</f>
        <v>454.08</v>
      </c>
      <c r="K207" s="1">
        <f>Sales[[#This Row],[Total Sales]]-Sales[[#This Row],[Cost price]]</f>
        <v>9277.44</v>
      </c>
      <c r="L207" s="1" t="str">
        <f>TEXT(Sales[[#This Row],[Date and Time]],"dddd")</f>
        <v>Thursday</v>
      </c>
      <c r="M207" s="1" t="str">
        <f>TEXT(Sales[[#This Row],[Date and Time]],"mm")</f>
        <v>08</v>
      </c>
      <c r="N207" s="10" t="str">
        <f>TEXT(Sales[[#This Row],[Date and Time]],"mmmm")</f>
        <v>August</v>
      </c>
    </row>
    <row r="208" spans="1:14" x14ac:dyDescent="0.3">
      <c r="A208" s="1" t="s">
        <v>3676</v>
      </c>
      <c r="B208" s="2">
        <v>45400.685833333337</v>
      </c>
      <c r="C208" s="1" t="s">
        <v>3419</v>
      </c>
      <c r="D208" s="1" t="s">
        <v>2922</v>
      </c>
      <c r="E208" s="1" t="s">
        <v>3479</v>
      </c>
      <c r="F208" s="1" t="s">
        <v>3472</v>
      </c>
      <c r="G208" s="1">
        <v>638.74</v>
      </c>
      <c r="H208" s="1">
        <v>1</v>
      </c>
      <c r="I208" s="1">
        <f>Sales[[#This Row],[Selling Price]]*H208</f>
        <v>638.74</v>
      </c>
      <c r="J208" s="1">
        <f>VLOOKUP(Sales[[#This Row],[Product ID]],Products[],4,0)</f>
        <v>925.33</v>
      </c>
      <c r="K208" s="1">
        <f>Sales[[#This Row],[Total Sales]]-Sales[[#This Row],[Cost price]]</f>
        <v>-286.59000000000003</v>
      </c>
      <c r="L208" s="1" t="str">
        <f>TEXT(Sales[[#This Row],[Date and Time]],"dddd")</f>
        <v>Thursday</v>
      </c>
      <c r="M208" s="1" t="str">
        <f>TEXT(Sales[[#This Row],[Date and Time]],"mm")</f>
        <v>04</v>
      </c>
      <c r="N208" s="10" t="str">
        <f>TEXT(Sales[[#This Row],[Date and Time]],"mmmm")</f>
        <v>April</v>
      </c>
    </row>
    <row r="209" spans="1:14" x14ac:dyDescent="0.3">
      <c r="A209" s="1" t="s">
        <v>3677</v>
      </c>
      <c r="B209" s="2">
        <v>45599.750752314816</v>
      </c>
      <c r="C209" s="1" t="s">
        <v>3347</v>
      </c>
      <c r="D209" s="1" t="s">
        <v>1810</v>
      </c>
      <c r="E209" s="1" t="s">
        <v>3471</v>
      </c>
      <c r="F209" s="1" t="s">
        <v>3476</v>
      </c>
      <c r="G209" s="1">
        <v>681.3</v>
      </c>
      <c r="H209" s="1">
        <v>7</v>
      </c>
      <c r="I209" s="1">
        <f>Sales[[#This Row],[Selling Price]]*H209</f>
        <v>4769.0999999999995</v>
      </c>
      <c r="J209" s="1">
        <f>VLOOKUP(Sales[[#This Row],[Product ID]],Products[],4,0)</f>
        <v>211.14</v>
      </c>
      <c r="K209" s="1">
        <f>Sales[[#This Row],[Total Sales]]-Sales[[#This Row],[Cost price]]</f>
        <v>4557.9599999999991</v>
      </c>
      <c r="L209" s="1" t="str">
        <f>TEXT(Sales[[#This Row],[Date and Time]],"dddd")</f>
        <v>Sunday</v>
      </c>
      <c r="M209" s="1" t="str">
        <f>TEXT(Sales[[#This Row],[Date and Time]],"mm")</f>
        <v>11</v>
      </c>
      <c r="N209" s="10" t="str">
        <f>TEXT(Sales[[#This Row],[Date and Time]],"mmmm")</f>
        <v>November</v>
      </c>
    </row>
    <row r="210" spans="1:14" x14ac:dyDescent="0.3">
      <c r="A210" s="1" t="s">
        <v>3678</v>
      </c>
      <c r="B210" s="2">
        <v>45491.967604166668</v>
      </c>
      <c r="C210" s="1" t="s">
        <v>3301</v>
      </c>
      <c r="D210" s="1" t="s">
        <v>3184</v>
      </c>
      <c r="E210" s="1" t="s">
        <v>3479</v>
      </c>
      <c r="F210" s="1" t="s">
        <v>3476</v>
      </c>
      <c r="G210" s="1">
        <v>1331.3</v>
      </c>
      <c r="H210" s="1">
        <v>4</v>
      </c>
      <c r="I210" s="1">
        <f>Sales[[#This Row],[Selling Price]]*H210</f>
        <v>5325.2</v>
      </c>
      <c r="J210" s="1">
        <f>VLOOKUP(Sales[[#This Row],[Product ID]],Products[],4,0)</f>
        <v>502.29</v>
      </c>
      <c r="K210" s="1">
        <f>Sales[[#This Row],[Total Sales]]-Sales[[#This Row],[Cost price]]</f>
        <v>4822.91</v>
      </c>
      <c r="L210" s="1" t="str">
        <f>TEXT(Sales[[#This Row],[Date and Time]],"dddd")</f>
        <v>Thursday</v>
      </c>
      <c r="M210" s="1" t="str">
        <f>TEXT(Sales[[#This Row],[Date and Time]],"mm")</f>
        <v>07</v>
      </c>
      <c r="N210" s="10" t="str">
        <f>TEXT(Sales[[#This Row],[Date and Time]],"mmmm")</f>
        <v>July</v>
      </c>
    </row>
    <row r="211" spans="1:14" x14ac:dyDescent="0.3">
      <c r="A211" s="1" t="s">
        <v>3679</v>
      </c>
      <c r="B211" s="2">
        <v>45495.997129629628</v>
      </c>
      <c r="C211" s="1" t="s">
        <v>3362</v>
      </c>
      <c r="D211" s="1" t="s">
        <v>1439</v>
      </c>
      <c r="E211" s="1" t="s">
        <v>3466</v>
      </c>
      <c r="F211" s="1" t="s">
        <v>3469</v>
      </c>
      <c r="G211" s="1">
        <v>134</v>
      </c>
      <c r="H211" s="1">
        <v>9</v>
      </c>
      <c r="I211" s="1">
        <f>Sales[[#This Row],[Selling Price]]*H211</f>
        <v>1206</v>
      </c>
      <c r="J211" s="1">
        <f>VLOOKUP(Sales[[#This Row],[Product ID]],Products[],4,0)</f>
        <v>282.68</v>
      </c>
      <c r="K211" s="1">
        <f>Sales[[#This Row],[Total Sales]]-Sales[[#This Row],[Cost price]]</f>
        <v>923.31999999999994</v>
      </c>
      <c r="L211" s="1" t="str">
        <f>TEXT(Sales[[#This Row],[Date and Time]],"dddd")</f>
        <v>Monday</v>
      </c>
      <c r="M211" s="1" t="str">
        <f>TEXT(Sales[[#This Row],[Date and Time]],"mm")</f>
        <v>07</v>
      </c>
      <c r="N211" s="10" t="str">
        <f>TEXT(Sales[[#This Row],[Date and Time]],"mmmm")</f>
        <v>July</v>
      </c>
    </row>
    <row r="212" spans="1:14" x14ac:dyDescent="0.3">
      <c r="A212" s="1" t="s">
        <v>3680</v>
      </c>
      <c r="B212" s="2">
        <v>45590.054884259262</v>
      </c>
      <c r="C212" s="1" t="s">
        <v>3412</v>
      </c>
      <c r="D212" s="1" t="s">
        <v>2831</v>
      </c>
      <c r="E212" s="1" t="s">
        <v>3471</v>
      </c>
      <c r="F212" s="1" t="s">
        <v>3469</v>
      </c>
      <c r="G212" s="1">
        <v>580.64</v>
      </c>
      <c r="H212" s="1">
        <v>3</v>
      </c>
      <c r="I212" s="1">
        <f>Sales[[#This Row],[Selling Price]]*H212</f>
        <v>1741.92</v>
      </c>
      <c r="J212" s="1">
        <f>VLOOKUP(Sales[[#This Row],[Product ID]],Products[],4,0)</f>
        <v>220.45</v>
      </c>
      <c r="K212" s="1">
        <f>Sales[[#This Row],[Total Sales]]-Sales[[#This Row],[Cost price]]</f>
        <v>1521.47</v>
      </c>
      <c r="L212" s="1" t="str">
        <f>TEXT(Sales[[#This Row],[Date and Time]],"dddd")</f>
        <v>Friday</v>
      </c>
      <c r="M212" s="1" t="str">
        <f>TEXT(Sales[[#This Row],[Date and Time]],"mm")</f>
        <v>10</v>
      </c>
      <c r="N212" s="10" t="str">
        <f>TEXT(Sales[[#This Row],[Date and Time]],"mmmm")</f>
        <v>October</v>
      </c>
    </row>
    <row r="213" spans="1:14" x14ac:dyDescent="0.3">
      <c r="A213" s="1" t="s">
        <v>3681</v>
      </c>
      <c r="B213" s="2">
        <v>45373.588472222225</v>
      </c>
      <c r="C213" s="1" t="s">
        <v>3371</v>
      </c>
      <c r="D213" s="1" t="s">
        <v>2397</v>
      </c>
      <c r="E213" s="1" t="s">
        <v>3466</v>
      </c>
      <c r="F213" s="1" t="s">
        <v>3467</v>
      </c>
      <c r="G213" s="1">
        <v>214.89</v>
      </c>
      <c r="H213" s="1">
        <v>10</v>
      </c>
      <c r="I213" s="1">
        <f>Sales[[#This Row],[Selling Price]]*H213</f>
        <v>2148.8999999999996</v>
      </c>
      <c r="J213" s="1">
        <f>VLOOKUP(Sales[[#This Row],[Product ID]],Products[],4,0)</f>
        <v>370.52</v>
      </c>
      <c r="K213" s="1">
        <f>Sales[[#This Row],[Total Sales]]-Sales[[#This Row],[Cost price]]</f>
        <v>1778.3799999999997</v>
      </c>
      <c r="L213" s="1" t="str">
        <f>TEXT(Sales[[#This Row],[Date and Time]],"dddd")</f>
        <v>Friday</v>
      </c>
      <c r="M213" s="1" t="str">
        <f>TEXT(Sales[[#This Row],[Date and Time]],"mm")</f>
        <v>03</v>
      </c>
      <c r="N213" s="10" t="str">
        <f>TEXT(Sales[[#This Row],[Date and Time]],"mmmm")</f>
        <v>March</v>
      </c>
    </row>
    <row r="214" spans="1:14" x14ac:dyDescent="0.3">
      <c r="A214" s="1" t="s">
        <v>3682</v>
      </c>
      <c r="B214" s="2">
        <v>45553.542719907404</v>
      </c>
      <c r="C214" s="1" t="s">
        <v>3397</v>
      </c>
      <c r="D214" s="1" t="s">
        <v>320</v>
      </c>
      <c r="E214" s="1" t="s">
        <v>3464</v>
      </c>
      <c r="F214" s="1" t="s">
        <v>3469</v>
      </c>
      <c r="G214" s="1">
        <v>811.03</v>
      </c>
      <c r="H214" s="1">
        <v>10</v>
      </c>
      <c r="I214" s="1">
        <f>Sales[[#This Row],[Selling Price]]*H214</f>
        <v>8110.2999999999993</v>
      </c>
      <c r="J214" s="1">
        <f>VLOOKUP(Sales[[#This Row],[Product ID]],Products[],4,0)</f>
        <v>369.73</v>
      </c>
      <c r="K214" s="1">
        <f>Sales[[#This Row],[Total Sales]]-Sales[[#This Row],[Cost price]]</f>
        <v>7740.57</v>
      </c>
      <c r="L214" s="1" t="str">
        <f>TEXT(Sales[[#This Row],[Date and Time]],"dddd")</f>
        <v>Wednesday</v>
      </c>
      <c r="M214" s="1" t="str">
        <f>TEXT(Sales[[#This Row],[Date and Time]],"mm")</f>
        <v>09</v>
      </c>
      <c r="N214" s="10" t="str">
        <f>TEXT(Sales[[#This Row],[Date and Time]],"mmmm")</f>
        <v>September</v>
      </c>
    </row>
    <row r="215" spans="1:14" x14ac:dyDescent="0.3">
      <c r="A215" s="1" t="s">
        <v>3683</v>
      </c>
      <c r="B215" s="2">
        <v>45306.039097222223</v>
      </c>
      <c r="C215" s="1" t="s">
        <v>3351</v>
      </c>
      <c r="D215" s="1" t="s">
        <v>1077</v>
      </c>
      <c r="E215" s="1" t="s">
        <v>3466</v>
      </c>
      <c r="F215" s="1" t="s">
        <v>3469</v>
      </c>
      <c r="G215" s="1">
        <v>1979.09</v>
      </c>
      <c r="H215" s="1">
        <v>10</v>
      </c>
      <c r="I215" s="1">
        <f>Sales[[#This Row],[Selling Price]]*H215</f>
        <v>19790.899999999998</v>
      </c>
      <c r="J215" s="1">
        <f>VLOOKUP(Sales[[#This Row],[Product ID]],Products[],4,0)</f>
        <v>643.29</v>
      </c>
      <c r="K215" s="1">
        <f>Sales[[#This Row],[Total Sales]]-Sales[[#This Row],[Cost price]]</f>
        <v>19147.609999999997</v>
      </c>
      <c r="L215" s="1" t="str">
        <f>TEXT(Sales[[#This Row],[Date and Time]],"dddd")</f>
        <v>Monday</v>
      </c>
      <c r="M215" s="1" t="str">
        <f>TEXT(Sales[[#This Row],[Date and Time]],"mm")</f>
        <v>01</v>
      </c>
      <c r="N215" s="10" t="str">
        <f>TEXT(Sales[[#This Row],[Date and Time]],"mmmm")</f>
        <v>January</v>
      </c>
    </row>
    <row r="216" spans="1:14" x14ac:dyDescent="0.3">
      <c r="A216" s="1" t="s">
        <v>3684</v>
      </c>
      <c r="B216" s="2">
        <v>45425.536979166667</v>
      </c>
      <c r="C216" s="1" t="s">
        <v>3441</v>
      </c>
      <c r="D216" s="1" t="s">
        <v>295</v>
      </c>
      <c r="E216" s="1" t="s">
        <v>3464</v>
      </c>
      <c r="F216" s="1" t="s">
        <v>3476</v>
      </c>
      <c r="G216" s="1">
        <v>39.17</v>
      </c>
      <c r="H216" s="1">
        <v>8</v>
      </c>
      <c r="I216" s="1">
        <f>Sales[[#This Row],[Selling Price]]*H216</f>
        <v>313.36</v>
      </c>
      <c r="J216" s="1">
        <f>VLOOKUP(Sales[[#This Row],[Product ID]],Products[],4,0)</f>
        <v>325.48</v>
      </c>
      <c r="K216" s="1">
        <f>Sales[[#This Row],[Total Sales]]-Sales[[#This Row],[Cost price]]</f>
        <v>-12.120000000000005</v>
      </c>
      <c r="L216" s="1" t="str">
        <f>TEXT(Sales[[#This Row],[Date and Time]],"dddd")</f>
        <v>Monday</v>
      </c>
      <c r="M216" s="1" t="str">
        <f>TEXT(Sales[[#This Row],[Date and Time]],"mm")</f>
        <v>05</v>
      </c>
      <c r="N216" s="10" t="str">
        <f>TEXT(Sales[[#This Row],[Date and Time]],"mmmm")</f>
        <v>May</v>
      </c>
    </row>
    <row r="217" spans="1:14" x14ac:dyDescent="0.3">
      <c r="A217" s="1" t="s">
        <v>3685</v>
      </c>
      <c r="B217" s="2">
        <v>45549.217129629629</v>
      </c>
      <c r="C217" s="1" t="s">
        <v>3408</v>
      </c>
      <c r="D217" s="1" t="s">
        <v>2020</v>
      </c>
      <c r="E217" s="1" t="s">
        <v>3466</v>
      </c>
      <c r="F217" s="1" t="s">
        <v>3472</v>
      </c>
      <c r="G217" s="1">
        <v>471.54</v>
      </c>
      <c r="H217" s="1">
        <v>2</v>
      </c>
      <c r="I217" s="1">
        <f>Sales[[#This Row],[Selling Price]]*H217</f>
        <v>943.08</v>
      </c>
      <c r="J217" s="1">
        <f>VLOOKUP(Sales[[#This Row],[Product ID]],Products[],4,0)</f>
        <v>28.84</v>
      </c>
      <c r="K217" s="1">
        <f>Sales[[#This Row],[Total Sales]]-Sales[[#This Row],[Cost price]]</f>
        <v>914.24</v>
      </c>
      <c r="L217" s="1" t="str">
        <f>TEXT(Sales[[#This Row],[Date and Time]],"dddd")</f>
        <v>Saturday</v>
      </c>
      <c r="M217" s="1" t="str">
        <f>TEXT(Sales[[#This Row],[Date and Time]],"mm")</f>
        <v>09</v>
      </c>
      <c r="N217" s="10" t="str">
        <f>TEXT(Sales[[#This Row],[Date and Time]],"mmmm")</f>
        <v>September</v>
      </c>
    </row>
    <row r="218" spans="1:14" x14ac:dyDescent="0.3">
      <c r="A218" s="1" t="s">
        <v>3686</v>
      </c>
      <c r="B218" s="2">
        <v>45605.255300925928</v>
      </c>
      <c r="C218" s="1" t="s">
        <v>3405</v>
      </c>
      <c r="D218" s="1" t="s">
        <v>355</v>
      </c>
      <c r="E218" s="1" t="s">
        <v>3479</v>
      </c>
      <c r="F218" s="1" t="s">
        <v>3476</v>
      </c>
      <c r="G218" s="1">
        <v>1977.84</v>
      </c>
      <c r="H218" s="1">
        <v>6</v>
      </c>
      <c r="I218" s="1">
        <f>Sales[[#This Row],[Selling Price]]*H218</f>
        <v>11867.039999999999</v>
      </c>
      <c r="J218" s="1">
        <f>VLOOKUP(Sales[[#This Row],[Product ID]],Products[],4,0)</f>
        <v>143.38</v>
      </c>
      <c r="K218" s="1">
        <f>Sales[[#This Row],[Total Sales]]-Sales[[#This Row],[Cost price]]</f>
        <v>11723.66</v>
      </c>
      <c r="L218" s="1" t="str">
        <f>TEXT(Sales[[#This Row],[Date and Time]],"dddd")</f>
        <v>Saturday</v>
      </c>
      <c r="M218" s="1" t="str">
        <f>TEXT(Sales[[#This Row],[Date and Time]],"mm")</f>
        <v>11</v>
      </c>
      <c r="N218" s="10" t="str">
        <f>TEXT(Sales[[#This Row],[Date and Time]],"mmmm")</f>
        <v>November</v>
      </c>
    </row>
    <row r="219" spans="1:14" x14ac:dyDescent="0.3">
      <c r="A219" s="1" t="s">
        <v>3687</v>
      </c>
      <c r="B219" s="2">
        <v>45597.811111111114</v>
      </c>
      <c r="C219" s="1" t="s">
        <v>3314</v>
      </c>
      <c r="D219" s="1" t="s">
        <v>2538</v>
      </c>
      <c r="E219" s="1" t="s">
        <v>3479</v>
      </c>
      <c r="F219" s="1" t="s">
        <v>3476</v>
      </c>
      <c r="G219" s="1">
        <v>1081.68</v>
      </c>
      <c r="H219" s="1">
        <v>6</v>
      </c>
      <c r="I219" s="1">
        <f>Sales[[#This Row],[Selling Price]]*H219</f>
        <v>6490.08</v>
      </c>
      <c r="J219" s="1">
        <f>VLOOKUP(Sales[[#This Row],[Product ID]],Products[],4,0)</f>
        <v>925.53</v>
      </c>
      <c r="K219" s="1">
        <f>Sales[[#This Row],[Total Sales]]-Sales[[#This Row],[Cost price]]</f>
        <v>5564.55</v>
      </c>
      <c r="L219" s="1" t="str">
        <f>TEXT(Sales[[#This Row],[Date and Time]],"dddd")</f>
        <v>Friday</v>
      </c>
      <c r="M219" s="1" t="str">
        <f>TEXT(Sales[[#This Row],[Date and Time]],"mm")</f>
        <v>11</v>
      </c>
      <c r="N219" s="10" t="str">
        <f>TEXT(Sales[[#This Row],[Date and Time]],"mmmm")</f>
        <v>November</v>
      </c>
    </row>
    <row r="220" spans="1:14" x14ac:dyDescent="0.3">
      <c r="A220" s="1" t="s">
        <v>3688</v>
      </c>
      <c r="B220" s="2">
        <v>45366.283888888887</v>
      </c>
      <c r="C220" s="1" t="s">
        <v>3389</v>
      </c>
      <c r="D220" s="1" t="s">
        <v>2889</v>
      </c>
      <c r="E220" s="1" t="s">
        <v>3464</v>
      </c>
      <c r="F220" s="1" t="s">
        <v>3469</v>
      </c>
      <c r="G220" s="1">
        <v>1654.26</v>
      </c>
      <c r="H220" s="1">
        <v>9</v>
      </c>
      <c r="I220" s="1">
        <f>Sales[[#This Row],[Selling Price]]*H220</f>
        <v>14888.34</v>
      </c>
      <c r="J220" s="1">
        <f>VLOOKUP(Sales[[#This Row],[Product ID]],Products[],4,0)</f>
        <v>226.52</v>
      </c>
      <c r="K220" s="1">
        <f>Sales[[#This Row],[Total Sales]]-Sales[[#This Row],[Cost price]]</f>
        <v>14661.82</v>
      </c>
      <c r="L220" s="1" t="str">
        <f>TEXT(Sales[[#This Row],[Date and Time]],"dddd")</f>
        <v>Friday</v>
      </c>
      <c r="M220" s="1" t="str">
        <f>TEXT(Sales[[#This Row],[Date and Time]],"mm")</f>
        <v>03</v>
      </c>
      <c r="N220" s="10" t="str">
        <f>TEXT(Sales[[#This Row],[Date and Time]],"mmmm")</f>
        <v>March</v>
      </c>
    </row>
    <row r="221" spans="1:14" x14ac:dyDescent="0.3">
      <c r="A221" s="1" t="s">
        <v>3689</v>
      </c>
      <c r="B221" s="2">
        <v>45407.01525462963</v>
      </c>
      <c r="C221" s="1" t="s">
        <v>3405</v>
      </c>
      <c r="D221" s="1" t="s">
        <v>2183</v>
      </c>
      <c r="E221" s="1" t="s">
        <v>3479</v>
      </c>
      <c r="F221" s="1" t="s">
        <v>3472</v>
      </c>
      <c r="G221" s="1">
        <v>277.88</v>
      </c>
      <c r="H221" s="1">
        <v>4</v>
      </c>
      <c r="I221" s="1">
        <f>Sales[[#This Row],[Selling Price]]*H221</f>
        <v>1111.52</v>
      </c>
      <c r="J221" s="1">
        <f>VLOOKUP(Sales[[#This Row],[Product ID]],Products[],4,0)</f>
        <v>143.38</v>
      </c>
      <c r="K221" s="1">
        <f>Sales[[#This Row],[Total Sales]]-Sales[[#This Row],[Cost price]]</f>
        <v>968.14</v>
      </c>
      <c r="L221" s="1" t="str">
        <f>TEXT(Sales[[#This Row],[Date and Time]],"dddd")</f>
        <v>Thursday</v>
      </c>
      <c r="M221" s="1" t="str">
        <f>TEXT(Sales[[#This Row],[Date and Time]],"mm")</f>
        <v>04</v>
      </c>
      <c r="N221" s="10" t="str">
        <f>TEXT(Sales[[#This Row],[Date and Time]],"mmmm")</f>
        <v>April</v>
      </c>
    </row>
    <row r="222" spans="1:14" x14ac:dyDescent="0.3">
      <c r="A222" s="1" t="s">
        <v>3690</v>
      </c>
      <c r="B222" s="2">
        <v>45328.928414351853</v>
      </c>
      <c r="C222" s="1" t="s">
        <v>3410</v>
      </c>
      <c r="D222" s="1" t="s">
        <v>2301</v>
      </c>
      <c r="E222" s="1" t="s">
        <v>3466</v>
      </c>
      <c r="F222" s="1" t="s">
        <v>3476</v>
      </c>
      <c r="G222" s="1">
        <v>370.05</v>
      </c>
      <c r="H222" s="1">
        <v>10</v>
      </c>
      <c r="I222" s="1">
        <f>Sales[[#This Row],[Selling Price]]*H222</f>
        <v>3700.5</v>
      </c>
      <c r="J222" s="1">
        <f>VLOOKUP(Sales[[#This Row],[Product ID]],Products[],4,0)</f>
        <v>152.68</v>
      </c>
      <c r="K222" s="1">
        <f>Sales[[#This Row],[Total Sales]]-Sales[[#This Row],[Cost price]]</f>
        <v>3547.82</v>
      </c>
      <c r="L222" s="1" t="str">
        <f>TEXT(Sales[[#This Row],[Date and Time]],"dddd")</f>
        <v>Tuesday</v>
      </c>
      <c r="M222" s="1" t="str">
        <f>TEXT(Sales[[#This Row],[Date and Time]],"mm")</f>
        <v>02</v>
      </c>
      <c r="N222" s="10" t="str">
        <f>TEXT(Sales[[#This Row],[Date and Time]],"mmmm")</f>
        <v>February</v>
      </c>
    </row>
    <row r="223" spans="1:14" x14ac:dyDescent="0.3">
      <c r="A223" s="1" t="s">
        <v>3691</v>
      </c>
      <c r="B223" s="2">
        <v>45381.579247685186</v>
      </c>
      <c r="C223" s="1" t="s">
        <v>3412</v>
      </c>
      <c r="D223" s="1" t="s">
        <v>2164</v>
      </c>
      <c r="E223" s="1" t="s">
        <v>3464</v>
      </c>
      <c r="F223" s="1" t="s">
        <v>3462</v>
      </c>
      <c r="G223" s="1">
        <v>754.66</v>
      </c>
      <c r="H223" s="1">
        <v>4</v>
      </c>
      <c r="I223" s="1">
        <f>Sales[[#This Row],[Selling Price]]*H223</f>
        <v>3018.64</v>
      </c>
      <c r="J223" s="1">
        <f>VLOOKUP(Sales[[#This Row],[Product ID]],Products[],4,0)</f>
        <v>220.45</v>
      </c>
      <c r="K223" s="1">
        <f>Sales[[#This Row],[Total Sales]]-Sales[[#This Row],[Cost price]]</f>
        <v>2798.19</v>
      </c>
      <c r="L223" s="1" t="str">
        <f>TEXT(Sales[[#This Row],[Date and Time]],"dddd")</f>
        <v>Saturday</v>
      </c>
      <c r="M223" s="1" t="str">
        <f>TEXT(Sales[[#This Row],[Date and Time]],"mm")</f>
        <v>03</v>
      </c>
      <c r="N223" s="10" t="str">
        <f>TEXT(Sales[[#This Row],[Date and Time]],"mmmm")</f>
        <v>March</v>
      </c>
    </row>
    <row r="224" spans="1:14" x14ac:dyDescent="0.3">
      <c r="A224" s="1" t="s">
        <v>3692</v>
      </c>
      <c r="B224" s="2">
        <v>45424.882361111115</v>
      </c>
      <c r="C224" s="1" t="s">
        <v>3376</v>
      </c>
      <c r="D224" s="1" t="s">
        <v>1134</v>
      </c>
      <c r="E224" s="1" t="s">
        <v>3464</v>
      </c>
      <c r="F224" s="1" t="s">
        <v>3462</v>
      </c>
      <c r="G224" s="1">
        <v>1683.65</v>
      </c>
      <c r="H224" s="1">
        <v>7</v>
      </c>
      <c r="I224" s="1">
        <f>Sales[[#This Row],[Selling Price]]*H224</f>
        <v>11785.550000000001</v>
      </c>
      <c r="J224" s="1">
        <f>VLOOKUP(Sales[[#This Row],[Product ID]],Products[],4,0)</f>
        <v>372.5</v>
      </c>
      <c r="K224" s="1">
        <f>Sales[[#This Row],[Total Sales]]-Sales[[#This Row],[Cost price]]</f>
        <v>11413.050000000001</v>
      </c>
      <c r="L224" s="1" t="str">
        <f>TEXT(Sales[[#This Row],[Date and Time]],"dddd")</f>
        <v>Sunday</v>
      </c>
      <c r="M224" s="1" t="str">
        <f>TEXT(Sales[[#This Row],[Date and Time]],"mm")</f>
        <v>05</v>
      </c>
      <c r="N224" s="10" t="str">
        <f>TEXT(Sales[[#This Row],[Date and Time]],"mmmm")</f>
        <v>May</v>
      </c>
    </row>
    <row r="225" spans="1:14" x14ac:dyDescent="0.3">
      <c r="A225" s="1" t="s">
        <v>3693</v>
      </c>
      <c r="B225" s="2">
        <v>45344.293078703704</v>
      </c>
      <c r="C225" s="1" t="s">
        <v>3392</v>
      </c>
      <c r="D225" s="1" t="s">
        <v>3130</v>
      </c>
      <c r="E225" s="1" t="s">
        <v>3471</v>
      </c>
      <c r="F225" s="1" t="s">
        <v>3469</v>
      </c>
      <c r="G225" s="1">
        <v>1713.12</v>
      </c>
      <c r="H225" s="1">
        <v>5</v>
      </c>
      <c r="I225" s="1">
        <f>Sales[[#This Row],[Selling Price]]*H225</f>
        <v>8565.5999999999985</v>
      </c>
      <c r="J225" s="1">
        <f>VLOOKUP(Sales[[#This Row],[Product ID]],Products[],4,0)</f>
        <v>699.64</v>
      </c>
      <c r="K225" s="1">
        <f>Sales[[#This Row],[Total Sales]]-Sales[[#This Row],[Cost price]]</f>
        <v>7865.9599999999982</v>
      </c>
      <c r="L225" s="1" t="str">
        <f>TEXT(Sales[[#This Row],[Date and Time]],"dddd")</f>
        <v>Thursday</v>
      </c>
      <c r="M225" s="1" t="str">
        <f>TEXT(Sales[[#This Row],[Date and Time]],"mm")</f>
        <v>02</v>
      </c>
      <c r="N225" s="10" t="str">
        <f>TEXT(Sales[[#This Row],[Date and Time]],"mmmm")</f>
        <v>February</v>
      </c>
    </row>
    <row r="226" spans="1:14" x14ac:dyDescent="0.3">
      <c r="A226" s="1" t="s">
        <v>3694</v>
      </c>
      <c r="B226" s="2">
        <v>45471.11</v>
      </c>
      <c r="C226" s="1" t="s">
        <v>3408</v>
      </c>
      <c r="D226" s="1" t="s">
        <v>1622</v>
      </c>
      <c r="E226" s="1" t="s">
        <v>3471</v>
      </c>
      <c r="F226" s="1" t="s">
        <v>3472</v>
      </c>
      <c r="G226" s="1">
        <v>1855.85</v>
      </c>
      <c r="H226" s="1">
        <v>9</v>
      </c>
      <c r="I226" s="1">
        <f>Sales[[#This Row],[Selling Price]]*H226</f>
        <v>16702.649999999998</v>
      </c>
      <c r="J226" s="1">
        <f>VLOOKUP(Sales[[#This Row],[Product ID]],Products[],4,0)</f>
        <v>28.84</v>
      </c>
      <c r="K226" s="1">
        <f>Sales[[#This Row],[Total Sales]]-Sales[[#This Row],[Cost price]]</f>
        <v>16673.809999999998</v>
      </c>
      <c r="L226" s="1" t="str">
        <f>TEXT(Sales[[#This Row],[Date and Time]],"dddd")</f>
        <v>Friday</v>
      </c>
      <c r="M226" s="1" t="str">
        <f>TEXT(Sales[[#This Row],[Date and Time]],"mm")</f>
        <v>06</v>
      </c>
      <c r="N226" s="10" t="str">
        <f>TEXT(Sales[[#This Row],[Date and Time]],"mmmm")</f>
        <v>June</v>
      </c>
    </row>
    <row r="227" spans="1:14" x14ac:dyDescent="0.3">
      <c r="A227" s="1" t="s">
        <v>3695</v>
      </c>
      <c r="B227" s="2">
        <v>45486.244189814817</v>
      </c>
      <c r="C227" s="1" t="s">
        <v>3315</v>
      </c>
      <c r="D227" s="1" t="s">
        <v>328</v>
      </c>
      <c r="E227" s="1" t="s">
        <v>3461</v>
      </c>
      <c r="F227" s="1" t="s">
        <v>3469</v>
      </c>
      <c r="G227" s="1">
        <v>1543.88</v>
      </c>
      <c r="H227" s="1">
        <v>10</v>
      </c>
      <c r="I227" s="1">
        <f>Sales[[#This Row],[Selling Price]]*H227</f>
        <v>15438.800000000001</v>
      </c>
      <c r="J227" s="1">
        <f>VLOOKUP(Sales[[#This Row],[Product ID]],Products[],4,0)</f>
        <v>90.98</v>
      </c>
      <c r="K227" s="1">
        <f>Sales[[#This Row],[Total Sales]]-Sales[[#This Row],[Cost price]]</f>
        <v>15347.820000000002</v>
      </c>
      <c r="L227" s="1" t="str">
        <f>TEXT(Sales[[#This Row],[Date and Time]],"dddd")</f>
        <v>Saturday</v>
      </c>
      <c r="M227" s="1" t="str">
        <f>TEXT(Sales[[#This Row],[Date and Time]],"mm")</f>
        <v>07</v>
      </c>
      <c r="N227" s="10" t="str">
        <f>TEXT(Sales[[#This Row],[Date and Time]],"mmmm")</f>
        <v>July</v>
      </c>
    </row>
    <row r="228" spans="1:14" x14ac:dyDescent="0.3">
      <c r="A228" s="1" t="s">
        <v>3696</v>
      </c>
      <c r="B228" s="2">
        <v>45485.407638888886</v>
      </c>
      <c r="C228" s="1" t="s">
        <v>3275</v>
      </c>
      <c r="D228" s="1" t="s">
        <v>2828</v>
      </c>
      <c r="E228" s="1" t="s">
        <v>3471</v>
      </c>
      <c r="F228" s="1" t="s">
        <v>3462</v>
      </c>
      <c r="G228" s="1">
        <v>1334.17</v>
      </c>
      <c r="H228" s="1">
        <v>1</v>
      </c>
      <c r="I228" s="1">
        <f>Sales[[#This Row],[Selling Price]]*H228</f>
        <v>1334.17</v>
      </c>
      <c r="J228" s="1">
        <f>VLOOKUP(Sales[[#This Row],[Product ID]],Products[],4,0)</f>
        <v>363.91</v>
      </c>
      <c r="K228" s="1">
        <f>Sales[[#This Row],[Total Sales]]-Sales[[#This Row],[Cost price]]</f>
        <v>970.26</v>
      </c>
      <c r="L228" s="1" t="str">
        <f>TEXT(Sales[[#This Row],[Date and Time]],"dddd")</f>
        <v>Friday</v>
      </c>
      <c r="M228" s="1" t="str">
        <f>TEXT(Sales[[#This Row],[Date and Time]],"mm")</f>
        <v>07</v>
      </c>
      <c r="N228" s="10" t="str">
        <f>TEXT(Sales[[#This Row],[Date and Time]],"mmmm")</f>
        <v>July</v>
      </c>
    </row>
    <row r="229" spans="1:14" x14ac:dyDescent="0.3">
      <c r="A229" s="1" t="s">
        <v>3697</v>
      </c>
      <c r="B229" s="2">
        <v>45594.889398148145</v>
      </c>
      <c r="C229" s="1" t="s">
        <v>3314</v>
      </c>
      <c r="D229" s="1" t="s">
        <v>1323</v>
      </c>
      <c r="E229" s="1" t="s">
        <v>3461</v>
      </c>
      <c r="F229" s="1" t="s">
        <v>3462</v>
      </c>
      <c r="G229" s="1">
        <v>1398.98</v>
      </c>
      <c r="H229" s="1">
        <v>1</v>
      </c>
      <c r="I229" s="1">
        <f>Sales[[#This Row],[Selling Price]]*H229</f>
        <v>1398.98</v>
      </c>
      <c r="J229" s="1">
        <f>VLOOKUP(Sales[[#This Row],[Product ID]],Products[],4,0)</f>
        <v>925.53</v>
      </c>
      <c r="K229" s="1">
        <f>Sales[[#This Row],[Total Sales]]-Sales[[#This Row],[Cost price]]</f>
        <v>473.45000000000005</v>
      </c>
      <c r="L229" s="1" t="str">
        <f>TEXT(Sales[[#This Row],[Date and Time]],"dddd")</f>
        <v>Tuesday</v>
      </c>
      <c r="M229" s="1" t="str">
        <f>TEXT(Sales[[#This Row],[Date and Time]],"mm")</f>
        <v>10</v>
      </c>
      <c r="N229" s="10" t="str">
        <f>TEXT(Sales[[#This Row],[Date and Time]],"mmmm")</f>
        <v>October</v>
      </c>
    </row>
    <row r="230" spans="1:14" x14ac:dyDescent="0.3">
      <c r="A230" s="1" t="s">
        <v>3698</v>
      </c>
      <c r="B230" s="2">
        <v>45347.496701388889</v>
      </c>
      <c r="C230" s="1" t="s">
        <v>3309</v>
      </c>
      <c r="D230" s="1" t="s">
        <v>537</v>
      </c>
      <c r="E230" s="1" t="s">
        <v>3471</v>
      </c>
      <c r="F230" s="1" t="s">
        <v>3467</v>
      </c>
      <c r="G230" s="1">
        <v>1961.65</v>
      </c>
      <c r="H230" s="1">
        <v>2</v>
      </c>
      <c r="I230" s="1">
        <f>Sales[[#This Row],[Selling Price]]*H230</f>
        <v>3923.3</v>
      </c>
      <c r="J230" s="1">
        <f>VLOOKUP(Sales[[#This Row],[Product ID]],Products[],4,0)</f>
        <v>898.84</v>
      </c>
      <c r="K230" s="1">
        <f>Sales[[#This Row],[Total Sales]]-Sales[[#This Row],[Cost price]]</f>
        <v>3024.46</v>
      </c>
      <c r="L230" s="1" t="str">
        <f>TEXT(Sales[[#This Row],[Date and Time]],"dddd")</f>
        <v>Sunday</v>
      </c>
      <c r="M230" s="1" t="str">
        <f>TEXT(Sales[[#This Row],[Date and Time]],"mm")</f>
        <v>02</v>
      </c>
      <c r="N230" s="10" t="str">
        <f>TEXT(Sales[[#This Row],[Date and Time]],"mmmm")</f>
        <v>February</v>
      </c>
    </row>
    <row r="231" spans="1:14" x14ac:dyDescent="0.3">
      <c r="A231" s="1" t="s">
        <v>3699</v>
      </c>
      <c r="B231" s="2">
        <v>45361.48101851852</v>
      </c>
      <c r="C231" s="1" t="s">
        <v>3228</v>
      </c>
      <c r="D231" s="1" t="s">
        <v>2925</v>
      </c>
      <c r="E231" s="1" t="s">
        <v>3461</v>
      </c>
      <c r="F231" s="1" t="s">
        <v>3462</v>
      </c>
      <c r="G231" s="1">
        <v>1050.55</v>
      </c>
      <c r="H231" s="1">
        <v>8</v>
      </c>
      <c r="I231" s="1">
        <f>Sales[[#This Row],[Selling Price]]*H231</f>
        <v>8404.4</v>
      </c>
      <c r="J231" s="1">
        <f>VLOOKUP(Sales[[#This Row],[Product ID]],Products[],4,0)</f>
        <v>96.13</v>
      </c>
      <c r="K231" s="1">
        <f>Sales[[#This Row],[Total Sales]]-Sales[[#This Row],[Cost price]]</f>
        <v>8308.27</v>
      </c>
      <c r="L231" s="1" t="str">
        <f>TEXT(Sales[[#This Row],[Date and Time]],"dddd")</f>
        <v>Sunday</v>
      </c>
      <c r="M231" s="1" t="str">
        <f>TEXT(Sales[[#This Row],[Date and Time]],"mm")</f>
        <v>03</v>
      </c>
      <c r="N231" s="10" t="str">
        <f>TEXT(Sales[[#This Row],[Date and Time]],"mmmm")</f>
        <v>March</v>
      </c>
    </row>
    <row r="232" spans="1:14" x14ac:dyDescent="0.3">
      <c r="A232" s="1" t="s">
        <v>3700</v>
      </c>
      <c r="B232" s="2">
        <v>45458.153912037036</v>
      </c>
      <c r="C232" s="1" t="s">
        <v>3434</v>
      </c>
      <c r="D232" s="1" t="s">
        <v>215</v>
      </c>
      <c r="E232" s="1" t="s">
        <v>3461</v>
      </c>
      <c r="F232" s="1" t="s">
        <v>3469</v>
      </c>
      <c r="G232" s="1">
        <v>143.61000000000001</v>
      </c>
      <c r="H232" s="1">
        <v>2</v>
      </c>
      <c r="I232" s="1">
        <f>Sales[[#This Row],[Selling Price]]*H232</f>
        <v>287.22000000000003</v>
      </c>
      <c r="J232" s="1">
        <f>VLOOKUP(Sales[[#This Row],[Product ID]],Products[],4,0)</f>
        <v>29.06</v>
      </c>
      <c r="K232" s="1">
        <f>Sales[[#This Row],[Total Sales]]-Sales[[#This Row],[Cost price]]</f>
        <v>258.16000000000003</v>
      </c>
      <c r="L232" s="1" t="str">
        <f>TEXT(Sales[[#This Row],[Date and Time]],"dddd")</f>
        <v>Saturday</v>
      </c>
      <c r="M232" s="1" t="str">
        <f>TEXT(Sales[[#This Row],[Date and Time]],"mm")</f>
        <v>06</v>
      </c>
      <c r="N232" s="10" t="str">
        <f>TEXT(Sales[[#This Row],[Date and Time]],"mmmm")</f>
        <v>June</v>
      </c>
    </row>
    <row r="233" spans="1:14" x14ac:dyDescent="0.3">
      <c r="A233" s="1" t="s">
        <v>3701</v>
      </c>
      <c r="B233" s="2">
        <v>45322.937847222223</v>
      </c>
      <c r="C233" s="1" t="s">
        <v>3449</v>
      </c>
      <c r="D233" s="1" t="s">
        <v>1194</v>
      </c>
      <c r="E233" s="1" t="s">
        <v>3471</v>
      </c>
      <c r="F233" s="1" t="s">
        <v>3462</v>
      </c>
      <c r="G233" s="1">
        <v>220.26</v>
      </c>
      <c r="H233" s="1">
        <v>5</v>
      </c>
      <c r="I233" s="1">
        <f>Sales[[#This Row],[Selling Price]]*H233</f>
        <v>1101.3</v>
      </c>
      <c r="J233" s="1">
        <f>VLOOKUP(Sales[[#This Row],[Product ID]],Products[],4,0)</f>
        <v>487.84</v>
      </c>
      <c r="K233" s="1">
        <f>Sales[[#This Row],[Total Sales]]-Sales[[#This Row],[Cost price]]</f>
        <v>613.46</v>
      </c>
      <c r="L233" s="1" t="str">
        <f>TEXT(Sales[[#This Row],[Date and Time]],"dddd")</f>
        <v>Wednesday</v>
      </c>
      <c r="M233" s="1" t="str">
        <f>TEXT(Sales[[#This Row],[Date and Time]],"mm")</f>
        <v>01</v>
      </c>
      <c r="N233" s="10" t="str">
        <f>TEXT(Sales[[#This Row],[Date and Time]],"mmmm")</f>
        <v>January</v>
      </c>
    </row>
    <row r="234" spans="1:14" x14ac:dyDescent="0.3">
      <c r="A234" s="1" t="s">
        <v>3702</v>
      </c>
      <c r="B234" s="2">
        <v>45484.858032407406</v>
      </c>
      <c r="C234" s="1" t="s">
        <v>3357</v>
      </c>
      <c r="D234" s="1" t="s">
        <v>1584</v>
      </c>
      <c r="E234" s="1" t="s">
        <v>3466</v>
      </c>
      <c r="F234" s="1" t="s">
        <v>3476</v>
      </c>
      <c r="G234" s="1">
        <v>1318.93</v>
      </c>
      <c r="H234" s="1">
        <v>3</v>
      </c>
      <c r="I234" s="1">
        <f>Sales[[#This Row],[Selling Price]]*H234</f>
        <v>3956.79</v>
      </c>
      <c r="J234" s="1">
        <f>VLOOKUP(Sales[[#This Row],[Product ID]],Products[],4,0)</f>
        <v>305.49</v>
      </c>
      <c r="K234" s="1">
        <f>Sales[[#This Row],[Total Sales]]-Sales[[#This Row],[Cost price]]</f>
        <v>3651.3</v>
      </c>
      <c r="L234" s="1" t="str">
        <f>TEXT(Sales[[#This Row],[Date and Time]],"dddd")</f>
        <v>Thursday</v>
      </c>
      <c r="M234" s="1" t="str">
        <f>TEXT(Sales[[#This Row],[Date and Time]],"mm")</f>
        <v>07</v>
      </c>
      <c r="N234" s="10" t="str">
        <f>TEXT(Sales[[#This Row],[Date and Time]],"mmmm")</f>
        <v>July</v>
      </c>
    </row>
    <row r="235" spans="1:14" x14ac:dyDescent="0.3">
      <c r="A235" s="1" t="s">
        <v>3703</v>
      </c>
      <c r="B235" s="2">
        <v>45559.494421296295</v>
      </c>
      <c r="C235" s="1" t="s">
        <v>3283</v>
      </c>
      <c r="D235" s="1" t="s">
        <v>2236</v>
      </c>
      <c r="E235" s="1" t="s">
        <v>3471</v>
      </c>
      <c r="F235" s="1" t="s">
        <v>3467</v>
      </c>
      <c r="G235" s="1">
        <v>947.76</v>
      </c>
      <c r="H235" s="1">
        <v>5</v>
      </c>
      <c r="I235" s="1">
        <f>Sales[[#This Row],[Selling Price]]*H235</f>
        <v>4738.8</v>
      </c>
      <c r="J235" s="1">
        <f>VLOOKUP(Sales[[#This Row],[Product ID]],Products[],4,0)</f>
        <v>462.14</v>
      </c>
      <c r="K235" s="1">
        <f>Sales[[#This Row],[Total Sales]]-Sales[[#This Row],[Cost price]]</f>
        <v>4276.66</v>
      </c>
      <c r="L235" s="1" t="str">
        <f>TEXT(Sales[[#This Row],[Date and Time]],"dddd")</f>
        <v>Tuesday</v>
      </c>
      <c r="M235" s="1" t="str">
        <f>TEXT(Sales[[#This Row],[Date and Time]],"mm")</f>
        <v>09</v>
      </c>
      <c r="N235" s="10" t="str">
        <f>TEXT(Sales[[#This Row],[Date and Time]],"mmmm")</f>
        <v>September</v>
      </c>
    </row>
    <row r="236" spans="1:14" x14ac:dyDescent="0.3">
      <c r="A236" s="1" t="s">
        <v>3704</v>
      </c>
      <c r="B236" s="2">
        <v>45328.666678240741</v>
      </c>
      <c r="C236" s="1" t="s">
        <v>3255</v>
      </c>
      <c r="D236" s="1" t="s">
        <v>2073</v>
      </c>
      <c r="E236" s="1" t="s">
        <v>3471</v>
      </c>
      <c r="F236" s="1" t="s">
        <v>3472</v>
      </c>
      <c r="G236" s="1">
        <v>1955.99</v>
      </c>
      <c r="H236" s="1">
        <v>6</v>
      </c>
      <c r="I236" s="1">
        <f>Sales[[#This Row],[Selling Price]]*H236</f>
        <v>11735.94</v>
      </c>
      <c r="J236" s="1">
        <f>VLOOKUP(Sales[[#This Row],[Product ID]],Products[],4,0)</f>
        <v>973.48</v>
      </c>
      <c r="K236" s="1">
        <f>Sales[[#This Row],[Total Sales]]-Sales[[#This Row],[Cost price]]</f>
        <v>10762.460000000001</v>
      </c>
      <c r="L236" s="1" t="str">
        <f>TEXT(Sales[[#This Row],[Date and Time]],"dddd")</f>
        <v>Tuesday</v>
      </c>
      <c r="M236" s="1" t="str">
        <f>TEXT(Sales[[#This Row],[Date and Time]],"mm")</f>
        <v>02</v>
      </c>
      <c r="N236" s="10" t="str">
        <f>TEXT(Sales[[#This Row],[Date and Time]],"mmmm")</f>
        <v>February</v>
      </c>
    </row>
    <row r="237" spans="1:14" x14ac:dyDescent="0.3">
      <c r="A237" s="1" t="s">
        <v>3705</v>
      </c>
      <c r="B237" s="2">
        <v>45524.709120370368</v>
      </c>
      <c r="C237" s="1" t="s">
        <v>3315</v>
      </c>
      <c r="D237" s="1" t="s">
        <v>3172</v>
      </c>
      <c r="E237" s="1" t="s">
        <v>3464</v>
      </c>
      <c r="F237" s="1" t="s">
        <v>3469</v>
      </c>
      <c r="G237" s="1">
        <v>306.68</v>
      </c>
      <c r="H237" s="1">
        <v>7</v>
      </c>
      <c r="I237" s="1">
        <f>Sales[[#This Row],[Selling Price]]*H237</f>
        <v>2146.7600000000002</v>
      </c>
      <c r="J237" s="1">
        <f>VLOOKUP(Sales[[#This Row],[Product ID]],Products[],4,0)</f>
        <v>90.98</v>
      </c>
      <c r="K237" s="1">
        <f>Sales[[#This Row],[Total Sales]]-Sales[[#This Row],[Cost price]]</f>
        <v>2055.7800000000002</v>
      </c>
      <c r="L237" s="1" t="str">
        <f>TEXT(Sales[[#This Row],[Date and Time]],"dddd")</f>
        <v>Tuesday</v>
      </c>
      <c r="M237" s="1" t="str">
        <f>TEXT(Sales[[#This Row],[Date and Time]],"mm")</f>
        <v>08</v>
      </c>
      <c r="N237" s="10" t="str">
        <f>TEXT(Sales[[#This Row],[Date and Time]],"mmmm")</f>
        <v>August</v>
      </c>
    </row>
    <row r="238" spans="1:14" x14ac:dyDescent="0.3">
      <c r="A238" s="1" t="s">
        <v>3706</v>
      </c>
      <c r="B238" s="2">
        <v>45331.004953703705</v>
      </c>
      <c r="C238" s="1" t="s">
        <v>3442</v>
      </c>
      <c r="D238" s="1" t="s">
        <v>165</v>
      </c>
      <c r="E238" s="1" t="s">
        <v>3461</v>
      </c>
      <c r="F238" s="1" t="s">
        <v>3476</v>
      </c>
      <c r="G238" s="1">
        <v>1957.58</v>
      </c>
      <c r="H238" s="1">
        <v>10</v>
      </c>
      <c r="I238" s="1">
        <f>Sales[[#This Row],[Selling Price]]*H238</f>
        <v>19575.8</v>
      </c>
      <c r="J238" s="1">
        <f>VLOOKUP(Sales[[#This Row],[Product ID]],Products[],4,0)</f>
        <v>532.16999999999996</v>
      </c>
      <c r="K238" s="1">
        <f>Sales[[#This Row],[Total Sales]]-Sales[[#This Row],[Cost price]]</f>
        <v>19043.63</v>
      </c>
      <c r="L238" s="1" t="str">
        <f>TEXT(Sales[[#This Row],[Date and Time]],"dddd")</f>
        <v>Friday</v>
      </c>
      <c r="M238" s="1" t="str">
        <f>TEXT(Sales[[#This Row],[Date and Time]],"mm")</f>
        <v>02</v>
      </c>
      <c r="N238" s="10" t="str">
        <f>TEXT(Sales[[#This Row],[Date and Time]],"mmmm")</f>
        <v>February</v>
      </c>
    </row>
    <row r="239" spans="1:14" x14ac:dyDescent="0.3">
      <c r="A239" s="1" t="s">
        <v>3707</v>
      </c>
      <c r="B239" s="2">
        <v>45576.829560185186</v>
      </c>
      <c r="C239" s="1" t="s">
        <v>3348</v>
      </c>
      <c r="D239" s="1" t="s">
        <v>2286</v>
      </c>
      <c r="E239" s="1" t="s">
        <v>3464</v>
      </c>
      <c r="F239" s="1" t="s">
        <v>3469</v>
      </c>
      <c r="G239" s="1">
        <v>1461.16</v>
      </c>
      <c r="H239" s="1">
        <v>6</v>
      </c>
      <c r="I239" s="1">
        <f>Sales[[#This Row],[Selling Price]]*H239</f>
        <v>8766.9600000000009</v>
      </c>
      <c r="J239" s="1">
        <f>VLOOKUP(Sales[[#This Row],[Product ID]],Products[],4,0)</f>
        <v>307.60000000000002</v>
      </c>
      <c r="K239" s="1">
        <f>Sales[[#This Row],[Total Sales]]-Sales[[#This Row],[Cost price]]</f>
        <v>8459.36</v>
      </c>
      <c r="L239" s="1" t="str">
        <f>TEXT(Sales[[#This Row],[Date and Time]],"dddd")</f>
        <v>Friday</v>
      </c>
      <c r="M239" s="1" t="str">
        <f>TEXT(Sales[[#This Row],[Date and Time]],"mm")</f>
        <v>10</v>
      </c>
      <c r="N239" s="10" t="str">
        <f>TEXT(Sales[[#This Row],[Date and Time]],"mmmm")</f>
        <v>October</v>
      </c>
    </row>
    <row r="240" spans="1:14" x14ac:dyDescent="0.3">
      <c r="A240" s="1" t="s">
        <v>3708</v>
      </c>
      <c r="B240" s="2">
        <v>45379.720266203702</v>
      </c>
      <c r="C240" s="1" t="s">
        <v>3301</v>
      </c>
      <c r="D240" s="1" t="s">
        <v>2753</v>
      </c>
      <c r="E240" s="1" t="s">
        <v>3479</v>
      </c>
      <c r="F240" s="1" t="s">
        <v>3472</v>
      </c>
      <c r="G240" s="1">
        <v>1878.16</v>
      </c>
      <c r="H240" s="1">
        <v>10</v>
      </c>
      <c r="I240" s="1">
        <f>Sales[[#This Row],[Selling Price]]*H240</f>
        <v>18781.600000000002</v>
      </c>
      <c r="J240" s="1">
        <f>VLOOKUP(Sales[[#This Row],[Product ID]],Products[],4,0)</f>
        <v>502.29</v>
      </c>
      <c r="K240" s="1">
        <f>Sales[[#This Row],[Total Sales]]-Sales[[#This Row],[Cost price]]</f>
        <v>18279.310000000001</v>
      </c>
      <c r="L240" s="1" t="str">
        <f>TEXT(Sales[[#This Row],[Date and Time]],"dddd")</f>
        <v>Thursday</v>
      </c>
      <c r="M240" s="1" t="str">
        <f>TEXT(Sales[[#This Row],[Date and Time]],"mm")</f>
        <v>03</v>
      </c>
      <c r="N240" s="10" t="str">
        <f>TEXT(Sales[[#This Row],[Date and Time]],"mmmm")</f>
        <v>March</v>
      </c>
    </row>
    <row r="241" spans="1:14" x14ac:dyDescent="0.3">
      <c r="A241" s="1" t="s">
        <v>3709</v>
      </c>
      <c r="B241" s="2">
        <v>45335.007326388892</v>
      </c>
      <c r="C241" s="1" t="s">
        <v>3407</v>
      </c>
      <c r="D241" s="1" t="s">
        <v>2940</v>
      </c>
      <c r="E241" s="1" t="s">
        <v>3466</v>
      </c>
      <c r="F241" s="1" t="s">
        <v>3469</v>
      </c>
      <c r="G241" s="1">
        <v>788.45</v>
      </c>
      <c r="H241" s="1">
        <v>7</v>
      </c>
      <c r="I241" s="1">
        <f>Sales[[#This Row],[Selling Price]]*H241</f>
        <v>5519.1500000000005</v>
      </c>
      <c r="J241" s="1">
        <f>VLOOKUP(Sales[[#This Row],[Product ID]],Products[],4,0)</f>
        <v>37.53</v>
      </c>
      <c r="K241" s="1">
        <f>Sales[[#This Row],[Total Sales]]-Sales[[#This Row],[Cost price]]</f>
        <v>5481.6200000000008</v>
      </c>
      <c r="L241" s="1" t="str">
        <f>TEXT(Sales[[#This Row],[Date and Time]],"dddd")</f>
        <v>Tuesday</v>
      </c>
      <c r="M241" s="1" t="str">
        <f>TEXT(Sales[[#This Row],[Date and Time]],"mm")</f>
        <v>02</v>
      </c>
      <c r="N241" s="10" t="str">
        <f>TEXT(Sales[[#This Row],[Date and Time]],"mmmm")</f>
        <v>February</v>
      </c>
    </row>
    <row r="242" spans="1:14" x14ac:dyDescent="0.3">
      <c r="A242" s="1" t="s">
        <v>3710</v>
      </c>
      <c r="B242" s="2">
        <v>45296.75267361111</v>
      </c>
      <c r="C242" s="1" t="s">
        <v>3287</v>
      </c>
      <c r="D242" s="1" t="s">
        <v>704</v>
      </c>
      <c r="E242" s="1" t="s">
        <v>3466</v>
      </c>
      <c r="F242" s="1" t="s">
        <v>3476</v>
      </c>
      <c r="G242" s="1">
        <v>1913.51</v>
      </c>
      <c r="H242" s="1">
        <v>7</v>
      </c>
      <c r="I242" s="1">
        <f>Sales[[#This Row],[Selling Price]]*H242</f>
        <v>13394.57</v>
      </c>
      <c r="J242" s="1">
        <f>VLOOKUP(Sales[[#This Row],[Product ID]],Products[],4,0)</f>
        <v>901.68</v>
      </c>
      <c r="K242" s="1">
        <f>Sales[[#This Row],[Total Sales]]-Sales[[#This Row],[Cost price]]</f>
        <v>12492.89</v>
      </c>
      <c r="L242" s="1" t="str">
        <f>TEXT(Sales[[#This Row],[Date and Time]],"dddd")</f>
        <v>Friday</v>
      </c>
      <c r="M242" s="1" t="str">
        <f>TEXT(Sales[[#This Row],[Date and Time]],"mm")</f>
        <v>01</v>
      </c>
      <c r="N242" s="10" t="str">
        <f>TEXT(Sales[[#This Row],[Date and Time]],"mmmm")</f>
        <v>January</v>
      </c>
    </row>
    <row r="243" spans="1:14" x14ac:dyDescent="0.3">
      <c r="A243" s="1" t="s">
        <v>3711</v>
      </c>
      <c r="B243" s="2">
        <v>45576.42832175926</v>
      </c>
      <c r="C243" s="1" t="s">
        <v>3414</v>
      </c>
      <c r="D243" s="1" t="s">
        <v>2520</v>
      </c>
      <c r="E243" s="1" t="s">
        <v>3466</v>
      </c>
      <c r="F243" s="1" t="s">
        <v>3469</v>
      </c>
      <c r="G243" s="1">
        <v>1345.22</v>
      </c>
      <c r="H243" s="1">
        <v>5</v>
      </c>
      <c r="I243" s="1">
        <f>Sales[[#This Row],[Selling Price]]*H243</f>
        <v>6726.1</v>
      </c>
      <c r="J243" s="1">
        <f>VLOOKUP(Sales[[#This Row],[Product ID]],Products[],4,0)</f>
        <v>859.01</v>
      </c>
      <c r="K243" s="1">
        <f>Sales[[#This Row],[Total Sales]]-Sales[[#This Row],[Cost price]]</f>
        <v>5867.09</v>
      </c>
      <c r="L243" s="1" t="str">
        <f>TEXT(Sales[[#This Row],[Date and Time]],"dddd")</f>
        <v>Friday</v>
      </c>
      <c r="M243" s="1" t="str">
        <f>TEXT(Sales[[#This Row],[Date and Time]],"mm")</f>
        <v>10</v>
      </c>
      <c r="N243" s="10" t="str">
        <f>TEXT(Sales[[#This Row],[Date and Time]],"mmmm")</f>
        <v>October</v>
      </c>
    </row>
    <row r="244" spans="1:14" x14ac:dyDescent="0.3">
      <c r="A244" s="1" t="s">
        <v>3712</v>
      </c>
      <c r="B244" s="2">
        <v>45436.656319444446</v>
      </c>
      <c r="C244" s="1" t="s">
        <v>3443</v>
      </c>
      <c r="D244" s="1" t="s">
        <v>1134</v>
      </c>
      <c r="E244" s="1" t="s">
        <v>3471</v>
      </c>
      <c r="F244" s="1" t="s">
        <v>3476</v>
      </c>
      <c r="G244" s="1">
        <v>625.87</v>
      </c>
      <c r="H244" s="1">
        <v>4</v>
      </c>
      <c r="I244" s="1">
        <f>Sales[[#This Row],[Selling Price]]*H244</f>
        <v>2503.48</v>
      </c>
      <c r="J244" s="1">
        <f>VLOOKUP(Sales[[#This Row],[Product ID]],Products[],4,0)</f>
        <v>787.31</v>
      </c>
      <c r="K244" s="1">
        <f>Sales[[#This Row],[Total Sales]]-Sales[[#This Row],[Cost price]]</f>
        <v>1716.17</v>
      </c>
      <c r="L244" s="1" t="str">
        <f>TEXT(Sales[[#This Row],[Date and Time]],"dddd")</f>
        <v>Friday</v>
      </c>
      <c r="M244" s="1" t="str">
        <f>TEXT(Sales[[#This Row],[Date and Time]],"mm")</f>
        <v>05</v>
      </c>
      <c r="N244" s="10" t="str">
        <f>TEXT(Sales[[#This Row],[Date and Time]],"mmmm")</f>
        <v>May</v>
      </c>
    </row>
    <row r="245" spans="1:14" x14ac:dyDescent="0.3">
      <c r="A245" s="1" t="s">
        <v>3713</v>
      </c>
      <c r="B245" s="2">
        <v>45493.912800925929</v>
      </c>
      <c r="C245" s="1" t="s">
        <v>3292</v>
      </c>
      <c r="D245" s="1" t="s">
        <v>2418</v>
      </c>
      <c r="E245" s="1" t="s">
        <v>3464</v>
      </c>
      <c r="F245" s="1" t="s">
        <v>3467</v>
      </c>
      <c r="G245" s="1">
        <v>127.27</v>
      </c>
      <c r="H245" s="1">
        <v>5</v>
      </c>
      <c r="I245" s="1">
        <f>Sales[[#This Row],[Selling Price]]*H245</f>
        <v>636.35</v>
      </c>
      <c r="J245" s="1">
        <f>VLOOKUP(Sales[[#This Row],[Product ID]],Products[],4,0)</f>
        <v>321.19</v>
      </c>
      <c r="K245" s="1">
        <f>Sales[[#This Row],[Total Sales]]-Sales[[#This Row],[Cost price]]</f>
        <v>315.16000000000003</v>
      </c>
      <c r="L245" s="1" t="str">
        <f>TEXT(Sales[[#This Row],[Date and Time]],"dddd")</f>
        <v>Saturday</v>
      </c>
      <c r="M245" s="1" t="str">
        <f>TEXT(Sales[[#This Row],[Date and Time]],"mm")</f>
        <v>07</v>
      </c>
      <c r="N245" s="10" t="str">
        <f>TEXT(Sales[[#This Row],[Date and Time]],"mmmm")</f>
        <v>July</v>
      </c>
    </row>
    <row r="246" spans="1:14" x14ac:dyDescent="0.3">
      <c r="A246" s="1" t="s">
        <v>3714</v>
      </c>
      <c r="B246" s="2">
        <v>45471.885914351849</v>
      </c>
      <c r="C246" s="1" t="s">
        <v>3339</v>
      </c>
      <c r="D246" s="1" t="s">
        <v>358</v>
      </c>
      <c r="E246" s="1" t="s">
        <v>3471</v>
      </c>
      <c r="F246" s="1" t="s">
        <v>3469</v>
      </c>
      <c r="G246" s="1">
        <v>137.05000000000001</v>
      </c>
      <c r="H246" s="1">
        <v>9</v>
      </c>
      <c r="I246" s="1">
        <f>Sales[[#This Row],[Selling Price]]*H246</f>
        <v>1233.45</v>
      </c>
      <c r="J246" s="1">
        <f>VLOOKUP(Sales[[#This Row],[Product ID]],Products[],4,0)</f>
        <v>646.59</v>
      </c>
      <c r="K246" s="1">
        <f>Sales[[#This Row],[Total Sales]]-Sales[[#This Row],[Cost price]]</f>
        <v>586.86</v>
      </c>
      <c r="L246" s="1" t="str">
        <f>TEXT(Sales[[#This Row],[Date and Time]],"dddd")</f>
        <v>Friday</v>
      </c>
      <c r="M246" s="1" t="str">
        <f>TEXT(Sales[[#This Row],[Date and Time]],"mm")</f>
        <v>06</v>
      </c>
      <c r="N246" s="10" t="str">
        <f>TEXT(Sales[[#This Row],[Date and Time]],"mmmm")</f>
        <v>June</v>
      </c>
    </row>
    <row r="247" spans="1:14" x14ac:dyDescent="0.3">
      <c r="A247" s="1" t="s">
        <v>3715</v>
      </c>
      <c r="B247" s="2">
        <v>45404.918310185189</v>
      </c>
      <c r="C247" s="1" t="s">
        <v>3318</v>
      </c>
      <c r="D247" s="1" t="s">
        <v>1714</v>
      </c>
      <c r="E247" s="1" t="s">
        <v>3479</v>
      </c>
      <c r="F247" s="1" t="s">
        <v>3469</v>
      </c>
      <c r="G247" s="1">
        <v>924.08</v>
      </c>
      <c r="H247" s="1">
        <v>7</v>
      </c>
      <c r="I247" s="1">
        <f>Sales[[#This Row],[Selling Price]]*H247</f>
        <v>6468.56</v>
      </c>
      <c r="J247" s="1">
        <f>VLOOKUP(Sales[[#This Row],[Product ID]],Products[],4,0)</f>
        <v>69.03</v>
      </c>
      <c r="K247" s="1">
        <f>Sales[[#This Row],[Total Sales]]-Sales[[#This Row],[Cost price]]</f>
        <v>6399.5300000000007</v>
      </c>
      <c r="L247" s="1" t="str">
        <f>TEXT(Sales[[#This Row],[Date and Time]],"dddd")</f>
        <v>Monday</v>
      </c>
      <c r="M247" s="1" t="str">
        <f>TEXT(Sales[[#This Row],[Date and Time]],"mm")</f>
        <v>04</v>
      </c>
      <c r="N247" s="10" t="str">
        <f>TEXT(Sales[[#This Row],[Date and Time]],"mmmm")</f>
        <v>April</v>
      </c>
    </row>
    <row r="248" spans="1:14" x14ac:dyDescent="0.3">
      <c r="A248" s="1" t="s">
        <v>3716</v>
      </c>
      <c r="B248" s="2">
        <v>45518.239537037036</v>
      </c>
      <c r="C248" s="1" t="s">
        <v>3239</v>
      </c>
      <c r="D248" s="1" t="s">
        <v>2735</v>
      </c>
      <c r="E248" s="1" t="s">
        <v>3466</v>
      </c>
      <c r="F248" s="1" t="s">
        <v>3476</v>
      </c>
      <c r="G248" s="1">
        <v>1114.8900000000001</v>
      </c>
      <c r="H248" s="1">
        <v>7</v>
      </c>
      <c r="I248" s="1">
        <f>Sales[[#This Row],[Selling Price]]*H248</f>
        <v>7804.2300000000005</v>
      </c>
      <c r="J248" s="1">
        <f>VLOOKUP(Sales[[#This Row],[Product ID]],Products[],4,0)</f>
        <v>438.5</v>
      </c>
      <c r="K248" s="1">
        <f>Sales[[#This Row],[Total Sales]]-Sales[[#This Row],[Cost price]]</f>
        <v>7365.7300000000005</v>
      </c>
      <c r="L248" s="1" t="str">
        <f>TEXT(Sales[[#This Row],[Date and Time]],"dddd")</f>
        <v>Wednesday</v>
      </c>
      <c r="M248" s="1" t="str">
        <f>TEXT(Sales[[#This Row],[Date and Time]],"mm")</f>
        <v>08</v>
      </c>
      <c r="N248" s="10" t="str">
        <f>TEXT(Sales[[#This Row],[Date and Time]],"mmmm")</f>
        <v>August</v>
      </c>
    </row>
    <row r="249" spans="1:14" x14ac:dyDescent="0.3">
      <c r="A249" s="1" t="s">
        <v>3717</v>
      </c>
      <c r="B249" s="2">
        <v>45486.752824074072</v>
      </c>
      <c r="C249" s="1" t="s">
        <v>3419</v>
      </c>
      <c r="D249" s="1" t="s">
        <v>412</v>
      </c>
      <c r="E249" s="1" t="s">
        <v>3461</v>
      </c>
      <c r="F249" s="1" t="s">
        <v>3472</v>
      </c>
      <c r="G249" s="1">
        <v>1500.14</v>
      </c>
      <c r="H249" s="1">
        <v>10</v>
      </c>
      <c r="I249" s="1">
        <f>Sales[[#This Row],[Selling Price]]*H249</f>
        <v>15001.400000000001</v>
      </c>
      <c r="J249" s="1">
        <f>VLOOKUP(Sales[[#This Row],[Product ID]],Products[],4,0)</f>
        <v>925.33</v>
      </c>
      <c r="K249" s="1">
        <f>Sales[[#This Row],[Total Sales]]-Sales[[#This Row],[Cost price]]</f>
        <v>14076.070000000002</v>
      </c>
      <c r="L249" s="1" t="str">
        <f>TEXT(Sales[[#This Row],[Date and Time]],"dddd")</f>
        <v>Saturday</v>
      </c>
      <c r="M249" s="1" t="str">
        <f>TEXT(Sales[[#This Row],[Date and Time]],"mm")</f>
        <v>07</v>
      </c>
      <c r="N249" s="10" t="str">
        <f>TEXT(Sales[[#This Row],[Date and Time]],"mmmm")</f>
        <v>July</v>
      </c>
    </row>
    <row r="250" spans="1:14" x14ac:dyDescent="0.3">
      <c r="A250" s="1" t="s">
        <v>3718</v>
      </c>
      <c r="B250" s="2">
        <v>45399.293194444443</v>
      </c>
      <c r="C250" s="1" t="s">
        <v>3424</v>
      </c>
      <c r="D250" s="1" t="s">
        <v>2479</v>
      </c>
      <c r="E250" s="1" t="s">
        <v>3464</v>
      </c>
      <c r="F250" s="1" t="s">
        <v>3469</v>
      </c>
      <c r="G250" s="1">
        <v>952.28</v>
      </c>
      <c r="H250" s="1">
        <v>8</v>
      </c>
      <c r="I250" s="1">
        <f>Sales[[#This Row],[Selling Price]]*H250</f>
        <v>7618.24</v>
      </c>
      <c r="J250" s="1">
        <f>VLOOKUP(Sales[[#This Row],[Product ID]],Products[],4,0)</f>
        <v>485.76</v>
      </c>
      <c r="K250" s="1">
        <f>Sales[[#This Row],[Total Sales]]-Sales[[#This Row],[Cost price]]</f>
        <v>7132.48</v>
      </c>
      <c r="L250" s="1" t="str">
        <f>TEXT(Sales[[#This Row],[Date and Time]],"dddd")</f>
        <v>Wednesday</v>
      </c>
      <c r="M250" s="1" t="str">
        <f>TEXT(Sales[[#This Row],[Date and Time]],"mm")</f>
        <v>04</v>
      </c>
      <c r="N250" s="10" t="str">
        <f>TEXT(Sales[[#This Row],[Date and Time]],"mmmm")</f>
        <v>April</v>
      </c>
    </row>
    <row r="251" spans="1:14" x14ac:dyDescent="0.3">
      <c r="A251" s="1" t="s">
        <v>3719</v>
      </c>
      <c r="B251" s="2">
        <v>45353.680335648147</v>
      </c>
      <c r="C251" s="1" t="s">
        <v>3338</v>
      </c>
      <c r="D251" s="1" t="s">
        <v>3054</v>
      </c>
      <c r="E251" s="1" t="s">
        <v>3464</v>
      </c>
      <c r="F251" s="1" t="s">
        <v>3476</v>
      </c>
      <c r="G251" s="1">
        <v>1167.1600000000001</v>
      </c>
      <c r="H251" s="1">
        <v>4</v>
      </c>
      <c r="I251" s="1">
        <f>Sales[[#This Row],[Selling Price]]*H251</f>
        <v>4668.6400000000003</v>
      </c>
      <c r="J251" s="1">
        <f>VLOOKUP(Sales[[#This Row],[Product ID]],Products[],4,0)</f>
        <v>15.69</v>
      </c>
      <c r="K251" s="1">
        <f>Sales[[#This Row],[Total Sales]]-Sales[[#This Row],[Cost price]]</f>
        <v>4652.9500000000007</v>
      </c>
      <c r="L251" s="1" t="str">
        <f>TEXT(Sales[[#This Row],[Date and Time]],"dddd")</f>
        <v>Saturday</v>
      </c>
      <c r="M251" s="1" t="str">
        <f>TEXT(Sales[[#This Row],[Date and Time]],"mm")</f>
        <v>03</v>
      </c>
      <c r="N251" s="10" t="str">
        <f>TEXT(Sales[[#This Row],[Date and Time]],"mmmm")</f>
        <v>March</v>
      </c>
    </row>
    <row r="252" spans="1:14" x14ac:dyDescent="0.3">
      <c r="A252" s="1" t="s">
        <v>3720</v>
      </c>
      <c r="B252" s="2">
        <v>45589.01085648148</v>
      </c>
      <c r="C252" s="1" t="s">
        <v>3345</v>
      </c>
      <c r="D252" s="1" t="s">
        <v>1646</v>
      </c>
      <c r="E252" s="1" t="s">
        <v>3471</v>
      </c>
      <c r="F252" s="1" t="s">
        <v>3472</v>
      </c>
      <c r="G252" s="1">
        <v>1769.89</v>
      </c>
      <c r="H252" s="1">
        <v>7</v>
      </c>
      <c r="I252" s="1">
        <f>Sales[[#This Row],[Selling Price]]*H252</f>
        <v>12389.230000000001</v>
      </c>
      <c r="J252" s="1">
        <f>VLOOKUP(Sales[[#This Row],[Product ID]],Products[],4,0)</f>
        <v>762.47</v>
      </c>
      <c r="K252" s="1">
        <f>Sales[[#This Row],[Total Sales]]-Sales[[#This Row],[Cost price]]</f>
        <v>11626.760000000002</v>
      </c>
      <c r="L252" s="1" t="str">
        <f>TEXT(Sales[[#This Row],[Date and Time]],"dddd")</f>
        <v>Thursday</v>
      </c>
      <c r="M252" s="1" t="str">
        <f>TEXT(Sales[[#This Row],[Date and Time]],"mm")</f>
        <v>10</v>
      </c>
      <c r="N252" s="10" t="str">
        <f>TEXT(Sales[[#This Row],[Date and Time]],"mmmm")</f>
        <v>October</v>
      </c>
    </row>
    <row r="253" spans="1:14" x14ac:dyDescent="0.3">
      <c r="A253" s="1" t="s">
        <v>3721</v>
      </c>
      <c r="B253" s="2">
        <v>45566.864675925928</v>
      </c>
      <c r="C253" s="1" t="s">
        <v>3241</v>
      </c>
      <c r="D253" s="1" t="s">
        <v>1552</v>
      </c>
      <c r="E253" s="1" t="s">
        <v>3461</v>
      </c>
      <c r="F253" s="1" t="s">
        <v>3469</v>
      </c>
      <c r="G253" s="1">
        <v>659.34</v>
      </c>
      <c r="H253" s="1">
        <v>1</v>
      </c>
      <c r="I253" s="1">
        <f>Sales[[#This Row],[Selling Price]]*H253</f>
        <v>659.34</v>
      </c>
      <c r="J253" s="1">
        <f>VLOOKUP(Sales[[#This Row],[Product ID]],Products[],4,0)</f>
        <v>595.51</v>
      </c>
      <c r="K253" s="1">
        <f>Sales[[#This Row],[Total Sales]]-Sales[[#This Row],[Cost price]]</f>
        <v>63.830000000000041</v>
      </c>
      <c r="L253" s="1" t="str">
        <f>TEXT(Sales[[#This Row],[Date and Time]],"dddd")</f>
        <v>Tuesday</v>
      </c>
      <c r="M253" s="1" t="str">
        <f>TEXT(Sales[[#This Row],[Date and Time]],"mm")</f>
        <v>10</v>
      </c>
      <c r="N253" s="10" t="str">
        <f>TEXT(Sales[[#This Row],[Date and Time]],"mmmm")</f>
        <v>October</v>
      </c>
    </row>
    <row r="254" spans="1:14" x14ac:dyDescent="0.3">
      <c r="A254" s="1" t="s">
        <v>3722</v>
      </c>
      <c r="B254" s="2">
        <v>45346.060763888891</v>
      </c>
      <c r="C254" s="1" t="s">
        <v>3377</v>
      </c>
      <c r="D254" s="1" t="s">
        <v>1220</v>
      </c>
      <c r="E254" s="1" t="s">
        <v>3464</v>
      </c>
      <c r="F254" s="1" t="s">
        <v>3462</v>
      </c>
      <c r="G254" s="1">
        <v>38.53</v>
      </c>
      <c r="H254" s="1">
        <v>10</v>
      </c>
      <c r="I254" s="1">
        <f>Sales[[#This Row],[Selling Price]]*H254</f>
        <v>385.3</v>
      </c>
      <c r="J254" s="1">
        <f>VLOOKUP(Sales[[#This Row],[Product ID]],Products[],4,0)</f>
        <v>409.39</v>
      </c>
      <c r="K254" s="1">
        <f>Sales[[#This Row],[Total Sales]]-Sales[[#This Row],[Cost price]]</f>
        <v>-24.089999999999975</v>
      </c>
      <c r="L254" s="1" t="str">
        <f>TEXT(Sales[[#This Row],[Date and Time]],"dddd")</f>
        <v>Saturday</v>
      </c>
      <c r="M254" s="1" t="str">
        <f>TEXT(Sales[[#This Row],[Date and Time]],"mm")</f>
        <v>02</v>
      </c>
      <c r="N254" s="10" t="str">
        <f>TEXT(Sales[[#This Row],[Date and Time]],"mmmm")</f>
        <v>February</v>
      </c>
    </row>
    <row r="255" spans="1:14" x14ac:dyDescent="0.3">
      <c r="A255" s="1" t="s">
        <v>3723</v>
      </c>
      <c r="B255" s="2">
        <v>45449.125324074077</v>
      </c>
      <c r="C255" s="1" t="s">
        <v>3277</v>
      </c>
      <c r="D255" s="1" t="s">
        <v>2167</v>
      </c>
      <c r="E255" s="1" t="s">
        <v>3471</v>
      </c>
      <c r="F255" s="1" t="s">
        <v>3467</v>
      </c>
      <c r="G255" s="1">
        <v>986.56</v>
      </c>
      <c r="H255" s="1">
        <v>9</v>
      </c>
      <c r="I255" s="1">
        <f>Sales[[#This Row],[Selling Price]]*H255</f>
        <v>8879.0399999999991</v>
      </c>
      <c r="J255" s="1">
        <f>VLOOKUP(Sales[[#This Row],[Product ID]],Products[],4,0)</f>
        <v>439.15</v>
      </c>
      <c r="K255" s="1">
        <f>Sales[[#This Row],[Total Sales]]-Sales[[#This Row],[Cost price]]</f>
        <v>8439.89</v>
      </c>
      <c r="L255" s="1" t="str">
        <f>TEXT(Sales[[#This Row],[Date and Time]],"dddd")</f>
        <v>Thursday</v>
      </c>
      <c r="M255" s="1" t="str">
        <f>TEXT(Sales[[#This Row],[Date and Time]],"mm")</f>
        <v>06</v>
      </c>
      <c r="N255" s="10" t="str">
        <f>TEXT(Sales[[#This Row],[Date and Time]],"mmmm")</f>
        <v>June</v>
      </c>
    </row>
    <row r="256" spans="1:14" x14ac:dyDescent="0.3">
      <c r="A256" s="1" t="s">
        <v>3724</v>
      </c>
      <c r="B256" s="2">
        <v>45511.256655092591</v>
      </c>
      <c r="C256" s="1" t="s">
        <v>3417</v>
      </c>
      <c r="D256" s="1" t="s">
        <v>915</v>
      </c>
      <c r="E256" s="1" t="s">
        <v>3461</v>
      </c>
      <c r="F256" s="1" t="s">
        <v>3469</v>
      </c>
      <c r="G256" s="1">
        <v>164.02</v>
      </c>
      <c r="H256" s="1">
        <v>2</v>
      </c>
      <c r="I256" s="1">
        <f>Sales[[#This Row],[Selling Price]]*H256</f>
        <v>328.04</v>
      </c>
      <c r="J256" s="1">
        <f>VLOOKUP(Sales[[#This Row],[Product ID]],Products[],4,0)</f>
        <v>648.5</v>
      </c>
      <c r="K256" s="1">
        <f>Sales[[#This Row],[Total Sales]]-Sales[[#This Row],[Cost price]]</f>
        <v>-320.45999999999998</v>
      </c>
      <c r="L256" s="1" t="str">
        <f>TEXT(Sales[[#This Row],[Date and Time]],"dddd")</f>
        <v>Wednesday</v>
      </c>
      <c r="M256" s="1" t="str">
        <f>TEXT(Sales[[#This Row],[Date and Time]],"mm")</f>
        <v>08</v>
      </c>
      <c r="N256" s="10" t="str">
        <f>TEXT(Sales[[#This Row],[Date and Time]],"mmmm")</f>
        <v>August</v>
      </c>
    </row>
    <row r="257" spans="1:14" x14ac:dyDescent="0.3">
      <c r="A257" s="1" t="s">
        <v>3725</v>
      </c>
      <c r="B257" s="2">
        <v>45306.750798611109</v>
      </c>
      <c r="C257" s="1" t="s">
        <v>3300</v>
      </c>
      <c r="D257" s="1" t="s">
        <v>1103</v>
      </c>
      <c r="E257" s="1" t="s">
        <v>3471</v>
      </c>
      <c r="F257" s="1" t="s">
        <v>3462</v>
      </c>
      <c r="G257" s="1">
        <v>434.55</v>
      </c>
      <c r="H257" s="1">
        <v>4</v>
      </c>
      <c r="I257" s="1">
        <f>Sales[[#This Row],[Selling Price]]*H257</f>
        <v>1738.2</v>
      </c>
      <c r="J257" s="1">
        <f>VLOOKUP(Sales[[#This Row],[Product ID]],Products[],4,0)</f>
        <v>762.05</v>
      </c>
      <c r="K257" s="1">
        <f>Sales[[#This Row],[Total Sales]]-Sales[[#This Row],[Cost price]]</f>
        <v>976.15000000000009</v>
      </c>
      <c r="L257" s="1" t="str">
        <f>TEXT(Sales[[#This Row],[Date and Time]],"dddd")</f>
        <v>Monday</v>
      </c>
      <c r="M257" s="1" t="str">
        <f>TEXT(Sales[[#This Row],[Date and Time]],"mm")</f>
        <v>01</v>
      </c>
      <c r="N257" s="10" t="str">
        <f>TEXT(Sales[[#This Row],[Date and Time]],"mmmm")</f>
        <v>January</v>
      </c>
    </row>
    <row r="258" spans="1:14" x14ac:dyDescent="0.3">
      <c r="A258" s="1" t="s">
        <v>3726</v>
      </c>
      <c r="B258" s="2">
        <v>45465.382696759261</v>
      </c>
      <c r="C258" s="1" t="s">
        <v>3355</v>
      </c>
      <c r="D258" s="1" t="s">
        <v>1927</v>
      </c>
      <c r="E258" s="1" t="s">
        <v>3466</v>
      </c>
      <c r="F258" s="1" t="s">
        <v>3469</v>
      </c>
      <c r="G258" s="1">
        <v>1324.57</v>
      </c>
      <c r="H258" s="1">
        <v>6</v>
      </c>
      <c r="I258" s="1">
        <f>Sales[[#This Row],[Selling Price]]*H258</f>
        <v>7947.42</v>
      </c>
      <c r="J258" s="1">
        <f>VLOOKUP(Sales[[#This Row],[Product ID]],Products[],4,0)</f>
        <v>889.08</v>
      </c>
      <c r="K258" s="1">
        <f>Sales[[#This Row],[Total Sales]]-Sales[[#This Row],[Cost price]]</f>
        <v>7058.34</v>
      </c>
      <c r="L258" s="1" t="str">
        <f>TEXT(Sales[[#This Row],[Date and Time]],"dddd")</f>
        <v>Saturday</v>
      </c>
      <c r="M258" s="1" t="str">
        <f>TEXT(Sales[[#This Row],[Date and Time]],"mm")</f>
        <v>06</v>
      </c>
      <c r="N258" s="10" t="str">
        <f>TEXT(Sales[[#This Row],[Date and Time]],"mmmm")</f>
        <v>June</v>
      </c>
    </row>
    <row r="259" spans="1:14" x14ac:dyDescent="0.3">
      <c r="A259" s="1" t="s">
        <v>3727</v>
      </c>
      <c r="B259" s="2">
        <v>45388.423217592594</v>
      </c>
      <c r="C259" s="1" t="s">
        <v>3291</v>
      </c>
      <c r="D259" s="1" t="s">
        <v>2108</v>
      </c>
      <c r="E259" s="1" t="s">
        <v>3461</v>
      </c>
      <c r="F259" s="1" t="s">
        <v>3469</v>
      </c>
      <c r="G259" s="1">
        <v>548.20000000000005</v>
      </c>
      <c r="H259" s="1">
        <v>10</v>
      </c>
      <c r="I259" s="1">
        <f>Sales[[#This Row],[Selling Price]]*H259</f>
        <v>5482</v>
      </c>
      <c r="J259" s="1">
        <f>VLOOKUP(Sales[[#This Row],[Product ID]],Products[],4,0)</f>
        <v>352.83</v>
      </c>
      <c r="K259" s="1">
        <f>Sales[[#This Row],[Total Sales]]-Sales[[#This Row],[Cost price]]</f>
        <v>5129.17</v>
      </c>
      <c r="L259" s="1" t="str">
        <f>TEXT(Sales[[#This Row],[Date and Time]],"dddd")</f>
        <v>Saturday</v>
      </c>
      <c r="M259" s="1" t="str">
        <f>TEXT(Sales[[#This Row],[Date and Time]],"mm")</f>
        <v>04</v>
      </c>
      <c r="N259" s="10" t="str">
        <f>TEXT(Sales[[#This Row],[Date and Time]],"mmmm")</f>
        <v>April</v>
      </c>
    </row>
    <row r="260" spans="1:14" x14ac:dyDescent="0.3">
      <c r="A260" s="1" t="s">
        <v>3728</v>
      </c>
      <c r="B260" s="2">
        <v>45297.65048611111</v>
      </c>
      <c r="C260" s="1" t="s">
        <v>3290</v>
      </c>
      <c r="D260" s="1" t="s">
        <v>1062</v>
      </c>
      <c r="E260" s="1" t="s">
        <v>3466</v>
      </c>
      <c r="F260" s="1" t="s">
        <v>3476</v>
      </c>
      <c r="G260" s="1">
        <v>318.49</v>
      </c>
      <c r="H260" s="1">
        <v>7</v>
      </c>
      <c r="I260" s="1">
        <f>Sales[[#This Row],[Selling Price]]*H260</f>
        <v>2229.4300000000003</v>
      </c>
      <c r="J260" s="1">
        <f>VLOOKUP(Sales[[#This Row],[Product ID]],Products[],4,0)</f>
        <v>786.45</v>
      </c>
      <c r="K260" s="1">
        <f>Sales[[#This Row],[Total Sales]]-Sales[[#This Row],[Cost price]]</f>
        <v>1442.9800000000002</v>
      </c>
      <c r="L260" s="1" t="str">
        <f>TEXT(Sales[[#This Row],[Date and Time]],"dddd")</f>
        <v>Saturday</v>
      </c>
      <c r="M260" s="1" t="str">
        <f>TEXT(Sales[[#This Row],[Date and Time]],"mm")</f>
        <v>01</v>
      </c>
      <c r="N260" s="10" t="str">
        <f>TEXT(Sales[[#This Row],[Date and Time]],"mmmm")</f>
        <v>January</v>
      </c>
    </row>
    <row r="261" spans="1:14" x14ac:dyDescent="0.3">
      <c r="A261" s="1" t="s">
        <v>3729</v>
      </c>
      <c r="B261" s="2">
        <v>45324.013854166667</v>
      </c>
      <c r="C261" s="1" t="s">
        <v>3392</v>
      </c>
      <c r="D261" s="1" t="s">
        <v>744</v>
      </c>
      <c r="E261" s="1" t="s">
        <v>3464</v>
      </c>
      <c r="F261" s="1" t="s">
        <v>3476</v>
      </c>
      <c r="G261" s="1">
        <v>1459.57</v>
      </c>
      <c r="H261" s="1">
        <v>8</v>
      </c>
      <c r="I261" s="1">
        <f>Sales[[#This Row],[Selling Price]]*H261</f>
        <v>11676.56</v>
      </c>
      <c r="J261" s="1">
        <f>VLOOKUP(Sales[[#This Row],[Product ID]],Products[],4,0)</f>
        <v>699.64</v>
      </c>
      <c r="K261" s="1">
        <f>Sales[[#This Row],[Total Sales]]-Sales[[#This Row],[Cost price]]</f>
        <v>10976.92</v>
      </c>
      <c r="L261" s="1" t="str">
        <f>TEXT(Sales[[#This Row],[Date and Time]],"dddd")</f>
        <v>Friday</v>
      </c>
      <c r="M261" s="1" t="str">
        <f>TEXT(Sales[[#This Row],[Date and Time]],"mm")</f>
        <v>02</v>
      </c>
      <c r="N261" s="10" t="str">
        <f>TEXT(Sales[[#This Row],[Date and Time]],"mmmm")</f>
        <v>February</v>
      </c>
    </row>
    <row r="262" spans="1:14" x14ac:dyDescent="0.3">
      <c r="A262" s="1" t="s">
        <v>3730</v>
      </c>
      <c r="B262" s="2">
        <v>45307.766226851854</v>
      </c>
      <c r="C262" s="1" t="s">
        <v>3348</v>
      </c>
      <c r="D262" s="1" t="s">
        <v>2647</v>
      </c>
      <c r="E262" s="1" t="s">
        <v>3461</v>
      </c>
      <c r="F262" s="1" t="s">
        <v>3476</v>
      </c>
      <c r="G262" s="1">
        <v>275.94</v>
      </c>
      <c r="H262" s="1">
        <v>3</v>
      </c>
      <c r="I262" s="1">
        <f>Sales[[#This Row],[Selling Price]]*H262</f>
        <v>827.81999999999994</v>
      </c>
      <c r="J262" s="1">
        <f>VLOOKUP(Sales[[#This Row],[Product ID]],Products[],4,0)</f>
        <v>307.60000000000002</v>
      </c>
      <c r="K262" s="1">
        <f>Sales[[#This Row],[Total Sales]]-Sales[[#This Row],[Cost price]]</f>
        <v>520.21999999999991</v>
      </c>
      <c r="L262" s="1" t="str">
        <f>TEXT(Sales[[#This Row],[Date and Time]],"dddd")</f>
        <v>Tuesday</v>
      </c>
      <c r="M262" s="1" t="str">
        <f>TEXT(Sales[[#This Row],[Date and Time]],"mm")</f>
        <v>01</v>
      </c>
      <c r="N262" s="10" t="str">
        <f>TEXT(Sales[[#This Row],[Date and Time]],"mmmm")</f>
        <v>January</v>
      </c>
    </row>
    <row r="263" spans="1:14" x14ac:dyDescent="0.3">
      <c r="A263" s="1" t="s">
        <v>3731</v>
      </c>
      <c r="B263" s="2">
        <v>45607.453564814816</v>
      </c>
      <c r="C263" s="1" t="s">
        <v>3443</v>
      </c>
      <c r="D263" s="1" t="s">
        <v>400</v>
      </c>
      <c r="E263" s="1" t="s">
        <v>3464</v>
      </c>
      <c r="F263" s="1" t="s">
        <v>3462</v>
      </c>
      <c r="G263" s="1">
        <v>1975.44</v>
      </c>
      <c r="H263" s="1">
        <v>9</v>
      </c>
      <c r="I263" s="1">
        <f>Sales[[#This Row],[Selling Price]]*H263</f>
        <v>17778.96</v>
      </c>
      <c r="J263" s="1">
        <f>VLOOKUP(Sales[[#This Row],[Product ID]],Products[],4,0)</f>
        <v>787.31</v>
      </c>
      <c r="K263" s="1">
        <f>Sales[[#This Row],[Total Sales]]-Sales[[#This Row],[Cost price]]</f>
        <v>16991.649999999998</v>
      </c>
      <c r="L263" s="1" t="str">
        <f>TEXT(Sales[[#This Row],[Date and Time]],"dddd")</f>
        <v>Monday</v>
      </c>
      <c r="M263" s="1" t="str">
        <f>TEXT(Sales[[#This Row],[Date and Time]],"mm")</f>
        <v>11</v>
      </c>
      <c r="N263" s="10" t="str">
        <f>TEXT(Sales[[#This Row],[Date and Time]],"mmmm")</f>
        <v>November</v>
      </c>
    </row>
    <row r="264" spans="1:14" x14ac:dyDescent="0.3">
      <c r="A264" s="1" t="s">
        <v>3732</v>
      </c>
      <c r="B264" s="2">
        <v>45326.624861111108</v>
      </c>
      <c r="C264" s="1" t="s">
        <v>3452</v>
      </c>
      <c r="D264" s="1" t="s">
        <v>833</v>
      </c>
      <c r="E264" s="1" t="s">
        <v>3466</v>
      </c>
      <c r="F264" s="1" t="s">
        <v>3462</v>
      </c>
      <c r="G264" s="1">
        <v>1035.48</v>
      </c>
      <c r="H264" s="1">
        <v>8</v>
      </c>
      <c r="I264" s="1">
        <f>Sales[[#This Row],[Selling Price]]*H264</f>
        <v>8283.84</v>
      </c>
      <c r="J264" s="1">
        <f>VLOOKUP(Sales[[#This Row],[Product ID]],Products[],4,0)</f>
        <v>907.07</v>
      </c>
      <c r="K264" s="1">
        <f>Sales[[#This Row],[Total Sales]]-Sales[[#This Row],[Cost price]]</f>
        <v>7376.77</v>
      </c>
      <c r="L264" s="1" t="str">
        <f>TEXT(Sales[[#This Row],[Date and Time]],"dddd")</f>
        <v>Sunday</v>
      </c>
      <c r="M264" s="1" t="str">
        <f>TEXT(Sales[[#This Row],[Date and Time]],"mm")</f>
        <v>02</v>
      </c>
      <c r="N264" s="10" t="str">
        <f>TEXT(Sales[[#This Row],[Date and Time]],"mmmm")</f>
        <v>February</v>
      </c>
    </row>
    <row r="265" spans="1:14" x14ac:dyDescent="0.3">
      <c r="A265" s="1" t="s">
        <v>3733</v>
      </c>
      <c r="B265" s="2">
        <v>45554.021516203706</v>
      </c>
      <c r="C265" s="1" t="s">
        <v>3340</v>
      </c>
      <c r="D265" s="1" t="s">
        <v>1445</v>
      </c>
      <c r="E265" s="1" t="s">
        <v>3464</v>
      </c>
      <c r="F265" s="1" t="s">
        <v>3472</v>
      </c>
      <c r="G265" s="1">
        <v>1733.85</v>
      </c>
      <c r="H265" s="1">
        <v>5</v>
      </c>
      <c r="I265" s="1">
        <f>Sales[[#This Row],[Selling Price]]*H265</f>
        <v>8669.25</v>
      </c>
      <c r="J265" s="1">
        <f>VLOOKUP(Sales[[#This Row],[Product ID]],Products[],4,0)</f>
        <v>834.4</v>
      </c>
      <c r="K265" s="1">
        <f>Sales[[#This Row],[Total Sales]]-Sales[[#This Row],[Cost price]]</f>
        <v>7834.85</v>
      </c>
      <c r="L265" s="1" t="str">
        <f>TEXT(Sales[[#This Row],[Date and Time]],"dddd")</f>
        <v>Thursday</v>
      </c>
      <c r="M265" s="1" t="str">
        <f>TEXT(Sales[[#This Row],[Date and Time]],"mm")</f>
        <v>09</v>
      </c>
      <c r="N265" s="10" t="str">
        <f>TEXT(Sales[[#This Row],[Date and Time]],"mmmm")</f>
        <v>September</v>
      </c>
    </row>
    <row r="266" spans="1:14" x14ac:dyDescent="0.3">
      <c r="A266" s="1" t="s">
        <v>3734</v>
      </c>
      <c r="B266" s="2">
        <v>45602.604826388888</v>
      </c>
      <c r="C266" s="1" t="s">
        <v>3298</v>
      </c>
      <c r="D266" s="1" t="s">
        <v>2180</v>
      </c>
      <c r="E266" s="1" t="s">
        <v>3464</v>
      </c>
      <c r="F266" s="1" t="s">
        <v>3469</v>
      </c>
      <c r="G266" s="1">
        <v>411.73</v>
      </c>
      <c r="H266" s="1">
        <v>1</v>
      </c>
      <c r="I266" s="1">
        <f>Sales[[#This Row],[Selling Price]]*H266</f>
        <v>411.73</v>
      </c>
      <c r="J266" s="1">
        <f>VLOOKUP(Sales[[#This Row],[Product ID]],Products[],4,0)</f>
        <v>965.14</v>
      </c>
      <c r="K266" s="1">
        <f>Sales[[#This Row],[Total Sales]]-Sales[[#This Row],[Cost price]]</f>
        <v>-553.41</v>
      </c>
      <c r="L266" s="1" t="str">
        <f>TEXT(Sales[[#This Row],[Date and Time]],"dddd")</f>
        <v>Wednesday</v>
      </c>
      <c r="M266" s="1" t="str">
        <f>TEXT(Sales[[#This Row],[Date and Time]],"mm")</f>
        <v>11</v>
      </c>
      <c r="N266" s="10" t="str">
        <f>TEXT(Sales[[#This Row],[Date and Time]],"mmmm")</f>
        <v>November</v>
      </c>
    </row>
    <row r="267" spans="1:14" x14ac:dyDescent="0.3">
      <c r="A267" s="1" t="s">
        <v>3735</v>
      </c>
      <c r="B267" s="2">
        <v>45540.974212962959</v>
      </c>
      <c r="C267" s="1" t="s">
        <v>3377</v>
      </c>
      <c r="D267" s="1" t="s">
        <v>726</v>
      </c>
      <c r="E267" s="1" t="s">
        <v>3479</v>
      </c>
      <c r="F267" s="1" t="s">
        <v>3467</v>
      </c>
      <c r="G267" s="1">
        <v>444.72</v>
      </c>
      <c r="H267" s="1">
        <v>6</v>
      </c>
      <c r="I267" s="1">
        <f>Sales[[#This Row],[Selling Price]]*H267</f>
        <v>2668.32</v>
      </c>
      <c r="J267" s="1">
        <f>VLOOKUP(Sales[[#This Row],[Product ID]],Products[],4,0)</f>
        <v>409.39</v>
      </c>
      <c r="K267" s="1">
        <f>Sales[[#This Row],[Total Sales]]-Sales[[#This Row],[Cost price]]</f>
        <v>2258.9300000000003</v>
      </c>
      <c r="L267" s="1" t="str">
        <f>TEXT(Sales[[#This Row],[Date and Time]],"dddd")</f>
        <v>Thursday</v>
      </c>
      <c r="M267" s="1" t="str">
        <f>TEXT(Sales[[#This Row],[Date and Time]],"mm")</f>
        <v>09</v>
      </c>
      <c r="N267" s="10" t="str">
        <f>TEXT(Sales[[#This Row],[Date and Time]],"mmmm")</f>
        <v>September</v>
      </c>
    </row>
    <row r="268" spans="1:14" x14ac:dyDescent="0.3">
      <c r="A268" s="1" t="s">
        <v>3736</v>
      </c>
      <c r="B268" s="2">
        <v>45416.233854166669</v>
      </c>
      <c r="C268" s="1" t="s">
        <v>3341</v>
      </c>
      <c r="D268" s="1" t="s">
        <v>1676</v>
      </c>
      <c r="E268" s="1" t="s">
        <v>3461</v>
      </c>
      <c r="F268" s="1" t="s">
        <v>3469</v>
      </c>
      <c r="G268" s="1">
        <v>1540.96</v>
      </c>
      <c r="H268" s="1">
        <v>5</v>
      </c>
      <c r="I268" s="1">
        <f>Sales[[#This Row],[Selling Price]]*H268</f>
        <v>7704.8</v>
      </c>
      <c r="J268" s="1">
        <f>VLOOKUP(Sales[[#This Row],[Product ID]],Products[],4,0)</f>
        <v>77.61</v>
      </c>
      <c r="K268" s="1">
        <f>Sales[[#This Row],[Total Sales]]-Sales[[#This Row],[Cost price]]</f>
        <v>7627.1900000000005</v>
      </c>
      <c r="L268" s="1" t="str">
        <f>TEXT(Sales[[#This Row],[Date and Time]],"dddd")</f>
        <v>Saturday</v>
      </c>
      <c r="M268" s="1" t="str">
        <f>TEXT(Sales[[#This Row],[Date and Time]],"mm")</f>
        <v>05</v>
      </c>
      <c r="N268" s="10" t="str">
        <f>TEXT(Sales[[#This Row],[Date and Time]],"mmmm")</f>
        <v>May</v>
      </c>
    </row>
    <row r="269" spans="1:14" x14ac:dyDescent="0.3">
      <c r="A269" s="1" t="s">
        <v>3737</v>
      </c>
      <c r="B269" s="2">
        <v>45414.585740740738</v>
      </c>
      <c r="C269" s="1" t="s">
        <v>3395</v>
      </c>
      <c r="D269" s="1" t="s">
        <v>1479</v>
      </c>
      <c r="E269" s="1" t="s">
        <v>3466</v>
      </c>
      <c r="F269" s="1" t="s">
        <v>3462</v>
      </c>
      <c r="G269" s="1">
        <v>1254.9000000000001</v>
      </c>
      <c r="H269" s="1">
        <v>7</v>
      </c>
      <c r="I269" s="1">
        <f>Sales[[#This Row],[Selling Price]]*H269</f>
        <v>8784.3000000000011</v>
      </c>
      <c r="J269" s="1">
        <f>VLOOKUP(Sales[[#This Row],[Product ID]],Products[],4,0)</f>
        <v>102.72</v>
      </c>
      <c r="K269" s="1">
        <f>Sales[[#This Row],[Total Sales]]-Sales[[#This Row],[Cost price]]</f>
        <v>8681.5800000000017</v>
      </c>
      <c r="L269" s="1" t="str">
        <f>TEXT(Sales[[#This Row],[Date and Time]],"dddd")</f>
        <v>Thursday</v>
      </c>
      <c r="M269" s="1" t="str">
        <f>TEXT(Sales[[#This Row],[Date and Time]],"mm")</f>
        <v>05</v>
      </c>
      <c r="N269" s="10" t="str">
        <f>TEXT(Sales[[#This Row],[Date and Time]],"mmmm")</f>
        <v>May</v>
      </c>
    </row>
    <row r="270" spans="1:14" x14ac:dyDescent="0.3">
      <c r="A270" s="1" t="s">
        <v>3738</v>
      </c>
      <c r="B270" s="2">
        <v>45353.626018518517</v>
      </c>
      <c r="C270" s="1" t="s">
        <v>3365</v>
      </c>
      <c r="D270" s="1" t="s">
        <v>1859</v>
      </c>
      <c r="E270" s="1" t="s">
        <v>3479</v>
      </c>
      <c r="F270" s="1" t="s">
        <v>3476</v>
      </c>
      <c r="G270" s="1">
        <v>818.7</v>
      </c>
      <c r="H270" s="1">
        <v>10</v>
      </c>
      <c r="I270" s="1">
        <f>Sales[[#This Row],[Selling Price]]*H270</f>
        <v>8187</v>
      </c>
      <c r="J270" s="1">
        <f>VLOOKUP(Sales[[#This Row],[Product ID]],Products[],4,0)</f>
        <v>104.7</v>
      </c>
      <c r="K270" s="1">
        <f>Sales[[#This Row],[Total Sales]]-Sales[[#This Row],[Cost price]]</f>
        <v>8082.3</v>
      </c>
      <c r="L270" s="1" t="str">
        <f>TEXT(Sales[[#This Row],[Date and Time]],"dddd")</f>
        <v>Saturday</v>
      </c>
      <c r="M270" s="1" t="str">
        <f>TEXT(Sales[[#This Row],[Date and Time]],"mm")</f>
        <v>03</v>
      </c>
      <c r="N270" s="10" t="str">
        <f>TEXT(Sales[[#This Row],[Date and Time]],"mmmm")</f>
        <v>March</v>
      </c>
    </row>
    <row r="271" spans="1:14" x14ac:dyDescent="0.3">
      <c r="A271" s="1" t="s">
        <v>3739</v>
      </c>
      <c r="B271" s="2">
        <v>45450.124618055554</v>
      </c>
      <c r="C271" s="1" t="s">
        <v>3290</v>
      </c>
      <c r="D271" s="1" t="s">
        <v>2488</v>
      </c>
      <c r="E271" s="1" t="s">
        <v>3479</v>
      </c>
      <c r="F271" s="1" t="s">
        <v>3472</v>
      </c>
      <c r="G271" s="1">
        <v>1332.18</v>
      </c>
      <c r="H271" s="1">
        <v>6</v>
      </c>
      <c r="I271" s="1">
        <f>Sales[[#This Row],[Selling Price]]*H271</f>
        <v>7993.08</v>
      </c>
      <c r="J271" s="1">
        <f>VLOOKUP(Sales[[#This Row],[Product ID]],Products[],4,0)</f>
        <v>786.45</v>
      </c>
      <c r="K271" s="1">
        <f>Sales[[#This Row],[Total Sales]]-Sales[[#This Row],[Cost price]]</f>
        <v>7206.63</v>
      </c>
      <c r="L271" s="1" t="str">
        <f>TEXT(Sales[[#This Row],[Date and Time]],"dddd")</f>
        <v>Friday</v>
      </c>
      <c r="M271" s="1" t="str">
        <f>TEXT(Sales[[#This Row],[Date and Time]],"mm")</f>
        <v>06</v>
      </c>
      <c r="N271" s="10" t="str">
        <f>TEXT(Sales[[#This Row],[Date and Time]],"mmmm")</f>
        <v>June</v>
      </c>
    </row>
    <row r="272" spans="1:14" x14ac:dyDescent="0.3">
      <c r="A272" s="1" t="s">
        <v>3740</v>
      </c>
      <c r="B272" s="2">
        <v>45448.611134259256</v>
      </c>
      <c r="C272" s="1" t="s">
        <v>3360</v>
      </c>
      <c r="D272" s="1" t="s">
        <v>1598</v>
      </c>
      <c r="E272" s="1" t="s">
        <v>3471</v>
      </c>
      <c r="F272" s="1" t="s">
        <v>3462</v>
      </c>
      <c r="G272" s="1">
        <v>730.12</v>
      </c>
      <c r="H272" s="1">
        <v>5</v>
      </c>
      <c r="I272" s="1">
        <f>Sales[[#This Row],[Selling Price]]*H272</f>
        <v>3650.6</v>
      </c>
      <c r="J272" s="1">
        <f>VLOOKUP(Sales[[#This Row],[Product ID]],Products[],4,0)</f>
        <v>434.88</v>
      </c>
      <c r="K272" s="1">
        <f>Sales[[#This Row],[Total Sales]]-Sales[[#This Row],[Cost price]]</f>
        <v>3215.72</v>
      </c>
      <c r="L272" s="1" t="str">
        <f>TEXT(Sales[[#This Row],[Date and Time]],"dddd")</f>
        <v>Wednesday</v>
      </c>
      <c r="M272" s="1" t="str">
        <f>TEXT(Sales[[#This Row],[Date and Time]],"mm")</f>
        <v>06</v>
      </c>
      <c r="N272" s="10" t="str">
        <f>TEXT(Sales[[#This Row],[Date and Time]],"mmmm")</f>
        <v>June</v>
      </c>
    </row>
    <row r="273" spans="1:14" x14ac:dyDescent="0.3">
      <c r="A273" s="1" t="s">
        <v>3741</v>
      </c>
      <c r="B273" s="2">
        <v>45421.867083333331</v>
      </c>
      <c r="C273" s="1" t="s">
        <v>3382</v>
      </c>
      <c r="D273" s="1" t="s">
        <v>2744</v>
      </c>
      <c r="E273" s="1" t="s">
        <v>3466</v>
      </c>
      <c r="F273" s="1" t="s">
        <v>3469</v>
      </c>
      <c r="G273" s="1">
        <v>378.25</v>
      </c>
      <c r="H273" s="1">
        <v>2</v>
      </c>
      <c r="I273" s="1">
        <f>Sales[[#This Row],[Selling Price]]*H273</f>
        <v>756.5</v>
      </c>
      <c r="J273" s="1">
        <f>VLOOKUP(Sales[[#This Row],[Product ID]],Products[],4,0)</f>
        <v>67.97</v>
      </c>
      <c r="K273" s="1">
        <f>Sales[[#This Row],[Total Sales]]-Sales[[#This Row],[Cost price]]</f>
        <v>688.53</v>
      </c>
      <c r="L273" s="1" t="str">
        <f>TEXT(Sales[[#This Row],[Date and Time]],"dddd")</f>
        <v>Thursday</v>
      </c>
      <c r="M273" s="1" t="str">
        <f>TEXT(Sales[[#This Row],[Date and Time]],"mm")</f>
        <v>05</v>
      </c>
      <c r="N273" s="10" t="str">
        <f>TEXT(Sales[[#This Row],[Date and Time]],"mmmm")</f>
        <v>May</v>
      </c>
    </row>
    <row r="274" spans="1:14" x14ac:dyDescent="0.3">
      <c r="A274" s="1" t="s">
        <v>3742</v>
      </c>
      <c r="B274" s="2">
        <v>45527.151643518519</v>
      </c>
      <c r="C274" s="1" t="s">
        <v>3342</v>
      </c>
      <c r="D274" s="1" t="s">
        <v>663</v>
      </c>
      <c r="E274" s="1" t="s">
        <v>3461</v>
      </c>
      <c r="F274" s="1" t="s">
        <v>3462</v>
      </c>
      <c r="G274" s="1">
        <v>1124.5899999999999</v>
      </c>
      <c r="H274" s="1">
        <v>4</v>
      </c>
      <c r="I274" s="1">
        <f>Sales[[#This Row],[Selling Price]]*H274</f>
        <v>4498.3599999999997</v>
      </c>
      <c r="J274" s="1">
        <f>VLOOKUP(Sales[[#This Row],[Product ID]],Products[],4,0)</f>
        <v>961.3</v>
      </c>
      <c r="K274" s="1">
        <f>Sales[[#This Row],[Total Sales]]-Sales[[#This Row],[Cost price]]</f>
        <v>3537.0599999999995</v>
      </c>
      <c r="L274" s="1" t="str">
        <f>TEXT(Sales[[#This Row],[Date and Time]],"dddd")</f>
        <v>Friday</v>
      </c>
      <c r="M274" s="1" t="str">
        <f>TEXT(Sales[[#This Row],[Date and Time]],"mm")</f>
        <v>08</v>
      </c>
      <c r="N274" s="10" t="str">
        <f>TEXT(Sales[[#This Row],[Date and Time]],"mmmm")</f>
        <v>August</v>
      </c>
    </row>
    <row r="275" spans="1:14" x14ac:dyDescent="0.3">
      <c r="A275" s="1" t="s">
        <v>3743</v>
      </c>
      <c r="B275" s="2">
        <v>45481.89644675926</v>
      </c>
      <c r="C275" s="1" t="s">
        <v>3228</v>
      </c>
      <c r="D275" s="1" t="s">
        <v>348</v>
      </c>
      <c r="E275" s="1" t="s">
        <v>3471</v>
      </c>
      <c r="F275" s="1" t="s">
        <v>3476</v>
      </c>
      <c r="G275" s="1">
        <v>1693.15</v>
      </c>
      <c r="H275" s="1">
        <v>3</v>
      </c>
      <c r="I275" s="1">
        <f>Sales[[#This Row],[Selling Price]]*H275</f>
        <v>5079.4500000000007</v>
      </c>
      <c r="J275" s="1">
        <f>VLOOKUP(Sales[[#This Row],[Product ID]],Products[],4,0)</f>
        <v>96.13</v>
      </c>
      <c r="K275" s="1">
        <f>Sales[[#This Row],[Total Sales]]-Sales[[#This Row],[Cost price]]</f>
        <v>4983.3200000000006</v>
      </c>
      <c r="L275" s="1" t="str">
        <f>TEXT(Sales[[#This Row],[Date and Time]],"dddd")</f>
        <v>Monday</v>
      </c>
      <c r="M275" s="1" t="str">
        <f>TEXT(Sales[[#This Row],[Date and Time]],"mm")</f>
        <v>07</v>
      </c>
      <c r="N275" s="10" t="str">
        <f>TEXT(Sales[[#This Row],[Date and Time]],"mmmm")</f>
        <v>July</v>
      </c>
    </row>
    <row r="276" spans="1:14" x14ac:dyDescent="0.3">
      <c r="A276" s="1" t="s">
        <v>3744</v>
      </c>
      <c r="B276" s="2">
        <v>45319.280335648145</v>
      </c>
      <c r="C276" s="1" t="s">
        <v>3356</v>
      </c>
      <c r="D276" s="1" t="s">
        <v>586</v>
      </c>
      <c r="E276" s="1" t="s">
        <v>3466</v>
      </c>
      <c r="F276" s="1" t="s">
        <v>3467</v>
      </c>
      <c r="G276" s="1">
        <v>565.09</v>
      </c>
      <c r="H276" s="1">
        <v>9</v>
      </c>
      <c r="I276" s="1">
        <f>Sales[[#This Row],[Selling Price]]*H276</f>
        <v>5085.8100000000004</v>
      </c>
      <c r="J276" s="1">
        <f>VLOOKUP(Sales[[#This Row],[Product ID]],Products[],4,0)</f>
        <v>310.20999999999998</v>
      </c>
      <c r="K276" s="1">
        <f>Sales[[#This Row],[Total Sales]]-Sales[[#This Row],[Cost price]]</f>
        <v>4775.6000000000004</v>
      </c>
      <c r="L276" s="1" t="str">
        <f>TEXT(Sales[[#This Row],[Date and Time]],"dddd")</f>
        <v>Sunday</v>
      </c>
      <c r="M276" s="1" t="str">
        <f>TEXT(Sales[[#This Row],[Date and Time]],"mm")</f>
        <v>01</v>
      </c>
      <c r="N276" s="10" t="str">
        <f>TEXT(Sales[[#This Row],[Date and Time]],"mmmm")</f>
        <v>January</v>
      </c>
    </row>
    <row r="277" spans="1:14" x14ac:dyDescent="0.3">
      <c r="A277" s="1" t="s">
        <v>3745</v>
      </c>
      <c r="B277" s="2">
        <v>45462.975092592591</v>
      </c>
      <c r="C277" s="1" t="s">
        <v>3365</v>
      </c>
      <c r="D277" s="1" t="s">
        <v>1323</v>
      </c>
      <c r="E277" s="1" t="s">
        <v>3461</v>
      </c>
      <c r="F277" s="1" t="s">
        <v>3469</v>
      </c>
      <c r="G277" s="1">
        <v>175.3</v>
      </c>
      <c r="H277" s="1">
        <v>7</v>
      </c>
      <c r="I277" s="1">
        <f>Sales[[#This Row],[Selling Price]]*H277</f>
        <v>1227.1000000000001</v>
      </c>
      <c r="J277" s="1">
        <f>VLOOKUP(Sales[[#This Row],[Product ID]],Products[],4,0)</f>
        <v>104.7</v>
      </c>
      <c r="K277" s="1">
        <f>Sales[[#This Row],[Total Sales]]-Sales[[#This Row],[Cost price]]</f>
        <v>1122.4000000000001</v>
      </c>
      <c r="L277" s="1" t="str">
        <f>TEXT(Sales[[#This Row],[Date and Time]],"dddd")</f>
        <v>Wednesday</v>
      </c>
      <c r="M277" s="1" t="str">
        <f>TEXT(Sales[[#This Row],[Date and Time]],"mm")</f>
        <v>06</v>
      </c>
      <c r="N277" s="10" t="str">
        <f>TEXT(Sales[[#This Row],[Date and Time]],"mmmm")</f>
        <v>June</v>
      </c>
    </row>
    <row r="278" spans="1:14" x14ac:dyDescent="0.3">
      <c r="A278" s="1" t="s">
        <v>3746</v>
      </c>
      <c r="B278" s="2">
        <v>45317.692488425928</v>
      </c>
      <c r="C278" s="1" t="s">
        <v>3283</v>
      </c>
      <c r="D278" s="1" t="s">
        <v>2727</v>
      </c>
      <c r="E278" s="1" t="s">
        <v>3466</v>
      </c>
      <c r="F278" s="1" t="s">
        <v>3472</v>
      </c>
      <c r="G278" s="1">
        <v>448.25</v>
      </c>
      <c r="H278" s="1">
        <v>3</v>
      </c>
      <c r="I278" s="1">
        <f>Sales[[#This Row],[Selling Price]]*H278</f>
        <v>1344.75</v>
      </c>
      <c r="J278" s="1">
        <f>VLOOKUP(Sales[[#This Row],[Product ID]],Products[],4,0)</f>
        <v>462.14</v>
      </c>
      <c r="K278" s="1">
        <f>Sales[[#This Row],[Total Sales]]-Sales[[#This Row],[Cost price]]</f>
        <v>882.61</v>
      </c>
      <c r="L278" s="1" t="str">
        <f>TEXT(Sales[[#This Row],[Date and Time]],"dddd")</f>
        <v>Friday</v>
      </c>
      <c r="M278" s="1" t="str">
        <f>TEXT(Sales[[#This Row],[Date and Time]],"mm")</f>
        <v>01</v>
      </c>
      <c r="N278" s="10" t="str">
        <f>TEXT(Sales[[#This Row],[Date and Time]],"mmmm")</f>
        <v>January</v>
      </c>
    </row>
    <row r="279" spans="1:14" x14ac:dyDescent="0.3">
      <c r="A279" s="1" t="s">
        <v>3747</v>
      </c>
      <c r="B279" s="2">
        <v>45562.071817129632</v>
      </c>
      <c r="C279" s="1" t="s">
        <v>3387</v>
      </c>
      <c r="D279" s="1" t="s">
        <v>1494</v>
      </c>
      <c r="E279" s="1" t="s">
        <v>3471</v>
      </c>
      <c r="F279" s="1" t="s">
        <v>3467</v>
      </c>
      <c r="G279" s="1">
        <v>771.57</v>
      </c>
      <c r="H279" s="1">
        <v>7</v>
      </c>
      <c r="I279" s="1">
        <f>Sales[[#This Row],[Selling Price]]*H279</f>
        <v>5400.9900000000007</v>
      </c>
      <c r="J279" s="1">
        <f>VLOOKUP(Sales[[#This Row],[Product ID]],Products[],4,0)</f>
        <v>162.74</v>
      </c>
      <c r="K279" s="1">
        <f>Sales[[#This Row],[Total Sales]]-Sales[[#This Row],[Cost price]]</f>
        <v>5238.2500000000009</v>
      </c>
      <c r="L279" s="1" t="str">
        <f>TEXT(Sales[[#This Row],[Date and Time]],"dddd")</f>
        <v>Friday</v>
      </c>
      <c r="M279" s="1" t="str">
        <f>TEXT(Sales[[#This Row],[Date and Time]],"mm")</f>
        <v>09</v>
      </c>
      <c r="N279" s="10" t="str">
        <f>TEXT(Sales[[#This Row],[Date and Time]],"mmmm")</f>
        <v>September</v>
      </c>
    </row>
    <row r="280" spans="1:14" x14ac:dyDescent="0.3">
      <c r="A280" s="1" t="s">
        <v>3748</v>
      </c>
      <c r="B280" s="2">
        <v>45459.358622685184</v>
      </c>
      <c r="C280" s="1" t="s">
        <v>3330</v>
      </c>
      <c r="D280" s="1" t="s">
        <v>1361</v>
      </c>
      <c r="E280" s="1" t="s">
        <v>3479</v>
      </c>
      <c r="F280" s="1" t="s">
        <v>3467</v>
      </c>
      <c r="G280" s="1">
        <v>602.24</v>
      </c>
      <c r="H280" s="1">
        <v>7</v>
      </c>
      <c r="I280" s="1">
        <f>Sales[[#This Row],[Selling Price]]*H280</f>
        <v>4215.68</v>
      </c>
      <c r="J280" s="1">
        <f>VLOOKUP(Sales[[#This Row],[Product ID]],Products[],4,0)</f>
        <v>368.23</v>
      </c>
      <c r="K280" s="1">
        <f>Sales[[#This Row],[Total Sales]]-Sales[[#This Row],[Cost price]]</f>
        <v>3847.4500000000003</v>
      </c>
      <c r="L280" s="1" t="str">
        <f>TEXT(Sales[[#This Row],[Date and Time]],"dddd")</f>
        <v>Sunday</v>
      </c>
      <c r="M280" s="1" t="str">
        <f>TEXT(Sales[[#This Row],[Date and Time]],"mm")</f>
        <v>06</v>
      </c>
      <c r="N280" s="10" t="str">
        <f>TEXT(Sales[[#This Row],[Date and Time]],"mmmm")</f>
        <v>June</v>
      </c>
    </row>
    <row r="281" spans="1:14" x14ac:dyDescent="0.3">
      <c r="A281" s="1" t="s">
        <v>3749</v>
      </c>
      <c r="B281" s="2">
        <v>45519.329722222225</v>
      </c>
      <c r="C281" s="1" t="s">
        <v>3267</v>
      </c>
      <c r="D281" s="1" t="s">
        <v>2583</v>
      </c>
      <c r="E281" s="1" t="s">
        <v>3466</v>
      </c>
      <c r="F281" s="1" t="s">
        <v>3462</v>
      </c>
      <c r="G281" s="1">
        <v>392.32</v>
      </c>
      <c r="H281" s="1">
        <v>9</v>
      </c>
      <c r="I281" s="1">
        <f>Sales[[#This Row],[Selling Price]]*H281</f>
        <v>3530.88</v>
      </c>
      <c r="J281" s="1">
        <f>VLOOKUP(Sales[[#This Row],[Product ID]],Products[],4,0)</f>
        <v>465.59</v>
      </c>
      <c r="K281" s="1">
        <f>Sales[[#This Row],[Total Sales]]-Sales[[#This Row],[Cost price]]</f>
        <v>3065.29</v>
      </c>
      <c r="L281" s="1" t="str">
        <f>TEXT(Sales[[#This Row],[Date and Time]],"dddd")</f>
        <v>Thursday</v>
      </c>
      <c r="M281" s="1" t="str">
        <f>TEXT(Sales[[#This Row],[Date and Time]],"mm")</f>
        <v>08</v>
      </c>
      <c r="N281" s="10" t="str">
        <f>TEXT(Sales[[#This Row],[Date and Time]],"mmmm")</f>
        <v>August</v>
      </c>
    </row>
    <row r="282" spans="1:14" x14ac:dyDescent="0.3">
      <c r="A282" s="1" t="s">
        <v>3750</v>
      </c>
      <c r="B282" s="2">
        <v>45418.813113425924</v>
      </c>
      <c r="C282" s="1" t="s">
        <v>3438</v>
      </c>
      <c r="D282" s="1" t="s">
        <v>2267</v>
      </c>
      <c r="E282" s="1" t="s">
        <v>3464</v>
      </c>
      <c r="F282" s="1" t="s">
        <v>3467</v>
      </c>
      <c r="G282" s="1">
        <v>1543.07</v>
      </c>
      <c r="H282" s="1">
        <v>4</v>
      </c>
      <c r="I282" s="1">
        <f>Sales[[#This Row],[Selling Price]]*H282</f>
        <v>6172.28</v>
      </c>
      <c r="J282" s="1">
        <f>VLOOKUP(Sales[[#This Row],[Product ID]],Products[],4,0)</f>
        <v>751.58</v>
      </c>
      <c r="K282" s="1">
        <f>Sales[[#This Row],[Total Sales]]-Sales[[#This Row],[Cost price]]</f>
        <v>5420.7</v>
      </c>
      <c r="L282" s="1" t="str">
        <f>TEXT(Sales[[#This Row],[Date and Time]],"dddd")</f>
        <v>Monday</v>
      </c>
      <c r="M282" s="1" t="str">
        <f>TEXT(Sales[[#This Row],[Date and Time]],"mm")</f>
        <v>05</v>
      </c>
      <c r="N282" s="10" t="str">
        <f>TEXT(Sales[[#This Row],[Date and Time]],"mmmm")</f>
        <v>May</v>
      </c>
    </row>
    <row r="283" spans="1:14" x14ac:dyDescent="0.3">
      <c r="A283" s="1" t="s">
        <v>3751</v>
      </c>
      <c r="B283" s="2">
        <v>45551.859976851854</v>
      </c>
      <c r="C283" s="1" t="s">
        <v>3357</v>
      </c>
      <c r="D283" s="1" t="s">
        <v>565</v>
      </c>
      <c r="E283" s="1" t="s">
        <v>3471</v>
      </c>
      <c r="F283" s="1" t="s">
        <v>3467</v>
      </c>
      <c r="G283" s="1">
        <v>228.18</v>
      </c>
      <c r="H283" s="1">
        <v>4</v>
      </c>
      <c r="I283" s="1">
        <f>Sales[[#This Row],[Selling Price]]*H283</f>
        <v>912.72</v>
      </c>
      <c r="J283" s="1">
        <f>VLOOKUP(Sales[[#This Row],[Product ID]],Products[],4,0)</f>
        <v>305.49</v>
      </c>
      <c r="K283" s="1">
        <f>Sales[[#This Row],[Total Sales]]-Sales[[#This Row],[Cost price]]</f>
        <v>607.23</v>
      </c>
      <c r="L283" s="1" t="str">
        <f>TEXT(Sales[[#This Row],[Date and Time]],"dddd")</f>
        <v>Monday</v>
      </c>
      <c r="M283" s="1" t="str">
        <f>TEXT(Sales[[#This Row],[Date and Time]],"mm")</f>
        <v>09</v>
      </c>
      <c r="N283" s="10" t="str">
        <f>TEXT(Sales[[#This Row],[Date and Time]],"mmmm")</f>
        <v>September</v>
      </c>
    </row>
    <row r="284" spans="1:14" x14ac:dyDescent="0.3">
      <c r="A284" s="1" t="s">
        <v>3752</v>
      </c>
      <c r="B284" s="2">
        <v>45423.078564814816</v>
      </c>
      <c r="C284" s="1" t="s">
        <v>3418</v>
      </c>
      <c r="D284" s="1" t="s">
        <v>1683</v>
      </c>
      <c r="E284" s="1" t="s">
        <v>3466</v>
      </c>
      <c r="F284" s="1" t="s">
        <v>3467</v>
      </c>
      <c r="G284" s="1">
        <v>869.46</v>
      </c>
      <c r="H284" s="1">
        <v>4</v>
      </c>
      <c r="I284" s="1">
        <f>Sales[[#This Row],[Selling Price]]*H284</f>
        <v>3477.84</v>
      </c>
      <c r="J284" s="1">
        <f>VLOOKUP(Sales[[#This Row],[Product ID]],Products[],4,0)</f>
        <v>563.57000000000005</v>
      </c>
      <c r="K284" s="1">
        <f>Sales[[#This Row],[Total Sales]]-Sales[[#This Row],[Cost price]]</f>
        <v>2914.27</v>
      </c>
      <c r="L284" s="1" t="str">
        <f>TEXT(Sales[[#This Row],[Date and Time]],"dddd")</f>
        <v>Saturday</v>
      </c>
      <c r="M284" s="1" t="str">
        <f>TEXT(Sales[[#This Row],[Date and Time]],"mm")</f>
        <v>05</v>
      </c>
      <c r="N284" s="10" t="str">
        <f>TEXT(Sales[[#This Row],[Date and Time]],"mmmm")</f>
        <v>May</v>
      </c>
    </row>
    <row r="285" spans="1:14" x14ac:dyDescent="0.3">
      <c r="A285" s="1" t="s">
        <v>3753</v>
      </c>
      <c r="B285" s="2">
        <v>45431.47314814815</v>
      </c>
      <c r="C285" s="1" t="s">
        <v>3290</v>
      </c>
      <c r="D285" s="1" t="s">
        <v>256</v>
      </c>
      <c r="E285" s="1" t="s">
        <v>3461</v>
      </c>
      <c r="F285" s="1" t="s">
        <v>3469</v>
      </c>
      <c r="G285" s="1">
        <v>1732.2</v>
      </c>
      <c r="H285" s="1">
        <v>8</v>
      </c>
      <c r="I285" s="1">
        <f>Sales[[#This Row],[Selling Price]]*H285</f>
        <v>13857.6</v>
      </c>
      <c r="J285" s="1">
        <f>VLOOKUP(Sales[[#This Row],[Product ID]],Products[],4,0)</f>
        <v>786.45</v>
      </c>
      <c r="K285" s="1">
        <f>Sales[[#This Row],[Total Sales]]-Sales[[#This Row],[Cost price]]</f>
        <v>13071.15</v>
      </c>
      <c r="L285" s="1" t="str">
        <f>TEXT(Sales[[#This Row],[Date and Time]],"dddd")</f>
        <v>Sunday</v>
      </c>
      <c r="M285" s="1" t="str">
        <f>TEXT(Sales[[#This Row],[Date and Time]],"mm")</f>
        <v>05</v>
      </c>
      <c r="N285" s="10" t="str">
        <f>TEXT(Sales[[#This Row],[Date and Time]],"mmmm")</f>
        <v>May</v>
      </c>
    </row>
    <row r="286" spans="1:14" x14ac:dyDescent="0.3">
      <c r="A286" s="1" t="s">
        <v>3754</v>
      </c>
      <c r="B286" s="2">
        <v>45452.617766203701</v>
      </c>
      <c r="C286" s="1" t="s">
        <v>3243</v>
      </c>
      <c r="D286" s="1" t="s">
        <v>2427</v>
      </c>
      <c r="E286" s="1" t="s">
        <v>3461</v>
      </c>
      <c r="F286" s="1" t="s">
        <v>3476</v>
      </c>
      <c r="G286" s="1">
        <v>175.39</v>
      </c>
      <c r="H286" s="1">
        <v>10</v>
      </c>
      <c r="I286" s="1">
        <f>Sales[[#This Row],[Selling Price]]*H286</f>
        <v>1753.8999999999999</v>
      </c>
      <c r="J286" s="1">
        <f>VLOOKUP(Sales[[#This Row],[Product ID]],Products[],4,0)</f>
        <v>132.38999999999999</v>
      </c>
      <c r="K286" s="1">
        <f>Sales[[#This Row],[Total Sales]]-Sales[[#This Row],[Cost price]]</f>
        <v>1621.5099999999998</v>
      </c>
      <c r="L286" s="1" t="str">
        <f>TEXT(Sales[[#This Row],[Date and Time]],"dddd")</f>
        <v>Sunday</v>
      </c>
      <c r="M286" s="1" t="str">
        <f>TEXT(Sales[[#This Row],[Date and Time]],"mm")</f>
        <v>06</v>
      </c>
      <c r="N286" s="10" t="str">
        <f>TEXT(Sales[[#This Row],[Date and Time]],"mmmm")</f>
        <v>June</v>
      </c>
    </row>
    <row r="287" spans="1:14" x14ac:dyDescent="0.3">
      <c r="A287" s="1" t="s">
        <v>3755</v>
      </c>
      <c r="B287" s="2">
        <v>45406.671168981484</v>
      </c>
      <c r="C287" s="1" t="s">
        <v>3449</v>
      </c>
      <c r="D287" s="1" t="s">
        <v>1342</v>
      </c>
      <c r="E287" s="1" t="s">
        <v>3471</v>
      </c>
      <c r="F287" s="1" t="s">
        <v>3469</v>
      </c>
      <c r="G287" s="1">
        <v>700.08</v>
      </c>
      <c r="H287" s="1">
        <v>1</v>
      </c>
      <c r="I287" s="1">
        <f>Sales[[#This Row],[Selling Price]]*H287</f>
        <v>700.08</v>
      </c>
      <c r="J287" s="1">
        <f>VLOOKUP(Sales[[#This Row],[Product ID]],Products[],4,0)</f>
        <v>487.84</v>
      </c>
      <c r="K287" s="1">
        <f>Sales[[#This Row],[Total Sales]]-Sales[[#This Row],[Cost price]]</f>
        <v>212.24000000000007</v>
      </c>
      <c r="L287" s="1" t="str">
        <f>TEXT(Sales[[#This Row],[Date and Time]],"dddd")</f>
        <v>Wednesday</v>
      </c>
      <c r="M287" s="1" t="str">
        <f>TEXT(Sales[[#This Row],[Date and Time]],"mm")</f>
        <v>04</v>
      </c>
      <c r="N287" s="10" t="str">
        <f>TEXT(Sales[[#This Row],[Date and Time]],"mmmm")</f>
        <v>April</v>
      </c>
    </row>
    <row r="288" spans="1:14" x14ac:dyDescent="0.3">
      <c r="A288" s="1" t="s">
        <v>3756</v>
      </c>
      <c r="B288" s="2">
        <v>45411.174166666664</v>
      </c>
      <c r="C288" s="1" t="s">
        <v>3409</v>
      </c>
      <c r="D288" s="1" t="s">
        <v>929</v>
      </c>
      <c r="E288" s="1" t="s">
        <v>3466</v>
      </c>
      <c r="F288" s="1" t="s">
        <v>3469</v>
      </c>
      <c r="G288" s="1">
        <v>1280.96</v>
      </c>
      <c r="H288" s="1">
        <v>1</v>
      </c>
      <c r="I288" s="1">
        <f>Sales[[#This Row],[Selling Price]]*H288</f>
        <v>1280.96</v>
      </c>
      <c r="J288" s="1">
        <f>VLOOKUP(Sales[[#This Row],[Product ID]],Products[],4,0)</f>
        <v>660.16</v>
      </c>
      <c r="K288" s="1">
        <f>Sales[[#This Row],[Total Sales]]-Sales[[#This Row],[Cost price]]</f>
        <v>620.80000000000007</v>
      </c>
      <c r="L288" s="1" t="str">
        <f>TEXT(Sales[[#This Row],[Date and Time]],"dddd")</f>
        <v>Monday</v>
      </c>
      <c r="M288" s="1" t="str">
        <f>TEXT(Sales[[#This Row],[Date and Time]],"mm")</f>
        <v>04</v>
      </c>
      <c r="N288" s="10" t="str">
        <f>TEXT(Sales[[#This Row],[Date and Time]],"mmmm")</f>
        <v>April</v>
      </c>
    </row>
    <row r="289" spans="1:14" x14ac:dyDescent="0.3">
      <c r="A289" s="1" t="s">
        <v>3757</v>
      </c>
      <c r="B289" s="2">
        <v>45319.095208333332</v>
      </c>
      <c r="C289" s="1" t="s">
        <v>3450</v>
      </c>
      <c r="D289" s="1" t="s">
        <v>2242</v>
      </c>
      <c r="E289" s="1" t="s">
        <v>3479</v>
      </c>
      <c r="F289" s="1" t="s">
        <v>3467</v>
      </c>
      <c r="G289" s="1">
        <v>1615.62</v>
      </c>
      <c r="H289" s="1">
        <v>6</v>
      </c>
      <c r="I289" s="1">
        <f>Sales[[#This Row],[Selling Price]]*H289</f>
        <v>9693.7199999999993</v>
      </c>
      <c r="J289" s="1">
        <f>VLOOKUP(Sales[[#This Row],[Product ID]],Products[],4,0)</f>
        <v>754.1</v>
      </c>
      <c r="K289" s="1">
        <f>Sales[[#This Row],[Total Sales]]-Sales[[#This Row],[Cost price]]</f>
        <v>8939.619999999999</v>
      </c>
      <c r="L289" s="1" t="str">
        <f>TEXT(Sales[[#This Row],[Date and Time]],"dddd")</f>
        <v>Sunday</v>
      </c>
      <c r="M289" s="1" t="str">
        <f>TEXT(Sales[[#This Row],[Date and Time]],"mm")</f>
        <v>01</v>
      </c>
      <c r="N289" s="10" t="str">
        <f>TEXT(Sales[[#This Row],[Date and Time]],"mmmm")</f>
        <v>January</v>
      </c>
    </row>
    <row r="290" spans="1:14" x14ac:dyDescent="0.3">
      <c r="A290" s="1" t="s">
        <v>3758</v>
      </c>
      <c r="B290" s="2">
        <v>45310.239791666667</v>
      </c>
      <c r="C290" s="1" t="s">
        <v>3336</v>
      </c>
      <c r="D290" s="1" t="s">
        <v>776</v>
      </c>
      <c r="E290" s="1" t="s">
        <v>3471</v>
      </c>
      <c r="F290" s="1" t="s">
        <v>3467</v>
      </c>
      <c r="G290" s="1">
        <v>1218.26</v>
      </c>
      <c r="H290" s="1">
        <v>10</v>
      </c>
      <c r="I290" s="1">
        <f>Sales[[#This Row],[Selling Price]]*H290</f>
        <v>12182.6</v>
      </c>
      <c r="J290" s="1">
        <f>VLOOKUP(Sales[[#This Row],[Product ID]],Products[],4,0)</f>
        <v>970.96</v>
      </c>
      <c r="K290" s="1">
        <f>Sales[[#This Row],[Total Sales]]-Sales[[#This Row],[Cost price]]</f>
        <v>11211.64</v>
      </c>
      <c r="L290" s="1" t="str">
        <f>TEXT(Sales[[#This Row],[Date and Time]],"dddd")</f>
        <v>Friday</v>
      </c>
      <c r="M290" s="1" t="str">
        <f>TEXT(Sales[[#This Row],[Date and Time]],"mm")</f>
        <v>01</v>
      </c>
      <c r="N290" s="10" t="str">
        <f>TEXT(Sales[[#This Row],[Date and Time]],"mmmm")</f>
        <v>January</v>
      </c>
    </row>
    <row r="291" spans="1:14" x14ac:dyDescent="0.3">
      <c r="A291" s="1" t="s">
        <v>3759</v>
      </c>
      <c r="B291" s="2">
        <v>45348.948831018519</v>
      </c>
      <c r="C291" s="1" t="s">
        <v>3228</v>
      </c>
      <c r="D291" s="1" t="s">
        <v>1793</v>
      </c>
      <c r="E291" s="1" t="s">
        <v>3471</v>
      </c>
      <c r="F291" s="1" t="s">
        <v>3467</v>
      </c>
      <c r="G291" s="1">
        <v>133.26</v>
      </c>
      <c r="H291" s="1">
        <v>7</v>
      </c>
      <c r="I291" s="1">
        <f>Sales[[#This Row],[Selling Price]]*H291</f>
        <v>932.81999999999994</v>
      </c>
      <c r="J291" s="1">
        <f>VLOOKUP(Sales[[#This Row],[Product ID]],Products[],4,0)</f>
        <v>96.13</v>
      </c>
      <c r="K291" s="1">
        <f>Sales[[#This Row],[Total Sales]]-Sales[[#This Row],[Cost price]]</f>
        <v>836.68999999999994</v>
      </c>
      <c r="L291" s="1" t="str">
        <f>TEXT(Sales[[#This Row],[Date and Time]],"dddd")</f>
        <v>Monday</v>
      </c>
      <c r="M291" s="1" t="str">
        <f>TEXT(Sales[[#This Row],[Date and Time]],"mm")</f>
        <v>02</v>
      </c>
      <c r="N291" s="10" t="str">
        <f>TEXT(Sales[[#This Row],[Date and Time]],"mmmm")</f>
        <v>February</v>
      </c>
    </row>
    <row r="292" spans="1:14" x14ac:dyDescent="0.3">
      <c r="A292" s="1" t="s">
        <v>3760</v>
      </c>
      <c r="B292" s="2">
        <v>45573.233877314815</v>
      </c>
      <c r="C292" s="1" t="s">
        <v>3314</v>
      </c>
      <c r="D292" s="1" t="s">
        <v>1345</v>
      </c>
      <c r="E292" s="1" t="s">
        <v>3464</v>
      </c>
      <c r="F292" s="1" t="s">
        <v>3472</v>
      </c>
      <c r="G292" s="1">
        <v>537.76</v>
      </c>
      <c r="H292" s="1">
        <v>7</v>
      </c>
      <c r="I292" s="1">
        <f>Sales[[#This Row],[Selling Price]]*H292</f>
        <v>3764.3199999999997</v>
      </c>
      <c r="J292" s="1">
        <f>VLOOKUP(Sales[[#This Row],[Product ID]],Products[],4,0)</f>
        <v>925.53</v>
      </c>
      <c r="K292" s="1">
        <f>Sales[[#This Row],[Total Sales]]-Sales[[#This Row],[Cost price]]</f>
        <v>2838.79</v>
      </c>
      <c r="L292" s="1" t="str">
        <f>TEXT(Sales[[#This Row],[Date and Time]],"dddd")</f>
        <v>Tuesday</v>
      </c>
      <c r="M292" s="1" t="str">
        <f>TEXT(Sales[[#This Row],[Date and Time]],"mm")</f>
        <v>10</v>
      </c>
      <c r="N292" s="10" t="str">
        <f>TEXT(Sales[[#This Row],[Date and Time]],"mmmm")</f>
        <v>October</v>
      </c>
    </row>
    <row r="293" spans="1:14" x14ac:dyDescent="0.3">
      <c r="A293" s="1" t="s">
        <v>3761</v>
      </c>
      <c r="B293" s="2">
        <v>45512.98097222222</v>
      </c>
      <c r="C293" s="1" t="s">
        <v>3429</v>
      </c>
      <c r="D293" s="1" t="s">
        <v>2767</v>
      </c>
      <c r="E293" s="1" t="s">
        <v>3471</v>
      </c>
      <c r="F293" s="1" t="s">
        <v>3467</v>
      </c>
      <c r="G293" s="1">
        <v>358.86</v>
      </c>
      <c r="H293" s="1">
        <v>3</v>
      </c>
      <c r="I293" s="1">
        <f>Sales[[#This Row],[Selling Price]]*H293</f>
        <v>1076.58</v>
      </c>
      <c r="J293" s="1">
        <f>VLOOKUP(Sales[[#This Row],[Product ID]],Products[],4,0)</f>
        <v>653.88</v>
      </c>
      <c r="K293" s="1">
        <f>Sales[[#This Row],[Total Sales]]-Sales[[#This Row],[Cost price]]</f>
        <v>422.69999999999993</v>
      </c>
      <c r="L293" s="1" t="str">
        <f>TEXT(Sales[[#This Row],[Date and Time]],"dddd")</f>
        <v>Thursday</v>
      </c>
      <c r="M293" s="1" t="str">
        <f>TEXT(Sales[[#This Row],[Date and Time]],"mm")</f>
        <v>08</v>
      </c>
      <c r="N293" s="10" t="str">
        <f>TEXT(Sales[[#This Row],[Date and Time]],"mmmm")</f>
        <v>August</v>
      </c>
    </row>
    <row r="294" spans="1:14" x14ac:dyDescent="0.3">
      <c r="A294" s="1" t="s">
        <v>3762</v>
      </c>
      <c r="B294" s="2">
        <v>45294.237893518519</v>
      </c>
      <c r="C294" s="1" t="s">
        <v>3444</v>
      </c>
      <c r="D294" s="1" t="s">
        <v>2304</v>
      </c>
      <c r="E294" s="1" t="s">
        <v>3464</v>
      </c>
      <c r="F294" s="1" t="s">
        <v>3467</v>
      </c>
      <c r="G294" s="1">
        <v>1462.21</v>
      </c>
      <c r="H294" s="1">
        <v>6</v>
      </c>
      <c r="I294" s="1">
        <f>Sales[[#This Row],[Selling Price]]*H294</f>
        <v>8773.26</v>
      </c>
      <c r="J294" s="1">
        <f>VLOOKUP(Sales[[#This Row],[Product ID]],Products[],4,0)</f>
        <v>148.63</v>
      </c>
      <c r="K294" s="1">
        <f>Sales[[#This Row],[Total Sales]]-Sales[[#This Row],[Cost price]]</f>
        <v>8624.630000000001</v>
      </c>
      <c r="L294" s="1" t="str">
        <f>TEXT(Sales[[#This Row],[Date and Time]],"dddd")</f>
        <v>Wednesday</v>
      </c>
      <c r="M294" s="1" t="str">
        <f>TEXT(Sales[[#This Row],[Date and Time]],"mm")</f>
        <v>01</v>
      </c>
      <c r="N294" s="10" t="str">
        <f>TEXT(Sales[[#This Row],[Date and Time]],"mmmm")</f>
        <v>January</v>
      </c>
    </row>
    <row r="295" spans="1:14" x14ac:dyDescent="0.3">
      <c r="A295" s="1" t="s">
        <v>3763</v>
      </c>
      <c r="B295" s="2">
        <v>45295.44431712963</v>
      </c>
      <c r="C295" s="1" t="s">
        <v>3395</v>
      </c>
      <c r="D295" s="1" t="s">
        <v>843</v>
      </c>
      <c r="E295" s="1" t="s">
        <v>3464</v>
      </c>
      <c r="F295" s="1" t="s">
        <v>3467</v>
      </c>
      <c r="G295" s="1">
        <v>440.69</v>
      </c>
      <c r="H295" s="1">
        <v>5</v>
      </c>
      <c r="I295" s="1">
        <f>Sales[[#This Row],[Selling Price]]*H295</f>
        <v>2203.4499999999998</v>
      </c>
      <c r="J295" s="1">
        <f>VLOOKUP(Sales[[#This Row],[Product ID]],Products[],4,0)</f>
        <v>102.72</v>
      </c>
      <c r="K295" s="1">
        <f>Sales[[#This Row],[Total Sales]]-Sales[[#This Row],[Cost price]]</f>
        <v>2100.73</v>
      </c>
      <c r="L295" s="1" t="str">
        <f>TEXT(Sales[[#This Row],[Date and Time]],"dddd")</f>
        <v>Thursday</v>
      </c>
      <c r="M295" s="1" t="str">
        <f>TEXT(Sales[[#This Row],[Date and Time]],"mm")</f>
        <v>01</v>
      </c>
      <c r="N295" s="10" t="str">
        <f>TEXT(Sales[[#This Row],[Date and Time]],"mmmm")</f>
        <v>January</v>
      </c>
    </row>
    <row r="296" spans="1:14" x14ac:dyDescent="0.3">
      <c r="A296" s="1" t="s">
        <v>3764</v>
      </c>
      <c r="B296" s="2">
        <v>45597.620949074073</v>
      </c>
      <c r="C296" s="1" t="s">
        <v>3293</v>
      </c>
      <c r="D296" s="1" t="s">
        <v>872</v>
      </c>
      <c r="E296" s="1" t="s">
        <v>3479</v>
      </c>
      <c r="F296" s="1" t="s">
        <v>3472</v>
      </c>
      <c r="G296" s="1">
        <v>1575.4</v>
      </c>
      <c r="H296" s="1">
        <v>4</v>
      </c>
      <c r="I296" s="1">
        <f>Sales[[#This Row],[Selling Price]]*H296</f>
        <v>6301.6</v>
      </c>
      <c r="J296" s="1">
        <f>VLOOKUP(Sales[[#This Row],[Product ID]],Products[],4,0)</f>
        <v>174.99</v>
      </c>
      <c r="K296" s="1">
        <f>Sales[[#This Row],[Total Sales]]-Sales[[#This Row],[Cost price]]</f>
        <v>6126.6100000000006</v>
      </c>
      <c r="L296" s="1" t="str">
        <f>TEXT(Sales[[#This Row],[Date and Time]],"dddd")</f>
        <v>Friday</v>
      </c>
      <c r="M296" s="1" t="str">
        <f>TEXT(Sales[[#This Row],[Date and Time]],"mm")</f>
        <v>11</v>
      </c>
      <c r="N296" s="10" t="str">
        <f>TEXT(Sales[[#This Row],[Date and Time]],"mmmm")</f>
        <v>November</v>
      </c>
    </row>
    <row r="297" spans="1:14" x14ac:dyDescent="0.3">
      <c r="A297" s="1" t="s">
        <v>3765</v>
      </c>
      <c r="B297" s="2">
        <v>45511.66065972222</v>
      </c>
      <c r="C297" s="1" t="s">
        <v>3371</v>
      </c>
      <c r="D297" s="1" t="s">
        <v>2966</v>
      </c>
      <c r="E297" s="1" t="s">
        <v>3461</v>
      </c>
      <c r="F297" s="1" t="s">
        <v>3476</v>
      </c>
      <c r="G297" s="1">
        <v>916.73</v>
      </c>
      <c r="H297" s="1">
        <v>5</v>
      </c>
      <c r="I297" s="1">
        <f>Sales[[#This Row],[Selling Price]]*H297</f>
        <v>4583.6499999999996</v>
      </c>
      <c r="J297" s="1">
        <f>VLOOKUP(Sales[[#This Row],[Product ID]],Products[],4,0)</f>
        <v>370.52</v>
      </c>
      <c r="K297" s="1">
        <f>Sales[[#This Row],[Total Sales]]-Sales[[#This Row],[Cost price]]</f>
        <v>4213.1299999999992</v>
      </c>
      <c r="L297" s="1" t="str">
        <f>TEXT(Sales[[#This Row],[Date and Time]],"dddd")</f>
        <v>Wednesday</v>
      </c>
      <c r="M297" s="1" t="str">
        <f>TEXT(Sales[[#This Row],[Date and Time]],"mm")</f>
        <v>08</v>
      </c>
      <c r="N297" s="10" t="str">
        <f>TEXT(Sales[[#This Row],[Date and Time]],"mmmm")</f>
        <v>August</v>
      </c>
    </row>
    <row r="298" spans="1:14" x14ac:dyDescent="0.3">
      <c r="A298" s="1" t="s">
        <v>3766</v>
      </c>
      <c r="B298" s="2">
        <v>45547.668576388889</v>
      </c>
      <c r="C298" s="1" t="s">
        <v>3429</v>
      </c>
      <c r="D298" s="1" t="s">
        <v>3088</v>
      </c>
      <c r="E298" s="1" t="s">
        <v>3461</v>
      </c>
      <c r="F298" s="1" t="s">
        <v>3469</v>
      </c>
      <c r="G298" s="1">
        <v>1456.23</v>
      </c>
      <c r="H298" s="1">
        <v>2</v>
      </c>
      <c r="I298" s="1">
        <f>Sales[[#This Row],[Selling Price]]*H298</f>
        <v>2912.46</v>
      </c>
      <c r="J298" s="1">
        <f>VLOOKUP(Sales[[#This Row],[Product ID]],Products[],4,0)</f>
        <v>653.88</v>
      </c>
      <c r="K298" s="1">
        <f>Sales[[#This Row],[Total Sales]]-Sales[[#This Row],[Cost price]]</f>
        <v>2258.58</v>
      </c>
      <c r="L298" s="1" t="str">
        <f>TEXT(Sales[[#This Row],[Date and Time]],"dddd")</f>
        <v>Thursday</v>
      </c>
      <c r="M298" s="1" t="str">
        <f>TEXT(Sales[[#This Row],[Date and Time]],"mm")</f>
        <v>09</v>
      </c>
      <c r="N298" s="10" t="str">
        <f>TEXT(Sales[[#This Row],[Date and Time]],"mmmm")</f>
        <v>September</v>
      </c>
    </row>
    <row r="299" spans="1:14" x14ac:dyDescent="0.3">
      <c r="A299" s="1" t="s">
        <v>3767</v>
      </c>
      <c r="B299" s="2">
        <v>45523.800763888888</v>
      </c>
      <c r="C299" s="1" t="s">
        <v>3310</v>
      </c>
      <c r="D299" s="1" t="s">
        <v>642</v>
      </c>
      <c r="E299" s="1" t="s">
        <v>3461</v>
      </c>
      <c r="F299" s="1" t="s">
        <v>3467</v>
      </c>
      <c r="G299" s="1">
        <v>957.33</v>
      </c>
      <c r="H299" s="1">
        <v>4</v>
      </c>
      <c r="I299" s="1">
        <f>Sales[[#This Row],[Selling Price]]*H299</f>
        <v>3829.32</v>
      </c>
      <c r="J299" s="1">
        <f>VLOOKUP(Sales[[#This Row],[Product ID]],Products[],4,0)</f>
        <v>297.7</v>
      </c>
      <c r="K299" s="1">
        <f>Sales[[#This Row],[Total Sales]]-Sales[[#This Row],[Cost price]]</f>
        <v>3531.6200000000003</v>
      </c>
      <c r="L299" s="1" t="str">
        <f>TEXT(Sales[[#This Row],[Date and Time]],"dddd")</f>
        <v>Monday</v>
      </c>
      <c r="M299" s="1" t="str">
        <f>TEXT(Sales[[#This Row],[Date and Time]],"mm")</f>
        <v>08</v>
      </c>
      <c r="N299" s="10" t="str">
        <f>TEXT(Sales[[#This Row],[Date and Time]],"mmmm")</f>
        <v>August</v>
      </c>
    </row>
    <row r="300" spans="1:14" x14ac:dyDescent="0.3">
      <c r="A300" s="1" t="s">
        <v>3768</v>
      </c>
      <c r="B300" s="2">
        <v>45301.136597222219</v>
      </c>
      <c r="C300" s="1" t="s">
        <v>3298</v>
      </c>
      <c r="D300" s="1" t="s">
        <v>426</v>
      </c>
      <c r="E300" s="1" t="s">
        <v>3464</v>
      </c>
      <c r="F300" s="1" t="s">
        <v>3462</v>
      </c>
      <c r="G300" s="1">
        <v>826.54</v>
      </c>
      <c r="H300" s="1">
        <v>6</v>
      </c>
      <c r="I300" s="1">
        <f>Sales[[#This Row],[Selling Price]]*H300</f>
        <v>4959.24</v>
      </c>
      <c r="J300" s="1">
        <f>VLOOKUP(Sales[[#This Row],[Product ID]],Products[],4,0)</f>
        <v>965.14</v>
      </c>
      <c r="K300" s="1">
        <f>Sales[[#This Row],[Total Sales]]-Sales[[#This Row],[Cost price]]</f>
        <v>3994.1</v>
      </c>
      <c r="L300" s="1" t="str">
        <f>TEXT(Sales[[#This Row],[Date and Time]],"dddd")</f>
        <v>Wednesday</v>
      </c>
      <c r="M300" s="1" t="str">
        <f>TEXT(Sales[[#This Row],[Date and Time]],"mm")</f>
        <v>01</v>
      </c>
      <c r="N300" s="10" t="str">
        <f>TEXT(Sales[[#This Row],[Date and Time]],"mmmm")</f>
        <v>January</v>
      </c>
    </row>
    <row r="301" spans="1:14" x14ac:dyDescent="0.3">
      <c r="A301" s="1" t="s">
        <v>3769</v>
      </c>
      <c r="B301" s="2">
        <v>45496.630798611113</v>
      </c>
      <c r="C301" s="1" t="s">
        <v>3231</v>
      </c>
      <c r="D301" s="1" t="s">
        <v>3167</v>
      </c>
      <c r="E301" s="1" t="s">
        <v>3479</v>
      </c>
      <c r="F301" s="1" t="s">
        <v>3476</v>
      </c>
      <c r="G301" s="1">
        <v>1775.9</v>
      </c>
      <c r="H301" s="1">
        <v>6</v>
      </c>
      <c r="I301" s="1">
        <f>Sales[[#This Row],[Selling Price]]*H301</f>
        <v>10655.400000000001</v>
      </c>
      <c r="J301" s="1">
        <f>VLOOKUP(Sales[[#This Row],[Product ID]],Products[],4,0)</f>
        <v>157.37</v>
      </c>
      <c r="K301" s="1">
        <f>Sales[[#This Row],[Total Sales]]-Sales[[#This Row],[Cost price]]</f>
        <v>10498.03</v>
      </c>
      <c r="L301" s="1" t="str">
        <f>TEXT(Sales[[#This Row],[Date and Time]],"dddd")</f>
        <v>Tuesday</v>
      </c>
      <c r="M301" s="1" t="str">
        <f>TEXT(Sales[[#This Row],[Date and Time]],"mm")</f>
        <v>07</v>
      </c>
      <c r="N301" s="10" t="str">
        <f>TEXT(Sales[[#This Row],[Date and Time]],"mmmm")</f>
        <v>July</v>
      </c>
    </row>
    <row r="302" spans="1:14" x14ac:dyDescent="0.3">
      <c r="A302" s="1" t="s">
        <v>3770</v>
      </c>
      <c r="B302" s="2">
        <v>45448.293553240743</v>
      </c>
      <c r="C302" s="1" t="s">
        <v>3397</v>
      </c>
      <c r="D302" s="1" t="s">
        <v>2684</v>
      </c>
      <c r="E302" s="1" t="s">
        <v>3464</v>
      </c>
      <c r="F302" s="1" t="s">
        <v>3476</v>
      </c>
      <c r="G302" s="1">
        <v>1380.41</v>
      </c>
      <c r="H302" s="1">
        <v>8</v>
      </c>
      <c r="I302" s="1">
        <f>Sales[[#This Row],[Selling Price]]*H302</f>
        <v>11043.28</v>
      </c>
      <c r="J302" s="1">
        <f>VLOOKUP(Sales[[#This Row],[Product ID]],Products[],4,0)</f>
        <v>369.73</v>
      </c>
      <c r="K302" s="1">
        <f>Sales[[#This Row],[Total Sales]]-Sales[[#This Row],[Cost price]]</f>
        <v>10673.550000000001</v>
      </c>
      <c r="L302" s="1" t="str">
        <f>TEXT(Sales[[#This Row],[Date and Time]],"dddd")</f>
        <v>Wednesday</v>
      </c>
      <c r="M302" s="1" t="str">
        <f>TEXT(Sales[[#This Row],[Date and Time]],"mm")</f>
        <v>06</v>
      </c>
      <c r="N302" s="10" t="str">
        <f>TEXT(Sales[[#This Row],[Date and Time]],"mmmm")</f>
        <v>June</v>
      </c>
    </row>
    <row r="303" spans="1:14" x14ac:dyDescent="0.3">
      <c r="A303" s="1" t="s">
        <v>3771</v>
      </c>
      <c r="B303" s="2">
        <v>45513.489050925928</v>
      </c>
      <c r="C303" s="1" t="s">
        <v>3319</v>
      </c>
      <c r="D303" s="1" t="s">
        <v>2987</v>
      </c>
      <c r="E303" s="1" t="s">
        <v>3461</v>
      </c>
      <c r="F303" s="1" t="s">
        <v>3469</v>
      </c>
      <c r="G303" s="1">
        <v>800.18</v>
      </c>
      <c r="H303" s="1">
        <v>10</v>
      </c>
      <c r="I303" s="1">
        <f>Sales[[#This Row],[Selling Price]]*H303</f>
        <v>8001.7999999999993</v>
      </c>
      <c r="J303" s="1">
        <f>VLOOKUP(Sales[[#This Row],[Product ID]],Products[],4,0)</f>
        <v>704.91</v>
      </c>
      <c r="K303" s="1">
        <f>Sales[[#This Row],[Total Sales]]-Sales[[#This Row],[Cost price]]</f>
        <v>7296.8899999999994</v>
      </c>
      <c r="L303" s="1" t="str">
        <f>TEXT(Sales[[#This Row],[Date and Time]],"dddd")</f>
        <v>Friday</v>
      </c>
      <c r="M303" s="1" t="str">
        <f>TEXT(Sales[[#This Row],[Date and Time]],"mm")</f>
        <v>08</v>
      </c>
      <c r="N303" s="10" t="str">
        <f>TEXT(Sales[[#This Row],[Date and Time]],"mmmm")</f>
        <v>August</v>
      </c>
    </row>
    <row r="304" spans="1:14" x14ac:dyDescent="0.3">
      <c r="A304" s="1" t="s">
        <v>3772</v>
      </c>
      <c r="B304" s="2">
        <v>45314.477442129632</v>
      </c>
      <c r="C304" s="1" t="s">
        <v>3401</v>
      </c>
      <c r="D304" s="1" t="s">
        <v>1226</v>
      </c>
      <c r="E304" s="1" t="s">
        <v>3466</v>
      </c>
      <c r="F304" s="1" t="s">
        <v>3472</v>
      </c>
      <c r="G304" s="1">
        <v>657.3</v>
      </c>
      <c r="H304" s="1">
        <v>7</v>
      </c>
      <c r="I304" s="1">
        <f>Sales[[#This Row],[Selling Price]]*H304</f>
        <v>4601.0999999999995</v>
      </c>
      <c r="J304" s="1">
        <f>VLOOKUP(Sales[[#This Row],[Product ID]],Products[],4,0)</f>
        <v>93.21</v>
      </c>
      <c r="K304" s="1">
        <f>Sales[[#This Row],[Total Sales]]-Sales[[#This Row],[Cost price]]</f>
        <v>4507.8899999999994</v>
      </c>
      <c r="L304" s="1" t="str">
        <f>TEXT(Sales[[#This Row],[Date and Time]],"dddd")</f>
        <v>Tuesday</v>
      </c>
      <c r="M304" s="1" t="str">
        <f>TEXT(Sales[[#This Row],[Date and Time]],"mm")</f>
        <v>01</v>
      </c>
      <c r="N304" s="10" t="str">
        <f>TEXT(Sales[[#This Row],[Date and Time]],"mmmm")</f>
        <v>January</v>
      </c>
    </row>
    <row r="305" spans="1:14" x14ac:dyDescent="0.3">
      <c r="A305" s="1" t="s">
        <v>3773</v>
      </c>
      <c r="B305" s="2">
        <v>45366.460150462961</v>
      </c>
      <c r="C305" s="1" t="s">
        <v>3266</v>
      </c>
      <c r="D305" s="1" t="s">
        <v>503</v>
      </c>
      <c r="E305" s="1" t="s">
        <v>3479</v>
      </c>
      <c r="F305" s="1" t="s">
        <v>3476</v>
      </c>
      <c r="G305" s="1">
        <v>1583.02</v>
      </c>
      <c r="H305" s="1">
        <v>3</v>
      </c>
      <c r="I305" s="1">
        <f>Sales[[#This Row],[Selling Price]]*H305</f>
        <v>4749.0599999999995</v>
      </c>
      <c r="J305" s="1">
        <f>VLOOKUP(Sales[[#This Row],[Product ID]],Products[],4,0)</f>
        <v>42.41</v>
      </c>
      <c r="K305" s="1">
        <f>Sales[[#This Row],[Total Sales]]-Sales[[#This Row],[Cost price]]</f>
        <v>4706.6499999999996</v>
      </c>
      <c r="L305" s="1" t="str">
        <f>TEXT(Sales[[#This Row],[Date and Time]],"dddd")</f>
        <v>Friday</v>
      </c>
      <c r="M305" s="1" t="str">
        <f>TEXT(Sales[[#This Row],[Date and Time]],"mm")</f>
        <v>03</v>
      </c>
      <c r="N305" s="10" t="str">
        <f>TEXT(Sales[[#This Row],[Date and Time]],"mmmm")</f>
        <v>March</v>
      </c>
    </row>
    <row r="306" spans="1:14" x14ac:dyDescent="0.3">
      <c r="A306" s="1" t="s">
        <v>3774</v>
      </c>
      <c r="B306" s="2">
        <v>45301.913449074076</v>
      </c>
      <c r="C306" s="1" t="s">
        <v>3271</v>
      </c>
      <c r="D306" s="1" t="s">
        <v>238</v>
      </c>
      <c r="E306" s="1" t="s">
        <v>3466</v>
      </c>
      <c r="F306" s="1" t="s">
        <v>3469</v>
      </c>
      <c r="G306" s="1">
        <v>343.38</v>
      </c>
      <c r="H306" s="1">
        <v>6</v>
      </c>
      <c r="I306" s="1">
        <f>Sales[[#This Row],[Selling Price]]*H306</f>
        <v>2060.2799999999997</v>
      </c>
      <c r="J306" s="1">
        <f>VLOOKUP(Sales[[#This Row],[Product ID]],Products[],4,0)</f>
        <v>493.17</v>
      </c>
      <c r="K306" s="1">
        <f>Sales[[#This Row],[Total Sales]]-Sales[[#This Row],[Cost price]]</f>
        <v>1567.1099999999997</v>
      </c>
      <c r="L306" s="1" t="str">
        <f>TEXT(Sales[[#This Row],[Date and Time]],"dddd")</f>
        <v>Wednesday</v>
      </c>
      <c r="M306" s="1" t="str">
        <f>TEXT(Sales[[#This Row],[Date and Time]],"mm")</f>
        <v>01</v>
      </c>
      <c r="N306" s="10" t="str">
        <f>TEXT(Sales[[#This Row],[Date and Time]],"mmmm")</f>
        <v>January</v>
      </c>
    </row>
    <row r="307" spans="1:14" x14ac:dyDescent="0.3">
      <c r="A307" s="1" t="s">
        <v>3775</v>
      </c>
      <c r="B307" s="2">
        <v>45408.256493055553</v>
      </c>
      <c r="C307" s="1" t="s">
        <v>3302</v>
      </c>
      <c r="D307" s="1" t="s">
        <v>3072</v>
      </c>
      <c r="E307" s="1" t="s">
        <v>3479</v>
      </c>
      <c r="F307" s="1" t="s">
        <v>3469</v>
      </c>
      <c r="G307" s="1">
        <v>867.07</v>
      </c>
      <c r="H307" s="1">
        <v>2</v>
      </c>
      <c r="I307" s="1">
        <f>Sales[[#This Row],[Selling Price]]*H307</f>
        <v>1734.14</v>
      </c>
      <c r="J307" s="1">
        <f>VLOOKUP(Sales[[#This Row],[Product ID]],Products[],4,0)</f>
        <v>71.47</v>
      </c>
      <c r="K307" s="1">
        <f>Sales[[#This Row],[Total Sales]]-Sales[[#This Row],[Cost price]]</f>
        <v>1662.67</v>
      </c>
      <c r="L307" s="1" t="str">
        <f>TEXT(Sales[[#This Row],[Date and Time]],"dddd")</f>
        <v>Friday</v>
      </c>
      <c r="M307" s="1" t="str">
        <f>TEXT(Sales[[#This Row],[Date and Time]],"mm")</f>
        <v>04</v>
      </c>
      <c r="N307" s="10" t="str">
        <f>TEXT(Sales[[#This Row],[Date and Time]],"mmmm")</f>
        <v>April</v>
      </c>
    </row>
    <row r="308" spans="1:14" x14ac:dyDescent="0.3">
      <c r="A308" s="1" t="s">
        <v>3776</v>
      </c>
      <c r="B308" s="2">
        <v>45310.185034722221</v>
      </c>
      <c r="C308" s="1" t="s">
        <v>3369</v>
      </c>
      <c r="D308" s="1" t="s">
        <v>256</v>
      </c>
      <c r="E308" s="1" t="s">
        <v>3461</v>
      </c>
      <c r="F308" s="1" t="s">
        <v>3462</v>
      </c>
      <c r="G308" s="1">
        <v>1320.68</v>
      </c>
      <c r="H308" s="1">
        <v>8</v>
      </c>
      <c r="I308" s="1">
        <f>Sales[[#This Row],[Selling Price]]*H308</f>
        <v>10565.44</v>
      </c>
      <c r="J308" s="1">
        <f>VLOOKUP(Sales[[#This Row],[Product ID]],Products[],4,0)</f>
        <v>417.49</v>
      </c>
      <c r="K308" s="1">
        <f>Sales[[#This Row],[Total Sales]]-Sales[[#This Row],[Cost price]]</f>
        <v>10147.950000000001</v>
      </c>
      <c r="L308" s="1" t="str">
        <f>TEXT(Sales[[#This Row],[Date and Time]],"dddd")</f>
        <v>Friday</v>
      </c>
      <c r="M308" s="1" t="str">
        <f>TEXT(Sales[[#This Row],[Date and Time]],"mm")</f>
        <v>01</v>
      </c>
      <c r="N308" s="10" t="str">
        <f>TEXT(Sales[[#This Row],[Date and Time]],"mmmm")</f>
        <v>January</v>
      </c>
    </row>
    <row r="309" spans="1:14" x14ac:dyDescent="0.3">
      <c r="A309" s="1" t="s">
        <v>3777</v>
      </c>
      <c r="B309" s="2">
        <v>45590.989212962966</v>
      </c>
      <c r="C309" s="1" t="s">
        <v>3278</v>
      </c>
      <c r="D309" s="1" t="s">
        <v>2086</v>
      </c>
      <c r="E309" s="1" t="s">
        <v>3461</v>
      </c>
      <c r="F309" s="1" t="s">
        <v>3472</v>
      </c>
      <c r="G309" s="1">
        <v>1614.99</v>
      </c>
      <c r="H309" s="1">
        <v>3</v>
      </c>
      <c r="I309" s="1">
        <f>Sales[[#This Row],[Selling Price]]*H309</f>
        <v>4844.97</v>
      </c>
      <c r="J309" s="1">
        <f>VLOOKUP(Sales[[#This Row],[Product ID]],Products[],4,0)</f>
        <v>330.51</v>
      </c>
      <c r="K309" s="1">
        <f>Sales[[#This Row],[Total Sales]]-Sales[[#This Row],[Cost price]]</f>
        <v>4514.46</v>
      </c>
      <c r="L309" s="1" t="str">
        <f>TEXT(Sales[[#This Row],[Date and Time]],"dddd")</f>
        <v>Friday</v>
      </c>
      <c r="M309" s="1" t="str">
        <f>TEXT(Sales[[#This Row],[Date and Time]],"mm")</f>
        <v>10</v>
      </c>
      <c r="N309" s="10" t="str">
        <f>TEXT(Sales[[#This Row],[Date and Time]],"mmmm")</f>
        <v>October</v>
      </c>
    </row>
    <row r="310" spans="1:14" x14ac:dyDescent="0.3">
      <c r="A310" s="1" t="s">
        <v>3778</v>
      </c>
      <c r="B310" s="2">
        <v>45527.479803240742</v>
      </c>
      <c r="C310" s="1" t="s">
        <v>3421</v>
      </c>
      <c r="D310" s="1" t="s">
        <v>2650</v>
      </c>
      <c r="E310" s="1" t="s">
        <v>3466</v>
      </c>
      <c r="F310" s="1" t="s">
        <v>3476</v>
      </c>
      <c r="G310" s="1">
        <v>322.06</v>
      </c>
      <c r="H310" s="1">
        <v>5</v>
      </c>
      <c r="I310" s="1">
        <f>Sales[[#This Row],[Selling Price]]*H310</f>
        <v>1610.3</v>
      </c>
      <c r="J310" s="1">
        <f>VLOOKUP(Sales[[#This Row],[Product ID]],Products[],4,0)</f>
        <v>407.18</v>
      </c>
      <c r="K310" s="1">
        <f>Sales[[#This Row],[Total Sales]]-Sales[[#This Row],[Cost price]]</f>
        <v>1203.1199999999999</v>
      </c>
      <c r="L310" s="1" t="str">
        <f>TEXT(Sales[[#This Row],[Date and Time]],"dddd")</f>
        <v>Friday</v>
      </c>
      <c r="M310" s="1" t="str">
        <f>TEXT(Sales[[#This Row],[Date and Time]],"mm")</f>
        <v>08</v>
      </c>
      <c r="N310" s="10" t="str">
        <f>TEXT(Sales[[#This Row],[Date and Time]],"mmmm")</f>
        <v>August</v>
      </c>
    </row>
    <row r="311" spans="1:14" x14ac:dyDescent="0.3">
      <c r="A311" s="1" t="s">
        <v>3779</v>
      </c>
      <c r="B311" s="2">
        <v>45586.437384259261</v>
      </c>
      <c r="C311" s="1" t="s">
        <v>3312</v>
      </c>
      <c r="D311" s="1" t="s">
        <v>530</v>
      </c>
      <c r="E311" s="1" t="s">
        <v>3466</v>
      </c>
      <c r="F311" s="1" t="s">
        <v>3462</v>
      </c>
      <c r="G311" s="1">
        <v>1254.6600000000001</v>
      </c>
      <c r="H311" s="1">
        <v>8</v>
      </c>
      <c r="I311" s="1">
        <f>Sales[[#This Row],[Selling Price]]*H311</f>
        <v>10037.280000000001</v>
      </c>
      <c r="J311" s="1">
        <f>VLOOKUP(Sales[[#This Row],[Product ID]],Products[],4,0)</f>
        <v>193.63</v>
      </c>
      <c r="K311" s="1">
        <f>Sales[[#This Row],[Total Sales]]-Sales[[#This Row],[Cost price]]</f>
        <v>9843.6500000000015</v>
      </c>
      <c r="L311" s="1" t="str">
        <f>TEXT(Sales[[#This Row],[Date and Time]],"dddd")</f>
        <v>Monday</v>
      </c>
      <c r="M311" s="1" t="str">
        <f>TEXT(Sales[[#This Row],[Date and Time]],"mm")</f>
        <v>10</v>
      </c>
      <c r="N311" s="10" t="str">
        <f>TEXT(Sales[[#This Row],[Date and Time]],"mmmm")</f>
        <v>October</v>
      </c>
    </row>
    <row r="312" spans="1:14" x14ac:dyDescent="0.3">
      <c r="A312" s="1" t="s">
        <v>3780</v>
      </c>
      <c r="B312" s="2">
        <v>45535.645578703705</v>
      </c>
      <c r="C312" s="1" t="s">
        <v>3302</v>
      </c>
      <c r="D312" s="1" t="s">
        <v>3040</v>
      </c>
      <c r="E312" s="1" t="s">
        <v>3464</v>
      </c>
      <c r="F312" s="1" t="s">
        <v>3472</v>
      </c>
      <c r="G312" s="1">
        <v>859.03</v>
      </c>
      <c r="H312" s="1">
        <v>3</v>
      </c>
      <c r="I312" s="1">
        <f>Sales[[#This Row],[Selling Price]]*H312</f>
        <v>2577.09</v>
      </c>
      <c r="J312" s="1">
        <f>VLOOKUP(Sales[[#This Row],[Product ID]],Products[],4,0)</f>
        <v>71.47</v>
      </c>
      <c r="K312" s="1">
        <f>Sales[[#This Row],[Total Sales]]-Sales[[#This Row],[Cost price]]</f>
        <v>2505.6200000000003</v>
      </c>
      <c r="L312" s="1" t="str">
        <f>TEXT(Sales[[#This Row],[Date and Time]],"dddd")</f>
        <v>Saturday</v>
      </c>
      <c r="M312" s="1" t="str">
        <f>TEXT(Sales[[#This Row],[Date and Time]],"mm")</f>
        <v>08</v>
      </c>
      <c r="N312" s="10" t="str">
        <f>TEXT(Sales[[#This Row],[Date and Time]],"mmmm")</f>
        <v>August</v>
      </c>
    </row>
    <row r="313" spans="1:14" x14ac:dyDescent="0.3">
      <c r="A313" s="1" t="s">
        <v>3781</v>
      </c>
      <c r="B313" s="2">
        <v>45474.012430555558</v>
      </c>
      <c r="C313" s="1" t="s">
        <v>3276</v>
      </c>
      <c r="D313" s="1" t="s">
        <v>3190</v>
      </c>
      <c r="E313" s="1" t="s">
        <v>3461</v>
      </c>
      <c r="F313" s="1" t="s">
        <v>3472</v>
      </c>
      <c r="G313" s="1">
        <v>1840.92</v>
      </c>
      <c r="H313" s="1">
        <v>3</v>
      </c>
      <c r="I313" s="1">
        <f>Sales[[#This Row],[Selling Price]]*H313</f>
        <v>5522.76</v>
      </c>
      <c r="J313" s="1">
        <f>VLOOKUP(Sales[[#This Row],[Product ID]],Products[],4,0)</f>
        <v>736.41</v>
      </c>
      <c r="K313" s="1">
        <f>Sales[[#This Row],[Total Sales]]-Sales[[#This Row],[Cost price]]</f>
        <v>4786.3500000000004</v>
      </c>
      <c r="L313" s="1" t="str">
        <f>TEXT(Sales[[#This Row],[Date and Time]],"dddd")</f>
        <v>Monday</v>
      </c>
      <c r="M313" s="1" t="str">
        <f>TEXT(Sales[[#This Row],[Date and Time]],"mm")</f>
        <v>07</v>
      </c>
      <c r="N313" s="10" t="str">
        <f>TEXT(Sales[[#This Row],[Date and Time]],"mmmm")</f>
        <v>July</v>
      </c>
    </row>
    <row r="314" spans="1:14" x14ac:dyDescent="0.3">
      <c r="A314" s="1" t="s">
        <v>3782</v>
      </c>
      <c r="B314" s="2">
        <v>45469.595972222225</v>
      </c>
      <c r="C314" s="1" t="s">
        <v>3332</v>
      </c>
      <c r="D314" s="1" t="s">
        <v>2043</v>
      </c>
      <c r="E314" s="1" t="s">
        <v>3479</v>
      </c>
      <c r="F314" s="1" t="s">
        <v>3472</v>
      </c>
      <c r="G314" s="1">
        <v>1232.54</v>
      </c>
      <c r="H314" s="1">
        <v>1</v>
      </c>
      <c r="I314" s="1">
        <f>Sales[[#This Row],[Selling Price]]*H314</f>
        <v>1232.54</v>
      </c>
      <c r="J314" s="1">
        <f>VLOOKUP(Sales[[#This Row],[Product ID]],Products[],4,0)</f>
        <v>348.54</v>
      </c>
      <c r="K314" s="1">
        <f>Sales[[#This Row],[Total Sales]]-Sales[[#This Row],[Cost price]]</f>
        <v>884</v>
      </c>
      <c r="L314" s="1" t="str">
        <f>TEXT(Sales[[#This Row],[Date and Time]],"dddd")</f>
        <v>Wednesday</v>
      </c>
      <c r="M314" s="1" t="str">
        <f>TEXT(Sales[[#This Row],[Date and Time]],"mm")</f>
        <v>06</v>
      </c>
      <c r="N314" s="10" t="str">
        <f>TEXT(Sales[[#This Row],[Date and Time]],"mmmm")</f>
        <v>June</v>
      </c>
    </row>
    <row r="315" spans="1:14" x14ac:dyDescent="0.3">
      <c r="A315" s="1" t="s">
        <v>3783</v>
      </c>
      <c r="B315" s="2">
        <v>45541.438750000001</v>
      </c>
      <c r="C315" s="1" t="s">
        <v>3317</v>
      </c>
      <c r="D315" s="1" t="s">
        <v>2245</v>
      </c>
      <c r="E315" s="1" t="s">
        <v>3466</v>
      </c>
      <c r="F315" s="1" t="s">
        <v>3462</v>
      </c>
      <c r="G315" s="1">
        <v>1260.3699999999999</v>
      </c>
      <c r="H315" s="1">
        <v>8</v>
      </c>
      <c r="I315" s="1">
        <f>Sales[[#This Row],[Selling Price]]*H315</f>
        <v>10082.959999999999</v>
      </c>
      <c r="J315" s="1">
        <f>VLOOKUP(Sales[[#This Row],[Product ID]],Products[],4,0)</f>
        <v>327.89</v>
      </c>
      <c r="K315" s="1">
        <f>Sales[[#This Row],[Total Sales]]-Sales[[#This Row],[Cost price]]</f>
        <v>9755.07</v>
      </c>
      <c r="L315" s="1" t="str">
        <f>TEXT(Sales[[#This Row],[Date and Time]],"dddd")</f>
        <v>Friday</v>
      </c>
      <c r="M315" s="1" t="str">
        <f>TEXT(Sales[[#This Row],[Date and Time]],"mm")</f>
        <v>09</v>
      </c>
      <c r="N315" s="10" t="str">
        <f>TEXT(Sales[[#This Row],[Date and Time]],"mmmm")</f>
        <v>September</v>
      </c>
    </row>
    <row r="316" spans="1:14" x14ac:dyDescent="0.3">
      <c r="A316" s="1" t="s">
        <v>3784</v>
      </c>
      <c r="B316" s="2">
        <v>45324.974409722221</v>
      </c>
      <c r="C316" s="1" t="s">
        <v>3453</v>
      </c>
      <c r="D316" s="1" t="s">
        <v>1622</v>
      </c>
      <c r="E316" s="1" t="s">
        <v>3461</v>
      </c>
      <c r="F316" s="1" t="s">
        <v>3472</v>
      </c>
      <c r="G316" s="1">
        <v>62.92</v>
      </c>
      <c r="H316" s="1">
        <v>2</v>
      </c>
      <c r="I316" s="1">
        <f>Sales[[#This Row],[Selling Price]]*H316</f>
        <v>125.84</v>
      </c>
      <c r="J316" s="1">
        <f>VLOOKUP(Sales[[#This Row],[Product ID]],Products[],4,0)</f>
        <v>606.07000000000005</v>
      </c>
      <c r="K316" s="1">
        <f>Sales[[#This Row],[Total Sales]]-Sales[[#This Row],[Cost price]]</f>
        <v>-480.23</v>
      </c>
      <c r="L316" s="1" t="str">
        <f>TEXT(Sales[[#This Row],[Date and Time]],"dddd")</f>
        <v>Friday</v>
      </c>
      <c r="M316" s="1" t="str">
        <f>TEXT(Sales[[#This Row],[Date and Time]],"mm")</f>
        <v>02</v>
      </c>
      <c r="N316" s="10" t="str">
        <f>TEXT(Sales[[#This Row],[Date and Time]],"mmmm")</f>
        <v>February</v>
      </c>
    </row>
    <row r="317" spans="1:14" x14ac:dyDescent="0.3">
      <c r="A317" s="1" t="s">
        <v>3785</v>
      </c>
      <c r="B317" s="2">
        <v>45431.871967592589</v>
      </c>
      <c r="C317" s="1" t="s">
        <v>3342</v>
      </c>
      <c r="D317" s="1" t="s">
        <v>1291</v>
      </c>
      <c r="E317" s="1" t="s">
        <v>3466</v>
      </c>
      <c r="F317" s="1" t="s">
        <v>3467</v>
      </c>
      <c r="G317" s="1">
        <v>928.38</v>
      </c>
      <c r="H317" s="1">
        <v>6</v>
      </c>
      <c r="I317" s="1">
        <f>Sales[[#This Row],[Selling Price]]*H317</f>
        <v>5570.28</v>
      </c>
      <c r="J317" s="1">
        <f>VLOOKUP(Sales[[#This Row],[Product ID]],Products[],4,0)</f>
        <v>961.3</v>
      </c>
      <c r="K317" s="1">
        <f>Sales[[#This Row],[Total Sales]]-Sales[[#This Row],[Cost price]]</f>
        <v>4608.9799999999996</v>
      </c>
      <c r="L317" s="1" t="str">
        <f>TEXT(Sales[[#This Row],[Date and Time]],"dddd")</f>
        <v>Sunday</v>
      </c>
      <c r="M317" s="1" t="str">
        <f>TEXT(Sales[[#This Row],[Date and Time]],"mm")</f>
        <v>05</v>
      </c>
      <c r="N317" s="10" t="str">
        <f>TEXT(Sales[[#This Row],[Date and Time]],"mmmm")</f>
        <v>May</v>
      </c>
    </row>
    <row r="318" spans="1:14" x14ac:dyDescent="0.3">
      <c r="A318" s="1" t="s">
        <v>3786</v>
      </c>
      <c r="B318" s="2">
        <v>45304.924409722225</v>
      </c>
      <c r="C318" s="1" t="s">
        <v>3306</v>
      </c>
      <c r="D318" s="1" t="s">
        <v>1937</v>
      </c>
      <c r="E318" s="1" t="s">
        <v>3466</v>
      </c>
      <c r="F318" s="1" t="s">
        <v>3467</v>
      </c>
      <c r="G318" s="1">
        <v>241.4</v>
      </c>
      <c r="H318" s="1">
        <v>1</v>
      </c>
      <c r="I318" s="1">
        <f>Sales[[#This Row],[Selling Price]]*H318</f>
        <v>241.4</v>
      </c>
      <c r="J318" s="1">
        <f>VLOOKUP(Sales[[#This Row],[Product ID]],Products[],4,0)</f>
        <v>914.29</v>
      </c>
      <c r="K318" s="1">
        <f>Sales[[#This Row],[Total Sales]]-Sales[[#This Row],[Cost price]]</f>
        <v>-672.89</v>
      </c>
      <c r="L318" s="1" t="str">
        <f>TEXT(Sales[[#This Row],[Date and Time]],"dddd")</f>
        <v>Saturday</v>
      </c>
      <c r="M318" s="1" t="str">
        <f>TEXT(Sales[[#This Row],[Date and Time]],"mm")</f>
        <v>01</v>
      </c>
      <c r="N318" s="10" t="str">
        <f>TEXT(Sales[[#This Row],[Date and Time]],"mmmm")</f>
        <v>January</v>
      </c>
    </row>
    <row r="319" spans="1:14" x14ac:dyDescent="0.3">
      <c r="A319" s="1" t="s">
        <v>3787</v>
      </c>
      <c r="B319" s="2">
        <v>45548.674409722225</v>
      </c>
      <c r="C319" s="1" t="s">
        <v>3398</v>
      </c>
      <c r="D319" s="1" t="s">
        <v>1058</v>
      </c>
      <c r="E319" s="1" t="s">
        <v>3479</v>
      </c>
      <c r="F319" s="1" t="s">
        <v>3462</v>
      </c>
      <c r="G319" s="1">
        <v>517.88</v>
      </c>
      <c r="H319" s="1">
        <v>5</v>
      </c>
      <c r="I319" s="1">
        <f>Sales[[#This Row],[Selling Price]]*H319</f>
        <v>2589.4</v>
      </c>
      <c r="J319" s="1">
        <f>VLOOKUP(Sales[[#This Row],[Product ID]],Products[],4,0)</f>
        <v>789.58</v>
      </c>
      <c r="K319" s="1">
        <f>Sales[[#This Row],[Total Sales]]-Sales[[#This Row],[Cost price]]</f>
        <v>1799.8200000000002</v>
      </c>
      <c r="L319" s="1" t="str">
        <f>TEXT(Sales[[#This Row],[Date and Time]],"dddd")</f>
        <v>Friday</v>
      </c>
      <c r="M319" s="1" t="str">
        <f>TEXT(Sales[[#This Row],[Date and Time]],"mm")</f>
        <v>09</v>
      </c>
      <c r="N319" s="10" t="str">
        <f>TEXT(Sales[[#This Row],[Date and Time]],"mmmm")</f>
        <v>September</v>
      </c>
    </row>
    <row r="320" spans="1:14" x14ac:dyDescent="0.3">
      <c r="A320" s="1" t="s">
        <v>3788</v>
      </c>
      <c r="B320" s="2">
        <v>45575.403356481482</v>
      </c>
      <c r="C320" s="1" t="s">
        <v>3428</v>
      </c>
      <c r="D320" s="1" t="s">
        <v>2601</v>
      </c>
      <c r="E320" s="1" t="s">
        <v>3479</v>
      </c>
      <c r="F320" s="1" t="s">
        <v>3462</v>
      </c>
      <c r="G320" s="1">
        <v>1146.25</v>
      </c>
      <c r="H320" s="1">
        <v>7</v>
      </c>
      <c r="I320" s="1">
        <f>Sales[[#This Row],[Selling Price]]*H320</f>
        <v>8023.75</v>
      </c>
      <c r="J320" s="1">
        <f>VLOOKUP(Sales[[#This Row],[Product ID]],Products[],4,0)</f>
        <v>742.32</v>
      </c>
      <c r="K320" s="1">
        <f>Sales[[#This Row],[Total Sales]]-Sales[[#This Row],[Cost price]]</f>
        <v>7281.43</v>
      </c>
      <c r="L320" s="1" t="str">
        <f>TEXT(Sales[[#This Row],[Date and Time]],"dddd")</f>
        <v>Thursday</v>
      </c>
      <c r="M320" s="1" t="str">
        <f>TEXT(Sales[[#This Row],[Date and Time]],"mm")</f>
        <v>10</v>
      </c>
      <c r="N320" s="10" t="str">
        <f>TEXT(Sales[[#This Row],[Date and Time]],"mmmm")</f>
        <v>October</v>
      </c>
    </row>
    <row r="321" spans="1:14" x14ac:dyDescent="0.3">
      <c r="A321" s="1" t="s">
        <v>3789</v>
      </c>
      <c r="B321" s="2">
        <v>45601.045543981483</v>
      </c>
      <c r="C321" s="1" t="s">
        <v>3452</v>
      </c>
      <c r="D321" s="1" t="s">
        <v>2273</v>
      </c>
      <c r="E321" s="1" t="s">
        <v>3466</v>
      </c>
      <c r="F321" s="1" t="s">
        <v>3472</v>
      </c>
      <c r="G321" s="1">
        <v>700.7</v>
      </c>
      <c r="H321" s="1">
        <v>8</v>
      </c>
      <c r="I321" s="1">
        <f>Sales[[#This Row],[Selling Price]]*H321</f>
        <v>5605.6</v>
      </c>
      <c r="J321" s="1">
        <f>VLOOKUP(Sales[[#This Row],[Product ID]],Products[],4,0)</f>
        <v>907.07</v>
      </c>
      <c r="K321" s="1">
        <f>Sales[[#This Row],[Total Sales]]-Sales[[#This Row],[Cost price]]</f>
        <v>4698.5300000000007</v>
      </c>
      <c r="L321" s="1" t="str">
        <f>TEXT(Sales[[#This Row],[Date and Time]],"dddd")</f>
        <v>Tuesday</v>
      </c>
      <c r="M321" s="1" t="str">
        <f>TEXT(Sales[[#This Row],[Date and Time]],"mm")</f>
        <v>11</v>
      </c>
      <c r="N321" s="10" t="str">
        <f>TEXT(Sales[[#This Row],[Date and Time]],"mmmm")</f>
        <v>November</v>
      </c>
    </row>
    <row r="322" spans="1:14" x14ac:dyDescent="0.3">
      <c r="A322" s="1" t="s">
        <v>3790</v>
      </c>
      <c r="B322" s="2">
        <v>45392.557928240742</v>
      </c>
      <c r="C322" s="1" t="s">
        <v>3269</v>
      </c>
      <c r="D322" s="1" t="s">
        <v>2819</v>
      </c>
      <c r="E322" s="1" t="s">
        <v>3461</v>
      </c>
      <c r="F322" s="1" t="s">
        <v>3469</v>
      </c>
      <c r="G322" s="1">
        <v>385.76</v>
      </c>
      <c r="H322" s="1">
        <v>8</v>
      </c>
      <c r="I322" s="1">
        <f>Sales[[#This Row],[Selling Price]]*H322</f>
        <v>3086.08</v>
      </c>
      <c r="J322" s="1">
        <f>VLOOKUP(Sales[[#This Row],[Product ID]],Products[],4,0)</f>
        <v>627.66</v>
      </c>
      <c r="K322" s="1">
        <f>Sales[[#This Row],[Total Sales]]-Sales[[#This Row],[Cost price]]</f>
        <v>2458.42</v>
      </c>
      <c r="L322" s="1" t="str">
        <f>TEXT(Sales[[#This Row],[Date and Time]],"dddd")</f>
        <v>Wednesday</v>
      </c>
      <c r="M322" s="1" t="str">
        <f>TEXT(Sales[[#This Row],[Date and Time]],"mm")</f>
        <v>04</v>
      </c>
      <c r="N322" s="10" t="str">
        <f>TEXT(Sales[[#This Row],[Date and Time]],"mmmm")</f>
        <v>April</v>
      </c>
    </row>
    <row r="323" spans="1:14" x14ac:dyDescent="0.3">
      <c r="A323" s="1" t="s">
        <v>3791</v>
      </c>
      <c r="B323" s="2">
        <v>45432.051724537036</v>
      </c>
      <c r="C323" s="1" t="s">
        <v>3284</v>
      </c>
      <c r="D323" s="1" t="s">
        <v>539</v>
      </c>
      <c r="E323" s="1" t="s">
        <v>3461</v>
      </c>
      <c r="F323" s="1" t="s">
        <v>3467</v>
      </c>
      <c r="G323" s="1">
        <v>1419.28</v>
      </c>
      <c r="H323" s="1">
        <v>1</v>
      </c>
      <c r="I323" s="1">
        <f>Sales[[#This Row],[Selling Price]]*H323</f>
        <v>1419.28</v>
      </c>
      <c r="J323" s="1">
        <f>VLOOKUP(Sales[[#This Row],[Product ID]],Products[],4,0)</f>
        <v>644.58000000000004</v>
      </c>
      <c r="K323" s="1">
        <f>Sales[[#This Row],[Total Sales]]-Sales[[#This Row],[Cost price]]</f>
        <v>774.69999999999993</v>
      </c>
      <c r="L323" s="1" t="str">
        <f>TEXT(Sales[[#This Row],[Date and Time]],"dddd")</f>
        <v>Monday</v>
      </c>
      <c r="M323" s="1" t="str">
        <f>TEXT(Sales[[#This Row],[Date and Time]],"mm")</f>
        <v>05</v>
      </c>
      <c r="N323" s="10" t="str">
        <f>TEXT(Sales[[#This Row],[Date and Time]],"mmmm")</f>
        <v>May</v>
      </c>
    </row>
    <row r="324" spans="1:14" x14ac:dyDescent="0.3">
      <c r="A324" s="1" t="s">
        <v>3792</v>
      </c>
      <c r="B324" s="2">
        <v>45366.123263888891</v>
      </c>
      <c r="C324" s="1" t="s">
        <v>3311</v>
      </c>
      <c r="D324" s="1" t="s">
        <v>1442</v>
      </c>
      <c r="E324" s="1" t="s">
        <v>3461</v>
      </c>
      <c r="F324" s="1" t="s">
        <v>3469</v>
      </c>
      <c r="G324" s="1">
        <v>1938.1</v>
      </c>
      <c r="H324" s="1">
        <v>1</v>
      </c>
      <c r="I324" s="1">
        <f>Sales[[#This Row],[Selling Price]]*H324</f>
        <v>1938.1</v>
      </c>
      <c r="J324" s="1">
        <f>VLOOKUP(Sales[[#This Row],[Product ID]],Products[],4,0)</f>
        <v>961.88</v>
      </c>
      <c r="K324" s="1">
        <f>Sales[[#This Row],[Total Sales]]-Sales[[#This Row],[Cost price]]</f>
        <v>976.21999999999991</v>
      </c>
      <c r="L324" s="1" t="str">
        <f>TEXT(Sales[[#This Row],[Date and Time]],"dddd")</f>
        <v>Friday</v>
      </c>
      <c r="M324" s="1" t="str">
        <f>TEXT(Sales[[#This Row],[Date and Time]],"mm")</f>
        <v>03</v>
      </c>
      <c r="N324" s="10" t="str">
        <f>TEXT(Sales[[#This Row],[Date and Time]],"mmmm")</f>
        <v>March</v>
      </c>
    </row>
    <row r="325" spans="1:14" x14ac:dyDescent="0.3">
      <c r="A325" s="1" t="s">
        <v>3793</v>
      </c>
      <c r="B325" s="2">
        <v>45545.422048611108</v>
      </c>
      <c r="C325" s="1" t="s">
        <v>3385</v>
      </c>
      <c r="D325" s="1" t="s">
        <v>1738</v>
      </c>
      <c r="E325" s="1" t="s">
        <v>3466</v>
      </c>
      <c r="F325" s="1" t="s">
        <v>3476</v>
      </c>
      <c r="G325" s="1">
        <v>1696.81</v>
      </c>
      <c r="H325" s="1">
        <v>10</v>
      </c>
      <c r="I325" s="1">
        <f>Sales[[#This Row],[Selling Price]]*H325</f>
        <v>16968.099999999999</v>
      </c>
      <c r="J325" s="1">
        <f>VLOOKUP(Sales[[#This Row],[Product ID]],Products[],4,0)</f>
        <v>28.1</v>
      </c>
      <c r="K325" s="1">
        <f>Sales[[#This Row],[Total Sales]]-Sales[[#This Row],[Cost price]]</f>
        <v>16940</v>
      </c>
      <c r="L325" s="1" t="str">
        <f>TEXT(Sales[[#This Row],[Date and Time]],"dddd")</f>
        <v>Tuesday</v>
      </c>
      <c r="M325" s="1" t="str">
        <f>TEXT(Sales[[#This Row],[Date and Time]],"mm")</f>
        <v>09</v>
      </c>
      <c r="N325" s="10" t="str">
        <f>TEXT(Sales[[#This Row],[Date and Time]],"mmmm")</f>
        <v>September</v>
      </c>
    </row>
    <row r="326" spans="1:14" x14ac:dyDescent="0.3">
      <c r="A326" s="1" t="s">
        <v>3794</v>
      </c>
      <c r="B326" s="2">
        <v>45525.98233796296</v>
      </c>
      <c r="C326" s="1" t="s">
        <v>3347</v>
      </c>
      <c r="D326" s="1" t="s">
        <v>667</v>
      </c>
      <c r="E326" s="1" t="s">
        <v>3479</v>
      </c>
      <c r="F326" s="1" t="s">
        <v>3469</v>
      </c>
      <c r="G326" s="1">
        <v>205.32</v>
      </c>
      <c r="H326" s="1">
        <v>8</v>
      </c>
      <c r="I326" s="1">
        <f>Sales[[#This Row],[Selling Price]]*H326</f>
        <v>1642.56</v>
      </c>
      <c r="J326" s="1">
        <f>VLOOKUP(Sales[[#This Row],[Product ID]],Products[],4,0)</f>
        <v>211.14</v>
      </c>
      <c r="K326" s="1">
        <f>Sales[[#This Row],[Total Sales]]-Sales[[#This Row],[Cost price]]</f>
        <v>1431.42</v>
      </c>
      <c r="L326" s="1" t="str">
        <f>TEXT(Sales[[#This Row],[Date and Time]],"dddd")</f>
        <v>Wednesday</v>
      </c>
      <c r="M326" s="1" t="str">
        <f>TEXT(Sales[[#This Row],[Date and Time]],"mm")</f>
        <v>08</v>
      </c>
      <c r="N326" s="10" t="str">
        <f>TEXT(Sales[[#This Row],[Date and Time]],"mmmm")</f>
        <v>August</v>
      </c>
    </row>
    <row r="327" spans="1:14" x14ac:dyDescent="0.3">
      <c r="A327" s="1" t="s">
        <v>3795</v>
      </c>
      <c r="B327" s="2">
        <v>45595.419490740744</v>
      </c>
      <c r="C327" s="1" t="s">
        <v>3269</v>
      </c>
      <c r="D327" s="1" t="s">
        <v>2415</v>
      </c>
      <c r="E327" s="1" t="s">
        <v>3461</v>
      </c>
      <c r="F327" s="1" t="s">
        <v>3462</v>
      </c>
      <c r="G327" s="1">
        <v>1403.67</v>
      </c>
      <c r="H327" s="1">
        <v>10</v>
      </c>
      <c r="I327" s="1">
        <f>Sales[[#This Row],[Selling Price]]*H327</f>
        <v>14036.7</v>
      </c>
      <c r="J327" s="1">
        <f>VLOOKUP(Sales[[#This Row],[Product ID]],Products[],4,0)</f>
        <v>627.66</v>
      </c>
      <c r="K327" s="1">
        <f>Sales[[#This Row],[Total Sales]]-Sales[[#This Row],[Cost price]]</f>
        <v>13409.04</v>
      </c>
      <c r="L327" s="1" t="str">
        <f>TEXT(Sales[[#This Row],[Date and Time]],"dddd")</f>
        <v>Wednesday</v>
      </c>
      <c r="M327" s="1" t="str">
        <f>TEXT(Sales[[#This Row],[Date and Time]],"mm")</f>
        <v>10</v>
      </c>
      <c r="N327" s="10" t="str">
        <f>TEXT(Sales[[#This Row],[Date and Time]],"mmmm")</f>
        <v>October</v>
      </c>
    </row>
    <row r="328" spans="1:14" x14ac:dyDescent="0.3">
      <c r="A328" s="1" t="s">
        <v>3796</v>
      </c>
      <c r="B328" s="2">
        <v>45433.696747685186</v>
      </c>
      <c r="C328" s="1" t="s">
        <v>3444</v>
      </c>
      <c r="D328" s="1" t="s">
        <v>2898</v>
      </c>
      <c r="E328" s="1" t="s">
        <v>3479</v>
      </c>
      <c r="F328" s="1" t="s">
        <v>3476</v>
      </c>
      <c r="G328" s="1">
        <v>690.35</v>
      </c>
      <c r="H328" s="1">
        <v>6</v>
      </c>
      <c r="I328" s="1">
        <f>Sales[[#This Row],[Selling Price]]*H328</f>
        <v>4142.1000000000004</v>
      </c>
      <c r="J328" s="1">
        <f>VLOOKUP(Sales[[#This Row],[Product ID]],Products[],4,0)</f>
        <v>148.63</v>
      </c>
      <c r="K328" s="1">
        <f>Sales[[#This Row],[Total Sales]]-Sales[[#This Row],[Cost price]]</f>
        <v>3993.4700000000003</v>
      </c>
      <c r="L328" s="1" t="str">
        <f>TEXT(Sales[[#This Row],[Date and Time]],"dddd")</f>
        <v>Tuesday</v>
      </c>
      <c r="M328" s="1" t="str">
        <f>TEXT(Sales[[#This Row],[Date and Time]],"mm")</f>
        <v>05</v>
      </c>
      <c r="N328" s="10" t="str">
        <f>TEXT(Sales[[#This Row],[Date and Time]],"mmmm")</f>
        <v>May</v>
      </c>
    </row>
    <row r="329" spans="1:14" x14ac:dyDescent="0.3">
      <c r="A329" s="1" t="s">
        <v>3797</v>
      </c>
      <c r="B329" s="2">
        <v>45345.220358796294</v>
      </c>
      <c r="C329" s="1" t="s">
        <v>3396</v>
      </c>
      <c r="D329" s="1" t="s">
        <v>2114</v>
      </c>
      <c r="E329" s="1" t="s">
        <v>3461</v>
      </c>
      <c r="F329" s="1" t="s">
        <v>3467</v>
      </c>
      <c r="G329" s="1">
        <v>1431.32</v>
      </c>
      <c r="H329" s="1">
        <v>9</v>
      </c>
      <c r="I329" s="1">
        <f>Sales[[#This Row],[Selling Price]]*H329</f>
        <v>12881.88</v>
      </c>
      <c r="J329" s="1">
        <f>VLOOKUP(Sales[[#This Row],[Product ID]],Products[],4,0)</f>
        <v>570.6</v>
      </c>
      <c r="K329" s="1">
        <f>Sales[[#This Row],[Total Sales]]-Sales[[#This Row],[Cost price]]</f>
        <v>12311.279999999999</v>
      </c>
      <c r="L329" s="1" t="str">
        <f>TEXT(Sales[[#This Row],[Date and Time]],"dddd")</f>
        <v>Friday</v>
      </c>
      <c r="M329" s="1" t="str">
        <f>TEXT(Sales[[#This Row],[Date and Time]],"mm")</f>
        <v>02</v>
      </c>
      <c r="N329" s="10" t="str">
        <f>TEXT(Sales[[#This Row],[Date and Time]],"mmmm")</f>
        <v>February</v>
      </c>
    </row>
    <row r="330" spans="1:14" x14ac:dyDescent="0.3">
      <c r="A330" s="1" t="s">
        <v>3798</v>
      </c>
      <c r="B330" s="2">
        <v>45536.22556712963</v>
      </c>
      <c r="C330" s="1" t="s">
        <v>3299</v>
      </c>
      <c r="D330" s="1" t="s">
        <v>102</v>
      </c>
      <c r="E330" s="1" t="s">
        <v>3471</v>
      </c>
      <c r="F330" s="1" t="s">
        <v>3467</v>
      </c>
      <c r="G330" s="1">
        <v>223.51</v>
      </c>
      <c r="H330" s="1">
        <v>5</v>
      </c>
      <c r="I330" s="1">
        <f>Sales[[#This Row],[Selling Price]]*H330</f>
        <v>1117.55</v>
      </c>
      <c r="J330" s="1">
        <f>VLOOKUP(Sales[[#This Row],[Product ID]],Products[],4,0)</f>
        <v>401.98</v>
      </c>
      <c r="K330" s="1">
        <f>Sales[[#This Row],[Total Sales]]-Sales[[#This Row],[Cost price]]</f>
        <v>715.56999999999994</v>
      </c>
      <c r="L330" s="1" t="str">
        <f>TEXT(Sales[[#This Row],[Date and Time]],"dddd")</f>
        <v>Sunday</v>
      </c>
      <c r="M330" s="1" t="str">
        <f>TEXT(Sales[[#This Row],[Date and Time]],"mm")</f>
        <v>09</v>
      </c>
      <c r="N330" s="10" t="str">
        <f>TEXT(Sales[[#This Row],[Date and Time]],"mmmm")</f>
        <v>September</v>
      </c>
    </row>
    <row r="331" spans="1:14" x14ac:dyDescent="0.3">
      <c r="A331" s="1" t="s">
        <v>3799</v>
      </c>
      <c r="B331" s="2">
        <v>45565.82476851852</v>
      </c>
      <c r="C331" s="1" t="s">
        <v>3393</v>
      </c>
      <c r="D331" s="1" t="s">
        <v>2904</v>
      </c>
      <c r="E331" s="1" t="s">
        <v>3466</v>
      </c>
      <c r="F331" s="1" t="s">
        <v>3469</v>
      </c>
      <c r="G331" s="1">
        <v>1730.78</v>
      </c>
      <c r="H331" s="1">
        <v>5</v>
      </c>
      <c r="I331" s="1">
        <f>Sales[[#This Row],[Selling Price]]*H331</f>
        <v>8653.9</v>
      </c>
      <c r="J331" s="1">
        <f>VLOOKUP(Sales[[#This Row],[Product ID]],Products[],4,0)</f>
        <v>368.41</v>
      </c>
      <c r="K331" s="1">
        <f>Sales[[#This Row],[Total Sales]]-Sales[[#This Row],[Cost price]]</f>
        <v>8285.49</v>
      </c>
      <c r="L331" s="1" t="str">
        <f>TEXT(Sales[[#This Row],[Date and Time]],"dddd")</f>
        <v>Monday</v>
      </c>
      <c r="M331" s="1" t="str">
        <f>TEXT(Sales[[#This Row],[Date and Time]],"mm")</f>
        <v>09</v>
      </c>
      <c r="N331" s="10" t="str">
        <f>TEXT(Sales[[#This Row],[Date and Time]],"mmmm")</f>
        <v>September</v>
      </c>
    </row>
    <row r="332" spans="1:14" x14ac:dyDescent="0.3">
      <c r="A332" s="1" t="s">
        <v>3800</v>
      </c>
      <c r="B332" s="2">
        <v>45402.503831018519</v>
      </c>
      <c r="C332" s="1" t="s">
        <v>3317</v>
      </c>
      <c r="D332" s="1" t="s">
        <v>701</v>
      </c>
      <c r="E332" s="1" t="s">
        <v>3471</v>
      </c>
      <c r="F332" s="1" t="s">
        <v>3467</v>
      </c>
      <c r="G332" s="1">
        <v>355.18</v>
      </c>
      <c r="H332" s="1">
        <v>1</v>
      </c>
      <c r="I332" s="1">
        <f>Sales[[#This Row],[Selling Price]]*H332</f>
        <v>355.18</v>
      </c>
      <c r="J332" s="1">
        <f>VLOOKUP(Sales[[#This Row],[Product ID]],Products[],4,0)</f>
        <v>327.89</v>
      </c>
      <c r="K332" s="1">
        <f>Sales[[#This Row],[Total Sales]]-Sales[[#This Row],[Cost price]]</f>
        <v>27.29000000000002</v>
      </c>
      <c r="L332" s="1" t="str">
        <f>TEXT(Sales[[#This Row],[Date and Time]],"dddd")</f>
        <v>Saturday</v>
      </c>
      <c r="M332" s="1" t="str">
        <f>TEXT(Sales[[#This Row],[Date and Time]],"mm")</f>
        <v>04</v>
      </c>
      <c r="N332" s="10" t="str">
        <f>TEXT(Sales[[#This Row],[Date and Time]],"mmmm")</f>
        <v>April</v>
      </c>
    </row>
    <row r="333" spans="1:14" x14ac:dyDescent="0.3">
      <c r="A333" s="1" t="s">
        <v>3801</v>
      </c>
      <c r="B333" s="2">
        <v>45349.695162037038</v>
      </c>
      <c r="C333" s="1" t="s">
        <v>3309</v>
      </c>
      <c r="D333" s="1" t="s">
        <v>872</v>
      </c>
      <c r="E333" s="1" t="s">
        <v>3479</v>
      </c>
      <c r="F333" s="1" t="s">
        <v>3467</v>
      </c>
      <c r="G333" s="1">
        <v>1411.2</v>
      </c>
      <c r="H333" s="1">
        <v>2</v>
      </c>
      <c r="I333" s="1">
        <f>Sales[[#This Row],[Selling Price]]*H333</f>
        <v>2822.4</v>
      </c>
      <c r="J333" s="1">
        <f>VLOOKUP(Sales[[#This Row],[Product ID]],Products[],4,0)</f>
        <v>898.84</v>
      </c>
      <c r="K333" s="1">
        <f>Sales[[#This Row],[Total Sales]]-Sales[[#This Row],[Cost price]]</f>
        <v>1923.56</v>
      </c>
      <c r="L333" s="1" t="str">
        <f>TEXT(Sales[[#This Row],[Date and Time]],"dddd")</f>
        <v>Tuesday</v>
      </c>
      <c r="M333" s="1" t="str">
        <f>TEXT(Sales[[#This Row],[Date and Time]],"mm")</f>
        <v>02</v>
      </c>
      <c r="N333" s="10" t="str">
        <f>TEXT(Sales[[#This Row],[Date and Time]],"mmmm")</f>
        <v>February</v>
      </c>
    </row>
    <row r="334" spans="1:14" x14ac:dyDescent="0.3">
      <c r="A334" s="1" t="s">
        <v>3802</v>
      </c>
      <c r="B334" s="2">
        <v>45296.940324074072</v>
      </c>
      <c r="C334" s="1" t="s">
        <v>3305</v>
      </c>
      <c r="D334" s="1" t="s">
        <v>1506</v>
      </c>
      <c r="E334" s="1" t="s">
        <v>3471</v>
      </c>
      <c r="F334" s="1" t="s">
        <v>3467</v>
      </c>
      <c r="G334" s="1">
        <v>1139.98</v>
      </c>
      <c r="H334" s="1">
        <v>8</v>
      </c>
      <c r="I334" s="1">
        <f>Sales[[#This Row],[Selling Price]]*H334</f>
        <v>9119.84</v>
      </c>
      <c r="J334" s="1">
        <f>VLOOKUP(Sales[[#This Row],[Product ID]],Products[],4,0)</f>
        <v>376.96</v>
      </c>
      <c r="K334" s="1">
        <f>Sales[[#This Row],[Total Sales]]-Sales[[#This Row],[Cost price]]</f>
        <v>8742.880000000001</v>
      </c>
      <c r="L334" s="1" t="str">
        <f>TEXT(Sales[[#This Row],[Date and Time]],"dddd")</f>
        <v>Friday</v>
      </c>
      <c r="M334" s="1" t="str">
        <f>TEXT(Sales[[#This Row],[Date and Time]],"mm")</f>
        <v>01</v>
      </c>
      <c r="N334" s="10" t="str">
        <f>TEXT(Sales[[#This Row],[Date and Time]],"mmmm")</f>
        <v>January</v>
      </c>
    </row>
    <row r="335" spans="1:14" x14ac:dyDescent="0.3">
      <c r="A335" s="1" t="s">
        <v>3803</v>
      </c>
      <c r="B335" s="2">
        <v>45542.463645833333</v>
      </c>
      <c r="C335" s="1" t="s">
        <v>3387</v>
      </c>
      <c r="D335" s="1" t="s">
        <v>2871</v>
      </c>
      <c r="E335" s="1" t="s">
        <v>3461</v>
      </c>
      <c r="F335" s="1" t="s">
        <v>3476</v>
      </c>
      <c r="G335" s="1">
        <v>1804.53</v>
      </c>
      <c r="H335" s="1">
        <v>2</v>
      </c>
      <c r="I335" s="1">
        <f>Sales[[#This Row],[Selling Price]]*H335</f>
        <v>3609.06</v>
      </c>
      <c r="J335" s="1">
        <f>VLOOKUP(Sales[[#This Row],[Product ID]],Products[],4,0)</f>
        <v>162.74</v>
      </c>
      <c r="K335" s="1">
        <f>Sales[[#This Row],[Total Sales]]-Sales[[#This Row],[Cost price]]</f>
        <v>3446.3199999999997</v>
      </c>
      <c r="L335" s="1" t="str">
        <f>TEXT(Sales[[#This Row],[Date and Time]],"dddd")</f>
        <v>Saturday</v>
      </c>
      <c r="M335" s="1" t="str">
        <f>TEXT(Sales[[#This Row],[Date and Time]],"mm")</f>
        <v>09</v>
      </c>
      <c r="N335" s="10" t="str">
        <f>TEXT(Sales[[#This Row],[Date and Time]],"mmmm")</f>
        <v>September</v>
      </c>
    </row>
    <row r="336" spans="1:14" x14ac:dyDescent="0.3">
      <c r="A336" s="1" t="s">
        <v>3804</v>
      </c>
      <c r="B336" s="2">
        <v>45452.822928240741</v>
      </c>
      <c r="C336" s="1" t="s">
        <v>3452</v>
      </c>
      <c r="D336" s="1" t="s">
        <v>2340</v>
      </c>
      <c r="E336" s="1" t="s">
        <v>3461</v>
      </c>
      <c r="F336" s="1" t="s">
        <v>3467</v>
      </c>
      <c r="G336" s="1">
        <v>1778.39</v>
      </c>
      <c r="H336" s="1">
        <v>6</v>
      </c>
      <c r="I336" s="1">
        <f>Sales[[#This Row],[Selling Price]]*H336</f>
        <v>10670.34</v>
      </c>
      <c r="J336" s="1">
        <f>VLOOKUP(Sales[[#This Row],[Product ID]],Products[],4,0)</f>
        <v>907.07</v>
      </c>
      <c r="K336" s="1">
        <f>Sales[[#This Row],[Total Sales]]-Sales[[#This Row],[Cost price]]</f>
        <v>9763.27</v>
      </c>
      <c r="L336" s="1" t="str">
        <f>TEXT(Sales[[#This Row],[Date and Time]],"dddd")</f>
        <v>Sunday</v>
      </c>
      <c r="M336" s="1" t="str">
        <f>TEXT(Sales[[#This Row],[Date and Time]],"mm")</f>
        <v>06</v>
      </c>
      <c r="N336" s="10" t="str">
        <f>TEXT(Sales[[#This Row],[Date and Time]],"mmmm")</f>
        <v>June</v>
      </c>
    </row>
    <row r="337" spans="1:14" x14ac:dyDescent="0.3">
      <c r="A337" s="1" t="s">
        <v>3805</v>
      </c>
      <c r="B337" s="2">
        <v>45492.568159722221</v>
      </c>
      <c r="C337" s="1" t="s">
        <v>3332</v>
      </c>
      <c r="D337" s="1" t="s">
        <v>830</v>
      </c>
      <c r="E337" s="1" t="s">
        <v>3479</v>
      </c>
      <c r="F337" s="1" t="s">
        <v>3472</v>
      </c>
      <c r="G337" s="1">
        <v>1945.27</v>
      </c>
      <c r="H337" s="1">
        <v>3</v>
      </c>
      <c r="I337" s="1">
        <f>Sales[[#This Row],[Selling Price]]*H337</f>
        <v>5835.8099999999995</v>
      </c>
      <c r="J337" s="1">
        <f>VLOOKUP(Sales[[#This Row],[Product ID]],Products[],4,0)</f>
        <v>348.54</v>
      </c>
      <c r="K337" s="1">
        <f>Sales[[#This Row],[Total Sales]]-Sales[[#This Row],[Cost price]]</f>
        <v>5487.2699999999995</v>
      </c>
      <c r="L337" s="1" t="str">
        <f>TEXT(Sales[[#This Row],[Date and Time]],"dddd")</f>
        <v>Friday</v>
      </c>
      <c r="M337" s="1" t="str">
        <f>TEXT(Sales[[#This Row],[Date and Time]],"mm")</f>
        <v>07</v>
      </c>
      <c r="N337" s="10" t="str">
        <f>TEXT(Sales[[#This Row],[Date and Time]],"mmmm")</f>
        <v>July</v>
      </c>
    </row>
    <row r="338" spans="1:14" x14ac:dyDescent="0.3">
      <c r="A338" s="1" t="s">
        <v>3806</v>
      </c>
      <c r="B338" s="2">
        <v>45481.814155092594</v>
      </c>
      <c r="C338" s="1" t="s">
        <v>3392</v>
      </c>
      <c r="D338" s="1" t="s">
        <v>2822</v>
      </c>
      <c r="E338" s="1" t="s">
        <v>3461</v>
      </c>
      <c r="F338" s="1" t="s">
        <v>3469</v>
      </c>
      <c r="G338" s="1">
        <v>591</v>
      </c>
      <c r="H338" s="1">
        <v>8</v>
      </c>
      <c r="I338" s="1">
        <f>Sales[[#This Row],[Selling Price]]*H338</f>
        <v>4728</v>
      </c>
      <c r="J338" s="1">
        <f>VLOOKUP(Sales[[#This Row],[Product ID]],Products[],4,0)</f>
        <v>699.64</v>
      </c>
      <c r="K338" s="1">
        <f>Sales[[#This Row],[Total Sales]]-Sales[[#This Row],[Cost price]]</f>
        <v>4028.36</v>
      </c>
      <c r="L338" s="1" t="str">
        <f>TEXT(Sales[[#This Row],[Date and Time]],"dddd")</f>
        <v>Monday</v>
      </c>
      <c r="M338" s="1" t="str">
        <f>TEXT(Sales[[#This Row],[Date and Time]],"mm")</f>
        <v>07</v>
      </c>
      <c r="N338" s="10" t="str">
        <f>TEXT(Sales[[#This Row],[Date and Time]],"mmmm")</f>
        <v>July</v>
      </c>
    </row>
    <row r="339" spans="1:14" x14ac:dyDescent="0.3">
      <c r="A339" s="1" t="s">
        <v>3807</v>
      </c>
      <c r="B339" s="2">
        <v>45393.063078703701</v>
      </c>
      <c r="C339" s="1" t="s">
        <v>3253</v>
      </c>
      <c r="D339" s="1" t="s">
        <v>3193</v>
      </c>
      <c r="E339" s="1" t="s">
        <v>3479</v>
      </c>
      <c r="F339" s="1" t="s">
        <v>3476</v>
      </c>
      <c r="G339" s="1">
        <v>1246.79</v>
      </c>
      <c r="H339" s="1">
        <v>9</v>
      </c>
      <c r="I339" s="1">
        <f>Sales[[#This Row],[Selling Price]]*H339</f>
        <v>11221.11</v>
      </c>
      <c r="J339" s="1">
        <f>VLOOKUP(Sales[[#This Row],[Product ID]],Products[],4,0)</f>
        <v>34.31</v>
      </c>
      <c r="K339" s="1">
        <f>Sales[[#This Row],[Total Sales]]-Sales[[#This Row],[Cost price]]</f>
        <v>11186.800000000001</v>
      </c>
      <c r="L339" s="1" t="str">
        <f>TEXT(Sales[[#This Row],[Date and Time]],"dddd")</f>
        <v>Thursday</v>
      </c>
      <c r="M339" s="1" t="str">
        <f>TEXT(Sales[[#This Row],[Date and Time]],"mm")</f>
        <v>04</v>
      </c>
      <c r="N339" s="10" t="str">
        <f>TEXT(Sales[[#This Row],[Date and Time]],"mmmm")</f>
        <v>April</v>
      </c>
    </row>
    <row r="340" spans="1:14" x14ac:dyDescent="0.3">
      <c r="A340" s="1" t="s">
        <v>3808</v>
      </c>
      <c r="B340" s="2">
        <v>45451.537916666668</v>
      </c>
      <c r="C340" s="1" t="s">
        <v>3450</v>
      </c>
      <c r="D340" s="1" t="s">
        <v>960</v>
      </c>
      <c r="E340" s="1" t="s">
        <v>3479</v>
      </c>
      <c r="F340" s="1" t="s">
        <v>3467</v>
      </c>
      <c r="G340" s="1">
        <v>884.34</v>
      </c>
      <c r="H340" s="1">
        <v>7</v>
      </c>
      <c r="I340" s="1">
        <f>Sales[[#This Row],[Selling Price]]*H340</f>
        <v>6190.38</v>
      </c>
      <c r="J340" s="1">
        <f>VLOOKUP(Sales[[#This Row],[Product ID]],Products[],4,0)</f>
        <v>754.1</v>
      </c>
      <c r="K340" s="1">
        <f>Sales[[#This Row],[Total Sales]]-Sales[[#This Row],[Cost price]]</f>
        <v>5436.28</v>
      </c>
      <c r="L340" s="1" t="str">
        <f>TEXT(Sales[[#This Row],[Date and Time]],"dddd")</f>
        <v>Saturday</v>
      </c>
      <c r="M340" s="1" t="str">
        <f>TEXT(Sales[[#This Row],[Date and Time]],"mm")</f>
        <v>06</v>
      </c>
      <c r="N340" s="10" t="str">
        <f>TEXT(Sales[[#This Row],[Date and Time]],"mmmm")</f>
        <v>June</v>
      </c>
    </row>
    <row r="341" spans="1:14" x14ac:dyDescent="0.3">
      <c r="A341" s="1" t="s">
        <v>3809</v>
      </c>
      <c r="B341" s="2">
        <v>45419.526446759257</v>
      </c>
      <c r="C341" s="1" t="s">
        <v>3347</v>
      </c>
      <c r="D341" s="1" t="s">
        <v>1125</v>
      </c>
      <c r="E341" s="1" t="s">
        <v>3461</v>
      </c>
      <c r="F341" s="1" t="s">
        <v>3462</v>
      </c>
      <c r="G341" s="1">
        <v>308.88</v>
      </c>
      <c r="H341" s="1">
        <v>5</v>
      </c>
      <c r="I341" s="1">
        <f>Sales[[#This Row],[Selling Price]]*H341</f>
        <v>1544.4</v>
      </c>
      <c r="J341" s="1">
        <f>VLOOKUP(Sales[[#This Row],[Product ID]],Products[],4,0)</f>
        <v>211.14</v>
      </c>
      <c r="K341" s="1">
        <f>Sales[[#This Row],[Total Sales]]-Sales[[#This Row],[Cost price]]</f>
        <v>1333.2600000000002</v>
      </c>
      <c r="L341" s="1" t="str">
        <f>TEXT(Sales[[#This Row],[Date and Time]],"dddd")</f>
        <v>Tuesday</v>
      </c>
      <c r="M341" s="1" t="str">
        <f>TEXT(Sales[[#This Row],[Date and Time]],"mm")</f>
        <v>05</v>
      </c>
      <c r="N341" s="10" t="str">
        <f>TEXT(Sales[[#This Row],[Date and Time]],"mmmm")</f>
        <v>May</v>
      </c>
    </row>
    <row r="342" spans="1:14" x14ac:dyDescent="0.3">
      <c r="A342" s="1" t="s">
        <v>3810</v>
      </c>
      <c r="B342" s="2">
        <v>45415.186249999999</v>
      </c>
      <c r="C342" s="1" t="s">
        <v>3378</v>
      </c>
      <c r="D342" s="1" t="s">
        <v>3075</v>
      </c>
      <c r="E342" s="1" t="s">
        <v>3471</v>
      </c>
      <c r="F342" s="1" t="s">
        <v>3467</v>
      </c>
      <c r="G342" s="1">
        <v>703.91</v>
      </c>
      <c r="H342" s="1">
        <v>7</v>
      </c>
      <c r="I342" s="1">
        <f>Sales[[#This Row],[Selling Price]]*H342</f>
        <v>4927.37</v>
      </c>
      <c r="J342" s="1">
        <f>VLOOKUP(Sales[[#This Row],[Product ID]],Products[],4,0)</f>
        <v>358.25</v>
      </c>
      <c r="K342" s="1">
        <f>Sales[[#This Row],[Total Sales]]-Sales[[#This Row],[Cost price]]</f>
        <v>4569.12</v>
      </c>
      <c r="L342" s="1" t="str">
        <f>TEXT(Sales[[#This Row],[Date and Time]],"dddd")</f>
        <v>Friday</v>
      </c>
      <c r="M342" s="1" t="str">
        <f>TEXT(Sales[[#This Row],[Date and Time]],"mm")</f>
        <v>05</v>
      </c>
      <c r="N342" s="10" t="str">
        <f>TEXT(Sales[[#This Row],[Date and Time]],"mmmm")</f>
        <v>May</v>
      </c>
    </row>
    <row r="343" spans="1:14" x14ac:dyDescent="0.3">
      <c r="A343" s="1" t="s">
        <v>3811</v>
      </c>
      <c r="B343" s="2">
        <v>45504.554884259262</v>
      </c>
      <c r="C343" s="1" t="s">
        <v>3253</v>
      </c>
      <c r="D343" s="1" t="s">
        <v>2503</v>
      </c>
      <c r="E343" s="1" t="s">
        <v>3466</v>
      </c>
      <c r="F343" s="1" t="s">
        <v>3462</v>
      </c>
      <c r="G343" s="1">
        <v>761.08</v>
      </c>
      <c r="H343" s="1">
        <v>7</v>
      </c>
      <c r="I343" s="1">
        <f>Sales[[#This Row],[Selling Price]]*H343</f>
        <v>5327.56</v>
      </c>
      <c r="J343" s="1">
        <f>VLOOKUP(Sales[[#This Row],[Product ID]],Products[],4,0)</f>
        <v>34.31</v>
      </c>
      <c r="K343" s="1">
        <f>Sales[[#This Row],[Total Sales]]-Sales[[#This Row],[Cost price]]</f>
        <v>5293.25</v>
      </c>
      <c r="L343" s="1" t="str">
        <f>TEXT(Sales[[#This Row],[Date and Time]],"dddd")</f>
        <v>Wednesday</v>
      </c>
      <c r="M343" s="1" t="str">
        <f>TEXT(Sales[[#This Row],[Date and Time]],"mm")</f>
        <v>07</v>
      </c>
      <c r="N343" s="10" t="str">
        <f>TEXT(Sales[[#This Row],[Date and Time]],"mmmm")</f>
        <v>July</v>
      </c>
    </row>
    <row r="344" spans="1:14" x14ac:dyDescent="0.3">
      <c r="A344" s="1" t="s">
        <v>3812</v>
      </c>
      <c r="B344" s="2">
        <v>45308.040312500001</v>
      </c>
      <c r="C344" s="1" t="s">
        <v>3329</v>
      </c>
      <c r="D344" s="1" t="s">
        <v>3014</v>
      </c>
      <c r="E344" s="1" t="s">
        <v>3479</v>
      </c>
      <c r="F344" s="1" t="s">
        <v>3467</v>
      </c>
      <c r="G344" s="1">
        <v>1628.32</v>
      </c>
      <c r="H344" s="1">
        <v>9</v>
      </c>
      <c r="I344" s="1">
        <f>Sales[[#This Row],[Selling Price]]*H344</f>
        <v>14654.88</v>
      </c>
      <c r="J344" s="1">
        <f>VLOOKUP(Sales[[#This Row],[Product ID]],Products[],4,0)</f>
        <v>596.91999999999996</v>
      </c>
      <c r="K344" s="1">
        <f>Sales[[#This Row],[Total Sales]]-Sales[[#This Row],[Cost price]]</f>
        <v>14057.96</v>
      </c>
      <c r="L344" s="1" t="str">
        <f>TEXT(Sales[[#This Row],[Date and Time]],"dddd")</f>
        <v>Wednesday</v>
      </c>
      <c r="M344" s="1" t="str">
        <f>TEXT(Sales[[#This Row],[Date and Time]],"mm")</f>
        <v>01</v>
      </c>
      <c r="N344" s="10" t="str">
        <f>TEXT(Sales[[#This Row],[Date and Time]],"mmmm")</f>
        <v>January</v>
      </c>
    </row>
    <row r="345" spans="1:14" x14ac:dyDescent="0.3">
      <c r="A345" s="1" t="s">
        <v>3813</v>
      </c>
      <c r="B345" s="2">
        <v>45512.509791666664</v>
      </c>
      <c r="C345" s="1" t="s">
        <v>3306</v>
      </c>
      <c r="D345" s="1" t="s">
        <v>1430</v>
      </c>
      <c r="E345" s="1" t="s">
        <v>3479</v>
      </c>
      <c r="F345" s="1" t="s">
        <v>3476</v>
      </c>
      <c r="G345" s="1">
        <v>412.15</v>
      </c>
      <c r="H345" s="1">
        <v>1</v>
      </c>
      <c r="I345" s="1">
        <f>Sales[[#This Row],[Selling Price]]*H345</f>
        <v>412.15</v>
      </c>
      <c r="J345" s="1">
        <f>VLOOKUP(Sales[[#This Row],[Product ID]],Products[],4,0)</f>
        <v>914.29</v>
      </c>
      <c r="K345" s="1">
        <f>Sales[[#This Row],[Total Sales]]-Sales[[#This Row],[Cost price]]</f>
        <v>-502.14</v>
      </c>
      <c r="L345" s="1" t="str">
        <f>TEXT(Sales[[#This Row],[Date and Time]],"dddd")</f>
        <v>Thursday</v>
      </c>
      <c r="M345" s="1" t="str">
        <f>TEXT(Sales[[#This Row],[Date and Time]],"mm")</f>
        <v>08</v>
      </c>
      <c r="N345" s="10" t="str">
        <f>TEXT(Sales[[#This Row],[Date and Time]],"mmmm")</f>
        <v>August</v>
      </c>
    </row>
    <row r="346" spans="1:14" x14ac:dyDescent="0.3">
      <c r="A346" s="1" t="s">
        <v>3814</v>
      </c>
      <c r="B346" s="2">
        <v>45428.308287037034</v>
      </c>
      <c r="C346" s="1" t="s">
        <v>3380</v>
      </c>
      <c r="D346" s="1" t="s">
        <v>1807</v>
      </c>
      <c r="E346" s="1" t="s">
        <v>3464</v>
      </c>
      <c r="F346" s="1" t="s">
        <v>3469</v>
      </c>
      <c r="G346" s="1">
        <v>1879.8</v>
      </c>
      <c r="H346" s="1">
        <v>7</v>
      </c>
      <c r="I346" s="1">
        <f>Sales[[#This Row],[Selling Price]]*H346</f>
        <v>13158.6</v>
      </c>
      <c r="J346" s="1">
        <f>VLOOKUP(Sales[[#This Row],[Product ID]],Products[],4,0)</f>
        <v>802.35</v>
      </c>
      <c r="K346" s="1">
        <f>Sales[[#This Row],[Total Sales]]-Sales[[#This Row],[Cost price]]</f>
        <v>12356.25</v>
      </c>
      <c r="L346" s="1" t="str">
        <f>TEXT(Sales[[#This Row],[Date and Time]],"dddd")</f>
        <v>Thursday</v>
      </c>
      <c r="M346" s="1" t="str">
        <f>TEXT(Sales[[#This Row],[Date and Time]],"mm")</f>
        <v>05</v>
      </c>
      <c r="N346" s="10" t="str">
        <f>TEXT(Sales[[#This Row],[Date and Time]],"mmmm")</f>
        <v>May</v>
      </c>
    </row>
    <row r="347" spans="1:14" x14ac:dyDescent="0.3">
      <c r="A347" s="1" t="s">
        <v>3815</v>
      </c>
      <c r="B347" s="2">
        <v>45440.550555555557</v>
      </c>
      <c r="C347" s="1" t="s">
        <v>3388</v>
      </c>
      <c r="D347" s="1" t="s">
        <v>1843</v>
      </c>
      <c r="E347" s="1" t="s">
        <v>3461</v>
      </c>
      <c r="F347" s="1" t="s">
        <v>3467</v>
      </c>
      <c r="G347" s="1">
        <v>1351.75</v>
      </c>
      <c r="H347" s="1">
        <v>1</v>
      </c>
      <c r="I347" s="1">
        <f>Sales[[#This Row],[Selling Price]]*H347</f>
        <v>1351.75</v>
      </c>
      <c r="J347" s="1">
        <f>VLOOKUP(Sales[[#This Row],[Product ID]],Products[],4,0)</f>
        <v>65.66</v>
      </c>
      <c r="K347" s="1">
        <f>Sales[[#This Row],[Total Sales]]-Sales[[#This Row],[Cost price]]</f>
        <v>1286.0899999999999</v>
      </c>
      <c r="L347" s="1" t="str">
        <f>TEXT(Sales[[#This Row],[Date and Time]],"dddd")</f>
        <v>Tuesday</v>
      </c>
      <c r="M347" s="1" t="str">
        <f>TEXT(Sales[[#This Row],[Date and Time]],"mm")</f>
        <v>05</v>
      </c>
      <c r="N347" s="10" t="str">
        <f>TEXT(Sales[[#This Row],[Date and Time]],"mmmm")</f>
        <v>May</v>
      </c>
    </row>
    <row r="348" spans="1:14" x14ac:dyDescent="0.3">
      <c r="A348" s="1" t="s">
        <v>3816</v>
      </c>
      <c r="B348" s="2">
        <v>45345.699432870373</v>
      </c>
      <c r="C348" s="1" t="s">
        <v>3305</v>
      </c>
      <c r="D348" s="1" t="s">
        <v>1741</v>
      </c>
      <c r="E348" s="1" t="s">
        <v>3471</v>
      </c>
      <c r="F348" s="1" t="s">
        <v>3462</v>
      </c>
      <c r="G348" s="1">
        <v>647.51</v>
      </c>
      <c r="H348" s="1">
        <v>8</v>
      </c>
      <c r="I348" s="1">
        <f>Sales[[#This Row],[Selling Price]]*H348</f>
        <v>5180.08</v>
      </c>
      <c r="J348" s="1">
        <f>VLOOKUP(Sales[[#This Row],[Product ID]],Products[],4,0)</f>
        <v>376.96</v>
      </c>
      <c r="K348" s="1">
        <f>Sales[[#This Row],[Total Sales]]-Sales[[#This Row],[Cost price]]</f>
        <v>4803.12</v>
      </c>
      <c r="L348" s="1" t="str">
        <f>TEXT(Sales[[#This Row],[Date and Time]],"dddd")</f>
        <v>Friday</v>
      </c>
      <c r="M348" s="1" t="str">
        <f>TEXT(Sales[[#This Row],[Date and Time]],"mm")</f>
        <v>02</v>
      </c>
      <c r="N348" s="10" t="str">
        <f>TEXT(Sales[[#This Row],[Date and Time]],"mmmm")</f>
        <v>February</v>
      </c>
    </row>
    <row r="349" spans="1:14" x14ac:dyDescent="0.3">
      <c r="A349" s="1" t="s">
        <v>3817</v>
      </c>
      <c r="B349" s="2">
        <v>45422.489629629628</v>
      </c>
      <c r="C349" s="1" t="s">
        <v>3420</v>
      </c>
      <c r="D349" s="1" t="s">
        <v>1948</v>
      </c>
      <c r="E349" s="1" t="s">
        <v>3471</v>
      </c>
      <c r="F349" s="1" t="s">
        <v>3462</v>
      </c>
      <c r="G349" s="1">
        <v>390.58</v>
      </c>
      <c r="H349" s="1">
        <v>6</v>
      </c>
      <c r="I349" s="1">
        <f>Sales[[#This Row],[Selling Price]]*H349</f>
        <v>2343.48</v>
      </c>
      <c r="J349" s="1">
        <f>VLOOKUP(Sales[[#This Row],[Product ID]],Products[],4,0)</f>
        <v>692.47</v>
      </c>
      <c r="K349" s="1">
        <f>Sales[[#This Row],[Total Sales]]-Sales[[#This Row],[Cost price]]</f>
        <v>1651.01</v>
      </c>
      <c r="L349" s="1" t="str">
        <f>TEXT(Sales[[#This Row],[Date and Time]],"dddd")</f>
        <v>Friday</v>
      </c>
      <c r="M349" s="1" t="str">
        <f>TEXT(Sales[[#This Row],[Date and Time]],"mm")</f>
        <v>05</v>
      </c>
      <c r="N349" s="10" t="str">
        <f>TEXT(Sales[[#This Row],[Date and Time]],"mmmm")</f>
        <v>May</v>
      </c>
    </row>
    <row r="350" spans="1:14" x14ac:dyDescent="0.3">
      <c r="A350" s="1" t="s">
        <v>3818</v>
      </c>
      <c r="B350" s="2">
        <v>45415.855347222219</v>
      </c>
      <c r="C350" s="1" t="s">
        <v>3446</v>
      </c>
      <c r="D350" s="1" t="s">
        <v>3043</v>
      </c>
      <c r="E350" s="1" t="s">
        <v>3466</v>
      </c>
      <c r="F350" s="1" t="s">
        <v>3469</v>
      </c>
      <c r="G350" s="1">
        <v>638.71</v>
      </c>
      <c r="H350" s="1">
        <v>8</v>
      </c>
      <c r="I350" s="1">
        <f>Sales[[#This Row],[Selling Price]]*H350</f>
        <v>5109.68</v>
      </c>
      <c r="J350" s="1">
        <f>VLOOKUP(Sales[[#This Row],[Product ID]],Products[],4,0)</f>
        <v>809.98</v>
      </c>
      <c r="K350" s="1">
        <f>Sales[[#This Row],[Total Sales]]-Sales[[#This Row],[Cost price]]</f>
        <v>4299.7000000000007</v>
      </c>
      <c r="L350" s="1" t="str">
        <f>TEXT(Sales[[#This Row],[Date and Time]],"dddd")</f>
        <v>Friday</v>
      </c>
      <c r="M350" s="1" t="str">
        <f>TEXT(Sales[[#This Row],[Date and Time]],"mm")</f>
        <v>05</v>
      </c>
      <c r="N350" s="10" t="str">
        <f>TEXT(Sales[[#This Row],[Date and Time]],"mmmm")</f>
        <v>May</v>
      </c>
    </row>
    <row r="351" spans="1:14" x14ac:dyDescent="0.3">
      <c r="A351" s="1" t="s">
        <v>3819</v>
      </c>
      <c r="B351" s="2">
        <v>45484.505381944444</v>
      </c>
      <c r="C351" s="1" t="s">
        <v>3410</v>
      </c>
      <c r="D351" s="1" t="s">
        <v>1051</v>
      </c>
      <c r="E351" s="1" t="s">
        <v>3466</v>
      </c>
      <c r="F351" s="1" t="s">
        <v>3476</v>
      </c>
      <c r="G351" s="1">
        <v>722.67</v>
      </c>
      <c r="H351" s="1">
        <v>6</v>
      </c>
      <c r="I351" s="1">
        <f>Sales[[#This Row],[Selling Price]]*H351</f>
        <v>4336.0199999999995</v>
      </c>
      <c r="J351" s="1">
        <f>VLOOKUP(Sales[[#This Row],[Product ID]],Products[],4,0)</f>
        <v>152.68</v>
      </c>
      <c r="K351" s="1">
        <f>Sales[[#This Row],[Total Sales]]-Sales[[#This Row],[Cost price]]</f>
        <v>4183.3399999999992</v>
      </c>
      <c r="L351" s="1" t="str">
        <f>TEXT(Sales[[#This Row],[Date and Time]],"dddd")</f>
        <v>Thursday</v>
      </c>
      <c r="M351" s="1" t="str">
        <f>TEXT(Sales[[#This Row],[Date and Time]],"mm")</f>
        <v>07</v>
      </c>
      <c r="N351" s="10" t="str">
        <f>TEXT(Sales[[#This Row],[Date and Time]],"mmmm")</f>
        <v>July</v>
      </c>
    </row>
    <row r="352" spans="1:14" x14ac:dyDescent="0.3">
      <c r="A352" s="1" t="s">
        <v>3820</v>
      </c>
      <c r="B352" s="2">
        <v>45592.749826388892</v>
      </c>
      <c r="C352" s="1" t="s">
        <v>3266</v>
      </c>
      <c r="D352" s="1" t="s">
        <v>785</v>
      </c>
      <c r="E352" s="1" t="s">
        <v>3466</v>
      </c>
      <c r="F352" s="1" t="s">
        <v>3462</v>
      </c>
      <c r="G352" s="1">
        <v>1416.13</v>
      </c>
      <c r="H352" s="1">
        <v>2</v>
      </c>
      <c r="I352" s="1">
        <f>Sales[[#This Row],[Selling Price]]*H352</f>
        <v>2832.26</v>
      </c>
      <c r="J352" s="1">
        <f>VLOOKUP(Sales[[#This Row],[Product ID]],Products[],4,0)</f>
        <v>42.41</v>
      </c>
      <c r="K352" s="1">
        <f>Sales[[#This Row],[Total Sales]]-Sales[[#This Row],[Cost price]]</f>
        <v>2789.8500000000004</v>
      </c>
      <c r="L352" s="1" t="str">
        <f>TEXT(Sales[[#This Row],[Date and Time]],"dddd")</f>
        <v>Sunday</v>
      </c>
      <c r="M352" s="1" t="str">
        <f>TEXT(Sales[[#This Row],[Date and Time]],"mm")</f>
        <v>10</v>
      </c>
      <c r="N352" s="10" t="str">
        <f>TEXT(Sales[[#This Row],[Date and Time]],"mmmm")</f>
        <v>October</v>
      </c>
    </row>
    <row r="353" spans="1:14" x14ac:dyDescent="0.3">
      <c r="A353" s="1" t="s">
        <v>3821</v>
      </c>
      <c r="B353" s="2">
        <v>45314.13857638889</v>
      </c>
      <c r="C353" s="1" t="s">
        <v>3388</v>
      </c>
      <c r="D353" s="1" t="s">
        <v>2129</v>
      </c>
      <c r="E353" s="1" t="s">
        <v>3461</v>
      </c>
      <c r="F353" s="1" t="s">
        <v>3462</v>
      </c>
      <c r="G353" s="1">
        <v>1696.95</v>
      </c>
      <c r="H353" s="1">
        <v>8</v>
      </c>
      <c r="I353" s="1">
        <f>Sales[[#This Row],[Selling Price]]*H353</f>
        <v>13575.6</v>
      </c>
      <c r="J353" s="1">
        <f>VLOOKUP(Sales[[#This Row],[Product ID]],Products[],4,0)</f>
        <v>65.66</v>
      </c>
      <c r="K353" s="1">
        <f>Sales[[#This Row],[Total Sales]]-Sales[[#This Row],[Cost price]]</f>
        <v>13509.94</v>
      </c>
      <c r="L353" s="1" t="str">
        <f>TEXT(Sales[[#This Row],[Date and Time]],"dddd")</f>
        <v>Tuesday</v>
      </c>
      <c r="M353" s="1" t="str">
        <f>TEXT(Sales[[#This Row],[Date and Time]],"mm")</f>
        <v>01</v>
      </c>
      <c r="N353" s="10" t="str">
        <f>TEXT(Sales[[#This Row],[Date and Time]],"mmmm")</f>
        <v>January</v>
      </c>
    </row>
    <row r="354" spans="1:14" x14ac:dyDescent="0.3">
      <c r="A354" s="1" t="s">
        <v>3822</v>
      </c>
      <c r="B354" s="2">
        <v>45423.151377314818</v>
      </c>
      <c r="C354" s="1" t="s">
        <v>3269</v>
      </c>
      <c r="D354" s="1" t="s">
        <v>355</v>
      </c>
      <c r="E354" s="1" t="s">
        <v>3479</v>
      </c>
      <c r="F354" s="1" t="s">
        <v>3462</v>
      </c>
      <c r="G354" s="1">
        <v>1283.47</v>
      </c>
      <c r="H354" s="1">
        <v>10</v>
      </c>
      <c r="I354" s="1">
        <f>Sales[[#This Row],[Selling Price]]*H354</f>
        <v>12834.7</v>
      </c>
      <c r="J354" s="1">
        <f>VLOOKUP(Sales[[#This Row],[Product ID]],Products[],4,0)</f>
        <v>627.66</v>
      </c>
      <c r="K354" s="1">
        <f>Sales[[#This Row],[Total Sales]]-Sales[[#This Row],[Cost price]]</f>
        <v>12207.04</v>
      </c>
      <c r="L354" s="1" t="str">
        <f>TEXT(Sales[[#This Row],[Date and Time]],"dddd")</f>
        <v>Saturday</v>
      </c>
      <c r="M354" s="1" t="str">
        <f>TEXT(Sales[[#This Row],[Date and Time]],"mm")</f>
        <v>05</v>
      </c>
      <c r="N354" s="10" t="str">
        <f>TEXT(Sales[[#This Row],[Date and Time]],"mmmm")</f>
        <v>May</v>
      </c>
    </row>
    <row r="355" spans="1:14" x14ac:dyDescent="0.3">
      <c r="A355" s="1" t="s">
        <v>3823</v>
      </c>
      <c r="B355" s="2">
        <v>45396.058715277781</v>
      </c>
      <c r="C355" s="1" t="s">
        <v>3246</v>
      </c>
      <c r="D355" s="1" t="s">
        <v>960</v>
      </c>
      <c r="E355" s="1" t="s">
        <v>3479</v>
      </c>
      <c r="F355" s="1" t="s">
        <v>3476</v>
      </c>
      <c r="G355" s="1">
        <v>1683</v>
      </c>
      <c r="H355" s="1">
        <v>1</v>
      </c>
      <c r="I355" s="1">
        <f>Sales[[#This Row],[Selling Price]]*H355</f>
        <v>1683</v>
      </c>
      <c r="J355" s="1">
        <f>VLOOKUP(Sales[[#This Row],[Product ID]],Products[],4,0)</f>
        <v>623.39</v>
      </c>
      <c r="K355" s="1">
        <f>Sales[[#This Row],[Total Sales]]-Sales[[#This Row],[Cost price]]</f>
        <v>1059.6100000000001</v>
      </c>
      <c r="L355" s="1" t="str">
        <f>TEXT(Sales[[#This Row],[Date and Time]],"dddd")</f>
        <v>Sunday</v>
      </c>
      <c r="M355" s="1" t="str">
        <f>TEXT(Sales[[#This Row],[Date and Time]],"mm")</f>
        <v>04</v>
      </c>
      <c r="N355" s="10" t="str">
        <f>TEXT(Sales[[#This Row],[Date and Time]],"mmmm")</f>
        <v>April</v>
      </c>
    </row>
    <row r="356" spans="1:14" x14ac:dyDescent="0.3">
      <c r="A356" s="1" t="s">
        <v>3824</v>
      </c>
      <c r="B356" s="2">
        <v>45432.917245370372</v>
      </c>
      <c r="C356" s="1" t="s">
        <v>3341</v>
      </c>
      <c r="D356" s="1" t="s">
        <v>2675</v>
      </c>
      <c r="E356" s="1" t="s">
        <v>3466</v>
      </c>
      <c r="F356" s="1" t="s">
        <v>3472</v>
      </c>
      <c r="G356" s="1">
        <v>34.200000000000003</v>
      </c>
      <c r="H356" s="1">
        <v>2</v>
      </c>
      <c r="I356" s="1">
        <f>Sales[[#This Row],[Selling Price]]*H356</f>
        <v>68.400000000000006</v>
      </c>
      <c r="J356" s="1">
        <f>VLOOKUP(Sales[[#This Row],[Product ID]],Products[],4,0)</f>
        <v>77.61</v>
      </c>
      <c r="K356" s="1">
        <f>Sales[[#This Row],[Total Sales]]-Sales[[#This Row],[Cost price]]</f>
        <v>-9.2099999999999937</v>
      </c>
      <c r="L356" s="1" t="str">
        <f>TEXT(Sales[[#This Row],[Date and Time]],"dddd")</f>
        <v>Monday</v>
      </c>
      <c r="M356" s="1" t="str">
        <f>TEXT(Sales[[#This Row],[Date and Time]],"mm")</f>
        <v>05</v>
      </c>
      <c r="N356" s="10" t="str">
        <f>TEXT(Sales[[#This Row],[Date and Time]],"mmmm")</f>
        <v>May</v>
      </c>
    </row>
    <row r="357" spans="1:14" x14ac:dyDescent="0.3">
      <c r="A357" s="1" t="s">
        <v>3825</v>
      </c>
      <c r="B357" s="2">
        <v>45574.664629629631</v>
      </c>
      <c r="C357" s="1" t="s">
        <v>3319</v>
      </c>
      <c r="D357" s="1" t="s">
        <v>2295</v>
      </c>
      <c r="E357" s="1" t="s">
        <v>3471</v>
      </c>
      <c r="F357" s="1" t="s">
        <v>3462</v>
      </c>
      <c r="G357" s="1">
        <v>1549.32</v>
      </c>
      <c r="H357" s="1">
        <v>7</v>
      </c>
      <c r="I357" s="1">
        <f>Sales[[#This Row],[Selling Price]]*H357</f>
        <v>10845.24</v>
      </c>
      <c r="J357" s="1">
        <f>VLOOKUP(Sales[[#This Row],[Product ID]],Products[],4,0)</f>
        <v>704.91</v>
      </c>
      <c r="K357" s="1">
        <f>Sales[[#This Row],[Total Sales]]-Sales[[#This Row],[Cost price]]</f>
        <v>10140.33</v>
      </c>
      <c r="L357" s="1" t="str">
        <f>TEXT(Sales[[#This Row],[Date and Time]],"dddd")</f>
        <v>Wednesday</v>
      </c>
      <c r="M357" s="1" t="str">
        <f>TEXT(Sales[[#This Row],[Date and Time]],"mm")</f>
        <v>10</v>
      </c>
      <c r="N357" s="10" t="str">
        <f>TEXT(Sales[[#This Row],[Date and Time]],"mmmm")</f>
        <v>October</v>
      </c>
    </row>
    <row r="358" spans="1:14" x14ac:dyDescent="0.3">
      <c r="A358" s="1" t="s">
        <v>3826</v>
      </c>
      <c r="B358" s="2">
        <v>45514.588391203702</v>
      </c>
      <c r="C358" s="1" t="s">
        <v>3296</v>
      </c>
      <c r="D358" s="1" t="s">
        <v>530</v>
      </c>
      <c r="E358" s="1" t="s">
        <v>3461</v>
      </c>
      <c r="F358" s="1" t="s">
        <v>3472</v>
      </c>
      <c r="G358" s="1">
        <v>408.97</v>
      </c>
      <c r="H358" s="1">
        <v>5</v>
      </c>
      <c r="I358" s="1">
        <f>Sales[[#This Row],[Selling Price]]*H358</f>
        <v>2044.8500000000001</v>
      </c>
      <c r="J358" s="1">
        <f>VLOOKUP(Sales[[#This Row],[Product ID]],Products[],4,0)</f>
        <v>587.24</v>
      </c>
      <c r="K358" s="1">
        <f>Sales[[#This Row],[Total Sales]]-Sales[[#This Row],[Cost price]]</f>
        <v>1457.6100000000001</v>
      </c>
      <c r="L358" s="1" t="str">
        <f>TEXT(Sales[[#This Row],[Date and Time]],"dddd")</f>
        <v>Saturday</v>
      </c>
      <c r="M358" s="1" t="str">
        <f>TEXT(Sales[[#This Row],[Date and Time]],"mm")</f>
        <v>08</v>
      </c>
      <c r="N358" s="10" t="str">
        <f>TEXT(Sales[[#This Row],[Date and Time]],"mmmm")</f>
        <v>August</v>
      </c>
    </row>
    <row r="359" spans="1:14" x14ac:dyDescent="0.3">
      <c r="A359" s="1" t="s">
        <v>3827</v>
      </c>
      <c r="B359" s="2">
        <v>45401.928483796299</v>
      </c>
      <c r="C359" s="1" t="s">
        <v>3382</v>
      </c>
      <c r="D359" s="1" t="s">
        <v>226</v>
      </c>
      <c r="E359" s="1" t="s">
        <v>3466</v>
      </c>
      <c r="F359" s="1" t="s">
        <v>3469</v>
      </c>
      <c r="G359" s="1">
        <v>347.76</v>
      </c>
      <c r="H359" s="1">
        <v>7</v>
      </c>
      <c r="I359" s="1">
        <f>Sales[[#This Row],[Selling Price]]*H359</f>
        <v>2434.3199999999997</v>
      </c>
      <c r="J359" s="1">
        <f>VLOOKUP(Sales[[#This Row],[Product ID]],Products[],4,0)</f>
        <v>67.97</v>
      </c>
      <c r="K359" s="1">
        <f>Sales[[#This Row],[Total Sales]]-Sales[[#This Row],[Cost price]]</f>
        <v>2366.35</v>
      </c>
      <c r="L359" s="1" t="str">
        <f>TEXT(Sales[[#This Row],[Date and Time]],"dddd")</f>
        <v>Friday</v>
      </c>
      <c r="M359" s="1" t="str">
        <f>TEXT(Sales[[#This Row],[Date and Time]],"mm")</f>
        <v>04</v>
      </c>
      <c r="N359" s="10" t="str">
        <f>TEXT(Sales[[#This Row],[Date and Time]],"mmmm")</f>
        <v>April</v>
      </c>
    </row>
    <row r="360" spans="1:14" x14ac:dyDescent="0.3">
      <c r="A360" s="1" t="s">
        <v>3828</v>
      </c>
      <c r="B360" s="2">
        <v>45483.983773148146</v>
      </c>
      <c r="C360" s="1" t="s">
        <v>3298</v>
      </c>
      <c r="D360" s="1" t="s">
        <v>464</v>
      </c>
      <c r="E360" s="1" t="s">
        <v>3471</v>
      </c>
      <c r="F360" s="1" t="s">
        <v>3472</v>
      </c>
      <c r="G360" s="1">
        <v>1458.03</v>
      </c>
      <c r="H360" s="1">
        <v>4</v>
      </c>
      <c r="I360" s="1">
        <f>Sales[[#This Row],[Selling Price]]*H360</f>
        <v>5832.12</v>
      </c>
      <c r="J360" s="1">
        <f>VLOOKUP(Sales[[#This Row],[Product ID]],Products[],4,0)</f>
        <v>965.14</v>
      </c>
      <c r="K360" s="1">
        <f>Sales[[#This Row],[Total Sales]]-Sales[[#This Row],[Cost price]]</f>
        <v>4866.9799999999996</v>
      </c>
      <c r="L360" s="1" t="str">
        <f>TEXT(Sales[[#This Row],[Date and Time]],"dddd")</f>
        <v>Wednesday</v>
      </c>
      <c r="M360" s="1" t="str">
        <f>TEXT(Sales[[#This Row],[Date and Time]],"mm")</f>
        <v>07</v>
      </c>
      <c r="N360" s="10" t="str">
        <f>TEXT(Sales[[#This Row],[Date and Time]],"mmmm")</f>
        <v>July</v>
      </c>
    </row>
    <row r="361" spans="1:14" x14ac:dyDescent="0.3">
      <c r="A361" s="1" t="s">
        <v>3829</v>
      </c>
      <c r="B361" s="2">
        <v>45555.833321759259</v>
      </c>
      <c r="C361" s="1" t="s">
        <v>3374</v>
      </c>
      <c r="D361" s="1" t="s">
        <v>1211</v>
      </c>
      <c r="E361" s="1" t="s">
        <v>3464</v>
      </c>
      <c r="F361" s="1" t="s">
        <v>3472</v>
      </c>
      <c r="G361" s="1">
        <v>1950.71</v>
      </c>
      <c r="H361" s="1">
        <v>7</v>
      </c>
      <c r="I361" s="1">
        <f>Sales[[#This Row],[Selling Price]]*H361</f>
        <v>13654.970000000001</v>
      </c>
      <c r="J361" s="1">
        <f>VLOOKUP(Sales[[#This Row],[Product ID]],Products[],4,0)</f>
        <v>795.14</v>
      </c>
      <c r="K361" s="1">
        <f>Sales[[#This Row],[Total Sales]]-Sales[[#This Row],[Cost price]]</f>
        <v>12859.830000000002</v>
      </c>
      <c r="L361" s="1" t="str">
        <f>TEXT(Sales[[#This Row],[Date and Time]],"dddd")</f>
        <v>Friday</v>
      </c>
      <c r="M361" s="1" t="str">
        <f>TEXT(Sales[[#This Row],[Date and Time]],"mm")</f>
        <v>09</v>
      </c>
      <c r="N361" s="10" t="str">
        <f>TEXT(Sales[[#This Row],[Date and Time]],"mmmm")</f>
        <v>September</v>
      </c>
    </row>
    <row r="362" spans="1:14" x14ac:dyDescent="0.3">
      <c r="A362" s="1" t="s">
        <v>3830</v>
      </c>
      <c r="B362" s="2">
        <v>45348.20040509259</v>
      </c>
      <c r="C362" s="1" t="s">
        <v>3249</v>
      </c>
      <c r="D362" s="1" t="s">
        <v>848</v>
      </c>
      <c r="E362" s="1" t="s">
        <v>3471</v>
      </c>
      <c r="F362" s="1" t="s">
        <v>3467</v>
      </c>
      <c r="G362" s="1">
        <v>596.72</v>
      </c>
      <c r="H362" s="1">
        <v>10</v>
      </c>
      <c r="I362" s="1">
        <f>Sales[[#This Row],[Selling Price]]*H362</f>
        <v>5967.2000000000007</v>
      </c>
      <c r="J362" s="1">
        <f>VLOOKUP(Sales[[#This Row],[Product ID]],Products[],4,0)</f>
        <v>866.87</v>
      </c>
      <c r="K362" s="1">
        <f>Sales[[#This Row],[Total Sales]]-Sales[[#This Row],[Cost price]]</f>
        <v>5100.3300000000008</v>
      </c>
      <c r="L362" s="1" t="str">
        <f>TEXT(Sales[[#This Row],[Date and Time]],"dddd")</f>
        <v>Monday</v>
      </c>
      <c r="M362" s="1" t="str">
        <f>TEXT(Sales[[#This Row],[Date and Time]],"mm")</f>
        <v>02</v>
      </c>
      <c r="N362" s="10" t="str">
        <f>TEXT(Sales[[#This Row],[Date and Time]],"mmmm")</f>
        <v>February</v>
      </c>
    </row>
    <row r="363" spans="1:14" x14ac:dyDescent="0.3">
      <c r="A363" s="1" t="s">
        <v>3831</v>
      </c>
      <c r="B363" s="2">
        <v>45464.916319444441</v>
      </c>
      <c r="C363" s="1" t="s">
        <v>3321</v>
      </c>
      <c r="D363" s="1" t="s">
        <v>449</v>
      </c>
      <c r="E363" s="1" t="s">
        <v>3479</v>
      </c>
      <c r="F363" s="1" t="s">
        <v>3467</v>
      </c>
      <c r="G363" s="1">
        <v>581.78</v>
      </c>
      <c r="H363" s="1">
        <v>5</v>
      </c>
      <c r="I363" s="1">
        <f>Sales[[#This Row],[Selling Price]]*H363</f>
        <v>2908.8999999999996</v>
      </c>
      <c r="J363" s="1">
        <f>VLOOKUP(Sales[[#This Row],[Product ID]],Products[],4,0)</f>
        <v>57.64</v>
      </c>
      <c r="K363" s="1">
        <f>Sales[[#This Row],[Total Sales]]-Sales[[#This Row],[Cost price]]</f>
        <v>2851.2599999999998</v>
      </c>
      <c r="L363" s="1" t="str">
        <f>TEXT(Sales[[#This Row],[Date and Time]],"dddd")</f>
        <v>Friday</v>
      </c>
      <c r="M363" s="1" t="str">
        <f>TEXT(Sales[[#This Row],[Date and Time]],"mm")</f>
        <v>06</v>
      </c>
      <c r="N363" s="10" t="str">
        <f>TEXT(Sales[[#This Row],[Date and Time]],"mmmm")</f>
        <v>June</v>
      </c>
    </row>
    <row r="364" spans="1:14" x14ac:dyDescent="0.3">
      <c r="A364" s="1" t="s">
        <v>3832</v>
      </c>
      <c r="B364" s="2">
        <v>45439.943773148145</v>
      </c>
      <c r="C364" s="1" t="s">
        <v>3319</v>
      </c>
      <c r="D364" s="1" t="s">
        <v>1843</v>
      </c>
      <c r="E364" s="1" t="s">
        <v>3461</v>
      </c>
      <c r="F364" s="1" t="s">
        <v>3476</v>
      </c>
      <c r="G364" s="1">
        <v>1779.4</v>
      </c>
      <c r="H364" s="1">
        <v>3</v>
      </c>
      <c r="I364" s="1">
        <f>Sales[[#This Row],[Selling Price]]*H364</f>
        <v>5338.2000000000007</v>
      </c>
      <c r="J364" s="1">
        <f>VLOOKUP(Sales[[#This Row],[Product ID]],Products[],4,0)</f>
        <v>704.91</v>
      </c>
      <c r="K364" s="1">
        <f>Sales[[#This Row],[Total Sales]]-Sales[[#This Row],[Cost price]]</f>
        <v>4633.2900000000009</v>
      </c>
      <c r="L364" s="1" t="str">
        <f>TEXT(Sales[[#This Row],[Date and Time]],"dddd")</f>
        <v>Monday</v>
      </c>
      <c r="M364" s="1" t="str">
        <f>TEXT(Sales[[#This Row],[Date and Time]],"mm")</f>
        <v>05</v>
      </c>
      <c r="N364" s="10" t="str">
        <f>TEXT(Sales[[#This Row],[Date and Time]],"mmmm")</f>
        <v>May</v>
      </c>
    </row>
    <row r="365" spans="1:14" x14ac:dyDescent="0.3">
      <c r="A365" s="1" t="s">
        <v>3833</v>
      </c>
      <c r="B365" s="2">
        <v>45344.073564814818</v>
      </c>
      <c r="C365" s="1" t="s">
        <v>3285</v>
      </c>
      <c r="D365" s="1" t="s">
        <v>3066</v>
      </c>
      <c r="E365" s="1" t="s">
        <v>3479</v>
      </c>
      <c r="F365" s="1" t="s">
        <v>3472</v>
      </c>
      <c r="G365" s="1">
        <v>1333.69</v>
      </c>
      <c r="H365" s="1">
        <v>3</v>
      </c>
      <c r="I365" s="1">
        <f>Sales[[#This Row],[Selling Price]]*H365</f>
        <v>4001.07</v>
      </c>
      <c r="J365" s="1">
        <f>VLOOKUP(Sales[[#This Row],[Product ID]],Products[],4,0)</f>
        <v>99.19</v>
      </c>
      <c r="K365" s="1">
        <f>Sales[[#This Row],[Total Sales]]-Sales[[#This Row],[Cost price]]</f>
        <v>3901.88</v>
      </c>
      <c r="L365" s="1" t="str">
        <f>TEXT(Sales[[#This Row],[Date and Time]],"dddd")</f>
        <v>Thursday</v>
      </c>
      <c r="M365" s="1" t="str">
        <f>TEXT(Sales[[#This Row],[Date and Time]],"mm")</f>
        <v>02</v>
      </c>
      <c r="N365" s="10" t="str">
        <f>TEXT(Sales[[#This Row],[Date and Time]],"mmmm")</f>
        <v>February</v>
      </c>
    </row>
    <row r="366" spans="1:14" x14ac:dyDescent="0.3">
      <c r="A366" s="1" t="s">
        <v>3834</v>
      </c>
      <c r="B366" s="2">
        <v>45570.797442129631</v>
      </c>
      <c r="C366" s="1" t="s">
        <v>3336</v>
      </c>
      <c r="D366" s="1" t="s">
        <v>761</v>
      </c>
      <c r="E366" s="1" t="s">
        <v>3471</v>
      </c>
      <c r="F366" s="1" t="s">
        <v>3472</v>
      </c>
      <c r="G366" s="1">
        <v>175.82</v>
      </c>
      <c r="H366" s="1">
        <v>10</v>
      </c>
      <c r="I366" s="1">
        <f>Sales[[#This Row],[Selling Price]]*H366</f>
        <v>1758.1999999999998</v>
      </c>
      <c r="J366" s="1">
        <f>VLOOKUP(Sales[[#This Row],[Product ID]],Products[],4,0)</f>
        <v>970.96</v>
      </c>
      <c r="K366" s="1">
        <f>Sales[[#This Row],[Total Sales]]-Sales[[#This Row],[Cost price]]</f>
        <v>787.23999999999978</v>
      </c>
      <c r="L366" s="1" t="str">
        <f>TEXT(Sales[[#This Row],[Date and Time]],"dddd")</f>
        <v>Saturday</v>
      </c>
      <c r="M366" s="1" t="str">
        <f>TEXT(Sales[[#This Row],[Date and Time]],"mm")</f>
        <v>10</v>
      </c>
      <c r="N366" s="10" t="str">
        <f>TEXT(Sales[[#This Row],[Date and Time]],"mmmm")</f>
        <v>October</v>
      </c>
    </row>
    <row r="367" spans="1:14" x14ac:dyDescent="0.3">
      <c r="A367" s="1" t="s">
        <v>3835</v>
      </c>
      <c r="B367" s="2">
        <v>45324.46497685185</v>
      </c>
      <c r="C367" s="1" t="s">
        <v>3374</v>
      </c>
      <c r="D367" s="1" t="s">
        <v>2436</v>
      </c>
      <c r="E367" s="1" t="s">
        <v>3479</v>
      </c>
      <c r="F367" s="1" t="s">
        <v>3472</v>
      </c>
      <c r="G367" s="1">
        <v>1926.53</v>
      </c>
      <c r="H367" s="1">
        <v>5</v>
      </c>
      <c r="I367" s="1">
        <f>Sales[[#This Row],[Selling Price]]*H367</f>
        <v>9632.65</v>
      </c>
      <c r="J367" s="1">
        <f>VLOOKUP(Sales[[#This Row],[Product ID]],Products[],4,0)</f>
        <v>795.14</v>
      </c>
      <c r="K367" s="1">
        <f>Sales[[#This Row],[Total Sales]]-Sales[[#This Row],[Cost price]]</f>
        <v>8837.51</v>
      </c>
      <c r="L367" s="1" t="str">
        <f>TEXT(Sales[[#This Row],[Date and Time]],"dddd")</f>
        <v>Friday</v>
      </c>
      <c r="M367" s="1" t="str">
        <f>TEXT(Sales[[#This Row],[Date and Time]],"mm")</f>
        <v>02</v>
      </c>
      <c r="N367" s="10" t="str">
        <f>TEXT(Sales[[#This Row],[Date and Time]],"mmmm")</f>
        <v>February</v>
      </c>
    </row>
    <row r="368" spans="1:14" x14ac:dyDescent="0.3">
      <c r="A368" s="1" t="s">
        <v>3836</v>
      </c>
      <c r="B368" s="2">
        <v>45364.279791666668</v>
      </c>
      <c r="C368" s="1" t="s">
        <v>3409</v>
      </c>
      <c r="D368" s="1" t="s">
        <v>380</v>
      </c>
      <c r="E368" s="1" t="s">
        <v>3466</v>
      </c>
      <c r="F368" s="1" t="s">
        <v>3462</v>
      </c>
      <c r="G368" s="1">
        <v>1928.9</v>
      </c>
      <c r="H368" s="1">
        <v>2</v>
      </c>
      <c r="I368" s="1">
        <f>Sales[[#This Row],[Selling Price]]*H368</f>
        <v>3857.8</v>
      </c>
      <c r="J368" s="1">
        <f>VLOOKUP(Sales[[#This Row],[Product ID]],Products[],4,0)</f>
        <v>660.16</v>
      </c>
      <c r="K368" s="1">
        <f>Sales[[#This Row],[Total Sales]]-Sales[[#This Row],[Cost price]]</f>
        <v>3197.6400000000003</v>
      </c>
      <c r="L368" s="1" t="str">
        <f>TEXT(Sales[[#This Row],[Date and Time]],"dddd")</f>
        <v>Wednesday</v>
      </c>
      <c r="M368" s="1" t="str">
        <f>TEXT(Sales[[#This Row],[Date and Time]],"mm")</f>
        <v>03</v>
      </c>
      <c r="N368" s="10" t="str">
        <f>TEXT(Sales[[#This Row],[Date and Time]],"mmmm")</f>
        <v>March</v>
      </c>
    </row>
    <row r="369" spans="1:14" x14ac:dyDescent="0.3">
      <c r="A369" s="1" t="s">
        <v>3837</v>
      </c>
      <c r="B369" s="2">
        <v>45325.52484953704</v>
      </c>
      <c r="C369" s="1" t="s">
        <v>3442</v>
      </c>
      <c r="D369" s="1" t="s">
        <v>1389</v>
      </c>
      <c r="E369" s="1" t="s">
        <v>3464</v>
      </c>
      <c r="F369" s="1" t="s">
        <v>3467</v>
      </c>
      <c r="G369" s="1">
        <v>844.81</v>
      </c>
      <c r="H369" s="1">
        <v>10</v>
      </c>
      <c r="I369" s="1">
        <f>Sales[[#This Row],[Selling Price]]*H369</f>
        <v>8448.0999999999985</v>
      </c>
      <c r="J369" s="1">
        <f>VLOOKUP(Sales[[#This Row],[Product ID]],Products[],4,0)</f>
        <v>532.16999999999996</v>
      </c>
      <c r="K369" s="1">
        <f>Sales[[#This Row],[Total Sales]]-Sales[[#This Row],[Cost price]]</f>
        <v>7915.9299999999985</v>
      </c>
      <c r="L369" s="1" t="str">
        <f>TEXT(Sales[[#This Row],[Date and Time]],"dddd")</f>
        <v>Saturday</v>
      </c>
      <c r="M369" s="1" t="str">
        <f>TEXT(Sales[[#This Row],[Date and Time]],"mm")</f>
        <v>02</v>
      </c>
      <c r="N369" s="10" t="str">
        <f>TEXT(Sales[[#This Row],[Date and Time]],"mmmm")</f>
        <v>February</v>
      </c>
    </row>
    <row r="370" spans="1:14" x14ac:dyDescent="0.3">
      <c r="A370" s="1" t="s">
        <v>3838</v>
      </c>
      <c r="B370" s="2">
        <v>45497.303263888891</v>
      </c>
      <c r="C370" s="1" t="s">
        <v>3282</v>
      </c>
      <c r="D370" s="1" t="s">
        <v>1361</v>
      </c>
      <c r="E370" s="1" t="s">
        <v>3479</v>
      </c>
      <c r="F370" s="1" t="s">
        <v>3462</v>
      </c>
      <c r="G370" s="1">
        <v>1495.92</v>
      </c>
      <c r="H370" s="1">
        <v>5</v>
      </c>
      <c r="I370" s="1">
        <f>Sales[[#This Row],[Selling Price]]*H370</f>
        <v>7479.6</v>
      </c>
      <c r="J370" s="1">
        <f>VLOOKUP(Sales[[#This Row],[Product ID]],Products[],4,0)</f>
        <v>707.26</v>
      </c>
      <c r="K370" s="1">
        <f>Sales[[#This Row],[Total Sales]]-Sales[[#This Row],[Cost price]]</f>
        <v>6772.34</v>
      </c>
      <c r="L370" s="1" t="str">
        <f>TEXT(Sales[[#This Row],[Date and Time]],"dddd")</f>
        <v>Wednesday</v>
      </c>
      <c r="M370" s="1" t="str">
        <f>TEXT(Sales[[#This Row],[Date and Time]],"mm")</f>
        <v>07</v>
      </c>
      <c r="N370" s="10" t="str">
        <f>TEXT(Sales[[#This Row],[Date and Time]],"mmmm")</f>
        <v>July</v>
      </c>
    </row>
    <row r="371" spans="1:14" x14ac:dyDescent="0.3">
      <c r="A371" s="1" t="s">
        <v>3839</v>
      </c>
      <c r="B371" s="2">
        <v>45406.575462962966</v>
      </c>
      <c r="C371" s="1" t="s">
        <v>3391</v>
      </c>
      <c r="D371" s="1" t="s">
        <v>1611</v>
      </c>
      <c r="E371" s="1" t="s">
        <v>3479</v>
      </c>
      <c r="F371" s="1" t="s">
        <v>3467</v>
      </c>
      <c r="G371" s="1">
        <v>1849.4</v>
      </c>
      <c r="H371" s="1">
        <v>3</v>
      </c>
      <c r="I371" s="1">
        <f>Sales[[#This Row],[Selling Price]]*H371</f>
        <v>5548.2000000000007</v>
      </c>
      <c r="J371" s="1">
        <f>VLOOKUP(Sales[[#This Row],[Product ID]],Products[],4,0)</f>
        <v>374.92</v>
      </c>
      <c r="K371" s="1">
        <f>Sales[[#This Row],[Total Sales]]-Sales[[#This Row],[Cost price]]</f>
        <v>5173.2800000000007</v>
      </c>
      <c r="L371" s="1" t="str">
        <f>TEXT(Sales[[#This Row],[Date and Time]],"dddd")</f>
        <v>Wednesday</v>
      </c>
      <c r="M371" s="1" t="str">
        <f>TEXT(Sales[[#This Row],[Date and Time]],"mm")</f>
        <v>04</v>
      </c>
      <c r="N371" s="10" t="str">
        <f>TEXT(Sales[[#This Row],[Date and Time]],"mmmm")</f>
        <v>April</v>
      </c>
    </row>
    <row r="372" spans="1:14" x14ac:dyDescent="0.3">
      <c r="A372" s="1" t="s">
        <v>3840</v>
      </c>
      <c r="B372" s="2">
        <v>45474.245925925927</v>
      </c>
      <c r="C372" s="1" t="s">
        <v>3447</v>
      </c>
      <c r="D372" s="1" t="s">
        <v>2445</v>
      </c>
      <c r="E372" s="1" t="s">
        <v>3479</v>
      </c>
      <c r="F372" s="1" t="s">
        <v>3469</v>
      </c>
      <c r="G372" s="1">
        <v>1932.16</v>
      </c>
      <c r="H372" s="1">
        <v>3</v>
      </c>
      <c r="I372" s="1">
        <f>Sales[[#This Row],[Selling Price]]*H372</f>
        <v>5796.4800000000005</v>
      </c>
      <c r="J372" s="1">
        <f>VLOOKUP(Sales[[#This Row],[Product ID]],Products[],4,0)</f>
        <v>521.98</v>
      </c>
      <c r="K372" s="1">
        <f>Sales[[#This Row],[Total Sales]]-Sales[[#This Row],[Cost price]]</f>
        <v>5274.5</v>
      </c>
      <c r="L372" s="1" t="str">
        <f>TEXT(Sales[[#This Row],[Date and Time]],"dddd")</f>
        <v>Monday</v>
      </c>
      <c r="M372" s="1" t="str">
        <f>TEXT(Sales[[#This Row],[Date and Time]],"mm")</f>
        <v>07</v>
      </c>
      <c r="N372" s="10" t="str">
        <f>TEXT(Sales[[#This Row],[Date and Time]],"mmmm")</f>
        <v>July</v>
      </c>
    </row>
    <row r="373" spans="1:14" x14ac:dyDescent="0.3">
      <c r="A373" s="1" t="s">
        <v>3841</v>
      </c>
      <c r="B373" s="2">
        <v>45358.879976851851</v>
      </c>
      <c r="C373" s="1" t="s">
        <v>3313</v>
      </c>
      <c r="D373" s="1" t="s">
        <v>2189</v>
      </c>
      <c r="E373" s="1" t="s">
        <v>3461</v>
      </c>
      <c r="F373" s="1" t="s">
        <v>3467</v>
      </c>
      <c r="G373" s="1">
        <v>1097.8</v>
      </c>
      <c r="H373" s="1">
        <v>9</v>
      </c>
      <c r="I373" s="1">
        <f>Sales[[#This Row],[Selling Price]]*H373</f>
        <v>9880.1999999999989</v>
      </c>
      <c r="J373" s="1">
        <f>VLOOKUP(Sales[[#This Row],[Product ID]],Products[],4,0)</f>
        <v>778.48</v>
      </c>
      <c r="K373" s="1">
        <f>Sales[[#This Row],[Total Sales]]-Sales[[#This Row],[Cost price]]</f>
        <v>9101.7199999999993</v>
      </c>
      <c r="L373" s="1" t="str">
        <f>TEXT(Sales[[#This Row],[Date and Time]],"dddd")</f>
        <v>Thursday</v>
      </c>
      <c r="M373" s="1" t="str">
        <f>TEXT(Sales[[#This Row],[Date and Time]],"mm")</f>
        <v>03</v>
      </c>
      <c r="N373" s="10" t="str">
        <f>TEXT(Sales[[#This Row],[Date and Time]],"mmmm")</f>
        <v>March</v>
      </c>
    </row>
    <row r="374" spans="1:14" x14ac:dyDescent="0.3">
      <c r="A374" s="1" t="s">
        <v>3842</v>
      </c>
      <c r="B374" s="2">
        <v>45543.962256944447</v>
      </c>
      <c r="C374" s="1" t="s">
        <v>3349</v>
      </c>
      <c r="D374" s="1" t="s">
        <v>2699</v>
      </c>
      <c r="E374" s="1" t="s">
        <v>3479</v>
      </c>
      <c r="F374" s="1" t="s">
        <v>3476</v>
      </c>
      <c r="G374" s="1">
        <v>1937.51</v>
      </c>
      <c r="H374" s="1">
        <v>3</v>
      </c>
      <c r="I374" s="1">
        <f>Sales[[#This Row],[Selling Price]]*H374</f>
        <v>5812.53</v>
      </c>
      <c r="J374" s="1">
        <f>VLOOKUP(Sales[[#This Row],[Product ID]],Products[],4,0)</f>
        <v>746.04</v>
      </c>
      <c r="K374" s="1">
        <f>Sales[[#This Row],[Total Sales]]-Sales[[#This Row],[Cost price]]</f>
        <v>5066.49</v>
      </c>
      <c r="L374" s="1" t="str">
        <f>TEXT(Sales[[#This Row],[Date and Time]],"dddd")</f>
        <v>Sunday</v>
      </c>
      <c r="M374" s="1" t="str">
        <f>TEXT(Sales[[#This Row],[Date and Time]],"mm")</f>
        <v>09</v>
      </c>
      <c r="N374" s="10" t="str">
        <f>TEXT(Sales[[#This Row],[Date and Time]],"mmmm")</f>
        <v>September</v>
      </c>
    </row>
    <row r="375" spans="1:14" x14ac:dyDescent="0.3">
      <c r="A375" s="1" t="s">
        <v>3843</v>
      </c>
      <c r="B375" s="2">
        <v>45603.756273148145</v>
      </c>
      <c r="C375" s="1" t="s">
        <v>3359</v>
      </c>
      <c r="D375" s="1" t="s">
        <v>1191</v>
      </c>
      <c r="E375" s="1" t="s">
        <v>3464</v>
      </c>
      <c r="F375" s="1" t="s">
        <v>3476</v>
      </c>
      <c r="G375" s="1">
        <v>1359.33</v>
      </c>
      <c r="H375" s="1">
        <v>10</v>
      </c>
      <c r="I375" s="1">
        <f>Sales[[#This Row],[Selling Price]]*H375</f>
        <v>13593.3</v>
      </c>
      <c r="J375" s="1">
        <f>VLOOKUP(Sales[[#This Row],[Product ID]],Products[],4,0)</f>
        <v>750.19</v>
      </c>
      <c r="K375" s="1">
        <f>Sales[[#This Row],[Total Sales]]-Sales[[#This Row],[Cost price]]</f>
        <v>12843.109999999999</v>
      </c>
      <c r="L375" s="1" t="str">
        <f>TEXT(Sales[[#This Row],[Date and Time]],"dddd")</f>
        <v>Thursday</v>
      </c>
      <c r="M375" s="1" t="str">
        <f>TEXT(Sales[[#This Row],[Date and Time]],"mm")</f>
        <v>11</v>
      </c>
      <c r="N375" s="10" t="str">
        <f>TEXT(Sales[[#This Row],[Date and Time]],"mmmm")</f>
        <v>November</v>
      </c>
    </row>
    <row r="376" spans="1:14" x14ac:dyDescent="0.3">
      <c r="A376" s="1" t="s">
        <v>3844</v>
      </c>
      <c r="B376" s="2">
        <v>45593.134965277779</v>
      </c>
      <c r="C376" s="1" t="s">
        <v>3283</v>
      </c>
      <c r="D376" s="1" t="s">
        <v>2204</v>
      </c>
      <c r="E376" s="1" t="s">
        <v>3461</v>
      </c>
      <c r="F376" s="1" t="s">
        <v>3472</v>
      </c>
      <c r="G376" s="1">
        <v>1853.64</v>
      </c>
      <c r="H376" s="1">
        <v>4</v>
      </c>
      <c r="I376" s="1">
        <f>Sales[[#This Row],[Selling Price]]*H376</f>
        <v>7414.56</v>
      </c>
      <c r="J376" s="1">
        <f>VLOOKUP(Sales[[#This Row],[Product ID]],Products[],4,0)</f>
        <v>462.14</v>
      </c>
      <c r="K376" s="1">
        <f>Sales[[#This Row],[Total Sales]]-Sales[[#This Row],[Cost price]]</f>
        <v>6952.42</v>
      </c>
      <c r="L376" s="1" t="str">
        <f>TEXT(Sales[[#This Row],[Date and Time]],"dddd")</f>
        <v>Monday</v>
      </c>
      <c r="M376" s="1" t="str">
        <f>TEXT(Sales[[#This Row],[Date and Time]],"mm")</f>
        <v>10</v>
      </c>
      <c r="N376" s="10" t="str">
        <f>TEXT(Sales[[#This Row],[Date and Time]],"mmmm")</f>
        <v>October</v>
      </c>
    </row>
    <row r="377" spans="1:14" x14ac:dyDescent="0.3">
      <c r="A377" s="1" t="s">
        <v>3845</v>
      </c>
      <c r="B377" s="2">
        <v>45401.096388888887</v>
      </c>
      <c r="C377" s="1" t="s">
        <v>3380</v>
      </c>
      <c r="D377" s="1" t="s">
        <v>1992</v>
      </c>
      <c r="E377" s="1" t="s">
        <v>3479</v>
      </c>
      <c r="F377" s="1" t="s">
        <v>3467</v>
      </c>
      <c r="G377" s="1">
        <v>144.75</v>
      </c>
      <c r="H377" s="1">
        <v>3</v>
      </c>
      <c r="I377" s="1">
        <f>Sales[[#This Row],[Selling Price]]*H377</f>
        <v>434.25</v>
      </c>
      <c r="J377" s="1">
        <f>VLOOKUP(Sales[[#This Row],[Product ID]],Products[],4,0)</f>
        <v>802.35</v>
      </c>
      <c r="K377" s="1">
        <f>Sales[[#This Row],[Total Sales]]-Sales[[#This Row],[Cost price]]</f>
        <v>-368.1</v>
      </c>
      <c r="L377" s="1" t="str">
        <f>TEXT(Sales[[#This Row],[Date and Time]],"dddd")</f>
        <v>Friday</v>
      </c>
      <c r="M377" s="1" t="str">
        <f>TEXT(Sales[[#This Row],[Date and Time]],"mm")</f>
        <v>04</v>
      </c>
      <c r="N377" s="10" t="str">
        <f>TEXT(Sales[[#This Row],[Date and Time]],"mmmm")</f>
        <v>April</v>
      </c>
    </row>
    <row r="378" spans="1:14" x14ac:dyDescent="0.3">
      <c r="A378" s="1" t="s">
        <v>3846</v>
      </c>
      <c r="B378" s="2">
        <v>45360.044560185182</v>
      </c>
      <c r="C378" s="1" t="s">
        <v>3401</v>
      </c>
      <c r="D378" s="1" t="s">
        <v>2859</v>
      </c>
      <c r="E378" s="1" t="s">
        <v>3471</v>
      </c>
      <c r="F378" s="1" t="s">
        <v>3472</v>
      </c>
      <c r="G378" s="1">
        <v>231.68</v>
      </c>
      <c r="H378" s="1">
        <v>10</v>
      </c>
      <c r="I378" s="1">
        <f>Sales[[#This Row],[Selling Price]]*H378</f>
        <v>2316.8000000000002</v>
      </c>
      <c r="J378" s="1">
        <f>VLOOKUP(Sales[[#This Row],[Product ID]],Products[],4,0)</f>
        <v>93.21</v>
      </c>
      <c r="K378" s="1">
        <f>Sales[[#This Row],[Total Sales]]-Sales[[#This Row],[Cost price]]</f>
        <v>2223.59</v>
      </c>
      <c r="L378" s="1" t="str">
        <f>TEXT(Sales[[#This Row],[Date and Time]],"dddd")</f>
        <v>Saturday</v>
      </c>
      <c r="M378" s="1" t="str">
        <f>TEXT(Sales[[#This Row],[Date and Time]],"mm")</f>
        <v>03</v>
      </c>
      <c r="N378" s="10" t="str">
        <f>TEXT(Sales[[#This Row],[Date and Time]],"mmmm")</f>
        <v>March</v>
      </c>
    </row>
    <row r="379" spans="1:14" x14ac:dyDescent="0.3">
      <c r="A379" s="1" t="s">
        <v>3847</v>
      </c>
      <c r="B379" s="2">
        <v>45516.8434837963</v>
      </c>
      <c r="C379" s="1" t="s">
        <v>3217</v>
      </c>
      <c r="D379" s="1" t="s">
        <v>3060</v>
      </c>
      <c r="E379" s="1" t="s">
        <v>3479</v>
      </c>
      <c r="F379" s="1" t="s">
        <v>3472</v>
      </c>
      <c r="G379" s="1">
        <v>539.49</v>
      </c>
      <c r="H379" s="1">
        <v>1</v>
      </c>
      <c r="I379" s="1">
        <f>Sales[[#This Row],[Selling Price]]*H379</f>
        <v>539.49</v>
      </c>
      <c r="J379" s="1">
        <f>VLOOKUP(Sales[[#This Row],[Product ID]],Products[],4,0)</f>
        <v>253.61</v>
      </c>
      <c r="K379" s="1">
        <f>Sales[[#This Row],[Total Sales]]-Sales[[#This Row],[Cost price]]</f>
        <v>285.88</v>
      </c>
      <c r="L379" s="1" t="str">
        <f>TEXT(Sales[[#This Row],[Date and Time]],"dddd")</f>
        <v>Monday</v>
      </c>
      <c r="M379" s="1" t="str">
        <f>TEXT(Sales[[#This Row],[Date and Time]],"mm")</f>
        <v>08</v>
      </c>
      <c r="N379" s="10" t="str">
        <f>TEXT(Sales[[#This Row],[Date and Time]],"mmmm")</f>
        <v>August</v>
      </c>
    </row>
    <row r="380" spans="1:14" x14ac:dyDescent="0.3">
      <c r="A380" s="1" t="s">
        <v>3848</v>
      </c>
      <c r="B380" s="2">
        <v>45602.606111111112</v>
      </c>
      <c r="C380" s="1" t="s">
        <v>3443</v>
      </c>
      <c r="D380" s="1" t="s">
        <v>1204</v>
      </c>
      <c r="E380" s="1" t="s">
        <v>3479</v>
      </c>
      <c r="F380" s="1" t="s">
        <v>3462</v>
      </c>
      <c r="G380" s="1">
        <v>1804.47</v>
      </c>
      <c r="H380" s="1">
        <v>6</v>
      </c>
      <c r="I380" s="1">
        <f>Sales[[#This Row],[Selling Price]]*H380</f>
        <v>10826.82</v>
      </c>
      <c r="J380" s="1">
        <f>VLOOKUP(Sales[[#This Row],[Product ID]],Products[],4,0)</f>
        <v>787.31</v>
      </c>
      <c r="K380" s="1">
        <f>Sales[[#This Row],[Total Sales]]-Sales[[#This Row],[Cost price]]</f>
        <v>10039.51</v>
      </c>
      <c r="L380" s="1" t="str">
        <f>TEXT(Sales[[#This Row],[Date and Time]],"dddd")</f>
        <v>Wednesday</v>
      </c>
      <c r="M380" s="1" t="str">
        <f>TEXT(Sales[[#This Row],[Date and Time]],"mm")</f>
        <v>11</v>
      </c>
      <c r="N380" s="10" t="str">
        <f>TEXT(Sales[[#This Row],[Date and Time]],"mmmm")</f>
        <v>November</v>
      </c>
    </row>
    <row r="381" spans="1:14" x14ac:dyDescent="0.3">
      <c r="A381" s="1" t="s">
        <v>3849</v>
      </c>
      <c r="B381" s="2">
        <v>45508.43236111111</v>
      </c>
      <c r="C381" s="1" t="s">
        <v>3426</v>
      </c>
      <c r="D381" s="1" t="s">
        <v>2076</v>
      </c>
      <c r="E381" s="1" t="s">
        <v>3461</v>
      </c>
      <c r="F381" s="1" t="s">
        <v>3476</v>
      </c>
      <c r="G381" s="1">
        <v>1622.74</v>
      </c>
      <c r="H381" s="1">
        <v>2</v>
      </c>
      <c r="I381" s="1">
        <f>Sales[[#This Row],[Selling Price]]*H381</f>
        <v>3245.48</v>
      </c>
      <c r="J381" s="1">
        <f>VLOOKUP(Sales[[#This Row],[Product ID]],Products[],4,0)</f>
        <v>18.7</v>
      </c>
      <c r="K381" s="1">
        <f>Sales[[#This Row],[Total Sales]]-Sales[[#This Row],[Cost price]]</f>
        <v>3226.78</v>
      </c>
      <c r="L381" s="1" t="str">
        <f>TEXT(Sales[[#This Row],[Date and Time]],"dddd")</f>
        <v>Sunday</v>
      </c>
      <c r="M381" s="1" t="str">
        <f>TEXT(Sales[[#This Row],[Date and Time]],"mm")</f>
        <v>08</v>
      </c>
      <c r="N381" s="10" t="str">
        <f>TEXT(Sales[[#This Row],[Date and Time]],"mmmm")</f>
        <v>August</v>
      </c>
    </row>
    <row r="382" spans="1:14" x14ac:dyDescent="0.3">
      <c r="A382" s="1" t="s">
        <v>3850</v>
      </c>
      <c r="B382" s="2">
        <v>45545.59920138889</v>
      </c>
      <c r="C382" s="1" t="s">
        <v>3321</v>
      </c>
      <c r="D382" s="1" t="s">
        <v>1494</v>
      </c>
      <c r="E382" s="1" t="s">
        <v>3471</v>
      </c>
      <c r="F382" s="1" t="s">
        <v>3462</v>
      </c>
      <c r="G382" s="1">
        <v>906.43</v>
      </c>
      <c r="H382" s="1">
        <v>2</v>
      </c>
      <c r="I382" s="1">
        <f>Sales[[#This Row],[Selling Price]]*H382</f>
        <v>1812.86</v>
      </c>
      <c r="J382" s="1">
        <f>VLOOKUP(Sales[[#This Row],[Product ID]],Products[],4,0)</f>
        <v>57.64</v>
      </c>
      <c r="K382" s="1">
        <f>Sales[[#This Row],[Total Sales]]-Sales[[#This Row],[Cost price]]</f>
        <v>1755.2199999999998</v>
      </c>
      <c r="L382" s="1" t="str">
        <f>TEXT(Sales[[#This Row],[Date and Time]],"dddd")</f>
        <v>Tuesday</v>
      </c>
      <c r="M382" s="1" t="str">
        <f>TEXT(Sales[[#This Row],[Date and Time]],"mm")</f>
        <v>09</v>
      </c>
      <c r="N382" s="10" t="str">
        <f>TEXT(Sales[[#This Row],[Date and Time]],"mmmm")</f>
        <v>September</v>
      </c>
    </row>
    <row r="383" spans="1:14" x14ac:dyDescent="0.3">
      <c r="A383" s="1" t="s">
        <v>3851</v>
      </c>
      <c r="B383" s="2">
        <v>45554.528784722221</v>
      </c>
      <c r="C383" s="1" t="s">
        <v>3259</v>
      </c>
      <c r="D383" s="1" t="s">
        <v>801</v>
      </c>
      <c r="E383" s="1" t="s">
        <v>3464</v>
      </c>
      <c r="F383" s="1" t="s">
        <v>3472</v>
      </c>
      <c r="G383" s="1">
        <v>1489.36</v>
      </c>
      <c r="H383" s="1">
        <v>5</v>
      </c>
      <c r="I383" s="1">
        <f>Sales[[#This Row],[Selling Price]]*H383</f>
        <v>7446.7999999999993</v>
      </c>
      <c r="J383" s="1">
        <f>VLOOKUP(Sales[[#This Row],[Product ID]],Products[],4,0)</f>
        <v>211.71</v>
      </c>
      <c r="K383" s="1">
        <f>Sales[[#This Row],[Total Sales]]-Sales[[#This Row],[Cost price]]</f>
        <v>7235.0899999999992</v>
      </c>
      <c r="L383" s="1" t="str">
        <f>TEXT(Sales[[#This Row],[Date and Time]],"dddd")</f>
        <v>Thursday</v>
      </c>
      <c r="M383" s="1" t="str">
        <f>TEXT(Sales[[#This Row],[Date and Time]],"mm")</f>
        <v>09</v>
      </c>
      <c r="N383" s="10" t="str">
        <f>TEXT(Sales[[#This Row],[Date and Time]],"mmmm")</f>
        <v>September</v>
      </c>
    </row>
    <row r="384" spans="1:14" x14ac:dyDescent="0.3">
      <c r="A384" s="1" t="s">
        <v>3852</v>
      </c>
      <c r="B384" s="2">
        <v>45377.500231481485</v>
      </c>
      <c r="C384" s="1" t="s">
        <v>3386</v>
      </c>
      <c r="D384" s="1" t="s">
        <v>434</v>
      </c>
      <c r="E384" s="1" t="s">
        <v>3471</v>
      </c>
      <c r="F384" s="1" t="s">
        <v>3462</v>
      </c>
      <c r="G384" s="1">
        <v>1505.65</v>
      </c>
      <c r="H384" s="1">
        <v>2</v>
      </c>
      <c r="I384" s="1">
        <f>Sales[[#This Row],[Selling Price]]*H384</f>
        <v>3011.3</v>
      </c>
      <c r="J384" s="1">
        <f>VLOOKUP(Sales[[#This Row],[Product ID]],Products[],4,0)</f>
        <v>751.27</v>
      </c>
      <c r="K384" s="1">
        <f>Sales[[#This Row],[Total Sales]]-Sales[[#This Row],[Cost price]]</f>
        <v>2260.0300000000002</v>
      </c>
      <c r="L384" s="1" t="str">
        <f>TEXT(Sales[[#This Row],[Date and Time]],"dddd")</f>
        <v>Tuesday</v>
      </c>
      <c r="M384" s="1" t="str">
        <f>TEXT(Sales[[#This Row],[Date and Time]],"mm")</f>
        <v>03</v>
      </c>
      <c r="N384" s="10" t="str">
        <f>TEXT(Sales[[#This Row],[Date and Time]],"mmmm")</f>
        <v>March</v>
      </c>
    </row>
    <row r="385" spans="1:14" x14ac:dyDescent="0.3">
      <c r="A385" s="1" t="s">
        <v>3853</v>
      </c>
      <c r="B385" s="2">
        <v>45508.798750000002</v>
      </c>
      <c r="C385" s="1" t="s">
        <v>3282</v>
      </c>
      <c r="D385" s="1" t="s">
        <v>1753</v>
      </c>
      <c r="E385" s="1" t="s">
        <v>3461</v>
      </c>
      <c r="F385" s="1" t="s">
        <v>3462</v>
      </c>
      <c r="G385" s="1">
        <v>1675.7</v>
      </c>
      <c r="H385" s="1">
        <v>1</v>
      </c>
      <c r="I385" s="1">
        <f>Sales[[#This Row],[Selling Price]]*H385</f>
        <v>1675.7</v>
      </c>
      <c r="J385" s="1">
        <f>VLOOKUP(Sales[[#This Row],[Product ID]],Products[],4,0)</f>
        <v>707.26</v>
      </c>
      <c r="K385" s="1">
        <f>Sales[[#This Row],[Total Sales]]-Sales[[#This Row],[Cost price]]</f>
        <v>968.44</v>
      </c>
      <c r="L385" s="1" t="str">
        <f>TEXT(Sales[[#This Row],[Date and Time]],"dddd")</f>
        <v>Sunday</v>
      </c>
      <c r="M385" s="1" t="str">
        <f>TEXT(Sales[[#This Row],[Date and Time]],"mm")</f>
        <v>08</v>
      </c>
      <c r="N385" s="10" t="str">
        <f>TEXT(Sales[[#This Row],[Date and Time]],"mmmm")</f>
        <v>August</v>
      </c>
    </row>
    <row r="386" spans="1:14" x14ac:dyDescent="0.3">
      <c r="A386" s="1" t="s">
        <v>3854</v>
      </c>
      <c r="B386" s="2">
        <v>45576.108715277776</v>
      </c>
      <c r="C386" s="1" t="s">
        <v>3372</v>
      </c>
      <c r="D386" s="1" t="s">
        <v>331</v>
      </c>
      <c r="E386" s="1" t="s">
        <v>3471</v>
      </c>
      <c r="F386" s="1" t="s">
        <v>3462</v>
      </c>
      <c r="G386" s="1">
        <v>104.56</v>
      </c>
      <c r="H386" s="1">
        <v>9</v>
      </c>
      <c r="I386" s="1">
        <f>Sales[[#This Row],[Selling Price]]*H386</f>
        <v>941.04</v>
      </c>
      <c r="J386" s="1">
        <f>VLOOKUP(Sales[[#This Row],[Product ID]],Products[],4,0)</f>
        <v>415.38</v>
      </c>
      <c r="K386" s="1">
        <f>Sales[[#This Row],[Total Sales]]-Sales[[#This Row],[Cost price]]</f>
        <v>525.66</v>
      </c>
      <c r="L386" s="1" t="str">
        <f>TEXT(Sales[[#This Row],[Date and Time]],"dddd")</f>
        <v>Friday</v>
      </c>
      <c r="M386" s="1" t="str">
        <f>TEXT(Sales[[#This Row],[Date and Time]],"mm")</f>
        <v>10</v>
      </c>
      <c r="N386" s="10" t="str">
        <f>TEXT(Sales[[#This Row],[Date and Time]],"mmmm")</f>
        <v>October</v>
      </c>
    </row>
    <row r="387" spans="1:14" x14ac:dyDescent="0.3">
      <c r="A387" s="1" t="s">
        <v>3855</v>
      </c>
      <c r="B387" s="2">
        <v>45541.281226851854</v>
      </c>
      <c r="C387" s="1" t="s">
        <v>3415</v>
      </c>
      <c r="D387" s="1" t="s">
        <v>287</v>
      </c>
      <c r="E387" s="1" t="s">
        <v>3471</v>
      </c>
      <c r="F387" s="1" t="s">
        <v>3469</v>
      </c>
      <c r="G387" s="1">
        <v>138.41</v>
      </c>
      <c r="H387" s="1">
        <v>5</v>
      </c>
      <c r="I387" s="1">
        <f>Sales[[#This Row],[Selling Price]]*H387</f>
        <v>692.05</v>
      </c>
      <c r="J387" s="1">
        <f>VLOOKUP(Sales[[#This Row],[Product ID]],Products[],4,0)</f>
        <v>109.48</v>
      </c>
      <c r="K387" s="1">
        <f>Sales[[#This Row],[Total Sales]]-Sales[[#This Row],[Cost price]]</f>
        <v>582.56999999999994</v>
      </c>
      <c r="L387" s="1" t="str">
        <f>TEXT(Sales[[#This Row],[Date and Time]],"dddd")</f>
        <v>Friday</v>
      </c>
      <c r="M387" s="1" t="str">
        <f>TEXT(Sales[[#This Row],[Date and Time]],"mm")</f>
        <v>09</v>
      </c>
      <c r="N387" s="10" t="str">
        <f>TEXT(Sales[[#This Row],[Date and Time]],"mmmm")</f>
        <v>September</v>
      </c>
    </row>
    <row r="388" spans="1:14" x14ac:dyDescent="0.3">
      <c r="A388" s="1" t="s">
        <v>3856</v>
      </c>
      <c r="B388" s="2">
        <v>45298.295567129629</v>
      </c>
      <c r="C388" s="1" t="s">
        <v>3374</v>
      </c>
      <c r="D388" s="1" t="s">
        <v>2448</v>
      </c>
      <c r="E388" s="1" t="s">
        <v>3461</v>
      </c>
      <c r="F388" s="1" t="s">
        <v>3472</v>
      </c>
      <c r="G388" s="1">
        <v>323.07</v>
      </c>
      <c r="H388" s="1">
        <v>5</v>
      </c>
      <c r="I388" s="1">
        <f>Sales[[#This Row],[Selling Price]]*H388</f>
        <v>1615.35</v>
      </c>
      <c r="J388" s="1">
        <f>VLOOKUP(Sales[[#This Row],[Product ID]],Products[],4,0)</f>
        <v>795.14</v>
      </c>
      <c r="K388" s="1">
        <f>Sales[[#This Row],[Total Sales]]-Sales[[#This Row],[Cost price]]</f>
        <v>820.20999999999992</v>
      </c>
      <c r="L388" s="1" t="str">
        <f>TEXT(Sales[[#This Row],[Date and Time]],"dddd")</f>
        <v>Sunday</v>
      </c>
      <c r="M388" s="1" t="str">
        <f>TEXT(Sales[[#This Row],[Date and Time]],"mm")</f>
        <v>01</v>
      </c>
      <c r="N388" s="10" t="str">
        <f>TEXT(Sales[[#This Row],[Date and Time]],"mmmm")</f>
        <v>January</v>
      </c>
    </row>
    <row r="389" spans="1:14" x14ac:dyDescent="0.3">
      <c r="A389" s="1" t="s">
        <v>3857</v>
      </c>
      <c r="B389" s="2">
        <v>45311.611180555556</v>
      </c>
      <c r="C389" s="1" t="s">
        <v>3335</v>
      </c>
      <c r="D389" s="1" t="s">
        <v>1119</v>
      </c>
      <c r="E389" s="1" t="s">
        <v>3479</v>
      </c>
      <c r="F389" s="1" t="s">
        <v>3467</v>
      </c>
      <c r="G389" s="1">
        <v>1584.49</v>
      </c>
      <c r="H389" s="1">
        <v>6</v>
      </c>
      <c r="I389" s="1">
        <f>Sales[[#This Row],[Selling Price]]*H389</f>
        <v>9506.94</v>
      </c>
      <c r="J389" s="1">
        <f>VLOOKUP(Sales[[#This Row],[Product ID]],Products[],4,0)</f>
        <v>303.60000000000002</v>
      </c>
      <c r="K389" s="1">
        <f>Sales[[#This Row],[Total Sales]]-Sales[[#This Row],[Cost price]]</f>
        <v>9203.34</v>
      </c>
      <c r="L389" s="1" t="str">
        <f>TEXT(Sales[[#This Row],[Date and Time]],"dddd")</f>
        <v>Saturday</v>
      </c>
      <c r="M389" s="1" t="str">
        <f>TEXT(Sales[[#This Row],[Date and Time]],"mm")</f>
        <v>01</v>
      </c>
      <c r="N389" s="10" t="str">
        <f>TEXT(Sales[[#This Row],[Date and Time]],"mmmm")</f>
        <v>January</v>
      </c>
    </row>
    <row r="390" spans="1:14" x14ac:dyDescent="0.3">
      <c r="A390" s="1" t="s">
        <v>3858</v>
      </c>
      <c r="B390" s="2">
        <v>45382.826157407406</v>
      </c>
      <c r="C390" s="1" t="s">
        <v>3409</v>
      </c>
      <c r="D390" s="1" t="s">
        <v>2553</v>
      </c>
      <c r="E390" s="1" t="s">
        <v>3466</v>
      </c>
      <c r="F390" s="1" t="s">
        <v>3469</v>
      </c>
      <c r="G390" s="1">
        <v>775.32</v>
      </c>
      <c r="H390" s="1">
        <v>6</v>
      </c>
      <c r="I390" s="1">
        <f>Sales[[#This Row],[Selling Price]]*H390</f>
        <v>4651.92</v>
      </c>
      <c r="J390" s="1">
        <f>VLOOKUP(Sales[[#This Row],[Product ID]],Products[],4,0)</f>
        <v>660.16</v>
      </c>
      <c r="K390" s="1">
        <f>Sales[[#This Row],[Total Sales]]-Sales[[#This Row],[Cost price]]</f>
        <v>3991.76</v>
      </c>
      <c r="L390" s="1" t="str">
        <f>TEXT(Sales[[#This Row],[Date and Time]],"dddd")</f>
        <v>Sunday</v>
      </c>
      <c r="M390" s="1" t="str">
        <f>TEXT(Sales[[#This Row],[Date and Time]],"mm")</f>
        <v>03</v>
      </c>
      <c r="N390" s="10" t="str">
        <f>TEXT(Sales[[#This Row],[Date and Time]],"mmmm")</f>
        <v>March</v>
      </c>
    </row>
    <row r="391" spans="1:14" x14ac:dyDescent="0.3">
      <c r="A391" s="1" t="s">
        <v>3859</v>
      </c>
      <c r="B391" s="2">
        <v>45303.528912037036</v>
      </c>
      <c r="C391" s="1" t="s">
        <v>3271</v>
      </c>
      <c r="D391" s="1" t="s">
        <v>840</v>
      </c>
      <c r="E391" s="1" t="s">
        <v>3479</v>
      </c>
      <c r="F391" s="1" t="s">
        <v>3476</v>
      </c>
      <c r="G391" s="1">
        <v>795.81</v>
      </c>
      <c r="H391" s="1">
        <v>5</v>
      </c>
      <c r="I391" s="1">
        <f>Sales[[#This Row],[Selling Price]]*H391</f>
        <v>3979.0499999999997</v>
      </c>
      <c r="J391" s="1">
        <f>VLOOKUP(Sales[[#This Row],[Product ID]],Products[],4,0)</f>
        <v>493.17</v>
      </c>
      <c r="K391" s="1">
        <f>Sales[[#This Row],[Total Sales]]-Sales[[#This Row],[Cost price]]</f>
        <v>3485.8799999999997</v>
      </c>
      <c r="L391" s="1" t="str">
        <f>TEXT(Sales[[#This Row],[Date and Time]],"dddd")</f>
        <v>Friday</v>
      </c>
      <c r="M391" s="1" t="str">
        <f>TEXT(Sales[[#This Row],[Date and Time]],"mm")</f>
        <v>01</v>
      </c>
      <c r="N391" s="10" t="str">
        <f>TEXT(Sales[[#This Row],[Date and Time]],"mmmm")</f>
        <v>January</v>
      </c>
    </row>
    <row r="392" spans="1:14" x14ac:dyDescent="0.3">
      <c r="A392" s="1" t="s">
        <v>3860</v>
      </c>
      <c r="B392" s="2">
        <v>45469.136157407411</v>
      </c>
      <c r="C392" s="1" t="s">
        <v>3297</v>
      </c>
      <c r="D392" s="1" t="s">
        <v>1033</v>
      </c>
      <c r="E392" s="1" t="s">
        <v>3479</v>
      </c>
      <c r="F392" s="1" t="s">
        <v>3472</v>
      </c>
      <c r="G392" s="1">
        <v>171.55</v>
      </c>
      <c r="H392" s="1">
        <v>6</v>
      </c>
      <c r="I392" s="1">
        <f>Sales[[#This Row],[Selling Price]]*H392</f>
        <v>1029.3000000000002</v>
      </c>
      <c r="J392" s="1">
        <f>VLOOKUP(Sales[[#This Row],[Product ID]],Products[],4,0)</f>
        <v>821.78</v>
      </c>
      <c r="K392" s="1">
        <f>Sales[[#This Row],[Total Sales]]-Sales[[#This Row],[Cost price]]</f>
        <v>207.52000000000021</v>
      </c>
      <c r="L392" s="1" t="str">
        <f>TEXT(Sales[[#This Row],[Date and Time]],"dddd")</f>
        <v>Wednesday</v>
      </c>
      <c r="M392" s="1" t="str">
        <f>TEXT(Sales[[#This Row],[Date and Time]],"mm")</f>
        <v>06</v>
      </c>
      <c r="N392" s="10" t="str">
        <f>TEXT(Sales[[#This Row],[Date and Time]],"mmmm")</f>
        <v>June</v>
      </c>
    </row>
    <row r="393" spans="1:14" x14ac:dyDescent="0.3">
      <c r="A393" s="1" t="s">
        <v>3861</v>
      </c>
      <c r="B393" s="2">
        <v>45296.601967592593</v>
      </c>
      <c r="C393" s="1" t="s">
        <v>3226</v>
      </c>
      <c r="D393" s="1" t="s">
        <v>572</v>
      </c>
      <c r="E393" s="1" t="s">
        <v>3464</v>
      </c>
      <c r="F393" s="1" t="s">
        <v>3469</v>
      </c>
      <c r="G393" s="1">
        <v>1814.46</v>
      </c>
      <c r="H393" s="1">
        <v>7</v>
      </c>
      <c r="I393" s="1">
        <f>Sales[[#This Row],[Selling Price]]*H393</f>
        <v>12701.220000000001</v>
      </c>
      <c r="J393" s="1">
        <f>VLOOKUP(Sales[[#This Row],[Product ID]],Products[],4,0)</f>
        <v>809.47</v>
      </c>
      <c r="K393" s="1">
        <f>Sales[[#This Row],[Total Sales]]-Sales[[#This Row],[Cost price]]</f>
        <v>11891.750000000002</v>
      </c>
      <c r="L393" s="1" t="str">
        <f>TEXT(Sales[[#This Row],[Date and Time]],"dddd")</f>
        <v>Friday</v>
      </c>
      <c r="M393" s="1" t="str">
        <f>TEXT(Sales[[#This Row],[Date and Time]],"mm")</f>
        <v>01</v>
      </c>
      <c r="N393" s="10" t="str">
        <f>TEXT(Sales[[#This Row],[Date and Time]],"mmmm")</f>
        <v>January</v>
      </c>
    </row>
    <row r="394" spans="1:14" x14ac:dyDescent="0.3">
      <c r="A394" s="1" t="s">
        <v>3862</v>
      </c>
      <c r="B394" s="2">
        <v>45401.703194444446</v>
      </c>
      <c r="C394" s="1" t="s">
        <v>3446</v>
      </c>
      <c r="D394" s="1" t="s">
        <v>1251</v>
      </c>
      <c r="E394" s="1" t="s">
        <v>3464</v>
      </c>
      <c r="F394" s="1" t="s">
        <v>3469</v>
      </c>
      <c r="G394" s="1">
        <v>998.26</v>
      </c>
      <c r="H394" s="1">
        <v>7</v>
      </c>
      <c r="I394" s="1">
        <f>Sales[[#This Row],[Selling Price]]*H394</f>
        <v>6987.82</v>
      </c>
      <c r="J394" s="1">
        <f>VLOOKUP(Sales[[#This Row],[Product ID]],Products[],4,0)</f>
        <v>809.98</v>
      </c>
      <c r="K394" s="1">
        <f>Sales[[#This Row],[Total Sales]]-Sales[[#This Row],[Cost price]]</f>
        <v>6177.84</v>
      </c>
      <c r="L394" s="1" t="str">
        <f>TEXT(Sales[[#This Row],[Date and Time]],"dddd")</f>
        <v>Friday</v>
      </c>
      <c r="M394" s="1" t="str">
        <f>TEXT(Sales[[#This Row],[Date and Time]],"mm")</f>
        <v>04</v>
      </c>
      <c r="N394" s="10" t="str">
        <f>TEXT(Sales[[#This Row],[Date and Time]],"mmmm")</f>
        <v>April</v>
      </c>
    </row>
    <row r="395" spans="1:14" x14ac:dyDescent="0.3">
      <c r="A395" s="1" t="s">
        <v>3863</v>
      </c>
      <c r="B395" s="2">
        <v>45597.287662037037</v>
      </c>
      <c r="C395" s="1" t="s">
        <v>3309</v>
      </c>
      <c r="D395" s="1" t="s">
        <v>773</v>
      </c>
      <c r="E395" s="1" t="s">
        <v>3479</v>
      </c>
      <c r="F395" s="1" t="s">
        <v>3469</v>
      </c>
      <c r="G395" s="1">
        <v>1654.8</v>
      </c>
      <c r="H395" s="1">
        <v>6</v>
      </c>
      <c r="I395" s="1">
        <f>Sales[[#This Row],[Selling Price]]*H395</f>
        <v>9928.7999999999993</v>
      </c>
      <c r="J395" s="1">
        <f>VLOOKUP(Sales[[#This Row],[Product ID]],Products[],4,0)</f>
        <v>898.84</v>
      </c>
      <c r="K395" s="1">
        <f>Sales[[#This Row],[Total Sales]]-Sales[[#This Row],[Cost price]]</f>
        <v>9029.9599999999991</v>
      </c>
      <c r="L395" s="1" t="str">
        <f>TEXT(Sales[[#This Row],[Date and Time]],"dddd")</f>
        <v>Friday</v>
      </c>
      <c r="M395" s="1" t="str">
        <f>TEXT(Sales[[#This Row],[Date and Time]],"mm")</f>
        <v>11</v>
      </c>
      <c r="N395" s="10" t="str">
        <f>TEXT(Sales[[#This Row],[Date and Time]],"mmmm")</f>
        <v>November</v>
      </c>
    </row>
    <row r="396" spans="1:14" x14ac:dyDescent="0.3">
      <c r="A396" s="1" t="s">
        <v>3864</v>
      </c>
      <c r="B396" s="2">
        <v>45404.335173611114</v>
      </c>
      <c r="C396" s="1" t="s">
        <v>3338</v>
      </c>
      <c r="D396" s="1" t="s">
        <v>2195</v>
      </c>
      <c r="E396" s="1" t="s">
        <v>3461</v>
      </c>
      <c r="F396" s="1" t="s">
        <v>3472</v>
      </c>
      <c r="G396" s="1">
        <v>1726.26</v>
      </c>
      <c r="H396" s="1">
        <v>10</v>
      </c>
      <c r="I396" s="1">
        <f>Sales[[#This Row],[Selling Price]]*H396</f>
        <v>17262.599999999999</v>
      </c>
      <c r="J396" s="1">
        <f>VLOOKUP(Sales[[#This Row],[Product ID]],Products[],4,0)</f>
        <v>15.69</v>
      </c>
      <c r="K396" s="1">
        <f>Sales[[#This Row],[Total Sales]]-Sales[[#This Row],[Cost price]]</f>
        <v>17246.91</v>
      </c>
      <c r="L396" s="1" t="str">
        <f>TEXT(Sales[[#This Row],[Date and Time]],"dddd")</f>
        <v>Monday</v>
      </c>
      <c r="M396" s="1" t="str">
        <f>TEXT(Sales[[#This Row],[Date and Time]],"mm")</f>
        <v>04</v>
      </c>
      <c r="N396" s="10" t="str">
        <f>TEXT(Sales[[#This Row],[Date and Time]],"mmmm")</f>
        <v>April</v>
      </c>
    </row>
    <row r="397" spans="1:14" x14ac:dyDescent="0.3">
      <c r="A397" s="1" t="s">
        <v>3865</v>
      </c>
      <c r="B397" s="2">
        <v>45485.590717592589</v>
      </c>
      <c r="C397" s="1" t="s">
        <v>3276</v>
      </c>
      <c r="D397" s="1" t="s">
        <v>2210</v>
      </c>
      <c r="E397" s="1" t="s">
        <v>3461</v>
      </c>
      <c r="F397" s="1" t="s">
        <v>3462</v>
      </c>
      <c r="G397" s="1">
        <v>544.42999999999995</v>
      </c>
      <c r="H397" s="1">
        <v>9</v>
      </c>
      <c r="I397" s="1">
        <f>Sales[[#This Row],[Selling Price]]*H397</f>
        <v>4899.87</v>
      </c>
      <c r="J397" s="1">
        <f>VLOOKUP(Sales[[#This Row],[Product ID]],Products[],4,0)</f>
        <v>736.41</v>
      </c>
      <c r="K397" s="1">
        <f>Sales[[#This Row],[Total Sales]]-Sales[[#This Row],[Cost price]]</f>
        <v>4163.46</v>
      </c>
      <c r="L397" s="1" t="str">
        <f>TEXT(Sales[[#This Row],[Date and Time]],"dddd")</f>
        <v>Friday</v>
      </c>
      <c r="M397" s="1" t="str">
        <f>TEXT(Sales[[#This Row],[Date and Time]],"mm")</f>
        <v>07</v>
      </c>
      <c r="N397" s="10" t="str">
        <f>TEXT(Sales[[#This Row],[Date and Time]],"mmmm")</f>
        <v>July</v>
      </c>
    </row>
    <row r="398" spans="1:14" x14ac:dyDescent="0.3">
      <c r="A398" s="1" t="s">
        <v>3866</v>
      </c>
      <c r="B398" s="2">
        <v>45334.799317129633</v>
      </c>
      <c r="C398" s="1" t="s">
        <v>3410</v>
      </c>
      <c r="D398" s="1" t="s">
        <v>249</v>
      </c>
      <c r="E398" s="1" t="s">
        <v>3461</v>
      </c>
      <c r="F398" s="1" t="s">
        <v>3469</v>
      </c>
      <c r="G398" s="1">
        <v>173.24</v>
      </c>
      <c r="H398" s="1">
        <v>6</v>
      </c>
      <c r="I398" s="1">
        <f>Sales[[#This Row],[Selling Price]]*H398</f>
        <v>1039.44</v>
      </c>
      <c r="J398" s="1">
        <f>VLOOKUP(Sales[[#This Row],[Product ID]],Products[],4,0)</f>
        <v>152.68</v>
      </c>
      <c r="K398" s="1">
        <f>Sales[[#This Row],[Total Sales]]-Sales[[#This Row],[Cost price]]</f>
        <v>886.76</v>
      </c>
      <c r="L398" s="1" t="str">
        <f>TEXT(Sales[[#This Row],[Date and Time]],"dddd")</f>
        <v>Monday</v>
      </c>
      <c r="M398" s="1" t="str">
        <f>TEXT(Sales[[#This Row],[Date and Time]],"mm")</f>
        <v>02</v>
      </c>
      <c r="N398" s="10" t="str">
        <f>TEXT(Sales[[#This Row],[Date and Time]],"mmmm")</f>
        <v>February</v>
      </c>
    </row>
    <row r="399" spans="1:14" x14ac:dyDescent="0.3">
      <c r="A399" s="1" t="s">
        <v>3867</v>
      </c>
      <c r="B399" s="2">
        <v>45361.505624999998</v>
      </c>
      <c r="C399" s="1" t="s">
        <v>3264</v>
      </c>
      <c r="D399" s="1" t="s">
        <v>2975</v>
      </c>
      <c r="E399" s="1" t="s">
        <v>3461</v>
      </c>
      <c r="F399" s="1" t="s">
        <v>3462</v>
      </c>
      <c r="G399" s="1">
        <v>632.51</v>
      </c>
      <c r="H399" s="1">
        <v>1</v>
      </c>
      <c r="I399" s="1">
        <f>Sales[[#This Row],[Selling Price]]*H399</f>
        <v>632.51</v>
      </c>
      <c r="J399" s="1">
        <f>VLOOKUP(Sales[[#This Row],[Product ID]],Products[],4,0)</f>
        <v>249.12</v>
      </c>
      <c r="K399" s="1">
        <f>Sales[[#This Row],[Total Sales]]-Sales[[#This Row],[Cost price]]</f>
        <v>383.39</v>
      </c>
      <c r="L399" s="1" t="str">
        <f>TEXT(Sales[[#This Row],[Date and Time]],"dddd")</f>
        <v>Sunday</v>
      </c>
      <c r="M399" s="1" t="str">
        <f>TEXT(Sales[[#This Row],[Date and Time]],"mm")</f>
        <v>03</v>
      </c>
      <c r="N399" s="10" t="str">
        <f>TEXT(Sales[[#This Row],[Date and Time]],"mmmm")</f>
        <v>March</v>
      </c>
    </row>
    <row r="400" spans="1:14" x14ac:dyDescent="0.3">
      <c r="A400" s="1" t="s">
        <v>3868</v>
      </c>
      <c r="B400" s="2">
        <v>45486.710949074077</v>
      </c>
      <c r="C400" s="1" t="s">
        <v>3310</v>
      </c>
      <c r="D400" s="1" t="s">
        <v>2086</v>
      </c>
      <c r="E400" s="1" t="s">
        <v>3471</v>
      </c>
      <c r="F400" s="1" t="s">
        <v>3476</v>
      </c>
      <c r="G400" s="1">
        <v>1709</v>
      </c>
      <c r="H400" s="1">
        <v>8</v>
      </c>
      <c r="I400" s="1">
        <f>Sales[[#This Row],[Selling Price]]*H400</f>
        <v>13672</v>
      </c>
      <c r="J400" s="1">
        <f>VLOOKUP(Sales[[#This Row],[Product ID]],Products[],4,0)</f>
        <v>297.7</v>
      </c>
      <c r="K400" s="1">
        <f>Sales[[#This Row],[Total Sales]]-Sales[[#This Row],[Cost price]]</f>
        <v>13374.3</v>
      </c>
      <c r="L400" s="1" t="str">
        <f>TEXT(Sales[[#This Row],[Date and Time]],"dddd")</f>
        <v>Saturday</v>
      </c>
      <c r="M400" s="1" t="str">
        <f>TEXT(Sales[[#This Row],[Date and Time]],"mm")</f>
        <v>07</v>
      </c>
      <c r="N400" s="10" t="str">
        <f>TEXT(Sales[[#This Row],[Date and Time]],"mmmm")</f>
        <v>July</v>
      </c>
    </row>
    <row r="401" spans="1:14" x14ac:dyDescent="0.3">
      <c r="A401" s="1" t="s">
        <v>3869</v>
      </c>
      <c r="B401" s="2">
        <v>45500.067916666667</v>
      </c>
      <c r="C401" s="1" t="s">
        <v>3269</v>
      </c>
      <c r="D401" s="1" t="s">
        <v>2092</v>
      </c>
      <c r="E401" s="1" t="s">
        <v>3461</v>
      </c>
      <c r="F401" s="1" t="s">
        <v>3467</v>
      </c>
      <c r="G401" s="1">
        <v>83.17</v>
      </c>
      <c r="H401" s="1">
        <v>8</v>
      </c>
      <c r="I401" s="1">
        <f>Sales[[#This Row],[Selling Price]]*H401</f>
        <v>665.36</v>
      </c>
      <c r="J401" s="1">
        <f>VLOOKUP(Sales[[#This Row],[Product ID]],Products[],4,0)</f>
        <v>627.66</v>
      </c>
      <c r="K401" s="1">
        <f>Sales[[#This Row],[Total Sales]]-Sales[[#This Row],[Cost price]]</f>
        <v>37.700000000000045</v>
      </c>
      <c r="L401" s="1" t="str">
        <f>TEXT(Sales[[#This Row],[Date and Time]],"dddd")</f>
        <v>Saturday</v>
      </c>
      <c r="M401" s="1" t="str">
        <f>TEXT(Sales[[#This Row],[Date and Time]],"mm")</f>
        <v>07</v>
      </c>
      <c r="N401" s="10" t="str">
        <f>TEXT(Sales[[#This Row],[Date and Time]],"mmmm")</f>
        <v>July</v>
      </c>
    </row>
    <row r="402" spans="1:14" x14ac:dyDescent="0.3">
      <c r="A402" s="1" t="s">
        <v>3870</v>
      </c>
      <c r="B402" s="2">
        <v>45550.824745370373</v>
      </c>
      <c r="C402" s="1" t="s">
        <v>3311</v>
      </c>
      <c r="D402" s="1" t="s">
        <v>2061</v>
      </c>
      <c r="E402" s="1" t="s">
        <v>3461</v>
      </c>
      <c r="F402" s="1" t="s">
        <v>3462</v>
      </c>
      <c r="G402" s="1">
        <v>1051.5899999999999</v>
      </c>
      <c r="H402" s="1">
        <v>8</v>
      </c>
      <c r="I402" s="1">
        <f>Sales[[#This Row],[Selling Price]]*H402</f>
        <v>8412.7199999999993</v>
      </c>
      <c r="J402" s="1">
        <f>VLOOKUP(Sales[[#This Row],[Product ID]],Products[],4,0)</f>
        <v>961.88</v>
      </c>
      <c r="K402" s="1">
        <f>Sales[[#This Row],[Total Sales]]-Sales[[#This Row],[Cost price]]</f>
        <v>7450.8399999999992</v>
      </c>
      <c r="L402" s="1" t="str">
        <f>TEXT(Sales[[#This Row],[Date and Time]],"dddd")</f>
        <v>Sunday</v>
      </c>
      <c r="M402" s="1" t="str">
        <f>TEXT(Sales[[#This Row],[Date and Time]],"mm")</f>
        <v>09</v>
      </c>
      <c r="N402" s="10" t="str">
        <f>TEXT(Sales[[#This Row],[Date and Time]],"mmmm")</f>
        <v>September</v>
      </c>
    </row>
    <row r="403" spans="1:14" x14ac:dyDescent="0.3">
      <c r="A403" s="1" t="s">
        <v>3871</v>
      </c>
      <c r="B403" s="2">
        <v>45566.137557870374</v>
      </c>
      <c r="C403" s="1" t="s">
        <v>3346</v>
      </c>
      <c r="D403" s="1" t="s">
        <v>306</v>
      </c>
      <c r="E403" s="1" t="s">
        <v>3461</v>
      </c>
      <c r="F403" s="1" t="s">
        <v>3476</v>
      </c>
      <c r="G403" s="1">
        <v>362.66</v>
      </c>
      <c r="H403" s="1">
        <v>5</v>
      </c>
      <c r="I403" s="1">
        <f>Sales[[#This Row],[Selling Price]]*H403</f>
        <v>1813.3000000000002</v>
      </c>
      <c r="J403" s="1">
        <f>VLOOKUP(Sales[[#This Row],[Product ID]],Products[],4,0)</f>
        <v>171.16</v>
      </c>
      <c r="K403" s="1">
        <f>Sales[[#This Row],[Total Sales]]-Sales[[#This Row],[Cost price]]</f>
        <v>1642.14</v>
      </c>
      <c r="L403" s="1" t="str">
        <f>TEXT(Sales[[#This Row],[Date and Time]],"dddd")</f>
        <v>Tuesday</v>
      </c>
      <c r="M403" s="1" t="str">
        <f>TEXT(Sales[[#This Row],[Date and Time]],"mm")</f>
        <v>10</v>
      </c>
      <c r="N403" s="10" t="str">
        <f>TEXT(Sales[[#This Row],[Date and Time]],"mmmm")</f>
        <v>October</v>
      </c>
    </row>
    <row r="404" spans="1:14" x14ac:dyDescent="0.3">
      <c r="A404" s="1" t="s">
        <v>3872</v>
      </c>
      <c r="B404" s="2">
        <v>45506.376377314817</v>
      </c>
      <c r="C404" s="1" t="s">
        <v>3424</v>
      </c>
      <c r="D404" s="1" t="s">
        <v>1386</v>
      </c>
      <c r="E404" s="1" t="s">
        <v>3464</v>
      </c>
      <c r="F404" s="1" t="s">
        <v>3472</v>
      </c>
      <c r="G404" s="1">
        <v>711.35</v>
      </c>
      <c r="H404" s="1">
        <v>10</v>
      </c>
      <c r="I404" s="1">
        <f>Sales[[#This Row],[Selling Price]]*H404</f>
        <v>7113.5</v>
      </c>
      <c r="J404" s="1">
        <f>VLOOKUP(Sales[[#This Row],[Product ID]],Products[],4,0)</f>
        <v>485.76</v>
      </c>
      <c r="K404" s="1">
        <f>Sales[[#This Row],[Total Sales]]-Sales[[#This Row],[Cost price]]</f>
        <v>6627.74</v>
      </c>
      <c r="L404" s="1" t="str">
        <f>TEXT(Sales[[#This Row],[Date and Time]],"dddd")</f>
        <v>Friday</v>
      </c>
      <c r="M404" s="1" t="str">
        <f>TEXT(Sales[[#This Row],[Date and Time]],"mm")</f>
        <v>08</v>
      </c>
      <c r="N404" s="10" t="str">
        <f>TEXT(Sales[[#This Row],[Date and Time]],"mmmm")</f>
        <v>August</v>
      </c>
    </row>
    <row r="405" spans="1:14" x14ac:dyDescent="0.3">
      <c r="A405" s="1" t="s">
        <v>3873</v>
      </c>
      <c r="B405" s="2">
        <v>45402.512199074074</v>
      </c>
      <c r="C405" s="1" t="s">
        <v>3316</v>
      </c>
      <c r="D405" s="1" t="s">
        <v>2319</v>
      </c>
      <c r="E405" s="1" t="s">
        <v>3461</v>
      </c>
      <c r="F405" s="1" t="s">
        <v>3467</v>
      </c>
      <c r="G405" s="1">
        <v>691.83</v>
      </c>
      <c r="H405" s="1">
        <v>9</v>
      </c>
      <c r="I405" s="1">
        <f>Sales[[#This Row],[Selling Price]]*H405</f>
        <v>6226.47</v>
      </c>
      <c r="J405" s="1">
        <f>VLOOKUP(Sales[[#This Row],[Product ID]],Products[],4,0)</f>
        <v>974.22</v>
      </c>
      <c r="K405" s="1">
        <f>Sales[[#This Row],[Total Sales]]-Sales[[#This Row],[Cost price]]</f>
        <v>5252.25</v>
      </c>
      <c r="L405" s="1" t="str">
        <f>TEXT(Sales[[#This Row],[Date and Time]],"dddd")</f>
        <v>Saturday</v>
      </c>
      <c r="M405" s="1" t="str">
        <f>TEXT(Sales[[#This Row],[Date and Time]],"mm")</f>
        <v>04</v>
      </c>
      <c r="N405" s="10" t="str">
        <f>TEXT(Sales[[#This Row],[Date and Time]],"mmmm")</f>
        <v>April</v>
      </c>
    </row>
    <row r="406" spans="1:14" x14ac:dyDescent="0.3">
      <c r="A406" s="1" t="s">
        <v>3874</v>
      </c>
      <c r="B406" s="2">
        <v>45300.075740740744</v>
      </c>
      <c r="C406" s="1" t="s">
        <v>3326</v>
      </c>
      <c r="D406" s="1" t="s">
        <v>663</v>
      </c>
      <c r="E406" s="1" t="s">
        <v>3461</v>
      </c>
      <c r="F406" s="1" t="s">
        <v>3472</v>
      </c>
      <c r="G406" s="1">
        <v>938.87</v>
      </c>
      <c r="H406" s="1">
        <v>7</v>
      </c>
      <c r="I406" s="1">
        <f>Sales[[#This Row],[Selling Price]]*H406</f>
        <v>6572.09</v>
      </c>
      <c r="J406" s="1">
        <f>VLOOKUP(Sales[[#This Row],[Product ID]],Products[],4,0)</f>
        <v>703.67</v>
      </c>
      <c r="K406" s="1">
        <f>Sales[[#This Row],[Total Sales]]-Sales[[#This Row],[Cost price]]</f>
        <v>5868.42</v>
      </c>
      <c r="L406" s="1" t="str">
        <f>TEXT(Sales[[#This Row],[Date and Time]],"dddd")</f>
        <v>Tuesday</v>
      </c>
      <c r="M406" s="1" t="str">
        <f>TEXT(Sales[[#This Row],[Date and Time]],"mm")</f>
        <v>01</v>
      </c>
      <c r="N406" s="10" t="str">
        <f>TEXT(Sales[[#This Row],[Date and Time]],"mmmm")</f>
        <v>January</v>
      </c>
    </row>
    <row r="407" spans="1:14" x14ac:dyDescent="0.3">
      <c r="A407" s="1" t="s">
        <v>3875</v>
      </c>
      <c r="B407" s="2">
        <v>45565.696759259263</v>
      </c>
      <c r="C407" s="1" t="s">
        <v>3411</v>
      </c>
      <c r="D407" s="1" t="s">
        <v>1850</v>
      </c>
      <c r="E407" s="1" t="s">
        <v>3464</v>
      </c>
      <c r="F407" s="1" t="s">
        <v>3472</v>
      </c>
      <c r="G407" s="1">
        <v>133.88</v>
      </c>
      <c r="H407" s="1">
        <v>7</v>
      </c>
      <c r="I407" s="1">
        <f>Sales[[#This Row],[Selling Price]]*H407</f>
        <v>937.16</v>
      </c>
      <c r="J407" s="1">
        <f>VLOOKUP(Sales[[#This Row],[Product ID]],Products[],4,0)</f>
        <v>688.88</v>
      </c>
      <c r="K407" s="1">
        <f>Sales[[#This Row],[Total Sales]]-Sales[[#This Row],[Cost price]]</f>
        <v>248.27999999999997</v>
      </c>
      <c r="L407" s="1" t="str">
        <f>TEXT(Sales[[#This Row],[Date and Time]],"dddd")</f>
        <v>Monday</v>
      </c>
      <c r="M407" s="1" t="str">
        <f>TEXT(Sales[[#This Row],[Date and Time]],"mm")</f>
        <v>09</v>
      </c>
      <c r="N407" s="10" t="str">
        <f>TEXT(Sales[[#This Row],[Date and Time]],"mmmm")</f>
        <v>September</v>
      </c>
    </row>
    <row r="408" spans="1:14" x14ac:dyDescent="0.3">
      <c r="A408" s="1" t="s">
        <v>3876</v>
      </c>
      <c r="B408" s="2">
        <v>45456.092152777775</v>
      </c>
      <c r="C408" s="1" t="s">
        <v>3308</v>
      </c>
      <c r="D408" s="1" t="s">
        <v>671</v>
      </c>
      <c r="E408" s="1" t="s">
        <v>3479</v>
      </c>
      <c r="F408" s="1" t="s">
        <v>3469</v>
      </c>
      <c r="G408" s="1">
        <v>1640.08</v>
      </c>
      <c r="H408" s="1">
        <v>8</v>
      </c>
      <c r="I408" s="1">
        <f>Sales[[#This Row],[Selling Price]]*H408</f>
        <v>13120.64</v>
      </c>
      <c r="J408" s="1">
        <f>VLOOKUP(Sales[[#This Row],[Product ID]],Products[],4,0)</f>
        <v>998.57</v>
      </c>
      <c r="K408" s="1">
        <f>Sales[[#This Row],[Total Sales]]-Sales[[#This Row],[Cost price]]</f>
        <v>12122.07</v>
      </c>
      <c r="L408" s="1" t="str">
        <f>TEXT(Sales[[#This Row],[Date and Time]],"dddd")</f>
        <v>Thursday</v>
      </c>
      <c r="M408" s="1" t="str">
        <f>TEXT(Sales[[#This Row],[Date and Time]],"mm")</f>
        <v>06</v>
      </c>
      <c r="N408" s="10" t="str">
        <f>TEXT(Sales[[#This Row],[Date and Time]],"mmmm")</f>
        <v>June</v>
      </c>
    </row>
    <row r="409" spans="1:14" x14ac:dyDescent="0.3">
      <c r="A409" s="1" t="s">
        <v>3877</v>
      </c>
      <c r="B409" s="2">
        <v>45489.312743055554</v>
      </c>
      <c r="C409" s="1" t="s">
        <v>3305</v>
      </c>
      <c r="D409" s="1" t="s">
        <v>704</v>
      </c>
      <c r="E409" s="1" t="s">
        <v>3479</v>
      </c>
      <c r="F409" s="1" t="s">
        <v>3467</v>
      </c>
      <c r="G409" s="1">
        <v>966.11</v>
      </c>
      <c r="H409" s="1">
        <v>3</v>
      </c>
      <c r="I409" s="1">
        <f>Sales[[#This Row],[Selling Price]]*H409</f>
        <v>2898.33</v>
      </c>
      <c r="J409" s="1">
        <f>VLOOKUP(Sales[[#This Row],[Product ID]],Products[],4,0)</f>
        <v>376.96</v>
      </c>
      <c r="K409" s="1">
        <f>Sales[[#This Row],[Total Sales]]-Sales[[#This Row],[Cost price]]</f>
        <v>2521.37</v>
      </c>
      <c r="L409" s="1" t="str">
        <f>TEXT(Sales[[#This Row],[Date and Time]],"dddd")</f>
        <v>Tuesday</v>
      </c>
      <c r="M409" s="1" t="str">
        <f>TEXT(Sales[[#This Row],[Date and Time]],"mm")</f>
        <v>07</v>
      </c>
      <c r="N409" s="10" t="str">
        <f>TEXT(Sales[[#This Row],[Date and Time]],"mmmm")</f>
        <v>July</v>
      </c>
    </row>
    <row r="410" spans="1:14" x14ac:dyDescent="0.3">
      <c r="A410" s="1" t="s">
        <v>3878</v>
      </c>
      <c r="B410" s="2">
        <v>45401.65965277778</v>
      </c>
      <c r="C410" s="1" t="s">
        <v>3417</v>
      </c>
      <c r="D410" s="1" t="s">
        <v>523</v>
      </c>
      <c r="E410" s="1" t="s">
        <v>3466</v>
      </c>
      <c r="F410" s="1" t="s">
        <v>3476</v>
      </c>
      <c r="G410" s="1">
        <v>946.49</v>
      </c>
      <c r="H410" s="1">
        <v>5</v>
      </c>
      <c r="I410" s="1">
        <f>Sales[[#This Row],[Selling Price]]*H410</f>
        <v>4732.45</v>
      </c>
      <c r="J410" s="1">
        <f>VLOOKUP(Sales[[#This Row],[Product ID]],Products[],4,0)</f>
        <v>648.5</v>
      </c>
      <c r="K410" s="1">
        <f>Sales[[#This Row],[Total Sales]]-Sales[[#This Row],[Cost price]]</f>
        <v>4083.95</v>
      </c>
      <c r="L410" s="1" t="str">
        <f>TEXT(Sales[[#This Row],[Date and Time]],"dddd")</f>
        <v>Friday</v>
      </c>
      <c r="M410" s="1" t="str">
        <f>TEXT(Sales[[#This Row],[Date and Time]],"mm")</f>
        <v>04</v>
      </c>
      <c r="N410" s="10" t="str">
        <f>TEXT(Sales[[#This Row],[Date and Time]],"mmmm")</f>
        <v>April</v>
      </c>
    </row>
    <row r="411" spans="1:14" x14ac:dyDescent="0.3">
      <c r="A411" s="1" t="s">
        <v>3879</v>
      </c>
      <c r="B411" s="2">
        <v>45356.341886574075</v>
      </c>
      <c r="C411" s="1" t="s">
        <v>3351</v>
      </c>
      <c r="D411" s="1" t="s">
        <v>2547</v>
      </c>
      <c r="E411" s="1" t="s">
        <v>3466</v>
      </c>
      <c r="F411" s="1" t="s">
        <v>3467</v>
      </c>
      <c r="G411" s="1">
        <v>977.45</v>
      </c>
      <c r="H411" s="1">
        <v>2</v>
      </c>
      <c r="I411" s="1">
        <f>Sales[[#This Row],[Selling Price]]*H411</f>
        <v>1954.9</v>
      </c>
      <c r="J411" s="1">
        <f>VLOOKUP(Sales[[#This Row],[Product ID]],Products[],4,0)</f>
        <v>643.29</v>
      </c>
      <c r="K411" s="1">
        <f>Sales[[#This Row],[Total Sales]]-Sales[[#This Row],[Cost price]]</f>
        <v>1311.6100000000001</v>
      </c>
      <c r="L411" s="1" t="str">
        <f>TEXT(Sales[[#This Row],[Date and Time]],"dddd")</f>
        <v>Tuesday</v>
      </c>
      <c r="M411" s="1" t="str">
        <f>TEXT(Sales[[#This Row],[Date and Time]],"mm")</f>
        <v>03</v>
      </c>
      <c r="N411" s="10" t="str">
        <f>TEXT(Sales[[#This Row],[Date and Time]],"mmmm")</f>
        <v>March</v>
      </c>
    </row>
    <row r="412" spans="1:14" x14ac:dyDescent="0.3">
      <c r="A412" s="1" t="s">
        <v>3880</v>
      </c>
      <c r="B412" s="2">
        <v>45387.413680555554</v>
      </c>
      <c r="C412" s="1" t="s">
        <v>3385</v>
      </c>
      <c r="D412" s="1" t="s">
        <v>313</v>
      </c>
      <c r="E412" s="1" t="s">
        <v>3464</v>
      </c>
      <c r="F412" s="1" t="s">
        <v>3476</v>
      </c>
      <c r="G412" s="1">
        <v>984.32</v>
      </c>
      <c r="H412" s="1">
        <v>1</v>
      </c>
      <c r="I412" s="1">
        <f>Sales[[#This Row],[Selling Price]]*H412</f>
        <v>984.32</v>
      </c>
      <c r="J412" s="1">
        <f>VLOOKUP(Sales[[#This Row],[Product ID]],Products[],4,0)</f>
        <v>28.1</v>
      </c>
      <c r="K412" s="1">
        <f>Sales[[#This Row],[Total Sales]]-Sales[[#This Row],[Cost price]]</f>
        <v>956.22</v>
      </c>
      <c r="L412" s="1" t="str">
        <f>TEXT(Sales[[#This Row],[Date and Time]],"dddd")</f>
        <v>Friday</v>
      </c>
      <c r="M412" s="1" t="str">
        <f>TEXT(Sales[[#This Row],[Date and Time]],"mm")</f>
        <v>04</v>
      </c>
      <c r="N412" s="10" t="str">
        <f>TEXT(Sales[[#This Row],[Date and Time]],"mmmm")</f>
        <v>April</v>
      </c>
    </row>
    <row r="413" spans="1:14" x14ac:dyDescent="0.3">
      <c r="A413" s="1" t="s">
        <v>3881</v>
      </c>
      <c r="B413" s="2">
        <v>45569.709293981483</v>
      </c>
      <c r="C413" s="1" t="s">
        <v>3423</v>
      </c>
      <c r="D413" s="1" t="s">
        <v>2073</v>
      </c>
      <c r="E413" s="1" t="s">
        <v>3471</v>
      </c>
      <c r="F413" s="1" t="s">
        <v>3462</v>
      </c>
      <c r="G413" s="1">
        <v>1693.42</v>
      </c>
      <c r="H413" s="1">
        <v>9</v>
      </c>
      <c r="I413" s="1">
        <f>Sales[[#This Row],[Selling Price]]*H413</f>
        <v>15240.78</v>
      </c>
      <c r="J413" s="1">
        <f>VLOOKUP(Sales[[#This Row],[Product ID]],Products[],4,0)</f>
        <v>388.3</v>
      </c>
      <c r="K413" s="1">
        <f>Sales[[#This Row],[Total Sales]]-Sales[[#This Row],[Cost price]]</f>
        <v>14852.480000000001</v>
      </c>
      <c r="L413" s="1" t="str">
        <f>TEXT(Sales[[#This Row],[Date and Time]],"dddd")</f>
        <v>Friday</v>
      </c>
      <c r="M413" s="1" t="str">
        <f>TEXT(Sales[[#This Row],[Date and Time]],"mm")</f>
        <v>10</v>
      </c>
      <c r="N413" s="10" t="str">
        <f>TEXT(Sales[[#This Row],[Date and Time]],"mmmm")</f>
        <v>October</v>
      </c>
    </row>
    <row r="414" spans="1:14" x14ac:dyDescent="0.3">
      <c r="A414" s="1" t="s">
        <v>3882</v>
      </c>
      <c r="B414" s="2">
        <v>45495.920706018522</v>
      </c>
      <c r="C414" s="1" t="s">
        <v>3380</v>
      </c>
      <c r="D414" s="1" t="s">
        <v>2421</v>
      </c>
      <c r="E414" s="1" t="s">
        <v>3461</v>
      </c>
      <c r="F414" s="1" t="s">
        <v>3476</v>
      </c>
      <c r="G414" s="1">
        <v>727.61</v>
      </c>
      <c r="H414" s="1">
        <v>10</v>
      </c>
      <c r="I414" s="1">
        <f>Sales[[#This Row],[Selling Price]]*H414</f>
        <v>7276.1</v>
      </c>
      <c r="J414" s="1">
        <f>VLOOKUP(Sales[[#This Row],[Product ID]],Products[],4,0)</f>
        <v>802.35</v>
      </c>
      <c r="K414" s="1">
        <f>Sales[[#This Row],[Total Sales]]-Sales[[#This Row],[Cost price]]</f>
        <v>6473.75</v>
      </c>
      <c r="L414" s="1" t="str">
        <f>TEXT(Sales[[#This Row],[Date and Time]],"dddd")</f>
        <v>Monday</v>
      </c>
      <c r="M414" s="1" t="str">
        <f>TEXT(Sales[[#This Row],[Date and Time]],"mm")</f>
        <v>07</v>
      </c>
      <c r="N414" s="10" t="str">
        <f>TEXT(Sales[[#This Row],[Date and Time]],"mmmm")</f>
        <v>July</v>
      </c>
    </row>
    <row r="415" spans="1:14" x14ac:dyDescent="0.3">
      <c r="A415" s="1" t="s">
        <v>3883</v>
      </c>
      <c r="B415" s="2">
        <v>45445.872847222221</v>
      </c>
      <c r="C415" s="1" t="s">
        <v>3309</v>
      </c>
      <c r="D415" s="1" t="s">
        <v>654</v>
      </c>
      <c r="E415" s="1" t="s">
        <v>3479</v>
      </c>
      <c r="F415" s="1" t="s">
        <v>3476</v>
      </c>
      <c r="G415" s="1">
        <v>64.56</v>
      </c>
      <c r="H415" s="1">
        <v>8</v>
      </c>
      <c r="I415" s="1">
        <f>Sales[[#This Row],[Selling Price]]*H415</f>
        <v>516.48</v>
      </c>
      <c r="J415" s="1">
        <f>VLOOKUP(Sales[[#This Row],[Product ID]],Products[],4,0)</f>
        <v>898.84</v>
      </c>
      <c r="K415" s="1">
        <f>Sales[[#This Row],[Total Sales]]-Sales[[#This Row],[Cost price]]</f>
        <v>-382.36</v>
      </c>
      <c r="L415" s="1" t="str">
        <f>TEXT(Sales[[#This Row],[Date and Time]],"dddd")</f>
        <v>Sunday</v>
      </c>
      <c r="M415" s="1" t="str">
        <f>TEXT(Sales[[#This Row],[Date and Time]],"mm")</f>
        <v>06</v>
      </c>
      <c r="N415" s="10" t="str">
        <f>TEXT(Sales[[#This Row],[Date and Time]],"mmmm")</f>
        <v>June</v>
      </c>
    </row>
    <row r="416" spans="1:14" x14ac:dyDescent="0.3">
      <c r="A416" s="1" t="s">
        <v>3884</v>
      </c>
      <c r="B416" s="2">
        <v>45532.296620370369</v>
      </c>
      <c r="C416" s="1" t="s">
        <v>3385</v>
      </c>
      <c r="D416" s="1" t="s">
        <v>3199</v>
      </c>
      <c r="E416" s="1" t="s">
        <v>3464</v>
      </c>
      <c r="F416" s="1" t="s">
        <v>3469</v>
      </c>
      <c r="G416" s="1">
        <v>227.87</v>
      </c>
      <c r="H416" s="1">
        <v>9</v>
      </c>
      <c r="I416" s="1">
        <f>Sales[[#This Row],[Selling Price]]*H416</f>
        <v>2050.83</v>
      </c>
      <c r="J416" s="1">
        <f>VLOOKUP(Sales[[#This Row],[Product ID]],Products[],4,0)</f>
        <v>28.1</v>
      </c>
      <c r="K416" s="1">
        <f>Sales[[#This Row],[Total Sales]]-Sales[[#This Row],[Cost price]]</f>
        <v>2022.73</v>
      </c>
      <c r="L416" s="1" t="str">
        <f>TEXT(Sales[[#This Row],[Date and Time]],"dddd")</f>
        <v>Wednesday</v>
      </c>
      <c r="M416" s="1" t="str">
        <f>TEXT(Sales[[#This Row],[Date and Time]],"mm")</f>
        <v>08</v>
      </c>
      <c r="N416" s="10" t="str">
        <f>TEXT(Sales[[#This Row],[Date and Time]],"mmmm")</f>
        <v>August</v>
      </c>
    </row>
    <row r="417" spans="1:14" x14ac:dyDescent="0.3">
      <c r="A417" s="1" t="s">
        <v>3885</v>
      </c>
      <c r="B417" s="2">
        <v>45480.735462962963</v>
      </c>
      <c r="C417" s="1" t="s">
        <v>3364</v>
      </c>
      <c r="D417" s="1" t="s">
        <v>3063</v>
      </c>
      <c r="E417" s="1" t="s">
        <v>3466</v>
      </c>
      <c r="F417" s="1" t="s">
        <v>3467</v>
      </c>
      <c r="G417" s="1">
        <v>1967.32</v>
      </c>
      <c r="H417" s="1">
        <v>5</v>
      </c>
      <c r="I417" s="1">
        <f>Sales[[#This Row],[Selling Price]]*H417</f>
        <v>9836.6</v>
      </c>
      <c r="J417" s="1">
        <f>VLOOKUP(Sales[[#This Row],[Product ID]],Products[],4,0)</f>
        <v>771.88</v>
      </c>
      <c r="K417" s="1">
        <f>Sales[[#This Row],[Total Sales]]-Sales[[#This Row],[Cost price]]</f>
        <v>9064.7200000000012</v>
      </c>
      <c r="L417" s="1" t="str">
        <f>TEXT(Sales[[#This Row],[Date and Time]],"dddd")</f>
        <v>Sunday</v>
      </c>
      <c r="M417" s="1" t="str">
        <f>TEXT(Sales[[#This Row],[Date and Time]],"mm")</f>
        <v>07</v>
      </c>
      <c r="N417" s="10" t="str">
        <f>TEXT(Sales[[#This Row],[Date and Time]],"mmmm")</f>
        <v>July</v>
      </c>
    </row>
    <row r="418" spans="1:14" x14ac:dyDescent="0.3">
      <c r="A418" s="1" t="s">
        <v>3886</v>
      </c>
      <c r="B418" s="2">
        <v>45608.39130787037</v>
      </c>
      <c r="C418" s="1" t="s">
        <v>3319</v>
      </c>
      <c r="D418" s="1" t="s">
        <v>1781</v>
      </c>
      <c r="E418" s="1" t="s">
        <v>3479</v>
      </c>
      <c r="F418" s="1" t="s">
        <v>3472</v>
      </c>
      <c r="G418" s="1">
        <v>1825.58</v>
      </c>
      <c r="H418" s="1">
        <v>8</v>
      </c>
      <c r="I418" s="1">
        <f>Sales[[#This Row],[Selling Price]]*H418</f>
        <v>14604.64</v>
      </c>
      <c r="J418" s="1">
        <f>VLOOKUP(Sales[[#This Row],[Product ID]],Products[],4,0)</f>
        <v>704.91</v>
      </c>
      <c r="K418" s="1">
        <f>Sales[[#This Row],[Total Sales]]-Sales[[#This Row],[Cost price]]</f>
        <v>13899.73</v>
      </c>
      <c r="L418" s="1" t="str">
        <f>TEXT(Sales[[#This Row],[Date and Time]],"dddd")</f>
        <v>Tuesday</v>
      </c>
      <c r="M418" s="1" t="str">
        <f>TEXT(Sales[[#This Row],[Date and Time]],"mm")</f>
        <v>11</v>
      </c>
      <c r="N418" s="10" t="str">
        <f>TEXT(Sales[[#This Row],[Date and Time]],"mmmm")</f>
        <v>November</v>
      </c>
    </row>
    <row r="419" spans="1:14" x14ac:dyDescent="0.3">
      <c r="A419" s="1" t="s">
        <v>3887</v>
      </c>
      <c r="B419" s="2">
        <v>45478.422222222223</v>
      </c>
      <c r="C419" s="1" t="s">
        <v>3332</v>
      </c>
      <c r="D419" s="1" t="s">
        <v>283</v>
      </c>
      <c r="E419" s="1" t="s">
        <v>3461</v>
      </c>
      <c r="F419" s="1" t="s">
        <v>3472</v>
      </c>
      <c r="G419" s="1">
        <v>1558.02</v>
      </c>
      <c r="H419" s="1">
        <v>6</v>
      </c>
      <c r="I419" s="1">
        <f>Sales[[#This Row],[Selling Price]]*H419</f>
        <v>9348.119999999999</v>
      </c>
      <c r="J419" s="1">
        <f>VLOOKUP(Sales[[#This Row],[Product ID]],Products[],4,0)</f>
        <v>348.54</v>
      </c>
      <c r="K419" s="1">
        <f>Sales[[#This Row],[Total Sales]]-Sales[[#This Row],[Cost price]]</f>
        <v>8999.5799999999981</v>
      </c>
      <c r="L419" s="1" t="str">
        <f>TEXT(Sales[[#This Row],[Date and Time]],"dddd")</f>
        <v>Friday</v>
      </c>
      <c r="M419" s="1" t="str">
        <f>TEXT(Sales[[#This Row],[Date and Time]],"mm")</f>
        <v>07</v>
      </c>
      <c r="N419" s="10" t="str">
        <f>TEXT(Sales[[#This Row],[Date and Time]],"mmmm")</f>
        <v>July</v>
      </c>
    </row>
    <row r="420" spans="1:14" x14ac:dyDescent="0.3">
      <c r="A420" s="1" t="s">
        <v>3888</v>
      </c>
      <c r="B420" s="2">
        <v>45336.976446759261</v>
      </c>
      <c r="C420" s="1" t="s">
        <v>3445</v>
      </c>
      <c r="D420" s="1" t="s">
        <v>1074</v>
      </c>
      <c r="E420" s="1" t="s">
        <v>3466</v>
      </c>
      <c r="F420" s="1" t="s">
        <v>3476</v>
      </c>
      <c r="G420" s="1">
        <v>1095.45</v>
      </c>
      <c r="H420" s="1">
        <v>2</v>
      </c>
      <c r="I420" s="1">
        <f>Sales[[#This Row],[Selling Price]]*H420</f>
        <v>2190.9</v>
      </c>
      <c r="J420" s="1">
        <f>VLOOKUP(Sales[[#This Row],[Product ID]],Products[],4,0)</f>
        <v>154.76</v>
      </c>
      <c r="K420" s="1">
        <f>Sales[[#This Row],[Total Sales]]-Sales[[#This Row],[Cost price]]</f>
        <v>2036.14</v>
      </c>
      <c r="L420" s="1" t="str">
        <f>TEXT(Sales[[#This Row],[Date and Time]],"dddd")</f>
        <v>Wednesday</v>
      </c>
      <c r="M420" s="1" t="str">
        <f>TEXT(Sales[[#This Row],[Date and Time]],"mm")</f>
        <v>02</v>
      </c>
      <c r="N420" s="10" t="str">
        <f>TEXT(Sales[[#This Row],[Date and Time]],"mmmm")</f>
        <v>February</v>
      </c>
    </row>
    <row r="421" spans="1:14" x14ac:dyDescent="0.3">
      <c r="A421" s="1" t="s">
        <v>3889</v>
      </c>
      <c r="B421" s="2">
        <v>45334.822615740741</v>
      </c>
      <c r="C421" s="1" t="s">
        <v>3223</v>
      </c>
      <c r="D421" s="1" t="s">
        <v>911</v>
      </c>
      <c r="E421" s="1" t="s">
        <v>3471</v>
      </c>
      <c r="F421" s="1" t="s">
        <v>3476</v>
      </c>
      <c r="G421" s="1">
        <v>882.32</v>
      </c>
      <c r="H421" s="1">
        <v>3</v>
      </c>
      <c r="I421" s="1">
        <f>Sales[[#This Row],[Selling Price]]*H421</f>
        <v>2646.96</v>
      </c>
      <c r="J421" s="1">
        <f>VLOOKUP(Sales[[#This Row],[Product ID]],Products[],4,0)</f>
        <v>454.08</v>
      </c>
      <c r="K421" s="1">
        <f>Sales[[#This Row],[Total Sales]]-Sales[[#This Row],[Cost price]]</f>
        <v>2192.88</v>
      </c>
      <c r="L421" s="1" t="str">
        <f>TEXT(Sales[[#This Row],[Date and Time]],"dddd")</f>
        <v>Monday</v>
      </c>
      <c r="M421" s="1" t="str">
        <f>TEXT(Sales[[#This Row],[Date and Time]],"mm")</f>
        <v>02</v>
      </c>
      <c r="N421" s="10" t="str">
        <f>TEXT(Sales[[#This Row],[Date and Time]],"mmmm")</f>
        <v>February</v>
      </c>
    </row>
    <row r="422" spans="1:14" x14ac:dyDescent="0.3">
      <c r="A422" s="1" t="s">
        <v>3890</v>
      </c>
      <c r="B422" s="2">
        <v>45503.645752314813</v>
      </c>
      <c r="C422" s="1" t="s">
        <v>3430</v>
      </c>
      <c r="D422" s="1" t="s">
        <v>2409</v>
      </c>
      <c r="E422" s="1" t="s">
        <v>3471</v>
      </c>
      <c r="F422" s="1" t="s">
        <v>3467</v>
      </c>
      <c r="G422" s="1">
        <v>1901.95</v>
      </c>
      <c r="H422" s="1">
        <v>7</v>
      </c>
      <c r="I422" s="1">
        <f>Sales[[#This Row],[Selling Price]]*H422</f>
        <v>13313.65</v>
      </c>
      <c r="J422" s="1">
        <f>VLOOKUP(Sales[[#This Row],[Product ID]],Products[],4,0)</f>
        <v>102.73</v>
      </c>
      <c r="K422" s="1">
        <f>Sales[[#This Row],[Total Sales]]-Sales[[#This Row],[Cost price]]</f>
        <v>13210.92</v>
      </c>
      <c r="L422" s="1" t="str">
        <f>TEXT(Sales[[#This Row],[Date and Time]],"dddd")</f>
        <v>Tuesday</v>
      </c>
      <c r="M422" s="1" t="str">
        <f>TEXT(Sales[[#This Row],[Date and Time]],"mm")</f>
        <v>07</v>
      </c>
      <c r="N422" s="10" t="str">
        <f>TEXT(Sales[[#This Row],[Date and Time]],"mmmm")</f>
        <v>July</v>
      </c>
    </row>
    <row r="423" spans="1:14" x14ac:dyDescent="0.3">
      <c r="A423" s="1" t="s">
        <v>3891</v>
      </c>
      <c r="B423" s="2">
        <v>45612.853206018517</v>
      </c>
      <c r="C423" s="1" t="s">
        <v>3367</v>
      </c>
      <c r="D423" s="1" t="s">
        <v>729</v>
      </c>
      <c r="E423" s="1" t="s">
        <v>3479</v>
      </c>
      <c r="F423" s="1" t="s">
        <v>3472</v>
      </c>
      <c r="G423" s="1">
        <v>1338.15</v>
      </c>
      <c r="H423" s="1">
        <v>7</v>
      </c>
      <c r="I423" s="1">
        <f>Sales[[#This Row],[Selling Price]]*H423</f>
        <v>9367.0500000000011</v>
      </c>
      <c r="J423" s="1">
        <f>VLOOKUP(Sales[[#This Row],[Product ID]],Products[],4,0)</f>
        <v>380.81</v>
      </c>
      <c r="K423" s="1">
        <f>Sales[[#This Row],[Total Sales]]-Sales[[#This Row],[Cost price]]</f>
        <v>8986.2400000000016</v>
      </c>
      <c r="L423" s="1" t="str">
        <f>TEXT(Sales[[#This Row],[Date and Time]],"dddd")</f>
        <v>Saturday</v>
      </c>
      <c r="M423" s="1" t="str">
        <f>TEXT(Sales[[#This Row],[Date and Time]],"mm")</f>
        <v>11</v>
      </c>
      <c r="N423" s="10" t="str">
        <f>TEXT(Sales[[#This Row],[Date and Time]],"mmmm")</f>
        <v>November</v>
      </c>
    </row>
    <row r="424" spans="1:14" x14ac:dyDescent="0.3">
      <c r="A424" s="1" t="s">
        <v>3892</v>
      </c>
      <c r="B424" s="2">
        <v>45379.447685185187</v>
      </c>
      <c r="C424" s="1" t="s">
        <v>3386</v>
      </c>
      <c r="D424" s="1" t="s">
        <v>851</v>
      </c>
      <c r="E424" s="1" t="s">
        <v>3464</v>
      </c>
      <c r="F424" s="1" t="s">
        <v>3462</v>
      </c>
      <c r="G424" s="1">
        <v>1823.62</v>
      </c>
      <c r="H424" s="1">
        <v>2</v>
      </c>
      <c r="I424" s="1">
        <f>Sales[[#This Row],[Selling Price]]*H424</f>
        <v>3647.24</v>
      </c>
      <c r="J424" s="1">
        <f>VLOOKUP(Sales[[#This Row],[Product ID]],Products[],4,0)</f>
        <v>751.27</v>
      </c>
      <c r="K424" s="1">
        <f>Sales[[#This Row],[Total Sales]]-Sales[[#This Row],[Cost price]]</f>
        <v>2895.97</v>
      </c>
      <c r="L424" s="1" t="str">
        <f>TEXT(Sales[[#This Row],[Date and Time]],"dddd")</f>
        <v>Thursday</v>
      </c>
      <c r="M424" s="1" t="str">
        <f>TEXT(Sales[[#This Row],[Date and Time]],"mm")</f>
        <v>03</v>
      </c>
      <c r="N424" s="10" t="str">
        <f>TEXT(Sales[[#This Row],[Date and Time]],"mmmm")</f>
        <v>March</v>
      </c>
    </row>
    <row r="425" spans="1:14" x14ac:dyDescent="0.3">
      <c r="A425" s="1" t="s">
        <v>3893</v>
      </c>
      <c r="B425" s="2">
        <v>45494.795543981483</v>
      </c>
      <c r="C425" s="1" t="s">
        <v>3391</v>
      </c>
      <c r="D425" s="1" t="s">
        <v>992</v>
      </c>
      <c r="E425" s="1" t="s">
        <v>3461</v>
      </c>
      <c r="F425" s="1" t="s">
        <v>3469</v>
      </c>
      <c r="G425" s="1">
        <v>280.27</v>
      </c>
      <c r="H425" s="1">
        <v>6</v>
      </c>
      <c r="I425" s="1">
        <f>Sales[[#This Row],[Selling Price]]*H425</f>
        <v>1681.62</v>
      </c>
      <c r="J425" s="1">
        <f>VLOOKUP(Sales[[#This Row],[Product ID]],Products[],4,0)</f>
        <v>374.92</v>
      </c>
      <c r="K425" s="1">
        <f>Sales[[#This Row],[Total Sales]]-Sales[[#This Row],[Cost price]]</f>
        <v>1306.6999999999998</v>
      </c>
      <c r="L425" s="1" t="str">
        <f>TEXT(Sales[[#This Row],[Date and Time]],"dddd")</f>
        <v>Sunday</v>
      </c>
      <c r="M425" s="1" t="str">
        <f>TEXT(Sales[[#This Row],[Date and Time]],"mm")</f>
        <v>07</v>
      </c>
      <c r="N425" s="10" t="str">
        <f>TEXT(Sales[[#This Row],[Date and Time]],"mmmm")</f>
        <v>July</v>
      </c>
    </row>
    <row r="426" spans="1:14" x14ac:dyDescent="0.3">
      <c r="A426" s="1" t="s">
        <v>3894</v>
      </c>
      <c r="B426" s="2">
        <v>45528.561516203707</v>
      </c>
      <c r="C426" s="1" t="s">
        <v>3259</v>
      </c>
      <c r="D426" s="1" t="s">
        <v>1616</v>
      </c>
      <c r="E426" s="1" t="s">
        <v>3471</v>
      </c>
      <c r="F426" s="1" t="s">
        <v>3476</v>
      </c>
      <c r="G426" s="1">
        <v>647.54999999999995</v>
      </c>
      <c r="H426" s="1">
        <v>1</v>
      </c>
      <c r="I426" s="1">
        <f>Sales[[#This Row],[Selling Price]]*H426</f>
        <v>647.54999999999995</v>
      </c>
      <c r="J426" s="1">
        <f>VLOOKUP(Sales[[#This Row],[Product ID]],Products[],4,0)</f>
        <v>211.71</v>
      </c>
      <c r="K426" s="1">
        <f>Sales[[#This Row],[Total Sales]]-Sales[[#This Row],[Cost price]]</f>
        <v>435.83999999999992</v>
      </c>
      <c r="L426" s="1" t="str">
        <f>TEXT(Sales[[#This Row],[Date and Time]],"dddd")</f>
        <v>Saturday</v>
      </c>
      <c r="M426" s="1" t="str">
        <f>TEXT(Sales[[#This Row],[Date and Time]],"mm")</f>
        <v>08</v>
      </c>
      <c r="N426" s="10" t="str">
        <f>TEXT(Sales[[#This Row],[Date and Time]],"mmmm")</f>
        <v>August</v>
      </c>
    </row>
    <row r="427" spans="1:14" x14ac:dyDescent="0.3">
      <c r="A427" s="1" t="s">
        <v>3895</v>
      </c>
      <c r="B427" s="2">
        <v>45293.451979166668</v>
      </c>
      <c r="C427" s="1" t="s">
        <v>3306</v>
      </c>
      <c r="D427" s="1" t="s">
        <v>1403</v>
      </c>
      <c r="E427" s="1" t="s">
        <v>3464</v>
      </c>
      <c r="F427" s="1" t="s">
        <v>3472</v>
      </c>
      <c r="G427" s="1">
        <v>1577.89</v>
      </c>
      <c r="H427" s="1">
        <v>9</v>
      </c>
      <c r="I427" s="1">
        <f>Sales[[#This Row],[Selling Price]]*H427</f>
        <v>14201.01</v>
      </c>
      <c r="J427" s="1">
        <f>VLOOKUP(Sales[[#This Row],[Product ID]],Products[],4,0)</f>
        <v>914.29</v>
      </c>
      <c r="K427" s="1">
        <f>Sales[[#This Row],[Total Sales]]-Sales[[#This Row],[Cost price]]</f>
        <v>13286.720000000001</v>
      </c>
      <c r="L427" s="1" t="str">
        <f>TEXT(Sales[[#This Row],[Date and Time]],"dddd")</f>
        <v>Tuesday</v>
      </c>
      <c r="M427" s="1" t="str">
        <f>TEXT(Sales[[#This Row],[Date and Time]],"mm")</f>
        <v>01</v>
      </c>
      <c r="N427" s="10" t="str">
        <f>TEXT(Sales[[#This Row],[Date and Time]],"mmmm")</f>
        <v>January</v>
      </c>
    </row>
    <row r="428" spans="1:14" x14ac:dyDescent="0.3">
      <c r="A428" s="1" t="s">
        <v>3896</v>
      </c>
      <c r="B428" s="2">
        <v>45361.909270833334</v>
      </c>
      <c r="C428" s="1" t="s">
        <v>3264</v>
      </c>
      <c r="D428" s="1" t="s">
        <v>1680</v>
      </c>
      <c r="E428" s="1" t="s">
        <v>3466</v>
      </c>
      <c r="F428" s="1" t="s">
        <v>3469</v>
      </c>
      <c r="G428" s="1">
        <v>991.91</v>
      </c>
      <c r="H428" s="1">
        <v>10</v>
      </c>
      <c r="I428" s="1">
        <f>Sales[[#This Row],[Selling Price]]*H428</f>
        <v>9919.1</v>
      </c>
      <c r="J428" s="1">
        <f>VLOOKUP(Sales[[#This Row],[Product ID]],Products[],4,0)</f>
        <v>249.12</v>
      </c>
      <c r="K428" s="1">
        <f>Sales[[#This Row],[Total Sales]]-Sales[[#This Row],[Cost price]]</f>
        <v>9669.98</v>
      </c>
      <c r="L428" s="1" t="str">
        <f>TEXT(Sales[[#This Row],[Date and Time]],"dddd")</f>
        <v>Sunday</v>
      </c>
      <c r="M428" s="1" t="str">
        <f>TEXT(Sales[[#This Row],[Date and Time]],"mm")</f>
        <v>03</v>
      </c>
      <c r="N428" s="10" t="str">
        <f>TEXT(Sales[[#This Row],[Date and Time]],"mmmm")</f>
        <v>March</v>
      </c>
    </row>
    <row r="429" spans="1:14" x14ac:dyDescent="0.3">
      <c r="A429" s="1" t="s">
        <v>3897</v>
      </c>
      <c r="B429" s="2">
        <v>45452.916759259257</v>
      </c>
      <c r="C429" s="1" t="s">
        <v>3411</v>
      </c>
      <c r="D429" s="1" t="s">
        <v>1853</v>
      </c>
      <c r="E429" s="1" t="s">
        <v>3466</v>
      </c>
      <c r="F429" s="1" t="s">
        <v>3472</v>
      </c>
      <c r="G429" s="1">
        <v>731.61</v>
      </c>
      <c r="H429" s="1">
        <v>10</v>
      </c>
      <c r="I429" s="1">
        <f>Sales[[#This Row],[Selling Price]]*H429</f>
        <v>7316.1</v>
      </c>
      <c r="J429" s="1">
        <f>VLOOKUP(Sales[[#This Row],[Product ID]],Products[],4,0)</f>
        <v>688.88</v>
      </c>
      <c r="K429" s="1">
        <f>Sales[[#This Row],[Total Sales]]-Sales[[#This Row],[Cost price]]</f>
        <v>6627.22</v>
      </c>
      <c r="L429" s="1" t="str">
        <f>TEXT(Sales[[#This Row],[Date and Time]],"dddd")</f>
        <v>Sunday</v>
      </c>
      <c r="M429" s="1" t="str">
        <f>TEXT(Sales[[#This Row],[Date and Time]],"mm")</f>
        <v>06</v>
      </c>
      <c r="N429" s="10" t="str">
        <f>TEXT(Sales[[#This Row],[Date and Time]],"mmmm")</f>
        <v>June</v>
      </c>
    </row>
    <row r="430" spans="1:14" x14ac:dyDescent="0.3">
      <c r="A430" s="1" t="s">
        <v>3898</v>
      </c>
      <c r="B430" s="2">
        <v>45421.219664351855</v>
      </c>
      <c r="C430" s="1" t="s">
        <v>3451</v>
      </c>
      <c r="D430" s="1" t="s">
        <v>2517</v>
      </c>
      <c r="E430" s="1" t="s">
        <v>3464</v>
      </c>
      <c r="F430" s="1" t="s">
        <v>3469</v>
      </c>
      <c r="G430" s="1">
        <v>133.09</v>
      </c>
      <c r="H430" s="1">
        <v>9</v>
      </c>
      <c r="I430" s="1">
        <f>Sales[[#This Row],[Selling Price]]*H430</f>
        <v>1197.81</v>
      </c>
      <c r="J430" s="1">
        <f>VLOOKUP(Sales[[#This Row],[Product ID]],Products[],4,0)</f>
        <v>565.99</v>
      </c>
      <c r="K430" s="1">
        <f>Sales[[#This Row],[Total Sales]]-Sales[[#This Row],[Cost price]]</f>
        <v>631.81999999999994</v>
      </c>
      <c r="L430" s="1" t="str">
        <f>TEXT(Sales[[#This Row],[Date and Time]],"dddd")</f>
        <v>Thursday</v>
      </c>
      <c r="M430" s="1" t="str">
        <f>TEXT(Sales[[#This Row],[Date and Time]],"mm")</f>
        <v>05</v>
      </c>
      <c r="N430" s="10" t="str">
        <f>TEXT(Sales[[#This Row],[Date and Time]],"mmmm")</f>
        <v>May</v>
      </c>
    </row>
    <row r="431" spans="1:14" x14ac:dyDescent="0.3">
      <c r="A431" s="1" t="s">
        <v>3899</v>
      </c>
      <c r="B431" s="2">
        <v>45540.283310185187</v>
      </c>
      <c r="C431" s="1" t="s">
        <v>3419</v>
      </c>
      <c r="D431" s="1" t="s">
        <v>507</v>
      </c>
      <c r="E431" s="1" t="s">
        <v>3471</v>
      </c>
      <c r="F431" s="1" t="s">
        <v>3476</v>
      </c>
      <c r="G431" s="1">
        <v>1588.67</v>
      </c>
      <c r="H431" s="1">
        <v>4</v>
      </c>
      <c r="I431" s="1">
        <f>Sales[[#This Row],[Selling Price]]*H431</f>
        <v>6354.68</v>
      </c>
      <c r="J431" s="1">
        <f>VLOOKUP(Sales[[#This Row],[Product ID]],Products[],4,0)</f>
        <v>925.33</v>
      </c>
      <c r="K431" s="1">
        <f>Sales[[#This Row],[Total Sales]]-Sales[[#This Row],[Cost price]]</f>
        <v>5429.35</v>
      </c>
      <c r="L431" s="1" t="str">
        <f>TEXT(Sales[[#This Row],[Date and Time]],"dddd")</f>
        <v>Thursday</v>
      </c>
      <c r="M431" s="1" t="str">
        <f>TEXT(Sales[[#This Row],[Date and Time]],"mm")</f>
        <v>09</v>
      </c>
      <c r="N431" s="10" t="str">
        <f>TEXT(Sales[[#This Row],[Date and Time]],"mmmm")</f>
        <v>September</v>
      </c>
    </row>
    <row r="432" spans="1:14" x14ac:dyDescent="0.3">
      <c r="A432" s="1" t="s">
        <v>3900</v>
      </c>
      <c r="B432" s="2">
        <v>45507.713229166664</v>
      </c>
      <c r="C432" s="1" t="s">
        <v>3392</v>
      </c>
      <c r="D432" s="1" t="s">
        <v>758</v>
      </c>
      <c r="E432" s="1" t="s">
        <v>3466</v>
      </c>
      <c r="F432" s="1" t="s">
        <v>3476</v>
      </c>
      <c r="G432" s="1">
        <v>1791.84</v>
      </c>
      <c r="H432" s="1">
        <v>5</v>
      </c>
      <c r="I432" s="1">
        <f>Sales[[#This Row],[Selling Price]]*H432</f>
        <v>8959.1999999999989</v>
      </c>
      <c r="J432" s="1">
        <f>VLOOKUP(Sales[[#This Row],[Product ID]],Products[],4,0)</f>
        <v>699.64</v>
      </c>
      <c r="K432" s="1">
        <f>Sales[[#This Row],[Total Sales]]-Sales[[#This Row],[Cost price]]</f>
        <v>8259.56</v>
      </c>
      <c r="L432" s="1" t="str">
        <f>TEXT(Sales[[#This Row],[Date and Time]],"dddd")</f>
        <v>Saturday</v>
      </c>
      <c r="M432" s="1" t="str">
        <f>TEXT(Sales[[#This Row],[Date and Time]],"mm")</f>
        <v>08</v>
      </c>
      <c r="N432" s="10" t="str">
        <f>TEXT(Sales[[#This Row],[Date and Time]],"mmmm")</f>
        <v>August</v>
      </c>
    </row>
    <row r="433" spans="1:14" x14ac:dyDescent="0.3">
      <c r="A433" s="1" t="s">
        <v>3901</v>
      </c>
      <c r="B433" s="2">
        <v>45345.758460648147</v>
      </c>
      <c r="C433" s="1" t="s">
        <v>3329</v>
      </c>
      <c r="D433" s="1" t="s">
        <v>2520</v>
      </c>
      <c r="E433" s="1" t="s">
        <v>3471</v>
      </c>
      <c r="F433" s="1" t="s">
        <v>3476</v>
      </c>
      <c r="G433" s="1">
        <v>1599.67</v>
      </c>
      <c r="H433" s="1">
        <v>1</v>
      </c>
      <c r="I433" s="1">
        <f>Sales[[#This Row],[Selling Price]]*H433</f>
        <v>1599.67</v>
      </c>
      <c r="J433" s="1">
        <f>VLOOKUP(Sales[[#This Row],[Product ID]],Products[],4,0)</f>
        <v>596.91999999999996</v>
      </c>
      <c r="K433" s="1">
        <f>Sales[[#This Row],[Total Sales]]-Sales[[#This Row],[Cost price]]</f>
        <v>1002.7500000000001</v>
      </c>
      <c r="L433" s="1" t="str">
        <f>TEXT(Sales[[#This Row],[Date and Time]],"dddd")</f>
        <v>Friday</v>
      </c>
      <c r="M433" s="1" t="str">
        <f>TEXT(Sales[[#This Row],[Date and Time]],"mm")</f>
        <v>02</v>
      </c>
      <c r="N433" s="10" t="str">
        <f>TEXT(Sales[[#This Row],[Date and Time]],"mmmm")</f>
        <v>February</v>
      </c>
    </row>
    <row r="434" spans="1:14" x14ac:dyDescent="0.3">
      <c r="A434" s="1" t="s">
        <v>3902</v>
      </c>
      <c r="B434" s="2">
        <v>45507.812395833331</v>
      </c>
      <c r="C434" s="1" t="s">
        <v>3353</v>
      </c>
      <c r="D434" s="1" t="s">
        <v>631</v>
      </c>
      <c r="E434" s="1" t="s">
        <v>3471</v>
      </c>
      <c r="F434" s="1" t="s">
        <v>3467</v>
      </c>
      <c r="G434" s="1">
        <v>221.04</v>
      </c>
      <c r="H434" s="1">
        <v>4</v>
      </c>
      <c r="I434" s="1">
        <f>Sales[[#This Row],[Selling Price]]*H434</f>
        <v>884.16</v>
      </c>
      <c r="J434" s="1">
        <f>VLOOKUP(Sales[[#This Row],[Product ID]],Products[],4,0)</f>
        <v>978.72</v>
      </c>
      <c r="K434" s="1">
        <f>Sales[[#This Row],[Total Sales]]-Sales[[#This Row],[Cost price]]</f>
        <v>-94.560000000000059</v>
      </c>
      <c r="L434" s="1" t="str">
        <f>TEXT(Sales[[#This Row],[Date and Time]],"dddd")</f>
        <v>Saturday</v>
      </c>
      <c r="M434" s="1" t="str">
        <f>TEXT(Sales[[#This Row],[Date and Time]],"mm")</f>
        <v>08</v>
      </c>
      <c r="N434" s="10" t="str">
        <f>TEXT(Sales[[#This Row],[Date and Time]],"mmmm")</f>
        <v>August</v>
      </c>
    </row>
    <row r="435" spans="1:14" x14ac:dyDescent="0.3">
      <c r="A435" s="1" t="s">
        <v>3903</v>
      </c>
      <c r="B435" s="2">
        <v>45436.697893518518</v>
      </c>
      <c r="C435" s="1" t="s">
        <v>3411</v>
      </c>
      <c r="D435" s="1" t="s">
        <v>2509</v>
      </c>
      <c r="E435" s="1" t="s">
        <v>3461</v>
      </c>
      <c r="F435" s="1" t="s">
        <v>3469</v>
      </c>
      <c r="G435" s="1">
        <v>1546.79</v>
      </c>
      <c r="H435" s="1">
        <v>7</v>
      </c>
      <c r="I435" s="1">
        <f>Sales[[#This Row],[Selling Price]]*H435</f>
        <v>10827.529999999999</v>
      </c>
      <c r="J435" s="1">
        <f>VLOOKUP(Sales[[#This Row],[Product ID]],Products[],4,0)</f>
        <v>688.88</v>
      </c>
      <c r="K435" s="1">
        <f>Sales[[#This Row],[Total Sales]]-Sales[[#This Row],[Cost price]]</f>
        <v>10138.65</v>
      </c>
      <c r="L435" s="1" t="str">
        <f>TEXT(Sales[[#This Row],[Date and Time]],"dddd")</f>
        <v>Friday</v>
      </c>
      <c r="M435" s="1" t="str">
        <f>TEXT(Sales[[#This Row],[Date and Time]],"mm")</f>
        <v>05</v>
      </c>
      <c r="N435" s="10" t="str">
        <f>TEXT(Sales[[#This Row],[Date and Time]],"mmmm")</f>
        <v>May</v>
      </c>
    </row>
    <row r="436" spans="1:14" x14ac:dyDescent="0.3">
      <c r="A436" s="1" t="s">
        <v>3904</v>
      </c>
      <c r="B436" s="2">
        <v>45339.583715277775</v>
      </c>
      <c r="C436" s="1" t="s">
        <v>3371</v>
      </c>
      <c r="D436" s="1" t="s">
        <v>1166</v>
      </c>
      <c r="E436" s="1" t="s">
        <v>3479</v>
      </c>
      <c r="F436" s="1" t="s">
        <v>3472</v>
      </c>
      <c r="G436" s="1">
        <v>86.12</v>
      </c>
      <c r="H436" s="1">
        <v>4</v>
      </c>
      <c r="I436" s="1">
        <f>Sales[[#This Row],[Selling Price]]*H436</f>
        <v>344.48</v>
      </c>
      <c r="J436" s="1">
        <f>VLOOKUP(Sales[[#This Row],[Product ID]],Products[],4,0)</f>
        <v>370.52</v>
      </c>
      <c r="K436" s="1">
        <f>Sales[[#This Row],[Total Sales]]-Sales[[#This Row],[Cost price]]</f>
        <v>-26.039999999999964</v>
      </c>
      <c r="L436" s="1" t="str">
        <f>TEXT(Sales[[#This Row],[Date and Time]],"dddd")</f>
        <v>Saturday</v>
      </c>
      <c r="M436" s="1" t="str">
        <f>TEXT(Sales[[#This Row],[Date and Time]],"mm")</f>
        <v>02</v>
      </c>
      <c r="N436" s="10" t="str">
        <f>TEXT(Sales[[#This Row],[Date and Time]],"mmmm")</f>
        <v>February</v>
      </c>
    </row>
    <row r="437" spans="1:14" x14ac:dyDescent="0.3">
      <c r="A437" s="1" t="s">
        <v>3905</v>
      </c>
      <c r="B437" s="2">
        <v>45300.956921296296</v>
      </c>
      <c r="C437" s="1" t="s">
        <v>3394</v>
      </c>
      <c r="D437" s="1" t="s">
        <v>218</v>
      </c>
      <c r="E437" s="1" t="s">
        <v>3461</v>
      </c>
      <c r="F437" s="1" t="s">
        <v>3462</v>
      </c>
      <c r="G437" s="1">
        <v>1735.68</v>
      </c>
      <c r="H437" s="1">
        <v>10</v>
      </c>
      <c r="I437" s="1">
        <f>Sales[[#This Row],[Selling Price]]*H437</f>
        <v>17356.8</v>
      </c>
      <c r="J437" s="1">
        <f>VLOOKUP(Sales[[#This Row],[Product ID]],Products[],4,0)</f>
        <v>74.92</v>
      </c>
      <c r="K437" s="1">
        <f>Sales[[#This Row],[Total Sales]]-Sales[[#This Row],[Cost price]]</f>
        <v>17281.88</v>
      </c>
      <c r="L437" s="1" t="str">
        <f>TEXT(Sales[[#This Row],[Date and Time]],"dddd")</f>
        <v>Tuesday</v>
      </c>
      <c r="M437" s="1" t="str">
        <f>TEXT(Sales[[#This Row],[Date and Time]],"mm")</f>
        <v>01</v>
      </c>
      <c r="N437" s="10" t="str">
        <f>TEXT(Sales[[#This Row],[Date and Time]],"mmmm")</f>
        <v>January</v>
      </c>
    </row>
    <row r="438" spans="1:14" x14ac:dyDescent="0.3">
      <c r="A438" s="1" t="s">
        <v>3906</v>
      </c>
      <c r="B438" s="2">
        <v>45596.466539351852</v>
      </c>
      <c r="C438" s="1" t="s">
        <v>3335</v>
      </c>
      <c r="D438" s="1" t="s">
        <v>2058</v>
      </c>
      <c r="E438" s="1" t="s">
        <v>3479</v>
      </c>
      <c r="F438" s="1" t="s">
        <v>3476</v>
      </c>
      <c r="G438" s="1">
        <v>1327.77</v>
      </c>
      <c r="H438" s="1">
        <v>2</v>
      </c>
      <c r="I438" s="1">
        <f>Sales[[#This Row],[Selling Price]]*H438</f>
        <v>2655.54</v>
      </c>
      <c r="J438" s="1">
        <f>VLOOKUP(Sales[[#This Row],[Product ID]],Products[],4,0)</f>
        <v>303.60000000000002</v>
      </c>
      <c r="K438" s="1">
        <f>Sales[[#This Row],[Total Sales]]-Sales[[#This Row],[Cost price]]</f>
        <v>2351.94</v>
      </c>
      <c r="L438" s="1" t="str">
        <f>TEXT(Sales[[#This Row],[Date and Time]],"dddd")</f>
        <v>Thursday</v>
      </c>
      <c r="M438" s="1" t="str">
        <f>TEXT(Sales[[#This Row],[Date and Time]],"mm")</f>
        <v>10</v>
      </c>
      <c r="N438" s="10" t="str">
        <f>TEXT(Sales[[#This Row],[Date and Time]],"mmmm")</f>
        <v>October</v>
      </c>
    </row>
    <row r="439" spans="1:14" x14ac:dyDescent="0.3">
      <c r="A439" s="1" t="s">
        <v>3907</v>
      </c>
      <c r="B439" s="2">
        <v>45526.162824074076</v>
      </c>
      <c r="C439" s="1" t="s">
        <v>3415</v>
      </c>
      <c r="D439" s="1" t="s">
        <v>67</v>
      </c>
      <c r="E439" s="1" t="s">
        <v>3464</v>
      </c>
      <c r="F439" s="1" t="s">
        <v>3476</v>
      </c>
      <c r="G439" s="1">
        <v>1843.98</v>
      </c>
      <c r="H439" s="1">
        <v>7</v>
      </c>
      <c r="I439" s="1">
        <f>Sales[[#This Row],[Selling Price]]*H439</f>
        <v>12907.86</v>
      </c>
      <c r="J439" s="1">
        <f>VLOOKUP(Sales[[#This Row],[Product ID]],Products[],4,0)</f>
        <v>109.48</v>
      </c>
      <c r="K439" s="1">
        <f>Sales[[#This Row],[Total Sales]]-Sales[[#This Row],[Cost price]]</f>
        <v>12798.380000000001</v>
      </c>
      <c r="L439" s="1" t="str">
        <f>TEXT(Sales[[#This Row],[Date and Time]],"dddd")</f>
        <v>Thursday</v>
      </c>
      <c r="M439" s="1" t="str">
        <f>TEXT(Sales[[#This Row],[Date and Time]],"mm")</f>
        <v>08</v>
      </c>
      <c r="N439" s="10" t="str">
        <f>TEXT(Sales[[#This Row],[Date and Time]],"mmmm")</f>
        <v>August</v>
      </c>
    </row>
    <row r="440" spans="1:14" x14ac:dyDescent="0.3">
      <c r="A440" s="1" t="s">
        <v>3908</v>
      </c>
      <c r="B440" s="2">
        <v>45507.327407407407</v>
      </c>
      <c r="C440" s="1" t="s">
        <v>3365</v>
      </c>
      <c r="D440" s="1" t="s">
        <v>1735</v>
      </c>
      <c r="E440" s="1" t="s">
        <v>3461</v>
      </c>
      <c r="F440" s="1" t="s">
        <v>3467</v>
      </c>
      <c r="G440" s="1">
        <v>609.42999999999995</v>
      </c>
      <c r="H440" s="1">
        <v>1</v>
      </c>
      <c r="I440" s="1">
        <f>Sales[[#This Row],[Selling Price]]*H440</f>
        <v>609.42999999999995</v>
      </c>
      <c r="J440" s="1">
        <f>VLOOKUP(Sales[[#This Row],[Product ID]],Products[],4,0)</f>
        <v>104.7</v>
      </c>
      <c r="K440" s="1">
        <f>Sales[[#This Row],[Total Sales]]-Sales[[#This Row],[Cost price]]</f>
        <v>504.72999999999996</v>
      </c>
      <c r="L440" s="1" t="str">
        <f>TEXT(Sales[[#This Row],[Date and Time]],"dddd")</f>
        <v>Saturday</v>
      </c>
      <c r="M440" s="1" t="str">
        <f>TEXT(Sales[[#This Row],[Date and Time]],"mm")</f>
        <v>08</v>
      </c>
      <c r="N440" s="10" t="str">
        <f>TEXT(Sales[[#This Row],[Date and Time]],"mmmm")</f>
        <v>August</v>
      </c>
    </row>
    <row r="441" spans="1:14" x14ac:dyDescent="0.3">
      <c r="A441" s="1" t="s">
        <v>3909</v>
      </c>
      <c r="B441" s="2">
        <v>45386.869791666664</v>
      </c>
      <c r="C441" s="1" t="s">
        <v>3402</v>
      </c>
      <c r="D441" s="1" t="s">
        <v>3048</v>
      </c>
      <c r="E441" s="1" t="s">
        <v>3464</v>
      </c>
      <c r="F441" s="1" t="s">
        <v>3469</v>
      </c>
      <c r="G441" s="1">
        <v>23.93</v>
      </c>
      <c r="H441" s="1">
        <v>3</v>
      </c>
      <c r="I441" s="1">
        <f>Sales[[#This Row],[Selling Price]]*H441</f>
        <v>71.789999999999992</v>
      </c>
      <c r="J441" s="1">
        <f>VLOOKUP(Sales[[#This Row],[Product ID]],Products[],4,0)</f>
        <v>581.64</v>
      </c>
      <c r="K441" s="1">
        <f>Sales[[#This Row],[Total Sales]]-Sales[[#This Row],[Cost price]]</f>
        <v>-509.85</v>
      </c>
      <c r="L441" s="1" t="str">
        <f>TEXT(Sales[[#This Row],[Date and Time]],"dddd")</f>
        <v>Thursday</v>
      </c>
      <c r="M441" s="1" t="str">
        <f>TEXT(Sales[[#This Row],[Date and Time]],"mm")</f>
        <v>04</v>
      </c>
      <c r="N441" s="10" t="str">
        <f>TEXT(Sales[[#This Row],[Date and Time]],"mmmm")</f>
        <v>April</v>
      </c>
    </row>
    <row r="442" spans="1:14" x14ac:dyDescent="0.3">
      <c r="A442" s="1" t="s">
        <v>3910</v>
      </c>
      <c r="B442" s="2">
        <v>45353.406087962961</v>
      </c>
      <c r="C442" s="1" t="s">
        <v>3440</v>
      </c>
      <c r="D442" s="1" t="s">
        <v>1683</v>
      </c>
      <c r="E442" s="1" t="s">
        <v>3471</v>
      </c>
      <c r="F442" s="1" t="s">
        <v>3462</v>
      </c>
      <c r="G442" s="1">
        <v>1789.14</v>
      </c>
      <c r="H442" s="1">
        <v>9</v>
      </c>
      <c r="I442" s="1">
        <f>Sales[[#This Row],[Selling Price]]*H442</f>
        <v>16102.26</v>
      </c>
      <c r="J442" s="1">
        <f>VLOOKUP(Sales[[#This Row],[Product ID]],Products[],4,0)</f>
        <v>117.5</v>
      </c>
      <c r="K442" s="1">
        <f>Sales[[#This Row],[Total Sales]]-Sales[[#This Row],[Cost price]]</f>
        <v>15984.76</v>
      </c>
      <c r="L442" s="1" t="str">
        <f>TEXT(Sales[[#This Row],[Date and Time]],"dddd")</f>
        <v>Saturday</v>
      </c>
      <c r="M442" s="1" t="str">
        <f>TEXT(Sales[[#This Row],[Date and Time]],"mm")</f>
        <v>03</v>
      </c>
      <c r="N442" s="10" t="str">
        <f>TEXT(Sales[[#This Row],[Date and Time]],"mmmm")</f>
        <v>March</v>
      </c>
    </row>
    <row r="443" spans="1:14" x14ac:dyDescent="0.3">
      <c r="A443" s="1" t="s">
        <v>3911</v>
      </c>
      <c r="B443" s="2">
        <v>45489.815254629626</v>
      </c>
      <c r="C443" s="1" t="s">
        <v>3378</v>
      </c>
      <c r="D443" s="1" t="s">
        <v>2343</v>
      </c>
      <c r="E443" s="1" t="s">
        <v>3479</v>
      </c>
      <c r="F443" s="1" t="s">
        <v>3469</v>
      </c>
      <c r="G443" s="1">
        <v>808.07</v>
      </c>
      <c r="H443" s="1">
        <v>7</v>
      </c>
      <c r="I443" s="1">
        <f>Sales[[#This Row],[Selling Price]]*H443</f>
        <v>5656.4900000000007</v>
      </c>
      <c r="J443" s="1">
        <f>VLOOKUP(Sales[[#This Row],[Product ID]],Products[],4,0)</f>
        <v>358.25</v>
      </c>
      <c r="K443" s="1">
        <f>Sales[[#This Row],[Total Sales]]-Sales[[#This Row],[Cost price]]</f>
        <v>5298.2400000000007</v>
      </c>
      <c r="L443" s="1" t="str">
        <f>TEXT(Sales[[#This Row],[Date and Time]],"dddd")</f>
        <v>Tuesday</v>
      </c>
      <c r="M443" s="1" t="str">
        <f>TEXT(Sales[[#This Row],[Date and Time]],"mm")</f>
        <v>07</v>
      </c>
      <c r="N443" s="10" t="str">
        <f>TEXT(Sales[[#This Row],[Date and Time]],"mmmm")</f>
        <v>July</v>
      </c>
    </row>
    <row r="444" spans="1:14" x14ac:dyDescent="0.3">
      <c r="A444" s="1" t="s">
        <v>3912</v>
      </c>
      <c r="B444" s="2">
        <v>45339.012499999997</v>
      </c>
      <c r="C444" s="1" t="s">
        <v>3391</v>
      </c>
      <c r="D444" s="1" t="s">
        <v>2189</v>
      </c>
      <c r="E444" s="1" t="s">
        <v>3471</v>
      </c>
      <c r="F444" s="1" t="s">
        <v>3462</v>
      </c>
      <c r="G444" s="1">
        <v>23.28</v>
      </c>
      <c r="H444" s="1">
        <v>5</v>
      </c>
      <c r="I444" s="1">
        <f>Sales[[#This Row],[Selling Price]]*H444</f>
        <v>116.4</v>
      </c>
      <c r="J444" s="1">
        <f>VLOOKUP(Sales[[#This Row],[Product ID]],Products[],4,0)</f>
        <v>374.92</v>
      </c>
      <c r="K444" s="1">
        <f>Sales[[#This Row],[Total Sales]]-Sales[[#This Row],[Cost price]]</f>
        <v>-258.52</v>
      </c>
      <c r="L444" s="1" t="str">
        <f>TEXT(Sales[[#This Row],[Date and Time]],"dddd")</f>
        <v>Saturday</v>
      </c>
      <c r="M444" s="1" t="str">
        <f>TEXT(Sales[[#This Row],[Date and Time]],"mm")</f>
        <v>02</v>
      </c>
      <c r="N444" s="10" t="str">
        <f>TEXT(Sales[[#This Row],[Date and Time]],"mmmm")</f>
        <v>February</v>
      </c>
    </row>
    <row r="445" spans="1:14" x14ac:dyDescent="0.3">
      <c r="A445" s="1" t="s">
        <v>3913</v>
      </c>
      <c r="B445" s="2">
        <v>45318.827488425923</v>
      </c>
      <c r="C445" s="1" t="s">
        <v>3237</v>
      </c>
      <c r="D445" s="1" t="s">
        <v>1014</v>
      </c>
      <c r="E445" s="1" t="s">
        <v>3464</v>
      </c>
      <c r="F445" s="1" t="s">
        <v>3472</v>
      </c>
      <c r="G445" s="1">
        <v>527.52</v>
      </c>
      <c r="H445" s="1">
        <v>10</v>
      </c>
      <c r="I445" s="1">
        <f>Sales[[#This Row],[Selling Price]]*H445</f>
        <v>5275.2</v>
      </c>
      <c r="J445" s="1">
        <f>VLOOKUP(Sales[[#This Row],[Product ID]],Products[],4,0)</f>
        <v>481</v>
      </c>
      <c r="K445" s="1">
        <f>Sales[[#This Row],[Total Sales]]-Sales[[#This Row],[Cost price]]</f>
        <v>4794.2</v>
      </c>
      <c r="L445" s="1" t="str">
        <f>TEXT(Sales[[#This Row],[Date and Time]],"dddd")</f>
        <v>Saturday</v>
      </c>
      <c r="M445" s="1" t="str">
        <f>TEXT(Sales[[#This Row],[Date and Time]],"mm")</f>
        <v>01</v>
      </c>
      <c r="N445" s="10" t="str">
        <f>TEXT(Sales[[#This Row],[Date and Time]],"mmmm")</f>
        <v>January</v>
      </c>
    </row>
    <row r="446" spans="1:14" x14ac:dyDescent="0.3">
      <c r="A446" s="1" t="s">
        <v>3914</v>
      </c>
      <c r="B446" s="2">
        <v>45419.312858796293</v>
      </c>
      <c r="C446" s="1" t="s">
        <v>3309</v>
      </c>
      <c r="D446" s="1" t="s">
        <v>895</v>
      </c>
      <c r="E446" s="1" t="s">
        <v>3471</v>
      </c>
      <c r="F446" s="1" t="s">
        <v>3462</v>
      </c>
      <c r="G446" s="1">
        <v>581.47</v>
      </c>
      <c r="H446" s="1">
        <v>2</v>
      </c>
      <c r="I446" s="1">
        <f>Sales[[#This Row],[Selling Price]]*H446</f>
        <v>1162.94</v>
      </c>
      <c r="J446" s="1">
        <f>VLOOKUP(Sales[[#This Row],[Product ID]],Products[],4,0)</f>
        <v>898.84</v>
      </c>
      <c r="K446" s="1">
        <f>Sales[[#This Row],[Total Sales]]-Sales[[#This Row],[Cost price]]</f>
        <v>264.10000000000002</v>
      </c>
      <c r="L446" s="1" t="str">
        <f>TEXT(Sales[[#This Row],[Date and Time]],"dddd")</f>
        <v>Tuesday</v>
      </c>
      <c r="M446" s="1" t="str">
        <f>TEXT(Sales[[#This Row],[Date and Time]],"mm")</f>
        <v>05</v>
      </c>
      <c r="N446" s="10" t="str">
        <f>TEXT(Sales[[#This Row],[Date and Time]],"mmmm")</f>
        <v>May</v>
      </c>
    </row>
    <row r="447" spans="1:14" x14ac:dyDescent="0.3">
      <c r="A447" s="1" t="s">
        <v>3915</v>
      </c>
      <c r="B447" s="2">
        <v>45321.108541666668</v>
      </c>
      <c r="C447" s="1" t="s">
        <v>3370</v>
      </c>
      <c r="D447" s="1" t="s">
        <v>1204</v>
      </c>
      <c r="E447" s="1" t="s">
        <v>3479</v>
      </c>
      <c r="F447" s="1" t="s">
        <v>3469</v>
      </c>
      <c r="G447" s="1">
        <v>1212.53</v>
      </c>
      <c r="H447" s="1">
        <v>7</v>
      </c>
      <c r="I447" s="1">
        <f>Sales[[#This Row],[Selling Price]]*H447</f>
        <v>8487.7099999999991</v>
      </c>
      <c r="J447" s="1">
        <f>VLOOKUP(Sales[[#This Row],[Product ID]],Products[],4,0)</f>
        <v>621.46</v>
      </c>
      <c r="K447" s="1">
        <f>Sales[[#This Row],[Total Sales]]-Sales[[#This Row],[Cost price]]</f>
        <v>7866.2499999999991</v>
      </c>
      <c r="L447" s="1" t="str">
        <f>TEXT(Sales[[#This Row],[Date and Time]],"dddd")</f>
        <v>Tuesday</v>
      </c>
      <c r="M447" s="1" t="str">
        <f>TEXT(Sales[[#This Row],[Date and Time]],"mm")</f>
        <v>01</v>
      </c>
      <c r="N447" s="10" t="str">
        <f>TEXT(Sales[[#This Row],[Date and Time]],"mmmm")</f>
        <v>January</v>
      </c>
    </row>
    <row r="448" spans="1:14" x14ac:dyDescent="0.3">
      <c r="A448" s="1" t="s">
        <v>3916</v>
      </c>
      <c r="B448" s="2">
        <v>45598.154340277775</v>
      </c>
      <c r="C448" s="1" t="s">
        <v>3220</v>
      </c>
      <c r="D448" s="1" t="s">
        <v>769</v>
      </c>
      <c r="E448" s="1" t="s">
        <v>3466</v>
      </c>
      <c r="F448" s="1" t="s">
        <v>3472</v>
      </c>
      <c r="G448" s="1">
        <v>1342.5</v>
      </c>
      <c r="H448" s="1">
        <v>3</v>
      </c>
      <c r="I448" s="1">
        <f>Sales[[#This Row],[Selling Price]]*H448</f>
        <v>4027.5</v>
      </c>
      <c r="J448" s="1">
        <f>VLOOKUP(Sales[[#This Row],[Product ID]],Products[],4,0)</f>
        <v>27.63</v>
      </c>
      <c r="K448" s="1">
        <f>Sales[[#This Row],[Total Sales]]-Sales[[#This Row],[Cost price]]</f>
        <v>3999.87</v>
      </c>
      <c r="L448" s="1" t="str">
        <f>TEXT(Sales[[#This Row],[Date and Time]],"dddd")</f>
        <v>Saturday</v>
      </c>
      <c r="M448" s="1" t="str">
        <f>TEXT(Sales[[#This Row],[Date and Time]],"mm")</f>
        <v>11</v>
      </c>
      <c r="N448" s="10" t="str">
        <f>TEXT(Sales[[#This Row],[Date and Time]],"mmmm")</f>
        <v>November</v>
      </c>
    </row>
    <row r="449" spans="1:14" x14ac:dyDescent="0.3">
      <c r="A449" s="1" t="s">
        <v>3917</v>
      </c>
      <c r="B449" s="2">
        <v>45305.777384259258</v>
      </c>
      <c r="C449" s="1" t="s">
        <v>3241</v>
      </c>
      <c r="D449" s="1" t="s">
        <v>1856</v>
      </c>
      <c r="E449" s="1" t="s">
        <v>3466</v>
      </c>
      <c r="F449" s="1" t="s">
        <v>3462</v>
      </c>
      <c r="G449" s="1">
        <v>1042.5899999999999</v>
      </c>
      <c r="H449" s="1">
        <v>7</v>
      </c>
      <c r="I449" s="1">
        <f>Sales[[#This Row],[Selling Price]]*H449</f>
        <v>7298.1299999999992</v>
      </c>
      <c r="J449" s="1">
        <f>VLOOKUP(Sales[[#This Row],[Product ID]],Products[],4,0)</f>
        <v>595.51</v>
      </c>
      <c r="K449" s="1">
        <f>Sales[[#This Row],[Total Sales]]-Sales[[#This Row],[Cost price]]</f>
        <v>6702.619999999999</v>
      </c>
      <c r="L449" s="1" t="str">
        <f>TEXT(Sales[[#This Row],[Date and Time]],"dddd")</f>
        <v>Sunday</v>
      </c>
      <c r="M449" s="1" t="str">
        <f>TEXT(Sales[[#This Row],[Date and Time]],"mm")</f>
        <v>01</v>
      </c>
      <c r="N449" s="10" t="str">
        <f>TEXT(Sales[[#This Row],[Date and Time]],"mmmm")</f>
        <v>January</v>
      </c>
    </row>
    <row r="450" spans="1:14" x14ac:dyDescent="0.3">
      <c r="A450" s="1" t="s">
        <v>3918</v>
      </c>
      <c r="B450" s="2">
        <v>45328.67597222222</v>
      </c>
      <c r="C450" s="1" t="s">
        <v>3312</v>
      </c>
      <c r="D450" s="1" t="s">
        <v>1853</v>
      </c>
      <c r="E450" s="1" t="s">
        <v>3471</v>
      </c>
      <c r="F450" s="1" t="s">
        <v>3472</v>
      </c>
      <c r="G450" s="1">
        <v>1322.69</v>
      </c>
      <c r="H450" s="1">
        <v>7</v>
      </c>
      <c r="I450" s="1">
        <f>Sales[[#This Row],[Selling Price]]*H450</f>
        <v>9258.83</v>
      </c>
      <c r="J450" s="1">
        <f>VLOOKUP(Sales[[#This Row],[Product ID]],Products[],4,0)</f>
        <v>193.63</v>
      </c>
      <c r="K450" s="1">
        <f>Sales[[#This Row],[Total Sales]]-Sales[[#This Row],[Cost price]]</f>
        <v>9065.2000000000007</v>
      </c>
      <c r="L450" s="1" t="str">
        <f>TEXT(Sales[[#This Row],[Date and Time]],"dddd")</f>
        <v>Tuesday</v>
      </c>
      <c r="M450" s="1" t="str">
        <f>TEXT(Sales[[#This Row],[Date and Time]],"mm")</f>
        <v>02</v>
      </c>
      <c r="N450" s="10" t="str">
        <f>TEXT(Sales[[#This Row],[Date and Time]],"mmmm")</f>
        <v>February</v>
      </c>
    </row>
    <row r="451" spans="1:14" x14ac:dyDescent="0.3">
      <c r="A451" s="1" t="s">
        <v>3919</v>
      </c>
      <c r="B451" s="2">
        <v>45365.264282407406</v>
      </c>
      <c r="C451" s="1" t="s">
        <v>3357</v>
      </c>
      <c r="D451" s="1" t="s">
        <v>2192</v>
      </c>
      <c r="E451" s="1" t="s">
        <v>3466</v>
      </c>
      <c r="F451" s="1" t="s">
        <v>3467</v>
      </c>
      <c r="G451" s="1">
        <v>1870.82</v>
      </c>
      <c r="H451" s="1">
        <v>9</v>
      </c>
      <c r="I451" s="1">
        <f>Sales[[#This Row],[Selling Price]]*H451</f>
        <v>16837.38</v>
      </c>
      <c r="J451" s="1">
        <f>VLOOKUP(Sales[[#This Row],[Product ID]],Products[],4,0)</f>
        <v>305.49</v>
      </c>
      <c r="K451" s="1">
        <f>Sales[[#This Row],[Total Sales]]-Sales[[#This Row],[Cost price]]</f>
        <v>16531.89</v>
      </c>
      <c r="L451" s="1" t="str">
        <f>TEXT(Sales[[#This Row],[Date and Time]],"dddd")</f>
        <v>Thursday</v>
      </c>
      <c r="M451" s="1" t="str">
        <f>TEXT(Sales[[#This Row],[Date and Time]],"mm")</f>
        <v>03</v>
      </c>
      <c r="N451" s="10" t="str">
        <f>TEXT(Sales[[#This Row],[Date and Time]],"mmmm")</f>
        <v>March</v>
      </c>
    </row>
    <row r="452" spans="1:14" x14ac:dyDescent="0.3">
      <c r="A452" s="1" t="s">
        <v>3920</v>
      </c>
      <c r="B452" s="2">
        <v>45602.686053240737</v>
      </c>
      <c r="C452" s="1" t="s">
        <v>3283</v>
      </c>
      <c r="D452" s="1" t="s">
        <v>1248</v>
      </c>
      <c r="E452" s="1" t="s">
        <v>3471</v>
      </c>
      <c r="F452" s="1" t="s">
        <v>3462</v>
      </c>
      <c r="G452" s="1">
        <v>1416.98</v>
      </c>
      <c r="H452" s="1">
        <v>9</v>
      </c>
      <c r="I452" s="1">
        <f>Sales[[#This Row],[Selling Price]]*H452</f>
        <v>12752.82</v>
      </c>
      <c r="J452" s="1">
        <f>VLOOKUP(Sales[[#This Row],[Product ID]],Products[],4,0)</f>
        <v>462.14</v>
      </c>
      <c r="K452" s="1">
        <f>Sales[[#This Row],[Total Sales]]-Sales[[#This Row],[Cost price]]</f>
        <v>12290.68</v>
      </c>
      <c r="L452" s="1" t="str">
        <f>TEXT(Sales[[#This Row],[Date and Time]],"dddd")</f>
        <v>Wednesday</v>
      </c>
      <c r="M452" s="1" t="str">
        <f>TEXT(Sales[[#This Row],[Date and Time]],"mm")</f>
        <v>11</v>
      </c>
      <c r="N452" s="10" t="str">
        <f>TEXT(Sales[[#This Row],[Date and Time]],"mmmm")</f>
        <v>November</v>
      </c>
    </row>
    <row r="453" spans="1:14" x14ac:dyDescent="0.3">
      <c r="A453" s="1" t="s">
        <v>3921</v>
      </c>
      <c r="B453" s="2">
        <v>45458.762013888889</v>
      </c>
      <c r="C453" s="1" t="s">
        <v>3327</v>
      </c>
      <c r="D453" s="1" t="s">
        <v>3161</v>
      </c>
      <c r="E453" s="1" t="s">
        <v>3466</v>
      </c>
      <c r="F453" s="1" t="s">
        <v>3469</v>
      </c>
      <c r="G453" s="1">
        <v>501.08</v>
      </c>
      <c r="H453" s="1">
        <v>7</v>
      </c>
      <c r="I453" s="1">
        <f>Sales[[#This Row],[Selling Price]]*H453</f>
        <v>3507.56</v>
      </c>
      <c r="J453" s="1">
        <f>VLOOKUP(Sales[[#This Row],[Product ID]],Products[],4,0)</f>
        <v>984.71</v>
      </c>
      <c r="K453" s="1">
        <f>Sales[[#This Row],[Total Sales]]-Sales[[#This Row],[Cost price]]</f>
        <v>2522.85</v>
      </c>
      <c r="L453" s="1" t="str">
        <f>TEXT(Sales[[#This Row],[Date and Time]],"dddd")</f>
        <v>Saturday</v>
      </c>
      <c r="M453" s="1" t="str">
        <f>TEXT(Sales[[#This Row],[Date and Time]],"mm")</f>
        <v>06</v>
      </c>
      <c r="N453" s="10" t="str">
        <f>TEXT(Sales[[#This Row],[Date and Time]],"mmmm")</f>
        <v>June</v>
      </c>
    </row>
    <row r="454" spans="1:14" x14ac:dyDescent="0.3">
      <c r="A454" s="1" t="s">
        <v>3922</v>
      </c>
      <c r="B454" s="2">
        <v>45422.992615740739</v>
      </c>
      <c r="C454" s="1" t="s">
        <v>3300</v>
      </c>
      <c r="D454" s="1" t="s">
        <v>1856</v>
      </c>
      <c r="E454" s="1" t="s">
        <v>3464</v>
      </c>
      <c r="F454" s="1" t="s">
        <v>3469</v>
      </c>
      <c r="G454" s="1">
        <v>556.87</v>
      </c>
      <c r="H454" s="1">
        <v>10</v>
      </c>
      <c r="I454" s="1">
        <f>Sales[[#This Row],[Selling Price]]*H454</f>
        <v>5568.7</v>
      </c>
      <c r="J454" s="1">
        <f>VLOOKUP(Sales[[#This Row],[Product ID]],Products[],4,0)</f>
        <v>762.05</v>
      </c>
      <c r="K454" s="1">
        <f>Sales[[#This Row],[Total Sales]]-Sales[[#This Row],[Cost price]]</f>
        <v>4806.6499999999996</v>
      </c>
      <c r="L454" s="1" t="str">
        <f>TEXT(Sales[[#This Row],[Date and Time]],"dddd")</f>
        <v>Friday</v>
      </c>
      <c r="M454" s="1" t="str">
        <f>TEXT(Sales[[#This Row],[Date and Time]],"mm")</f>
        <v>05</v>
      </c>
      <c r="N454" s="10" t="str">
        <f>TEXT(Sales[[#This Row],[Date and Time]],"mmmm")</f>
        <v>May</v>
      </c>
    </row>
    <row r="455" spans="1:14" x14ac:dyDescent="0.3">
      <c r="A455" s="1" t="s">
        <v>3923</v>
      </c>
      <c r="B455" s="2">
        <v>45493.234027777777</v>
      </c>
      <c r="C455" s="1" t="s">
        <v>3322</v>
      </c>
      <c r="D455" s="1" t="s">
        <v>1261</v>
      </c>
      <c r="E455" s="1" t="s">
        <v>3479</v>
      </c>
      <c r="F455" s="1" t="s">
        <v>3476</v>
      </c>
      <c r="G455" s="1">
        <v>1526.71</v>
      </c>
      <c r="H455" s="1">
        <v>4</v>
      </c>
      <c r="I455" s="1">
        <f>Sales[[#This Row],[Selling Price]]*H455</f>
        <v>6106.84</v>
      </c>
      <c r="J455" s="1">
        <f>VLOOKUP(Sales[[#This Row],[Product ID]],Products[],4,0)</f>
        <v>35.22</v>
      </c>
      <c r="K455" s="1">
        <f>Sales[[#This Row],[Total Sales]]-Sales[[#This Row],[Cost price]]</f>
        <v>6071.62</v>
      </c>
      <c r="L455" s="1" t="str">
        <f>TEXT(Sales[[#This Row],[Date and Time]],"dddd")</f>
        <v>Saturday</v>
      </c>
      <c r="M455" s="1" t="str">
        <f>TEXT(Sales[[#This Row],[Date and Time]],"mm")</f>
        <v>07</v>
      </c>
      <c r="N455" s="10" t="str">
        <f>TEXT(Sales[[#This Row],[Date and Time]],"mmmm")</f>
        <v>July</v>
      </c>
    </row>
    <row r="456" spans="1:14" x14ac:dyDescent="0.3">
      <c r="A456" s="1" t="s">
        <v>3924</v>
      </c>
      <c r="B456" s="2">
        <v>45315.476064814815</v>
      </c>
      <c r="C456" s="1" t="s">
        <v>3339</v>
      </c>
      <c r="D456" s="1" t="s">
        <v>594</v>
      </c>
      <c r="E456" s="1" t="s">
        <v>3471</v>
      </c>
      <c r="F456" s="1" t="s">
        <v>3472</v>
      </c>
      <c r="G456" s="1">
        <v>233.47</v>
      </c>
      <c r="H456" s="1">
        <v>4</v>
      </c>
      <c r="I456" s="1">
        <f>Sales[[#This Row],[Selling Price]]*H456</f>
        <v>933.88</v>
      </c>
      <c r="J456" s="1">
        <f>VLOOKUP(Sales[[#This Row],[Product ID]],Products[],4,0)</f>
        <v>646.59</v>
      </c>
      <c r="K456" s="1">
        <f>Sales[[#This Row],[Total Sales]]-Sales[[#This Row],[Cost price]]</f>
        <v>287.28999999999996</v>
      </c>
      <c r="L456" s="1" t="str">
        <f>TEXT(Sales[[#This Row],[Date and Time]],"dddd")</f>
        <v>Wednesday</v>
      </c>
      <c r="M456" s="1" t="str">
        <f>TEXT(Sales[[#This Row],[Date and Time]],"mm")</f>
        <v>01</v>
      </c>
      <c r="N456" s="10" t="str">
        <f>TEXT(Sales[[#This Row],[Date and Time]],"mmmm")</f>
        <v>January</v>
      </c>
    </row>
    <row r="457" spans="1:14" x14ac:dyDescent="0.3">
      <c r="A457" s="1" t="s">
        <v>3925</v>
      </c>
      <c r="B457" s="2">
        <v>45450.645532407405</v>
      </c>
      <c r="C457" s="1" t="s">
        <v>3387</v>
      </c>
      <c r="D457" s="1" t="s">
        <v>203</v>
      </c>
      <c r="E457" s="1" t="s">
        <v>3466</v>
      </c>
      <c r="F457" s="1" t="s">
        <v>3469</v>
      </c>
      <c r="G457" s="1">
        <v>1064.82</v>
      </c>
      <c r="H457" s="1">
        <v>3</v>
      </c>
      <c r="I457" s="1">
        <f>Sales[[#This Row],[Selling Price]]*H457</f>
        <v>3194.46</v>
      </c>
      <c r="J457" s="1">
        <f>VLOOKUP(Sales[[#This Row],[Product ID]],Products[],4,0)</f>
        <v>162.74</v>
      </c>
      <c r="K457" s="1">
        <f>Sales[[#This Row],[Total Sales]]-Sales[[#This Row],[Cost price]]</f>
        <v>3031.7200000000003</v>
      </c>
      <c r="L457" s="1" t="str">
        <f>TEXT(Sales[[#This Row],[Date and Time]],"dddd")</f>
        <v>Friday</v>
      </c>
      <c r="M457" s="1" t="str">
        <f>TEXT(Sales[[#This Row],[Date and Time]],"mm")</f>
        <v>06</v>
      </c>
      <c r="N457" s="10" t="str">
        <f>TEXT(Sales[[#This Row],[Date and Time]],"mmmm")</f>
        <v>June</v>
      </c>
    </row>
    <row r="458" spans="1:14" x14ac:dyDescent="0.3">
      <c r="A458" s="1" t="s">
        <v>3926</v>
      </c>
      <c r="B458" s="2">
        <v>45564.038229166668</v>
      </c>
      <c r="C458" s="1" t="s">
        <v>3300</v>
      </c>
      <c r="D458" s="1" t="s">
        <v>1188</v>
      </c>
      <c r="E458" s="1" t="s">
        <v>3479</v>
      </c>
      <c r="F458" s="1" t="s">
        <v>3462</v>
      </c>
      <c r="G458" s="1">
        <v>392.75</v>
      </c>
      <c r="H458" s="1">
        <v>10</v>
      </c>
      <c r="I458" s="1">
        <f>Sales[[#This Row],[Selling Price]]*H458</f>
        <v>3927.5</v>
      </c>
      <c r="J458" s="1">
        <f>VLOOKUP(Sales[[#This Row],[Product ID]],Products[],4,0)</f>
        <v>762.05</v>
      </c>
      <c r="K458" s="1">
        <f>Sales[[#This Row],[Total Sales]]-Sales[[#This Row],[Cost price]]</f>
        <v>3165.45</v>
      </c>
      <c r="L458" s="1" t="str">
        <f>TEXT(Sales[[#This Row],[Date and Time]],"dddd")</f>
        <v>Sunday</v>
      </c>
      <c r="M458" s="1" t="str">
        <f>TEXT(Sales[[#This Row],[Date and Time]],"mm")</f>
        <v>09</v>
      </c>
      <c r="N458" s="10" t="str">
        <f>TEXT(Sales[[#This Row],[Date and Time]],"mmmm")</f>
        <v>September</v>
      </c>
    </row>
    <row r="459" spans="1:14" x14ac:dyDescent="0.3">
      <c r="A459" s="1" t="s">
        <v>3927</v>
      </c>
      <c r="B459" s="2">
        <v>45323.033842592595</v>
      </c>
      <c r="C459" s="1" t="s">
        <v>3347</v>
      </c>
      <c r="D459" s="1" t="s">
        <v>2550</v>
      </c>
      <c r="E459" s="1" t="s">
        <v>3466</v>
      </c>
      <c r="F459" s="1" t="s">
        <v>3469</v>
      </c>
      <c r="G459" s="1">
        <v>607.88</v>
      </c>
      <c r="H459" s="1">
        <v>7</v>
      </c>
      <c r="I459" s="1">
        <f>Sales[[#This Row],[Selling Price]]*H459</f>
        <v>4255.16</v>
      </c>
      <c r="J459" s="1">
        <f>VLOOKUP(Sales[[#This Row],[Product ID]],Products[],4,0)</f>
        <v>211.14</v>
      </c>
      <c r="K459" s="1">
        <f>Sales[[#This Row],[Total Sales]]-Sales[[#This Row],[Cost price]]</f>
        <v>4044.02</v>
      </c>
      <c r="L459" s="1" t="str">
        <f>TEXT(Sales[[#This Row],[Date and Time]],"dddd")</f>
        <v>Thursday</v>
      </c>
      <c r="M459" s="1" t="str">
        <f>TEXT(Sales[[#This Row],[Date and Time]],"mm")</f>
        <v>02</v>
      </c>
      <c r="N459" s="10" t="str">
        <f>TEXT(Sales[[#This Row],[Date and Time]],"mmmm")</f>
        <v>February</v>
      </c>
    </row>
    <row r="460" spans="1:14" x14ac:dyDescent="0.3">
      <c r="A460" s="1" t="s">
        <v>3928</v>
      </c>
      <c r="B460" s="2">
        <v>45474.930324074077</v>
      </c>
      <c r="C460" s="1" t="s">
        <v>3436</v>
      </c>
      <c r="D460" s="1" t="s">
        <v>1062</v>
      </c>
      <c r="E460" s="1" t="s">
        <v>3466</v>
      </c>
      <c r="F460" s="1" t="s">
        <v>3469</v>
      </c>
      <c r="G460" s="1">
        <v>441.86</v>
      </c>
      <c r="H460" s="1">
        <v>3</v>
      </c>
      <c r="I460" s="1">
        <f>Sales[[#This Row],[Selling Price]]*H460</f>
        <v>1325.58</v>
      </c>
      <c r="J460" s="1">
        <f>VLOOKUP(Sales[[#This Row],[Product ID]],Products[],4,0)</f>
        <v>839.9</v>
      </c>
      <c r="K460" s="1">
        <f>Sales[[#This Row],[Total Sales]]-Sales[[#This Row],[Cost price]]</f>
        <v>485.67999999999995</v>
      </c>
      <c r="L460" s="1" t="str">
        <f>TEXT(Sales[[#This Row],[Date and Time]],"dddd")</f>
        <v>Monday</v>
      </c>
      <c r="M460" s="1" t="str">
        <f>TEXT(Sales[[#This Row],[Date and Time]],"mm")</f>
        <v>07</v>
      </c>
      <c r="N460" s="10" t="str">
        <f>TEXT(Sales[[#This Row],[Date and Time]],"mmmm")</f>
        <v>July</v>
      </c>
    </row>
    <row r="461" spans="1:14" x14ac:dyDescent="0.3">
      <c r="A461" s="1" t="s">
        <v>3929</v>
      </c>
      <c r="B461" s="2">
        <v>45545.528067129628</v>
      </c>
      <c r="C461" s="1" t="s">
        <v>3449</v>
      </c>
      <c r="D461" s="1" t="s">
        <v>1403</v>
      </c>
      <c r="E461" s="1" t="s">
        <v>3464</v>
      </c>
      <c r="F461" s="1" t="s">
        <v>3462</v>
      </c>
      <c r="G461" s="1">
        <v>1518.03</v>
      </c>
      <c r="H461" s="1">
        <v>1</v>
      </c>
      <c r="I461" s="1">
        <f>Sales[[#This Row],[Selling Price]]*H461</f>
        <v>1518.03</v>
      </c>
      <c r="J461" s="1">
        <f>VLOOKUP(Sales[[#This Row],[Product ID]],Products[],4,0)</f>
        <v>487.84</v>
      </c>
      <c r="K461" s="1">
        <f>Sales[[#This Row],[Total Sales]]-Sales[[#This Row],[Cost price]]</f>
        <v>1030.19</v>
      </c>
      <c r="L461" s="1" t="str">
        <f>TEXT(Sales[[#This Row],[Date and Time]],"dddd")</f>
        <v>Tuesday</v>
      </c>
      <c r="M461" s="1" t="str">
        <f>TEXT(Sales[[#This Row],[Date and Time]],"mm")</f>
        <v>09</v>
      </c>
      <c r="N461" s="10" t="str">
        <f>TEXT(Sales[[#This Row],[Date and Time]],"mmmm")</f>
        <v>September</v>
      </c>
    </row>
    <row r="462" spans="1:14" x14ac:dyDescent="0.3">
      <c r="A462" s="1" t="s">
        <v>3930</v>
      </c>
      <c r="B462" s="2">
        <v>45526.403032407405</v>
      </c>
      <c r="C462" s="1" t="s">
        <v>3308</v>
      </c>
      <c r="D462" s="1" t="s">
        <v>3175</v>
      </c>
      <c r="E462" s="1" t="s">
        <v>3466</v>
      </c>
      <c r="F462" s="1" t="s">
        <v>3469</v>
      </c>
      <c r="G462" s="1">
        <v>1955.32</v>
      </c>
      <c r="H462" s="1">
        <v>1</v>
      </c>
      <c r="I462" s="1">
        <f>Sales[[#This Row],[Selling Price]]*H462</f>
        <v>1955.32</v>
      </c>
      <c r="J462" s="1">
        <f>VLOOKUP(Sales[[#This Row],[Product ID]],Products[],4,0)</f>
        <v>998.57</v>
      </c>
      <c r="K462" s="1">
        <f>Sales[[#This Row],[Total Sales]]-Sales[[#This Row],[Cost price]]</f>
        <v>956.74999999999989</v>
      </c>
      <c r="L462" s="1" t="str">
        <f>TEXT(Sales[[#This Row],[Date and Time]],"dddd")</f>
        <v>Thursday</v>
      </c>
      <c r="M462" s="1" t="str">
        <f>TEXT(Sales[[#This Row],[Date and Time]],"mm")</f>
        <v>08</v>
      </c>
      <c r="N462" s="10" t="str">
        <f>TEXT(Sales[[#This Row],[Date and Time]],"mmmm")</f>
        <v>August</v>
      </c>
    </row>
    <row r="463" spans="1:14" x14ac:dyDescent="0.3">
      <c r="A463" s="1" t="s">
        <v>3931</v>
      </c>
      <c r="B463" s="2">
        <v>45529.724710648145</v>
      </c>
      <c r="C463" s="1" t="s">
        <v>3335</v>
      </c>
      <c r="D463" s="1" t="s">
        <v>316</v>
      </c>
      <c r="E463" s="1" t="s">
        <v>3461</v>
      </c>
      <c r="F463" s="1" t="s">
        <v>3469</v>
      </c>
      <c r="G463" s="1">
        <v>1320.04</v>
      </c>
      <c r="H463" s="1">
        <v>7</v>
      </c>
      <c r="I463" s="1">
        <f>Sales[[#This Row],[Selling Price]]*H463</f>
        <v>9240.2799999999988</v>
      </c>
      <c r="J463" s="1">
        <f>VLOOKUP(Sales[[#This Row],[Product ID]],Products[],4,0)</f>
        <v>303.60000000000002</v>
      </c>
      <c r="K463" s="1">
        <f>Sales[[#This Row],[Total Sales]]-Sales[[#This Row],[Cost price]]</f>
        <v>8936.6799999999985</v>
      </c>
      <c r="L463" s="1" t="str">
        <f>TEXT(Sales[[#This Row],[Date and Time]],"dddd")</f>
        <v>Sunday</v>
      </c>
      <c r="M463" s="1" t="str">
        <f>TEXT(Sales[[#This Row],[Date and Time]],"mm")</f>
        <v>08</v>
      </c>
      <c r="N463" s="10" t="str">
        <f>TEXT(Sales[[#This Row],[Date and Time]],"mmmm")</f>
        <v>August</v>
      </c>
    </row>
    <row r="464" spans="1:14" x14ac:dyDescent="0.3">
      <c r="A464" s="1" t="s">
        <v>3932</v>
      </c>
      <c r="B464" s="2">
        <v>45517.707569444443</v>
      </c>
      <c r="C464" s="1" t="s">
        <v>3315</v>
      </c>
      <c r="D464" s="1" t="s">
        <v>671</v>
      </c>
      <c r="E464" s="1" t="s">
        <v>3461</v>
      </c>
      <c r="F464" s="1" t="s">
        <v>3462</v>
      </c>
      <c r="G464" s="1">
        <v>251.45</v>
      </c>
      <c r="H464" s="1">
        <v>2</v>
      </c>
      <c r="I464" s="1">
        <f>Sales[[#This Row],[Selling Price]]*H464</f>
        <v>502.9</v>
      </c>
      <c r="J464" s="1">
        <f>VLOOKUP(Sales[[#This Row],[Product ID]],Products[],4,0)</f>
        <v>90.98</v>
      </c>
      <c r="K464" s="1">
        <f>Sales[[#This Row],[Total Sales]]-Sales[[#This Row],[Cost price]]</f>
        <v>411.91999999999996</v>
      </c>
      <c r="L464" s="1" t="str">
        <f>TEXT(Sales[[#This Row],[Date and Time]],"dddd")</f>
        <v>Tuesday</v>
      </c>
      <c r="M464" s="1" t="str">
        <f>TEXT(Sales[[#This Row],[Date and Time]],"mm")</f>
        <v>08</v>
      </c>
      <c r="N464" s="10" t="str">
        <f>TEXT(Sales[[#This Row],[Date and Time]],"mmmm")</f>
        <v>August</v>
      </c>
    </row>
    <row r="465" spans="1:14" x14ac:dyDescent="0.3">
      <c r="A465" s="1" t="s">
        <v>3933</v>
      </c>
      <c r="B465" s="2">
        <v>45448.05678240741</v>
      </c>
      <c r="C465" s="1" t="s">
        <v>3435</v>
      </c>
      <c r="D465" s="1" t="s">
        <v>1281</v>
      </c>
      <c r="E465" s="1" t="s">
        <v>3466</v>
      </c>
      <c r="F465" s="1" t="s">
        <v>3467</v>
      </c>
      <c r="G465" s="1">
        <v>1656.03</v>
      </c>
      <c r="H465" s="1">
        <v>4</v>
      </c>
      <c r="I465" s="1">
        <f>Sales[[#This Row],[Selling Price]]*H465</f>
        <v>6624.12</v>
      </c>
      <c r="J465" s="1">
        <f>VLOOKUP(Sales[[#This Row],[Product ID]],Products[],4,0)</f>
        <v>316.27</v>
      </c>
      <c r="K465" s="1">
        <f>Sales[[#This Row],[Total Sales]]-Sales[[#This Row],[Cost price]]</f>
        <v>6307.85</v>
      </c>
      <c r="L465" s="1" t="str">
        <f>TEXT(Sales[[#This Row],[Date and Time]],"dddd")</f>
        <v>Wednesday</v>
      </c>
      <c r="M465" s="1" t="str">
        <f>TEXT(Sales[[#This Row],[Date and Time]],"mm")</f>
        <v>06</v>
      </c>
      <c r="N465" s="10" t="str">
        <f>TEXT(Sales[[#This Row],[Date and Time]],"mmmm")</f>
        <v>June</v>
      </c>
    </row>
    <row r="466" spans="1:14" x14ac:dyDescent="0.3">
      <c r="A466" s="1" t="s">
        <v>3934</v>
      </c>
      <c r="B466" s="2">
        <v>45557.014432870368</v>
      </c>
      <c r="C466" s="1" t="s">
        <v>3337</v>
      </c>
      <c r="D466" s="1" t="s">
        <v>1500</v>
      </c>
      <c r="E466" s="1" t="s">
        <v>3464</v>
      </c>
      <c r="F466" s="1" t="s">
        <v>3472</v>
      </c>
      <c r="G466" s="1">
        <v>679.35</v>
      </c>
      <c r="H466" s="1">
        <v>3</v>
      </c>
      <c r="I466" s="1">
        <f>Sales[[#This Row],[Selling Price]]*H466</f>
        <v>2038.0500000000002</v>
      </c>
      <c r="J466" s="1">
        <f>VLOOKUP(Sales[[#This Row],[Product ID]],Products[],4,0)</f>
        <v>899.57</v>
      </c>
      <c r="K466" s="1">
        <f>Sales[[#This Row],[Total Sales]]-Sales[[#This Row],[Cost price]]</f>
        <v>1138.48</v>
      </c>
      <c r="L466" s="1" t="str">
        <f>TEXT(Sales[[#This Row],[Date and Time]],"dddd")</f>
        <v>Sunday</v>
      </c>
      <c r="M466" s="1" t="str">
        <f>TEXT(Sales[[#This Row],[Date and Time]],"mm")</f>
        <v>09</v>
      </c>
      <c r="N466" s="10" t="str">
        <f>TEXT(Sales[[#This Row],[Date and Time]],"mmmm")</f>
        <v>September</v>
      </c>
    </row>
    <row r="467" spans="1:14" x14ac:dyDescent="0.3">
      <c r="A467" s="1" t="s">
        <v>3935</v>
      </c>
      <c r="B467" s="2">
        <v>45584.067048611112</v>
      </c>
      <c r="C467" s="1" t="s">
        <v>3249</v>
      </c>
      <c r="D467" s="1" t="s">
        <v>881</v>
      </c>
      <c r="E467" s="1" t="s">
        <v>3461</v>
      </c>
      <c r="F467" s="1" t="s">
        <v>3462</v>
      </c>
      <c r="G467" s="1">
        <v>702.76</v>
      </c>
      <c r="H467" s="1">
        <v>1</v>
      </c>
      <c r="I467" s="1">
        <f>Sales[[#This Row],[Selling Price]]*H467</f>
        <v>702.76</v>
      </c>
      <c r="J467" s="1">
        <f>VLOOKUP(Sales[[#This Row],[Product ID]],Products[],4,0)</f>
        <v>866.87</v>
      </c>
      <c r="K467" s="1">
        <f>Sales[[#This Row],[Total Sales]]-Sales[[#This Row],[Cost price]]</f>
        <v>-164.11</v>
      </c>
      <c r="L467" s="1" t="str">
        <f>TEXT(Sales[[#This Row],[Date and Time]],"dddd")</f>
        <v>Saturday</v>
      </c>
      <c r="M467" s="1" t="str">
        <f>TEXT(Sales[[#This Row],[Date and Time]],"mm")</f>
        <v>10</v>
      </c>
      <c r="N467" s="10" t="str">
        <f>TEXT(Sales[[#This Row],[Date and Time]],"mmmm")</f>
        <v>October</v>
      </c>
    </row>
    <row r="468" spans="1:14" x14ac:dyDescent="0.3">
      <c r="A468" s="1" t="s">
        <v>3936</v>
      </c>
      <c r="B468" s="2">
        <v>45437.851099537038</v>
      </c>
      <c r="C468" s="1" t="s">
        <v>3283</v>
      </c>
      <c r="D468" s="1" t="s">
        <v>2098</v>
      </c>
      <c r="E468" s="1" t="s">
        <v>3461</v>
      </c>
      <c r="F468" s="1" t="s">
        <v>3469</v>
      </c>
      <c r="G468" s="1">
        <v>1349.8</v>
      </c>
      <c r="H468" s="1">
        <v>9</v>
      </c>
      <c r="I468" s="1">
        <f>Sales[[#This Row],[Selling Price]]*H468</f>
        <v>12148.199999999999</v>
      </c>
      <c r="J468" s="1">
        <f>VLOOKUP(Sales[[#This Row],[Product ID]],Products[],4,0)</f>
        <v>462.14</v>
      </c>
      <c r="K468" s="1">
        <f>Sales[[#This Row],[Total Sales]]-Sales[[#This Row],[Cost price]]</f>
        <v>11686.06</v>
      </c>
      <c r="L468" s="1" t="str">
        <f>TEXT(Sales[[#This Row],[Date and Time]],"dddd")</f>
        <v>Saturday</v>
      </c>
      <c r="M468" s="1" t="str">
        <f>TEXT(Sales[[#This Row],[Date and Time]],"mm")</f>
        <v>05</v>
      </c>
      <c r="N468" s="10" t="str">
        <f>TEXT(Sales[[#This Row],[Date and Time]],"mmmm")</f>
        <v>May</v>
      </c>
    </row>
    <row r="469" spans="1:14" x14ac:dyDescent="0.3">
      <c r="A469" s="1" t="s">
        <v>3937</v>
      </c>
      <c r="B469" s="2">
        <v>45546.350578703707</v>
      </c>
      <c r="C469" s="1" t="s">
        <v>3412</v>
      </c>
      <c r="D469" s="1" t="s">
        <v>482</v>
      </c>
      <c r="E469" s="1" t="s">
        <v>3466</v>
      </c>
      <c r="F469" s="1" t="s">
        <v>3469</v>
      </c>
      <c r="G469" s="1">
        <v>190.3</v>
      </c>
      <c r="H469" s="1">
        <v>2</v>
      </c>
      <c r="I469" s="1">
        <f>Sales[[#This Row],[Selling Price]]*H469</f>
        <v>380.6</v>
      </c>
      <c r="J469" s="1">
        <f>VLOOKUP(Sales[[#This Row],[Product ID]],Products[],4,0)</f>
        <v>220.45</v>
      </c>
      <c r="K469" s="1">
        <f>Sales[[#This Row],[Total Sales]]-Sales[[#This Row],[Cost price]]</f>
        <v>160.15000000000003</v>
      </c>
      <c r="L469" s="1" t="str">
        <f>TEXT(Sales[[#This Row],[Date and Time]],"dddd")</f>
        <v>Wednesday</v>
      </c>
      <c r="M469" s="1" t="str">
        <f>TEXT(Sales[[#This Row],[Date and Time]],"mm")</f>
        <v>09</v>
      </c>
      <c r="N469" s="10" t="str">
        <f>TEXT(Sales[[#This Row],[Date and Time]],"mmmm")</f>
        <v>September</v>
      </c>
    </row>
    <row r="470" spans="1:14" x14ac:dyDescent="0.3">
      <c r="A470" s="1" t="s">
        <v>3938</v>
      </c>
      <c r="B470" s="2">
        <v>45547.808553240742</v>
      </c>
      <c r="C470" s="1" t="s">
        <v>3276</v>
      </c>
      <c r="D470" s="1" t="s">
        <v>2439</v>
      </c>
      <c r="E470" s="1" t="s">
        <v>3479</v>
      </c>
      <c r="F470" s="1" t="s">
        <v>3476</v>
      </c>
      <c r="G470" s="1">
        <v>1278.1400000000001</v>
      </c>
      <c r="H470" s="1">
        <v>7</v>
      </c>
      <c r="I470" s="1">
        <f>Sales[[#This Row],[Selling Price]]*H470</f>
        <v>8946.9800000000014</v>
      </c>
      <c r="J470" s="1">
        <f>VLOOKUP(Sales[[#This Row],[Product ID]],Products[],4,0)</f>
        <v>736.41</v>
      </c>
      <c r="K470" s="1">
        <f>Sales[[#This Row],[Total Sales]]-Sales[[#This Row],[Cost price]]</f>
        <v>8210.5700000000015</v>
      </c>
      <c r="L470" s="1" t="str">
        <f>TEXT(Sales[[#This Row],[Date and Time]],"dddd")</f>
        <v>Thursday</v>
      </c>
      <c r="M470" s="1" t="str">
        <f>TEXT(Sales[[#This Row],[Date and Time]],"mm")</f>
        <v>09</v>
      </c>
      <c r="N470" s="10" t="str">
        <f>TEXT(Sales[[#This Row],[Date and Time]],"mmmm")</f>
        <v>September</v>
      </c>
    </row>
    <row r="471" spans="1:14" x14ac:dyDescent="0.3">
      <c r="A471" s="1" t="s">
        <v>3939</v>
      </c>
      <c r="B471" s="2">
        <v>45515.219039351854</v>
      </c>
      <c r="C471" s="1" t="s">
        <v>3442</v>
      </c>
      <c r="D471" s="1" t="s">
        <v>1099</v>
      </c>
      <c r="E471" s="1" t="s">
        <v>3464</v>
      </c>
      <c r="F471" s="1" t="s">
        <v>3469</v>
      </c>
      <c r="G471" s="1">
        <v>256.22000000000003</v>
      </c>
      <c r="H471" s="1">
        <v>6</v>
      </c>
      <c r="I471" s="1">
        <f>Sales[[#This Row],[Selling Price]]*H471</f>
        <v>1537.3200000000002</v>
      </c>
      <c r="J471" s="1">
        <f>VLOOKUP(Sales[[#This Row],[Product ID]],Products[],4,0)</f>
        <v>532.16999999999996</v>
      </c>
      <c r="K471" s="1">
        <f>Sales[[#This Row],[Total Sales]]-Sales[[#This Row],[Cost price]]</f>
        <v>1005.1500000000002</v>
      </c>
      <c r="L471" s="1" t="str">
        <f>TEXT(Sales[[#This Row],[Date and Time]],"dddd")</f>
        <v>Sunday</v>
      </c>
      <c r="M471" s="1" t="str">
        <f>TEXT(Sales[[#This Row],[Date and Time]],"mm")</f>
        <v>08</v>
      </c>
      <c r="N471" s="10" t="str">
        <f>TEXT(Sales[[#This Row],[Date and Time]],"mmmm")</f>
        <v>August</v>
      </c>
    </row>
    <row r="472" spans="1:14" x14ac:dyDescent="0.3">
      <c r="A472" s="1" t="s">
        <v>3940</v>
      </c>
      <c r="B472" s="2">
        <v>45485.137685185182</v>
      </c>
      <c r="C472" s="1" t="s">
        <v>3315</v>
      </c>
      <c r="D472" s="1" t="s">
        <v>2388</v>
      </c>
      <c r="E472" s="1" t="s">
        <v>3479</v>
      </c>
      <c r="F472" s="1" t="s">
        <v>3467</v>
      </c>
      <c r="G472" s="1">
        <v>179.67</v>
      </c>
      <c r="H472" s="1">
        <v>4</v>
      </c>
      <c r="I472" s="1">
        <f>Sales[[#This Row],[Selling Price]]*H472</f>
        <v>718.68</v>
      </c>
      <c r="J472" s="1">
        <f>VLOOKUP(Sales[[#This Row],[Product ID]],Products[],4,0)</f>
        <v>90.98</v>
      </c>
      <c r="K472" s="1">
        <f>Sales[[#This Row],[Total Sales]]-Sales[[#This Row],[Cost price]]</f>
        <v>627.69999999999993</v>
      </c>
      <c r="L472" s="1" t="str">
        <f>TEXT(Sales[[#This Row],[Date and Time]],"dddd")</f>
        <v>Friday</v>
      </c>
      <c r="M472" s="1" t="str">
        <f>TEXT(Sales[[#This Row],[Date and Time]],"mm")</f>
        <v>07</v>
      </c>
      <c r="N472" s="10" t="str">
        <f>TEXT(Sales[[#This Row],[Date and Time]],"mmmm")</f>
        <v>July</v>
      </c>
    </row>
    <row r="473" spans="1:14" x14ac:dyDescent="0.3">
      <c r="A473" s="1" t="s">
        <v>3941</v>
      </c>
      <c r="B473" s="2">
        <v>45293.164988425924</v>
      </c>
      <c r="C473" s="1" t="s">
        <v>3264</v>
      </c>
      <c r="D473" s="1" t="s">
        <v>2671</v>
      </c>
      <c r="E473" s="1" t="s">
        <v>3466</v>
      </c>
      <c r="F473" s="1" t="s">
        <v>3469</v>
      </c>
      <c r="G473" s="1">
        <v>1818.71</v>
      </c>
      <c r="H473" s="1">
        <v>8</v>
      </c>
      <c r="I473" s="1">
        <f>Sales[[#This Row],[Selling Price]]*H473</f>
        <v>14549.68</v>
      </c>
      <c r="J473" s="1">
        <f>VLOOKUP(Sales[[#This Row],[Product ID]],Products[],4,0)</f>
        <v>249.12</v>
      </c>
      <c r="K473" s="1">
        <f>Sales[[#This Row],[Total Sales]]-Sales[[#This Row],[Cost price]]</f>
        <v>14300.56</v>
      </c>
      <c r="L473" s="1" t="str">
        <f>TEXT(Sales[[#This Row],[Date and Time]],"dddd")</f>
        <v>Tuesday</v>
      </c>
      <c r="M473" s="1" t="str">
        <f>TEXT(Sales[[#This Row],[Date and Time]],"mm")</f>
        <v>01</v>
      </c>
      <c r="N473" s="10" t="str">
        <f>TEXT(Sales[[#This Row],[Date and Time]],"mmmm")</f>
        <v>January</v>
      </c>
    </row>
    <row r="474" spans="1:14" x14ac:dyDescent="0.3">
      <c r="A474" s="1" t="s">
        <v>3942</v>
      </c>
      <c r="B474" s="2">
        <v>45588.037986111114</v>
      </c>
      <c r="C474" s="1" t="s">
        <v>3416</v>
      </c>
      <c r="D474" s="1" t="s">
        <v>3136</v>
      </c>
      <c r="E474" s="1" t="s">
        <v>3479</v>
      </c>
      <c r="F474" s="1" t="s">
        <v>3462</v>
      </c>
      <c r="G474" s="1">
        <v>1357.81</v>
      </c>
      <c r="H474" s="1">
        <v>4</v>
      </c>
      <c r="I474" s="1">
        <f>Sales[[#This Row],[Selling Price]]*H474</f>
        <v>5431.24</v>
      </c>
      <c r="J474" s="1">
        <f>VLOOKUP(Sales[[#This Row],[Product ID]],Products[],4,0)</f>
        <v>753.5</v>
      </c>
      <c r="K474" s="1">
        <f>Sales[[#This Row],[Total Sales]]-Sales[[#This Row],[Cost price]]</f>
        <v>4677.74</v>
      </c>
      <c r="L474" s="1" t="str">
        <f>TEXT(Sales[[#This Row],[Date and Time]],"dddd")</f>
        <v>Wednesday</v>
      </c>
      <c r="M474" s="1" t="str">
        <f>TEXT(Sales[[#This Row],[Date and Time]],"mm")</f>
        <v>10</v>
      </c>
      <c r="N474" s="10" t="str">
        <f>TEXT(Sales[[#This Row],[Date and Time]],"mmmm")</f>
        <v>October</v>
      </c>
    </row>
    <row r="475" spans="1:14" x14ac:dyDescent="0.3">
      <c r="A475" s="1" t="s">
        <v>3943</v>
      </c>
      <c r="B475" s="2">
        <v>45315.12232638889</v>
      </c>
      <c r="C475" s="1" t="s">
        <v>3424</v>
      </c>
      <c r="D475" s="1" t="s">
        <v>1575</v>
      </c>
      <c r="E475" s="1" t="s">
        <v>3461</v>
      </c>
      <c r="F475" s="1" t="s">
        <v>3467</v>
      </c>
      <c r="G475" s="1">
        <v>1236.51</v>
      </c>
      <c r="H475" s="1">
        <v>2</v>
      </c>
      <c r="I475" s="1">
        <f>Sales[[#This Row],[Selling Price]]*H475</f>
        <v>2473.02</v>
      </c>
      <c r="J475" s="1">
        <f>VLOOKUP(Sales[[#This Row],[Product ID]],Products[],4,0)</f>
        <v>485.76</v>
      </c>
      <c r="K475" s="1">
        <f>Sales[[#This Row],[Total Sales]]-Sales[[#This Row],[Cost price]]</f>
        <v>1987.26</v>
      </c>
      <c r="L475" s="1" t="str">
        <f>TEXT(Sales[[#This Row],[Date and Time]],"dddd")</f>
        <v>Wednesday</v>
      </c>
      <c r="M475" s="1" t="str">
        <f>TEXT(Sales[[#This Row],[Date and Time]],"mm")</f>
        <v>01</v>
      </c>
      <c r="N475" s="10" t="str">
        <f>TEXT(Sales[[#This Row],[Date and Time]],"mmmm")</f>
        <v>January</v>
      </c>
    </row>
    <row r="476" spans="1:14" x14ac:dyDescent="0.3">
      <c r="A476" s="1" t="s">
        <v>3944</v>
      </c>
      <c r="B476" s="2">
        <v>45412.892569444448</v>
      </c>
      <c r="C476" s="1" t="s">
        <v>3417</v>
      </c>
      <c r="D476" s="1" t="s">
        <v>172</v>
      </c>
      <c r="E476" s="1" t="s">
        <v>3466</v>
      </c>
      <c r="F476" s="1" t="s">
        <v>3462</v>
      </c>
      <c r="G476" s="1">
        <v>1472.59</v>
      </c>
      <c r="H476" s="1">
        <v>2</v>
      </c>
      <c r="I476" s="1">
        <f>Sales[[#This Row],[Selling Price]]*H476</f>
        <v>2945.18</v>
      </c>
      <c r="J476" s="1">
        <f>VLOOKUP(Sales[[#This Row],[Product ID]],Products[],4,0)</f>
        <v>648.5</v>
      </c>
      <c r="K476" s="1">
        <f>Sales[[#This Row],[Total Sales]]-Sales[[#This Row],[Cost price]]</f>
        <v>2296.6799999999998</v>
      </c>
      <c r="L476" s="1" t="str">
        <f>TEXT(Sales[[#This Row],[Date and Time]],"dddd")</f>
        <v>Tuesday</v>
      </c>
      <c r="M476" s="1" t="str">
        <f>TEXT(Sales[[#This Row],[Date and Time]],"mm")</f>
        <v>04</v>
      </c>
      <c r="N476" s="10" t="str">
        <f>TEXT(Sales[[#This Row],[Date and Time]],"mmmm")</f>
        <v>April</v>
      </c>
    </row>
    <row r="477" spans="1:14" x14ac:dyDescent="0.3">
      <c r="A477" s="1" t="s">
        <v>3945</v>
      </c>
      <c r="B477" s="2">
        <v>45419.836770833332</v>
      </c>
      <c r="C477" s="1" t="s">
        <v>3320</v>
      </c>
      <c r="D477" s="1" t="s">
        <v>1323</v>
      </c>
      <c r="E477" s="1" t="s">
        <v>3466</v>
      </c>
      <c r="F477" s="1" t="s">
        <v>3469</v>
      </c>
      <c r="G477" s="1">
        <v>1676.33</v>
      </c>
      <c r="H477" s="1">
        <v>8</v>
      </c>
      <c r="I477" s="1">
        <f>Sales[[#This Row],[Selling Price]]*H477</f>
        <v>13410.64</v>
      </c>
      <c r="J477" s="1">
        <f>VLOOKUP(Sales[[#This Row],[Product ID]],Products[],4,0)</f>
        <v>878.74</v>
      </c>
      <c r="K477" s="1">
        <f>Sales[[#This Row],[Total Sales]]-Sales[[#This Row],[Cost price]]</f>
        <v>12531.9</v>
      </c>
      <c r="L477" s="1" t="str">
        <f>TEXT(Sales[[#This Row],[Date and Time]],"dddd")</f>
        <v>Tuesday</v>
      </c>
      <c r="M477" s="1" t="str">
        <f>TEXT(Sales[[#This Row],[Date and Time]],"mm")</f>
        <v>05</v>
      </c>
      <c r="N477" s="10" t="str">
        <f>TEXT(Sales[[#This Row],[Date and Time]],"mmmm")</f>
        <v>May</v>
      </c>
    </row>
    <row r="478" spans="1:14" x14ac:dyDescent="0.3">
      <c r="A478" s="1" t="s">
        <v>3946</v>
      </c>
      <c r="B478" s="2">
        <v>45516.960092592592</v>
      </c>
      <c r="C478" s="1" t="s">
        <v>3383</v>
      </c>
      <c r="D478" s="1" t="s">
        <v>434</v>
      </c>
      <c r="E478" s="1" t="s">
        <v>3466</v>
      </c>
      <c r="F478" s="1" t="s">
        <v>3469</v>
      </c>
      <c r="G478" s="1">
        <v>1952.03</v>
      </c>
      <c r="H478" s="1">
        <v>6</v>
      </c>
      <c r="I478" s="1">
        <f>Sales[[#This Row],[Selling Price]]*H478</f>
        <v>11712.18</v>
      </c>
      <c r="J478" s="1">
        <f>VLOOKUP(Sales[[#This Row],[Product ID]],Products[],4,0)</f>
        <v>692.63</v>
      </c>
      <c r="K478" s="1">
        <f>Sales[[#This Row],[Total Sales]]-Sales[[#This Row],[Cost price]]</f>
        <v>11019.550000000001</v>
      </c>
      <c r="L478" s="1" t="str">
        <f>TEXT(Sales[[#This Row],[Date and Time]],"dddd")</f>
        <v>Monday</v>
      </c>
      <c r="M478" s="1" t="str">
        <f>TEXT(Sales[[#This Row],[Date and Time]],"mm")</f>
        <v>08</v>
      </c>
      <c r="N478" s="10" t="str">
        <f>TEXT(Sales[[#This Row],[Date and Time]],"mmmm")</f>
        <v>August</v>
      </c>
    </row>
    <row r="479" spans="1:14" x14ac:dyDescent="0.3">
      <c r="A479" s="1" t="s">
        <v>3947</v>
      </c>
      <c r="B479" s="2">
        <v>45578.204259259262</v>
      </c>
      <c r="C479" s="1" t="s">
        <v>3412</v>
      </c>
      <c r="D479" s="1" t="s">
        <v>2650</v>
      </c>
      <c r="E479" s="1" t="s">
        <v>3464</v>
      </c>
      <c r="F479" s="1" t="s">
        <v>3462</v>
      </c>
      <c r="G479" s="1">
        <v>1004.39</v>
      </c>
      <c r="H479" s="1">
        <v>4</v>
      </c>
      <c r="I479" s="1">
        <f>Sales[[#This Row],[Selling Price]]*H479</f>
        <v>4017.56</v>
      </c>
      <c r="J479" s="1">
        <f>VLOOKUP(Sales[[#This Row],[Product ID]],Products[],4,0)</f>
        <v>220.45</v>
      </c>
      <c r="K479" s="1">
        <f>Sales[[#This Row],[Total Sales]]-Sales[[#This Row],[Cost price]]</f>
        <v>3797.11</v>
      </c>
      <c r="L479" s="1" t="str">
        <f>TEXT(Sales[[#This Row],[Date and Time]],"dddd")</f>
        <v>Sunday</v>
      </c>
      <c r="M479" s="1" t="str">
        <f>TEXT(Sales[[#This Row],[Date and Time]],"mm")</f>
        <v>10</v>
      </c>
      <c r="N479" s="10" t="str">
        <f>TEXT(Sales[[#This Row],[Date and Time]],"mmmm")</f>
        <v>October</v>
      </c>
    </row>
    <row r="480" spans="1:14" x14ac:dyDescent="0.3">
      <c r="A480" s="1" t="s">
        <v>3948</v>
      </c>
      <c r="B480" s="2">
        <v>45382.118715277778</v>
      </c>
      <c r="C480" s="1" t="s">
        <v>3250</v>
      </c>
      <c r="D480" s="1" t="s">
        <v>1023</v>
      </c>
      <c r="E480" s="1" t="s">
        <v>3464</v>
      </c>
      <c r="F480" s="1" t="s">
        <v>3467</v>
      </c>
      <c r="G480" s="1">
        <v>1859.73</v>
      </c>
      <c r="H480" s="1">
        <v>8</v>
      </c>
      <c r="I480" s="1">
        <f>Sales[[#This Row],[Selling Price]]*H480</f>
        <v>14877.84</v>
      </c>
      <c r="J480" s="1">
        <f>VLOOKUP(Sales[[#This Row],[Product ID]],Products[],4,0)</f>
        <v>114.47</v>
      </c>
      <c r="K480" s="1">
        <f>Sales[[#This Row],[Total Sales]]-Sales[[#This Row],[Cost price]]</f>
        <v>14763.37</v>
      </c>
      <c r="L480" s="1" t="str">
        <f>TEXT(Sales[[#This Row],[Date and Time]],"dddd")</f>
        <v>Sunday</v>
      </c>
      <c r="M480" s="1" t="str">
        <f>TEXT(Sales[[#This Row],[Date and Time]],"mm")</f>
        <v>03</v>
      </c>
      <c r="N480" s="10" t="str">
        <f>TEXT(Sales[[#This Row],[Date and Time]],"mmmm")</f>
        <v>March</v>
      </c>
    </row>
    <row r="481" spans="1:14" x14ac:dyDescent="0.3">
      <c r="A481" s="1" t="s">
        <v>3949</v>
      </c>
      <c r="B481" s="2">
        <v>45292.239444444444</v>
      </c>
      <c r="C481" s="1" t="s">
        <v>3354</v>
      </c>
      <c r="D481" s="1" t="s">
        <v>2017</v>
      </c>
      <c r="E481" s="1" t="s">
        <v>3466</v>
      </c>
      <c r="F481" s="1" t="s">
        <v>3476</v>
      </c>
      <c r="G481" s="1">
        <v>1853.03</v>
      </c>
      <c r="H481" s="1">
        <v>6</v>
      </c>
      <c r="I481" s="1">
        <f>Sales[[#This Row],[Selling Price]]*H481</f>
        <v>11118.18</v>
      </c>
      <c r="J481" s="1">
        <f>VLOOKUP(Sales[[#This Row],[Product ID]],Products[],4,0)</f>
        <v>294.83</v>
      </c>
      <c r="K481" s="1">
        <f>Sales[[#This Row],[Total Sales]]-Sales[[#This Row],[Cost price]]</f>
        <v>10823.35</v>
      </c>
      <c r="L481" s="1" t="str">
        <f>TEXT(Sales[[#This Row],[Date and Time]],"dddd")</f>
        <v>Monday</v>
      </c>
      <c r="M481" s="1" t="str">
        <f>TEXT(Sales[[#This Row],[Date and Time]],"mm")</f>
        <v>01</v>
      </c>
      <c r="N481" s="10" t="str">
        <f>TEXT(Sales[[#This Row],[Date and Time]],"mmmm")</f>
        <v>January</v>
      </c>
    </row>
    <row r="482" spans="1:14" x14ac:dyDescent="0.3">
      <c r="A482" s="1" t="s">
        <v>3950</v>
      </c>
      <c r="B482" s="2">
        <v>45470.984652777777</v>
      </c>
      <c r="C482" s="1" t="s">
        <v>3441</v>
      </c>
      <c r="D482" s="1" t="s">
        <v>2756</v>
      </c>
      <c r="E482" s="1" t="s">
        <v>3464</v>
      </c>
      <c r="F482" s="1" t="s">
        <v>3476</v>
      </c>
      <c r="G482" s="1">
        <v>122.22</v>
      </c>
      <c r="H482" s="1">
        <v>10</v>
      </c>
      <c r="I482" s="1">
        <f>Sales[[#This Row],[Selling Price]]*H482</f>
        <v>1222.2</v>
      </c>
      <c r="J482" s="1">
        <f>VLOOKUP(Sales[[#This Row],[Product ID]],Products[],4,0)</f>
        <v>325.48</v>
      </c>
      <c r="K482" s="1">
        <f>Sales[[#This Row],[Total Sales]]-Sales[[#This Row],[Cost price]]</f>
        <v>896.72</v>
      </c>
      <c r="L482" s="1" t="str">
        <f>TEXT(Sales[[#This Row],[Date and Time]],"dddd")</f>
        <v>Thursday</v>
      </c>
      <c r="M482" s="1" t="str">
        <f>TEXT(Sales[[#This Row],[Date and Time]],"mm")</f>
        <v>06</v>
      </c>
      <c r="N482" s="10" t="str">
        <f>TEXT(Sales[[#This Row],[Date and Time]],"mmmm")</f>
        <v>June</v>
      </c>
    </row>
    <row r="483" spans="1:14" x14ac:dyDescent="0.3">
      <c r="A483" s="1" t="s">
        <v>3951</v>
      </c>
      <c r="B483" s="2">
        <v>45313.396724537037</v>
      </c>
      <c r="C483" s="1" t="s">
        <v>3267</v>
      </c>
      <c r="D483" s="1" t="s">
        <v>2883</v>
      </c>
      <c r="E483" s="1" t="s">
        <v>3461</v>
      </c>
      <c r="F483" s="1" t="s">
        <v>3476</v>
      </c>
      <c r="G483" s="1">
        <v>1959.06</v>
      </c>
      <c r="H483" s="1">
        <v>1</v>
      </c>
      <c r="I483" s="1">
        <f>Sales[[#This Row],[Selling Price]]*H483</f>
        <v>1959.06</v>
      </c>
      <c r="J483" s="1">
        <f>VLOOKUP(Sales[[#This Row],[Product ID]],Products[],4,0)</f>
        <v>465.59</v>
      </c>
      <c r="K483" s="1">
        <f>Sales[[#This Row],[Total Sales]]-Sales[[#This Row],[Cost price]]</f>
        <v>1493.47</v>
      </c>
      <c r="L483" s="1" t="str">
        <f>TEXT(Sales[[#This Row],[Date and Time]],"dddd")</f>
        <v>Monday</v>
      </c>
      <c r="M483" s="1" t="str">
        <f>TEXT(Sales[[#This Row],[Date and Time]],"mm")</f>
        <v>01</v>
      </c>
      <c r="N483" s="10" t="str">
        <f>TEXT(Sales[[#This Row],[Date and Time]],"mmmm")</f>
        <v>January</v>
      </c>
    </row>
    <row r="484" spans="1:14" x14ac:dyDescent="0.3">
      <c r="A484" s="1" t="s">
        <v>3952</v>
      </c>
      <c r="B484" s="2">
        <v>45579.694351851853</v>
      </c>
      <c r="C484" s="1" t="s">
        <v>3452</v>
      </c>
      <c r="D484" s="1" t="s">
        <v>2626</v>
      </c>
      <c r="E484" s="1" t="s">
        <v>3466</v>
      </c>
      <c r="F484" s="1" t="s">
        <v>3469</v>
      </c>
      <c r="G484" s="1">
        <v>1061.4000000000001</v>
      </c>
      <c r="H484" s="1">
        <v>8</v>
      </c>
      <c r="I484" s="1">
        <f>Sales[[#This Row],[Selling Price]]*H484</f>
        <v>8491.2000000000007</v>
      </c>
      <c r="J484" s="1">
        <f>VLOOKUP(Sales[[#This Row],[Product ID]],Products[],4,0)</f>
        <v>907.07</v>
      </c>
      <c r="K484" s="1">
        <f>Sales[[#This Row],[Total Sales]]-Sales[[#This Row],[Cost price]]</f>
        <v>7584.130000000001</v>
      </c>
      <c r="L484" s="1" t="str">
        <f>TEXT(Sales[[#This Row],[Date and Time]],"dddd")</f>
        <v>Monday</v>
      </c>
      <c r="M484" s="1" t="str">
        <f>TEXT(Sales[[#This Row],[Date and Time]],"mm")</f>
        <v>10</v>
      </c>
      <c r="N484" s="10" t="str">
        <f>TEXT(Sales[[#This Row],[Date and Time]],"mmmm")</f>
        <v>October</v>
      </c>
    </row>
    <row r="485" spans="1:14" x14ac:dyDescent="0.3">
      <c r="A485" s="1" t="s">
        <v>3953</v>
      </c>
      <c r="B485" s="2">
        <v>45531.223877314813</v>
      </c>
      <c r="C485" s="1" t="s">
        <v>3368</v>
      </c>
      <c r="D485" s="1" t="s">
        <v>2889</v>
      </c>
      <c r="E485" s="1" t="s">
        <v>3461</v>
      </c>
      <c r="F485" s="1" t="s">
        <v>3469</v>
      </c>
      <c r="G485" s="1">
        <v>437.24</v>
      </c>
      <c r="H485" s="1">
        <v>10</v>
      </c>
      <c r="I485" s="1">
        <f>Sales[[#This Row],[Selling Price]]*H485</f>
        <v>4372.3999999999996</v>
      </c>
      <c r="J485" s="1">
        <f>VLOOKUP(Sales[[#This Row],[Product ID]],Products[],4,0)</f>
        <v>197.58</v>
      </c>
      <c r="K485" s="1">
        <f>Sales[[#This Row],[Total Sales]]-Sales[[#This Row],[Cost price]]</f>
        <v>4174.82</v>
      </c>
      <c r="L485" s="1" t="str">
        <f>TEXT(Sales[[#This Row],[Date and Time]],"dddd")</f>
        <v>Tuesday</v>
      </c>
      <c r="M485" s="1" t="str">
        <f>TEXT(Sales[[#This Row],[Date and Time]],"mm")</f>
        <v>08</v>
      </c>
      <c r="N485" s="10" t="str">
        <f>TEXT(Sales[[#This Row],[Date and Time]],"mmmm")</f>
        <v>August</v>
      </c>
    </row>
    <row r="486" spans="1:14" x14ac:dyDescent="0.3">
      <c r="A486" s="1" t="s">
        <v>3954</v>
      </c>
      <c r="B486" s="2">
        <v>45460.229687500003</v>
      </c>
      <c r="C486" s="1" t="s">
        <v>3441</v>
      </c>
      <c r="D486" s="1" t="s">
        <v>2774</v>
      </c>
      <c r="E486" s="1" t="s">
        <v>3466</v>
      </c>
      <c r="F486" s="1" t="s">
        <v>3476</v>
      </c>
      <c r="G486" s="1">
        <v>1515.97</v>
      </c>
      <c r="H486" s="1">
        <v>1</v>
      </c>
      <c r="I486" s="1">
        <f>Sales[[#This Row],[Selling Price]]*H486</f>
        <v>1515.97</v>
      </c>
      <c r="J486" s="1">
        <f>VLOOKUP(Sales[[#This Row],[Product ID]],Products[],4,0)</f>
        <v>325.48</v>
      </c>
      <c r="K486" s="1">
        <f>Sales[[#This Row],[Total Sales]]-Sales[[#This Row],[Cost price]]</f>
        <v>1190.49</v>
      </c>
      <c r="L486" s="1" t="str">
        <f>TEXT(Sales[[#This Row],[Date and Time]],"dddd")</f>
        <v>Monday</v>
      </c>
      <c r="M486" s="1" t="str">
        <f>TEXT(Sales[[#This Row],[Date and Time]],"mm")</f>
        <v>06</v>
      </c>
      <c r="N486" s="10" t="str">
        <f>TEXT(Sales[[#This Row],[Date and Time]],"mmmm")</f>
        <v>June</v>
      </c>
    </row>
    <row r="487" spans="1:14" x14ac:dyDescent="0.3">
      <c r="A487" s="1" t="s">
        <v>3955</v>
      </c>
      <c r="B487" s="2">
        <v>45465.190520833334</v>
      </c>
      <c r="C487" s="1" t="s">
        <v>3241</v>
      </c>
      <c r="D487" s="1" t="s">
        <v>692</v>
      </c>
      <c r="E487" s="1" t="s">
        <v>3466</v>
      </c>
      <c r="F487" s="1" t="s">
        <v>3472</v>
      </c>
      <c r="G487" s="1">
        <v>606.59</v>
      </c>
      <c r="H487" s="1">
        <v>4</v>
      </c>
      <c r="I487" s="1">
        <f>Sales[[#This Row],[Selling Price]]*H487</f>
        <v>2426.36</v>
      </c>
      <c r="J487" s="1">
        <f>VLOOKUP(Sales[[#This Row],[Product ID]],Products[],4,0)</f>
        <v>595.51</v>
      </c>
      <c r="K487" s="1">
        <f>Sales[[#This Row],[Total Sales]]-Sales[[#This Row],[Cost price]]</f>
        <v>1830.8500000000001</v>
      </c>
      <c r="L487" s="1" t="str">
        <f>TEXT(Sales[[#This Row],[Date and Time]],"dddd")</f>
        <v>Saturday</v>
      </c>
      <c r="M487" s="1" t="str">
        <f>TEXT(Sales[[#This Row],[Date and Time]],"mm")</f>
        <v>06</v>
      </c>
      <c r="N487" s="10" t="str">
        <f>TEXT(Sales[[#This Row],[Date and Time]],"mmmm")</f>
        <v>June</v>
      </c>
    </row>
    <row r="488" spans="1:14" x14ac:dyDescent="0.3">
      <c r="A488" s="1" t="s">
        <v>3956</v>
      </c>
      <c r="B488" s="2">
        <v>45346.422951388886</v>
      </c>
      <c r="C488" s="1" t="s">
        <v>3250</v>
      </c>
      <c r="D488" s="1" t="s">
        <v>858</v>
      </c>
      <c r="E488" s="1" t="s">
        <v>3464</v>
      </c>
      <c r="F488" s="1" t="s">
        <v>3469</v>
      </c>
      <c r="G488" s="1">
        <v>708.31</v>
      </c>
      <c r="H488" s="1">
        <v>6</v>
      </c>
      <c r="I488" s="1">
        <f>Sales[[#This Row],[Selling Price]]*H488</f>
        <v>4249.8599999999997</v>
      </c>
      <c r="J488" s="1">
        <f>VLOOKUP(Sales[[#This Row],[Product ID]],Products[],4,0)</f>
        <v>114.47</v>
      </c>
      <c r="K488" s="1">
        <f>Sales[[#This Row],[Total Sales]]-Sales[[#This Row],[Cost price]]</f>
        <v>4135.3899999999994</v>
      </c>
      <c r="L488" s="1" t="str">
        <f>TEXT(Sales[[#This Row],[Date and Time]],"dddd")</f>
        <v>Saturday</v>
      </c>
      <c r="M488" s="1" t="str">
        <f>TEXT(Sales[[#This Row],[Date and Time]],"mm")</f>
        <v>02</v>
      </c>
      <c r="N488" s="10" t="str">
        <f>TEXT(Sales[[#This Row],[Date and Time]],"mmmm")</f>
        <v>February</v>
      </c>
    </row>
    <row r="489" spans="1:14" x14ac:dyDescent="0.3">
      <c r="A489" s="1" t="s">
        <v>3957</v>
      </c>
      <c r="B489" s="2">
        <v>45420.140659722223</v>
      </c>
      <c r="C489" s="1" t="s">
        <v>3376</v>
      </c>
      <c r="D489" s="1" t="s">
        <v>446</v>
      </c>
      <c r="E489" s="1" t="s">
        <v>3471</v>
      </c>
      <c r="F489" s="1" t="s">
        <v>3476</v>
      </c>
      <c r="G489" s="1">
        <v>1109.46</v>
      </c>
      <c r="H489" s="1">
        <v>9</v>
      </c>
      <c r="I489" s="1">
        <f>Sales[[#This Row],[Selling Price]]*H489</f>
        <v>9985.14</v>
      </c>
      <c r="J489" s="1">
        <f>VLOOKUP(Sales[[#This Row],[Product ID]],Products[],4,0)</f>
        <v>372.5</v>
      </c>
      <c r="K489" s="1">
        <f>Sales[[#This Row],[Total Sales]]-Sales[[#This Row],[Cost price]]</f>
        <v>9612.64</v>
      </c>
      <c r="L489" s="1" t="str">
        <f>TEXT(Sales[[#This Row],[Date and Time]],"dddd")</f>
        <v>Wednesday</v>
      </c>
      <c r="M489" s="1" t="str">
        <f>TEXT(Sales[[#This Row],[Date and Time]],"mm")</f>
        <v>05</v>
      </c>
      <c r="N489" s="10" t="str">
        <f>TEXT(Sales[[#This Row],[Date and Time]],"mmmm")</f>
        <v>May</v>
      </c>
    </row>
    <row r="490" spans="1:14" x14ac:dyDescent="0.3">
      <c r="A490" s="1" t="s">
        <v>3958</v>
      </c>
      <c r="B490" s="2">
        <v>45605.009618055556</v>
      </c>
      <c r="C490" s="1" t="s">
        <v>3302</v>
      </c>
      <c r="D490" s="1" t="s">
        <v>1750</v>
      </c>
      <c r="E490" s="1" t="s">
        <v>3479</v>
      </c>
      <c r="F490" s="1" t="s">
        <v>3472</v>
      </c>
      <c r="G490" s="1">
        <v>381.62</v>
      </c>
      <c r="H490" s="1">
        <v>7</v>
      </c>
      <c r="I490" s="1">
        <f>Sales[[#This Row],[Selling Price]]*H490</f>
        <v>2671.34</v>
      </c>
      <c r="J490" s="1">
        <f>VLOOKUP(Sales[[#This Row],[Product ID]],Products[],4,0)</f>
        <v>71.47</v>
      </c>
      <c r="K490" s="1">
        <f>Sales[[#This Row],[Total Sales]]-Sales[[#This Row],[Cost price]]</f>
        <v>2599.8700000000003</v>
      </c>
      <c r="L490" s="1" t="str">
        <f>TEXT(Sales[[#This Row],[Date and Time]],"dddd")</f>
        <v>Saturday</v>
      </c>
      <c r="M490" s="1" t="str">
        <f>TEXT(Sales[[#This Row],[Date and Time]],"mm")</f>
        <v>11</v>
      </c>
      <c r="N490" s="10" t="str">
        <f>TEXT(Sales[[#This Row],[Date and Time]],"mmmm")</f>
        <v>November</v>
      </c>
    </row>
    <row r="491" spans="1:14" x14ac:dyDescent="0.3">
      <c r="A491" s="1" t="s">
        <v>3959</v>
      </c>
      <c r="B491" s="2">
        <v>45397.517870370371</v>
      </c>
      <c r="C491" s="1" t="s">
        <v>3267</v>
      </c>
      <c r="D491" s="1" t="s">
        <v>1663</v>
      </c>
      <c r="E491" s="1" t="s">
        <v>3464</v>
      </c>
      <c r="F491" s="1" t="s">
        <v>3476</v>
      </c>
      <c r="G491" s="1">
        <v>1800.43</v>
      </c>
      <c r="H491" s="1">
        <v>6</v>
      </c>
      <c r="I491" s="1">
        <f>Sales[[#This Row],[Selling Price]]*H491</f>
        <v>10802.58</v>
      </c>
      <c r="J491" s="1">
        <f>VLOOKUP(Sales[[#This Row],[Product ID]],Products[],4,0)</f>
        <v>465.59</v>
      </c>
      <c r="K491" s="1">
        <f>Sales[[#This Row],[Total Sales]]-Sales[[#This Row],[Cost price]]</f>
        <v>10336.99</v>
      </c>
      <c r="L491" s="1" t="str">
        <f>TEXT(Sales[[#This Row],[Date and Time]],"dddd")</f>
        <v>Monday</v>
      </c>
      <c r="M491" s="1" t="str">
        <f>TEXT(Sales[[#This Row],[Date and Time]],"mm")</f>
        <v>04</v>
      </c>
      <c r="N491" s="10" t="str">
        <f>TEXT(Sales[[#This Row],[Date and Time]],"mmmm")</f>
        <v>April</v>
      </c>
    </row>
    <row r="492" spans="1:14" x14ac:dyDescent="0.3">
      <c r="A492" s="1" t="s">
        <v>3960</v>
      </c>
      <c r="B492" s="2">
        <v>45511.286458333336</v>
      </c>
      <c r="C492" s="1" t="s">
        <v>3383</v>
      </c>
      <c r="D492" s="1" t="s">
        <v>2955</v>
      </c>
      <c r="E492" s="1" t="s">
        <v>3479</v>
      </c>
      <c r="F492" s="1" t="s">
        <v>3462</v>
      </c>
      <c r="G492" s="1">
        <v>1640.13</v>
      </c>
      <c r="H492" s="1">
        <v>3</v>
      </c>
      <c r="I492" s="1">
        <f>Sales[[#This Row],[Selling Price]]*H492</f>
        <v>4920.3900000000003</v>
      </c>
      <c r="J492" s="1">
        <f>VLOOKUP(Sales[[#This Row],[Product ID]],Products[],4,0)</f>
        <v>692.63</v>
      </c>
      <c r="K492" s="1">
        <f>Sales[[#This Row],[Total Sales]]-Sales[[#This Row],[Cost price]]</f>
        <v>4227.76</v>
      </c>
      <c r="L492" s="1" t="str">
        <f>TEXT(Sales[[#This Row],[Date and Time]],"dddd")</f>
        <v>Wednesday</v>
      </c>
      <c r="M492" s="1" t="str">
        <f>TEXT(Sales[[#This Row],[Date and Time]],"mm")</f>
        <v>08</v>
      </c>
      <c r="N492" s="10" t="str">
        <f>TEXT(Sales[[#This Row],[Date and Time]],"mmmm")</f>
        <v>August</v>
      </c>
    </row>
    <row r="493" spans="1:14" x14ac:dyDescent="0.3">
      <c r="A493" s="1" t="s">
        <v>3961</v>
      </c>
      <c r="B493" s="2">
        <v>45321.129004629627</v>
      </c>
      <c r="C493" s="1" t="s">
        <v>3413</v>
      </c>
      <c r="D493" s="1" t="s">
        <v>1698</v>
      </c>
      <c r="E493" s="1" t="s">
        <v>3466</v>
      </c>
      <c r="F493" s="1" t="s">
        <v>3472</v>
      </c>
      <c r="G493" s="1">
        <v>149.87</v>
      </c>
      <c r="H493" s="1">
        <v>2</v>
      </c>
      <c r="I493" s="1">
        <f>Sales[[#This Row],[Selling Price]]*H493</f>
        <v>299.74</v>
      </c>
      <c r="J493" s="1">
        <f>VLOOKUP(Sales[[#This Row],[Product ID]],Products[],4,0)</f>
        <v>311.56</v>
      </c>
      <c r="K493" s="1">
        <f>Sales[[#This Row],[Total Sales]]-Sales[[#This Row],[Cost price]]</f>
        <v>-11.819999999999993</v>
      </c>
      <c r="L493" s="1" t="str">
        <f>TEXT(Sales[[#This Row],[Date and Time]],"dddd")</f>
        <v>Tuesday</v>
      </c>
      <c r="M493" s="1" t="str">
        <f>TEXT(Sales[[#This Row],[Date and Time]],"mm")</f>
        <v>01</v>
      </c>
      <c r="N493" s="10" t="str">
        <f>TEXT(Sales[[#This Row],[Date and Time]],"mmmm")</f>
        <v>January</v>
      </c>
    </row>
    <row r="494" spans="1:14" x14ac:dyDescent="0.3">
      <c r="A494" s="1" t="s">
        <v>3962</v>
      </c>
      <c r="B494" s="2">
        <v>45379.113055555557</v>
      </c>
      <c r="C494" s="1" t="s">
        <v>3341</v>
      </c>
      <c r="D494" s="1" t="s">
        <v>539</v>
      </c>
      <c r="E494" s="1" t="s">
        <v>3471</v>
      </c>
      <c r="F494" s="1" t="s">
        <v>3467</v>
      </c>
      <c r="G494" s="1">
        <v>29.84</v>
      </c>
      <c r="H494" s="1">
        <v>2</v>
      </c>
      <c r="I494" s="1">
        <f>Sales[[#This Row],[Selling Price]]*H494</f>
        <v>59.68</v>
      </c>
      <c r="J494" s="1">
        <f>VLOOKUP(Sales[[#This Row],[Product ID]],Products[],4,0)</f>
        <v>77.61</v>
      </c>
      <c r="K494" s="1">
        <f>Sales[[#This Row],[Total Sales]]-Sales[[#This Row],[Cost price]]</f>
        <v>-17.93</v>
      </c>
      <c r="L494" s="1" t="str">
        <f>TEXT(Sales[[#This Row],[Date and Time]],"dddd")</f>
        <v>Thursday</v>
      </c>
      <c r="M494" s="1" t="str">
        <f>TEXT(Sales[[#This Row],[Date and Time]],"mm")</f>
        <v>03</v>
      </c>
      <c r="N494" s="10" t="str">
        <f>TEXT(Sales[[#This Row],[Date and Time]],"mmmm")</f>
        <v>March</v>
      </c>
    </row>
    <row r="495" spans="1:14" x14ac:dyDescent="0.3">
      <c r="A495" s="1" t="s">
        <v>3963</v>
      </c>
      <c r="B495" s="2">
        <v>45301.812407407408</v>
      </c>
      <c r="C495" s="1" t="s">
        <v>3376</v>
      </c>
      <c r="D495" s="1" t="s">
        <v>2904</v>
      </c>
      <c r="E495" s="1" t="s">
        <v>3471</v>
      </c>
      <c r="F495" s="1" t="s">
        <v>3472</v>
      </c>
      <c r="G495" s="1">
        <v>1060.57</v>
      </c>
      <c r="H495" s="1">
        <v>9</v>
      </c>
      <c r="I495" s="1">
        <f>Sales[[#This Row],[Selling Price]]*H495</f>
        <v>9545.1299999999992</v>
      </c>
      <c r="J495" s="1">
        <f>VLOOKUP(Sales[[#This Row],[Product ID]],Products[],4,0)</f>
        <v>372.5</v>
      </c>
      <c r="K495" s="1">
        <f>Sales[[#This Row],[Total Sales]]-Sales[[#This Row],[Cost price]]</f>
        <v>9172.6299999999992</v>
      </c>
      <c r="L495" s="1" t="str">
        <f>TEXT(Sales[[#This Row],[Date and Time]],"dddd")</f>
        <v>Wednesday</v>
      </c>
      <c r="M495" s="1" t="str">
        <f>TEXT(Sales[[#This Row],[Date and Time]],"mm")</f>
        <v>01</v>
      </c>
      <c r="N495" s="10" t="str">
        <f>TEXT(Sales[[#This Row],[Date and Time]],"mmmm")</f>
        <v>January</v>
      </c>
    </row>
    <row r="496" spans="1:14" x14ac:dyDescent="0.3">
      <c r="A496" s="1" t="s">
        <v>3964</v>
      </c>
      <c r="B496" s="2">
        <v>45445.712835648148</v>
      </c>
      <c r="C496" s="1" t="s">
        <v>3243</v>
      </c>
      <c r="D496" s="1" t="s">
        <v>2473</v>
      </c>
      <c r="E496" s="1" t="s">
        <v>3479</v>
      </c>
      <c r="F496" s="1" t="s">
        <v>3469</v>
      </c>
      <c r="G496" s="1">
        <v>256.27999999999997</v>
      </c>
      <c r="H496" s="1">
        <v>7</v>
      </c>
      <c r="I496" s="1">
        <f>Sales[[#This Row],[Selling Price]]*H496</f>
        <v>1793.9599999999998</v>
      </c>
      <c r="J496" s="1">
        <f>VLOOKUP(Sales[[#This Row],[Product ID]],Products[],4,0)</f>
        <v>132.38999999999999</v>
      </c>
      <c r="K496" s="1">
        <f>Sales[[#This Row],[Total Sales]]-Sales[[#This Row],[Cost price]]</f>
        <v>1661.5699999999997</v>
      </c>
      <c r="L496" s="1" t="str">
        <f>TEXT(Sales[[#This Row],[Date and Time]],"dddd")</f>
        <v>Sunday</v>
      </c>
      <c r="M496" s="1" t="str">
        <f>TEXT(Sales[[#This Row],[Date and Time]],"mm")</f>
        <v>06</v>
      </c>
      <c r="N496" s="10" t="str">
        <f>TEXT(Sales[[#This Row],[Date and Time]],"mmmm")</f>
        <v>June</v>
      </c>
    </row>
    <row r="497" spans="1:14" x14ac:dyDescent="0.3">
      <c r="A497" s="1" t="s">
        <v>3965</v>
      </c>
      <c r="B497" s="2">
        <v>45560.994375000002</v>
      </c>
      <c r="C497" s="1" t="s">
        <v>3447</v>
      </c>
      <c r="D497" s="1" t="s">
        <v>1793</v>
      </c>
      <c r="E497" s="1" t="s">
        <v>3466</v>
      </c>
      <c r="F497" s="1" t="s">
        <v>3472</v>
      </c>
      <c r="G497" s="1">
        <v>618.5</v>
      </c>
      <c r="H497" s="1">
        <v>4</v>
      </c>
      <c r="I497" s="1">
        <f>Sales[[#This Row],[Selling Price]]*H497</f>
        <v>2474</v>
      </c>
      <c r="J497" s="1">
        <f>VLOOKUP(Sales[[#This Row],[Product ID]],Products[],4,0)</f>
        <v>521.98</v>
      </c>
      <c r="K497" s="1">
        <f>Sales[[#This Row],[Total Sales]]-Sales[[#This Row],[Cost price]]</f>
        <v>1952.02</v>
      </c>
      <c r="L497" s="1" t="str">
        <f>TEXT(Sales[[#This Row],[Date and Time]],"dddd")</f>
        <v>Wednesday</v>
      </c>
      <c r="M497" s="1" t="str">
        <f>TEXT(Sales[[#This Row],[Date and Time]],"mm")</f>
        <v>09</v>
      </c>
      <c r="N497" s="10" t="str">
        <f>TEXT(Sales[[#This Row],[Date and Time]],"mmmm")</f>
        <v>September</v>
      </c>
    </row>
    <row r="498" spans="1:14" x14ac:dyDescent="0.3">
      <c r="A498" s="1" t="s">
        <v>3966</v>
      </c>
      <c r="B498" s="2">
        <v>45348.116388888891</v>
      </c>
      <c r="C498" s="1" t="s">
        <v>3276</v>
      </c>
      <c r="D498" s="1" t="s">
        <v>2149</v>
      </c>
      <c r="E498" s="1" t="s">
        <v>3471</v>
      </c>
      <c r="F498" s="1" t="s">
        <v>3467</v>
      </c>
      <c r="G498" s="1">
        <v>681.29</v>
      </c>
      <c r="H498" s="1">
        <v>10</v>
      </c>
      <c r="I498" s="1">
        <f>Sales[[#This Row],[Selling Price]]*H498</f>
        <v>6812.9</v>
      </c>
      <c r="J498" s="1">
        <f>VLOOKUP(Sales[[#This Row],[Product ID]],Products[],4,0)</f>
        <v>736.41</v>
      </c>
      <c r="K498" s="1">
        <f>Sales[[#This Row],[Total Sales]]-Sales[[#This Row],[Cost price]]</f>
        <v>6076.49</v>
      </c>
      <c r="L498" s="1" t="str">
        <f>TEXT(Sales[[#This Row],[Date and Time]],"dddd")</f>
        <v>Monday</v>
      </c>
      <c r="M498" s="1" t="str">
        <f>TEXT(Sales[[#This Row],[Date and Time]],"mm")</f>
        <v>02</v>
      </c>
      <c r="N498" s="10" t="str">
        <f>TEXT(Sales[[#This Row],[Date and Time]],"mmmm")</f>
        <v>February</v>
      </c>
    </row>
    <row r="499" spans="1:14" x14ac:dyDescent="0.3">
      <c r="A499" s="1" t="s">
        <v>3967</v>
      </c>
      <c r="B499" s="2">
        <v>45554.039629629631</v>
      </c>
      <c r="C499" s="1" t="s">
        <v>3305</v>
      </c>
      <c r="D499" s="1" t="s">
        <v>1207</v>
      </c>
      <c r="E499" s="1" t="s">
        <v>3464</v>
      </c>
      <c r="F499" s="1" t="s">
        <v>3476</v>
      </c>
      <c r="G499" s="1">
        <v>1219.45</v>
      </c>
      <c r="H499" s="1">
        <v>10</v>
      </c>
      <c r="I499" s="1">
        <f>Sales[[#This Row],[Selling Price]]*H499</f>
        <v>12194.5</v>
      </c>
      <c r="J499" s="1">
        <f>VLOOKUP(Sales[[#This Row],[Product ID]],Products[],4,0)</f>
        <v>376.96</v>
      </c>
      <c r="K499" s="1">
        <f>Sales[[#This Row],[Total Sales]]-Sales[[#This Row],[Cost price]]</f>
        <v>11817.54</v>
      </c>
      <c r="L499" s="1" t="str">
        <f>TEXT(Sales[[#This Row],[Date and Time]],"dddd")</f>
        <v>Thursday</v>
      </c>
      <c r="M499" s="1" t="str">
        <f>TEXT(Sales[[#This Row],[Date and Time]],"mm")</f>
        <v>09</v>
      </c>
      <c r="N499" s="10" t="str">
        <f>TEXT(Sales[[#This Row],[Date and Time]],"mmmm")</f>
        <v>September</v>
      </c>
    </row>
    <row r="500" spans="1:14" x14ac:dyDescent="0.3">
      <c r="A500" s="1" t="s">
        <v>3968</v>
      </c>
      <c r="B500" s="2">
        <v>45594.989201388889</v>
      </c>
      <c r="C500" s="1" t="s">
        <v>3259</v>
      </c>
      <c r="D500" s="1" t="s">
        <v>1666</v>
      </c>
      <c r="E500" s="1" t="s">
        <v>3466</v>
      </c>
      <c r="F500" s="1" t="s">
        <v>3469</v>
      </c>
      <c r="G500" s="1">
        <v>985.73</v>
      </c>
      <c r="H500" s="1">
        <v>6</v>
      </c>
      <c r="I500" s="1">
        <f>Sales[[#This Row],[Selling Price]]*H500</f>
        <v>5914.38</v>
      </c>
      <c r="J500" s="1">
        <f>VLOOKUP(Sales[[#This Row],[Product ID]],Products[],4,0)</f>
        <v>211.71</v>
      </c>
      <c r="K500" s="1">
        <f>Sales[[#This Row],[Total Sales]]-Sales[[#This Row],[Cost price]]</f>
        <v>5702.67</v>
      </c>
      <c r="L500" s="1" t="str">
        <f>TEXT(Sales[[#This Row],[Date and Time]],"dddd")</f>
        <v>Tuesday</v>
      </c>
      <c r="M500" s="1" t="str">
        <f>TEXT(Sales[[#This Row],[Date and Time]],"mm")</f>
        <v>10</v>
      </c>
      <c r="N500" s="10" t="str">
        <f>TEXT(Sales[[#This Row],[Date and Time]],"mmmm")</f>
        <v>October</v>
      </c>
    </row>
    <row r="501" spans="1:14" x14ac:dyDescent="0.3">
      <c r="A501" s="1" t="s">
        <v>3969</v>
      </c>
      <c r="B501" s="2">
        <v>45459.579212962963</v>
      </c>
      <c r="C501" s="1" t="s">
        <v>3355</v>
      </c>
      <c r="D501" s="1" t="s">
        <v>1918</v>
      </c>
      <c r="E501" s="1" t="s">
        <v>3471</v>
      </c>
      <c r="F501" s="1" t="s">
        <v>3462</v>
      </c>
      <c r="G501" s="1">
        <v>1677.93</v>
      </c>
      <c r="H501" s="1">
        <v>1</v>
      </c>
      <c r="I501" s="1">
        <f>Sales[[#This Row],[Selling Price]]*H501</f>
        <v>1677.93</v>
      </c>
      <c r="J501" s="1">
        <f>VLOOKUP(Sales[[#This Row],[Product ID]],Products[],4,0)</f>
        <v>889.08</v>
      </c>
      <c r="K501" s="1">
        <f>Sales[[#This Row],[Total Sales]]-Sales[[#This Row],[Cost price]]</f>
        <v>788.85</v>
      </c>
      <c r="L501" s="1" t="str">
        <f>TEXT(Sales[[#This Row],[Date and Time]],"dddd")</f>
        <v>Sunday</v>
      </c>
      <c r="M501" s="1" t="str">
        <f>TEXT(Sales[[#This Row],[Date and Time]],"mm")</f>
        <v>06</v>
      </c>
      <c r="N501" s="10" t="str">
        <f>TEXT(Sales[[#This Row],[Date and Time]],"mmmm")</f>
        <v>June</v>
      </c>
    </row>
    <row r="502" spans="1:14" x14ac:dyDescent="0.3">
      <c r="A502" s="1" t="s">
        <v>3970</v>
      </c>
      <c r="B502" s="2">
        <v>45529.239212962966</v>
      </c>
      <c r="C502" s="1" t="s">
        <v>3239</v>
      </c>
      <c r="D502" s="1" t="s">
        <v>2086</v>
      </c>
      <c r="E502" s="1" t="s">
        <v>3471</v>
      </c>
      <c r="F502" s="1" t="s">
        <v>3467</v>
      </c>
      <c r="G502" s="1">
        <v>1155.8900000000001</v>
      </c>
      <c r="H502" s="1">
        <v>2</v>
      </c>
      <c r="I502" s="1">
        <f>Sales[[#This Row],[Selling Price]]*H502</f>
        <v>2311.7800000000002</v>
      </c>
      <c r="J502" s="1">
        <f>VLOOKUP(Sales[[#This Row],[Product ID]],Products[],4,0)</f>
        <v>438.5</v>
      </c>
      <c r="K502" s="1">
        <f>Sales[[#This Row],[Total Sales]]-Sales[[#This Row],[Cost price]]</f>
        <v>1873.2800000000002</v>
      </c>
      <c r="L502" s="1" t="str">
        <f>TEXT(Sales[[#This Row],[Date and Time]],"dddd")</f>
        <v>Sunday</v>
      </c>
      <c r="M502" s="1" t="str">
        <f>TEXT(Sales[[#This Row],[Date and Time]],"mm")</f>
        <v>08</v>
      </c>
      <c r="N502" s="10" t="str">
        <f>TEXT(Sales[[#This Row],[Date and Time]],"mmmm")</f>
        <v>August</v>
      </c>
    </row>
    <row r="503" spans="1:14" x14ac:dyDescent="0.3">
      <c r="A503" s="1" t="s">
        <v>3971</v>
      </c>
      <c r="B503" s="2">
        <v>45523.72</v>
      </c>
      <c r="C503" s="1" t="s">
        <v>3342</v>
      </c>
      <c r="D503" s="1" t="s">
        <v>1399</v>
      </c>
      <c r="E503" s="1" t="s">
        <v>3479</v>
      </c>
      <c r="F503" s="1" t="s">
        <v>3467</v>
      </c>
      <c r="G503" s="1">
        <v>1555.46</v>
      </c>
      <c r="H503" s="1">
        <v>6</v>
      </c>
      <c r="I503" s="1">
        <f>Sales[[#This Row],[Selling Price]]*H503</f>
        <v>9332.76</v>
      </c>
      <c r="J503" s="1">
        <f>VLOOKUP(Sales[[#This Row],[Product ID]],Products[],4,0)</f>
        <v>961.3</v>
      </c>
      <c r="K503" s="1">
        <f>Sales[[#This Row],[Total Sales]]-Sales[[#This Row],[Cost price]]</f>
        <v>8371.4600000000009</v>
      </c>
      <c r="L503" s="1" t="str">
        <f>TEXT(Sales[[#This Row],[Date and Time]],"dddd")</f>
        <v>Monday</v>
      </c>
      <c r="M503" s="1" t="str">
        <f>TEXT(Sales[[#This Row],[Date and Time]],"mm")</f>
        <v>08</v>
      </c>
      <c r="N503" s="10" t="str">
        <f>TEXT(Sales[[#This Row],[Date and Time]],"mmmm")</f>
        <v>August</v>
      </c>
    </row>
    <row r="504" spans="1:14" x14ac:dyDescent="0.3">
      <c r="A504" s="1" t="s">
        <v>3972</v>
      </c>
      <c r="B504" s="2">
        <v>45320.463067129633</v>
      </c>
      <c r="C504" s="1" t="s">
        <v>3427</v>
      </c>
      <c r="D504" s="1" t="s">
        <v>2659</v>
      </c>
      <c r="E504" s="1" t="s">
        <v>3471</v>
      </c>
      <c r="F504" s="1" t="s">
        <v>3476</v>
      </c>
      <c r="G504" s="1">
        <v>259.74</v>
      </c>
      <c r="H504" s="1">
        <v>1</v>
      </c>
      <c r="I504" s="1">
        <f>Sales[[#This Row],[Selling Price]]*H504</f>
        <v>259.74</v>
      </c>
      <c r="J504" s="1">
        <f>VLOOKUP(Sales[[#This Row],[Product ID]],Products[],4,0)</f>
        <v>348.26</v>
      </c>
      <c r="K504" s="1">
        <f>Sales[[#This Row],[Total Sales]]-Sales[[#This Row],[Cost price]]</f>
        <v>-88.519999999999982</v>
      </c>
      <c r="L504" s="1" t="str">
        <f>TEXT(Sales[[#This Row],[Date and Time]],"dddd")</f>
        <v>Monday</v>
      </c>
      <c r="M504" s="1" t="str">
        <f>TEXT(Sales[[#This Row],[Date and Time]],"mm")</f>
        <v>01</v>
      </c>
      <c r="N504" s="10" t="str">
        <f>TEXT(Sales[[#This Row],[Date and Time]],"mmmm")</f>
        <v>January</v>
      </c>
    </row>
    <row r="505" spans="1:14" x14ac:dyDescent="0.3">
      <c r="A505" s="1" t="s">
        <v>3973</v>
      </c>
      <c r="B505" s="2">
        <v>45494.056458333333</v>
      </c>
      <c r="C505" s="1" t="s">
        <v>3450</v>
      </c>
      <c r="D505" s="1" t="s">
        <v>1546</v>
      </c>
      <c r="E505" s="1" t="s">
        <v>3466</v>
      </c>
      <c r="F505" s="1" t="s">
        <v>3467</v>
      </c>
      <c r="G505" s="1">
        <v>1509.5</v>
      </c>
      <c r="H505" s="1">
        <v>9</v>
      </c>
      <c r="I505" s="1">
        <f>Sales[[#This Row],[Selling Price]]*H505</f>
        <v>13585.5</v>
      </c>
      <c r="J505" s="1">
        <f>VLOOKUP(Sales[[#This Row],[Product ID]],Products[],4,0)</f>
        <v>754.1</v>
      </c>
      <c r="K505" s="1">
        <f>Sales[[#This Row],[Total Sales]]-Sales[[#This Row],[Cost price]]</f>
        <v>12831.4</v>
      </c>
      <c r="L505" s="1" t="str">
        <f>TEXT(Sales[[#This Row],[Date and Time]],"dddd")</f>
        <v>Sunday</v>
      </c>
      <c r="M505" s="1" t="str">
        <f>TEXT(Sales[[#This Row],[Date and Time]],"mm")</f>
        <v>07</v>
      </c>
      <c r="N505" s="10" t="str">
        <f>TEXT(Sales[[#This Row],[Date and Time]],"mmmm")</f>
        <v>July</v>
      </c>
    </row>
    <row r="506" spans="1:14" x14ac:dyDescent="0.3">
      <c r="A506" s="1" t="s">
        <v>3974</v>
      </c>
      <c r="B506" s="2">
        <v>45298.527488425927</v>
      </c>
      <c r="C506" s="1" t="s">
        <v>3271</v>
      </c>
      <c r="D506" s="1" t="s">
        <v>2765</v>
      </c>
      <c r="E506" s="1" t="s">
        <v>3471</v>
      </c>
      <c r="F506" s="1" t="s">
        <v>3469</v>
      </c>
      <c r="G506" s="1">
        <v>1754.85</v>
      </c>
      <c r="H506" s="1">
        <v>5</v>
      </c>
      <c r="I506" s="1">
        <f>Sales[[#This Row],[Selling Price]]*H506</f>
        <v>8774.25</v>
      </c>
      <c r="J506" s="1">
        <f>VLOOKUP(Sales[[#This Row],[Product ID]],Products[],4,0)</f>
        <v>493.17</v>
      </c>
      <c r="K506" s="1">
        <f>Sales[[#This Row],[Total Sales]]-Sales[[#This Row],[Cost price]]</f>
        <v>8281.08</v>
      </c>
      <c r="L506" s="1" t="str">
        <f>TEXT(Sales[[#This Row],[Date and Time]],"dddd")</f>
        <v>Sunday</v>
      </c>
      <c r="M506" s="1" t="str">
        <f>TEXT(Sales[[#This Row],[Date and Time]],"mm")</f>
        <v>01</v>
      </c>
      <c r="N506" s="10" t="str">
        <f>TEXT(Sales[[#This Row],[Date and Time]],"mmmm")</f>
        <v>January</v>
      </c>
    </row>
    <row r="507" spans="1:14" x14ac:dyDescent="0.3">
      <c r="A507" s="1" t="s">
        <v>3975</v>
      </c>
      <c r="B507" s="2">
        <v>45472.583101851851</v>
      </c>
      <c r="C507" s="1" t="s">
        <v>3301</v>
      </c>
      <c r="D507" s="1" t="s">
        <v>1512</v>
      </c>
      <c r="E507" s="1" t="s">
        <v>3466</v>
      </c>
      <c r="F507" s="1" t="s">
        <v>3472</v>
      </c>
      <c r="G507" s="1">
        <v>1807.53</v>
      </c>
      <c r="H507" s="1">
        <v>6</v>
      </c>
      <c r="I507" s="1">
        <f>Sales[[#This Row],[Selling Price]]*H507</f>
        <v>10845.18</v>
      </c>
      <c r="J507" s="1">
        <f>VLOOKUP(Sales[[#This Row],[Product ID]],Products[],4,0)</f>
        <v>502.29</v>
      </c>
      <c r="K507" s="1">
        <f>Sales[[#This Row],[Total Sales]]-Sales[[#This Row],[Cost price]]</f>
        <v>10342.89</v>
      </c>
      <c r="L507" s="1" t="str">
        <f>TEXT(Sales[[#This Row],[Date and Time]],"dddd")</f>
        <v>Saturday</v>
      </c>
      <c r="M507" s="1" t="str">
        <f>TEXT(Sales[[#This Row],[Date and Time]],"mm")</f>
        <v>06</v>
      </c>
      <c r="N507" s="10" t="str">
        <f>TEXT(Sales[[#This Row],[Date and Time]],"mmmm")</f>
        <v>June</v>
      </c>
    </row>
    <row r="508" spans="1:14" x14ac:dyDescent="0.3">
      <c r="A508" s="1" t="s">
        <v>3976</v>
      </c>
      <c r="B508" s="2">
        <v>45500.321168981478</v>
      </c>
      <c r="C508" s="1" t="s">
        <v>3360</v>
      </c>
      <c r="D508" s="1" t="s">
        <v>472</v>
      </c>
      <c r="E508" s="1" t="s">
        <v>3471</v>
      </c>
      <c r="F508" s="1" t="s">
        <v>3476</v>
      </c>
      <c r="G508" s="1">
        <v>1978.78</v>
      </c>
      <c r="H508" s="1">
        <v>10</v>
      </c>
      <c r="I508" s="1">
        <f>Sales[[#This Row],[Selling Price]]*H508</f>
        <v>19787.8</v>
      </c>
      <c r="J508" s="1">
        <f>VLOOKUP(Sales[[#This Row],[Product ID]],Products[],4,0)</f>
        <v>434.88</v>
      </c>
      <c r="K508" s="1">
        <f>Sales[[#This Row],[Total Sales]]-Sales[[#This Row],[Cost price]]</f>
        <v>19352.919999999998</v>
      </c>
      <c r="L508" s="1" t="str">
        <f>TEXT(Sales[[#This Row],[Date and Time]],"dddd")</f>
        <v>Saturday</v>
      </c>
      <c r="M508" s="1" t="str">
        <f>TEXT(Sales[[#This Row],[Date and Time]],"mm")</f>
        <v>07</v>
      </c>
      <c r="N508" s="10" t="str">
        <f>TEXT(Sales[[#This Row],[Date and Time]],"mmmm")</f>
        <v>July</v>
      </c>
    </row>
    <row r="509" spans="1:14" x14ac:dyDescent="0.3">
      <c r="A509" s="1" t="s">
        <v>3977</v>
      </c>
      <c r="B509" s="2">
        <v>45293.385775462964</v>
      </c>
      <c r="C509" s="1" t="s">
        <v>3361</v>
      </c>
      <c r="D509" s="1" t="s">
        <v>2550</v>
      </c>
      <c r="E509" s="1" t="s">
        <v>3464</v>
      </c>
      <c r="F509" s="1" t="s">
        <v>3467</v>
      </c>
      <c r="G509" s="1">
        <v>1006.68</v>
      </c>
      <c r="H509" s="1">
        <v>5</v>
      </c>
      <c r="I509" s="1">
        <f>Sales[[#This Row],[Selling Price]]*H509</f>
        <v>5033.3999999999996</v>
      </c>
      <c r="J509" s="1">
        <f>VLOOKUP(Sales[[#This Row],[Product ID]],Products[],4,0)</f>
        <v>188.08</v>
      </c>
      <c r="K509" s="1">
        <f>Sales[[#This Row],[Total Sales]]-Sales[[#This Row],[Cost price]]</f>
        <v>4845.32</v>
      </c>
      <c r="L509" s="1" t="str">
        <f>TEXT(Sales[[#This Row],[Date and Time]],"dddd")</f>
        <v>Tuesday</v>
      </c>
      <c r="M509" s="1" t="str">
        <f>TEXT(Sales[[#This Row],[Date and Time]],"mm")</f>
        <v>01</v>
      </c>
      <c r="N509" s="10" t="str">
        <f>TEXT(Sales[[#This Row],[Date and Time]],"mmmm")</f>
        <v>January</v>
      </c>
    </row>
    <row r="510" spans="1:14" x14ac:dyDescent="0.3">
      <c r="A510" s="1" t="s">
        <v>3978</v>
      </c>
      <c r="B510" s="2">
        <v>45582.136921296296</v>
      </c>
      <c r="C510" s="1" t="s">
        <v>3353</v>
      </c>
      <c r="D510" s="1" t="s">
        <v>2535</v>
      </c>
      <c r="E510" s="1" t="s">
        <v>3461</v>
      </c>
      <c r="F510" s="1" t="s">
        <v>3469</v>
      </c>
      <c r="G510" s="1">
        <v>220.01</v>
      </c>
      <c r="H510" s="1">
        <v>9</v>
      </c>
      <c r="I510" s="1">
        <f>Sales[[#This Row],[Selling Price]]*H510</f>
        <v>1980.09</v>
      </c>
      <c r="J510" s="1">
        <f>VLOOKUP(Sales[[#This Row],[Product ID]],Products[],4,0)</f>
        <v>978.72</v>
      </c>
      <c r="K510" s="1">
        <f>Sales[[#This Row],[Total Sales]]-Sales[[#This Row],[Cost price]]</f>
        <v>1001.3699999999999</v>
      </c>
      <c r="L510" s="1" t="str">
        <f>TEXT(Sales[[#This Row],[Date and Time]],"dddd")</f>
        <v>Thursday</v>
      </c>
      <c r="M510" s="1" t="str">
        <f>TEXT(Sales[[#This Row],[Date and Time]],"mm")</f>
        <v>10</v>
      </c>
      <c r="N510" s="10" t="str">
        <f>TEXT(Sales[[#This Row],[Date and Time]],"mmmm")</f>
        <v>October</v>
      </c>
    </row>
    <row r="511" spans="1:14" x14ac:dyDescent="0.3">
      <c r="A511" s="1" t="s">
        <v>3979</v>
      </c>
      <c r="B511" s="2">
        <v>45561.133252314816</v>
      </c>
      <c r="C511" s="1" t="s">
        <v>3415</v>
      </c>
      <c r="D511" s="1" t="s">
        <v>1342</v>
      </c>
      <c r="E511" s="1" t="s">
        <v>3464</v>
      </c>
      <c r="F511" s="1" t="s">
        <v>3469</v>
      </c>
      <c r="G511" s="1">
        <v>837.55</v>
      </c>
      <c r="H511" s="1">
        <v>7</v>
      </c>
      <c r="I511" s="1">
        <f>Sales[[#This Row],[Selling Price]]*H511</f>
        <v>5862.8499999999995</v>
      </c>
      <c r="J511" s="1">
        <f>VLOOKUP(Sales[[#This Row],[Product ID]],Products[],4,0)</f>
        <v>109.48</v>
      </c>
      <c r="K511" s="1">
        <f>Sales[[#This Row],[Total Sales]]-Sales[[#This Row],[Cost price]]</f>
        <v>5753.37</v>
      </c>
      <c r="L511" s="1" t="str">
        <f>TEXT(Sales[[#This Row],[Date and Time]],"dddd")</f>
        <v>Thursday</v>
      </c>
      <c r="M511" s="1" t="str">
        <f>TEXT(Sales[[#This Row],[Date and Time]],"mm")</f>
        <v>09</v>
      </c>
      <c r="N511" s="10" t="str">
        <f>TEXT(Sales[[#This Row],[Date and Time]],"mmmm")</f>
        <v>September</v>
      </c>
    </row>
    <row r="512" spans="1:14" x14ac:dyDescent="0.3">
      <c r="A512" s="1" t="s">
        <v>3980</v>
      </c>
      <c r="B512" s="2">
        <v>45304.740127314813</v>
      </c>
      <c r="C512" s="1" t="s">
        <v>3304</v>
      </c>
      <c r="D512" s="1" t="s">
        <v>660</v>
      </c>
      <c r="E512" s="1" t="s">
        <v>3464</v>
      </c>
      <c r="F512" s="1" t="s">
        <v>3476</v>
      </c>
      <c r="G512" s="1">
        <v>730.74</v>
      </c>
      <c r="H512" s="1">
        <v>6</v>
      </c>
      <c r="I512" s="1">
        <f>Sales[[#This Row],[Selling Price]]*H512</f>
        <v>4384.4400000000005</v>
      </c>
      <c r="J512" s="1">
        <f>VLOOKUP(Sales[[#This Row],[Product ID]],Products[],4,0)</f>
        <v>17.89</v>
      </c>
      <c r="K512" s="1">
        <f>Sales[[#This Row],[Total Sales]]-Sales[[#This Row],[Cost price]]</f>
        <v>4366.55</v>
      </c>
      <c r="L512" s="1" t="str">
        <f>TEXT(Sales[[#This Row],[Date and Time]],"dddd")</f>
        <v>Saturday</v>
      </c>
      <c r="M512" s="1" t="str">
        <f>TEXT(Sales[[#This Row],[Date and Time]],"mm")</f>
        <v>01</v>
      </c>
      <c r="N512" s="10" t="str">
        <f>TEXT(Sales[[#This Row],[Date and Time]],"mmmm")</f>
        <v>January</v>
      </c>
    </row>
    <row r="513" spans="1:14" x14ac:dyDescent="0.3">
      <c r="A513" s="1" t="s">
        <v>3981</v>
      </c>
      <c r="B513" s="2">
        <v>45504.089155092595</v>
      </c>
      <c r="C513" s="1" t="s">
        <v>3424</v>
      </c>
      <c r="D513" s="1" t="s">
        <v>543</v>
      </c>
      <c r="E513" s="1" t="s">
        <v>3471</v>
      </c>
      <c r="F513" s="1" t="s">
        <v>3472</v>
      </c>
      <c r="G513" s="1">
        <v>487.34</v>
      </c>
      <c r="H513" s="1">
        <v>3</v>
      </c>
      <c r="I513" s="1">
        <f>Sales[[#This Row],[Selling Price]]*H513</f>
        <v>1462.02</v>
      </c>
      <c r="J513" s="1">
        <f>VLOOKUP(Sales[[#This Row],[Product ID]],Products[],4,0)</f>
        <v>485.76</v>
      </c>
      <c r="K513" s="1">
        <f>Sales[[#This Row],[Total Sales]]-Sales[[#This Row],[Cost price]]</f>
        <v>976.26</v>
      </c>
      <c r="L513" s="1" t="str">
        <f>TEXT(Sales[[#This Row],[Date and Time]],"dddd")</f>
        <v>Wednesday</v>
      </c>
      <c r="M513" s="1" t="str">
        <f>TEXT(Sales[[#This Row],[Date and Time]],"mm")</f>
        <v>07</v>
      </c>
      <c r="N513" s="10" t="str">
        <f>TEXT(Sales[[#This Row],[Date and Time]],"mmmm")</f>
        <v>July</v>
      </c>
    </row>
    <row r="514" spans="1:14" x14ac:dyDescent="0.3">
      <c r="A514" s="1" t="s">
        <v>3982</v>
      </c>
      <c r="B514" s="2">
        <v>45381.105266203704</v>
      </c>
      <c r="C514" s="1" t="s">
        <v>3354</v>
      </c>
      <c r="D514" s="1" t="s">
        <v>1769</v>
      </c>
      <c r="E514" s="1" t="s">
        <v>3464</v>
      </c>
      <c r="F514" s="1" t="s">
        <v>3462</v>
      </c>
      <c r="G514" s="1">
        <v>1310.7</v>
      </c>
      <c r="H514" s="1">
        <v>6</v>
      </c>
      <c r="I514" s="1">
        <f>Sales[[#This Row],[Selling Price]]*H514</f>
        <v>7864.2000000000007</v>
      </c>
      <c r="J514" s="1">
        <f>VLOOKUP(Sales[[#This Row],[Product ID]],Products[],4,0)</f>
        <v>294.83</v>
      </c>
      <c r="K514" s="1">
        <f>Sales[[#This Row],[Total Sales]]-Sales[[#This Row],[Cost price]]</f>
        <v>7569.3700000000008</v>
      </c>
      <c r="L514" s="1" t="str">
        <f>TEXT(Sales[[#This Row],[Date and Time]],"dddd")</f>
        <v>Saturday</v>
      </c>
      <c r="M514" s="1" t="str">
        <f>TEXT(Sales[[#This Row],[Date and Time]],"mm")</f>
        <v>03</v>
      </c>
      <c r="N514" s="10" t="str">
        <f>TEXT(Sales[[#This Row],[Date and Time]],"mmmm")</f>
        <v>March</v>
      </c>
    </row>
    <row r="515" spans="1:14" x14ac:dyDescent="0.3">
      <c r="A515" s="1" t="s">
        <v>3983</v>
      </c>
      <c r="B515" s="2">
        <v>45401.214247685188</v>
      </c>
      <c r="C515" s="1" t="s">
        <v>3415</v>
      </c>
      <c r="D515" s="1" t="s">
        <v>110</v>
      </c>
      <c r="E515" s="1" t="s">
        <v>3466</v>
      </c>
      <c r="F515" s="1" t="s">
        <v>3467</v>
      </c>
      <c r="G515" s="1">
        <v>766.74</v>
      </c>
      <c r="H515" s="1">
        <v>10</v>
      </c>
      <c r="I515" s="1">
        <f>Sales[[#This Row],[Selling Price]]*H515</f>
        <v>7667.4</v>
      </c>
      <c r="J515" s="1">
        <f>VLOOKUP(Sales[[#This Row],[Product ID]],Products[],4,0)</f>
        <v>109.48</v>
      </c>
      <c r="K515" s="1">
        <f>Sales[[#This Row],[Total Sales]]-Sales[[#This Row],[Cost price]]</f>
        <v>7557.92</v>
      </c>
      <c r="L515" s="1" t="str">
        <f>TEXT(Sales[[#This Row],[Date and Time]],"dddd")</f>
        <v>Friday</v>
      </c>
      <c r="M515" s="1" t="str">
        <f>TEXT(Sales[[#This Row],[Date and Time]],"mm")</f>
        <v>04</v>
      </c>
      <c r="N515" s="10" t="str">
        <f>TEXT(Sales[[#This Row],[Date and Time]],"mmmm")</f>
        <v>April</v>
      </c>
    </row>
    <row r="516" spans="1:14" x14ac:dyDescent="0.3">
      <c r="A516" s="1" t="s">
        <v>3984</v>
      </c>
      <c r="B516" s="2">
        <v>45534.323761574073</v>
      </c>
      <c r="C516" s="1" t="s">
        <v>3336</v>
      </c>
      <c r="D516" s="1" t="s">
        <v>2114</v>
      </c>
      <c r="E516" s="1" t="s">
        <v>3479</v>
      </c>
      <c r="F516" s="1" t="s">
        <v>3472</v>
      </c>
      <c r="G516" s="1">
        <v>1144.8800000000001</v>
      </c>
      <c r="H516" s="1">
        <v>4</v>
      </c>
      <c r="I516" s="1">
        <f>Sales[[#This Row],[Selling Price]]*H516</f>
        <v>4579.5200000000004</v>
      </c>
      <c r="J516" s="1">
        <f>VLOOKUP(Sales[[#This Row],[Product ID]],Products[],4,0)</f>
        <v>970.96</v>
      </c>
      <c r="K516" s="1">
        <f>Sales[[#This Row],[Total Sales]]-Sales[[#This Row],[Cost price]]</f>
        <v>3608.5600000000004</v>
      </c>
      <c r="L516" s="1" t="str">
        <f>TEXT(Sales[[#This Row],[Date and Time]],"dddd")</f>
        <v>Friday</v>
      </c>
      <c r="M516" s="1" t="str">
        <f>TEXT(Sales[[#This Row],[Date and Time]],"mm")</f>
        <v>08</v>
      </c>
      <c r="N516" s="10" t="str">
        <f>TEXT(Sales[[#This Row],[Date and Time]],"mmmm")</f>
        <v>August</v>
      </c>
    </row>
    <row r="517" spans="1:14" x14ac:dyDescent="0.3">
      <c r="A517" s="1" t="s">
        <v>3985</v>
      </c>
      <c r="B517" s="2">
        <v>45603.421620370369</v>
      </c>
      <c r="C517" s="1" t="s">
        <v>3246</v>
      </c>
      <c r="D517" s="1" t="s">
        <v>2675</v>
      </c>
      <c r="E517" s="1" t="s">
        <v>3471</v>
      </c>
      <c r="F517" s="1" t="s">
        <v>3476</v>
      </c>
      <c r="G517" s="1">
        <v>150.53</v>
      </c>
      <c r="H517" s="1">
        <v>7</v>
      </c>
      <c r="I517" s="1">
        <f>Sales[[#This Row],[Selling Price]]*H517</f>
        <v>1053.71</v>
      </c>
      <c r="J517" s="1">
        <f>VLOOKUP(Sales[[#This Row],[Product ID]],Products[],4,0)</f>
        <v>623.39</v>
      </c>
      <c r="K517" s="1">
        <f>Sales[[#This Row],[Total Sales]]-Sales[[#This Row],[Cost price]]</f>
        <v>430.32000000000005</v>
      </c>
      <c r="L517" s="1" t="str">
        <f>TEXT(Sales[[#This Row],[Date and Time]],"dddd")</f>
        <v>Thursday</v>
      </c>
      <c r="M517" s="1" t="str">
        <f>TEXT(Sales[[#This Row],[Date and Time]],"mm")</f>
        <v>11</v>
      </c>
      <c r="N517" s="10" t="str">
        <f>TEXT(Sales[[#This Row],[Date and Time]],"mmmm")</f>
        <v>November</v>
      </c>
    </row>
    <row r="518" spans="1:14" x14ac:dyDescent="0.3">
      <c r="A518" s="1" t="s">
        <v>3986</v>
      </c>
      <c r="B518" s="2">
        <v>45325.660960648151</v>
      </c>
      <c r="C518" s="1" t="s">
        <v>3408</v>
      </c>
      <c r="D518" s="1" t="s">
        <v>416</v>
      </c>
      <c r="E518" s="1" t="s">
        <v>3471</v>
      </c>
      <c r="F518" s="1" t="s">
        <v>3469</v>
      </c>
      <c r="G518" s="1">
        <v>175.17</v>
      </c>
      <c r="H518" s="1">
        <v>3</v>
      </c>
      <c r="I518" s="1">
        <f>Sales[[#This Row],[Selling Price]]*H518</f>
        <v>525.51</v>
      </c>
      <c r="J518" s="1">
        <f>VLOOKUP(Sales[[#This Row],[Product ID]],Products[],4,0)</f>
        <v>28.84</v>
      </c>
      <c r="K518" s="1">
        <f>Sales[[#This Row],[Total Sales]]-Sales[[#This Row],[Cost price]]</f>
        <v>496.67</v>
      </c>
      <c r="L518" s="1" t="str">
        <f>TEXT(Sales[[#This Row],[Date and Time]],"dddd")</f>
        <v>Saturday</v>
      </c>
      <c r="M518" s="1" t="str">
        <f>TEXT(Sales[[#This Row],[Date and Time]],"mm")</f>
        <v>02</v>
      </c>
      <c r="N518" s="10" t="str">
        <f>TEXT(Sales[[#This Row],[Date and Time]],"mmmm")</f>
        <v>February</v>
      </c>
    </row>
    <row r="519" spans="1:14" x14ac:dyDescent="0.3">
      <c r="A519" s="1" t="s">
        <v>3987</v>
      </c>
      <c r="B519" s="2">
        <v>45335.318124999998</v>
      </c>
      <c r="C519" s="1" t="s">
        <v>3365</v>
      </c>
      <c r="D519" s="1" t="s">
        <v>539</v>
      </c>
      <c r="E519" s="1" t="s">
        <v>3461</v>
      </c>
      <c r="F519" s="1" t="s">
        <v>3472</v>
      </c>
      <c r="G519" s="1">
        <v>48.75</v>
      </c>
      <c r="H519" s="1">
        <v>9</v>
      </c>
      <c r="I519" s="1">
        <f>Sales[[#This Row],[Selling Price]]*H519</f>
        <v>438.75</v>
      </c>
      <c r="J519" s="1">
        <f>VLOOKUP(Sales[[#This Row],[Product ID]],Products[],4,0)</f>
        <v>104.7</v>
      </c>
      <c r="K519" s="1">
        <f>Sales[[#This Row],[Total Sales]]-Sales[[#This Row],[Cost price]]</f>
        <v>334.05</v>
      </c>
      <c r="L519" s="1" t="str">
        <f>TEXT(Sales[[#This Row],[Date and Time]],"dddd")</f>
        <v>Tuesday</v>
      </c>
      <c r="M519" s="1" t="str">
        <f>TEXT(Sales[[#This Row],[Date and Time]],"mm")</f>
        <v>02</v>
      </c>
      <c r="N519" s="10" t="str">
        <f>TEXT(Sales[[#This Row],[Date and Time]],"mmmm")</f>
        <v>February</v>
      </c>
    </row>
    <row r="520" spans="1:14" x14ac:dyDescent="0.3">
      <c r="A520" s="1" t="s">
        <v>3988</v>
      </c>
      <c r="B520" s="2">
        <v>45385.95685185185</v>
      </c>
      <c r="C520" s="1" t="s">
        <v>3339</v>
      </c>
      <c r="D520" s="1" t="s">
        <v>3063</v>
      </c>
      <c r="E520" s="1" t="s">
        <v>3471</v>
      </c>
      <c r="F520" s="1" t="s">
        <v>3476</v>
      </c>
      <c r="G520" s="1">
        <v>1575.35</v>
      </c>
      <c r="H520" s="1">
        <v>8</v>
      </c>
      <c r="I520" s="1">
        <f>Sales[[#This Row],[Selling Price]]*H520</f>
        <v>12602.8</v>
      </c>
      <c r="J520" s="1">
        <f>VLOOKUP(Sales[[#This Row],[Product ID]],Products[],4,0)</f>
        <v>646.59</v>
      </c>
      <c r="K520" s="1">
        <f>Sales[[#This Row],[Total Sales]]-Sales[[#This Row],[Cost price]]</f>
        <v>11956.21</v>
      </c>
      <c r="L520" s="1" t="str">
        <f>TEXT(Sales[[#This Row],[Date and Time]],"dddd")</f>
        <v>Wednesday</v>
      </c>
      <c r="M520" s="1" t="str">
        <f>TEXT(Sales[[#This Row],[Date and Time]],"mm")</f>
        <v>04</v>
      </c>
      <c r="N520" s="10" t="str">
        <f>TEXT(Sales[[#This Row],[Date and Time]],"mmmm")</f>
        <v>April</v>
      </c>
    </row>
    <row r="521" spans="1:14" x14ac:dyDescent="0.3">
      <c r="A521" s="1" t="s">
        <v>3989</v>
      </c>
      <c r="B521" s="2">
        <v>45566.932928240742</v>
      </c>
      <c r="C521" s="1" t="s">
        <v>3278</v>
      </c>
      <c r="D521" s="1" t="s">
        <v>1856</v>
      </c>
      <c r="E521" s="1" t="s">
        <v>3466</v>
      </c>
      <c r="F521" s="1" t="s">
        <v>3469</v>
      </c>
      <c r="G521" s="1">
        <v>1602.98</v>
      </c>
      <c r="H521" s="1">
        <v>1</v>
      </c>
      <c r="I521" s="1">
        <f>Sales[[#This Row],[Selling Price]]*H521</f>
        <v>1602.98</v>
      </c>
      <c r="J521" s="1">
        <f>VLOOKUP(Sales[[#This Row],[Product ID]],Products[],4,0)</f>
        <v>330.51</v>
      </c>
      <c r="K521" s="1">
        <f>Sales[[#This Row],[Total Sales]]-Sales[[#This Row],[Cost price]]</f>
        <v>1272.47</v>
      </c>
      <c r="L521" s="1" t="str">
        <f>TEXT(Sales[[#This Row],[Date and Time]],"dddd")</f>
        <v>Tuesday</v>
      </c>
      <c r="M521" s="1" t="str">
        <f>TEXT(Sales[[#This Row],[Date and Time]],"mm")</f>
        <v>10</v>
      </c>
      <c r="N521" s="10" t="str">
        <f>TEXT(Sales[[#This Row],[Date and Time]],"mmmm")</f>
        <v>October</v>
      </c>
    </row>
    <row r="522" spans="1:14" x14ac:dyDescent="0.3">
      <c r="A522" s="1" t="s">
        <v>3990</v>
      </c>
      <c r="B522" s="2">
        <v>45306.692141203705</v>
      </c>
      <c r="C522" s="1" t="s">
        <v>3241</v>
      </c>
      <c r="D522" s="1" t="s">
        <v>3158</v>
      </c>
      <c r="E522" s="1" t="s">
        <v>3466</v>
      </c>
      <c r="F522" s="1" t="s">
        <v>3467</v>
      </c>
      <c r="G522" s="1">
        <v>47.71</v>
      </c>
      <c r="H522" s="1">
        <v>4</v>
      </c>
      <c r="I522" s="1">
        <f>Sales[[#This Row],[Selling Price]]*H522</f>
        <v>190.84</v>
      </c>
      <c r="J522" s="1">
        <f>VLOOKUP(Sales[[#This Row],[Product ID]],Products[],4,0)</f>
        <v>595.51</v>
      </c>
      <c r="K522" s="1">
        <f>Sales[[#This Row],[Total Sales]]-Sales[[#This Row],[Cost price]]</f>
        <v>-404.66999999999996</v>
      </c>
      <c r="L522" s="1" t="str">
        <f>TEXT(Sales[[#This Row],[Date and Time]],"dddd")</f>
        <v>Monday</v>
      </c>
      <c r="M522" s="1" t="str">
        <f>TEXT(Sales[[#This Row],[Date and Time]],"mm")</f>
        <v>01</v>
      </c>
      <c r="N522" s="10" t="str">
        <f>TEXT(Sales[[#This Row],[Date and Time]],"mmmm")</f>
        <v>January</v>
      </c>
    </row>
    <row r="523" spans="1:14" x14ac:dyDescent="0.3">
      <c r="A523" s="1" t="s">
        <v>3991</v>
      </c>
      <c r="B523" s="2">
        <v>45587.002476851849</v>
      </c>
      <c r="C523" s="1" t="s">
        <v>3220</v>
      </c>
      <c r="D523" s="1" t="s">
        <v>3046</v>
      </c>
      <c r="E523" s="1" t="s">
        <v>3471</v>
      </c>
      <c r="F523" s="1" t="s">
        <v>3472</v>
      </c>
      <c r="G523" s="1">
        <v>1527.76</v>
      </c>
      <c r="H523" s="1">
        <v>5</v>
      </c>
      <c r="I523" s="1">
        <f>Sales[[#This Row],[Selling Price]]*H523</f>
        <v>7638.8</v>
      </c>
      <c r="J523" s="1">
        <f>VLOOKUP(Sales[[#This Row],[Product ID]],Products[],4,0)</f>
        <v>27.63</v>
      </c>
      <c r="K523" s="1">
        <f>Sales[[#This Row],[Total Sales]]-Sales[[#This Row],[Cost price]]</f>
        <v>7611.17</v>
      </c>
      <c r="L523" s="1" t="str">
        <f>TEXT(Sales[[#This Row],[Date and Time]],"dddd")</f>
        <v>Tuesday</v>
      </c>
      <c r="M523" s="1" t="str">
        <f>TEXT(Sales[[#This Row],[Date and Time]],"mm")</f>
        <v>10</v>
      </c>
      <c r="N523" s="10" t="str">
        <f>TEXT(Sales[[#This Row],[Date and Time]],"mmmm")</f>
        <v>October</v>
      </c>
    </row>
    <row r="524" spans="1:14" x14ac:dyDescent="0.3">
      <c r="A524" s="1" t="s">
        <v>3992</v>
      </c>
      <c r="B524" s="2">
        <v>45345.467268518521</v>
      </c>
      <c r="C524" s="1" t="s">
        <v>3357</v>
      </c>
      <c r="D524" s="1" t="s">
        <v>714</v>
      </c>
      <c r="E524" s="1" t="s">
        <v>3466</v>
      </c>
      <c r="F524" s="1" t="s">
        <v>3462</v>
      </c>
      <c r="G524" s="1">
        <v>508.66</v>
      </c>
      <c r="H524" s="1">
        <v>4</v>
      </c>
      <c r="I524" s="1">
        <f>Sales[[#This Row],[Selling Price]]*H524</f>
        <v>2034.64</v>
      </c>
      <c r="J524" s="1">
        <f>VLOOKUP(Sales[[#This Row],[Product ID]],Products[],4,0)</f>
        <v>305.49</v>
      </c>
      <c r="K524" s="1">
        <f>Sales[[#This Row],[Total Sales]]-Sales[[#This Row],[Cost price]]</f>
        <v>1729.15</v>
      </c>
      <c r="L524" s="1" t="str">
        <f>TEXT(Sales[[#This Row],[Date and Time]],"dddd")</f>
        <v>Friday</v>
      </c>
      <c r="M524" s="1" t="str">
        <f>TEXT(Sales[[#This Row],[Date and Time]],"mm")</f>
        <v>02</v>
      </c>
      <c r="N524" s="10" t="str">
        <f>TEXT(Sales[[#This Row],[Date and Time]],"mmmm")</f>
        <v>February</v>
      </c>
    </row>
    <row r="525" spans="1:14" x14ac:dyDescent="0.3">
      <c r="A525" s="1" t="s">
        <v>3993</v>
      </c>
      <c r="B525" s="2">
        <v>45576.310474537036</v>
      </c>
      <c r="C525" s="1" t="s">
        <v>3419</v>
      </c>
      <c r="D525" s="1" t="s">
        <v>2219</v>
      </c>
      <c r="E525" s="1" t="s">
        <v>3479</v>
      </c>
      <c r="F525" s="1" t="s">
        <v>3476</v>
      </c>
      <c r="G525" s="1">
        <v>1049.06</v>
      </c>
      <c r="H525" s="1">
        <v>2</v>
      </c>
      <c r="I525" s="1">
        <f>Sales[[#This Row],[Selling Price]]*H525</f>
        <v>2098.12</v>
      </c>
      <c r="J525" s="1">
        <f>VLOOKUP(Sales[[#This Row],[Product ID]],Products[],4,0)</f>
        <v>925.33</v>
      </c>
      <c r="K525" s="1">
        <f>Sales[[#This Row],[Total Sales]]-Sales[[#This Row],[Cost price]]</f>
        <v>1172.79</v>
      </c>
      <c r="L525" s="1" t="str">
        <f>TEXT(Sales[[#This Row],[Date and Time]],"dddd")</f>
        <v>Friday</v>
      </c>
      <c r="M525" s="1" t="str">
        <f>TEXT(Sales[[#This Row],[Date and Time]],"mm")</f>
        <v>10</v>
      </c>
      <c r="N525" s="10" t="str">
        <f>TEXT(Sales[[#This Row],[Date and Time]],"mmmm")</f>
        <v>October</v>
      </c>
    </row>
    <row r="526" spans="1:14" x14ac:dyDescent="0.3">
      <c r="A526" s="1" t="s">
        <v>3994</v>
      </c>
      <c r="B526" s="2">
        <v>45475.290462962963</v>
      </c>
      <c r="C526" s="1" t="s">
        <v>3375</v>
      </c>
      <c r="D526" s="1" t="s">
        <v>537</v>
      </c>
      <c r="E526" s="1" t="s">
        <v>3466</v>
      </c>
      <c r="F526" s="1" t="s">
        <v>3467</v>
      </c>
      <c r="G526" s="1">
        <v>790.47</v>
      </c>
      <c r="H526" s="1">
        <v>3</v>
      </c>
      <c r="I526" s="1">
        <f>Sales[[#This Row],[Selling Price]]*H526</f>
        <v>2371.41</v>
      </c>
      <c r="J526" s="1">
        <f>VLOOKUP(Sales[[#This Row],[Product ID]],Products[],4,0)</f>
        <v>574.14</v>
      </c>
      <c r="K526" s="1">
        <f>Sales[[#This Row],[Total Sales]]-Sales[[#This Row],[Cost price]]</f>
        <v>1797.27</v>
      </c>
      <c r="L526" s="1" t="str">
        <f>TEXT(Sales[[#This Row],[Date and Time]],"dddd")</f>
        <v>Tuesday</v>
      </c>
      <c r="M526" s="1" t="str">
        <f>TEXT(Sales[[#This Row],[Date and Time]],"mm")</f>
        <v>07</v>
      </c>
      <c r="N526" s="10" t="str">
        <f>TEXT(Sales[[#This Row],[Date and Time]],"mmmm")</f>
        <v>July</v>
      </c>
    </row>
    <row r="527" spans="1:14" x14ac:dyDescent="0.3">
      <c r="A527" s="1" t="s">
        <v>3995</v>
      </c>
      <c r="B527" s="2">
        <v>45322.427569444444</v>
      </c>
      <c r="C527" s="1" t="s">
        <v>3264</v>
      </c>
      <c r="D527" s="1" t="s">
        <v>2816</v>
      </c>
      <c r="E527" s="1" t="s">
        <v>3464</v>
      </c>
      <c r="F527" s="1" t="s">
        <v>3462</v>
      </c>
      <c r="G527" s="1">
        <v>1988.65</v>
      </c>
      <c r="H527" s="1">
        <v>1</v>
      </c>
      <c r="I527" s="1">
        <f>Sales[[#This Row],[Selling Price]]*H527</f>
        <v>1988.65</v>
      </c>
      <c r="J527" s="1">
        <f>VLOOKUP(Sales[[#This Row],[Product ID]],Products[],4,0)</f>
        <v>249.12</v>
      </c>
      <c r="K527" s="1">
        <f>Sales[[#This Row],[Total Sales]]-Sales[[#This Row],[Cost price]]</f>
        <v>1739.5300000000002</v>
      </c>
      <c r="L527" s="1" t="str">
        <f>TEXT(Sales[[#This Row],[Date and Time]],"dddd")</f>
        <v>Wednesday</v>
      </c>
      <c r="M527" s="1" t="str">
        <f>TEXT(Sales[[#This Row],[Date and Time]],"mm")</f>
        <v>01</v>
      </c>
      <c r="N527" s="10" t="str">
        <f>TEXT(Sales[[#This Row],[Date and Time]],"mmmm")</f>
        <v>January</v>
      </c>
    </row>
    <row r="528" spans="1:14" x14ac:dyDescent="0.3">
      <c r="A528" s="1" t="s">
        <v>3996</v>
      </c>
      <c r="B528" s="2">
        <v>45416.471493055556</v>
      </c>
      <c r="C528" s="1" t="s">
        <v>3348</v>
      </c>
      <c r="D528" s="1" t="s">
        <v>2750</v>
      </c>
      <c r="E528" s="1" t="s">
        <v>3464</v>
      </c>
      <c r="F528" s="1" t="s">
        <v>3467</v>
      </c>
      <c r="G528" s="1">
        <v>1987.08</v>
      </c>
      <c r="H528" s="1">
        <v>5</v>
      </c>
      <c r="I528" s="1">
        <f>Sales[[#This Row],[Selling Price]]*H528</f>
        <v>9935.4</v>
      </c>
      <c r="J528" s="1">
        <f>VLOOKUP(Sales[[#This Row],[Product ID]],Products[],4,0)</f>
        <v>307.60000000000002</v>
      </c>
      <c r="K528" s="1">
        <f>Sales[[#This Row],[Total Sales]]-Sales[[#This Row],[Cost price]]</f>
        <v>9627.7999999999993</v>
      </c>
      <c r="L528" s="1" t="str">
        <f>TEXT(Sales[[#This Row],[Date and Time]],"dddd")</f>
        <v>Saturday</v>
      </c>
      <c r="M528" s="1" t="str">
        <f>TEXT(Sales[[#This Row],[Date and Time]],"mm")</f>
        <v>05</v>
      </c>
      <c r="N528" s="10" t="str">
        <f>TEXT(Sales[[#This Row],[Date and Time]],"mmmm")</f>
        <v>May</v>
      </c>
    </row>
    <row r="529" spans="1:14" x14ac:dyDescent="0.3">
      <c r="A529" s="1" t="s">
        <v>3997</v>
      </c>
      <c r="B529" s="2">
        <v>45453.106516203705</v>
      </c>
      <c r="C529" s="1" t="s">
        <v>3322</v>
      </c>
      <c r="D529" s="1" t="s">
        <v>215</v>
      </c>
      <c r="E529" s="1" t="s">
        <v>3471</v>
      </c>
      <c r="F529" s="1" t="s">
        <v>3476</v>
      </c>
      <c r="G529" s="1">
        <v>236.07</v>
      </c>
      <c r="H529" s="1">
        <v>1</v>
      </c>
      <c r="I529" s="1">
        <f>Sales[[#This Row],[Selling Price]]*H529</f>
        <v>236.07</v>
      </c>
      <c r="J529" s="1">
        <f>VLOOKUP(Sales[[#This Row],[Product ID]],Products[],4,0)</f>
        <v>35.22</v>
      </c>
      <c r="K529" s="1">
        <f>Sales[[#This Row],[Total Sales]]-Sales[[#This Row],[Cost price]]</f>
        <v>200.85</v>
      </c>
      <c r="L529" s="1" t="str">
        <f>TEXT(Sales[[#This Row],[Date and Time]],"dddd")</f>
        <v>Monday</v>
      </c>
      <c r="M529" s="1" t="str">
        <f>TEXT(Sales[[#This Row],[Date and Time]],"mm")</f>
        <v>06</v>
      </c>
      <c r="N529" s="10" t="str">
        <f>TEXT(Sales[[#This Row],[Date and Time]],"mmmm")</f>
        <v>June</v>
      </c>
    </row>
    <row r="530" spans="1:14" x14ac:dyDescent="0.3">
      <c r="A530" s="1" t="s">
        <v>3998</v>
      </c>
      <c r="B530" s="2">
        <v>45329.425543981481</v>
      </c>
      <c r="C530" s="1" t="s">
        <v>3350</v>
      </c>
      <c r="D530" s="1" t="s">
        <v>1264</v>
      </c>
      <c r="E530" s="1" t="s">
        <v>3479</v>
      </c>
      <c r="F530" s="1" t="s">
        <v>3462</v>
      </c>
      <c r="G530" s="1">
        <v>1416.08</v>
      </c>
      <c r="H530" s="1">
        <v>8</v>
      </c>
      <c r="I530" s="1">
        <f>Sales[[#This Row],[Selling Price]]*H530</f>
        <v>11328.64</v>
      </c>
      <c r="J530" s="1">
        <f>VLOOKUP(Sales[[#This Row],[Product ID]],Products[],4,0)</f>
        <v>943.24</v>
      </c>
      <c r="K530" s="1">
        <f>Sales[[#This Row],[Total Sales]]-Sales[[#This Row],[Cost price]]</f>
        <v>10385.4</v>
      </c>
      <c r="L530" s="1" t="str">
        <f>TEXT(Sales[[#This Row],[Date and Time]],"dddd")</f>
        <v>Wednesday</v>
      </c>
      <c r="M530" s="1" t="str">
        <f>TEXT(Sales[[#This Row],[Date and Time]],"mm")</f>
        <v>02</v>
      </c>
      <c r="N530" s="10" t="str">
        <f>TEXT(Sales[[#This Row],[Date and Time]],"mmmm")</f>
        <v>February</v>
      </c>
    </row>
    <row r="531" spans="1:14" x14ac:dyDescent="0.3">
      <c r="A531" s="1" t="s">
        <v>3999</v>
      </c>
      <c r="B531" s="2">
        <v>45476.244085648148</v>
      </c>
      <c r="C531" s="1" t="s">
        <v>3370</v>
      </c>
      <c r="D531" s="1" t="s">
        <v>1692</v>
      </c>
      <c r="E531" s="1" t="s">
        <v>3464</v>
      </c>
      <c r="F531" s="1" t="s">
        <v>3469</v>
      </c>
      <c r="G531" s="1">
        <v>1647.62</v>
      </c>
      <c r="H531" s="1">
        <v>3</v>
      </c>
      <c r="I531" s="1">
        <f>Sales[[#This Row],[Selling Price]]*H531</f>
        <v>4942.8599999999997</v>
      </c>
      <c r="J531" s="1">
        <f>VLOOKUP(Sales[[#This Row],[Product ID]],Products[],4,0)</f>
        <v>621.46</v>
      </c>
      <c r="K531" s="1">
        <f>Sales[[#This Row],[Total Sales]]-Sales[[#This Row],[Cost price]]</f>
        <v>4321.3999999999996</v>
      </c>
      <c r="L531" s="1" t="str">
        <f>TEXT(Sales[[#This Row],[Date and Time]],"dddd")</f>
        <v>Wednesday</v>
      </c>
      <c r="M531" s="1" t="str">
        <f>TEXT(Sales[[#This Row],[Date and Time]],"mm")</f>
        <v>07</v>
      </c>
      <c r="N531" s="10" t="str">
        <f>TEXT(Sales[[#This Row],[Date and Time]],"mmmm")</f>
        <v>July</v>
      </c>
    </row>
    <row r="532" spans="1:14" x14ac:dyDescent="0.3">
      <c r="A532" s="1" t="s">
        <v>4000</v>
      </c>
      <c r="B532" s="2">
        <v>45509.147488425922</v>
      </c>
      <c r="C532" s="1" t="s">
        <v>3441</v>
      </c>
      <c r="D532" s="1" t="s">
        <v>747</v>
      </c>
      <c r="E532" s="1" t="s">
        <v>3461</v>
      </c>
      <c r="F532" s="1" t="s">
        <v>3476</v>
      </c>
      <c r="G532" s="1">
        <v>665.8</v>
      </c>
      <c r="H532" s="1">
        <v>7</v>
      </c>
      <c r="I532" s="1">
        <f>Sales[[#This Row],[Selling Price]]*H532</f>
        <v>4660.5999999999995</v>
      </c>
      <c r="J532" s="1">
        <f>VLOOKUP(Sales[[#This Row],[Product ID]],Products[],4,0)</f>
        <v>325.48</v>
      </c>
      <c r="K532" s="1">
        <f>Sales[[#This Row],[Total Sales]]-Sales[[#This Row],[Cost price]]</f>
        <v>4335.119999999999</v>
      </c>
      <c r="L532" s="1" t="str">
        <f>TEXT(Sales[[#This Row],[Date and Time]],"dddd")</f>
        <v>Monday</v>
      </c>
      <c r="M532" s="1" t="str">
        <f>TEXT(Sales[[#This Row],[Date and Time]],"mm")</f>
        <v>08</v>
      </c>
      <c r="N532" s="10" t="str">
        <f>TEXT(Sales[[#This Row],[Date and Time]],"mmmm")</f>
        <v>August</v>
      </c>
    </row>
    <row r="533" spans="1:14" x14ac:dyDescent="0.3">
      <c r="A533" s="1" t="s">
        <v>4001</v>
      </c>
      <c r="B533" s="2">
        <v>45526.890011574076</v>
      </c>
      <c r="C533" s="1" t="s">
        <v>3284</v>
      </c>
      <c r="D533" s="1" t="s">
        <v>2164</v>
      </c>
      <c r="E533" s="1" t="s">
        <v>3466</v>
      </c>
      <c r="F533" s="1" t="s">
        <v>3462</v>
      </c>
      <c r="G533" s="1">
        <v>186.54</v>
      </c>
      <c r="H533" s="1">
        <v>9</v>
      </c>
      <c r="I533" s="1">
        <f>Sales[[#This Row],[Selling Price]]*H533</f>
        <v>1678.86</v>
      </c>
      <c r="J533" s="1">
        <f>VLOOKUP(Sales[[#This Row],[Product ID]],Products[],4,0)</f>
        <v>644.58000000000004</v>
      </c>
      <c r="K533" s="1">
        <f>Sales[[#This Row],[Total Sales]]-Sales[[#This Row],[Cost price]]</f>
        <v>1034.2799999999997</v>
      </c>
      <c r="L533" s="1" t="str">
        <f>TEXT(Sales[[#This Row],[Date and Time]],"dddd")</f>
        <v>Thursday</v>
      </c>
      <c r="M533" s="1" t="str">
        <f>TEXT(Sales[[#This Row],[Date and Time]],"mm")</f>
        <v>08</v>
      </c>
      <c r="N533" s="10" t="str">
        <f>TEXT(Sales[[#This Row],[Date and Time]],"mmmm")</f>
        <v>August</v>
      </c>
    </row>
    <row r="534" spans="1:14" x14ac:dyDescent="0.3">
      <c r="A534" s="1" t="s">
        <v>4002</v>
      </c>
      <c r="B534" s="2">
        <v>45409.197418981479</v>
      </c>
      <c r="C534" s="1" t="s">
        <v>3393</v>
      </c>
      <c r="D534" s="1" t="s">
        <v>1361</v>
      </c>
      <c r="E534" s="1" t="s">
        <v>3464</v>
      </c>
      <c r="F534" s="1" t="s">
        <v>3462</v>
      </c>
      <c r="G534" s="1">
        <v>846.61</v>
      </c>
      <c r="H534" s="1">
        <v>9</v>
      </c>
      <c r="I534" s="1">
        <f>Sales[[#This Row],[Selling Price]]*H534</f>
        <v>7619.49</v>
      </c>
      <c r="J534" s="1">
        <f>VLOOKUP(Sales[[#This Row],[Product ID]],Products[],4,0)</f>
        <v>368.41</v>
      </c>
      <c r="K534" s="1">
        <f>Sales[[#This Row],[Total Sales]]-Sales[[#This Row],[Cost price]]</f>
        <v>7251.08</v>
      </c>
      <c r="L534" s="1" t="str">
        <f>TEXT(Sales[[#This Row],[Date and Time]],"dddd")</f>
        <v>Saturday</v>
      </c>
      <c r="M534" s="1" t="str">
        <f>TEXT(Sales[[#This Row],[Date and Time]],"mm")</f>
        <v>04</v>
      </c>
      <c r="N534" s="10" t="str">
        <f>TEXT(Sales[[#This Row],[Date and Time]],"mmmm")</f>
        <v>April</v>
      </c>
    </row>
    <row r="535" spans="1:14" x14ac:dyDescent="0.3">
      <c r="A535" s="1" t="s">
        <v>4003</v>
      </c>
      <c r="B535" s="2">
        <v>45572.539293981485</v>
      </c>
      <c r="C535" s="1" t="s">
        <v>3388</v>
      </c>
      <c r="D535" s="1" t="s">
        <v>1107</v>
      </c>
      <c r="E535" s="1" t="s">
        <v>3479</v>
      </c>
      <c r="F535" s="1" t="s">
        <v>3467</v>
      </c>
      <c r="G535" s="1">
        <v>41.2</v>
      </c>
      <c r="H535" s="1">
        <v>2</v>
      </c>
      <c r="I535" s="1">
        <f>Sales[[#This Row],[Selling Price]]*H535</f>
        <v>82.4</v>
      </c>
      <c r="J535" s="1">
        <f>VLOOKUP(Sales[[#This Row],[Product ID]],Products[],4,0)</f>
        <v>65.66</v>
      </c>
      <c r="K535" s="1">
        <f>Sales[[#This Row],[Total Sales]]-Sales[[#This Row],[Cost price]]</f>
        <v>16.740000000000009</v>
      </c>
      <c r="L535" s="1" t="str">
        <f>TEXT(Sales[[#This Row],[Date and Time]],"dddd")</f>
        <v>Monday</v>
      </c>
      <c r="M535" s="1" t="str">
        <f>TEXT(Sales[[#This Row],[Date and Time]],"mm")</f>
        <v>10</v>
      </c>
      <c r="N535" s="10" t="str">
        <f>TEXT(Sales[[#This Row],[Date and Time]],"mmmm")</f>
        <v>October</v>
      </c>
    </row>
    <row r="536" spans="1:14" x14ac:dyDescent="0.3">
      <c r="A536" s="1" t="s">
        <v>4004</v>
      </c>
      <c r="B536" s="2">
        <v>45355.48474537037</v>
      </c>
      <c r="C536" s="1" t="s">
        <v>3249</v>
      </c>
      <c r="D536" s="1" t="s">
        <v>1403</v>
      </c>
      <c r="E536" s="1" t="s">
        <v>3466</v>
      </c>
      <c r="F536" s="1" t="s">
        <v>3476</v>
      </c>
      <c r="G536" s="1">
        <v>287.95999999999998</v>
      </c>
      <c r="H536" s="1">
        <v>5</v>
      </c>
      <c r="I536" s="1">
        <f>Sales[[#This Row],[Selling Price]]*H536</f>
        <v>1439.8</v>
      </c>
      <c r="J536" s="1">
        <f>VLOOKUP(Sales[[#This Row],[Product ID]],Products[],4,0)</f>
        <v>866.87</v>
      </c>
      <c r="K536" s="1">
        <f>Sales[[#This Row],[Total Sales]]-Sales[[#This Row],[Cost price]]</f>
        <v>572.92999999999995</v>
      </c>
      <c r="L536" s="1" t="str">
        <f>TEXT(Sales[[#This Row],[Date and Time]],"dddd")</f>
        <v>Monday</v>
      </c>
      <c r="M536" s="1" t="str">
        <f>TEXT(Sales[[#This Row],[Date and Time]],"mm")</f>
        <v>03</v>
      </c>
      <c r="N536" s="10" t="str">
        <f>TEXT(Sales[[#This Row],[Date and Time]],"mmmm")</f>
        <v>March</v>
      </c>
    </row>
    <row r="537" spans="1:14" x14ac:dyDescent="0.3">
      <c r="A537" s="1" t="s">
        <v>4005</v>
      </c>
      <c r="B537" s="2">
        <v>45590.449699074074</v>
      </c>
      <c r="C537" s="1" t="s">
        <v>3312</v>
      </c>
      <c r="D537" s="1" t="s">
        <v>3170</v>
      </c>
      <c r="E537" s="1" t="s">
        <v>3479</v>
      </c>
      <c r="F537" s="1" t="s">
        <v>3476</v>
      </c>
      <c r="G537" s="1">
        <v>39.32</v>
      </c>
      <c r="H537" s="1">
        <v>8</v>
      </c>
      <c r="I537" s="1">
        <f>Sales[[#This Row],[Selling Price]]*H537</f>
        <v>314.56</v>
      </c>
      <c r="J537" s="1">
        <f>VLOOKUP(Sales[[#This Row],[Product ID]],Products[],4,0)</f>
        <v>193.63</v>
      </c>
      <c r="K537" s="1">
        <f>Sales[[#This Row],[Total Sales]]-Sales[[#This Row],[Cost price]]</f>
        <v>120.93</v>
      </c>
      <c r="L537" s="1" t="str">
        <f>TEXT(Sales[[#This Row],[Date and Time]],"dddd")</f>
        <v>Friday</v>
      </c>
      <c r="M537" s="1" t="str">
        <f>TEXT(Sales[[#This Row],[Date and Time]],"mm")</f>
        <v>10</v>
      </c>
      <c r="N537" s="10" t="str">
        <f>TEXT(Sales[[#This Row],[Date and Time]],"mmmm")</f>
        <v>October</v>
      </c>
    </row>
    <row r="538" spans="1:14" x14ac:dyDescent="0.3">
      <c r="A538" s="1" t="s">
        <v>4006</v>
      </c>
      <c r="B538" s="2">
        <v>45440.946689814817</v>
      </c>
      <c r="C538" s="1" t="s">
        <v>3340</v>
      </c>
      <c r="D538" s="1" t="s">
        <v>1128</v>
      </c>
      <c r="E538" s="1" t="s">
        <v>3461</v>
      </c>
      <c r="F538" s="1" t="s">
        <v>3467</v>
      </c>
      <c r="G538" s="1">
        <v>1980.07</v>
      </c>
      <c r="H538" s="1">
        <v>8</v>
      </c>
      <c r="I538" s="1">
        <f>Sales[[#This Row],[Selling Price]]*H538</f>
        <v>15840.56</v>
      </c>
      <c r="J538" s="1">
        <f>VLOOKUP(Sales[[#This Row],[Product ID]],Products[],4,0)</f>
        <v>834.4</v>
      </c>
      <c r="K538" s="1">
        <f>Sales[[#This Row],[Total Sales]]-Sales[[#This Row],[Cost price]]</f>
        <v>15006.16</v>
      </c>
      <c r="L538" s="1" t="str">
        <f>TEXT(Sales[[#This Row],[Date and Time]],"dddd")</f>
        <v>Tuesday</v>
      </c>
      <c r="M538" s="1" t="str">
        <f>TEXT(Sales[[#This Row],[Date and Time]],"mm")</f>
        <v>05</v>
      </c>
      <c r="N538" s="10" t="str">
        <f>TEXT(Sales[[#This Row],[Date and Time]],"mmmm")</f>
        <v>May</v>
      </c>
    </row>
    <row r="539" spans="1:14" x14ac:dyDescent="0.3">
      <c r="A539" s="1" t="s">
        <v>4007</v>
      </c>
      <c r="B539" s="2">
        <v>45453.12091435185</v>
      </c>
      <c r="C539" s="1" t="s">
        <v>3318</v>
      </c>
      <c r="D539" s="1" t="s">
        <v>430</v>
      </c>
      <c r="E539" s="1" t="s">
        <v>3464</v>
      </c>
      <c r="F539" s="1" t="s">
        <v>3469</v>
      </c>
      <c r="G539" s="1">
        <v>1619.96</v>
      </c>
      <c r="H539" s="1">
        <v>6</v>
      </c>
      <c r="I539" s="1">
        <f>Sales[[#This Row],[Selling Price]]*H539</f>
        <v>9719.76</v>
      </c>
      <c r="J539" s="1">
        <f>VLOOKUP(Sales[[#This Row],[Product ID]],Products[],4,0)</f>
        <v>69.03</v>
      </c>
      <c r="K539" s="1">
        <f>Sales[[#This Row],[Total Sales]]-Sales[[#This Row],[Cost price]]</f>
        <v>9650.73</v>
      </c>
      <c r="L539" s="1" t="str">
        <f>TEXT(Sales[[#This Row],[Date and Time]],"dddd")</f>
        <v>Monday</v>
      </c>
      <c r="M539" s="1" t="str">
        <f>TEXT(Sales[[#This Row],[Date and Time]],"mm")</f>
        <v>06</v>
      </c>
      <c r="N539" s="10" t="str">
        <f>TEXT(Sales[[#This Row],[Date and Time]],"mmmm")</f>
        <v>June</v>
      </c>
    </row>
    <row r="540" spans="1:14" x14ac:dyDescent="0.3">
      <c r="A540" s="1" t="s">
        <v>4008</v>
      </c>
      <c r="B540" s="2">
        <v>45441.060127314813</v>
      </c>
      <c r="C540" s="1" t="s">
        <v>3220</v>
      </c>
      <c r="D540" s="1" t="s">
        <v>1975</v>
      </c>
      <c r="E540" s="1" t="s">
        <v>3461</v>
      </c>
      <c r="F540" s="1" t="s">
        <v>3462</v>
      </c>
      <c r="G540" s="1">
        <v>773.62</v>
      </c>
      <c r="H540" s="1">
        <v>5</v>
      </c>
      <c r="I540" s="1">
        <f>Sales[[#This Row],[Selling Price]]*H540</f>
        <v>3868.1</v>
      </c>
      <c r="J540" s="1">
        <f>VLOOKUP(Sales[[#This Row],[Product ID]],Products[],4,0)</f>
        <v>27.63</v>
      </c>
      <c r="K540" s="1">
        <f>Sales[[#This Row],[Total Sales]]-Sales[[#This Row],[Cost price]]</f>
        <v>3840.47</v>
      </c>
      <c r="L540" s="1" t="str">
        <f>TEXT(Sales[[#This Row],[Date and Time]],"dddd")</f>
        <v>Wednesday</v>
      </c>
      <c r="M540" s="1" t="str">
        <f>TEXT(Sales[[#This Row],[Date and Time]],"mm")</f>
        <v>05</v>
      </c>
      <c r="N540" s="10" t="str">
        <f>TEXT(Sales[[#This Row],[Date and Time]],"mmmm")</f>
        <v>May</v>
      </c>
    </row>
    <row r="541" spans="1:14" x14ac:dyDescent="0.3">
      <c r="A541" s="1" t="s">
        <v>4009</v>
      </c>
      <c r="B541" s="2">
        <v>45428.752789351849</v>
      </c>
      <c r="C541" s="1" t="s">
        <v>3372</v>
      </c>
      <c r="D541" s="1" t="s">
        <v>2635</v>
      </c>
      <c r="E541" s="1" t="s">
        <v>3461</v>
      </c>
      <c r="F541" s="1" t="s">
        <v>3469</v>
      </c>
      <c r="G541" s="1">
        <v>1323.59</v>
      </c>
      <c r="H541" s="1">
        <v>4</v>
      </c>
      <c r="I541" s="1">
        <f>Sales[[#This Row],[Selling Price]]*H541</f>
        <v>5294.36</v>
      </c>
      <c r="J541" s="1">
        <f>VLOOKUP(Sales[[#This Row],[Product ID]],Products[],4,0)</f>
        <v>415.38</v>
      </c>
      <c r="K541" s="1">
        <f>Sales[[#This Row],[Total Sales]]-Sales[[#This Row],[Cost price]]</f>
        <v>4878.9799999999996</v>
      </c>
      <c r="L541" s="1" t="str">
        <f>TEXT(Sales[[#This Row],[Date and Time]],"dddd")</f>
        <v>Thursday</v>
      </c>
      <c r="M541" s="1" t="str">
        <f>TEXT(Sales[[#This Row],[Date and Time]],"mm")</f>
        <v>05</v>
      </c>
      <c r="N541" s="10" t="str">
        <f>TEXT(Sales[[#This Row],[Date and Time]],"mmmm")</f>
        <v>May</v>
      </c>
    </row>
    <row r="542" spans="1:14" x14ac:dyDescent="0.3">
      <c r="A542" s="1" t="s">
        <v>4010</v>
      </c>
      <c r="B542" s="2">
        <v>45529.787187499998</v>
      </c>
      <c r="C542" s="1" t="s">
        <v>3407</v>
      </c>
      <c r="D542" s="1" t="s">
        <v>2083</v>
      </c>
      <c r="E542" s="1" t="s">
        <v>3464</v>
      </c>
      <c r="F542" s="1" t="s">
        <v>3469</v>
      </c>
      <c r="G542" s="1">
        <v>1914.22</v>
      </c>
      <c r="H542" s="1">
        <v>7</v>
      </c>
      <c r="I542" s="1">
        <f>Sales[[#This Row],[Selling Price]]*H542</f>
        <v>13399.54</v>
      </c>
      <c r="J542" s="1">
        <f>VLOOKUP(Sales[[#This Row],[Product ID]],Products[],4,0)</f>
        <v>37.53</v>
      </c>
      <c r="K542" s="1">
        <f>Sales[[#This Row],[Total Sales]]-Sales[[#This Row],[Cost price]]</f>
        <v>13362.01</v>
      </c>
      <c r="L542" s="1" t="str">
        <f>TEXT(Sales[[#This Row],[Date and Time]],"dddd")</f>
        <v>Sunday</v>
      </c>
      <c r="M542" s="1" t="str">
        <f>TEXT(Sales[[#This Row],[Date and Time]],"mm")</f>
        <v>08</v>
      </c>
      <c r="N542" s="10" t="str">
        <f>TEXT(Sales[[#This Row],[Date and Time]],"mmmm")</f>
        <v>August</v>
      </c>
    </row>
    <row r="543" spans="1:14" x14ac:dyDescent="0.3">
      <c r="A543" s="1" t="s">
        <v>4011</v>
      </c>
      <c r="B543" s="2">
        <v>45299.284849537034</v>
      </c>
      <c r="C543" s="1" t="s">
        <v>3439</v>
      </c>
      <c r="D543" s="1" t="s">
        <v>840</v>
      </c>
      <c r="E543" s="1" t="s">
        <v>3464</v>
      </c>
      <c r="F543" s="1" t="s">
        <v>3467</v>
      </c>
      <c r="G543" s="1">
        <v>981.75</v>
      </c>
      <c r="H543" s="1">
        <v>2</v>
      </c>
      <c r="I543" s="1">
        <f>Sales[[#This Row],[Selling Price]]*H543</f>
        <v>1963.5</v>
      </c>
      <c r="J543" s="1">
        <f>VLOOKUP(Sales[[#This Row],[Product ID]],Products[],4,0)</f>
        <v>945.84</v>
      </c>
      <c r="K543" s="1">
        <f>Sales[[#This Row],[Total Sales]]-Sales[[#This Row],[Cost price]]</f>
        <v>1017.66</v>
      </c>
      <c r="L543" s="1" t="str">
        <f>TEXT(Sales[[#This Row],[Date and Time]],"dddd")</f>
        <v>Monday</v>
      </c>
      <c r="M543" s="1" t="str">
        <f>TEXT(Sales[[#This Row],[Date and Time]],"mm")</f>
        <v>01</v>
      </c>
      <c r="N543" s="10" t="str">
        <f>TEXT(Sales[[#This Row],[Date and Time]],"mmmm")</f>
        <v>January</v>
      </c>
    </row>
    <row r="544" spans="1:14" x14ac:dyDescent="0.3">
      <c r="A544" s="1" t="s">
        <v>4012</v>
      </c>
      <c r="B544" s="2">
        <v>45452.105787037035</v>
      </c>
      <c r="C544" s="1" t="s">
        <v>3298</v>
      </c>
      <c r="D544" s="1" t="s">
        <v>1248</v>
      </c>
      <c r="E544" s="1" t="s">
        <v>3479</v>
      </c>
      <c r="F544" s="1" t="s">
        <v>3476</v>
      </c>
      <c r="G544" s="1">
        <v>1555.11</v>
      </c>
      <c r="H544" s="1">
        <v>5</v>
      </c>
      <c r="I544" s="1">
        <f>Sales[[#This Row],[Selling Price]]*H544</f>
        <v>7775.5499999999993</v>
      </c>
      <c r="J544" s="1">
        <f>VLOOKUP(Sales[[#This Row],[Product ID]],Products[],4,0)</f>
        <v>965.14</v>
      </c>
      <c r="K544" s="1">
        <f>Sales[[#This Row],[Total Sales]]-Sales[[#This Row],[Cost price]]</f>
        <v>6810.4099999999989</v>
      </c>
      <c r="L544" s="1" t="str">
        <f>TEXT(Sales[[#This Row],[Date and Time]],"dddd")</f>
        <v>Sunday</v>
      </c>
      <c r="M544" s="1" t="str">
        <f>TEXT(Sales[[#This Row],[Date and Time]],"mm")</f>
        <v>06</v>
      </c>
      <c r="N544" s="10" t="str">
        <f>TEXT(Sales[[#This Row],[Date and Time]],"mmmm")</f>
        <v>June</v>
      </c>
    </row>
    <row r="545" spans="1:14" x14ac:dyDescent="0.3">
      <c r="A545" s="1" t="s">
        <v>4013</v>
      </c>
      <c r="B545" s="2">
        <v>45377.665995370371</v>
      </c>
      <c r="C545" s="1" t="s">
        <v>3396</v>
      </c>
      <c r="D545" s="1" t="s">
        <v>1396</v>
      </c>
      <c r="E545" s="1" t="s">
        <v>3466</v>
      </c>
      <c r="F545" s="1" t="s">
        <v>3469</v>
      </c>
      <c r="G545" s="1">
        <v>1082.83</v>
      </c>
      <c r="H545" s="1">
        <v>3</v>
      </c>
      <c r="I545" s="1">
        <f>Sales[[#This Row],[Selling Price]]*H545</f>
        <v>3248.49</v>
      </c>
      <c r="J545" s="1">
        <f>VLOOKUP(Sales[[#This Row],[Product ID]],Products[],4,0)</f>
        <v>570.6</v>
      </c>
      <c r="K545" s="1">
        <f>Sales[[#This Row],[Total Sales]]-Sales[[#This Row],[Cost price]]</f>
        <v>2677.89</v>
      </c>
      <c r="L545" s="1" t="str">
        <f>TEXT(Sales[[#This Row],[Date and Time]],"dddd")</f>
        <v>Tuesday</v>
      </c>
      <c r="M545" s="1" t="str">
        <f>TEXT(Sales[[#This Row],[Date and Time]],"mm")</f>
        <v>03</v>
      </c>
      <c r="N545" s="10" t="str">
        <f>TEXT(Sales[[#This Row],[Date and Time]],"mmmm")</f>
        <v>March</v>
      </c>
    </row>
    <row r="546" spans="1:14" x14ac:dyDescent="0.3">
      <c r="A546" s="1" t="s">
        <v>4014</v>
      </c>
      <c r="B546" s="2">
        <v>45296.817291666666</v>
      </c>
      <c r="C546" s="1" t="s">
        <v>3301</v>
      </c>
      <c r="D546" s="1" t="s">
        <v>1452</v>
      </c>
      <c r="E546" s="1" t="s">
        <v>3461</v>
      </c>
      <c r="F546" s="1" t="s">
        <v>3472</v>
      </c>
      <c r="G546" s="1">
        <v>203.54</v>
      </c>
      <c r="H546" s="1">
        <v>6</v>
      </c>
      <c r="I546" s="1">
        <f>Sales[[#This Row],[Selling Price]]*H546</f>
        <v>1221.24</v>
      </c>
      <c r="J546" s="1">
        <f>VLOOKUP(Sales[[#This Row],[Product ID]],Products[],4,0)</f>
        <v>502.29</v>
      </c>
      <c r="K546" s="1">
        <f>Sales[[#This Row],[Total Sales]]-Sales[[#This Row],[Cost price]]</f>
        <v>718.95</v>
      </c>
      <c r="L546" s="1" t="str">
        <f>TEXT(Sales[[#This Row],[Date and Time]],"dddd")</f>
        <v>Friday</v>
      </c>
      <c r="M546" s="1" t="str">
        <f>TEXT(Sales[[#This Row],[Date and Time]],"mm")</f>
        <v>01</v>
      </c>
      <c r="N546" s="10" t="str">
        <f>TEXT(Sales[[#This Row],[Date and Time]],"mmmm")</f>
        <v>January</v>
      </c>
    </row>
    <row r="547" spans="1:14" x14ac:dyDescent="0.3">
      <c r="A547" s="1" t="s">
        <v>4015</v>
      </c>
      <c r="B547" s="2">
        <v>45355.137060185189</v>
      </c>
      <c r="C547" s="1" t="s">
        <v>3417</v>
      </c>
      <c r="D547" s="1" t="s">
        <v>199</v>
      </c>
      <c r="E547" s="1" t="s">
        <v>3479</v>
      </c>
      <c r="F547" s="1" t="s">
        <v>3467</v>
      </c>
      <c r="G547" s="1">
        <v>1456.44</v>
      </c>
      <c r="H547" s="1">
        <v>2</v>
      </c>
      <c r="I547" s="1">
        <f>Sales[[#This Row],[Selling Price]]*H547</f>
        <v>2912.88</v>
      </c>
      <c r="J547" s="1">
        <f>VLOOKUP(Sales[[#This Row],[Product ID]],Products[],4,0)</f>
        <v>648.5</v>
      </c>
      <c r="K547" s="1">
        <f>Sales[[#This Row],[Total Sales]]-Sales[[#This Row],[Cost price]]</f>
        <v>2264.38</v>
      </c>
      <c r="L547" s="1" t="str">
        <f>TEXT(Sales[[#This Row],[Date and Time]],"dddd")</f>
        <v>Monday</v>
      </c>
      <c r="M547" s="1" t="str">
        <f>TEXT(Sales[[#This Row],[Date and Time]],"mm")</f>
        <v>03</v>
      </c>
      <c r="N547" s="10" t="str">
        <f>TEXT(Sales[[#This Row],[Date and Time]],"mmmm")</f>
        <v>March</v>
      </c>
    </row>
    <row r="548" spans="1:14" x14ac:dyDescent="0.3">
      <c r="A548" s="1" t="s">
        <v>4016</v>
      </c>
      <c r="B548" s="2">
        <v>45473.929340277777</v>
      </c>
      <c r="C548" s="1" t="s">
        <v>3323</v>
      </c>
      <c r="D548" s="1" t="s">
        <v>2696</v>
      </c>
      <c r="E548" s="1" t="s">
        <v>3466</v>
      </c>
      <c r="F548" s="1" t="s">
        <v>3472</v>
      </c>
      <c r="G548" s="1">
        <v>45.83</v>
      </c>
      <c r="H548" s="1">
        <v>7</v>
      </c>
      <c r="I548" s="1">
        <f>Sales[[#This Row],[Selling Price]]*H548</f>
        <v>320.81</v>
      </c>
      <c r="J548" s="1">
        <f>VLOOKUP(Sales[[#This Row],[Product ID]],Products[],4,0)</f>
        <v>942.34</v>
      </c>
      <c r="K548" s="1">
        <f>Sales[[#This Row],[Total Sales]]-Sales[[#This Row],[Cost price]]</f>
        <v>-621.53</v>
      </c>
      <c r="L548" s="1" t="str">
        <f>TEXT(Sales[[#This Row],[Date and Time]],"dddd")</f>
        <v>Sunday</v>
      </c>
      <c r="M548" s="1" t="str">
        <f>TEXT(Sales[[#This Row],[Date and Time]],"mm")</f>
        <v>06</v>
      </c>
      <c r="N548" s="10" t="str">
        <f>TEXT(Sales[[#This Row],[Date and Time]],"mmmm")</f>
        <v>June</v>
      </c>
    </row>
    <row r="549" spans="1:14" x14ac:dyDescent="0.3">
      <c r="A549" s="1" t="s">
        <v>4017</v>
      </c>
      <c r="B549" s="2">
        <v>45536.410185185188</v>
      </c>
      <c r="C549" s="1" t="s">
        <v>3321</v>
      </c>
      <c r="D549" s="1" t="s">
        <v>287</v>
      </c>
      <c r="E549" s="1" t="s">
        <v>3464</v>
      </c>
      <c r="F549" s="1" t="s">
        <v>3467</v>
      </c>
      <c r="G549" s="1">
        <v>768.33</v>
      </c>
      <c r="H549" s="1">
        <v>5</v>
      </c>
      <c r="I549" s="1">
        <f>Sales[[#This Row],[Selling Price]]*H549</f>
        <v>3841.65</v>
      </c>
      <c r="J549" s="1">
        <f>VLOOKUP(Sales[[#This Row],[Product ID]],Products[],4,0)</f>
        <v>57.64</v>
      </c>
      <c r="K549" s="1">
        <f>Sales[[#This Row],[Total Sales]]-Sales[[#This Row],[Cost price]]</f>
        <v>3784.01</v>
      </c>
      <c r="L549" s="1" t="str">
        <f>TEXT(Sales[[#This Row],[Date and Time]],"dddd")</f>
        <v>Sunday</v>
      </c>
      <c r="M549" s="1" t="str">
        <f>TEXT(Sales[[#This Row],[Date and Time]],"mm")</f>
        <v>09</v>
      </c>
      <c r="N549" s="10" t="str">
        <f>TEXT(Sales[[#This Row],[Date and Time]],"mmmm")</f>
        <v>September</v>
      </c>
    </row>
    <row r="550" spans="1:14" x14ac:dyDescent="0.3">
      <c r="A550" s="1" t="s">
        <v>4018</v>
      </c>
      <c r="B550" s="2">
        <v>45331.581145833334</v>
      </c>
      <c r="C550" s="1" t="s">
        <v>3269</v>
      </c>
      <c r="D550" s="1" t="s">
        <v>3072</v>
      </c>
      <c r="E550" s="1" t="s">
        <v>3479</v>
      </c>
      <c r="F550" s="1" t="s">
        <v>3472</v>
      </c>
      <c r="G550" s="1">
        <v>1300.99</v>
      </c>
      <c r="H550" s="1">
        <v>6</v>
      </c>
      <c r="I550" s="1">
        <f>Sales[[#This Row],[Selling Price]]*H550</f>
        <v>7805.9400000000005</v>
      </c>
      <c r="J550" s="1">
        <f>VLOOKUP(Sales[[#This Row],[Product ID]],Products[],4,0)</f>
        <v>627.66</v>
      </c>
      <c r="K550" s="1">
        <f>Sales[[#This Row],[Total Sales]]-Sales[[#This Row],[Cost price]]</f>
        <v>7178.2800000000007</v>
      </c>
      <c r="L550" s="1" t="str">
        <f>TEXT(Sales[[#This Row],[Date and Time]],"dddd")</f>
        <v>Friday</v>
      </c>
      <c r="M550" s="1" t="str">
        <f>TEXT(Sales[[#This Row],[Date and Time]],"mm")</f>
        <v>02</v>
      </c>
      <c r="N550" s="10" t="str">
        <f>TEXT(Sales[[#This Row],[Date and Time]],"mmmm")</f>
        <v>February</v>
      </c>
    </row>
    <row r="551" spans="1:14" x14ac:dyDescent="0.3">
      <c r="A551" s="1" t="s">
        <v>4019</v>
      </c>
      <c r="B551" s="2">
        <v>45325.09306712963</v>
      </c>
      <c r="C551" s="1" t="s">
        <v>3368</v>
      </c>
      <c r="D551" s="1" t="s">
        <v>1666</v>
      </c>
      <c r="E551" s="1" t="s">
        <v>3479</v>
      </c>
      <c r="F551" s="1" t="s">
        <v>3467</v>
      </c>
      <c r="G551" s="1">
        <v>1105.78</v>
      </c>
      <c r="H551" s="1">
        <v>8</v>
      </c>
      <c r="I551" s="1">
        <f>Sales[[#This Row],[Selling Price]]*H551</f>
        <v>8846.24</v>
      </c>
      <c r="J551" s="1">
        <f>VLOOKUP(Sales[[#This Row],[Product ID]],Products[],4,0)</f>
        <v>197.58</v>
      </c>
      <c r="K551" s="1">
        <f>Sales[[#This Row],[Total Sales]]-Sales[[#This Row],[Cost price]]</f>
        <v>8648.66</v>
      </c>
      <c r="L551" s="1" t="str">
        <f>TEXT(Sales[[#This Row],[Date and Time]],"dddd")</f>
        <v>Saturday</v>
      </c>
      <c r="M551" s="1" t="str">
        <f>TEXT(Sales[[#This Row],[Date and Time]],"mm")</f>
        <v>02</v>
      </c>
      <c r="N551" s="10" t="str">
        <f>TEXT(Sales[[#This Row],[Date and Time]],"mmmm")</f>
        <v>February</v>
      </c>
    </row>
    <row r="552" spans="1:14" x14ac:dyDescent="0.3">
      <c r="A552" s="1" t="s">
        <v>4020</v>
      </c>
      <c r="B552" s="2">
        <v>45595.528912037036</v>
      </c>
      <c r="C552" s="1" t="s">
        <v>3339</v>
      </c>
      <c r="D552" s="1" t="s">
        <v>2117</v>
      </c>
      <c r="E552" s="1" t="s">
        <v>3466</v>
      </c>
      <c r="F552" s="1" t="s">
        <v>3467</v>
      </c>
      <c r="G552" s="1">
        <v>711.21</v>
      </c>
      <c r="H552" s="1">
        <v>2</v>
      </c>
      <c r="I552" s="1">
        <f>Sales[[#This Row],[Selling Price]]*H552</f>
        <v>1422.42</v>
      </c>
      <c r="J552" s="1">
        <f>VLOOKUP(Sales[[#This Row],[Product ID]],Products[],4,0)</f>
        <v>646.59</v>
      </c>
      <c r="K552" s="1">
        <f>Sales[[#This Row],[Total Sales]]-Sales[[#This Row],[Cost price]]</f>
        <v>775.83</v>
      </c>
      <c r="L552" s="1" t="str">
        <f>TEXT(Sales[[#This Row],[Date and Time]],"dddd")</f>
        <v>Wednesday</v>
      </c>
      <c r="M552" s="1" t="str">
        <f>TEXT(Sales[[#This Row],[Date and Time]],"mm")</f>
        <v>10</v>
      </c>
      <c r="N552" s="10" t="str">
        <f>TEXT(Sales[[#This Row],[Date and Time]],"mmmm")</f>
        <v>October</v>
      </c>
    </row>
    <row r="553" spans="1:14" x14ac:dyDescent="0.3">
      <c r="A553" s="1" t="s">
        <v>4021</v>
      </c>
      <c r="B553" s="2">
        <v>45378.457592592589</v>
      </c>
      <c r="C553" s="1" t="s">
        <v>3446</v>
      </c>
      <c r="D553" s="1" t="s">
        <v>1001</v>
      </c>
      <c r="E553" s="1" t="s">
        <v>3466</v>
      </c>
      <c r="F553" s="1" t="s">
        <v>3476</v>
      </c>
      <c r="G553" s="1">
        <v>1334.17</v>
      </c>
      <c r="H553" s="1">
        <v>3</v>
      </c>
      <c r="I553" s="1">
        <f>Sales[[#This Row],[Selling Price]]*H553</f>
        <v>4002.51</v>
      </c>
      <c r="J553" s="1">
        <f>VLOOKUP(Sales[[#This Row],[Product ID]],Products[],4,0)</f>
        <v>809.98</v>
      </c>
      <c r="K553" s="1">
        <f>Sales[[#This Row],[Total Sales]]-Sales[[#This Row],[Cost price]]</f>
        <v>3192.53</v>
      </c>
      <c r="L553" s="1" t="str">
        <f>TEXT(Sales[[#This Row],[Date and Time]],"dddd")</f>
        <v>Wednesday</v>
      </c>
      <c r="M553" s="1" t="str">
        <f>TEXT(Sales[[#This Row],[Date and Time]],"mm")</f>
        <v>03</v>
      </c>
      <c r="N553" s="10" t="str">
        <f>TEXT(Sales[[#This Row],[Date and Time]],"mmmm")</f>
        <v>March</v>
      </c>
    </row>
    <row r="554" spans="1:14" x14ac:dyDescent="0.3">
      <c r="A554" s="1" t="s">
        <v>4022</v>
      </c>
      <c r="B554" s="2">
        <v>45457.616678240738</v>
      </c>
      <c r="C554" s="1" t="s">
        <v>3287</v>
      </c>
      <c r="D554" s="1" t="s">
        <v>1611</v>
      </c>
      <c r="E554" s="1" t="s">
        <v>3471</v>
      </c>
      <c r="F554" s="1" t="s">
        <v>3476</v>
      </c>
      <c r="G554" s="1">
        <v>659.52</v>
      </c>
      <c r="H554" s="1">
        <v>9</v>
      </c>
      <c r="I554" s="1">
        <f>Sales[[#This Row],[Selling Price]]*H554</f>
        <v>5935.68</v>
      </c>
      <c r="J554" s="1">
        <f>VLOOKUP(Sales[[#This Row],[Product ID]],Products[],4,0)</f>
        <v>901.68</v>
      </c>
      <c r="K554" s="1">
        <f>Sales[[#This Row],[Total Sales]]-Sales[[#This Row],[Cost price]]</f>
        <v>5034</v>
      </c>
      <c r="L554" s="1" t="str">
        <f>TEXT(Sales[[#This Row],[Date and Time]],"dddd")</f>
        <v>Friday</v>
      </c>
      <c r="M554" s="1" t="str">
        <f>TEXT(Sales[[#This Row],[Date and Time]],"mm")</f>
        <v>06</v>
      </c>
      <c r="N554" s="10" t="str">
        <f>TEXT(Sales[[#This Row],[Date and Time]],"mmmm")</f>
        <v>June</v>
      </c>
    </row>
    <row r="555" spans="1:14" x14ac:dyDescent="0.3">
      <c r="A555" s="1" t="s">
        <v>4023</v>
      </c>
      <c r="B555" s="2">
        <v>45487.795312499999</v>
      </c>
      <c r="C555" s="1" t="s">
        <v>3297</v>
      </c>
      <c r="D555" s="1" t="s">
        <v>3040</v>
      </c>
      <c r="E555" s="1" t="s">
        <v>3479</v>
      </c>
      <c r="F555" s="1" t="s">
        <v>3476</v>
      </c>
      <c r="G555" s="1">
        <v>1496.54</v>
      </c>
      <c r="H555" s="1">
        <v>6</v>
      </c>
      <c r="I555" s="1">
        <f>Sales[[#This Row],[Selling Price]]*H555</f>
        <v>8979.24</v>
      </c>
      <c r="J555" s="1">
        <f>VLOOKUP(Sales[[#This Row],[Product ID]],Products[],4,0)</f>
        <v>821.78</v>
      </c>
      <c r="K555" s="1">
        <f>Sales[[#This Row],[Total Sales]]-Sales[[#This Row],[Cost price]]</f>
        <v>8157.46</v>
      </c>
      <c r="L555" s="1" t="str">
        <f>TEXT(Sales[[#This Row],[Date and Time]],"dddd")</f>
        <v>Sunday</v>
      </c>
      <c r="M555" s="1" t="str">
        <f>TEXT(Sales[[#This Row],[Date and Time]],"mm")</f>
        <v>07</v>
      </c>
      <c r="N555" s="10" t="str">
        <f>TEXT(Sales[[#This Row],[Date and Time]],"mmmm")</f>
        <v>July</v>
      </c>
    </row>
    <row r="556" spans="1:14" x14ac:dyDescent="0.3">
      <c r="A556" s="1" t="s">
        <v>4024</v>
      </c>
      <c r="B556" s="2">
        <v>45484.732615740744</v>
      </c>
      <c r="C556" s="1" t="s">
        <v>3305</v>
      </c>
      <c r="D556" s="1" t="s">
        <v>875</v>
      </c>
      <c r="E556" s="1" t="s">
        <v>3471</v>
      </c>
      <c r="F556" s="1" t="s">
        <v>3467</v>
      </c>
      <c r="G556" s="1">
        <v>1668.01</v>
      </c>
      <c r="H556" s="1">
        <v>8</v>
      </c>
      <c r="I556" s="1">
        <f>Sales[[#This Row],[Selling Price]]*H556</f>
        <v>13344.08</v>
      </c>
      <c r="J556" s="1">
        <f>VLOOKUP(Sales[[#This Row],[Product ID]],Products[],4,0)</f>
        <v>376.96</v>
      </c>
      <c r="K556" s="1">
        <f>Sales[[#This Row],[Total Sales]]-Sales[[#This Row],[Cost price]]</f>
        <v>12967.12</v>
      </c>
      <c r="L556" s="1" t="str">
        <f>TEXT(Sales[[#This Row],[Date and Time]],"dddd")</f>
        <v>Thursday</v>
      </c>
      <c r="M556" s="1" t="str">
        <f>TEXT(Sales[[#This Row],[Date and Time]],"mm")</f>
        <v>07</v>
      </c>
      <c r="N556" s="10" t="str">
        <f>TEXT(Sales[[#This Row],[Date and Time]],"mmmm")</f>
        <v>July</v>
      </c>
    </row>
    <row r="557" spans="1:14" x14ac:dyDescent="0.3">
      <c r="A557" s="1" t="s">
        <v>4025</v>
      </c>
      <c r="B557" s="2">
        <v>45586.0471412037</v>
      </c>
      <c r="C557" s="1" t="s">
        <v>3436</v>
      </c>
      <c r="D557" s="1" t="s">
        <v>2319</v>
      </c>
      <c r="E557" s="1" t="s">
        <v>3464</v>
      </c>
      <c r="F557" s="1" t="s">
        <v>3462</v>
      </c>
      <c r="G557" s="1">
        <v>553.05999999999995</v>
      </c>
      <c r="H557" s="1">
        <v>1</v>
      </c>
      <c r="I557" s="1">
        <f>Sales[[#This Row],[Selling Price]]*H557</f>
        <v>553.05999999999995</v>
      </c>
      <c r="J557" s="1">
        <f>VLOOKUP(Sales[[#This Row],[Product ID]],Products[],4,0)</f>
        <v>839.9</v>
      </c>
      <c r="K557" s="1">
        <f>Sales[[#This Row],[Total Sales]]-Sales[[#This Row],[Cost price]]</f>
        <v>-286.84000000000003</v>
      </c>
      <c r="L557" s="1" t="str">
        <f>TEXT(Sales[[#This Row],[Date and Time]],"dddd")</f>
        <v>Monday</v>
      </c>
      <c r="M557" s="1" t="str">
        <f>TEXT(Sales[[#This Row],[Date and Time]],"mm")</f>
        <v>10</v>
      </c>
      <c r="N557" s="10" t="str">
        <f>TEXT(Sales[[#This Row],[Date and Time]],"mmmm")</f>
        <v>October</v>
      </c>
    </row>
    <row r="558" spans="1:14" x14ac:dyDescent="0.3">
      <c r="A558" s="1" t="s">
        <v>4026</v>
      </c>
      <c r="B558" s="2">
        <v>45554.614212962966</v>
      </c>
      <c r="C558" s="1" t="s">
        <v>3388</v>
      </c>
      <c r="D558" s="1" t="s">
        <v>2825</v>
      </c>
      <c r="E558" s="1" t="s">
        <v>3461</v>
      </c>
      <c r="F558" s="1" t="s">
        <v>3469</v>
      </c>
      <c r="G558" s="1">
        <v>1977.29</v>
      </c>
      <c r="H558" s="1">
        <v>1</v>
      </c>
      <c r="I558" s="1">
        <f>Sales[[#This Row],[Selling Price]]*H558</f>
        <v>1977.29</v>
      </c>
      <c r="J558" s="1">
        <f>VLOOKUP(Sales[[#This Row],[Product ID]],Products[],4,0)</f>
        <v>65.66</v>
      </c>
      <c r="K558" s="1">
        <f>Sales[[#This Row],[Total Sales]]-Sales[[#This Row],[Cost price]]</f>
        <v>1911.6299999999999</v>
      </c>
      <c r="L558" s="1" t="str">
        <f>TEXT(Sales[[#This Row],[Date and Time]],"dddd")</f>
        <v>Thursday</v>
      </c>
      <c r="M558" s="1" t="str">
        <f>TEXT(Sales[[#This Row],[Date and Time]],"mm")</f>
        <v>09</v>
      </c>
      <c r="N558" s="10" t="str">
        <f>TEXT(Sales[[#This Row],[Date and Time]],"mmmm")</f>
        <v>September</v>
      </c>
    </row>
    <row r="559" spans="1:14" x14ac:dyDescent="0.3">
      <c r="A559" s="1" t="s">
        <v>4027</v>
      </c>
      <c r="B559" s="2">
        <v>45354.699861111112</v>
      </c>
      <c r="C559" s="1" t="s">
        <v>3356</v>
      </c>
      <c r="D559" s="1" t="s">
        <v>2372</v>
      </c>
      <c r="E559" s="1" t="s">
        <v>3471</v>
      </c>
      <c r="F559" s="1" t="s">
        <v>3472</v>
      </c>
      <c r="G559" s="1">
        <v>866.96</v>
      </c>
      <c r="H559" s="1">
        <v>2</v>
      </c>
      <c r="I559" s="1">
        <f>Sales[[#This Row],[Selling Price]]*H559</f>
        <v>1733.92</v>
      </c>
      <c r="J559" s="1">
        <f>VLOOKUP(Sales[[#This Row],[Product ID]],Products[],4,0)</f>
        <v>310.20999999999998</v>
      </c>
      <c r="K559" s="1">
        <f>Sales[[#This Row],[Total Sales]]-Sales[[#This Row],[Cost price]]</f>
        <v>1423.71</v>
      </c>
      <c r="L559" s="1" t="str">
        <f>TEXT(Sales[[#This Row],[Date and Time]],"dddd")</f>
        <v>Sunday</v>
      </c>
      <c r="M559" s="1" t="str">
        <f>TEXT(Sales[[#This Row],[Date and Time]],"mm")</f>
        <v>03</v>
      </c>
      <c r="N559" s="10" t="str">
        <f>TEXT(Sales[[#This Row],[Date and Time]],"mmmm")</f>
        <v>March</v>
      </c>
    </row>
    <row r="560" spans="1:14" x14ac:dyDescent="0.3">
      <c r="A560" s="1" t="s">
        <v>4028</v>
      </c>
      <c r="B560" s="2">
        <v>45562.806504629632</v>
      </c>
      <c r="C560" s="1" t="s">
        <v>3381</v>
      </c>
      <c r="D560" s="1" t="s">
        <v>1572</v>
      </c>
      <c r="E560" s="1" t="s">
        <v>3466</v>
      </c>
      <c r="F560" s="1" t="s">
        <v>3469</v>
      </c>
      <c r="G560" s="1">
        <v>174.19</v>
      </c>
      <c r="H560" s="1">
        <v>3</v>
      </c>
      <c r="I560" s="1">
        <f>Sales[[#This Row],[Selling Price]]*H560</f>
        <v>522.56999999999994</v>
      </c>
      <c r="J560" s="1">
        <f>VLOOKUP(Sales[[#This Row],[Product ID]],Products[],4,0)</f>
        <v>505.04</v>
      </c>
      <c r="K560" s="1">
        <f>Sales[[#This Row],[Total Sales]]-Sales[[#This Row],[Cost price]]</f>
        <v>17.529999999999916</v>
      </c>
      <c r="L560" s="1" t="str">
        <f>TEXT(Sales[[#This Row],[Date and Time]],"dddd")</f>
        <v>Friday</v>
      </c>
      <c r="M560" s="1" t="str">
        <f>TEXT(Sales[[#This Row],[Date and Time]],"mm")</f>
        <v>09</v>
      </c>
      <c r="N560" s="10" t="str">
        <f>TEXT(Sales[[#This Row],[Date and Time]],"mmmm")</f>
        <v>September</v>
      </c>
    </row>
    <row r="561" spans="1:14" x14ac:dyDescent="0.3">
      <c r="A561" s="1" t="s">
        <v>4029</v>
      </c>
      <c r="B561" s="2">
        <v>45304.931712962964</v>
      </c>
      <c r="C561" s="1" t="s">
        <v>3303</v>
      </c>
      <c r="D561" s="1" t="s">
        <v>2767</v>
      </c>
      <c r="E561" s="1" t="s">
        <v>3464</v>
      </c>
      <c r="F561" s="1" t="s">
        <v>3467</v>
      </c>
      <c r="G561" s="1">
        <v>383.47</v>
      </c>
      <c r="H561" s="1">
        <v>2</v>
      </c>
      <c r="I561" s="1">
        <f>Sales[[#This Row],[Selling Price]]*H561</f>
        <v>766.94</v>
      </c>
      <c r="J561" s="1">
        <f>VLOOKUP(Sales[[#This Row],[Product ID]],Products[],4,0)</f>
        <v>752.34</v>
      </c>
      <c r="K561" s="1">
        <f>Sales[[#This Row],[Total Sales]]-Sales[[#This Row],[Cost price]]</f>
        <v>14.600000000000023</v>
      </c>
      <c r="L561" s="1" t="str">
        <f>TEXT(Sales[[#This Row],[Date and Time]],"dddd")</f>
        <v>Saturday</v>
      </c>
      <c r="M561" s="1" t="str">
        <f>TEXT(Sales[[#This Row],[Date and Time]],"mm")</f>
        <v>01</v>
      </c>
      <c r="N561" s="10" t="str">
        <f>TEXT(Sales[[#This Row],[Date and Time]],"mmmm")</f>
        <v>January</v>
      </c>
    </row>
    <row r="562" spans="1:14" x14ac:dyDescent="0.3">
      <c r="A562" s="1" t="s">
        <v>4030</v>
      </c>
      <c r="B562" s="2">
        <v>45442.713703703703</v>
      </c>
      <c r="C562" s="1" t="s">
        <v>3386</v>
      </c>
      <c r="D562" s="1" t="s">
        <v>1281</v>
      </c>
      <c r="E562" s="1" t="s">
        <v>3471</v>
      </c>
      <c r="F562" s="1" t="s">
        <v>3476</v>
      </c>
      <c r="G562" s="1">
        <v>229.07</v>
      </c>
      <c r="H562" s="1">
        <v>2</v>
      </c>
      <c r="I562" s="1">
        <f>Sales[[#This Row],[Selling Price]]*H562</f>
        <v>458.14</v>
      </c>
      <c r="J562" s="1">
        <f>VLOOKUP(Sales[[#This Row],[Product ID]],Products[],4,0)</f>
        <v>751.27</v>
      </c>
      <c r="K562" s="1">
        <f>Sales[[#This Row],[Total Sales]]-Sales[[#This Row],[Cost price]]</f>
        <v>-293.13</v>
      </c>
      <c r="L562" s="1" t="str">
        <f>TEXT(Sales[[#This Row],[Date and Time]],"dddd")</f>
        <v>Thursday</v>
      </c>
      <c r="M562" s="1" t="str">
        <f>TEXT(Sales[[#This Row],[Date and Time]],"mm")</f>
        <v>05</v>
      </c>
      <c r="N562" s="10" t="str">
        <f>TEXT(Sales[[#This Row],[Date and Time]],"mmmm")</f>
        <v>May</v>
      </c>
    </row>
    <row r="563" spans="1:14" x14ac:dyDescent="0.3">
      <c r="A563" s="1" t="s">
        <v>4031</v>
      </c>
      <c r="B563" s="2">
        <v>45552.788368055553</v>
      </c>
      <c r="C563" s="1" t="s">
        <v>3294</v>
      </c>
      <c r="D563" s="1" t="s">
        <v>3201</v>
      </c>
      <c r="E563" s="1" t="s">
        <v>3464</v>
      </c>
      <c r="F563" s="1" t="s">
        <v>3467</v>
      </c>
      <c r="G563" s="1">
        <v>65.09</v>
      </c>
      <c r="H563" s="1">
        <v>6</v>
      </c>
      <c r="I563" s="1">
        <f>Sales[[#This Row],[Selling Price]]*H563</f>
        <v>390.54</v>
      </c>
      <c r="J563" s="1">
        <f>VLOOKUP(Sales[[#This Row],[Product ID]],Products[],4,0)</f>
        <v>609.70000000000005</v>
      </c>
      <c r="K563" s="1">
        <f>Sales[[#This Row],[Total Sales]]-Sales[[#This Row],[Cost price]]</f>
        <v>-219.16000000000003</v>
      </c>
      <c r="L563" s="1" t="str">
        <f>TEXT(Sales[[#This Row],[Date and Time]],"dddd")</f>
        <v>Tuesday</v>
      </c>
      <c r="M563" s="1" t="str">
        <f>TEXT(Sales[[#This Row],[Date and Time]],"mm")</f>
        <v>09</v>
      </c>
      <c r="N563" s="10" t="str">
        <f>TEXT(Sales[[#This Row],[Date and Time]],"mmmm")</f>
        <v>September</v>
      </c>
    </row>
    <row r="564" spans="1:14" x14ac:dyDescent="0.3">
      <c r="A564" s="1" t="s">
        <v>4032</v>
      </c>
      <c r="B564" s="2">
        <v>45409.546238425923</v>
      </c>
      <c r="C564" s="1" t="s">
        <v>3317</v>
      </c>
      <c r="D564" s="1" t="s">
        <v>2595</v>
      </c>
      <c r="E564" s="1" t="s">
        <v>3471</v>
      </c>
      <c r="F564" s="1" t="s">
        <v>3469</v>
      </c>
      <c r="G564" s="1">
        <v>173.1</v>
      </c>
      <c r="H564" s="1">
        <v>3</v>
      </c>
      <c r="I564" s="1">
        <f>Sales[[#This Row],[Selling Price]]*H564</f>
        <v>519.29999999999995</v>
      </c>
      <c r="J564" s="1">
        <f>VLOOKUP(Sales[[#This Row],[Product ID]],Products[],4,0)</f>
        <v>327.89</v>
      </c>
      <c r="K564" s="1">
        <f>Sales[[#This Row],[Total Sales]]-Sales[[#This Row],[Cost price]]</f>
        <v>191.40999999999997</v>
      </c>
      <c r="L564" s="1" t="str">
        <f>TEXT(Sales[[#This Row],[Date and Time]],"dddd")</f>
        <v>Saturday</v>
      </c>
      <c r="M564" s="1" t="str">
        <f>TEXT(Sales[[#This Row],[Date and Time]],"mm")</f>
        <v>04</v>
      </c>
      <c r="N564" s="10" t="str">
        <f>TEXT(Sales[[#This Row],[Date and Time]],"mmmm")</f>
        <v>April</v>
      </c>
    </row>
    <row r="565" spans="1:14" x14ac:dyDescent="0.3">
      <c r="A565" s="1" t="s">
        <v>4033</v>
      </c>
      <c r="B565" s="2">
        <v>45461.885381944441</v>
      </c>
      <c r="C565" s="1" t="s">
        <v>3403</v>
      </c>
      <c r="D565" s="1" t="s">
        <v>1884</v>
      </c>
      <c r="E565" s="1" t="s">
        <v>3466</v>
      </c>
      <c r="F565" s="1" t="s">
        <v>3476</v>
      </c>
      <c r="G565" s="1">
        <v>55.56</v>
      </c>
      <c r="H565" s="1">
        <v>6</v>
      </c>
      <c r="I565" s="1">
        <f>Sales[[#This Row],[Selling Price]]*H565</f>
        <v>333.36</v>
      </c>
      <c r="J565" s="1">
        <f>VLOOKUP(Sales[[#This Row],[Product ID]],Products[],4,0)</f>
        <v>904.67</v>
      </c>
      <c r="K565" s="1">
        <f>Sales[[#This Row],[Total Sales]]-Sales[[#This Row],[Cost price]]</f>
        <v>-571.30999999999995</v>
      </c>
      <c r="L565" s="1" t="str">
        <f>TEXT(Sales[[#This Row],[Date and Time]],"dddd")</f>
        <v>Tuesday</v>
      </c>
      <c r="M565" s="1" t="str">
        <f>TEXT(Sales[[#This Row],[Date and Time]],"mm")</f>
        <v>06</v>
      </c>
      <c r="N565" s="10" t="str">
        <f>TEXT(Sales[[#This Row],[Date and Time]],"mmmm")</f>
        <v>June</v>
      </c>
    </row>
    <row r="566" spans="1:14" x14ac:dyDescent="0.3">
      <c r="A566" s="1" t="s">
        <v>4034</v>
      </c>
      <c r="B566" s="2">
        <v>45378.433055555557</v>
      </c>
      <c r="C566" s="1" t="s">
        <v>3445</v>
      </c>
      <c r="D566" s="1" t="s">
        <v>1068</v>
      </c>
      <c r="E566" s="1" t="s">
        <v>3464</v>
      </c>
      <c r="F566" s="1" t="s">
        <v>3476</v>
      </c>
      <c r="G566" s="1">
        <v>779.37</v>
      </c>
      <c r="H566" s="1">
        <v>2</v>
      </c>
      <c r="I566" s="1">
        <f>Sales[[#This Row],[Selling Price]]*H566</f>
        <v>1558.74</v>
      </c>
      <c r="J566" s="1">
        <f>VLOOKUP(Sales[[#This Row],[Product ID]],Products[],4,0)</f>
        <v>154.76</v>
      </c>
      <c r="K566" s="1">
        <f>Sales[[#This Row],[Total Sales]]-Sales[[#This Row],[Cost price]]</f>
        <v>1403.98</v>
      </c>
      <c r="L566" s="1" t="str">
        <f>TEXT(Sales[[#This Row],[Date and Time]],"dddd")</f>
        <v>Wednesday</v>
      </c>
      <c r="M566" s="1" t="str">
        <f>TEXT(Sales[[#This Row],[Date and Time]],"mm")</f>
        <v>03</v>
      </c>
      <c r="N566" s="10" t="str">
        <f>TEXT(Sales[[#This Row],[Date and Time]],"mmmm")</f>
        <v>March</v>
      </c>
    </row>
    <row r="567" spans="1:14" x14ac:dyDescent="0.3">
      <c r="A567" s="1" t="s">
        <v>4035</v>
      </c>
      <c r="B567" s="2">
        <v>45326.298055555555</v>
      </c>
      <c r="C567" s="1" t="s">
        <v>3282</v>
      </c>
      <c r="D567" s="1" t="s">
        <v>2189</v>
      </c>
      <c r="E567" s="1" t="s">
        <v>3461</v>
      </c>
      <c r="F567" s="1" t="s">
        <v>3476</v>
      </c>
      <c r="G567" s="1">
        <v>1168.4000000000001</v>
      </c>
      <c r="H567" s="1">
        <v>3</v>
      </c>
      <c r="I567" s="1">
        <f>Sales[[#This Row],[Selling Price]]*H567</f>
        <v>3505.2000000000003</v>
      </c>
      <c r="J567" s="1">
        <f>VLOOKUP(Sales[[#This Row],[Product ID]],Products[],4,0)</f>
        <v>707.26</v>
      </c>
      <c r="K567" s="1">
        <f>Sales[[#This Row],[Total Sales]]-Sales[[#This Row],[Cost price]]</f>
        <v>2797.9400000000005</v>
      </c>
      <c r="L567" s="1" t="str">
        <f>TEXT(Sales[[#This Row],[Date and Time]],"dddd")</f>
        <v>Sunday</v>
      </c>
      <c r="M567" s="1" t="str">
        <f>TEXT(Sales[[#This Row],[Date and Time]],"mm")</f>
        <v>02</v>
      </c>
      <c r="N567" s="10" t="str">
        <f>TEXT(Sales[[#This Row],[Date and Time]],"mmmm")</f>
        <v>February</v>
      </c>
    </row>
    <row r="568" spans="1:14" x14ac:dyDescent="0.3">
      <c r="A568" s="1" t="s">
        <v>4036</v>
      </c>
      <c r="B568" s="2">
        <v>45520.040613425925</v>
      </c>
      <c r="C568" s="1" t="s">
        <v>3412</v>
      </c>
      <c r="D568" s="1" t="s">
        <v>2990</v>
      </c>
      <c r="E568" s="1" t="s">
        <v>3464</v>
      </c>
      <c r="F568" s="1" t="s">
        <v>3472</v>
      </c>
      <c r="G568" s="1">
        <v>1442.62</v>
      </c>
      <c r="H568" s="1">
        <v>5</v>
      </c>
      <c r="I568" s="1">
        <f>Sales[[#This Row],[Selling Price]]*H568</f>
        <v>7213.0999999999995</v>
      </c>
      <c r="J568" s="1">
        <f>VLOOKUP(Sales[[#This Row],[Product ID]],Products[],4,0)</f>
        <v>220.45</v>
      </c>
      <c r="K568" s="1">
        <f>Sales[[#This Row],[Total Sales]]-Sales[[#This Row],[Cost price]]</f>
        <v>6992.65</v>
      </c>
      <c r="L568" s="1" t="str">
        <f>TEXT(Sales[[#This Row],[Date and Time]],"dddd")</f>
        <v>Friday</v>
      </c>
      <c r="M568" s="1" t="str">
        <f>TEXT(Sales[[#This Row],[Date and Time]],"mm")</f>
        <v>08</v>
      </c>
      <c r="N568" s="10" t="str">
        <f>TEXT(Sales[[#This Row],[Date and Time]],"mmmm")</f>
        <v>August</v>
      </c>
    </row>
    <row r="569" spans="1:14" x14ac:dyDescent="0.3">
      <c r="A569" s="1" t="s">
        <v>4037</v>
      </c>
      <c r="B569" s="2">
        <v>45465.210381944446</v>
      </c>
      <c r="C569" s="1" t="s">
        <v>3273</v>
      </c>
      <c r="D569" s="1" t="s">
        <v>2076</v>
      </c>
      <c r="E569" s="1" t="s">
        <v>3479</v>
      </c>
      <c r="F569" s="1" t="s">
        <v>3467</v>
      </c>
      <c r="G569" s="1">
        <v>454.09</v>
      </c>
      <c r="H569" s="1">
        <v>1</v>
      </c>
      <c r="I569" s="1">
        <f>Sales[[#This Row],[Selling Price]]*H569</f>
        <v>454.09</v>
      </c>
      <c r="J569" s="1">
        <f>VLOOKUP(Sales[[#This Row],[Product ID]],Products[],4,0)</f>
        <v>963.58</v>
      </c>
      <c r="K569" s="1">
        <f>Sales[[#This Row],[Total Sales]]-Sales[[#This Row],[Cost price]]</f>
        <v>-509.49000000000007</v>
      </c>
      <c r="L569" s="1" t="str">
        <f>TEXT(Sales[[#This Row],[Date and Time]],"dddd")</f>
        <v>Saturday</v>
      </c>
      <c r="M569" s="1" t="str">
        <f>TEXT(Sales[[#This Row],[Date and Time]],"mm")</f>
        <v>06</v>
      </c>
      <c r="N569" s="10" t="str">
        <f>TEXT(Sales[[#This Row],[Date and Time]],"mmmm")</f>
        <v>June</v>
      </c>
    </row>
    <row r="570" spans="1:14" x14ac:dyDescent="0.3">
      <c r="A570" s="1" t="s">
        <v>4038</v>
      </c>
      <c r="B570" s="2">
        <v>45609.977256944447</v>
      </c>
      <c r="C570" s="1" t="s">
        <v>3436</v>
      </c>
      <c r="D570" s="1" t="s">
        <v>598</v>
      </c>
      <c r="E570" s="1" t="s">
        <v>3464</v>
      </c>
      <c r="F570" s="1" t="s">
        <v>3467</v>
      </c>
      <c r="G570" s="1">
        <v>838.17</v>
      </c>
      <c r="H570" s="1">
        <v>5</v>
      </c>
      <c r="I570" s="1">
        <f>Sales[[#This Row],[Selling Price]]*H570</f>
        <v>4190.8499999999995</v>
      </c>
      <c r="J570" s="1">
        <f>VLOOKUP(Sales[[#This Row],[Product ID]],Products[],4,0)</f>
        <v>839.9</v>
      </c>
      <c r="K570" s="1">
        <f>Sales[[#This Row],[Total Sales]]-Sales[[#This Row],[Cost price]]</f>
        <v>3350.9499999999994</v>
      </c>
      <c r="L570" s="1" t="str">
        <f>TEXT(Sales[[#This Row],[Date and Time]],"dddd")</f>
        <v>Wednesday</v>
      </c>
      <c r="M570" s="1" t="str">
        <f>TEXT(Sales[[#This Row],[Date and Time]],"mm")</f>
        <v>11</v>
      </c>
      <c r="N570" s="10" t="str">
        <f>TEXT(Sales[[#This Row],[Date and Time]],"mmmm")</f>
        <v>November</v>
      </c>
    </row>
    <row r="571" spans="1:14" x14ac:dyDescent="0.3">
      <c r="A571" s="1" t="s">
        <v>4039</v>
      </c>
      <c r="B571" s="2">
        <v>45299.169363425928</v>
      </c>
      <c r="C571" s="1" t="s">
        <v>3429</v>
      </c>
      <c r="D571" s="1" t="s">
        <v>2201</v>
      </c>
      <c r="E571" s="1" t="s">
        <v>3479</v>
      </c>
      <c r="F571" s="1" t="s">
        <v>3462</v>
      </c>
      <c r="G571" s="1">
        <v>1727.58</v>
      </c>
      <c r="H571" s="1">
        <v>5</v>
      </c>
      <c r="I571" s="1">
        <f>Sales[[#This Row],[Selling Price]]*H571</f>
        <v>8637.9</v>
      </c>
      <c r="J571" s="1">
        <f>VLOOKUP(Sales[[#This Row],[Product ID]],Products[],4,0)</f>
        <v>653.88</v>
      </c>
      <c r="K571" s="1">
        <f>Sales[[#This Row],[Total Sales]]-Sales[[#This Row],[Cost price]]</f>
        <v>7984.0199999999995</v>
      </c>
      <c r="L571" s="1" t="str">
        <f>TEXT(Sales[[#This Row],[Date and Time]],"dddd")</f>
        <v>Monday</v>
      </c>
      <c r="M571" s="1" t="str">
        <f>TEXT(Sales[[#This Row],[Date and Time]],"mm")</f>
        <v>01</v>
      </c>
      <c r="N571" s="10" t="str">
        <f>TEXT(Sales[[#This Row],[Date and Time]],"mmmm")</f>
        <v>January</v>
      </c>
    </row>
    <row r="572" spans="1:14" x14ac:dyDescent="0.3">
      <c r="A572" s="1" t="s">
        <v>4040</v>
      </c>
      <c r="B572" s="2">
        <v>45471.743773148148</v>
      </c>
      <c r="C572" s="1" t="s">
        <v>3424</v>
      </c>
      <c r="D572" s="1" t="s">
        <v>2334</v>
      </c>
      <c r="E572" s="1" t="s">
        <v>3479</v>
      </c>
      <c r="F572" s="1" t="s">
        <v>3476</v>
      </c>
      <c r="G572" s="1">
        <v>258.17</v>
      </c>
      <c r="H572" s="1">
        <v>6</v>
      </c>
      <c r="I572" s="1">
        <f>Sales[[#This Row],[Selling Price]]*H572</f>
        <v>1549.02</v>
      </c>
      <c r="J572" s="1">
        <f>VLOOKUP(Sales[[#This Row],[Product ID]],Products[],4,0)</f>
        <v>485.76</v>
      </c>
      <c r="K572" s="1">
        <f>Sales[[#This Row],[Total Sales]]-Sales[[#This Row],[Cost price]]</f>
        <v>1063.26</v>
      </c>
      <c r="L572" s="1" t="str">
        <f>TEXT(Sales[[#This Row],[Date and Time]],"dddd")</f>
        <v>Friday</v>
      </c>
      <c r="M572" s="1" t="str">
        <f>TEXT(Sales[[#This Row],[Date and Time]],"mm")</f>
        <v>06</v>
      </c>
      <c r="N572" s="10" t="str">
        <f>TEXT(Sales[[#This Row],[Date and Time]],"mmmm")</f>
        <v>June</v>
      </c>
    </row>
    <row r="573" spans="1:14" x14ac:dyDescent="0.3">
      <c r="A573" s="1" t="s">
        <v>4041</v>
      </c>
      <c r="B573" s="2">
        <v>45426.204687500001</v>
      </c>
      <c r="C573" s="1" t="s">
        <v>3395</v>
      </c>
      <c r="D573" s="1" t="s">
        <v>423</v>
      </c>
      <c r="E573" s="1" t="s">
        <v>3466</v>
      </c>
      <c r="F573" s="1" t="s">
        <v>3476</v>
      </c>
      <c r="G573" s="1">
        <v>397.04</v>
      </c>
      <c r="H573" s="1">
        <v>6</v>
      </c>
      <c r="I573" s="1">
        <f>Sales[[#This Row],[Selling Price]]*H573</f>
        <v>2382.2400000000002</v>
      </c>
      <c r="J573" s="1">
        <f>VLOOKUP(Sales[[#This Row],[Product ID]],Products[],4,0)</f>
        <v>102.72</v>
      </c>
      <c r="K573" s="1">
        <f>Sales[[#This Row],[Total Sales]]-Sales[[#This Row],[Cost price]]</f>
        <v>2279.5200000000004</v>
      </c>
      <c r="L573" s="1" t="str">
        <f>TEXT(Sales[[#This Row],[Date and Time]],"dddd")</f>
        <v>Tuesday</v>
      </c>
      <c r="M573" s="1" t="str">
        <f>TEXT(Sales[[#This Row],[Date and Time]],"mm")</f>
        <v>05</v>
      </c>
      <c r="N573" s="10" t="str">
        <f>TEXT(Sales[[#This Row],[Date and Time]],"mmmm")</f>
        <v>May</v>
      </c>
    </row>
    <row r="574" spans="1:14" x14ac:dyDescent="0.3">
      <c r="A574" s="1" t="s">
        <v>4042</v>
      </c>
      <c r="B574" s="2">
        <v>45334.487615740742</v>
      </c>
      <c r="C574" s="1" t="s">
        <v>3395</v>
      </c>
      <c r="D574" s="1" t="s">
        <v>658</v>
      </c>
      <c r="E574" s="1" t="s">
        <v>3464</v>
      </c>
      <c r="F574" s="1" t="s">
        <v>3467</v>
      </c>
      <c r="G574" s="1">
        <v>1656.28</v>
      </c>
      <c r="H574" s="1">
        <v>2</v>
      </c>
      <c r="I574" s="1">
        <f>Sales[[#This Row],[Selling Price]]*H574</f>
        <v>3312.56</v>
      </c>
      <c r="J574" s="1">
        <f>VLOOKUP(Sales[[#This Row],[Product ID]],Products[],4,0)</f>
        <v>102.72</v>
      </c>
      <c r="K574" s="1">
        <f>Sales[[#This Row],[Total Sales]]-Sales[[#This Row],[Cost price]]</f>
        <v>3209.84</v>
      </c>
      <c r="L574" s="1" t="str">
        <f>TEXT(Sales[[#This Row],[Date and Time]],"dddd")</f>
        <v>Monday</v>
      </c>
      <c r="M574" s="1" t="str">
        <f>TEXT(Sales[[#This Row],[Date and Time]],"mm")</f>
        <v>02</v>
      </c>
      <c r="N574" s="10" t="str">
        <f>TEXT(Sales[[#This Row],[Date and Time]],"mmmm")</f>
        <v>February</v>
      </c>
    </row>
    <row r="575" spans="1:14" x14ac:dyDescent="0.3">
      <c r="A575" s="1" t="s">
        <v>4043</v>
      </c>
      <c r="B575" s="2">
        <v>45383.644652777781</v>
      </c>
      <c r="C575" s="1" t="s">
        <v>3414</v>
      </c>
      <c r="D575" s="1" t="s">
        <v>1479</v>
      </c>
      <c r="E575" s="1" t="s">
        <v>3464</v>
      </c>
      <c r="F575" s="1" t="s">
        <v>3472</v>
      </c>
      <c r="G575" s="1">
        <v>288.98</v>
      </c>
      <c r="H575" s="1">
        <v>5</v>
      </c>
      <c r="I575" s="1">
        <f>Sales[[#This Row],[Selling Price]]*H575</f>
        <v>1444.9</v>
      </c>
      <c r="J575" s="1">
        <f>VLOOKUP(Sales[[#This Row],[Product ID]],Products[],4,0)</f>
        <v>859.01</v>
      </c>
      <c r="K575" s="1">
        <f>Sales[[#This Row],[Total Sales]]-Sales[[#This Row],[Cost price]]</f>
        <v>585.8900000000001</v>
      </c>
      <c r="L575" s="1" t="str">
        <f>TEXT(Sales[[#This Row],[Date and Time]],"dddd")</f>
        <v>Monday</v>
      </c>
      <c r="M575" s="1" t="str">
        <f>TEXT(Sales[[#This Row],[Date and Time]],"mm")</f>
        <v>04</v>
      </c>
      <c r="N575" s="10" t="str">
        <f>TEXT(Sales[[#This Row],[Date and Time]],"mmmm")</f>
        <v>April</v>
      </c>
    </row>
    <row r="576" spans="1:14" x14ac:dyDescent="0.3">
      <c r="A576" s="1" t="s">
        <v>4044</v>
      </c>
      <c r="B576" s="2">
        <v>45462.733020833337</v>
      </c>
      <c r="C576" s="1" t="s">
        <v>3338</v>
      </c>
      <c r="D576" s="1" t="s">
        <v>2840</v>
      </c>
      <c r="E576" s="1" t="s">
        <v>3466</v>
      </c>
      <c r="F576" s="1" t="s">
        <v>3462</v>
      </c>
      <c r="G576" s="1">
        <v>236.32</v>
      </c>
      <c r="H576" s="1">
        <v>9</v>
      </c>
      <c r="I576" s="1">
        <f>Sales[[#This Row],[Selling Price]]*H576</f>
        <v>2126.88</v>
      </c>
      <c r="J576" s="1">
        <f>VLOOKUP(Sales[[#This Row],[Product ID]],Products[],4,0)</f>
        <v>15.69</v>
      </c>
      <c r="K576" s="1">
        <f>Sales[[#This Row],[Total Sales]]-Sales[[#This Row],[Cost price]]</f>
        <v>2111.19</v>
      </c>
      <c r="L576" s="1" t="str">
        <f>TEXT(Sales[[#This Row],[Date and Time]],"dddd")</f>
        <v>Wednesday</v>
      </c>
      <c r="M576" s="1" t="str">
        <f>TEXT(Sales[[#This Row],[Date and Time]],"mm")</f>
        <v>06</v>
      </c>
      <c r="N576" s="10" t="str">
        <f>TEXT(Sales[[#This Row],[Date and Time]],"mmmm")</f>
        <v>June</v>
      </c>
    </row>
    <row r="577" spans="1:14" x14ac:dyDescent="0.3">
      <c r="A577" s="1" t="s">
        <v>4045</v>
      </c>
      <c r="B577" s="2">
        <v>45539.75980324074</v>
      </c>
      <c r="C577" s="1" t="s">
        <v>3336</v>
      </c>
      <c r="D577" s="1" t="s">
        <v>765</v>
      </c>
      <c r="E577" s="1" t="s">
        <v>3461</v>
      </c>
      <c r="F577" s="1" t="s">
        <v>3462</v>
      </c>
      <c r="G577" s="1">
        <v>834.83</v>
      </c>
      <c r="H577" s="1">
        <v>10</v>
      </c>
      <c r="I577" s="1">
        <f>Sales[[#This Row],[Selling Price]]*H577</f>
        <v>8348.3000000000011</v>
      </c>
      <c r="J577" s="1">
        <f>VLOOKUP(Sales[[#This Row],[Product ID]],Products[],4,0)</f>
        <v>970.96</v>
      </c>
      <c r="K577" s="1">
        <f>Sales[[#This Row],[Total Sales]]-Sales[[#This Row],[Cost price]]</f>
        <v>7377.3400000000011</v>
      </c>
      <c r="L577" s="1" t="str">
        <f>TEXT(Sales[[#This Row],[Date and Time]],"dddd")</f>
        <v>Wednesday</v>
      </c>
      <c r="M577" s="1" t="str">
        <f>TEXT(Sales[[#This Row],[Date and Time]],"mm")</f>
        <v>09</v>
      </c>
      <c r="N577" s="10" t="str">
        <f>TEXT(Sales[[#This Row],[Date and Time]],"mmmm")</f>
        <v>September</v>
      </c>
    </row>
    <row r="578" spans="1:14" x14ac:dyDescent="0.3">
      <c r="A578" s="1" t="s">
        <v>4046</v>
      </c>
      <c r="B578" s="2">
        <v>45342.572118055556</v>
      </c>
      <c r="C578" s="1" t="s">
        <v>3365</v>
      </c>
      <c r="D578" s="1" t="s">
        <v>1722</v>
      </c>
      <c r="E578" s="1" t="s">
        <v>3464</v>
      </c>
      <c r="F578" s="1" t="s">
        <v>3462</v>
      </c>
      <c r="G578" s="1">
        <v>1105.6300000000001</v>
      </c>
      <c r="H578" s="1">
        <v>3</v>
      </c>
      <c r="I578" s="1">
        <f>Sales[[#This Row],[Selling Price]]*H578</f>
        <v>3316.8900000000003</v>
      </c>
      <c r="J578" s="1">
        <f>VLOOKUP(Sales[[#This Row],[Product ID]],Products[],4,0)</f>
        <v>104.7</v>
      </c>
      <c r="K578" s="1">
        <f>Sales[[#This Row],[Total Sales]]-Sales[[#This Row],[Cost price]]</f>
        <v>3212.1900000000005</v>
      </c>
      <c r="L578" s="1" t="str">
        <f>TEXT(Sales[[#This Row],[Date and Time]],"dddd")</f>
        <v>Tuesday</v>
      </c>
      <c r="M578" s="1" t="str">
        <f>TEXT(Sales[[#This Row],[Date and Time]],"mm")</f>
        <v>02</v>
      </c>
      <c r="N578" s="10" t="str">
        <f>TEXT(Sales[[#This Row],[Date and Time]],"mmmm")</f>
        <v>February</v>
      </c>
    </row>
    <row r="579" spans="1:14" x14ac:dyDescent="0.3">
      <c r="A579" s="1" t="s">
        <v>4047</v>
      </c>
      <c r="B579" s="2">
        <v>45328.595983796295</v>
      </c>
      <c r="C579" s="1" t="s">
        <v>3412</v>
      </c>
      <c r="D579" s="1" t="s">
        <v>1214</v>
      </c>
      <c r="E579" s="1" t="s">
        <v>3479</v>
      </c>
      <c r="F579" s="1" t="s">
        <v>3472</v>
      </c>
      <c r="G579" s="1">
        <v>754.93</v>
      </c>
      <c r="H579" s="1">
        <v>9</v>
      </c>
      <c r="I579" s="1">
        <f>Sales[[#This Row],[Selling Price]]*H579</f>
        <v>6794.37</v>
      </c>
      <c r="J579" s="1">
        <f>VLOOKUP(Sales[[#This Row],[Product ID]],Products[],4,0)</f>
        <v>220.45</v>
      </c>
      <c r="K579" s="1">
        <f>Sales[[#This Row],[Total Sales]]-Sales[[#This Row],[Cost price]]</f>
        <v>6573.92</v>
      </c>
      <c r="L579" s="1" t="str">
        <f>TEXT(Sales[[#This Row],[Date and Time]],"dddd")</f>
        <v>Tuesday</v>
      </c>
      <c r="M579" s="1" t="str">
        <f>TEXT(Sales[[#This Row],[Date and Time]],"mm")</f>
        <v>02</v>
      </c>
      <c r="N579" s="10" t="str">
        <f>TEXT(Sales[[#This Row],[Date and Time]],"mmmm")</f>
        <v>February</v>
      </c>
    </row>
    <row r="580" spans="1:14" x14ac:dyDescent="0.3">
      <c r="A580" s="1" t="s">
        <v>4048</v>
      </c>
      <c r="B580" s="2">
        <v>45322.553229166668</v>
      </c>
      <c r="C580" s="1" t="s">
        <v>3433</v>
      </c>
      <c r="D580" s="1" t="s">
        <v>773</v>
      </c>
      <c r="E580" s="1" t="s">
        <v>3479</v>
      </c>
      <c r="F580" s="1" t="s">
        <v>3469</v>
      </c>
      <c r="G580" s="1">
        <v>1936.34</v>
      </c>
      <c r="H580" s="1">
        <v>4</v>
      </c>
      <c r="I580" s="1">
        <f>Sales[[#This Row],[Selling Price]]*H580</f>
        <v>7745.36</v>
      </c>
      <c r="J580" s="1">
        <f>VLOOKUP(Sales[[#This Row],[Product ID]],Products[],4,0)</f>
        <v>452.2</v>
      </c>
      <c r="K580" s="1">
        <f>Sales[[#This Row],[Total Sales]]-Sales[[#This Row],[Cost price]]</f>
        <v>7293.16</v>
      </c>
      <c r="L580" s="1" t="str">
        <f>TEXT(Sales[[#This Row],[Date and Time]],"dddd")</f>
        <v>Wednesday</v>
      </c>
      <c r="M580" s="1" t="str">
        <f>TEXT(Sales[[#This Row],[Date and Time]],"mm")</f>
        <v>01</v>
      </c>
      <c r="N580" s="10" t="str">
        <f>TEXT(Sales[[#This Row],[Date and Time]],"mmmm")</f>
        <v>January</v>
      </c>
    </row>
    <row r="581" spans="1:14" x14ac:dyDescent="0.3">
      <c r="A581" s="1" t="s">
        <v>4049</v>
      </c>
      <c r="B581" s="2">
        <v>45438.739629629628</v>
      </c>
      <c r="C581" s="1" t="s">
        <v>3375</v>
      </c>
      <c r="D581" s="1" t="s">
        <v>211</v>
      </c>
      <c r="E581" s="1" t="s">
        <v>3471</v>
      </c>
      <c r="F581" s="1" t="s">
        <v>3472</v>
      </c>
      <c r="G581" s="1">
        <v>1790.76</v>
      </c>
      <c r="H581" s="1">
        <v>4</v>
      </c>
      <c r="I581" s="1">
        <f>Sales[[#This Row],[Selling Price]]*H581</f>
        <v>7163.04</v>
      </c>
      <c r="J581" s="1">
        <f>VLOOKUP(Sales[[#This Row],[Product ID]],Products[],4,0)</f>
        <v>574.14</v>
      </c>
      <c r="K581" s="1">
        <f>Sales[[#This Row],[Total Sales]]-Sales[[#This Row],[Cost price]]</f>
        <v>6588.9</v>
      </c>
      <c r="L581" s="1" t="str">
        <f>TEXT(Sales[[#This Row],[Date and Time]],"dddd")</f>
        <v>Sunday</v>
      </c>
      <c r="M581" s="1" t="str">
        <f>TEXT(Sales[[#This Row],[Date and Time]],"mm")</f>
        <v>05</v>
      </c>
      <c r="N581" s="10" t="str">
        <f>TEXT(Sales[[#This Row],[Date and Time]],"mmmm")</f>
        <v>May</v>
      </c>
    </row>
    <row r="582" spans="1:14" x14ac:dyDescent="0.3">
      <c r="A582" s="1" t="s">
        <v>4050</v>
      </c>
      <c r="B582" s="2">
        <v>45603.594594907408</v>
      </c>
      <c r="C582" s="1" t="s">
        <v>3450</v>
      </c>
      <c r="D582" s="1" t="s">
        <v>2433</v>
      </c>
      <c r="E582" s="1" t="s">
        <v>3479</v>
      </c>
      <c r="F582" s="1" t="s">
        <v>3476</v>
      </c>
      <c r="G582" s="1">
        <v>1660.05</v>
      </c>
      <c r="H582" s="1">
        <v>10</v>
      </c>
      <c r="I582" s="1">
        <f>Sales[[#This Row],[Selling Price]]*H582</f>
        <v>16600.5</v>
      </c>
      <c r="J582" s="1">
        <f>VLOOKUP(Sales[[#This Row],[Product ID]],Products[],4,0)</f>
        <v>754.1</v>
      </c>
      <c r="K582" s="1">
        <f>Sales[[#This Row],[Total Sales]]-Sales[[#This Row],[Cost price]]</f>
        <v>15846.4</v>
      </c>
      <c r="L582" s="1" t="str">
        <f>TEXT(Sales[[#This Row],[Date and Time]],"dddd")</f>
        <v>Thursday</v>
      </c>
      <c r="M582" s="1" t="str">
        <f>TEXT(Sales[[#This Row],[Date and Time]],"mm")</f>
        <v>11</v>
      </c>
      <c r="N582" s="10" t="str">
        <f>TEXT(Sales[[#This Row],[Date and Time]],"mmmm")</f>
        <v>November</v>
      </c>
    </row>
    <row r="583" spans="1:14" x14ac:dyDescent="0.3">
      <c r="A583" s="1" t="s">
        <v>4051</v>
      </c>
      <c r="B583" s="2">
        <v>45322.823078703703</v>
      </c>
      <c r="C583" s="1" t="s">
        <v>3356</v>
      </c>
      <c r="D583" s="1" t="s">
        <v>2589</v>
      </c>
      <c r="E583" s="1" t="s">
        <v>3461</v>
      </c>
      <c r="F583" s="1" t="s">
        <v>3462</v>
      </c>
      <c r="G583" s="1">
        <v>1270.3</v>
      </c>
      <c r="H583" s="1">
        <v>3</v>
      </c>
      <c r="I583" s="1">
        <f>Sales[[#This Row],[Selling Price]]*H583</f>
        <v>3810.8999999999996</v>
      </c>
      <c r="J583" s="1">
        <f>VLOOKUP(Sales[[#This Row],[Product ID]],Products[],4,0)</f>
        <v>310.20999999999998</v>
      </c>
      <c r="K583" s="1">
        <f>Sales[[#This Row],[Total Sales]]-Sales[[#This Row],[Cost price]]</f>
        <v>3500.6899999999996</v>
      </c>
      <c r="L583" s="1" t="str">
        <f>TEXT(Sales[[#This Row],[Date and Time]],"dddd")</f>
        <v>Wednesday</v>
      </c>
      <c r="M583" s="1" t="str">
        <f>TEXT(Sales[[#This Row],[Date and Time]],"mm")</f>
        <v>01</v>
      </c>
      <c r="N583" s="10" t="str">
        <f>TEXT(Sales[[#This Row],[Date and Time]],"mmmm")</f>
        <v>January</v>
      </c>
    </row>
    <row r="584" spans="1:14" x14ac:dyDescent="0.3">
      <c r="A584" s="1" t="s">
        <v>4052</v>
      </c>
      <c r="B584" s="2">
        <v>45516.805694444447</v>
      </c>
      <c r="C584" s="1" t="s">
        <v>3352</v>
      </c>
      <c r="D584" s="1" t="s">
        <v>1625</v>
      </c>
      <c r="E584" s="1" t="s">
        <v>3471</v>
      </c>
      <c r="F584" s="1" t="s">
        <v>3467</v>
      </c>
      <c r="G584" s="1">
        <v>1475.15</v>
      </c>
      <c r="H584" s="1">
        <v>6</v>
      </c>
      <c r="I584" s="1">
        <f>Sales[[#This Row],[Selling Price]]*H584</f>
        <v>8850.9000000000015</v>
      </c>
      <c r="J584" s="1">
        <f>VLOOKUP(Sales[[#This Row],[Product ID]],Products[],4,0)</f>
        <v>404.57</v>
      </c>
      <c r="K584" s="1">
        <f>Sales[[#This Row],[Total Sales]]-Sales[[#This Row],[Cost price]]</f>
        <v>8446.3300000000017</v>
      </c>
      <c r="L584" s="1" t="str">
        <f>TEXT(Sales[[#This Row],[Date and Time]],"dddd")</f>
        <v>Monday</v>
      </c>
      <c r="M584" s="1" t="str">
        <f>TEXT(Sales[[#This Row],[Date and Time]],"mm")</f>
        <v>08</v>
      </c>
      <c r="N584" s="10" t="str">
        <f>TEXT(Sales[[#This Row],[Date and Time]],"mmmm")</f>
        <v>August</v>
      </c>
    </row>
    <row r="585" spans="1:14" x14ac:dyDescent="0.3">
      <c r="A585" s="1" t="s">
        <v>4053</v>
      </c>
      <c r="B585" s="2">
        <v>45332.472349537034</v>
      </c>
      <c r="C585" s="1" t="s">
        <v>3364</v>
      </c>
      <c r="D585" s="1" t="s">
        <v>2895</v>
      </c>
      <c r="E585" s="1" t="s">
        <v>3466</v>
      </c>
      <c r="F585" s="1" t="s">
        <v>3472</v>
      </c>
      <c r="G585" s="1">
        <v>1289.8</v>
      </c>
      <c r="H585" s="1">
        <v>2</v>
      </c>
      <c r="I585" s="1">
        <f>Sales[[#This Row],[Selling Price]]*H585</f>
        <v>2579.6</v>
      </c>
      <c r="J585" s="1">
        <f>VLOOKUP(Sales[[#This Row],[Product ID]],Products[],4,0)</f>
        <v>771.88</v>
      </c>
      <c r="K585" s="1">
        <f>Sales[[#This Row],[Total Sales]]-Sales[[#This Row],[Cost price]]</f>
        <v>1807.7199999999998</v>
      </c>
      <c r="L585" s="1" t="str">
        <f>TEXT(Sales[[#This Row],[Date and Time]],"dddd")</f>
        <v>Saturday</v>
      </c>
      <c r="M585" s="1" t="str">
        <f>TEXT(Sales[[#This Row],[Date and Time]],"mm")</f>
        <v>02</v>
      </c>
      <c r="N585" s="10" t="str">
        <f>TEXT(Sales[[#This Row],[Date and Time]],"mmmm")</f>
        <v>February</v>
      </c>
    </row>
    <row r="586" spans="1:14" x14ac:dyDescent="0.3">
      <c r="A586" s="1" t="s">
        <v>4054</v>
      </c>
      <c r="B586" s="2">
        <v>45454.785636574074</v>
      </c>
      <c r="C586" s="1" t="s">
        <v>3217</v>
      </c>
      <c r="D586" s="1" t="s">
        <v>2004</v>
      </c>
      <c r="E586" s="1" t="s">
        <v>3471</v>
      </c>
      <c r="F586" s="1" t="s">
        <v>3472</v>
      </c>
      <c r="G586" s="1">
        <v>1982.61</v>
      </c>
      <c r="H586" s="1">
        <v>1</v>
      </c>
      <c r="I586" s="1">
        <f>Sales[[#This Row],[Selling Price]]*H586</f>
        <v>1982.61</v>
      </c>
      <c r="J586" s="1">
        <f>VLOOKUP(Sales[[#This Row],[Product ID]],Products[],4,0)</f>
        <v>253.61</v>
      </c>
      <c r="K586" s="1">
        <f>Sales[[#This Row],[Total Sales]]-Sales[[#This Row],[Cost price]]</f>
        <v>1729</v>
      </c>
      <c r="L586" s="1" t="str">
        <f>TEXT(Sales[[#This Row],[Date and Time]],"dddd")</f>
        <v>Tuesday</v>
      </c>
      <c r="M586" s="1" t="str">
        <f>TEXT(Sales[[#This Row],[Date and Time]],"mm")</f>
        <v>06</v>
      </c>
      <c r="N586" s="10" t="str">
        <f>TEXT(Sales[[#This Row],[Date and Time]],"mmmm")</f>
        <v>June</v>
      </c>
    </row>
    <row r="587" spans="1:14" x14ac:dyDescent="0.3">
      <c r="A587" s="1" t="s">
        <v>4055</v>
      </c>
      <c r="B587" s="2">
        <v>45523.982395833336</v>
      </c>
      <c r="C587" s="1" t="s">
        <v>3344</v>
      </c>
      <c r="D587" s="1" t="s">
        <v>660</v>
      </c>
      <c r="E587" s="1" t="s">
        <v>3479</v>
      </c>
      <c r="F587" s="1" t="s">
        <v>3472</v>
      </c>
      <c r="G587" s="1">
        <v>623.39</v>
      </c>
      <c r="H587" s="1">
        <v>4</v>
      </c>
      <c r="I587" s="1">
        <f>Sales[[#This Row],[Selling Price]]*H587</f>
        <v>2493.56</v>
      </c>
      <c r="J587" s="1">
        <f>VLOOKUP(Sales[[#This Row],[Product ID]],Products[],4,0)</f>
        <v>814.84</v>
      </c>
      <c r="K587" s="1">
        <f>Sales[[#This Row],[Total Sales]]-Sales[[#This Row],[Cost price]]</f>
        <v>1678.7199999999998</v>
      </c>
      <c r="L587" s="1" t="str">
        <f>TEXT(Sales[[#This Row],[Date and Time]],"dddd")</f>
        <v>Monday</v>
      </c>
      <c r="M587" s="1" t="str">
        <f>TEXT(Sales[[#This Row],[Date and Time]],"mm")</f>
        <v>08</v>
      </c>
      <c r="N587" s="10" t="str">
        <f>TEXT(Sales[[#This Row],[Date and Time]],"mmmm")</f>
        <v>August</v>
      </c>
    </row>
    <row r="588" spans="1:14" x14ac:dyDescent="0.3">
      <c r="A588" s="1" t="s">
        <v>4056</v>
      </c>
      <c r="B588" s="2">
        <v>45558.926168981481</v>
      </c>
      <c r="C588" s="1" t="s">
        <v>3273</v>
      </c>
      <c r="D588" s="1" t="s">
        <v>555</v>
      </c>
      <c r="E588" s="1" t="s">
        <v>3471</v>
      </c>
      <c r="F588" s="1" t="s">
        <v>3462</v>
      </c>
      <c r="G588" s="1">
        <v>1428.21</v>
      </c>
      <c r="H588" s="1">
        <v>10</v>
      </c>
      <c r="I588" s="1">
        <f>Sales[[#This Row],[Selling Price]]*H588</f>
        <v>14282.1</v>
      </c>
      <c r="J588" s="1">
        <f>VLOOKUP(Sales[[#This Row],[Product ID]],Products[],4,0)</f>
        <v>963.58</v>
      </c>
      <c r="K588" s="1">
        <f>Sales[[#This Row],[Total Sales]]-Sales[[#This Row],[Cost price]]</f>
        <v>13318.52</v>
      </c>
      <c r="L588" s="1" t="str">
        <f>TEXT(Sales[[#This Row],[Date and Time]],"dddd")</f>
        <v>Monday</v>
      </c>
      <c r="M588" s="1" t="str">
        <f>TEXT(Sales[[#This Row],[Date and Time]],"mm")</f>
        <v>09</v>
      </c>
      <c r="N588" s="10" t="str">
        <f>TEXT(Sales[[#This Row],[Date and Time]],"mmmm")</f>
        <v>September</v>
      </c>
    </row>
    <row r="589" spans="1:14" x14ac:dyDescent="0.3">
      <c r="A589" s="1" t="s">
        <v>4057</v>
      </c>
      <c r="B589" s="2">
        <v>45467.779861111114</v>
      </c>
      <c r="C589" s="1" t="s">
        <v>3378</v>
      </c>
      <c r="D589" s="1" t="s">
        <v>3170</v>
      </c>
      <c r="E589" s="1" t="s">
        <v>3464</v>
      </c>
      <c r="F589" s="1" t="s">
        <v>3472</v>
      </c>
      <c r="G589" s="1">
        <v>1324.79</v>
      </c>
      <c r="H589" s="1">
        <v>6</v>
      </c>
      <c r="I589" s="1">
        <f>Sales[[#This Row],[Selling Price]]*H589</f>
        <v>7948.74</v>
      </c>
      <c r="J589" s="1">
        <f>VLOOKUP(Sales[[#This Row],[Product ID]],Products[],4,0)</f>
        <v>358.25</v>
      </c>
      <c r="K589" s="1">
        <f>Sales[[#This Row],[Total Sales]]-Sales[[#This Row],[Cost price]]</f>
        <v>7590.49</v>
      </c>
      <c r="L589" s="1" t="str">
        <f>TEXT(Sales[[#This Row],[Date and Time]],"dddd")</f>
        <v>Monday</v>
      </c>
      <c r="M589" s="1" t="str">
        <f>TEXT(Sales[[#This Row],[Date and Time]],"mm")</f>
        <v>06</v>
      </c>
      <c r="N589" s="10" t="str">
        <f>TEXT(Sales[[#This Row],[Date and Time]],"mmmm")</f>
        <v>June</v>
      </c>
    </row>
    <row r="590" spans="1:14" x14ac:dyDescent="0.3">
      <c r="A590" s="1" t="s">
        <v>4058</v>
      </c>
      <c r="B590" s="2">
        <v>45472.460393518515</v>
      </c>
      <c r="C590" s="1" t="s">
        <v>3426</v>
      </c>
      <c r="D590" s="1" t="s">
        <v>1007</v>
      </c>
      <c r="E590" s="1" t="s">
        <v>3461</v>
      </c>
      <c r="F590" s="1" t="s">
        <v>3467</v>
      </c>
      <c r="G590" s="1">
        <v>64.400000000000006</v>
      </c>
      <c r="H590" s="1">
        <v>4</v>
      </c>
      <c r="I590" s="1">
        <f>Sales[[#This Row],[Selling Price]]*H590</f>
        <v>257.60000000000002</v>
      </c>
      <c r="J590" s="1">
        <f>VLOOKUP(Sales[[#This Row],[Product ID]],Products[],4,0)</f>
        <v>18.7</v>
      </c>
      <c r="K590" s="1">
        <f>Sales[[#This Row],[Total Sales]]-Sales[[#This Row],[Cost price]]</f>
        <v>238.90000000000003</v>
      </c>
      <c r="L590" s="1" t="str">
        <f>TEXT(Sales[[#This Row],[Date and Time]],"dddd")</f>
        <v>Saturday</v>
      </c>
      <c r="M590" s="1" t="str">
        <f>TEXT(Sales[[#This Row],[Date and Time]],"mm")</f>
        <v>06</v>
      </c>
      <c r="N590" s="10" t="str">
        <f>TEXT(Sales[[#This Row],[Date and Time]],"mmmm")</f>
        <v>June</v>
      </c>
    </row>
    <row r="591" spans="1:14" x14ac:dyDescent="0.3">
      <c r="A591" s="1" t="s">
        <v>4059</v>
      </c>
      <c r="B591" s="2">
        <v>45457.520787037036</v>
      </c>
      <c r="C591" s="1" t="s">
        <v>3231</v>
      </c>
      <c r="D591" s="1" t="s">
        <v>1264</v>
      </c>
      <c r="E591" s="1" t="s">
        <v>3461</v>
      </c>
      <c r="F591" s="1" t="s">
        <v>3469</v>
      </c>
      <c r="G591" s="1">
        <v>871.55</v>
      </c>
      <c r="H591" s="1">
        <v>9</v>
      </c>
      <c r="I591" s="1">
        <f>Sales[[#This Row],[Selling Price]]*H591</f>
        <v>7843.95</v>
      </c>
      <c r="J591" s="1">
        <f>VLOOKUP(Sales[[#This Row],[Product ID]],Products[],4,0)</f>
        <v>157.37</v>
      </c>
      <c r="K591" s="1">
        <f>Sales[[#This Row],[Total Sales]]-Sales[[#This Row],[Cost price]]</f>
        <v>7686.58</v>
      </c>
      <c r="L591" s="1" t="str">
        <f>TEXT(Sales[[#This Row],[Date and Time]],"dddd")</f>
        <v>Friday</v>
      </c>
      <c r="M591" s="1" t="str">
        <f>TEXT(Sales[[#This Row],[Date and Time]],"mm")</f>
        <v>06</v>
      </c>
      <c r="N591" s="10" t="str">
        <f>TEXT(Sales[[#This Row],[Date and Time]],"mmmm")</f>
        <v>June</v>
      </c>
    </row>
    <row r="592" spans="1:14" x14ac:dyDescent="0.3">
      <c r="A592" s="1" t="s">
        <v>4060</v>
      </c>
      <c r="B592" s="2">
        <v>45341.918506944443</v>
      </c>
      <c r="C592" s="1" t="s">
        <v>3363</v>
      </c>
      <c r="D592" s="1" t="s">
        <v>947</v>
      </c>
      <c r="E592" s="1" t="s">
        <v>3461</v>
      </c>
      <c r="F592" s="1" t="s">
        <v>3467</v>
      </c>
      <c r="G592" s="1">
        <v>1065.07</v>
      </c>
      <c r="H592" s="1">
        <v>1</v>
      </c>
      <c r="I592" s="1">
        <f>Sales[[#This Row],[Selling Price]]*H592</f>
        <v>1065.07</v>
      </c>
      <c r="J592" s="1">
        <f>VLOOKUP(Sales[[#This Row],[Product ID]],Products[],4,0)</f>
        <v>678.93</v>
      </c>
      <c r="K592" s="1">
        <f>Sales[[#This Row],[Total Sales]]-Sales[[#This Row],[Cost price]]</f>
        <v>386.14</v>
      </c>
      <c r="L592" s="1" t="str">
        <f>TEXT(Sales[[#This Row],[Date and Time]],"dddd")</f>
        <v>Monday</v>
      </c>
      <c r="M592" s="1" t="str">
        <f>TEXT(Sales[[#This Row],[Date and Time]],"mm")</f>
        <v>02</v>
      </c>
      <c r="N592" s="10" t="str">
        <f>TEXT(Sales[[#This Row],[Date and Time]],"mmmm")</f>
        <v>February</v>
      </c>
    </row>
    <row r="593" spans="1:14" x14ac:dyDescent="0.3">
      <c r="A593" s="1" t="s">
        <v>4061</v>
      </c>
      <c r="B593" s="2">
        <v>45507.255335648151</v>
      </c>
      <c r="C593" s="1" t="s">
        <v>3362</v>
      </c>
      <c r="D593" s="1" t="s">
        <v>2146</v>
      </c>
      <c r="E593" s="1" t="s">
        <v>3466</v>
      </c>
      <c r="F593" s="1" t="s">
        <v>3476</v>
      </c>
      <c r="G593" s="1">
        <v>1030.04</v>
      </c>
      <c r="H593" s="1">
        <v>5</v>
      </c>
      <c r="I593" s="1">
        <f>Sales[[#This Row],[Selling Price]]*H593</f>
        <v>5150.2</v>
      </c>
      <c r="J593" s="1">
        <f>VLOOKUP(Sales[[#This Row],[Product ID]],Products[],4,0)</f>
        <v>282.68</v>
      </c>
      <c r="K593" s="1">
        <f>Sales[[#This Row],[Total Sales]]-Sales[[#This Row],[Cost price]]</f>
        <v>4867.5199999999995</v>
      </c>
      <c r="L593" s="1" t="str">
        <f>TEXT(Sales[[#This Row],[Date and Time]],"dddd")</f>
        <v>Saturday</v>
      </c>
      <c r="M593" s="1" t="str">
        <f>TEXT(Sales[[#This Row],[Date and Time]],"mm")</f>
        <v>08</v>
      </c>
      <c r="N593" s="10" t="str">
        <f>TEXT(Sales[[#This Row],[Date and Time]],"mmmm")</f>
        <v>August</v>
      </c>
    </row>
    <row r="594" spans="1:14" x14ac:dyDescent="0.3">
      <c r="A594" s="1" t="s">
        <v>4062</v>
      </c>
      <c r="B594" s="2">
        <v>45445.50209490741</v>
      </c>
      <c r="C594" s="1" t="s">
        <v>3234</v>
      </c>
      <c r="D594" s="1" t="s">
        <v>1701</v>
      </c>
      <c r="E594" s="1" t="s">
        <v>3461</v>
      </c>
      <c r="F594" s="1" t="s">
        <v>3462</v>
      </c>
      <c r="G594" s="1">
        <v>1646.48</v>
      </c>
      <c r="H594" s="1">
        <v>6</v>
      </c>
      <c r="I594" s="1">
        <f>Sales[[#This Row],[Selling Price]]*H594</f>
        <v>9878.880000000001</v>
      </c>
      <c r="J594" s="1">
        <f>VLOOKUP(Sales[[#This Row],[Product ID]],Products[],4,0)</f>
        <v>851.56</v>
      </c>
      <c r="K594" s="1">
        <f>Sales[[#This Row],[Total Sales]]-Sales[[#This Row],[Cost price]]</f>
        <v>9027.3200000000015</v>
      </c>
      <c r="L594" s="1" t="str">
        <f>TEXT(Sales[[#This Row],[Date and Time]],"dddd")</f>
        <v>Sunday</v>
      </c>
      <c r="M594" s="1" t="str">
        <f>TEXT(Sales[[#This Row],[Date and Time]],"mm")</f>
        <v>06</v>
      </c>
      <c r="N594" s="10" t="str">
        <f>TEXT(Sales[[#This Row],[Date and Time]],"mmmm")</f>
        <v>June</v>
      </c>
    </row>
    <row r="595" spans="1:14" x14ac:dyDescent="0.3">
      <c r="A595" s="1" t="s">
        <v>4063</v>
      </c>
      <c r="B595" s="2">
        <v>45448.159594907411</v>
      </c>
      <c r="C595" s="1" t="s">
        <v>3379</v>
      </c>
      <c r="D595" s="1" t="s">
        <v>537</v>
      </c>
      <c r="E595" s="1" t="s">
        <v>3461</v>
      </c>
      <c r="F595" s="1" t="s">
        <v>3472</v>
      </c>
      <c r="G595" s="1">
        <v>259.66000000000003</v>
      </c>
      <c r="H595" s="1">
        <v>8</v>
      </c>
      <c r="I595" s="1">
        <f>Sales[[#This Row],[Selling Price]]*H595</f>
        <v>2077.2800000000002</v>
      </c>
      <c r="J595" s="1">
        <f>VLOOKUP(Sales[[#This Row],[Product ID]],Products[],4,0)</f>
        <v>605.29999999999995</v>
      </c>
      <c r="K595" s="1">
        <f>Sales[[#This Row],[Total Sales]]-Sales[[#This Row],[Cost price]]</f>
        <v>1471.9800000000002</v>
      </c>
      <c r="L595" s="1" t="str">
        <f>TEXT(Sales[[#This Row],[Date and Time]],"dddd")</f>
        <v>Wednesday</v>
      </c>
      <c r="M595" s="1" t="str">
        <f>TEXT(Sales[[#This Row],[Date and Time]],"mm")</f>
        <v>06</v>
      </c>
      <c r="N595" s="10" t="str">
        <f>TEXT(Sales[[#This Row],[Date and Time]],"mmmm")</f>
        <v>June</v>
      </c>
    </row>
    <row r="596" spans="1:14" x14ac:dyDescent="0.3">
      <c r="A596" s="1" t="s">
        <v>4064</v>
      </c>
      <c r="B596" s="2">
        <v>45379.043668981481</v>
      </c>
      <c r="C596" s="1" t="s">
        <v>3340</v>
      </c>
      <c r="D596" s="1" t="s">
        <v>218</v>
      </c>
      <c r="E596" s="1" t="s">
        <v>3479</v>
      </c>
      <c r="F596" s="1" t="s">
        <v>3472</v>
      </c>
      <c r="G596" s="1">
        <v>1851.87</v>
      </c>
      <c r="H596" s="1">
        <v>10</v>
      </c>
      <c r="I596" s="1">
        <f>Sales[[#This Row],[Selling Price]]*H596</f>
        <v>18518.699999999997</v>
      </c>
      <c r="J596" s="1">
        <f>VLOOKUP(Sales[[#This Row],[Product ID]],Products[],4,0)</f>
        <v>834.4</v>
      </c>
      <c r="K596" s="1">
        <f>Sales[[#This Row],[Total Sales]]-Sales[[#This Row],[Cost price]]</f>
        <v>17684.299999999996</v>
      </c>
      <c r="L596" s="1" t="str">
        <f>TEXT(Sales[[#This Row],[Date and Time]],"dddd")</f>
        <v>Thursday</v>
      </c>
      <c r="M596" s="1" t="str">
        <f>TEXT(Sales[[#This Row],[Date and Time]],"mm")</f>
        <v>03</v>
      </c>
      <c r="N596" s="10" t="str">
        <f>TEXT(Sales[[#This Row],[Date and Time]],"mmmm")</f>
        <v>March</v>
      </c>
    </row>
    <row r="597" spans="1:14" x14ac:dyDescent="0.3">
      <c r="A597" s="1" t="s">
        <v>4065</v>
      </c>
      <c r="B597" s="2">
        <v>45294.893645833334</v>
      </c>
      <c r="C597" s="1" t="s">
        <v>3341</v>
      </c>
      <c r="D597" s="1" t="s">
        <v>299</v>
      </c>
      <c r="E597" s="1" t="s">
        <v>3461</v>
      </c>
      <c r="F597" s="1" t="s">
        <v>3467</v>
      </c>
      <c r="G597" s="1">
        <v>239.25</v>
      </c>
      <c r="H597" s="1">
        <v>10</v>
      </c>
      <c r="I597" s="1">
        <f>Sales[[#This Row],[Selling Price]]*H597</f>
        <v>2392.5</v>
      </c>
      <c r="J597" s="1">
        <f>VLOOKUP(Sales[[#This Row],[Product ID]],Products[],4,0)</f>
        <v>77.61</v>
      </c>
      <c r="K597" s="1">
        <f>Sales[[#This Row],[Total Sales]]-Sales[[#This Row],[Cost price]]</f>
        <v>2314.89</v>
      </c>
      <c r="L597" s="1" t="str">
        <f>TEXT(Sales[[#This Row],[Date and Time]],"dddd")</f>
        <v>Wednesday</v>
      </c>
      <c r="M597" s="1" t="str">
        <f>TEXT(Sales[[#This Row],[Date and Time]],"mm")</f>
        <v>01</v>
      </c>
      <c r="N597" s="10" t="str">
        <f>TEXT(Sales[[#This Row],[Date and Time]],"mmmm")</f>
        <v>January</v>
      </c>
    </row>
    <row r="598" spans="1:14" x14ac:dyDescent="0.3">
      <c r="A598" s="1" t="s">
        <v>4066</v>
      </c>
      <c r="B598" s="2">
        <v>45565.303402777776</v>
      </c>
      <c r="C598" s="1" t="s">
        <v>3364</v>
      </c>
      <c r="D598" s="1" t="s">
        <v>2427</v>
      </c>
      <c r="E598" s="1" t="s">
        <v>3471</v>
      </c>
      <c r="F598" s="1" t="s">
        <v>3476</v>
      </c>
      <c r="G598" s="1">
        <v>1353.35</v>
      </c>
      <c r="H598" s="1">
        <v>4</v>
      </c>
      <c r="I598" s="1">
        <f>Sales[[#This Row],[Selling Price]]*H598</f>
        <v>5413.4</v>
      </c>
      <c r="J598" s="1">
        <f>VLOOKUP(Sales[[#This Row],[Product ID]],Products[],4,0)</f>
        <v>771.88</v>
      </c>
      <c r="K598" s="1">
        <f>Sales[[#This Row],[Total Sales]]-Sales[[#This Row],[Cost price]]</f>
        <v>4641.5199999999995</v>
      </c>
      <c r="L598" s="1" t="str">
        <f>TEXT(Sales[[#This Row],[Date and Time]],"dddd")</f>
        <v>Monday</v>
      </c>
      <c r="M598" s="1" t="str">
        <f>TEXT(Sales[[#This Row],[Date and Time]],"mm")</f>
        <v>09</v>
      </c>
      <c r="N598" s="10" t="str">
        <f>TEXT(Sales[[#This Row],[Date and Time]],"mmmm")</f>
        <v>September</v>
      </c>
    </row>
    <row r="599" spans="1:14" x14ac:dyDescent="0.3">
      <c r="A599" s="1" t="s">
        <v>4067</v>
      </c>
      <c r="B599" s="2">
        <v>45416.910717592589</v>
      </c>
      <c r="C599" s="1" t="s">
        <v>3342</v>
      </c>
      <c r="D599" s="1" t="s">
        <v>779</v>
      </c>
      <c r="E599" s="1" t="s">
        <v>3464</v>
      </c>
      <c r="F599" s="1" t="s">
        <v>3472</v>
      </c>
      <c r="G599" s="1">
        <v>1518.46</v>
      </c>
      <c r="H599" s="1">
        <v>10</v>
      </c>
      <c r="I599" s="1">
        <f>Sales[[#This Row],[Selling Price]]*H599</f>
        <v>15184.6</v>
      </c>
      <c r="J599" s="1">
        <f>VLOOKUP(Sales[[#This Row],[Product ID]],Products[],4,0)</f>
        <v>961.3</v>
      </c>
      <c r="K599" s="1">
        <f>Sales[[#This Row],[Total Sales]]-Sales[[#This Row],[Cost price]]</f>
        <v>14223.300000000001</v>
      </c>
      <c r="L599" s="1" t="str">
        <f>TEXT(Sales[[#This Row],[Date and Time]],"dddd")</f>
        <v>Saturday</v>
      </c>
      <c r="M599" s="1" t="str">
        <f>TEXT(Sales[[#This Row],[Date and Time]],"mm")</f>
        <v>05</v>
      </c>
      <c r="N599" s="10" t="str">
        <f>TEXT(Sales[[#This Row],[Date and Time]],"mmmm")</f>
        <v>May</v>
      </c>
    </row>
    <row r="600" spans="1:14" x14ac:dyDescent="0.3">
      <c r="A600" s="1" t="s">
        <v>4068</v>
      </c>
      <c r="B600" s="2">
        <v>45383.510115740741</v>
      </c>
      <c r="C600" s="1" t="s">
        <v>3390</v>
      </c>
      <c r="D600" s="1" t="s">
        <v>1631</v>
      </c>
      <c r="E600" s="1" t="s">
        <v>3466</v>
      </c>
      <c r="F600" s="1" t="s">
        <v>3476</v>
      </c>
      <c r="G600" s="1">
        <v>549.12</v>
      </c>
      <c r="H600" s="1">
        <v>10</v>
      </c>
      <c r="I600" s="1">
        <f>Sales[[#This Row],[Selling Price]]*H600</f>
        <v>5491.2</v>
      </c>
      <c r="J600" s="1">
        <f>VLOOKUP(Sales[[#This Row],[Product ID]],Products[],4,0)</f>
        <v>612.41999999999996</v>
      </c>
      <c r="K600" s="1">
        <f>Sales[[#This Row],[Total Sales]]-Sales[[#This Row],[Cost price]]</f>
        <v>4878.78</v>
      </c>
      <c r="L600" s="1" t="str">
        <f>TEXT(Sales[[#This Row],[Date and Time]],"dddd")</f>
        <v>Monday</v>
      </c>
      <c r="M600" s="1" t="str">
        <f>TEXT(Sales[[#This Row],[Date and Time]],"mm")</f>
        <v>04</v>
      </c>
      <c r="N600" s="10" t="str">
        <f>TEXT(Sales[[#This Row],[Date and Time]],"mmmm")</f>
        <v>April</v>
      </c>
    </row>
    <row r="601" spans="1:14" x14ac:dyDescent="0.3">
      <c r="A601" s="1" t="s">
        <v>4069</v>
      </c>
      <c r="B601" s="2">
        <v>45421.509293981479</v>
      </c>
      <c r="C601" s="1" t="s">
        <v>3394</v>
      </c>
      <c r="D601" s="1" t="s">
        <v>1948</v>
      </c>
      <c r="E601" s="1" t="s">
        <v>3479</v>
      </c>
      <c r="F601" s="1" t="s">
        <v>3476</v>
      </c>
      <c r="G601" s="1">
        <v>394.55</v>
      </c>
      <c r="H601" s="1">
        <v>2</v>
      </c>
      <c r="I601" s="1">
        <f>Sales[[#This Row],[Selling Price]]*H601</f>
        <v>789.1</v>
      </c>
      <c r="J601" s="1">
        <f>VLOOKUP(Sales[[#This Row],[Product ID]],Products[],4,0)</f>
        <v>74.92</v>
      </c>
      <c r="K601" s="1">
        <f>Sales[[#This Row],[Total Sales]]-Sales[[#This Row],[Cost price]]</f>
        <v>714.18000000000006</v>
      </c>
      <c r="L601" s="1" t="str">
        <f>TEXT(Sales[[#This Row],[Date and Time]],"dddd")</f>
        <v>Thursday</v>
      </c>
      <c r="M601" s="1" t="str">
        <f>TEXT(Sales[[#This Row],[Date and Time]],"mm")</f>
        <v>05</v>
      </c>
      <c r="N601" s="10" t="str">
        <f>TEXT(Sales[[#This Row],[Date and Time]],"mmmm")</f>
        <v>May</v>
      </c>
    </row>
    <row r="602" spans="1:14" x14ac:dyDescent="0.3">
      <c r="A602" s="1" t="s">
        <v>4070</v>
      </c>
      <c r="B602" s="2">
        <v>45430.67695601852</v>
      </c>
      <c r="C602" s="1" t="s">
        <v>3357</v>
      </c>
      <c r="D602" s="1" t="s">
        <v>2397</v>
      </c>
      <c r="E602" s="1" t="s">
        <v>3471</v>
      </c>
      <c r="F602" s="1" t="s">
        <v>3472</v>
      </c>
      <c r="G602" s="1">
        <v>479.67</v>
      </c>
      <c r="H602" s="1">
        <v>1</v>
      </c>
      <c r="I602" s="1">
        <f>Sales[[#This Row],[Selling Price]]*H602</f>
        <v>479.67</v>
      </c>
      <c r="J602" s="1">
        <f>VLOOKUP(Sales[[#This Row],[Product ID]],Products[],4,0)</f>
        <v>305.49</v>
      </c>
      <c r="K602" s="1">
        <f>Sales[[#This Row],[Total Sales]]-Sales[[#This Row],[Cost price]]</f>
        <v>174.18</v>
      </c>
      <c r="L602" s="1" t="str">
        <f>TEXT(Sales[[#This Row],[Date and Time]],"dddd")</f>
        <v>Saturday</v>
      </c>
      <c r="M602" s="1" t="str">
        <f>TEXT(Sales[[#This Row],[Date and Time]],"mm")</f>
        <v>05</v>
      </c>
      <c r="N602" s="10" t="str">
        <f>TEXT(Sales[[#This Row],[Date and Time]],"mmmm")</f>
        <v>May</v>
      </c>
    </row>
    <row r="603" spans="1:14" x14ac:dyDescent="0.3">
      <c r="A603" s="1" t="s">
        <v>4071</v>
      </c>
      <c r="B603" s="2">
        <v>45360.914780092593</v>
      </c>
      <c r="C603" s="1" t="s">
        <v>3337</v>
      </c>
      <c r="D603" s="1" t="s">
        <v>2638</v>
      </c>
      <c r="E603" s="1" t="s">
        <v>3461</v>
      </c>
      <c r="F603" s="1" t="s">
        <v>3462</v>
      </c>
      <c r="G603" s="1">
        <v>1253.07</v>
      </c>
      <c r="H603" s="1">
        <v>3</v>
      </c>
      <c r="I603" s="1">
        <f>Sales[[#This Row],[Selling Price]]*H603</f>
        <v>3759.21</v>
      </c>
      <c r="J603" s="1">
        <f>VLOOKUP(Sales[[#This Row],[Product ID]],Products[],4,0)</f>
        <v>899.57</v>
      </c>
      <c r="K603" s="1">
        <f>Sales[[#This Row],[Total Sales]]-Sales[[#This Row],[Cost price]]</f>
        <v>2859.64</v>
      </c>
      <c r="L603" s="1" t="str">
        <f>TEXT(Sales[[#This Row],[Date and Time]],"dddd")</f>
        <v>Saturday</v>
      </c>
      <c r="M603" s="1" t="str">
        <f>TEXT(Sales[[#This Row],[Date and Time]],"mm")</f>
        <v>03</v>
      </c>
      <c r="N603" s="10" t="str">
        <f>TEXT(Sales[[#This Row],[Date and Time]],"mmmm")</f>
        <v>March</v>
      </c>
    </row>
    <row r="604" spans="1:14" x14ac:dyDescent="0.3">
      <c r="A604" s="1" t="s">
        <v>4072</v>
      </c>
      <c r="B604" s="2">
        <v>45567.027812499997</v>
      </c>
      <c r="C604" s="1" t="s">
        <v>3253</v>
      </c>
      <c r="D604" s="1" t="s">
        <v>404</v>
      </c>
      <c r="E604" s="1" t="s">
        <v>3461</v>
      </c>
      <c r="F604" s="1" t="s">
        <v>3462</v>
      </c>
      <c r="G604" s="1">
        <v>213.18</v>
      </c>
      <c r="H604" s="1">
        <v>2</v>
      </c>
      <c r="I604" s="1">
        <f>Sales[[#This Row],[Selling Price]]*H604</f>
        <v>426.36</v>
      </c>
      <c r="J604" s="1">
        <f>VLOOKUP(Sales[[#This Row],[Product ID]],Products[],4,0)</f>
        <v>34.31</v>
      </c>
      <c r="K604" s="1">
        <f>Sales[[#This Row],[Total Sales]]-Sales[[#This Row],[Cost price]]</f>
        <v>392.05</v>
      </c>
      <c r="L604" s="1" t="str">
        <f>TEXT(Sales[[#This Row],[Date and Time]],"dddd")</f>
        <v>Wednesday</v>
      </c>
      <c r="M604" s="1" t="str">
        <f>TEXT(Sales[[#This Row],[Date and Time]],"mm")</f>
        <v>10</v>
      </c>
      <c r="N604" s="10" t="str">
        <f>TEXT(Sales[[#This Row],[Date and Time]],"mmmm")</f>
        <v>October</v>
      </c>
    </row>
    <row r="605" spans="1:14" x14ac:dyDescent="0.3">
      <c r="A605" s="1" t="s">
        <v>4073</v>
      </c>
      <c r="B605" s="2">
        <v>45398.994664351849</v>
      </c>
      <c r="C605" s="1" t="s">
        <v>3357</v>
      </c>
      <c r="D605" s="1" t="s">
        <v>1291</v>
      </c>
      <c r="E605" s="1" t="s">
        <v>3471</v>
      </c>
      <c r="F605" s="1" t="s">
        <v>3476</v>
      </c>
      <c r="G605" s="1">
        <v>480.67</v>
      </c>
      <c r="H605" s="1">
        <v>3</v>
      </c>
      <c r="I605" s="1">
        <f>Sales[[#This Row],[Selling Price]]*H605</f>
        <v>1442.01</v>
      </c>
      <c r="J605" s="1">
        <f>VLOOKUP(Sales[[#This Row],[Product ID]],Products[],4,0)</f>
        <v>305.49</v>
      </c>
      <c r="K605" s="1">
        <f>Sales[[#This Row],[Total Sales]]-Sales[[#This Row],[Cost price]]</f>
        <v>1136.52</v>
      </c>
      <c r="L605" s="1" t="str">
        <f>TEXT(Sales[[#This Row],[Date and Time]],"dddd")</f>
        <v>Tuesday</v>
      </c>
      <c r="M605" s="1" t="str">
        <f>TEXT(Sales[[#This Row],[Date and Time]],"mm")</f>
        <v>04</v>
      </c>
      <c r="N605" s="10" t="str">
        <f>TEXT(Sales[[#This Row],[Date and Time]],"mmmm")</f>
        <v>April</v>
      </c>
    </row>
    <row r="606" spans="1:14" x14ac:dyDescent="0.3">
      <c r="A606" s="1" t="s">
        <v>4074</v>
      </c>
      <c r="B606" s="2">
        <v>45603.548784722225</v>
      </c>
      <c r="C606" s="1" t="s">
        <v>3425</v>
      </c>
      <c r="D606" s="1" t="s">
        <v>316</v>
      </c>
      <c r="E606" s="1" t="s">
        <v>3461</v>
      </c>
      <c r="F606" s="1" t="s">
        <v>3467</v>
      </c>
      <c r="G606" s="1">
        <v>306.19</v>
      </c>
      <c r="H606" s="1">
        <v>3</v>
      </c>
      <c r="I606" s="1">
        <f>Sales[[#This Row],[Selling Price]]*H606</f>
        <v>918.56999999999994</v>
      </c>
      <c r="J606" s="1">
        <f>VLOOKUP(Sales[[#This Row],[Product ID]],Products[],4,0)</f>
        <v>95.27</v>
      </c>
      <c r="K606" s="1">
        <f>Sales[[#This Row],[Total Sales]]-Sales[[#This Row],[Cost price]]</f>
        <v>823.3</v>
      </c>
      <c r="L606" s="1" t="str">
        <f>TEXT(Sales[[#This Row],[Date and Time]],"dddd")</f>
        <v>Thursday</v>
      </c>
      <c r="M606" s="1" t="str">
        <f>TEXT(Sales[[#This Row],[Date and Time]],"mm")</f>
        <v>11</v>
      </c>
      <c r="N606" s="10" t="str">
        <f>TEXT(Sales[[#This Row],[Date and Time]],"mmmm")</f>
        <v>November</v>
      </c>
    </row>
    <row r="607" spans="1:14" x14ac:dyDescent="0.3">
      <c r="A607" s="1" t="s">
        <v>4075</v>
      </c>
      <c r="B607" s="2">
        <v>45365.875081018516</v>
      </c>
      <c r="C607" s="1" t="s">
        <v>3266</v>
      </c>
      <c r="D607" s="1" t="s">
        <v>782</v>
      </c>
      <c r="E607" s="1" t="s">
        <v>3479</v>
      </c>
      <c r="F607" s="1" t="s">
        <v>3462</v>
      </c>
      <c r="G607" s="1">
        <v>681.53</v>
      </c>
      <c r="H607" s="1">
        <v>2</v>
      </c>
      <c r="I607" s="1">
        <f>Sales[[#This Row],[Selling Price]]*H607</f>
        <v>1363.06</v>
      </c>
      <c r="J607" s="1">
        <f>VLOOKUP(Sales[[#This Row],[Product ID]],Products[],4,0)</f>
        <v>42.41</v>
      </c>
      <c r="K607" s="1">
        <f>Sales[[#This Row],[Total Sales]]-Sales[[#This Row],[Cost price]]</f>
        <v>1320.6499999999999</v>
      </c>
      <c r="L607" s="1" t="str">
        <f>TEXT(Sales[[#This Row],[Date and Time]],"dddd")</f>
        <v>Thursday</v>
      </c>
      <c r="M607" s="1" t="str">
        <f>TEXT(Sales[[#This Row],[Date and Time]],"mm")</f>
        <v>03</v>
      </c>
      <c r="N607" s="10" t="str">
        <f>TEXT(Sales[[#This Row],[Date and Time]],"mmmm")</f>
        <v>March</v>
      </c>
    </row>
    <row r="608" spans="1:14" x14ac:dyDescent="0.3">
      <c r="A608" s="1" t="s">
        <v>4076</v>
      </c>
      <c r="B608" s="2">
        <v>45383.380613425928</v>
      </c>
      <c r="C608" s="1" t="s">
        <v>3299</v>
      </c>
      <c r="D608" s="1" t="s">
        <v>2931</v>
      </c>
      <c r="E608" s="1" t="s">
        <v>3471</v>
      </c>
      <c r="F608" s="1" t="s">
        <v>3469</v>
      </c>
      <c r="G608" s="1">
        <v>825.24</v>
      </c>
      <c r="H608" s="1">
        <v>7</v>
      </c>
      <c r="I608" s="1">
        <f>Sales[[#This Row],[Selling Price]]*H608</f>
        <v>5776.68</v>
      </c>
      <c r="J608" s="1">
        <f>VLOOKUP(Sales[[#This Row],[Product ID]],Products[],4,0)</f>
        <v>401.98</v>
      </c>
      <c r="K608" s="1">
        <f>Sales[[#This Row],[Total Sales]]-Sales[[#This Row],[Cost price]]</f>
        <v>5374.7000000000007</v>
      </c>
      <c r="L608" s="1" t="str">
        <f>TEXT(Sales[[#This Row],[Date and Time]],"dddd")</f>
        <v>Monday</v>
      </c>
      <c r="M608" s="1" t="str">
        <f>TEXT(Sales[[#This Row],[Date and Time]],"mm")</f>
        <v>04</v>
      </c>
      <c r="N608" s="10" t="str">
        <f>TEXT(Sales[[#This Row],[Date and Time]],"mmmm")</f>
        <v>April</v>
      </c>
    </row>
    <row r="609" spans="1:14" x14ac:dyDescent="0.3">
      <c r="A609" s="1" t="s">
        <v>4077</v>
      </c>
      <c r="B609" s="2">
        <v>45562.476747685185</v>
      </c>
      <c r="C609" s="1" t="s">
        <v>3444</v>
      </c>
      <c r="D609" s="1" t="s">
        <v>698</v>
      </c>
      <c r="E609" s="1" t="s">
        <v>3479</v>
      </c>
      <c r="F609" s="1" t="s">
        <v>3467</v>
      </c>
      <c r="G609" s="1">
        <v>514.04999999999995</v>
      </c>
      <c r="H609" s="1">
        <v>6</v>
      </c>
      <c r="I609" s="1">
        <f>Sales[[#This Row],[Selling Price]]*H609</f>
        <v>3084.2999999999997</v>
      </c>
      <c r="J609" s="1">
        <f>VLOOKUP(Sales[[#This Row],[Product ID]],Products[],4,0)</f>
        <v>148.63</v>
      </c>
      <c r="K609" s="1">
        <f>Sales[[#This Row],[Total Sales]]-Sales[[#This Row],[Cost price]]</f>
        <v>2935.6699999999996</v>
      </c>
      <c r="L609" s="1" t="str">
        <f>TEXT(Sales[[#This Row],[Date and Time]],"dddd")</f>
        <v>Friday</v>
      </c>
      <c r="M609" s="1" t="str">
        <f>TEXT(Sales[[#This Row],[Date and Time]],"mm")</f>
        <v>09</v>
      </c>
      <c r="N609" s="10" t="str">
        <f>TEXT(Sales[[#This Row],[Date and Time]],"mmmm")</f>
        <v>September</v>
      </c>
    </row>
    <row r="610" spans="1:14" x14ac:dyDescent="0.3">
      <c r="A610" s="1" t="s">
        <v>4078</v>
      </c>
      <c r="B610" s="2">
        <v>45336.21634259259</v>
      </c>
      <c r="C610" s="1" t="s">
        <v>3271</v>
      </c>
      <c r="D610" s="1" t="s">
        <v>2711</v>
      </c>
      <c r="E610" s="1" t="s">
        <v>3479</v>
      </c>
      <c r="F610" s="1" t="s">
        <v>3467</v>
      </c>
      <c r="G610" s="1">
        <v>118.12</v>
      </c>
      <c r="H610" s="1">
        <v>9</v>
      </c>
      <c r="I610" s="1">
        <f>Sales[[#This Row],[Selling Price]]*H610</f>
        <v>1063.08</v>
      </c>
      <c r="J610" s="1">
        <f>VLOOKUP(Sales[[#This Row],[Product ID]],Products[],4,0)</f>
        <v>493.17</v>
      </c>
      <c r="K610" s="1">
        <f>Sales[[#This Row],[Total Sales]]-Sales[[#This Row],[Cost price]]</f>
        <v>569.90999999999985</v>
      </c>
      <c r="L610" s="1" t="str">
        <f>TEXT(Sales[[#This Row],[Date and Time]],"dddd")</f>
        <v>Wednesday</v>
      </c>
      <c r="M610" s="1" t="str">
        <f>TEXT(Sales[[#This Row],[Date and Time]],"mm")</f>
        <v>02</v>
      </c>
      <c r="N610" s="10" t="str">
        <f>TEXT(Sales[[#This Row],[Date and Time]],"mmmm")</f>
        <v>February</v>
      </c>
    </row>
    <row r="611" spans="1:14" x14ac:dyDescent="0.3">
      <c r="A611" s="1" t="s">
        <v>4079</v>
      </c>
      <c r="B611" s="2">
        <v>45300.334618055553</v>
      </c>
      <c r="C611" s="1" t="s">
        <v>3391</v>
      </c>
      <c r="D611" s="1" t="s">
        <v>2544</v>
      </c>
      <c r="E611" s="1" t="s">
        <v>3466</v>
      </c>
      <c r="F611" s="1" t="s">
        <v>3469</v>
      </c>
      <c r="G611" s="1">
        <v>36.32</v>
      </c>
      <c r="H611" s="1">
        <v>4</v>
      </c>
      <c r="I611" s="1">
        <f>Sales[[#This Row],[Selling Price]]*H611</f>
        <v>145.28</v>
      </c>
      <c r="J611" s="1">
        <f>VLOOKUP(Sales[[#This Row],[Product ID]],Products[],4,0)</f>
        <v>374.92</v>
      </c>
      <c r="K611" s="1">
        <f>Sales[[#This Row],[Total Sales]]-Sales[[#This Row],[Cost price]]</f>
        <v>-229.64000000000001</v>
      </c>
      <c r="L611" s="1" t="str">
        <f>TEXT(Sales[[#This Row],[Date and Time]],"dddd")</f>
        <v>Tuesday</v>
      </c>
      <c r="M611" s="1" t="str">
        <f>TEXT(Sales[[#This Row],[Date and Time]],"mm")</f>
        <v>01</v>
      </c>
      <c r="N611" s="10" t="str">
        <f>TEXT(Sales[[#This Row],[Date and Time]],"mmmm")</f>
        <v>January</v>
      </c>
    </row>
    <row r="612" spans="1:14" x14ac:dyDescent="0.3">
      <c r="A612" s="1" t="s">
        <v>4080</v>
      </c>
      <c r="B612" s="2">
        <v>45566.069062499999</v>
      </c>
      <c r="C612" s="1" t="s">
        <v>3401</v>
      </c>
      <c r="D612" s="1" t="s">
        <v>384</v>
      </c>
      <c r="E612" s="1" t="s">
        <v>3466</v>
      </c>
      <c r="F612" s="1" t="s">
        <v>3462</v>
      </c>
      <c r="G612" s="1">
        <v>1500.4</v>
      </c>
      <c r="H612" s="1">
        <v>7</v>
      </c>
      <c r="I612" s="1">
        <f>Sales[[#This Row],[Selling Price]]*H612</f>
        <v>10502.800000000001</v>
      </c>
      <c r="J612" s="1">
        <f>VLOOKUP(Sales[[#This Row],[Product ID]],Products[],4,0)</f>
        <v>93.21</v>
      </c>
      <c r="K612" s="1">
        <f>Sales[[#This Row],[Total Sales]]-Sales[[#This Row],[Cost price]]</f>
        <v>10409.590000000002</v>
      </c>
      <c r="L612" s="1" t="str">
        <f>TEXT(Sales[[#This Row],[Date and Time]],"dddd")</f>
        <v>Tuesday</v>
      </c>
      <c r="M612" s="1" t="str">
        <f>TEXT(Sales[[#This Row],[Date and Time]],"mm")</f>
        <v>10</v>
      </c>
      <c r="N612" s="10" t="str">
        <f>TEXT(Sales[[#This Row],[Date and Time]],"mmmm")</f>
        <v>October</v>
      </c>
    </row>
    <row r="613" spans="1:14" x14ac:dyDescent="0.3">
      <c r="A613" s="1" t="s">
        <v>4081</v>
      </c>
      <c r="B613" s="2">
        <v>45303.257789351854</v>
      </c>
      <c r="C613" s="1" t="s">
        <v>3366</v>
      </c>
      <c r="D613" s="1" t="s">
        <v>184</v>
      </c>
      <c r="E613" s="1" t="s">
        <v>3479</v>
      </c>
      <c r="F613" s="1" t="s">
        <v>3476</v>
      </c>
      <c r="G613" s="1">
        <v>1241.6600000000001</v>
      </c>
      <c r="H613" s="1">
        <v>1</v>
      </c>
      <c r="I613" s="1">
        <f>Sales[[#This Row],[Selling Price]]*H613</f>
        <v>1241.6600000000001</v>
      </c>
      <c r="J613" s="1">
        <f>VLOOKUP(Sales[[#This Row],[Product ID]],Products[],4,0)</f>
        <v>669.31</v>
      </c>
      <c r="K613" s="1">
        <f>Sales[[#This Row],[Total Sales]]-Sales[[#This Row],[Cost price]]</f>
        <v>572.35000000000014</v>
      </c>
      <c r="L613" s="1" t="str">
        <f>TEXT(Sales[[#This Row],[Date and Time]],"dddd")</f>
        <v>Friday</v>
      </c>
      <c r="M613" s="1" t="str">
        <f>TEXT(Sales[[#This Row],[Date and Time]],"mm")</f>
        <v>01</v>
      </c>
      <c r="N613" s="10" t="str">
        <f>TEXT(Sales[[#This Row],[Date and Time]],"mmmm")</f>
        <v>January</v>
      </c>
    </row>
    <row r="614" spans="1:14" x14ac:dyDescent="0.3">
      <c r="A614" s="1" t="s">
        <v>4082</v>
      </c>
      <c r="B614" s="2">
        <v>45510.369166666664</v>
      </c>
      <c r="C614" s="1" t="s">
        <v>3448</v>
      </c>
      <c r="D614" s="1" t="s">
        <v>2195</v>
      </c>
      <c r="E614" s="1" t="s">
        <v>3479</v>
      </c>
      <c r="F614" s="1" t="s">
        <v>3476</v>
      </c>
      <c r="G614" s="1">
        <v>1608.13</v>
      </c>
      <c r="H614" s="1">
        <v>8</v>
      </c>
      <c r="I614" s="1">
        <f>Sales[[#This Row],[Selling Price]]*H614</f>
        <v>12865.04</v>
      </c>
      <c r="J614" s="1">
        <f>VLOOKUP(Sales[[#This Row],[Product ID]],Products[],4,0)</f>
        <v>955.51</v>
      </c>
      <c r="K614" s="1">
        <f>Sales[[#This Row],[Total Sales]]-Sales[[#This Row],[Cost price]]</f>
        <v>11909.53</v>
      </c>
      <c r="L614" s="1" t="str">
        <f>TEXT(Sales[[#This Row],[Date and Time]],"dddd")</f>
        <v>Tuesday</v>
      </c>
      <c r="M614" s="1" t="str">
        <f>TEXT(Sales[[#This Row],[Date and Time]],"mm")</f>
        <v>08</v>
      </c>
      <c r="N614" s="10" t="str">
        <f>TEXT(Sales[[#This Row],[Date and Time]],"mmmm")</f>
        <v>August</v>
      </c>
    </row>
    <row r="615" spans="1:14" x14ac:dyDescent="0.3">
      <c r="A615" s="1" t="s">
        <v>4083</v>
      </c>
      <c r="B615" s="2">
        <v>45499.998831018522</v>
      </c>
      <c r="C615" s="1" t="s">
        <v>3442</v>
      </c>
      <c r="D615" s="1" t="s">
        <v>1546</v>
      </c>
      <c r="E615" s="1" t="s">
        <v>3461</v>
      </c>
      <c r="F615" s="1" t="s">
        <v>3462</v>
      </c>
      <c r="G615" s="1">
        <v>787.33</v>
      </c>
      <c r="H615" s="1">
        <v>8</v>
      </c>
      <c r="I615" s="1">
        <f>Sales[[#This Row],[Selling Price]]*H615</f>
        <v>6298.64</v>
      </c>
      <c r="J615" s="1">
        <f>VLOOKUP(Sales[[#This Row],[Product ID]],Products[],4,0)</f>
        <v>532.16999999999996</v>
      </c>
      <c r="K615" s="1">
        <f>Sales[[#This Row],[Total Sales]]-Sales[[#This Row],[Cost price]]</f>
        <v>5766.47</v>
      </c>
      <c r="L615" s="1" t="str">
        <f>TEXT(Sales[[#This Row],[Date and Time]],"dddd")</f>
        <v>Friday</v>
      </c>
      <c r="M615" s="1" t="str">
        <f>TEXT(Sales[[#This Row],[Date and Time]],"mm")</f>
        <v>07</v>
      </c>
      <c r="N615" s="10" t="str">
        <f>TEXT(Sales[[#This Row],[Date and Time]],"mmmm")</f>
        <v>July</v>
      </c>
    </row>
    <row r="616" spans="1:14" x14ac:dyDescent="0.3">
      <c r="A616" s="1" t="s">
        <v>4084</v>
      </c>
      <c r="B616" s="2">
        <v>45294.118668981479</v>
      </c>
      <c r="C616" s="1" t="s">
        <v>3395</v>
      </c>
      <c r="D616" s="1" t="s">
        <v>3207</v>
      </c>
      <c r="E616" s="1" t="s">
        <v>3471</v>
      </c>
      <c r="F616" s="1" t="s">
        <v>3476</v>
      </c>
      <c r="G616" s="1">
        <v>154.71</v>
      </c>
      <c r="H616" s="1">
        <v>1</v>
      </c>
      <c r="I616" s="1">
        <f>Sales[[#This Row],[Selling Price]]*H616</f>
        <v>154.71</v>
      </c>
      <c r="J616" s="1">
        <f>VLOOKUP(Sales[[#This Row],[Product ID]],Products[],4,0)</f>
        <v>102.72</v>
      </c>
      <c r="K616" s="1">
        <f>Sales[[#This Row],[Total Sales]]-Sales[[#This Row],[Cost price]]</f>
        <v>51.990000000000009</v>
      </c>
      <c r="L616" s="1" t="str">
        <f>TEXT(Sales[[#This Row],[Date and Time]],"dddd")</f>
        <v>Wednesday</v>
      </c>
      <c r="M616" s="1" t="str">
        <f>TEXT(Sales[[#This Row],[Date and Time]],"mm")</f>
        <v>01</v>
      </c>
      <c r="N616" s="10" t="str">
        <f>TEXT(Sales[[#This Row],[Date and Time]],"mmmm")</f>
        <v>January</v>
      </c>
    </row>
    <row r="617" spans="1:14" x14ac:dyDescent="0.3">
      <c r="A617" s="1" t="s">
        <v>4085</v>
      </c>
      <c r="B617" s="2">
        <v>45374.506932870368</v>
      </c>
      <c r="C617" s="1" t="s">
        <v>3267</v>
      </c>
      <c r="D617" s="1" t="s">
        <v>925</v>
      </c>
      <c r="E617" s="1" t="s">
        <v>3461</v>
      </c>
      <c r="F617" s="1" t="s">
        <v>3467</v>
      </c>
      <c r="G617" s="1">
        <v>1945.66</v>
      </c>
      <c r="H617" s="1">
        <v>6</v>
      </c>
      <c r="I617" s="1">
        <f>Sales[[#This Row],[Selling Price]]*H617</f>
        <v>11673.960000000001</v>
      </c>
      <c r="J617" s="1">
        <f>VLOOKUP(Sales[[#This Row],[Product ID]],Products[],4,0)</f>
        <v>465.59</v>
      </c>
      <c r="K617" s="1">
        <f>Sales[[#This Row],[Total Sales]]-Sales[[#This Row],[Cost price]]</f>
        <v>11208.37</v>
      </c>
      <c r="L617" s="1" t="str">
        <f>TEXT(Sales[[#This Row],[Date and Time]],"dddd")</f>
        <v>Saturday</v>
      </c>
      <c r="M617" s="1" t="str">
        <f>TEXT(Sales[[#This Row],[Date and Time]],"mm")</f>
        <v>03</v>
      </c>
      <c r="N617" s="10" t="str">
        <f>TEXT(Sales[[#This Row],[Date and Time]],"mmmm")</f>
        <v>March</v>
      </c>
    </row>
    <row r="618" spans="1:14" x14ac:dyDescent="0.3">
      <c r="A618" s="1" t="s">
        <v>4086</v>
      </c>
      <c r="B618" s="2">
        <v>45558.445659722223</v>
      </c>
      <c r="C618" s="1" t="s">
        <v>3369</v>
      </c>
      <c r="D618" s="1" t="s">
        <v>1731</v>
      </c>
      <c r="E618" s="1" t="s">
        <v>3466</v>
      </c>
      <c r="F618" s="1" t="s">
        <v>3472</v>
      </c>
      <c r="G618" s="1">
        <v>71.23</v>
      </c>
      <c r="H618" s="1">
        <v>9</v>
      </c>
      <c r="I618" s="1">
        <f>Sales[[#This Row],[Selling Price]]*H618</f>
        <v>641.07000000000005</v>
      </c>
      <c r="J618" s="1">
        <f>VLOOKUP(Sales[[#This Row],[Product ID]],Products[],4,0)</f>
        <v>417.49</v>
      </c>
      <c r="K618" s="1">
        <f>Sales[[#This Row],[Total Sales]]-Sales[[#This Row],[Cost price]]</f>
        <v>223.58000000000004</v>
      </c>
      <c r="L618" s="1" t="str">
        <f>TEXT(Sales[[#This Row],[Date and Time]],"dddd")</f>
        <v>Monday</v>
      </c>
      <c r="M618" s="1" t="str">
        <f>TEXT(Sales[[#This Row],[Date and Time]],"mm")</f>
        <v>09</v>
      </c>
      <c r="N618" s="10" t="str">
        <f>TEXT(Sales[[#This Row],[Date and Time]],"mmmm")</f>
        <v>September</v>
      </c>
    </row>
    <row r="619" spans="1:14" x14ac:dyDescent="0.3">
      <c r="A619" s="1" t="s">
        <v>4087</v>
      </c>
      <c r="B619" s="2">
        <v>45419.221122685187</v>
      </c>
      <c r="C619" s="1" t="s">
        <v>3294</v>
      </c>
      <c r="D619" s="1" t="s">
        <v>2488</v>
      </c>
      <c r="E619" s="1" t="s">
        <v>3466</v>
      </c>
      <c r="F619" s="1" t="s">
        <v>3472</v>
      </c>
      <c r="G619" s="1">
        <v>603.52</v>
      </c>
      <c r="H619" s="1">
        <v>6</v>
      </c>
      <c r="I619" s="1">
        <f>Sales[[#This Row],[Selling Price]]*H619</f>
        <v>3621.12</v>
      </c>
      <c r="J619" s="1">
        <f>VLOOKUP(Sales[[#This Row],[Product ID]],Products[],4,0)</f>
        <v>609.70000000000005</v>
      </c>
      <c r="K619" s="1">
        <f>Sales[[#This Row],[Total Sales]]-Sales[[#This Row],[Cost price]]</f>
        <v>3011.42</v>
      </c>
      <c r="L619" s="1" t="str">
        <f>TEXT(Sales[[#This Row],[Date and Time]],"dddd")</f>
        <v>Tuesday</v>
      </c>
      <c r="M619" s="1" t="str">
        <f>TEXT(Sales[[#This Row],[Date and Time]],"mm")</f>
        <v>05</v>
      </c>
      <c r="N619" s="10" t="str">
        <f>TEXT(Sales[[#This Row],[Date and Time]],"mmmm")</f>
        <v>May</v>
      </c>
    </row>
    <row r="620" spans="1:14" x14ac:dyDescent="0.3">
      <c r="A620" s="1" t="s">
        <v>4088</v>
      </c>
      <c r="B620" s="2">
        <v>45310.502638888887</v>
      </c>
      <c r="C620" s="1" t="s">
        <v>3342</v>
      </c>
      <c r="D620" s="1" t="s">
        <v>2219</v>
      </c>
      <c r="E620" s="1" t="s">
        <v>3479</v>
      </c>
      <c r="F620" s="1" t="s">
        <v>3476</v>
      </c>
      <c r="G620" s="1">
        <v>433.41</v>
      </c>
      <c r="H620" s="1">
        <v>10</v>
      </c>
      <c r="I620" s="1">
        <f>Sales[[#This Row],[Selling Price]]*H620</f>
        <v>4334.1000000000004</v>
      </c>
      <c r="J620" s="1">
        <f>VLOOKUP(Sales[[#This Row],[Product ID]],Products[],4,0)</f>
        <v>961.3</v>
      </c>
      <c r="K620" s="1">
        <f>Sales[[#This Row],[Total Sales]]-Sales[[#This Row],[Cost price]]</f>
        <v>3372.8</v>
      </c>
      <c r="L620" s="1" t="str">
        <f>TEXT(Sales[[#This Row],[Date and Time]],"dddd")</f>
        <v>Friday</v>
      </c>
      <c r="M620" s="1" t="str">
        <f>TEXT(Sales[[#This Row],[Date and Time]],"mm")</f>
        <v>01</v>
      </c>
      <c r="N620" s="10" t="str">
        <f>TEXT(Sales[[#This Row],[Date and Time]],"mmmm")</f>
        <v>January</v>
      </c>
    </row>
    <row r="621" spans="1:14" x14ac:dyDescent="0.3">
      <c r="A621" s="1" t="s">
        <v>4089</v>
      </c>
      <c r="B621" s="2">
        <v>45578.303449074076</v>
      </c>
      <c r="C621" s="1" t="s">
        <v>3348</v>
      </c>
      <c r="D621" s="1" t="s">
        <v>865</v>
      </c>
      <c r="E621" s="1" t="s">
        <v>3471</v>
      </c>
      <c r="F621" s="1" t="s">
        <v>3469</v>
      </c>
      <c r="G621" s="1">
        <v>1055.8900000000001</v>
      </c>
      <c r="H621" s="1">
        <v>7</v>
      </c>
      <c r="I621" s="1">
        <f>Sales[[#This Row],[Selling Price]]*H621</f>
        <v>7391.2300000000005</v>
      </c>
      <c r="J621" s="1">
        <f>VLOOKUP(Sales[[#This Row],[Product ID]],Products[],4,0)</f>
        <v>307.60000000000002</v>
      </c>
      <c r="K621" s="1">
        <f>Sales[[#This Row],[Total Sales]]-Sales[[#This Row],[Cost price]]</f>
        <v>7083.63</v>
      </c>
      <c r="L621" s="1" t="str">
        <f>TEXT(Sales[[#This Row],[Date and Time]],"dddd")</f>
        <v>Sunday</v>
      </c>
      <c r="M621" s="1" t="str">
        <f>TEXT(Sales[[#This Row],[Date and Time]],"mm")</f>
        <v>10</v>
      </c>
      <c r="N621" s="10" t="str">
        <f>TEXT(Sales[[#This Row],[Date and Time]],"mmmm")</f>
        <v>October</v>
      </c>
    </row>
    <row r="622" spans="1:14" x14ac:dyDescent="0.3">
      <c r="A622" s="1" t="s">
        <v>4090</v>
      </c>
      <c r="B622" s="2">
        <v>45378.29346064815</v>
      </c>
      <c r="C622" s="1" t="s">
        <v>3384</v>
      </c>
      <c r="D622" s="1" t="s">
        <v>590</v>
      </c>
      <c r="E622" s="1" t="s">
        <v>3461</v>
      </c>
      <c r="F622" s="1" t="s">
        <v>3472</v>
      </c>
      <c r="G622" s="1">
        <v>183.5</v>
      </c>
      <c r="H622" s="1">
        <v>3</v>
      </c>
      <c r="I622" s="1">
        <f>Sales[[#This Row],[Selling Price]]*H622</f>
        <v>550.5</v>
      </c>
      <c r="J622" s="1">
        <f>VLOOKUP(Sales[[#This Row],[Product ID]],Products[],4,0)</f>
        <v>694.54</v>
      </c>
      <c r="K622" s="1">
        <f>Sales[[#This Row],[Total Sales]]-Sales[[#This Row],[Cost price]]</f>
        <v>-144.03999999999996</v>
      </c>
      <c r="L622" s="1" t="str">
        <f>TEXT(Sales[[#This Row],[Date and Time]],"dddd")</f>
        <v>Wednesday</v>
      </c>
      <c r="M622" s="1" t="str">
        <f>TEXT(Sales[[#This Row],[Date and Time]],"mm")</f>
        <v>03</v>
      </c>
      <c r="N622" s="10" t="str">
        <f>TEXT(Sales[[#This Row],[Date and Time]],"mmmm")</f>
        <v>March</v>
      </c>
    </row>
    <row r="623" spans="1:14" x14ac:dyDescent="0.3">
      <c r="A623" s="1" t="s">
        <v>4091</v>
      </c>
      <c r="B623" s="2">
        <v>45364.368333333332</v>
      </c>
      <c r="C623" s="1" t="s">
        <v>3365</v>
      </c>
      <c r="D623" s="1" t="s">
        <v>2369</v>
      </c>
      <c r="E623" s="1" t="s">
        <v>3464</v>
      </c>
      <c r="F623" s="1" t="s">
        <v>3476</v>
      </c>
      <c r="G623" s="1">
        <v>127.02</v>
      </c>
      <c r="H623" s="1">
        <v>8</v>
      </c>
      <c r="I623" s="1">
        <f>Sales[[#This Row],[Selling Price]]*H623</f>
        <v>1016.16</v>
      </c>
      <c r="J623" s="1">
        <f>VLOOKUP(Sales[[#This Row],[Product ID]],Products[],4,0)</f>
        <v>104.7</v>
      </c>
      <c r="K623" s="1">
        <f>Sales[[#This Row],[Total Sales]]-Sales[[#This Row],[Cost price]]</f>
        <v>911.45999999999992</v>
      </c>
      <c r="L623" s="1" t="str">
        <f>TEXT(Sales[[#This Row],[Date and Time]],"dddd")</f>
        <v>Wednesday</v>
      </c>
      <c r="M623" s="1" t="str">
        <f>TEXT(Sales[[#This Row],[Date and Time]],"mm")</f>
        <v>03</v>
      </c>
      <c r="N623" s="10" t="str">
        <f>TEXT(Sales[[#This Row],[Date and Time]],"mmmm")</f>
        <v>March</v>
      </c>
    </row>
    <row r="624" spans="1:14" x14ac:dyDescent="0.3">
      <c r="A624" s="1" t="s">
        <v>4092</v>
      </c>
      <c r="B624" s="2">
        <v>45463.284108796295</v>
      </c>
      <c r="C624" s="1" t="s">
        <v>3377</v>
      </c>
      <c r="D624" s="1" t="s">
        <v>3121</v>
      </c>
      <c r="E624" s="1" t="s">
        <v>3464</v>
      </c>
      <c r="F624" s="1" t="s">
        <v>3472</v>
      </c>
      <c r="G624" s="1">
        <v>1829.18</v>
      </c>
      <c r="H624" s="1">
        <v>7</v>
      </c>
      <c r="I624" s="1">
        <f>Sales[[#This Row],[Selling Price]]*H624</f>
        <v>12804.26</v>
      </c>
      <c r="J624" s="1">
        <f>VLOOKUP(Sales[[#This Row],[Product ID]],Products[],4,0)</f>
        <v>409.39</v>
      </c>
      <c r="K624" s="1">
        <f>Sales[[#This Row],[Total Sales]]-Sales[[#This Row],[Cost price]]</f>
        <v>12394.87</v>
      </c>
      <c r="L624" s="1" t="str">
        <f>TEXT(Sales[[#This Row],[Date and Time]],"dddd")</f>
        <v>Thursday</v>
      </c>
      <c r="M624" s="1" t="str">
        <f>TEXT(Sales[[#This Row],[Date and Time]],"mm")</f>
        <v>06</v>
      </c>
      <c r="N624" s="10" t="str">
        <f>TEXT(Sales[[#This Row],[Date and Time]],"mmmm")</f>
        <v>June</v>
      </c>
    </row>
    <row r="625" spans="1:14" x14ac:dyDescent="0.3">
      <c r="A625" s="1" t="s">
        <v>4093</v>
      </c>
      <c r="B625" s="2">
        <v>45519.011562500003</v>
      </c>
      <c r="C625" s="1" t="s">
        <v>3443</v>
      </c>
      <c r="D625" s="1" t="s">
        <v>3204</v>
      </c>
      <c r="E625" s="1" t="s">
        <v>3479</v>
      </c>
      <c r="F625" s="1" t="s">
        <v>3469</v>
      </c>
      <c r="G625" s="1">
        <v>1138.92</v>
      </c>
      <c r="H625" s="1">
        <v>8</v>
      </c>
      <c r="I625" s="1">
        <f>Sales[[#This Row],[Selling Price]]*H625</f>
        <v>9111.36</v>
      </c>
      <c r="J625" s="1">
        <f>VLOOKUP(Sales[[#This Row],[Product ID]],Products[],4,0)</f>
        <v>787.31</v>
      </c>
      <c r="K625" s="1">
        <f>Sales[[#This Row],[Total Sales]]-Sales[[#This Row],[Cost price]]</f>
        <v>8324.0500000000011</v>
      </c>
      <c r="L625" s="1" t="str">
        <f>TEXT(Sales[[#This Row],[Date and Time]],"dddd")</f>
        <v>Thursday</v>
      </c>
      <c r="M625" s="1" t="str">
        <f>TEXT(Sales[[#This Row],[Date and Time]],"mm")</f>
        <v>08</v>
      </c>
      <c r="N625" s="10" t="str">
        <f>TEXT(Sales[[#This Row],[Date and Time]],"mmmm")</f>
        <v>August</v>
      </c>
    </row>
    <row r="626" spans="1:14" x14ac:dyDescent="0.3">
      <c r="A626" s="1" t="s">
        <v>4094</v>
      </c>
      <c r="B626" s="2">
        <v>45355.374502314815</v>
      </c>
      <c r="C626" s="1" t="s">
        <v>3359</v>
      </c>
      <c r="D626" s="1" t="s">
        <v>686</v>
      </c>
      <c r="E626" s="1" t="s">
        <v>3466</v>
      </c>
      <c r="F626" s="1" t="s">
        <v>3462</v>
      </c>
      <c r="G626" s="1">
        <v>1729.16</v>
      </c>
      <c r="H626" s="1">
        <v>1</v>
      </c>
      <c r="I626" s="1">
        <f>Sales[[#This Row],[Selling Price]]*H626</f>
        <v>1729.16</v>
      </c>
      <c r="J626" s="1">
        <f>VLOOKUP(Sales[[#This Row],[Product ID]],Products[],4,0)</f>
        <v>750.19</v>
      </c>
      <c r="K626" s="1">
        <f>Sales[[#This Row],[Total Sales]]-Sales[[#This Row],[Cost price]]</f>
        <v>978.97</v>
      </c>
      <c r="L626" s="1" t="str">
        <f>TEXT(Sales[[#This Row],[Date and Time]],"dddd")</f>
        <v>Monday</v>
      </c>
      <c r="M626" s="1" t="str">
        <f>TEXT(Sales[[#This Row],[Date and Time]],"mm")</f>
        <v>03</v>
      </c>
      <c r="N626" s="10" t="str">
        <f>TEXT(Sales[[#This Row],[Date and Time]],"mmmm")</f>
        <v>March</v>
      </c>
    </row>
    <row r="627" spans="1:14" x14ac:dyDescent="0.3">
      <c r="A627" s="1" t="s">
        <v>4095</v>
      </c>
      <c r="B627" s="2">
        <v>45375.916006944448</v>
      </c>
      <c r="C627" s="1" t="s">
        <v>3351</v>
      </c>
      <c r="D627" s="1" t="s">
        <v>2898</v>
      </c>
      <c r="E627" s="1" t="s">
        <v>3464</v>
      </c>
      <c r="F627" s="1" t="s">
        <v>3467</v>
      </c>
      <c r="G627" s="1">
        <v>358.45</v>
      </c>
      <c r="H627" s="1">
        <v>9</v>
      </c>
      <c r="I627" s="1">
        <f>Sales[[#This Row],[Selling Price]]*H627</f>
        <v>3226.0499999999997</v>
      </c>
      <c r="J627" s="1">
        <f>VLOOKUP(Sales[[#This Row],[Product ID]],Products[],4,0)</f>
        <v>643.29</v>
      </c>
      <c r="K627" s="1">
        <f>Sales[[#This Row],[Total Sales]]-Sales[[#This Row],[Cost price]]</f>
        <v>2582.7599999999998</v>
      </c>
      <c r="L627" s="1" t="str">
        <f>TEXT(Sales[[#This Row],[Date and Time]],"dddd")</f>
        <v>Sunday</v>
      </c>
      <c r="M627" s="1" t="str">
        <f>TEXT(Sales[[#This Row],[Date and Time]],"mm")</f>
        <v>03</v>
      </c>
      <c r="N627" s="10" t="str">
        <f>TEXT(Sales[[#This Row],[Date and Time]],"mmmm")</f>
        <v>March</v>
      </c>
    </row>
    <row r="628" spans="1:14" x14ac:dyDescent="0.3">
      <c r="A628" s="1" t="s">
        <v>4096</v>
      </c>
      <c r="B628" s="2">
        <v>45455.123483796298</v>
      </c>
      <c r="C628" s="1" t="s">
        <v>3283</v>
      </c>
      <c r="D628" s="1" t="s">
        <v>2738</v>
      </c>
      <c r="E628" s="1" t="s">
        <v>3471</v>
      </c>
      <c r="F628" s="1" t="s">
        <v>3472</v>
      </c>
      <c r="G628" s="1">
        <v>1316.08</v>
      </c>
      <c r="H628" s="1">
        <v>10</v>
      </c>
      <c r="I628" s="1">
        <f>Sales[[#This Row],[Selling Price]]*H628</f>
        <v>13160.8</v>
      </c>
      <c r="J628" s="1">
        <f>VLOOKUP(Sales[[#This Row],[Product ID]],Products[],4,0)</f>
        <v>462.14</v>
      </c>
      <c r="K628" s="1">
        <f>Sales[[#This Row],[Total Sales]]-Sales[[#This Row],[Cost price]]</f>
        <v>12698.66</v>
      </c>
      <c r="L628" s="1" t="str">
        <f>TEXT(Sales[[#This Row],[Date and Time]],"dddd")</f>
        <v>Wednesday</v>
      </c>
      <c r="M628" s="1" t="str">
        <f>TEXT(Sales[[#This Row],[Date and Time]],"mm")</f>
        <v>06</v>
      </c>
      <c r="N628" s="10" t="str">
        <f>TEXT(Sales[[#This Row],[Date and Time]],"mmmm")</f>
        <v>June</v>
      </c>
    </row>
    <row r="629" spans="1:14" x14ac:dyDescent="0.3">
      <c r="A629" s="1" t="s">
        <v>4097</v>
      </c>
      <c r="B629" s="2">
        <v>45357.910219907404</v>
      </c>
      <c r="C629" s="1" t="s">
        <v>3432</v>
      </c>
      <c r="D629" s="1" t="s">
        <v>2083</v>
      </c>
      <c r="E629" s="1" t="s">
        <v>3479</v>
      </c>
      <c r="F629" s="1" t="s">
        <v>3476</v>
      </c>
      <c r="G629" s="1">
        <v>1305.23</v>
      </c>
      <c r="H629" s="1">
        <v>4</v>
      </c>
      <c r="I629" s="1">
        <f>Sales[[#This Row],[Selling Price]]*H629</f>
        <v>5220.92</v>
      </c>
      <c r="J629" s="1">
        <f>VLOOKUP(Sales[[#This Row],[Product ID]],Products[],4,0)</f>
        <v>221.06</v>
      </c>
      <c r="K629" s="1">
        <f>Sales[[#This Row],[Total Sales]]-Sales[[#This Row],[Cost price]]</f>
        <v>4999.8599999999997</v>
      </c>
      <c r="L629" s="1" t="str">
        <f>TEXT(Sales[[#This Row],[Date and Time]],"dddd")</f>
        <v>Wednesday</v>
      </c>
      <c r="M629" s="1" t="str">
        <f>TEXT(Sales[[#This Row],[Date and Time]],"mm")</f>
        <v>03</v>
      </c>
      <c r="N629" s="10" t="str">
        <f>TEXT(Sales[[#This Row],[Date and Time]],"mmmm")</f>
        <v>March</v>
      </c>
    </row>
    <row r="630" spans="1:14" x14ac:dyDescent="0.3">
      <c r="A630" s="1" t="s">
        <v>4098</v>
      </c>
      <c r="B630" s="2">
        <v>45443.461238425924</v>
      </c>
      <c r="C630" s="1" t="s">
        <v>3312</v>
      </c>
      <c r="D630" s="1" t="s">
        <v>1593</v>
      </c>
      <c r="E630" s="1" t="s">
        <v>3464</v>
      </c>
      <c r="F630" s="1" t="s">
        <v>3476</v>
      </c>
      <c r="G630" s="1">
        <v>1521.02</v>
      </c>
      <c r="H630" s="1">
        <v>6</v>
      </c>
      <c r="I630" s="1">
        <f>Sales[[#This Row],[Selling Price]]*H630</f>
        <v>9126.119999999999</v>
      </c>
      <c r="J630" s="1">
        <f>VLOOKUP(Sales[[#This Row],[Product ID]],Products[],4,0)</f>
        <v>193.63</v>
      </c>
      <c r="K630" s="1">
        <f>Sales[[#This Row],[Total Sales]]-Sales[[#This Row],[Cost price]]</f>
        <v>8932.49</v>
      </c>
      <c r="L630" s="1" t="str">
        <f>TEXT(Sales[[#This Row],[Date and Time]],"dddd")</f>
        <v>Friday</v>
      </c>
      <c r="M630" s="1" t="str">
        <f>TEXT(Sales[[#This Row],[Date and Time]],"mm")</f>
        <v>05</v>
      </c>
      <c r="N630" s="10" t="str">
        <f>TEXT(Sales[[#This Row],[Date and Time]],"mmmm")</f>
        <v>May</v>
      </c>
    </row>
    <row r="631" spans="1:14" x14ac:dyDescent="0.3">
      <c r="A631" s="1" t="s">
        <v>4099</v>
      </c>
      <c r="B631" s="2">
        <v>45415.880810185183</v>
      </c>
      <c r="C631" s="1" t="s">
        <v>3393</v>
      </c>
      <c r="D631" s="1" t="s">
        <v>3170</v>
      </c>
      <c r="E631" s="1" t="s">
        <v>3464</v>
      </c>
      <c r="F631" s="1" t="s">
        <v>3472</v>
      </c>
      <c r="G631" s="1">
        <v>1813.25</v>
      </c>
      <c r="H631" s="1">
        <v>6</v>
      </c>
      <c r="I631" s="1">
        <f>Sales[[#This Row],[Selling Price]]*H631</f>
        <v>10879.5</v>
      </c>
      <c r="J631" s="1">
        <f>VLOOKUP(Sales[[#This Row],[Product ID]],Products[],4,0)</f>
        <v>368.41</v>
      </c>
      <c r="K631" s="1">
        <f>Sales[[#This Row],[Total Sales]]-Sales[[#This Row],[Cost price]]</f>
        <v>10511.09</v>
      </c>
      <c r="L631" s="1" t="str">
        <f>TEXT(Sales[[#This Row],[Date and Time]],"dddd")</f>
        <v>Friday</v>
      </c>
      <c r="M631" s="1" t="str">
        <f>TEXT(Sales[[#This Row],[Date and Time]],"mm")</f>
        <v>05</v>
      </c>
      <c r="N631" s="10" t="str">
        <f>TEXT(Sales[[#This Row],[Date and Time]],"mmmm")</f>
        <v>May</v>
      </c>
    </row>
    <row r="632" spans="1:14" x14ac:dyDescent="0.3">
      <c r="A632" s="1" t="s">
        <v>4100</v>
      </c>
      <c r="B632" s="2">
        <v>45499.529178240744</v>
      </c>
      <c r="C632" s="1" t="s">
        <v>3391</v>
      </c>
      <c r="D632" s="1" t="s">
        <v>2108</v>
      </c>
      <c r="E632" s="1" t="s">
        <v>3466</v>
      </c>
      <c r="F632" s="1" t="s">
        <v>3476</v>
      </c>
      <c r="G632" s="1">
        <v>929.1</v>
      </c>
      <c r="H632" s="1">
        <v>10</v>
      </c>
      <c r="I632" s="1">
        <f>Sales[[#This Row],[Selling Price]]*H632</f>
        <v>9291</v>
      </c>
      <c r="J632" s="1">
        <f>VLOOKUP(Sales[[#This Row],[Product ID]],Products[],4,0)</f>
        <v>374.92</v>
      </c>
      <c r="K632" s="1">
        <f>Sales[[#This Row],[Total Sales]]-Sales[[#This Row],[Cost price]]</f>
        <v>8916.08</v>
      </c>
      <c r="L632" s="1" t="str">
        <f>TEXT(Sales[[#This Row],[Date and Time]],"dddd")</f>
        <v>Friday</v>
      </c>
      <c r="M632" s="1" t="str">
        <f>TEXT(Sales[[#This Row],[Date and Time]],"mm")</f>
        <v>07</v>
      </c>
      <c r="N632" s="10" t="str">
        <f>TEXT(Sales[[#This Row],[Date and Time]],"mmmm")</f>
        <v>July</v>
      </c>
    </row>
    <row r="633" spans="1:14" x14ac:dyDescent="0.3">
      <c r="A633" s="1" t="s">
        <v>4101</v>
      </c>
      <c r="B633" s="2">
        <v>45364.52579861111</v>
      </c>
      <c r="C633" s="1" t="s">
        <v>3383</v>
      </c>
      <c r="D633" s="1" t="s">
        <v>2617</v>
      </c>
      <c r="E633" s="1" t="s">
        <v>3479</v>
      </c>
      <c r="F633" s="1" t="s">
        <v>3467</v>
      </c>
      <c r="G633" s="1">
        <v>78.03</v>
      </c>
      <c r="H633" s="1">
        <v>3</v>
      </c>
      <c r="I633" s="1">
        <f>Sales[[#This Row],[Selling Price]]*H633</f>
        <v>234.09</v>
      </c>
      <c r="J633" s="1">
        <f>VLOOKUP(Sales[[#This Row],[Product ID]],Products[],4,0)</f>
        <v>692.63</v>
      </c>
      <c r="K633" s="1">
        <f>Sales[[#This Row],[Total Sales]]-Sales[[#This Row],[Cost price]]</f>
        <v>-458.53999999999996</v>
      </c>
      <c r="L633" s="1" t="str">
        <f>TEXT(Sales[[#This Row],[Date and Time]],"dddd")</f>
        <v>Wednesday</v>
      </c>
      <c r="M633" s="1" t="str">
        <f>TEXT(Sales[[#This Row],[Date and Time]],"mm")</f>
        <v>03</v>
      </c>
      <c r="N633" s="10" t="str">
        <f>TEXT(Sales[[#This Row],[Date and Time]],"mmmm")</f>
        <v>March</v>
      </c>
    </row>
    <row r="634" spans="1:14" x14ac:dyDescent="0.3">
      <c r="A634" s="1" t="s">
        <v>4102</v>
      </c>
      <c r="B634" s="2">
        <v>45307.022615740738</v>
      </c>
      <c r="C634" s="1" t="s">
        <v>3449</v>
      </c>
      <c r="D634" s="1" t="s">
        <v>71</v>
      </c>
      <c r="E634" s="1" t="s">
        <v>3466</v>
      </c>
      <c r="F634" s="1" t="s">
        <v>3462</v>
      </c>
      <c r="G634" s="1">
        <v>1795.03</v>
      </c>
      <c r="H634" s="1">
        <v>4</v>
      </c>
      <c r="I634" s="1">
        <f>Sales[[#This Row],[Selling Price]]*H634</f>
        <v>7180.12</v>
      </c>
      <c r="J634" s="1">
        <f>VLOOKUP(Sales[[#This Row],[Product ID]],Products[],4,0)</f>
        <v>487.84</v>
      </c>
      <c r="K634" s="1">
        <f>Sales[[#This Row],[Total Sales]]-Sales[[#This Row],[Cost price]]</f>
        <v>6692.28</v>
      </c>
      <c r="L634" s="1" t="str">
        <f>TEXT(Sales[[#This Row],[Date and Time]],"dddd")</f>
        <v>Tuesday</v>
      </c>
      <c r="M634" s="1" t="str">
        <f>TEXT(Sales[[#This Row],[Date and Time]],"mm")</f>
        <v>01</v>
      </c>
      <c r="N634" s="10" t="str">
        <f>TEXT(Sales[[#This Row],[Date and Time]],"mmmm")</f>
        <v>January</v>
      </c>
    </row>
    <row r="635" spans="1:14" x14ac:dyDescent="0.3">
      <c r="A635" s="1" t="s">
        <v>4103</v>
      </c>
      <c r="B635" s="2">
        <v>45424.29078703704</v>
      </c>
      <c r="C635" s="1" t="s">
        <v>3439</v>
      </c>
      <c r="D635" s="1" t="s">
        <v>2617</v>
      </c>
      <c r="E635" s="1" t="s">
        <v>3464</v>
      </c>
      <c r="F635" s="1" t="s">
        <v>3469</v>
      </c>
      <c r="G635" s="1">
        <v>1626.9</v>
      </c>
      <c r="H635" s="1">
        <v>8</v>
      </c>
      <c r="I635" s="1">
        <f>Sales[[#This Row],[Selling Price]]*H635</f>
        <v>13015.2</v>
      </c>
      <c r="J635" s="1">
        <f>VLOOKUP(Sales[[#This Row],[Product ID]],Products[],4,0)</f>
        <v>945.84</v>
      </c>
      <c r="K635" s="1">
        <f>Sales[[#This Row],[Total Sales]]-Sales[[#This Row],[Cost price]]</f>
        <v>12069.36</v>
      </c>
      <c r="L635" s="1" t="str">
        <f>TEXT(Sales[[#This Row],[Date and Time]],"dddd")</f>
        <v>Sunday</v>
      </c>
      <c r="M635" s="1" t="str">
        <f>TEXT(Sales[[#This Row],[Date and Time]],"mm")</f>
        <v>05</v>
      </c>
      <c r="N635" s="10" t="str">
        <f>TEXT(Sales[[#This Row],[Date and Time]],"mmmm")</f>
        <v>May</v>
      </c>
    </row>
    <row r="636" spans="1:14" x14ac:dyDescent="0.3">
      <c r="A636" s="1" t="s">
        <v>4104</v>
      </c>
      <c r="B636" s="2">
        <v>45561.404189814813</v>
      </c>
      <c r="C636" s="1" t="s">
        <v>3350</v>
      </c>
      <c r="D636" s="1" t="s">
        <v>2334</v>
      </c>
      <c r="E636" s="1" t="s">
        <v>3464</v>
      </c>
      <c r="F636" s="1" t="s">
        <v>3467</v>
      </c>
      <c r="G636" s="1">
        <v>1933.32</v>
      </c>
      <c r="H636" s="1">
        <v>1</v>
      </c>
      <c r="I636" s="1">
        <f>Sales[[#This Row],[Selling Price]]*H636</f>
        <v>1933.32</v>
      </c>
      <c r="J636" s="1">
        <f>VLOOKUP(Sales[[#This Row],[Product ID]],Products[],4,0)</f>
        <v>943.24</v>
      </c>
      <c r="K636" s="1">
        <f>Sales[[#This Row],[Total Sales]]-Sales[[#This Row],[Cost price]]</f>
        <v>990.07999999999993</v>
      </c>
      <c r="L636" s="1" t="str">
        <f>TEXT(Sales[[#This Row],[Date and Time]],"dddd")</f>
        <v>Thursday</v>
      </c>
      <c r="M636" s="1" t="str">
        <f>TEXT(Sales[[#This Row],[Date and Time]],"mm")</f>
        <v>09</v>
      </c>
      <c r="N636" s="10" t="str">
        <f>TEXT(Sales[[#This Row],[Date and Time]],"mmmm")</f>
        <v>September</v>
      </c>
    </row>
    <row r="637" spans="1:14" x14ac:dyDescent="0.3">
      <c r="A637" s="1" t="s">
        <v>4105</v>
      </c>
      <c r="B637" s="2">
        <v>45542.24291666667</v>
      </c>
      <c r="C637" s="1" t="s">
        <v>3400</v>
      </c>
      <c r="D637" s="1" t="s">
        <v>1921</v>
      </c>
      <c r="E637" s="1" t="s">
        <v>3479</v>
      </c>
      <c r="F637" s="1" t="s">
        <v>3469</v>
      </c>
      <c r="G637" s="1">
        <v>1691.37</v>
      </c>
      <c r="H637" s="1">
        <v>4</v>
      </c>
      <c r="I637" s="1">
        <f>Sales[[#This Row],[Selling Price]]*H637</f>
        <v>6765.48</v>
      </c>
      <c r="J637" s="1">
        <f>VLOOKUP(Sales[[#This Row],[Product ID]],Products[],4,0)</f>
        <v>257.93</v>
      </c>
      <c r="K637" s="1">
        <f>Sales[[#This Row],[Total Sales]]-Sales[[#This Row],[Cost price]]</f>
        <v>6507.5499999999993</v>
      </c>
      <c r="L637" s="1" t="str">
        <f>TEXT(Sales[[#This Row],[Date and Time]],"dddd")</f>
        <v>Saturday</v>
      </c>
      <c r="M637" s="1" t="str">
        <f>TEXT(Sales[[#This Row],[Date and Time]],"mm")</f>
        <v>09</v>
      </c>
      <c r="N637" s="10" t="str">
        <f>TEXT(Sales[[#This Row],[Date and Time]],"mmmm")</f>
        <v>September</v>
      </c>
    </row>
    <row r="638" spans="1:14" x14ac:dyDescent="0.3">
      <c r="A638" s="1" t="s">
        <v>4106</v>
      </c>
      <c r="B638" s="2">
        <v>45389.0003125</v>
      </c>
      <c r="C638" s="1" t="s">
        <v>3261</v>
      </c>
      <c r="D638" s="1" t="s">
        <v>1315</v>
      </c>
      <c r="E638" s="1" t="s">
        <v>3479</v>
      </c>
      <c r="F638" s="1" t="s">
        <v>3476</v>
      </c>
      <c r="G638" s="1">
        <v>35.93</v>
      </c>
      <c r="H638" s="1">
        <v>1</v>
      </c>
      <c r="I638" s="1">
        <f>Sales[[#This Row],[Selling Price]]*H638</f>
        <v>35.93</v>
      </c>
      <c r="J638" s="1">
        <f>VLOOKUP(Sales[[#This Row],[Product ID]],Products[],4,0)</f>
        <v>950.81</v>
      </c>
      <c r="K638" s="1">
        <f>Sales[[#This Row],[Total Sales]]-Sales[[#This Row],[Cost price]]</f>
        <v>-914.88</v>
      </c>
      <c r="L638" s="1" t="str">
        <f>TEXT(Sales[[#This Row],[Date and Time]],"dddd")</f>
        <v>Sunday</v>
      </c>
      <c r="M638" s="1" t="str">
        <f>TEXT(Sales[[#This Row],[Date and Time]],"mm")</f>
        <v>04</v>
      </c>
      <c r="N638" s="10" t="str">
        <f>TEXT(Sales[[#This Row],[Date and Time]],"mmmm")</f>
        <v>April</v>
      </c>
    </row>
    <row r="639" spans="1:14" x14ac:dyDescent="0.3">
      <c r="A639" s="1" t="s">
        <v>4107</v>
      </c>
      <c r="B639" s="2">
        <v>45323.685115740744</v>
      </c>
      <c r="C639" s="1" t="s">
        <v>3285</v>
      </c>
      <c r="D639" s="1" t="s">
        <v>1578</v>
      </c>
      <c r="E639" s="1" t="s">
        <v>3464</v>
      </c>
      <c r="F639" s="1" t="s">
        <v>3462</v>
      </c>
      <c r="G639" s="1">
        <v>1197.1400000000001</v>
      </c>
      <c r="H639" s="1">
        <v>6</v>
      </c>
      <c r="I639" s="1">
        <f>Sales[[#This Row],[Selling Price]]*H639</f>
        <v>7182.84</v>
      </c>
      <c r="J639" s="1">
        <f>VLOOKUP(Sales[[#This Row],[Product ID]],Products[],4,0)</f>
        <v>99.19</v>
      </c>
      <c r="K639" s="1">
        <f>Sales[[#This Row],[Total Sales]]-Sales[[#This Row],[Cost price]]</f>
        <v>7083.6500000000005</v>
      </c>
      <c r="L639" s="1" t="str">
        <f>TEXT(Sales[[#This Row],[Date and Time]],"dddd")</f>
        <v>Thursday</v>
      </c>
      <c r="M639" s="1" t="str">
        <f>TEXT(Sales[[#This Row],[Date and Time]],"mm")</f>
        <v>02</v>
      </c>
      <c r="N639" s="10" t="str">
        <f>TEXT(Sales[[#This Row],[Date and Time]],"mmmm")</f>
        <v>February</v>
      </c>
    </row>
    <row r="640" spans="1:14" x14ac:dyDescent="0.3">
      <c r="A640" s="1" t="s">
        <v>4108</v>
      </c>
      <c r="B640" s="2">
        <v>45362.225231481483</v>
      </c>
      <c r="C640" s="1" t="s">
        <v>3257</v>
      </c>
      <c r="D640" s="1" t="s">
        <v>907</v>
      </c>
      <c r="E640" s="1" t="s">
        <v>3466</v>
      </c>
      <c r="F640" s="1" t="s">
        <v>3476</v>
      </c>
      <c r="G640" s="1">
        <v>681.79</v>
      </c>
      <c r="H640" s="1">
        <v>7</v>
      </c>
      <c r="I640" s="1">
        <f>Sales[[#This Row],[Selling Price]]*H640</f>
        <v>4772.53</v>
      </c>
      <c r="J640" s="1">
        <f>VLOOKUP(Sales[[#This Row],[Product ID]],Products[],4,0)</f>
        <v>288.51</v>
      </c>
      <c r="K640" s="1">
        <f>Sales[[#This Row],[Total Sales]]-Sales[[#This Row],[Cost price]]</f>
        <v>4484.0199999999995</v>
      </c>
      <c r="L640" s="1" t="str">
        <f>TEXT(Sales[[#This Row],[Date and Time]],"dddd")</f>
        <v>Monday</v>
      </c>
      <c r="M640" s="1" t="str">
        <f>TEXT(Sales[[#This Row],[Date and Time]],"mm")</f>
        <v>03</v>
      </c>
      <c r="N640" s="10" t="str">
        <f>TEXT(Sales[[#This Row],[Date and Time]],"mmmm")</f>
        <v>March</v>
      </c>
    </row>
    <row r="641" spans="1:14" x14ac:dyDescent="0.3">
      <c r="A641" s="1" t="s">
        <v>4109</v>
      </c>
      <c r="B641" s="2">
        <v>45485.801365740743</v>
      </c>
      <c r="C641" s="1" t="s">
        <v>3453</v>
      </c>
      <c r="D641" s="1" t="s">
        <v>2720</v>
      </c>
      <c r="E641" s="1" t="s">
        <v>3471</v>
      </c>
      <c r="F641" s="1" t="s">
        <v>3469</v>
      </c>
      <c r="G641" s="1">
        <v>1098.8900000000001</v>
      </c>
      <c r="H641" s="1">
        <v>9</v>
      </c>
      <c r="I641" s="1">
        <f>Sales[[#This Row],[Selling Price]]*H641</f>
        <v>9890.01</v>
      </c>
      <c r="J641" s="1">
        <f>VLOOKUP(Sales[[#This Row],[Product ID]],Products[],4,0)</f>
        <v>606.07000000000005</v>
      </c>
      <c r="K641" s="1">
        <f>Sales[[#This Row],[Total Sales]]-Sales[[#This Row],[Cost price]]</f>
        <v>9283.94</v>
      </c>
      <c r="L641" s="1" t="str">
        <f>TEXT(Sales[[#This Row],[Date and Time]],"dddd")</f>
        <v>Friday</v>
      </c>
      <c r="M641" s="1" t="str">
        <f>TEXT(Sales[[#This Row],[Date and Time]],"mm")</f>
        <v>07</v>
      </c>
      <c r="N641" s="10" t="str">
        <f>TEXT(Sales[[#This Row],[Date and Time]],"mmmm")</f>
        <v>July</v>
      </c>
    </row>
    <row r="642" spans="1:14" x14ac:dyDescent="0.3">
      <c r="A642" s="1" t="s">
        <v>4110</v>
      </c>
      <c r="B642" s="2">
        <v>45386.169386574074</v>
      </c>
      <c r="C642" s="1" t="s">
        <v>3421</v>
      </c>
      <c r="D642" s="1" t="s">
        <v>812</v>
      </c>
      <c r="E642" s="1" t="s">
        <v>3471</v>
      </c>
      <c r="F642" s="1" t="s">
        <v>3469</v>
      </c>
      <c r="G642" s="1">
        <v>464.43</v>
      </c>
      <c r="H642" s="1">
        <v>5</v>
      </c>
      <c r="I642" s="1">
        <f>Sales[[#This Row],[Selling Price]]*H642</f>
        <v>2322.15</v>
      </c>
      <c r="J642" s="1">
        <f>VLOOKUP(Sales[[#This Row],[Product ID]],Products[],4,0)</f>
        <v>407.18</v>
      </c>
      <c r="K642" s="1">
        <f>Sales[[#This Row],[Total Sales]]-Sales[[#This Row],[Cost price]]</f>
        <v>1914.97</v>
      </c>
      <c r="L642" s="1" t="str">
        <f>TEXT(Sales[[#This Row],[Date and Time]],"dddd")</f>
        <v>Thursday</v>
      </c>
      <c r="M642" s="1" t="str">
        <f>TEXT(Sales[[#This Row],[Date and Time]],"mm")</f>
        <v>04</v>
      </c>
      <c r="N642" s="10" t="str">
        <f>TEXT(Sales[[#This Row],[Date and Time]],"mmmm")</f>
        <v>April</v>
      </c>
    </row>
    <row r="643" spans="1:14" x14ac:dyDescent="0.3">
      <c r="A643" s="1" t="s">
        <v>4111</v>
      </c>
      <c r="B643" s="2">
        <v>45483.694837962961</v>
      </c>
      <c r="C643" s="1" t="s">
        <v>3304</v>
      </c>
      <c r="D643" s="1" t="s">
        <v>598</v>
      </c>
      <c r="E643" s="1" t="s">
        <v>3471</v>
      </c>
      <c r="F643" s="1" t="s">
        <v>3467</v>
      </c>
      <c r="G643" s="1">
        <v>1090.9100000000001</v>
      </c>
      <c r="H643" s="1">
        <v>1</v>
      </c>
      <c r="I643" s="1">
        <f>Sales[[#This Row],[Selling Price]]*H643</f>
        <v>1090.9100000000001</v>
      </c>
      <c r="J643" s="1">
        <f>VLOOKUP(Sales[[#This Row],[Product ID]],Products[],4,0)</f>
        <v>17.89</v>
      </c>
      <c r="K643" s="1">
        <f>Sales[[#This Row],[Total Sales]]-Sales[[#This Row],[Cost price]]</f>
        <v>1073.02</v>
      </c>
      <c r="L643" s="1" t="str">
        <f>TEXT(Sales[[#This Row],[Date and Time]],"dddd")</f>
        <v>Wednesday</v>
      </c>
      <c r="M643" s="1" t="str">
        <f>TEXT(Sales[[#This Row],[Date and Time]],"mm")</f>
        <v>07</v>
      </c>
      <c r="N643" s="10" t="str">
        <f>TEXT(Sales[[#This Row],[Date and Time]],"mmmm")</f>
        <v>July</v>
      </c>
    </row>
    <row r="644" spans="1:14" x14ac:dyDescent="0.3">
      <c r="A644" s="1" t="s">
        <v>4112</v>
      </c>
      <c r="B644" s="2">
        <v>45495.385196759256</v>
      </c>
      <c r="C644" s="1" t="s">
        <v>3369</v>
      </c>
      <c r="D644" s="1" t="s">
        <v>1389</v>
      </c>
      <c r="E644" s="1" t="s">
        <v>3466</v>
      </c>
      <c r="F644" s="1" t="s">
        <v>3472</v>
      </c>
      <c r="G644" s="1">
        <v>1687.41</v>
      </c>
      <c r="H644" s="1">
        <v>3</v>
      </c>
      <c r="I644" s="1">
        <f>Sales[[#This Row],[Selling Price]]*H644</f>
        <v>5062.2300000000005</v>
      </c>
      <c r="J644" s="1">
        <f>VLOOKUP(Sales[[#This Row],[Product ID]],Products[],4,0)</f>
        <v>417.49</v>
      </c>
      <c r="K644" s="1">
        <f>Sales[[#This Row],[Total Sales]]-Sales[[#This Row],[Cost price]]</f>
        <v>4644.7400000000007</v>
      </c>
      <c r="L644" s="1" t="str">
        <f>TEXT(Sales[[#This Row],[Date and Time]],"dddd")</f>
        <v>Monday</v>
      </c>
      <c r="M644" s="1" t="str">
        <f>TEXT(Sales[[#This Row],[Date and Time]],"mm")</f>
        <v>07</v>
      </c>
      <c r="N644" s="10" t="str">
        <f>TEXT(Sales[[#This Row],[Date and Time]],"mmmm")</f>
        <v>July</v>
      </c>
    </row>
    <row r="645" spans="1:14" x14ac:dyDescent="0.3">
      <c r="A645" s="1" t="s">
        <v>4113</v>
      </c>
      <c r="B645" s="2">
        <v>45461.56962962963</v>
      </c>
      <c r="C645" s="1" t="s">
        <v>3284</v>
      </c>
      <c r="D645" s="1" t="s">
        <v>2886</v>
      </c>
      <c r="E645" s="1" t="s">
        <v>3464</v>
      </c>
      <c r="F645" s="1" t="s">
        <v>3472</v>
      </c>
      <c r="G645" s="1">
        <v>194.42</v>
      </c>
      <c r="H645" s="1">
        <v>4</v>
      </c>
      <c r="I645" s="1">
        <f>Sales[[#This Row],[Selling Price]]*H645</f>
        <v>777.68</v>
      </c>
      <c r="J645" s="1">
        <f>VLOOKUP(Sales[[#This Row],[Product ID]],Products[],4,0)</f>
        <v>644.58000000000004</v>
      </c>
      <c r="K645" s="1">
        <f>Sales[[#This Row],[Total Sales]]-Sales[[#This Row],[Cost price]]</f>
        <v>133.09999999999991</v>
      </c>
      <c r="L645" s="1" t="str">
        <f>TEXT(Sales[[#This Row],[Date and Time]],"dddd")</f>
        <v>Tuesday</v>
      </c>
      <c r="M645" s="1" t="str">
        <f>TEXT(Sales[[#This Row],[Date and Time]],"mm")</f>
        <v>06</v>
      </c>
      <c r="N645" s="10" t="str">
        <f>TEXT(Sales[[#This Row],[Date and Time]],"mmmm")</f>
        <v>June</v>
      </c>
    </row>
    <row r="646" spans="1:14" x14ac:dyDescent="0.3">
      <c r="A646" s="1" t="s">
        <v>4114</v>
      </c>
      <c r="B646" s="2">
        <v>45318.167395833334</v>
      </c>
      <c r="C646" s="1" t="s">
        <v>3399</v>
      </c>
      <c r="D646" s="1" t="s">
        <v>2629</v>
      </c>
      <c r="E646" s="1" t="s">
        <v>3479</v>
      </c>
      <c r="F646" s="1" t="s">
        <v>3462</v>
      </c>
      <c r="G646" s="1">
        <v>1289.46</v>
      </c>
      <c r="H646" s="1">
        <v>2</v>
      </c>
      <c r="I646" s="1">
        <f>Sales[[#This Row],[Selling Price]]*H646</f>
        <v>2578.92</v>
      </c>
      <c r="J646" s="1">
        <f>VLOOKUP(Sales[[#This Row],[Product ID]],Products[],4,0)</f>
        <v>687.22</v>
      </c>
      <c r="K646" s="1">
        <f>Sales[[#This Row],[Total Sales]]-Sales[[#This Row],[Cost price]]</f>
        <v>1891.7</v>
      </c>
      <c r="L646" s="1" t="str">
        <f>TEXT(Sales[[#This Row],[Date and Time]],"dddd")</f>
        <v>Saturday</v>
      </c>
      <c r="M646" s="1" t="str">
        <f>TEXT(Sales[[#This Row],[Date and Time]],"mm")</f>
        <v>01</v>
      </c>
      <c r="N646" s="10" t="str">
        <f>TEXT(Sales[[#This Row],[Date and Time]],"mmmm")</f>
        <v>January</v>
      </c>
    </row>
    <row r="647" spans="1:14" x14ac:dyDescent="0.3">
      <c r="A647" s="1" t="s">
        <v>4115</v>
      </c>
      <c r="B647" s="2">
        <v>45532.266493055555</v>
      </c>
      <c r="C647" s="1" t="s">
        <v>3383</v>
      </c>
      <c r="D647" s="1" t="s">
        <v>1134</v>
      </c>
      <c r="E647" s="1" t="s">
        <v>3466</v>
      </c>
      <c r="F647" s="1" t="s">
        <v>3472</v>
      </c>
      <c r="G647" s="1">
        <v>636.53</v>
      </c>
      <c r="H647" s="1">
        <v>8</v>
      </c>
      <c r="I647" s="1">
        <f>Sales[[#This Row],[Selling Price]]*H647</f>
        <v>5092.24</v>
      </c>
      <c r="J647" s="1">
        <f>VLOOKUP(Sales[[#This Row],[Product ID]],Products[],4,0)</f>
        <v>692.63</v>
      </c>
      <c r="K647" s="1">
        <f>Sales[[#This Row],[Total Sales]]-Sales[[#This Row],[Cost price]]</f>
        <v>4399.6099999999997</v>
      </c>
      <c r="L647" s="1" t="str">
        <f>TEXT(Sales[[#This Row],[Date and Time]],"dddd")</f>
        <v>Wednesday</v>
      </c>
      <c r="M647" s="1" t="str">
        <f>TEXT(Sales[[#This Row],[Date and Time]],"mm")</f>
        <v>08</v>
      </c>
      <c r="N647" s="10" t="str">
        <f>TEXT(Sales[[#This Row],[Date and Time]],"mmmm")</f>
        <v>August</v>
      </c>
    </row>
    <row r="648" spans="1:14" x14ac:dyDescent="0.3">
      <c r="A648" s="1" t="s">
        <v>4116</v>
      </c>
      <c r="B648" s="2">
        <v>45413.790694444448</v>
      </c>
      <c r="C648" s="1" t="s">
        <v>3282</v>
      </c>
      <c r="D648" s="1" t="s">
        <v>2010</v>
      </c>
      <c r="E648" s="1" t="s">
        <v>3466</v>
      </c>
      <c r="F648" s="1" t="s">
        <v>3469</v>
      </c>
      <c r="G648" s="1">
        <v>1664.21</v>
      </c>
      <c r="H648" s="1">
        <v>7</v>
      </c>
      <c r="I648" s="1">
        <f>Sales[[#This Row],[Selling Price]]*H648</f>
        <v>11649.470000000001</v>
      </c>
      <c r="J648" s="1">
        <f>VLOOKUP(Sales[[#This Row],[Product ID]],Products[],4,0)</f>
        <v>707.26</v>
      </c>
      <c r="K648" s="1">
        <f>Sales[[#This Row],[Total Sales]]-Sales[[#This Row],[Cost price]]</f>
        <v>10942.210000000001</v>
      </c>
      <c r="L648" s="1" t="str">
        <f>TEXT(Sales[[#This Row],[Date and Time]],"dddd")</f>
        <v>Wednesday</v>
      </c>
      <c r="M648" s="1" t="str">
        <f>TEXT(Sales[[#This Row],[Date and Time]],"mm")</f>
        <v>05</v>
      </c>
      <c r="N648" s="10" t="str">
        <f>TEXT(Sales[[#This Row],[Date and Time]],"mmmm")</f>
        <v>May</v>
      </c>
    </row>
    <row r="649" spans="1:14" x14ac:dyDescent="0.3">
      <c r="A649" s="1" t="s">
        <v>4117</v>
      </c>
      <c r="B649" s="2">
        <v>45339.924409722225</v>
      </c>
      <c r="C649" s="1" t="s">
        <v>3382</v>
      </c>
      <c r="D649" s="1" t="s">
        <v>2224</v>
      </c>
      <c r="E649" s="1" t="s">
        <v>3464</v>
      </c>
      <c r="F649" s="1" t="s">
        <v>3469</v>
      </c>
      <c r="G649" s="1">
        <v>265.70999999999998</v>
      </c>
      <c r="H649" s="1">
        <v>3</v>
      </c>
      <c r="I649" s="1">
        <f>Sales[[#This Row],[Selling Price]]*H649</f>
        <v>797.12999999999988</v>
      </c>
      <c r="J649" s="1">
        <f>VLOOKUP(Sales[[#This Row],[Product ID]],Products[],4,0)</f>
        <v>67.97</v>
      </c>
      <c r="K649" s="1">
        <f>Sales[[#This Row],[Total Sales]]-Sales[[#This Row],[Cost price]]</f>
        <v>729.15999999999985</v>
      </c>
      <c r="L649" s="1" t="str">
        <f>TEXT(Sales[[#This Row],[Date and Time]],"dddd")</f>
        <v>Saturday</v>
      </c>
      <c r="M649" s="1" t="str">
        <f>TEXT(Sales[[#This Row],[Date and Time]],"mm")</f>
        <v>02</v>
      </c>
      <c r="N649" s="10" t="str">
        <f>TEXT(Sales[[#This Row],[Date and Time]],"mmmm")</f>
        <v>February</v>
      </c>
    </row>
    <row r="650" spans="1:14" x14ac:dyDescent="0.3">
      <c r="A650" s="1" t="s">
        <v>4118</v>
      </c>
      <c r="B650" s="2">
        <v>45307.889328703706</v>
      </c>
      <c r="C650" s="1" t="s">
        <v>3412</v>
      </c>
      <c r="D650" s="1" t="s">
        <v>551</v>
      </c>
      <c r="E650" s="1" t="s">
        <v>3464</v>
      </c>
      <c r="F650" s="1" t="s">
        <v>3472</v>
      </c>
      <c r="G650" s="1">
        <v>575.83000000000004</v>
      </c>
      <c r="H650" s="1">
        <v>1</v>
      </c>
      <c r="I650" s="1">
        <f>Sales[[#This Row],[Selling Price]]*H650</f>
        <v>575.83000000000004</v>
      </c>
      <c r="J650" s="1">
        <f>VLOOKUP(Sales[[#This Row],[Product ID]],Products[],4,0)</f>
        <v>220.45</v>
      </c>
      <c r="K650" s="1">
        <f>Sales[[#This Row],[Total Sales]]-Sales[[#This Row],[Cost price]]</f>
        <v>355.38000000000005</v>
      </c>
      <c r="L650" s="1" t="str">
        <f>TEXT(Sales[[#This Row],[Date and Time]],"dddd")</f>
        <v>Tuesday</v>
      </c>
      <c r="M650" s="1" t="str">
        <f>TEXT(Sales[[#This Row],[Date and Time]],"mm")</f>
        <v>01</v>
      </c>
      <c r="N650" s="10" t="str">
        <f>TEXT(Sales[[#This Row],[Date and Time]],"mmmm")</f>
        <v>January</v>
      </c>
    </row>
    <row r="651" spans="1:14" x14ac:dyDescent="0.3">
      <c r="A651" s="1" t="s">
        <v>4119</v>
      </c>
      <c r="B651" s="2">
        <v>45461.919409722221</v>
      </c>
      <c r="C651" s="1" t="s">
        <v>3424</v>
      </c>
      <c r="D651" s="1" t="s">
        <v>977</v>
      </c>
      <c r="E651" s="1" t="s">
        <v>3464</v>
      </c>
      <c r="F651" s="1" t="s">
        <v>3476</v>
      </c>
      <c r="G651" s="1">
        <v>1443.75</v>
      </c>
      <c r="H651" s="1">
        <v>3</v>
      </c>
      <c r="I651" s="1">
        <f>Sales[[#This Row],[Selling Price]]*H651</f>
        <v>4331.25</v>
      </c>
      <c r="J651" s="1">
        <f>VLOOKUP(Sales[[#This Row],[Product ID]],Products[],4,0)</f>
        <v>485.76</v>
      </c>
      <c r="K651" s="1">
        <f>Sales[[#This Row],[Total Sales]]-Sales[[#This Row],[Cost price]]</f>
        <v>3845.49</v>
      </c>
      <c r="L651" s="1" t="str">
        <f>TEXT(Sales[[#This Row],[Date and Time]],"dddd")</f>
        <v>Tuesday</v>
      </c>
      <c r="M651" s="1" t="str">
        <f>TEXT(Sales[[#This Row],[Date and Time]],"mm")</f>
        <v>06</v>
      </c>
      <c r="N651" s="10" t="str">
        <f>TEXT(Sales[[#This Row],[Date and Time]],"mmmm")</f>
        <v>June</v>
      </c>
    </row>
    <row r="652" spans="1:14" x14ac:dyDescent="0.3">
      <c r="A652" s="1" t="s">
        <v>4120</v>
      </c>
      <c r="B652" s="2">
        <v>45414.672233796293</v>
      </c>
      <c r="C652" s="1" t="s">
        <v>3342</v>
      </c>
      <c r="D652" s="1" t="s">
        <v>1476</v>
      </c>
      <c r="E652" s="1" t="s">
        <v>3471</v>
      </c>
      <c r="F652" s="1" t="s">
        <v>3476</v>
      </c>
      <c r="G652" s="1">
        <v>284.26</v>
      </c>
      <c r="H652" s="1">
        <v>9</v>
      </c>
      <c r="I652" s="1">
        <f>Sales[[#This Row],[Selling Price]]*H652</f>
        <v>2558.34</v>
      </c>
      <c r="J652" s="1">
        <f>VLOOKUP(Sales[[#This Row],[Product ID]],Products[],4,0)</f>
        <v>961.3</v>
      </c>
      <c r="K652" s="1">
        <f>Sales[[#This Row],[Total Sales]]-Sales[[#This Row],[Cost price]]</f>
        <v>1597.0400000000002</v>
      </c>
      <c r="L652" s="1" t="str">
        <f>TEXT(Sales[[#This Row],[Date and Time]],"dddd")</f>
        <v>Thursday</v>
      </c>
      <c r="M652" s="1" t="str">
        <f>TEXT(Sales[[#This Row],[Date and Time]],"mm")</f>
        <v>05</v>
      </c>
      <c r="N652" s="10" t="str">
        <f>TEXT(Sales[[#This Row],[Date and Time]],"mmmm")</f>
        <v>May</v>
      </c>
    </row>
    <row r="653" spans="1:14" x14ac:dyDescent="0.3">
      <c r="A653" s="1" t="s">
        <v>4121</v>
      </c>
      <c r="B653" s="2">
        <v>45580.067395833335</v>
      </c>
      <c r="C653" s="1" t="s">
        <v>3231</v>
      </c>
      <c r="D653" s="1" t="s">
        <v>1596</v>
      </c>
      <c r="E653" s="1" t="s">
        <v>3479</v>
      </c>
      <c r="F653" s="1" t="s">
        <v>3476</v>
      </c>
      <c r="G653" s="1">
        <v>1089.8800000000001</v>
      </c>
      <c r="H653" s="1">
        <v>9</v>
      </c>
      <c r="I653" s="1">
        <f>Sales[[#This Row],[Selling Price]]*H653</f>
        <v>9808.9200000000019</v>
      </c>
      <c r="J653" s="1">
        <f>VLOOKUP(Sales[[#This Row],[Product ID]],Products[],4,0)</f>
        <v>157.37</v>
      </c>
      <c r="K653" s="1">
        <f>Sales[[#This Row],[Total Sales]]-Sales[[#This Row],[Cost price]]</f>
        <v>9651.5500000000011</v>
      </c>
      <c r="L653" s="1" t="str">
        <f>TEXT(Sales[[#This Row],[Date and Time]],"dddd")</f>
        <v>Tuesday</v>
      </c>
      <c r="M653" s="1" t="str">
        <f>TEXT(Sales[[#This Row],[Date and Time]],"mm")</f>
        <v>10</v>
      </c>
      <c r="N653" s="10" t="str">
        <f>TEXT(Sales[[#This Row],[Date and Time]],"mmmm")</f>
        <v>October</v>
      </c>
    </row>
    <row r="654" spans="1:14" x14ac:dyDescent="0.3">
      <c r="A654" s="1" t="s">
        <v>4122</v>
      </c>
      <c r="B654" s="2">
        <v>45343.042870370373</v>
      </c>
      <c r="C654" s="1" t="s">
        <v>3409</v>
      </c>
      <c r="D654" s="1" t="s">
        <v>218</v>
      </c>
      <c r="E654" s="1" t="s">
        <v>3466</v>
      </c>
      <c r="F654" s="1" t="s">
        <v>3462</v>
      </c>
      <c r="G654" s="1">
        <v>1690.32</v>
      </c>
      <c r="H654" s="1">
        <v>6</v>
      </c>
      <c r="I654" s="1">
        <f>Sales[[#This Row],[Selling Price]]*H654</f>
        <v>10141.92</v>
      </c>
      <c r="J654" s="1">
        <f>VLOOKUP(Sales[[#This Row],[Product ID]],Products[],4,0)</f>
        <v>660.16</v>
      </c>
      <c r="K654" s="1">
        <f>Sales[[#This Row],[Total Sales]]-Sales[[#This Row],[Cost price]]</f>
        <v>9481.76</v>
      </c>
      <c r="L654" s="1" t="str">
        <f>TEXT(Sales[[#This Row],[Date and Time]],"dddd")</f>
        <v>Wednesday</v>
      </c>
      <c r="M654" s="1" t="str">
        <f>TEXT(Sales[[#This Row],[Date and Time]],"mm")</f>
        <v>02</v>
      </c>
      <c r="N654" s="10" t="str">
        <f>TEXT(Sales[[#This Row],[Date and Time]],"mmmm")</f>
        <v>February</v>
      </c>
    </row>
    <row r="655" spans="1:14" x14ac:dyDescent="0.3">
      <c r="A655" s="1" t="s">
        <v>4123</v>
      </c>
      <c r="B655" s="2">
        <v>45343.971099537041</v>
      </c>
      <c r="C655" s="1" t="s">
        <v>3326</v>
      </c>
      <c r="D655" s="1" t="s">
        <v>2409</v>
      </c>
      <c r="E655" s="1" t="s">
        <v>3464</v>
      </c>
      <c r="F655" s="1" t="s">
        <v>3476</v>
      </c>
      <c r="G655" s="1">
        <v>1046.21</v>
      </c>
      <c r="H655" s="1">
        <v>3</v>
      </c>
      <c r="I655" s="1">
        <f>Sales[[#This Row],[Selling Price]]*H655</f>
        <v>3138.63</v>
      </c>
      <c r="J655" s="1">
        <f>VLOOKUP(Sales[[#This Row],[Product ID]],Products[],4,0)</f>
        <v>703.67</v>
      </c>
      <c r="K655" s="1">
        <f>Sales[[#This Row],[Total Sales]]-Sales[[#This Row],[Cost price]]</f>
        <v>2434.96</v>
      </c>
      <c r="L655" s="1" t="str">
        <f>TEXT(Sales[[#This Row],[Date and Time]],"dddd")</f>
        <v>Wednesday</v>
      </c>
      <c r="M655" s="1" t="str">
        <f>TEXT(Sales[[#This Row],[Date and Time]],"mm")</f>
        <v>02</v>
      </c>
      <c r="N655" s="10" t="str">
        <f>TEXT(Sales[[#This Row],[Date and Time]],"mmmm")</f>
        <v>February</v>
      </c>
    </row>
    <row r="656" spans="1:14" x14ac:dyDescent="0.3">
      <c r="A656" s="1" t="s">
        <v>4124</v>
      </c>
      <c r="B656" s="2">
        <v>45550.498506944445</v>
      </c>
      <c r="C656" s="1" t="s">
        <v>3344</v>
      </c>
      <c r="D656" s="1" t="s">
        <v>1728</v>
      </c>
      <c r="E656" s="1" t="s">
        <v>3461</v>
      </c>
      <c r="F656" s="1" t="s">
        <v>3462</v>
      </c>
      <c r="G656" s="1">
        <v>1664.94</v>
      </c>
      <c r="H656" s="1">
        <v>9</v>
      </c>
      <c r="I656" s="1">
        <f>Sales[[#This Row],[Selling Price]]*H656</f>
        <v>14984.460000000001</v>
      </c>
      <c r="J656" s="1">
        <f>VLOOKUP(Sales[[#This Row],[Product ID]],Products[],4,0)</f>
        <v>814.84</v>
      </c>
      <c r="K656" s="1">
        <f>Sales[[#This Row],[Total Sales]]-Sales[[#This Row],[Cost price]]</f>
        <v>14169.62</v>
      </c>
      <c r="L656" s="1" t="str">
        <f>TEXT(Sales[[#This Row],[Date and Time]],"dddd")</f>
        <v>Sunday</v>
      </c>
      <c r="M656" s="1" t="str">
        <f>TEXT(Sales[[#This Row],[Date and Time]],"mm")</f>
        <v>09</v>
      </c>
      <c r="N656" s="10" t="str">
        <f>TEXT(Sales[[#This Row],[Date and Time]],"mmmm")</f>
        <v>September</v>
      </c>
    </row>
    <row r="657" spans="1:14" x14ac:dyDescent="0.3">
      <c r="A657" s="1" t="s">
        <v>4125</v>
      </c>
      <c r="B657" s="2">
        <v>45337.118518518517</v>
      </c>
      <c r="C657" s="1" t="s">
        <v>3283</v>
      </c>
      <c r="D657" s="1" t="s">
        <v>1001</v>
      </c>
      <c r="E657" s="1" t="s">
        <v>3479</v>
      </c>
      <c r="F657" s="1" t="s">
        <v>3476</v>
      </c>
      <c r="G657" s="1">
        <v>1042.98</v>
      </c>
      <c r="H657" s="1">
        <v>2</v>
      </c>
      <c r="I657" s="1">
        <f>Sales[[#This Row],[Selling Price]]*H657</f>
        <v>2085.96</v>
      </c>
      <c r="J657" s="1">
        <f>VLOOKUP(Sales[[#This Row],[Product ID]],Products[],4,0)</f>
        <v>462.14</v>
      </c>
      <c r="K657" s="1">
        <f>Sales[[#This Row],[Total Sales]]-Sales[[#This Row],[Cost price]]</f>
        <v>1623.8200000000002</v>
      </c>
      <c r="L657" s="1" t="str">
        <f>TEXT(Sales[[#This Row],[Date and Time]],"dddd")</f>
        <v>Thursday</v>
      </c>
      <c r="M657" s="1" t="str">
        <f>TEXT(Sales[[#This Row],[Date and Time]],"mm")</f>
        <v>02</v>
      </c>
      <c r="N657" s="10" t="str">
        <f>TEXT(Sales[[#This Row],[Date and Time]],"mmmm")</f>
        <v>February</v>
      </c>
    </row>
    <row r="658" spans="1:14" x14ac:dyDescent="0.3">
      <c r="A658" s="1" t="s">
        <v>4126</v>
      </c>
      <c r="B658" s="2">
        <v>45564.299884259257</v>
      </c>
      <c r="C658" s="1" t="s">
        <v>3374</v>
      </c>
      <c r="D658" s="1" t="s">
        <v>1804</v>
      </c>
      <c r="E658" s="1" t="s">
        <v>3479</v>
      </c>
      <c r="F658" s="1" t="s">
        <v>3469</v>
      </c>
      <c r="G658" s="1">
        <v>1704.76</v>
      </c>
      <c r="H658" s="1">
        <v>8</v>
      </c>
      <c r="I658" s="1">
        <f>Sales[[#This Row],[Selling Price]]*H658</f>
        <v>13638.08</v>
      </c>
      <c r="J658" s="1">
        <f>VLOOKUP(Sales[[#This Row],[Product ID]],Products[],4,0)</f>
        <v>795.14</v>
      </c>
      <c r="K658" s="1">
        <f>Sales[[#This Row],[Total Sales]]-Sales[[#This Row],[Cost price]]</f>
        <v>12842.94</v>
      </c>
      <c r="L658" s="1" t="str">
        <f>TEXT(Sales[[#This Row],[Date and Time]],"dddd")</f>
        <v>Sunday</v>
      </c>
      <c r="M658" s="1" t="str">
        <f>TEXT(Sales[[#This Row],[Date and Time]],"mm")</f>
        <v>09</v>
      </c>
      <c r="N658" s="10" t="str">
        <f>TEXT(Sales[[#This Row],[Date and Time]],"mmmm")</f>
        <v>September</v>
      </c>
    </row>
    <row r="659" spans="1:14" x14ac:dyDescent="0.3">
      <c r="A659" s="1" t="s">
        <v>4127</v>
      </c>
      <c r="B659" s="2">
        <v>45473.760138888887</v>
      </c>
      <c r="C659" s="1" t="s">
        <v>3403</v>
      </c>
      <c r="D659" s="1" t="s">
        <v>2233</v>
      </c>
      <c r="E659" s="1" t="s">
        <v>3461</v>
      </c>
      <c r="F659" s="1" t="s">
        <v>3476</v>
      </c>
      <c r="G659" s="1">
        <v>874.71</v>
      </c>
      <c r="H659" s="1">
        <v>5</v>
      </c>
      <c r="I659" s="1">
        <f>Sales[[#This Row],[Selling Price]]*H659</f>
        <v>4373.55</v>
      </c>
      <c r="J659" s="1">
        <f>VLOOKUP(Sales[[#This Row],[Product ID]],Products[],4,0)</f>
        <v>904.67</v>
      </c>
      <c r="K659" s="1">
        <f>Sales[[#This Row],[Total Sales]]-Sales[[#This Row],[Cost price]]</f>
        <v>3468.88</v>
      </c>
      <c r="L659" s="1" t="str">
        <f>TEXT(Sales[[#This Row],[Date and Time]],"dddd")</f>
        <v>Sunday</v>
      </c>
      <c r="M659" s="1" t="str">
        <f>TEXT(Sales[[#This Row],[Date and Time]],"mm")</f>
        <v>06</v>
      </c>
      <c r="N659" s="10" t="str">
        <f>TEXT(Sales[[#This Row],[Date and Time]],"mmmm")</f>
        <v>June</v>
      </c>
    </row>
    <row r="660" spans="1:14" x14ac:dyDescent="0.3">
      <c r="A660" s="1" t="s">
        <v>4128</v>
      </c>
      <c r="B660" s="2">
        <v>45591.214270833334</v>
      </c>
      <c r="C660" s="1" t="s">
        <v>3409</v>
      </c>
      <c r="D660" s="1" t="s">
        <v>449</v>
      </c>
      <c r="E660" s="1" t="s">
        <v>3479</v>
      </c>
      <c r="F660" s="1" t="s">
        <v>3462</v>
      </c>
      <c r="G660" s="1">
        <v>858.77</v>
      </c>
      <c r="H660" s="1">
        <v>4</v>
      </c>
      <c r="I660" s="1">
        <f>Sales[[#This Row],[Selling Price]]*H660</f>
        <v>3435.08</v>
      </c>
      <c r="J660" s="1">
        <f>VLOOKUP(Sales[[#This Row],[Product ID]],Products[],4,0)</f>
        <v>660.16</v>
      </c>
      <c r="K660" s="1">
        <f>Sales[[#This Row],[Total Sales]]-Sales[[#This Row],[Cost price]]</f>
        <v>2774.92</v>
      </c>
      <c r="L660" s="1" t="str">
        <f>TEXT(Sales[[#This Row],[Date and Time]],"dddd")</f>
        <v>Saturday</v>
      </c>
      <c r="M660" s="1" t="str">
        <f>TEXT(Sales[[#This Row],[Date and Time]],"mm")</f>
        <v>10</v>
      </c>
      <c r="N660" s="10" t="str">
        <f>TEXT(Sales[[#This Row],[Date and Time]],"mmmm")</f>
        <v>October</v>
      </c>
    </row>
    <row r="661" spans="1:14" x14ac:dyDescent="0.3">
      <c r="A661" s="1" t="s">
        <v>4129</v>
      </c>
      <c r="B661" s="2">
        <v>45470.078425925924</v>
      </c>
      <c r="C661" s="1" t="s">
        <v>3350</v>
      </c>
      <c r="D661" s="1" t="s">
        <v>2167</v>
      </c>
      <c r="E661" s="1" t="s">
        <v>3471</v>
      </c>
      <c r="F661" s="1" t="s">
        <v>3472</v>
      </c>
      <c r="G661" s="1">
        <v>436.85</v>
      </c>
      <c r="H661" s="1">
        <v>8</v>
      </c>
      <c r="I661" s="1">
        <f>Sales[[#This Row],[Selling Price]]*H661</f>
        <v>3494.8</v>
      </c>
      <c r="J661" s="1">
        <f>VLOOKUP(Sales[[#This Row],[Product ID]],Products[],4,0)</f>
        <v>943.24</v>
      </c>
      <c r="K661" s="1">
        <f>Sales[[#This Row],[Total Sales]]-Sales[[#This Row],[Cost price]]</f>
        <v>2551.5600000000004</v>
      </c>
      <c r="L661" s="1" t="str">
        <f>TEXT(Sales[[#This Row],[Date and Time]],"dddd")</f>
        <v>Thursday</v>
      </c>
      <c r="M661" s="1" t="str">
        <f>TEXT(Sales[[#This Row],[Date and Time]],"mm")</f>
        <v>06</v>
      </c>
      <c r="N661" s="10" t="str">
        <f>TEXT(Sales[[#This Row],[Date and Time]],"mmmm")</f>
        <v>June</v>
      </c>
    </row>
    <row r="662" spans="1:14" x14ac:dyDescent="0.3">
      <c r="A662" s="1" t="s">
        <v>4130</v>
      </c>
      <c r="B662" s="2">
        <v>45453.883113425924</v>
      </c>
      <c r="C662" s="1" t="s">
        <v>3371</v>
      </c>
      <c r="D662" s="1" t="s">
        <v>2535</v>
      </c>
      <c r="E662" s="1" t="s">
        <v>3464</v>
      </c>
      <c r="F662" s="1" t="s">
        <v>3472</v>
      </c>
      <c r="G662" s="1">
        <v>468.12</v>
      </c>
      <c r="H662" s="1">
        <v>3</v>
      </c>
      <c r="I662" s="1">
        <f>Sales[[#This Row],[Selling Price]]*H662</f>
        <v>1404.3600000000001</v>
      </c>
      <c r="J662" s="1">
        <f>VLOOKUP(Sales[[#This Row],[Product ID]],Products[],4,0)</f>
        <v>370.52</v>
      </c>
      <c r="K662" s="1">
        <f>Sales[[#This Row],[Total Sales]]-Sales[[#This Row],[Cost price]]</f>
        <v>1033.8400000000001</v>
      </c>
      <c r="L662" s="1" t="str">
        <f>TEXT(Sales[[#This Row],[Date and Time]],"dddd")</f>
        <v>Monday</v>
      </c>
      <c r="M662" s="1" t="str">
        <f>TEXT(Sales[[#This Row],[Date and Time]],"mm")</f>
        <v>06</v>
      </c>
      <c r="N662" s="10" t="str">
        <f>TEXT(Sales[[#This Row],[Date and Time]],"mmmm")</f>
        <v>June</v>
      </c>
    </row>
    <row r="663" spans="1:14" x14ac:dyDescent="0.3">
      <c r="A663" s="1" t="s">
        <v>4131</v>
      </c>
      <c r="B663" s="2">
        <v>45388.840682870374</v>
      </c>
      <c r="C663" s="1" t="s">
        <v>3323</v>
      </c>
      <c r="D663" s="1" t="s">
        <v>2264</v>
      </c>
      <c r="E663" s="1" t="s">
        <v>3479</v>
      </c>
      <c r="F663" s="1" t="s">
        <v>3469</v>
      </c>
      <c r="G663" s="1">
        <v>1235.5</v>
      </c>
      <c r="H663" s="1">
        <v>4</v>
      </c>
      <c r="I663" s="1">
        <f>Sales[[#This Row],[Selling Price]]*H663</f>
        <v>4942</v>
      </c>
      <c r="J663" s="1">
        <f>VLOOKUP(Sales[[#This Row],[Product ID]],Products[],4,0)</f>
        <v>942.34</v>
      </c>
      <c r="K663" s="1">
        <f>Sales[[#This Row],[Total Sales]]-Sales[[#This Row],[Cost price]]</f>
        <v>3999.66</v>
      </c>
      <c r="L663" s="1" t="str">
        <f>TEXT(Sales[[#This Row],[Date and Time]],"dddd")</f>
        <v>Saturday</v>
      </c>
      <c r="M663" s="1" t="str">
        <f>TEXT(Sales[[#This Row],[Date and Time]],"mm")</f>
        <v>04</v>
      </c>
      <c r="N663" s="10" t="str">
        <f>TEXT(Sales[[#This Row],[Date and Time]],"mmmm")</f>
        <v>April</v>
      </c>
    </row>
    <row r="664" spans="1:14" x14ac:dyDescent="0.3">
      <c r="A664" s="1" t="s">
        <v>4132</v>
      </c>
      <c r="B664" s="2">
        <v>45470.073009259257</v>
      </c>
      <c r="C664" s="1" t="s">
        <v>3369</v>
      </c>
      <c r="D664" s="1" t="s">
        <v>2245</v>
      </c>
      <c r="E664" s="1" t="s">
        <v>3466</v>
      </c>
      <c r="F664" s="1" t="s">
        <v>3462</v>
      </c>
      <c r="G664" s="1">
        <v>1035.0999999999999</v>
      </c>
      <c r="H664" s="1">
        <v>1</v>
      </c>
      <c r="I664" s="1">
        <f>Sales[[#This Row],[Selling Price]]*H664</f>
        <v>1035.0999999999999</v>
      </c>
      <c r="J664" s="1">
        <f>VLOOKUP(Sales[[#This Row],[Product ID]],Products[],4,0)</f>
        <v>417.49</v>
      </c>
      <c r="K664" s="1">
        <f>Sales[[#This Row],[Total Sales]]-Sales[[#This Row],[Cost price]]</f>
        <v>617.6099999999999</v>
      </c>
      <c r="L664" s="1" t="str">
        <f>TEXT(Sales[[#This Row],[Date and Time]],"dddd")</f>
        <v>Thursday</v>
      </c>
      <c r="M664" s="1" t="str">
        <f>TEXT(Sales[[#This Row],[Date and Time]],"mm")</f>
        <v>06</v>
      </c>
      <c r="N664" s="10" t="str">
        <f>TEXT(Sales[[#This Row],[Date and Time]],"mmmm")</f>
        <v>June</v>
      </c>
    </row>
    <row r="665" spans="1:14" x14ac:dyDescent="0.3">
      <c r="A665" s="1" t="s">
        <v>4133</v>
      </c>
      <c r="B665" s="2">
        <v>45302.101099537038</v>
      </c>
      <c r="C665" s="1" t="s">
        <v>3402</v>
      </c>
      <c r="D665" s="1" t="s">
        <v>268</v>
      </c>
      <c r="E665" s="1" t="s">
        <v>3479</v>
      </c>
      <c r="F665" s="1" t="s">
        <v>3462</v>
      </c>
      <c r="G665" s="1">
        <v>556.62</v>
      </c>
      <c r="H665" s="1">
        <v>2</v>
      </c>
      <c r="I665" s="1">
        <f>Sales[[#This Row],[Selling Price]]*H665</f>
        <v>1113.24</v>
      </c>
      <c r="J665" s="1">
        <f>VLOOKUP(Sales[[#This Row],[Product ID]],Products[],4,0)</f>
        <v>581.64</v>
      </c>
      <c r="K665" s="1">
        <f>Sales[[#This Row],[Total Sales]]-Sales[[#This Row],[Cost price]]</f>
        <v>531.6</v>
      </c>
      <c r="L665" s="1" t="str">
        <f>TEXT(Sales[[#This Row],[Date and Time]],"dddd")</f>
        <v>Thursday</v>
      </c>
      <c r="M665" s="1" t="str">
        <f>TEXT(Sales[[#This Row],[Date and Time]],"mm")</f>
        <v>01</v>
      </c>
      <c r="N665" s="10" t="str">
        <f>TEXT(Sales[[#This Row],[Date and Time]],"mmmm")</f>
        <v>January</v>
      </c>
    </row>
    <row r="666" spans="1:14" x14ac:dyDescent="0.3">
      <c r="A666" s="1" t="s">
        <v>4134</v>
      </c>
      <c r="B666" s="2">
        <v>45293.739907407406</v>
      </c>
      <c r="C666" s="1" t="s">
        <v>3368</v>
      </c>
      <c r="D666" s="1" t="s">
        <v>1373</v>
      </c>
      <c r="E666" s="1" t="s">
        <v>3464</v>
      </c>
      <c r="F666" s="1" t="s">
        <v>3467</v>
      </c>
      <c r="G666" s="1">
        <v>333.59</v>
      </c>
      <c r="H666" s="1">
        <v>9</v>
      </c>
      <c r="I666" s="1">
        <f>Sales[[#This Row],[Selling Price]]*H666</f>
        <v>3002.31</v>
      </c>
      <c r="J666" s="1">
        <f>VLOOKUP(Sales[[#This Row],[Product ID]],Products[],4,0)</f>
        <v>197.58</v>
      </c>
      <c r="K666" s="1">
        <f>Sales[[#This Row],[Total Sales]]-Sales[[#This Row],[Cost price]]</f>
        <v>2804.73</v>
      </c>
      <c r="L666" s="1" t="str">
        <f>TEXT(Sales[[#This Row],[Date and Time]],"dddd")</f>
        <v>Tuesday</v>
      </c>
      <c r="M666" s="1" t="str">
        <f>TEXT(Sales[[#This Row],[Date and Time]],"mm")</f>
        <v>01</v>
      </c>
      <c r="N666" s="10" t="str">
        <f>TEXT(Sales[[#This Row],[Date and Time]],"mmmm")</f>
        <v>January</v>
      </c>
    </row>
    <row r="667" spans="1:14" x14ac:dyDescent="0.3">
      <c r="A667" s="1" t="s">
        <v>4135</v>
      </c>
      <c r="B667" s="2">
        <v>45400.198067129626</v>
      </c>
      <c r="C667" s="1" t="s">
        <v>3334</v>
      </c>
      <c r="D667" s="1" t="s">
        <v>2252</v>
      </c>
      <c r="E667" s="1" t="s">
        <v>3466</v>
      </c>
      <c r="F667" s="1" t="s">
        <v>3462</v>
      </c>
      <c r="G667" s="1">
        <v>1677.62</v>
      </c>
      <c r="H667" s="1">
        <v>9</v>
      </c>
      <c r="I667" s="1">
        <f>Sales[[#This Row],[Selling Price]]*H667</f>
        <v>15098.579999999998</v>
      </c>
      <c r="J667" s="1">
        <f>VLOOKUP(Sales[[#This Row],[Product ID]],Products[],4,0)</f>
        <v>208.12</v>
      </c>
      <c r="K667" s="1">
        <f>Sales[[#This Row],[Total Sales]]-Sales[[#This Row],[Cost price]]</f>
        <v>14890.459999999997</v>
      </c>
      <c r="L667" s="1" t="str">
        <f>TEXT(Sales[[#This Row],[Date and Time]],"dddd")</f>
        <v>Thursday</v>
      </c>
      <c r="M667" s="1" t="str">
        <f>TEXT(Sales[[#This Row],[Date and Time]],"mm")</f>
        <v>04</v>
      </c>
      <c r="N667" s="10" t="str">
        <f>TEXT(Sales[[#This Row],[Date and Time]],"mmmm")</f>
        <v>April</v>
      </c>
    </row>
    <row r="668" spans="1:14" x14ac:dyDescent="0.3">
      <c r="A668" s="1" t="s">
        <v>4136</v>
      </c>
      <c r="B668" s="2">
        <v>45384.769872685189</v>
      </c>
      <c r="C668" s="1" t="s">
        <v>3353</v>
      </c>
      <c r="D668" s="1" t="s">
        <v>1389</v>
      </c>
      <c r="E668" s="1" t="s">
        <v>3466</v>
      </c>
      <c r="F668" s="1" t="s">
        <v>3467</v>
      </c>
      <c r="G668" s="1">
        <v>337.4</v>
      </c>
      <c r="H668" s="1">
        <v>5</v>
      </c>
      <c r="I668" s="1">
        <f>Sales[[#This Row],[Selling Price]]*H668</f>
        <v>1687</v>
      </c>
      <c r="J668" s="1">
        <f>VLOOKUP(Sales[[#This Row],[Product ID]],Products[],4,0)</f>
        <v>978.72</v>
      </c>
      <c r="K668" s="1">
        <f>Sales[[#This Row],[Total Sales]]-Sales[[#This Row],[Cost price]]</f>
        <v>708.28</v>
      </c>
      <c r="L668" s="1" t="str">
        <f>TEXT(Sales[[#This Row],[Date and Time]],"dddd")</f>
        <v>Tuesday</v>
      </c>
      <c r="M668" s="1" t="str">
        <f>TEXT(Sales[[#This Row],[Date and Time]],"mm")</f>
        <v>04</v>
      </c>
      <c r="N668" s="10" t="str">
        <f>TEXT(Sales[[#This Row],[Date and Time]],"mmmm")</f>
        <v>April</v>
      </c>
    </row>
    <row r="669" spans="1:14" x14ac:dyDescent="0.3">
      <c r="A669" s="1" t="s">
        <v>4137</v>
      </c>
      <c r="B669" s="2">
        <v>45546.467002314814</v>
      </c>
      <c r="C669" s="1" t="s">
        <v>3318</v>
      </c>
      <c r="D669" s="1" t="s">
        <v>18</v>
      </c>
      <c r="E669" s="1" t="s">
        <v>3479</v>
      </c>
      <c r="F669" s="1" t="s">
        <v>3467</v>
      </c>
      <c r="G669" s="1">
        <v>1039.31</v>
      </c>
      <c r="H669" s="1">
        <v>8</v>
      </c>
      <c r="I669" s="1">
        <f>Sales[[#This Row],[Selling Price]]*H669</f>
        <v>8314.48</v>
      </c>
      <c r="J669" s="1">
        <f>VLOOKUP(Sales[[#This Row],[Product ID]],Products[],4,0)</f>
        <v>69.03</v>
      </c>
      <c r="K669" s="1">
        <f>Sales[[#This Row],[Total Sales]]-Sales[[#This Row],[Cost price]]</f>
        <v>8245.4499999999989</v>
      </c>
      <c r="L669" s="1" t="str">
        <f>TEXT(Sales[[#This Row],[Date and Time]],"dddd")</f>
        <v>Wednesday</v>
      </c>
      <c r="M669" s="1" t="str">
        <f>TEXT(Sales[[#This Row],[Date and Time]],"mm")</f>
        <v>09</v>
      </c>
      <c r="N669" s="10" t="str">
        <f>TEXT(Sales[[#This Row],[Date and Time]],"mmmm")</f>
        <v>September</v>
      </c>
    </row>
    <row r="670" spans="1:14" x14ac:dyDescent="0.3">
      <c r="A670" s="1" t="s">
        <v>4138</v>
      </c>
      <c r="B670" s="2">
        <v>45341.204479166663</v>
      </c>
      <c r="C670" s="1" t="s">
        <v>3267</v>
      </c>
      <c r="D670" s="1" t="s">
        <v>1291</v>
      </c>
      <c r="E670" s="1" t="s">
        <v>3479</v>
      </c>
      <c r="F670" s="1" t="s">
        <v>3462</v>
      </c>
      <c r="G670" s="1">
        <v>1730.01</v>
      </c>
      <c r="H670" s="1">
        <v>1</v>
      </c>
      <c r="I670" s="1">
        <f>Sales[[#This Row],[Selling Price]]*H670</f>
        <v>1730.01</v>
      </c>
      <c r="J670" s="1">
        <f>VLOOKUP(Sales[[#This Row],[Product ID]],Products[],4,0)</f>
        <v>465.59</v>
      </c>
      <c r="K670" s="1">
        <f>Sales[[#This Row],[Total Sales]]-Sales[[#This Row],[Cost price]]</f>
        <v>1264.42</v>
      </c>
      <c r="L670" s="1" t="str">
        <f>TEXT(Sales[[#This Row],[Date and Time]],"dddd")</f>
        <v>Monday</v>
      </c>
      <c r="M670" s="1" t="str">
        <f>TEXT(Sales[[#This Row],[Date and Time]],"mm")</f>
        <v>02</v>
      </c>
      <c r="N670" s="10" t="str">
        <f>TEXT(Sales[[#This Row],[Date and Time]],"mmmm")</f>
        <v>February</v>
      </c>
    </row>
    <row r="671" spans="1:14" x14ac:dyDescent="0.3">
      <c r="A671" s="1" t="s">
        <v>4139</v>
      </c>
      <c r="B671" s="2">
        <v>45347.414039351854</v>
      </c>
      <c r="C671" s="1" t="s">
        <v>3226</v>
      </c>
      <c r="D671" s="1" t="s">
        <v>1287</v>
      </c>
      <c r="E671" s="1" t="s">
        <v>3466</v>
      </c>
      <c r="F671" s="1" t="s">
        <v>3469</v>
      </c>
      <c r="G671" s="1">
        <v>962.46</v>
      </c>
      <c r="H671" s="1">
        <v>4</v>
      </c>
      <c r="I671" s="1">
        <f>Sales[[#This Row],[Selling Price]]*H671</f>
        <v>3849.84</v>
      </c>
      <c r="J671" s="1">
        <f>VLOOKUP(Sales[[#This Row],[Product ID]],Products[],4,0)</f>
        <v>809.47</v>
      </c>
      <c r="K671" s="1">
        <f>Sales[[#This Row],[Total Sales]]-Sales[[#This Row],[Cost price]]</f>
        <v>3040.37</v>
      </c>
      <c r="L671" s="1" t="str">
        <f>TEXT(Sales[[#This Row],[Date and Time]],"dddd")</f>
        <v>Sunday</v>
      </c>
      <c r="M671" s="1" t="str">
        <f>TEXT(Sales[[#This Row],[Date and Time]],"mm")</f>
        <v>02</v>
      </c>
      <c r="N671" s="10" t="str">
        <f>TEXT(Sales[[#This Row],[Date and Time]],"mmmm")</f>
        <v>February</v>
      </c>
    </row>
    <row r="672" spans="1:14" x14ac:dyDescent="0.3">
      <c r="A672" s="1" t="s">
        <v>4140</v>
      </c>
      <c r="B672" s="2">
        <v>45384.924201388887</v>
      </c>
      <c r="C672" s="1" t="s">
        <v>3299</v>
      </c>
      <c r="D672" s="1" t="s">
        <v>789</v>
      </c>
      <c r="E672" s="1" t="s">
        <v>3479</v>
      </c>
      <c r="F672" s="1" t="s">
        <v>3462</v>
      </c>
      <c r="G672" s="1">
        <v>1992.19</v>
      </c>
      <c r="H672" s="1">
        <v>10</v>
      </c>
      <c r="I672" s="1">
        <f>Sales[[#This Row],[Selling Price]]*H672</f>
        <v>19921.900000000001</v>
      </c>
      <c r="J672" s="1">
        <f>VLOOKUP(Sales[[#This Row],[Product ID]],Products[],4,0)</f>
        <v>401.98</v>
      </c>
      <c r="K672" s="1">
        <f>Sales[[#This Row],[Total Sales]]-Sales[[#This Row],[Cost price]]</f>
        <v>19519.920000000002</v>
      </c>
      <c r="L672" s="1" t="str">
        <f>TEXT(Sales[[#This Row],[Date and Time]],"dddd")</f>
        <v>Tuesday</v>
      </c>
      <c r="M672" s="1" t="str">
        <f>TEXT(Sales[[#This Row],[Date and Time]],"mm")</f>
        <v>04</v>
      </c>
      <c r="N672" s="10" t="str">
        <f>TEXT(Sales[[#This Row],[Date and Time]],"mmmm")</f>
        <v>April</v>
      </c>
    </row>
    <row r="673" spans="1:14" x14ac:dyDescent="0.3">
      <c r="A673" s="1" t="s">
        <v>4141</v>
      </c>
      <c r="B673" s="2">
        <v>45395.689293981479</v>
      </c>
      <c r="C673" s="1" t="s">
        <v>3294</v>
      </c>
      <c r="D673" s="1" t="s">
        <v>3196</v>
      </c>
      <c r="E673" s="1" t="s">
        <v>3466</v>
      </c>
      <c r="F673" s="1" t="s">
        <v>3472</v>
      </c>
      <c r="G673" s="1">
        <v>1284.57</v>
      </c>
      <c r="H673" s="1">
        <v>6</v>
      </c>
      <c r="I673" s="1">
        <f>Sales[[#This Row],[Selling Price]]*H673</f>
        <v>7707.42</v>
      </c>
      <c r="J673" s="1">
        <f>VLOOKUP(Sales[[#This Row],[Product ID]],Products[],4,0)</f>
        <v>609.70000000000005</v>
      </c>
      <c r="K673" s="1">
        <f>Sales[[#This Row],[Total Sales]]-Sales[[#This Row],[Cost price]]</f>
        <v>7097.72</v>
      </c>
      <c r="L673" s="1" t="str">
        <f>TEXT(Sales[[#This Row],[Date and Time]],"dddd")</f>
        <v>Saturday</v>
      </c>
      <c r="M673" s="1" t="str">
        <f>TEXT(Sales[[#This Row],[Date and Time]],"mm")</f>
        <v>04</v>
      </c>
      <c r="N673" s="10" t="str">
        <f>TEXT(Sales[[#This Row],[Date and Time]],"mmmm")</f>
        <v>April</v>
      </c>
    </row>
    <row r="674" spans="1:14" x14ac:dyDescent="0.3">
      <c r="A674" s="1" t="s">
        <v>4142</v>
      </c>
      <c r="B674" s="2">
        <v>45515.592615740738</v>
      </c>
      <c r="C674" s="1" t="s">
        <v>3303</v>
      </c>
      <c r="D674" s="1" t="s">
        <v>2724</v>
      </c>
      <c r="E674" s="1" t="s">
        <v>3479</v>
      </c>
      <c r="F674" s="1" t="s">
        <v>3467</v>
      </c>
      <c r="G674" s="1">
        <v>928.45</v>
      </c>
      <c r="H674" s="1">
        <v>6</v>
      </c>
      <c r="I674" s="1">
        <f>Sales[[#This Row],[Selling Price]]*H674</f>
        <v>5570.7000000000007</v>
      </c>
      <c r="J674" s="1">
        <f>VLOOKUP(Sales[[#This Row],[Product ID]],Products[],4,0)</f>
        <v>752.34</v>
      </c>
      <c r="K674" s="1">
        <f>Sales[[#This Row],[Total Sales]]-Sales[[#This Row],[Cost price]]</f>
        <v>4818.3600000000006</v>
      </c>
      <c r="L674" s="1" t="str">
        <f>TEXT(Sales[[#This Row],[Date and Time]],"dddd")</f>
        <v>Sunday</v>
      </c>
      <c r="M674" s="1" t="str">
        <f>TEXT(Sales[[#This Row],[Date and Time]],"mm")</f>
        <v>08</v>
      </c>
      <c r="N674" s="10" t="str">
        <f>TEXT(Sales[[#This Row],[Date and Time]],"mmmm")</f>
        <v>August</v>
      </c>
    </row>
    <row r="675" spans="1:14" x14ac:dyDescent="0.3">
      <c r="A675" s="1" t="s">
        <v>4143</v>
      </c>
      <c r="B675" s="2">
        <v>45308.608680555553</v>
      </c>
      <c r="C675" s="1" t="s">
        <v>3387</v>
      </c>
      <c r="D675" s="1" t="s">
        <v>547</v>
      </c>
      <c r="E675" s="1" t="s">
        <v>3466</v>
      </c>
      <c r="F675" s="1" t="s">
        <v>3476</v>
      </c>
      <c r="G675" s="1">
        <v>837.03</v>
      </c>
      <c r="H675" s="1">
        <v>2</v>
      </c>
      <c r="I675" s="1">
        <f>Sales[[#This Row],[Selling Price]]*H675</f>
        <v>1674.06</v>
      </c>
      <c r="J675" s="1">
        <f>VLOOKUP(Sales[[#This Row],[Product ID]],Products[],4,0)</f>
        <v>162.74</v>
      </c>
      <c r="K675" s="1">
        <f>Sales[[#This Row],[Total Sales]]-Sales[[#This Row],[Cost price]]</f>
        <v>1511.32</v>
      </c>
      <c r="L675" s="1" t="str">
        <f>TEXT(Sales[[#This Row],[Date and Time]],"dddd")</f>
        <v>Wednesday</v>
      </c>
      <c r="M675" s="1" t="str">
        <f>TEXT(Sales[[#This Row],[Date and Time]],"mm")</f>
        <v>01</v>
      </c>
      <c r="N675" s="10" t="str">
        <f>TEXT(Sales[[#This Row],[Date and Time]],"mmmm")</f>
        <v>January</v>
      </c>
    </row>
    <row r="676" spans="1:14" x14ac:dyDescent="0.3">
      <c r="A676" s="1" t="s">
        <v>4144</v>
      </c>
      <c r="B676" s="2">
        <v>45446.092881944445</v>
      </c>
      <c r="C676" s="1" t="s">
        <v>3289</v>
      </c>
      <c r="D676" s="1" t="s">
        <v>3078</v>
      </c>
      <c r="E676" s="1" t="s">
        <v>3479</v>
      </c>
      <c r="F676" s="1" t="s">
        <v>3462</v>
      </c>
      <c r="G676" s="1">
        <v>211.31</v>
      </c>
      <c r="H676" s="1">
        <v>6</v>
      </c>
      <c r="I676" s="1">
        <f>Sales[[#This Row],[Selling Price]]*H676</f>
        <v>1267.8600000000001</v>
      </c>
      <c r="J676" s="1">
        <f>VLOOKUP(Sales[[#This Row],[Product ID]],Products[],4,0)</f>
        <v>184.29</v>
      </c>
      <c r="K676" s="1">
        <f>Sales[[#This Row],[Total Sales]]-Sales[[#This Row],[Cost price]]</f>
        <v>1083.5700000000002</v>
      </c>
      <c r="L676" s="1" t="str">
        <f>TEXT(Sales[[#This Row],[Date and Time]],"dddd")</f>
        <v>Monday</v>
      </c>
      <c r="M676" s="1" t="str">
        <f>TEXT(Sales[[#This Row],[Date and Time]],"mm")</f>
        <v>06</v>
      </c>
      <c r="N676" s="10" t="str">
        <f>TEXT(Sales[[#This Row],[Date and Time]],"mmmm")</f>
        <v>June</v>
      </c>
    </row>
    <row r="677" spans="1:14" x14ac:dyDescent="0.3">
      <c r="A677" s="1" t="s">
        <v>4145</v>
      </c>
      <c r="B677" s="2">
        <v>45444.439768518518</v>
      </c>
      <c r="C677" s="1" t="s">
        <v>3336</v>
      </c>
      <c r="D677" s="1" t="s">
        <v>594</v>
      </c>
      <c r="E677" s="1" t="s">
        <v>3479</v>
      </c>
      <c r="F677" s="1" t="s">
        <v>3472</v>
      </c>
      <c r="G677" s="1">
        <v>1522.93</v>
      </c>
      <c r="H677" s="1">
        <v>7</v>
      </c>
      <c r="I677" s="1">
        <f>Sales[[#This Row],[Selling Price]]*H677</f>
        <v>10660.51</v>
      </c>
      <c r="J677" s="1">
        <f>VLOOKUP(Sales[[#This Row],[Product ID]],Products[],4,0)</f>
        <v>970.96</v>
      </c>
      <c r="K677" s="1">
        <f>Sales[[#This Row],[Total Sales]]-Sales[[#This Row],[Cost price]]</f>
        <v>9689.5499999999993</v>
      </c>
      <c r="L677" s="1" t="str">
        <f>TEXT(Sales[[#This Row],[Date and Time]],"dddd")</f>
        <v>Saturday</v>
      </c>
      <c r="M677" s="1" t="str">
        <f>TEXT(Sales[[#This Row],[Date and Time]],"mm")</f>
        <v>06</v>
      </c>
      <c r="N677" s="10" t="str">
        <f>TEXT(Sales[[#This Row],[Date and Time]],"mmmm")</f>
        <v>June</v>
      </c>
    </row>
    <row r="678" spans="1:14" x14ac:dyDescent="0.3">
      <c r="A678" s="1" t="s">
        <v>4146</v>
      </c>
      <c r="B678" s="2">
        <v>45336.329097222224</v>
      </c>
      <c r="C678" s="1" t="s">
        <v>3374</v>
      </c>
      <c r="D678" s="1" t="s">
        <v>90</v>
      </c>
      <c r="E678" s="1" t="s">
        <v>3479</v>
      </c>
      <c r="F678" s="1" t="s">
        <v>3467</v>
      </c>
      <c r="G678" s="1">
        <v>1288.07</v>
      </c>
      <c r="H678" s="1">
        <v>1</v>
      </c>
      <c r="I678" s="1">
        <f>Sales[[#This Row],[Selling Price]]*H678</f>
        <v>1288.07</v>
      </c>
      <c r="J678" s="1">
        <f>VLOOKUP(Sales[[#This Row],[Product ID]],Products[],4,0)</f>
        <v>795.14</v>
      </c>
      <c r="K678" s="1">
        <f>Sales[[#This Row],[Total Sales]]-Sales[[#This Row],[Cost price]]</f>
        <v>492.92999999999995</v>
      </c>
      <c r="L678" s="1" t="str">
        <f>TEXT(Sales[[#This Row],[Date and Time]],"dddd")</f>
        <v>Wednesday</v>
      </c>
      <c r="M678" s="1" t="str">
        <f>TEXT(Sales[[#This Row],[Date and Time]],"mm")</f>
        <v>02</v>
      </c>
      <c r="N678" s="10" t="str">
        <f>TEXT(Sales[[#This Row],[Date and Time]],"mmmm")</f>
        <v>February</v>
      </c>
    </row>
    <row r="679" spans="1:14" x14ac:dyDescent="0.3">
      <c r="A679" s="1" t="s">
        <v>4147</v>
      </c>
      <c r="B679" s="2">
        <v>45505.843981481485</v>
      </c>
      <c r="C679" s="1" t="s">
        <v>3368</v>
      </c>
      <c r="D679" s="1" t="s">
        <v>1371</v>
      </c>
      <c r="E679" s="1" t="s">
        <v>3466</v>
      </c>
      <c r="F679" s="1" t="s">
        <v>3462</v>
      </c>
      <c r="G679" s="1">
        <v>279.67</v>
      </c>
      <c r="H679" s="1">
        <v>10</v>
      </c>
      <c r="I679" s="1">
        <f>Sales[[#This Row],[Selling Price]]*H679</f>
        <v>2796.7000000000003</v>
      </c>
      <c r="J679" s="1">
        <f>VLOOKUP(Sales[[#This Row],[Product ID]],Products[],4,0)</f>
        <v>197.58</v>
      </c>
      <c r="K679" s="1">
        <f>Sales[[#This Row],[Total Sales]]-Sales[[#This Row],[Cost price]]</f>
        <v>2599.1200000000003</v>
      </c>
      <c r="L679" s="1" t="str">
        <f>TEXT(Sales[[#This Row],[Date and Time]],"dddd")</f>
        <v>Thursday</v>
      </c>
      <c r="M679" s="1" t="str">
        <f>TEXT(Sales[[#This Row],[Date and Time]],"mm")</f>
        <v>08</v>
      </c>
      <c r="N679" s="10" t="str">
        <f>TEXT(Sales[[#This Row],[Date and Time]],"mmmm")</f>
        <v>August</v>
      </c>
    </row>
    <row r="680" spans="1:14" x14ac:dyDescent="0.3">
      <c r="A680" s="1" t="s">
        <v>4148</v>
      </c>
      <c r="B680" s="2">
        <v>45515.685347222221</v>
      </c>
      <c r="C680" s="1" t="s">
        <v>3412</v>
      </c>
      <c r="D680" s="1" t="s">
        <v>898</v>
      </c>
      <c r="E680" s="1" t="s">
        <v>3479</v>
      </c>
      <c r="F680" s="1" t="s">
        <v>3467</v>
      </c>
      <c r="G680" s="1">
        <v>1457.69</v>
      </c>
      <c r="H680" s="1">
        <v>5</v>
      </c>
      <c r="I680" s="1">
        <f>Sales[[#This Row],[Selling Price]]*H680</f>
        <v>7288.4500000000007</v>
      </c>
      <c r="J680" s="1">
        <f>VLOOKUP(Sales[[#This Row],[Product ID]],Products[],4,0)</f>
        <v>220.45</v>
      </c>
      <c r="K680" s="1">
        <f>Sales[[#This Row],[Total Sales]]-Sales[[#This Row],[Cost price]]</f>
        <v>7068.0000000000009</v>
      </c>
      <c r="L680" s="1" t="str">
        <f>TEXT(Sales[[#This Row],[Date and Time]],"dddd")</f>
        <v>Sunday</v>
      </c>
      <c r="M680" s="1" t="str">
        <f>TEXT(Sales[[#This Row],[Date and Time]],"mm")</f>
        <v>08</v>
      </c>
      <c r="N680" s="10" t="str">
        <f>TEXT(Sales[[#This Row],[Date and Time]],"mmmm")</f>
        <v>August</v>
      </c>
    </row>
    <row r="681" spans="1:14" x14ac:dyDescent="0.3">
      <c r="A681" s="1" t="s">
        <v>4149</v>
      </c>
      <c r="B681" s="2">
        <v>45464.711064814815</v>
      </c>
      <c r="C681" s="1" t="s">
        <v>3373</v>
      </c>
      <c r="D681" s="1" t="s">
        <v>3043</v>
      </c>
      <c r="E681" s="1" t="s">
        <v>3479</v>
      </c>
      <c r="F681" s="1" t="s">
        <v>3472</v>
      </c>
      <c r="G681" s="1">
        <v>311.88</v>
      </c>
      <c r="H681" s="1">
        <v>8</v>
      </c>
      <c r="I681" s="1">
        <f>Sales[[#This Row],[Selling Price]]*H681</f>
        <v>2495.04</v>
      </c>
      <c r="J681" s="1">
        <f>VLOOKUP(Sales[[#This Row],[Product ID]],Products[],4,0)</f>
        <v>821.86</v>
      </c>
      <c r="K681" s="1">
        <f>Sales[[#This Row],[Total Sales]]-Sales[[#This Row],[Cost price]]</f>
        <v>1673.1799999999998</v>
      </c>
      <c r="L681" s="1" t="str">
        <f>TEXT(Sales[[#This Row],[Date and Time]],"dddd")</f>
        <v>Friday</v>
      </c>
      <c r="M681" s="1" t="str">
        <f>TEXT(Sales[[#This Row],[Date and Time]],"mm")</f>
        <v>06</v>
      </c>
      <c r="N681" s="10" t="str">
        <f>TEXT(Sales[[#This Row],[Date and Time]],"mmmm")</f>
        <v>June</v>
      </c>
    </row>
    <row r="682" spans="1:14" x14ac:dyDescent="0.3">
      <c r="A682" s="1" t="s">
        <v>4150</v>
      </c>
      <c r="B682" s="2">
        <v>45361.050393518519</v>
      </c>
      <c r="C682" s="1" t="s">
        <v>3348</v>
      </c>
      <c r="D682" s="1" t="s">
        <v>826</v>
      </c>
      <c r="E682" s="1" t="s">
        <v>3479</v>
      </c>
      <c r="F682" s="1" t="s">
        <v>3472</v>
      </c>
      <c r="G682" s="1">
        <v>1933.11</v>
      </c>
      <c r="H682" s="1">
        <v>6</v>
      </c>
      <c r="I682" s="1">
        <f>Sales[[#This Row],[Selling Price]]*H682</f>
        <v>11598.66</v>
      </c>
      <c r="J682" s="1">
        <f>VLOOKUP(Sales[[#This Row],[Product ID]],Products[],4,0)</f>
        <v>307.60000000000002</v>
      </c>
      <c r="K682" s="1">
        <f>Sales[[#This Row],[Total Sales]]-Sales[[#This Row],[Cost price]]</f>
        <v>11291.06</v>
      </c>
      <c r="L682" s="1" t="str">
        <f>TEXT(Sales[[#This Row],[Date and Time]],"dddd")</f>
        <v>Sunday</v>
      </c>
      <c r="M682" s="1" t="str">
        <f>TEXT(Sales[[#This Row],[Date and Time]],"mm")</f>
        <v>03</v>
      </c>
      <c r="N682" s="10" t="str">
        <f>TEXT(Sales[[#This Row],[Date and Time]],"mmmm")</f>
        <v>March</v>
      </c>
    </row>
    <row r="683" spans="1:14" x14ac:dyDescent="0.3">
      <c r="A683" s="1" t="s">
        <v>4151</v>
      </c>
      <c r="B683" s="2">
        <v>45541.246782407405</v>
      </c>
      <c r="C683" s="1" t="s">
        <v>3344</v>
      </c>
      <c r="D683" s="1" t="s">
        <v>875</v>
      </c>
      <c r="E683" s="1" t="s">
        <v>3464</v>
      </c>
      <c r="F683" s="1" t="s">
        <v>3467</v>
      </c>
      <c r="G683" s="1">
        <v>600.91</v>
      </c>
      <c r="H683" s="1">
        <v>7</v>
      </c>
      <c r="I683" s="1">
        <f>Sales[[#This Row],[Selling Price]]*H683</f>
        <v>4206.37</v>
      </c>
      <c r="J683" s="1">
        <f>VLOOKUP(Sales[[#This Row],[Product ID]],Products[],4,0)</f>
        <v>814.84</v>
      </c>
      <c r="K683" s="1">
        <f>Sales[[#This Row],[Total Sales]]-Sales[[#This Row],[Cost price]]</f>
        <v>3391.5299999999997</v>
      </c>
      <c r="L683" s="1" t="str">
        <f>TEXT(Sales[[#This Row],[Date and Time]],"dddd")</f>
        <v>Friday</v>
      </c>
      <c r="M683" s="1" t="str">
        <f>TEXT(Sales[[#This Row],[Date and Time]],"mm")</f>
        <v>09</v>
      </c>
      <c r="N683" s="10" t="str">
        <f>TEXT(Sales[[#This Row],[Date and Time]],"mmmm")</f>
        <v>September</v>
      </c>
    </row>
    <row r="684" spans="1:14" x14ac:dyDescent="0.3">
      <c r="A684" s="1" t="s">
        <v>4152</v>
      </c>
      <c r="B684" s="2">
        <v>45404.322731481479</v>
      </c>
      <c r="C684" s="1" t="s">
        <v>3239</v>
      </c>
      <c r="D684" s="1" t="s">
        <v>1128</v>
      </c>
      <c r="E684" s="1" t="s">
        <v>3479</v>
      </c>
      <c r="F684" s="1" t="s">
        <v>3462</v>
      </c>
      <c r="G684" s="1">
        <v>1793.85</v>
      </c>
      <c r="H684" s="1">
        <v>6</v>
      </c>
      <c r="I684" s="1">
        <f>Sales[[#This Row],[Selling Price]]*H684</f>
        <v>10763.099999999999</v>
      </c>
      <c r="J684" s="1">
        <f>VLOOKUP(Sales[[#This Row],[Product ID]],Products[],4,0)</f>
        <v>438.5</v>
      </c>
      <c r="K684" s="1">
        <f>Sales[[#This Row],[Total Sales]]-Sales[[#This Row],[Cost price]]</f>
        <v>10324.599999999999</v>
      </c>
      <c r="L684" s="1" t="str">
        <f>TEXT(Sales[[#This Row],[Date and Time]],"dddd")</f>
        <v>Monday</v>
      </c>
      <c r="M684" s="1" t="str">
        <f>TEXT(Sales[[#This Row],[Date and Time]],"mm")</f>
        <v>04</v>
      </c>
      <c r="N684" s="10" t="str">
        <f>TEXT(Sales[[#This Row],[Date and Time]],"mmmm")</f>
        <v>April</v>
      </c>
    </row>
    <row r="685" spans="1:14" x14ac:dyDescent="0.3">
      <c r="A685" s="1" t="s">
        <v>4153</v>
      </c>
      <c r="B685" s="2">
        <v>45398.224085648151</v>
      </c>
      <c r="C685" s="1" t="s">
        <v>3253</v>
      </c>
      <c r="D685" s="1" t="s">
        <v>918</v>
      </c>
      <c r="E685" s="1" t="s">
        <v>3471</v>
      </c>
      <c r="F685" s="1" t="s">
        <v>3472</v>
      </c>
      <c r="G685" s="1">
        <v>1131.25</v>
      </c>
      <c r="H685" s="1">
        <v>2</v>
      </c>
      <c r="I685" s="1">
        <f>Sales[[#This Row],[Selling Price]]*H685</f>
        <v>2262.5</v>
      </c>
      <c r="J685" s="1">
        <f>VLOOKUP(Sales[[#This Row],[Product ID]],Products[],4,0)</f>
        <v>34.31</v>
      </c>
      <c r="K685" s="1">
        <f>Sales[[#This Row],[Total Sales]]-Sales[[#This Row],[Cost price]]</f>
        <v>2228.19</v>
      </c>
      <c r="L685" s="1" t="str">
        <f>TEXT(Sales[[#This Row],[Date and Time]],"dddd")</f>
        <v>Tuesday</v>
      </c>
      <c r="M685" s="1" t="str">
        <f>TEXT(Sales[[#This Row],[Date and Time]],"mm")</f>
        <v>04</v>
      </c>
      <c r="N685" s="10" t="str">
        <f>TEXT(Sales[[#This Row],[Date and Time]],"mmmm")</f>
        <v>April</v>
      </c>
    </row>
    <row r="686" spans="1:14" x14ac:dyDescent="0.3">
      <c r="A686" s="1" t="s">
        <v>4154</v>
      </c>
      <c r="B686" s="2">
        <v>45487.258055555554</v>
      </c>
      <c r="C686" s="1" t="s">
        <v>3414</v>
      </c>
      <c r="D686" s="1" t="s">
        <v>2747</v>
      </c>
      <c r="E686" s="1" t="s">
        <v>3471</v>
      </c>
      <c r="F686" s="1" t="s">
        <v>3469</v>
      </c>
      <c r="G686" s="1">
        <v>1048.6300000000001</v>
      </c>
      <c r="H686" s="1">
        <v>1</v>
      </c>
      <c r="I686" s="1">
        <f>Sales[[#This Row],[Selling Price]]*H686</f>
        <v>1048.6300000000001</v>
      </c>
      <c r="J686" s="1">
        <f>VLOOKUP(Sales[[#This Row],[Product ID]],Products[],4,0)</f>
        <v>859.01</v>
      </c>
      <c r="K686" s="1">
        <f>Sales[[#This Row],[Total Sales]]-Sales[[#This Row],[Cost price]]</f>
        <v>189.62000000000012</v>
      </c>
      <c r="L686" s="1" t="str">
        <f>TEXT(Sales[[#This Row],[Date and Time]],"dddd")</f>
        <v>Sunday</v>
      </c>
      <c r="M686" s="1" t="str">
        <f>TEXT(Sales[[#This Row],[Date and Time]],"mm")</f>
        <v>07</v>
      </c>
      <c r="N686" s="10" t="str">
        <f>TEXT(Sales[[#This Row],[Date and Time]],"mmmm")</f>
        <v>July</v>
      </c>
    </row>
    <row r="687" spans="1:14" x14ac:dyDescent="0.3">
      <c r="A687" s="1" t="s">
        <v>4155</v>
      </c>
      <c r="B687" s="2">
        <v>45504.819861111115</v>
      </c>
      <c r="C687" s="1" t="s">
        <v>3439</v>
      </c>
      <c r="D687" s="1" t="s">
        <v>1704</v>
      </c>
      <c r="E687" s="1" t="s">
        <v>3471</v>
      </c>
      <c r="F687" s="1" t="s">
        <v>3462</v>
      </c>
      <c r="G687" s="1">
        <v>705.47</v>
      </c>
      <c r="H687" s="1">
        <v>5</v>
      </c>
      <c r="I687" s="1">
        <f>Sales[[#This Row],[Selling Price]]*H687</f>
        <v>3527.3500000000004</v>
      </c>
      <c r="J687" s="1">
        <f>VLOOKUP(Sales[[#This Row],[Product ID]],Products[],4,0)</f>
        <v>945.84</v>
      </c>
      <c r="K687" s="1">
        <f>Sales[[#This Row],[Total Sales]]-Sales[[#This Row],[Cost price]]</f>
        <v>2581.5100000000002</v>
      </c>
      <c r="L687" s="1" t="str">
        <f>TEXT(Sales[[#This Row],[Date and Time]],"dddd")</f>
        <v>Wednesday</v>
      </c>
      <c r="M687" s="1" t="str">
        <f>TEXT(Sales[[#This Row],[Date and Time]],"mm")</f>
        <v>07</v>
      </c>
      <c r="N687" s="10" t="str">
        <f>TEXT(Sales[[#This Row],[Date and Time]],"mmmm")</f>
        <v>July</v>
      </c>
    </row>
    <row r="688" spans="1:14" x14ac:dyDescent="0.3">
      <c r="A688" s="1" t="s">
        <v>4156</v>
      </c>
      <c r="B688" s="2">
        <v>45443.170995370368</v>
      </c>
      <c r="C688" s="1" t="s">
        <v>3380</v>
      </c>
      <c r="D688" s="1" t="s">
        <v>324</v>
      </c>
      <c r="E688" s="1" t="s">
        <v>3466</v>
      </c>
      <c r="F688" s="1" t="s">
        <v>3472</v>
      </c>
      <c r="G688" s="1">
        <v>1307.76</v>
      </c>
      <c r="H688" s="1">
        <v>1</v>
      </c>
      <c r="I688" s="1">
        <f>Sales[[#This Row],[Selling Price]]*H688</f>
        <v>1307.76</v>
      </c>
      <c r="J688" s="1">
        <f>VLOOKUP(Sales[[#This Row],[Product ID]],Products[],4,0)</f>
        <v>802.35</v>
      </c>
      <c r="K688" s="1">
        <f>Sales[[#This Row],[Total Sales]]-Sales[[#This Row],[Cost price]]</f>
        <v>505.40999999999997</v>
      </c>
      <c r="L688" s="1" t="str">
        <f>TEXT(Sales[[#This Row],[Date and Time]],"dddd")</f>
        <v>Friday</v>
      </c>
      <c r="M688" s="1" t="str">
        <f>TEXT(Sales[[#This Row],[Date and Time]],"mm")</f>
        <v>05</v>
      </c>
      <c r="N688" s="10" t="str">
        <f>TEXT(Sales[[#This Row],[Date and Time]],"mmmm")</f>
        <v>May</v>
      </c>
    </row>
    <row r="689" spans="1:14" x14ac:dyDescent="0.3">
      <c r="A689" s="1" t="s">
        <v>4157</v>
      </c>
      <c r="B689" s="2">
        <v>45486.304456018515</v>
      </c>
      <c r="C689" s="1" t="s">
        <v>3217</v>
      </c>
      <c r="D689" s="1" t="s">
        <v>3020</v>
      </c>
      <c r="E689" s="1" t="s">
        <v>3464</v>
      </c>
      <c r="F689" s="1" t="s">
        <v>3462</v>
      </c>
      <c r="G689" s="1">
        <v>592.65</v>
      </c>
      <c r="H689" s="1">
        <v>1</v>
      </c>
      <c r="I689" s="1">
        <f>Sales[[#This Row],[Selling Price]]*H689</f>
        <v>592.65</v>
      </c>
      <c r="J689" s="1">
        <f>VLOOKUP(Sales[[#This Row],[Product ID]],Products[],4,0)</f>
        <v>253.61</v>
      </c>
      <c r="K689" s="1">
        <f>Sales[[#This Row],[Total Sales]]-Sales[[#This Row],[Cost price]]</f>
        <v>339.03999999999996</v>
      </c>
      <c r="L689" s="1" t="str">
        <f>TEXT(Sales[[#This Row],[Date and Time]],"dddd")</f>
        <v>Saturday</v>
      </c>
      <c r="M689" s="1" t="str">
        <f>TEXT(Sales[[#This Row],[Date and Time]],"mm")</f>
        <v>07</v>
      </c>
      <c r="N689" s="10" t="str">
        <f>TEXT(Sales[[#This Row],[Date and Time]],"mmmm")</f>
        <v>July</v>
      </c>
    </row>
    <row r="690" spans="1:14" x14ac:dyDescent="0.3">
      <c r="A690" s="1" t="s">
        <v>4158</v>
      </c>
      <c r="B690" s="2">
        <v>45406.028807870367</v>
      </c>
      <c r="C690" s="1" t="s">
        <v>3337</v>
      </c>
      <c r="D690" s="1" t="s">
        <v>2846</v>
      </c>
      <c r="E690" s="1" t="s">
        <v>3464</v>
      </c>
      <c r="F690" s="1" t="s">
        <v>3462</v>
      </c>
      <c r="G690" s="1">
        <v>1948.38</v>
      </c>
      <c r="H690" s="1">
        <v>5</v>
      </c>
      <c r="I690" s="1">
        <f>Sales[[#This Row],[Selling Price]]*H690</f>
        <v>9741.9000000000015</v>
      </c>
      <c r="J690" s="1">
        <f>VLOOKUP(Sales[[#This Row],[Product ID]],Products[],4,0)</f>
        <v>899.57</v>
      </c>
      <c r="K690" s="1">
        <f>Sales[[#This Row],[Total Sales]]-Sales[[#This Row],[Cost price]]</f>
        <v>8842.3300000000017</v>
      </c>
      <c r="L690" s="1" t="str">
        <f>TEXT(Sales[[#This Row],[Date and Time]],"dddd")</f>
        <v>Wednesday</v>
      </c>
      <c r="M690" s="1" t="str">
        <f>TEXT(Sales[[#This Row],[Date and Time]],"mm")</f>
        <v>04</v>
      </c>
      <c r="N690" s="10" t="str">
        <f>TEXT(Sales[[#This Row],[Date and Time]],"mmmm")</f>
        <v>April</v>
      </c>
    </row>
    <row r="691" spans="1:14" x14ac:dyDescent="0.3">
      <c r="A691" s="1" t="s">
        <v>4159</v>
      </c>
      <c r="B691" s="2">
        <v>45557.621319444443</v>
      </c>
      <c r="C691" s="1" t="s">
        <v>3314</v>
      </c>
      <c r="D691" s="1" t="s">
        <v>3139</v>
      </c>
      <c r="E691" s="1" t="s">
        <v>3466</v>
      </c>
      <c r="F691" s="1" t="s">
        <v>3469</v>
      </c>
      <c r="G691" s="1">
        <v>1458.61</v>
      </c>
      <c r="H691" s="1">
        <v>10</v>
      </c>
      <c r="I691" s="1">
        <f>Sales[[#This Row],[Selling Price]]*H691</f>
        <v>14586.099999999999</v>
      </c>
      <c r="J691" s="1">
        <f>VLOOKUP(Sales[[#This Row],[Product ID]],Products[],4,0)</f>
        <v>925.53</v>
      </c>
      <c r="K691" s="1">
        <f>Sales[[#This Row],[Total Sales]]-Sales[[#This Row],[Cost price]]</f>
        <v>13660.569999999998</v>
      </c>
      <c r="L691" s="1" t="str">
        <f>TEXT(Sales[[#This Row],[Date and Time]],"dddd")</f>
        <v>Sunday</v>
      </c>
      <c r="M691" s="1" t="str">
        <f>TEXT(Sales[[#This Row],[Date and Time]],"mm")</f>
        <v>09</v>
      </c>
      <c r="N691" s="10" t="str">
        <f>TEXT(Sales[[#This Row],[Date and Time]],"mmmm")</f>
        <v>September</v>
      </c>
    </row>
    <row r="692" spans="1:14" x14ac:dyDescent="0.3">
      <c r="A692" s="1" t="s">
        <v>4160</v>
      </c>
      <c r="B692" s="2">
        <v>45519.32335648148</v>
      </c>
      <c r="C692" s="1" t="s">
        <v>3228</v>
      </c>
      <c r="D692" s="1" t="s">
        <v>426</v>
      </c>
      <c r="E692" s="1" t="s">
        <v>3479</v>
      </c>
      <c r="F692" s="1" t="s">
        <v>3472</v>
      </c>
      <c r="G692" s="1">
        <v>1656.06</v>
      </c>
      <c r="H692" s="1">
        <v>7</v>
      </c>
      <c r="I692" s="1">
        <f>Sales[[#This Row],[Selling Price]]*H692</f>
        <v>11592.42</v>
      </c>
      <c r="J692" s="1">
        <f>VLOOKUP(Sales[[#This Row],[Product ID]],Products[],4,0)</f>
        <v>96.13</v>
      </c>
      <c r="K692" s="1">
        <f>Sales[[#This Row],[Total Sales]]-Sales[[#This Row],[Cost price]]</f>
        <v>11496.29</v>
      </c>
      <c r="L692" s="1" t="str">
        <f>TEXT(Sales[[#This Row],[Date and Time]],"dddd")</f>
        <v>Thursday</v>
      </c>
      <c r="M692" s="1" t="str">
        <f>TEXT(Sales[[#This Row],[Date and Time]],"mm")</f>
        <v>08</v>
      </c>
      <c r="N692" s="10" t="str">
        <f>TEXT(Sales[[#This Row],[Date and Time]],"mmmm")</f>
        <v>August</v>
      </c>
    </row>
    <row r="693" spans="1:14" x14ac:dyDescent="0.3">
      <c r="A693" s="1" t="s">
        <v>4161</v>
      </c>
      <c r="B693" s="2">
        <v>45506.248819444445</v>
      </c>
      <c r="C693" s="1" t="s">
        <v>3353</v>
      </c>
      <c r="D693" s="1" t="s">
        <v>2418</v>
      </c>
      <c r="E693" s="1" t="s">
        <v>3466</v>
      </c>
      <c r="F693" s="1" t="s">
        <v>3476</v>
      </c>
      <c r="G693" s="1">
        <v>1598.63</v>
      </c>
      <c r="H693" s="1">
        <v>10</v>
      </c>
      <c r="I693" s="1">
        <f>Sales[[#This Row],[Selling Price]]*H693</f>
        <v>15986.300000000001</v>
      </c>
      <c r="J693" s="1">
        <f>VLOOKUP(Sales[[#This Row],[Product ID]],Products[],4,0)</f>
        <v>978.72</v>
      </c>
      <c r="K693" s="1">
        <f>Sales[[#This Row],[Total Sales]]-Sales[[#This Row],[Cost price]]</f>
        <v>15007.580000000002</v>
      </c>
      <c r="L693" s="1" t="str">
        <f>TEXT(Sales[[#This Row],[Date and Time]],"dddd")</f>
        <v>Friday</v>
      </c>
      <c r="M693" s="1" t="str">
        <f>TEXT(Sales[[#This Row],[Date and Time]],"mm")</f>
        <v>08</v>
      </c>
      <c r="N693" s="10" t="str">
        <f>TEXT(Sales[[#This Row],[Date and Time]],"mmmm")</f>
        <v>August</v>
      </c>
    </row>
    <row r="694" spans="1:14" x14ac:dyDescent="0.3">
      <c r="A694" s="1" t="s">
        <v>4162</v>
      </c>
      <c r="B694" s="2">
        <v>45312.847071759257</v>
      </c>
      <c r="C694" s="1" t="s">
        <v>3424</v>
      </c>
      <c r="D694" s="1" t="s">
        <v>2034</v>
      </c>
      <c r="E694" s="1" t="s">
        <v>3479</v>
      </c>
      <c r="F694" s="1" t="s">
        <v>3462</v>
      </c>
      <c r="G694" s="1">
        <v>1380</v>
      </c>
      <c r="H694" s="1">
        <v>6</v>
      </c>
      <c r="I694" s="1">
        <f>Sales[[#This Row],[Selling Price]]*H694</f>
        <v>8280</v>
      </c>
      <c r="J694" s="1">
        <f>VLOOKUP(Sales[[#This Row],[Product ID]],Products[],4,0)</f>
        <v>485.76</v>
      </c>
      <c r="K694" s="1">
        <f>Sales[[#This Row],[Total Sales]]-Sales[[#This Row],[Cost price]]</f>
        <v>7794.24</v>
      </c>
      <c r="L694" s="1" t="str">
        <f>TEXT(Sales[[#This Row],[Date and Time]],"dddd")</f>
        <v>Sunday</v>
      </c>
      <c r="M694" s="1" t="str">
        <f>TEXT(Sales[[#This Row],[Date and Time]],"mm")</f>
        <v>01</v>
      </c>
      <c r="N694" s="10" t="str">
        <f>TEXT(Sales[[#This Row],[Date and Time]],"mmmm")</f>
        <v>January</v>
      </c>
    </row>
    <row r="695" spans="1:14" x14ac:dyDescent="0.3">
      <c r="A695" s="1" t="s">
        <v>4163</v>
      </c>
      <c r="B695" s="2">
        <v>45497.534513888888</v>
      </c>
      <c r="C695" s="1" t="s">
        <v>3403</v>
      </c>
      <c r="D695" s="1" t="s">
        <v>701</v>
      </c>
      <c r="E695" s="1" t="s">
        <v>3471</v>
      </c>
      <c r="F695" s="1" t="s">
        <v>3476</v>
      </c>
      <c r="G695" s="1">
        <v>1876.33</v>
      </c>
      <c r="H695" s="1">
        <v>7</v>
      </c>
      <c r="I695" s="1">
        <f>Sales[[#This Row],[Selling Price]]*H695</f>
        <v>13134.31</v>
      </c>
      <c r="J695" s="1">
        <f>VLOOKUP(Sales[[#This Row],[Product ID]],Products[],4,0)</f>
        <v>904.67</v>
      </c>
      <c r="K695" s="1">
        <f>Sales[[#This Row],[Total Sales]]-Sales[[#This Row],[Cost price]]</f>
        <v>12229.64</v>
      </c>
      <c r="L695" s="1" t="str">
        <f>TEXT(Sales[[#This Row],[Date and Time]],"dddd")</f>
        <v>Wednesday</v>
      </c>
      <c r="M695" s="1" t="str">
        <f>TEXT(Sales[[#This Row],[Date and Time]],"mm")</f>
        <v>07</v>
      </c>
      <c r="N695" s="10" t="str">
        <f>TEXT(Sales[[#This Row],[Date and Time]],"mmmm")</f>
        <v>July</v>
      </c>
    </row>
    <row r="696" spans="1:14" x14ac:dyDescent="0.3">
      <c r="A696" s="1" t="s">
        <v>4164</v>
      </c>
      <c r="B696" s="2">
        <v>45591.817974537036</v>
      </c>
      <c r="C696" s="1" t="s">
        <v>3285</v>
      </c>
      <c r="D696" s="1" t="s">
        <v>272</v>
      </c>
      <c r="E696" s="1" t="s">
        <v>3479</v>
      </c>
      <c r="F696" s="1" t="s">
        <v>3469</v>
      </c>
      <c r="G696" s="1">
        <v>1928</v>
      </c>
      <c r="H696" s="1">
        <v>6</v>
      </c>
      <c r="I696" s="1">
        <f>Sales[[#This Row],[Selling Price]]*H696</f>
        <v>11568</v>
      </c>
      <c r="J696" s="1">
        <f>VLOOKUP(Sales[[#This Row],[Product ID]],Products[],4,0)</f>
        <v>99.19</v>
      </c>
      <c r="K696" s="1">
        <f>Sales[[#This Row],[Total Sales]]-Sales[[#This Row],[Cost price]]</f>
        <v>11468.81</v>
      </c>
      <c r="L696" s="1" t="str">
        <f>TEXT(Sales[[#This Row],[Date and Time]],"dddd")</f>
        <v>Saturday</v>
      </c>
      <c r="M696" s="1" t="str">
        <f>TEXT(Sales[[#This Row],[Date and Time]],"mm")</f>
        <v>10</v>
      </c>
      <c r="N696" s="10" t="str">
        <f>TEXT(Sales[[#This Row],[Date and Time]],"mmmm")</f>
        <v>October</v>
      </c>
    </row>
    <row r="697" spans="1:14" x14ac:dyDescent="0.3">
      <c r="A697" s="1" t="s">
        <v>4165</v>
      </c>
      <c r="B697" s="2">
        <v>45426.419363425928</v>
      </c>
      <c r="C697" s="1" t="s">
        <v>3345</v>
      </c>
      <c r="D697" s="1" t="s">
        <v>2058</v>
      </c>
      <c r="E697" s="1" t="s">
        <v>3479</v>
      </c>
      <c r="F697" s="1" t="s">
        <v>3472</v>
      </c>
      <c r="G697" s="1">
        <v>1825.81</v>
      </c>
      <c r="H697" s="1">
        <v>8</v>
      </c>
      <c r="I697" s="1">
        <f>Sales[[#This Row],[Selling Price]]*H697</f>
        <v>14606.48</v>
      </c>
      <c r="J697" s="1">
        <f>VLOOKUP(Sales[[#This Row],[Product ID]],Products[],4,0)</f>
        <v>762.47</v>
      </c>
      <c r="K697" s="1">
        <f>Sales[[#This Row],[Total Sales]]-Sales[[#This Row],[Cost price]]</f>
        <v>13844.01</v>
      </c>
      <c r="L697" s="1" t="str">
        <f>TEXT(Sales[[#This Row],[Date and Time]],"dddd")</f>
        <v>Tuesday</v>
      </c>
      <c r="M697" s="1" t="str">
        <f>TEXT(Sales[[#This Row],[Date and Time]],"mm")</f>
        <v>05</v>
      </c>
      <c r="N697" s="10" t="str">
        <f>TEXT(Sales[[#This Row],[Date and Time]],"mmmm")</f>
        <v>May</v>
      </c>
    </row>
    <row r="698" spans="1:14" x14ac:dyDescent="0.3">
      <c r="A698" s="1" t="s">
        <v>4166</v>
      </c>
      <c r="B698" s="2">
        <v>45572.026053240741</v>
      </c>
      <c r="C698" s="1" t="s">
        <v>3287</v>
      </c>
      <c r="D698" s="1" t="s">
        <v>1965</v>
      </c>
      <c r="E698" s="1" t="s">
        <v>3471</v>
      </c>
      <c r="F698" s="1" t="s">
        <v>3469</v>
      </c>
      <c r="G698" s="1">
        <v>1053.72</v>
      </c>
      <c r="H698" s="1">
        <v>9</v>
      </c>
      <c r="I698" s="1">
        <f>Sales[[#This Row],[Selling Price]]*H698</f>
        <v>9483.48</v>
      </c>
      <c r="J698" s="1">
        <f>VLOOKUP(Sales[[#This Row],[Product ID]],Products[],4,0)</f>
        <v>901.68</v>
      </c>
      <c r="K698" s="1">
        <f>Sales[[#This Row],[Total Sales]]-Sales[[#This Row],[Cost price]]</f>
        <v>8581.7999999999993</v>
      </c>
      <c r="L698" s="1" t="str">
        <f>TEXT(Sales[[#This Row],[Date and Time]],"dddd")</f>
        <v>Monday</v>
      </c>
      <c r="M698" s="1" t="str">
        <f>TEXT(Sales[[#This Row],[Date and Time]],"mm")</f>
        <v>10</v>
      </c>
      <c r="N698" s="10" t="str">
        <f>TEXT(Sales[[#This Row],[Date and Time]],"mmmm")</f>
        <v>October</v>
      </c>
    </row>
    <row r="699" spans="1:14" x14ac:dyDescent="0.3">
      <c r="A699" s="1" t="s">
        <v>4167</v>
      </c>
      <c r="B699" s="2">
        <v>45453.050567129627</v>
      </c>
      <c r="C699" s="1" t="s">
        <v>3363</v>
      </c>
      <c r="D699" s="1" t="s">
        <v>2744</v>
      </c>
      <c r="E699" s="1" t="s">
        <v>3466</v>
      </c>
      <c r="F699" s="1" t="s">
        <v>3472</v>
      </c>
      <c r="G699" s="1">
        <v>142.47</v>
      </c>
      <c r="H699" s="1">
        <v>5</v>
      </c>
      <c r="I699" s="1">
        <f>Sales[[#This Row],[Selling Price]]*H699</f>
        <v>712.35</v>
      </c>
      <c r="J699" s="1">
        <f>VLOOKUP(Sales[[#This Row],[Product ID]],Products[],4,0)</f>
        <v>678.93</v>
      </c>
      <c r="K699" s="1">
        <f>Sales[[#This Row],[Total Sales]]-Sales[[#This Row],[Cost price]]</f>
        <v>33.420000000000073</v>
      </c>
      <c r="L699" s="1" t="str">
        <f>TEXT(Sales[[#This Row],[Date and Time]],"dddd")</f>
        <v>Monday</v>
      </c>
      <c r="M699" s="1" t="str">
        <f>TEXT(Sales[[#This Row],[Date and Time]],"mm")</f>
        <v>06</v>
      </c>
      <c r="N699" s="10" t="str">
        <f>TEXT(Sales[[#This Row],[Date and Time]],"mmmm")</f>
        <v>June</v>
      </c>
    </row>
    <row r="700" spans="1:14" x14ac:dyDescent="0.3">
      <c r="A700" s="1" t="s">
        <v>4168</v>
      </c>
      <c r="B700" s="2">
        <v>45542.753680555557</v>
      </c>
      <c r="C700" s="1" t="s">
        <v>3366</v>
      </c>
      <c r="D700" s="1" t="s">
        <v>1689</v>
      </c>
      <c r="E700" s="1" t="s">
        <v>3471</v>
      </c>
      <c r="F700" s="1" t="s">
        <v>3462</v>
      </c>
      <c r="G700" s="1">
        <v>1526.09</v>
      </c>
      <c r="H700" s="1">
        <v>1</v>
      </c>
      <c r="I700" s="1">
        <f>Sales[[#This Row],[Selling Price]]*H700</f>
        <v>1526.09</v>
      </c>
      <c r="J700" s="1">
        <f>VLOOKUP(Sales[[#This Row],[Product ID]],Products[],4,0)</f>
        <v>669.31</v>
      </c>
      <c r="K700" s="1">
        <f>Sales[[#This Row],[Total Sales]]-Sales[[#This Row],[Cost price]]</f>
        <v>856.78</v>
      </c>
      <c r="L700" s="1" t="str">
        <f>TEXT(Sales[[#This Row],[Date and Time]],"dddd")</f>
        <v>Saturday</v>
      </c>
      <c r="M700" s="1" t="str">
        <f>TEXT(Sales[[#This Row],[Date and Time]],"mm")</f>
        <v>09</v>
      </c>
      <c r="N700" s="10" t="str">
        <f>TEXT(Sales[[#This Row],[Date and Time]],"mmmm")</f>
        <v>September</v>
      </c>
    </row>
    <row r="701" spans="1:14" x14ac:dyDescent="0.3">
      <c r="A701" s="1" t="s">
        <v>4169</v>
      </c>
      <c r="B701" s="2">
        <v>45417.241805555554</v>
      </c>
      <c r="C701" s="1" t="s">
        <v>3365</v>
      </c>
      <c r="D701" s="1" t="s">
        <v>42</v>
      </c>
      <c r="E701" s="1" t="s">
        <v>3461</v>
      </c>
      <c r="F701" s="1" t="s">
        <v>3467</v>
      </c>
      <c r="G701" s="1">
        <v>313.56</v>
      </c>
      <c r="H701" s="1">
        <v>6</v>
      </c>
      <c r="I701" s="1">
        <f>Sales[[#This Row],[Selling Price]]*H701</f>
        <v>1881.3600000000001</v>
      </c>
      <c r="J701" s="1">
        <f>VLOOKUP(Sales[[#This Row],[Product ID]],Products[],4,0)</f>
        <v>104.7</v>
      </c>
      <c r="K701" s="1">
        <f>Sales[[#This Row],[Total Sales]]-Sales[[#This Row],[Cost price]]</f>
        <v>1776.66</v>
      </c>
      <c r="L701" s="1" t="str">
        <f>TEXT(Sales[[#This Row],[Date and Time]],"dddd")</f>
        <v>Sunday</v>
      </c>
      <c r="M701" s="1" t="str">
        <f>TEXT(Sales[[#This Row],[Date and Time]],"mm")</f>
        <v>05</v>
      </c>
      <c r="N701" s="10" t="str">
        <f>TEXT(Sales[[#This Row],[Date and Time]],"mmmm")</f>
        <v>May</v>
      </c>
    </row>
    <row r="702" spans="1:14" x14ac:dyDescent="0.3">
      <c r="A702" s="1" t="s">
        <v>4170</v>
      </c>
      <c r="B702" s="2">
        <v>45513.040300925924</v>
      </c>
      <c r="C702" s="1" t="s">
        <v>3345</v>
      </c>
      <c r="D702" s="1" t="s">
        <v>1027</v>
      </c>
      <c r="E702" s="1" t="s">
        <v>3471</v>
      </c>
      <c r="F702" s="1" t="s">
        <v>3462</v>
      </c>
      <c r="G702" s="1">
        <v>25.24</v>
      </c>
      <c r="H702" s="1">
        <v>1</v>
      </c>
      <c r="I702" s="1">
        <f>Sales[[#This Row],[Selling Price]]*H702</f>
        <v>25.24</v>
      </c>
      <c r="J702" s="1">
        <f>VLOOKUP(Sales[[#This Row],[Product ID]],Products[],4,0)</f>
        <v>762.47</v>
      </c>
      <c r="K702" s="1">
        <f>Sales[[#This Row],[Total Sales]]-Sales[[#This Row],[Cost price]]</f>
        <v>-737.23</v>
      </c>
      <c r="L702" s="1" t="str">
        <f>TEXT(Sales[[#This Row],[Date and Time]],"dddd")</f>
        <v>Friday</v>
      </c>
      <c r="M702" s="1" t="str">
        <f>TEXT(Sales[[#This Row],[Date and Time]],"mm")</f>
        <v>08</v>
      </c>
      <c r="N702" s="10" t="str">
        <f>TEXT(Sales[[#This Row],[Date and Time]],"mmmm")</f>
        <v>August</v>
      </c>
    </row>
    <row r="703" spans="1:14" x14ac:dyDescent="0.3">
      <c r="A703" s="1" t="s">
        <v>4171</v>
      </c>
      <c r="B703" s="2">
        <v>45342.347175925926</v>
      </c>
      <c r="C703" s="1" t="s">
        <v>3420</v>
      </c>
      <c r="D703" s="1" t="s">
        <v>1084</v>
      </c>
      <c r="E703" s="1" t="s">
        <v>3464</v>
      </c>
      <c r="F703" s="1" t="s">
        <v>3472</v>
      </c>
      <c r="G703" s="1">
        <v>1818.7</v>
      </c>
      <c r="H703" s="1">
        <v>7</v>
      </c>
      <c r="I703" s="1">
        <f>Sales[[#This Row],[Selling Price]]*H703</f>
        <v>12730.9</v>
      </c>
      <c r="J703" s="1">
        <f>VLOOKUP(Sales[[#This Row],[Product ID]],Products[],4,0)</f>
        <v>692.47</v>
      </c>
      <c r="K703" s="1">
        <f>Sales[[#This Row],[Total Sales]]-Sales[[#This Row],[Cost price]]</f>
        <v>12038.43</v>
      </c>
      <c r="L703" s="1" t="str">
        <f>TEXT(Sales[[#This Row],[Date and Time]],"dddd")</f>
        <v>Tuesday</v>
      </c>
      <c r="M703" s="1" t="str">
        <f>TEXT(Sales[[#This Row],[Date and Time]],"mm")</f>
        <v>02</v>
      </c>
      <c r="N703" s="10" t="str">
        <f>TEXT(Sales[[#This Row],[Date and Time]],"mmmm")</f>
        <v>February</v>
      </c>
    </row>
    <row r="704" spans="1:14" x14ac:dyDescent="0.3">
      <c r="A704" s="1" t="s">
        <v>4172</v>
      </c>
      <c r="B704" s="2">
        <v>45401.56009259259</v>
      </c>
      <c r="C704" s="1" t="s">
        <v>3323</v>
      </c>
      <c r="D704" s="1" t="s">
        <v>2123</v>
      </c>
      <c r="E704" s="1" t="s">
        <v>3479</v>
      </c>
      <c r="F704" s="1" t="s">
        <v>3472</v>
      </c>
      <c r="G704" s="1">
        <v>1213.48</v>
      </c>
      <c r="H704" s="1">
        <v>3</v>
      </c>
      <c r="I704" s="1">
        <f>Sales[[#This Row],[Selling Price]]*H704</f>
        <v>3640.44</v>
      </c>
      <c r="J704" s="1">
        <f>VLOOKUP(Sales[[#This Row],[Product ID]],Products[],4,0)</f>
        <v>942.34</v>
      </c>
      <c r="K704" s="1">
        <f>Sales[[#This Row],[Total Sales]]-Sales[[#This Row],[Cost price]]</f>
        <v>2698.1</v>
      </c>
      <c r="L704" s="1" t="str">
        <f>TEXT(Sales[[#This Row],[Date and Time]],"dddd")</f>
        <v>Friday</v>
      </c>
      <c r="M704" s="1" t="str">
        <f>TEXT(Sales[[#This Row],[Date and Time]],"mm")</f>
        <v>04</v>
      </c>
      <c r="N704" s="10" t="str">
        <f>TEXT(Sales[[#This Row],[Date and Time]],"mmmm")</f>
        <v>April</v>
      </c>
    </row>
    <row r="705" spans="1:14" x14ac:dyDescent="0.3">
      <c r="A705" s="1" t="s">
        <v>4173</v>
      </c>
      <c r="B705" s="2">
        <v>45452.235532407409</v>
      </c>
      <c r="C705" s="1" t="s">
        <v>3394</v>
      </c>
      <c r="D705" s="1" t="s">
        <v>2854</v>
      </c>
      <c r="E705" s="1" t="s">
        <v>3461</v>
      </c>
      <c r="F705" s="1" t="s">
        <v>3472</v>
      </c>
      <c r="G705" s="1">
        <v>1816.08</v>
      </c>
      <c r="H705" s="1">
        <v>2</v>
      </c>
      <c r="I705" s="1">
        <f>Sales[[#This Row],[Selling Price]]*H705</f>
        <v>3632.16</v>
      </c>
      <c r="J705" s="1">
        <f>VLOOKUP(Sales[[#This Row],[Product ID]],Products[],4,0)</f>
        <v>74.92</v>
      </c>
      <c r="K705" s="1">
        <f>Sales[[#This Row],[Total Sales]]-Sales[[#This Row],[Cost price]]</f>
        <v>3557.24</v>
      </c>
      <c r="L705" s="1" t="str">
        <f>TEXT(Sales[[#This Row],[Date and Time]],"dddd")</f>
        <v>Sunday</v>
      </c>
      <c r="M705" s="1" t="str">
        <f>TEXT(Sales[[#This Row],[Date and Time]],"mm")</f>
        <v>06</v>
      </c>
      <c r="N705" s="10" t="str">
        <f>TEXT(Sales[[#This Row],[Date and Time]],"mmmm")</f>
        <v>June</v>
      </c>
    </row>
    <row r="706" spans="1:14" x14ac:dyDescent="0.3">
      <c r="A706" s="1" t="s">
        <v>4174</v>
      </c>
      <c r="B706" s="2">
        <v>45492.280914351853</v>
      </c>
      <c r="C706" s="1" t="s">
        <v>3293</v>
      </c>
      <c r="D706" s="1" t="s">
        <v>7</v>
      </c>
      <c r="E706" s="1" t="s">
        <v>3479</v>
      </c>
      <c r="F706" s="1" t="s">
        <v>3467</v>
      </c>
      <c r="G706" s="1">
        <v>1439.61</v>
      </c>
      <c r="H706" s="1">
        <v>8</v>
      </c>
      <c r="I706" s="1">
        <f>Sales[[#This Row],[Selling Price]]*H706</f>
        <v>11516.88</v>
      </c>
      <c r="J706" s="1">
        <f>VLOOKUP(Sales[[#This Row],[Product ID]],Products[],4,0)</f>
        <v>174.99</v>
      </c>
      <c r="K706" s="1">
        <f>Sales[[#This Row],[Total Sales]]-Sales[[#This Row],[Cost price]]</f>
        <v>11341.89</v>
      </c>
      <c r="L706" s="1" t="str">
        <f>TEXT(Sales[[#This Row],[Date and Time]],"dddd")</f>
        <v>Friday</v>
      </c>
      <c r="M706" s="1" t="str">
        <f>TEXT(Sales[[#This Row],[Date and Time]],"mm")</f>
        <v>07</v>
      </c>
      <c r="N706" s="10" t="str">
        <f>TEXT(Sales[[#This Row],[Date and Time]],"mmmm")</f>
        <v>July</v>
      </c>
    </row>
    <row r="707" spans="1:14" x14ac:dyDescent="0.3">
      <c r="A707" s="1" t="s">
        <v>4175</v>
      </c>
      <c r="B707" s="2">
        <v>45501.607974537037</v>
      </c>
      <c r="C707" s="1" t="s">
        <v>3361</v>
      </c>
      <c r="D707" s="1" t="s">
        <v>2086</v>
      </c>
      <c r="E707" s="1" t="s">
        <v>3479</v>
      </c>
      <c r="F707" s="1" t="s">
        <v>3472</v>
      </c>
      <c r="G707" s="1">
        <v>462.7</v>
      </c>
      <c r="H707" s="1">
        <v>4</v>
      </c>
      <c r="I707" s="1">
        <f>Sales[[#This Row],[Selling Price]]*H707</f>
        <v>1850.8</v>
      </c>
      <c r="J707" s="1">
        <f>VLOOKUP(Sales[[#This Row],[Product ID]],Products[],4,0)</f>
        <v>188.08</v>
      </c>
      <c r="K707" s="1">
        <f>Sales[[#This Row],[Total Sales]]-Sales[[#This Row],[Cost price]]</f>
        <v>1662.72</v>
      </c>
      <c r="L707" s="1" t="str">
        <f>TEXT(Sales[[#This Row],[Date and Time]],"dddd")</f>
        <v>Sunday</v>
      </c>
      <c r="M707" s="1" t="str">
        <f>TEXT(Sales[[#This Row],[Date and Time]],"mm")</f>
        <v>07</v>
      </c>
      <c r="N707" s="10" t="str">
        <f>TEXT(Sales[[#This Row],[Date and Time]],"mmmm")</f>
        <v>July</v>
      </c>
    </row>
    <row r="708" spans="1:14" x14ac:dyDescent="0.3">
      <c r="A708" s="1" t="s">
        <v>4176</v>
      </c>
      <c r="B708" s="2">
        <v>45447.267129629632</v>
      </c>
      <c r="C708" s="1" t="s">
        <v>3439</v>
      </c>
      <c r="D708" s="1" t="s">
        <v>1998</v>
      </c>
      <c r="E708" s="1" t="s">
        <v>3464</v>
      </c>
      <c r="F708" s="1" t="s">
        <v>3467</v>
      </c>
      <c r="G708" s="1">
        <v>1030.19</v>
      </c>
      <c r="H708" s="1">
        <v>10</v>
      </c>
      <c r="I708" s="1">
        <f>Sales[[#This Row],[Selling Price]]*H708</f>
        <v>10301.900000000001</v>
      </c>
      <c r="J708" s="1">
        <f>VLOOKUP(Sales[[#This Row],[Product ID]],Products[],4,0)</f>
        <v>945.84</v>
      </c>
      <c r="K708" s="1">
        <f>Sales[[#This Row],[Total Sales]]-Sales[[#This Row],[Cost price]]</f>
        <v>9356.0600000000013</v>
      </c>
      <c r="L708" s="1" t="str">
        <f>TEXT(Sales[[#This Row],[Date and Time]],"dddd")</f>
        <v>Tuesday</v>
      </c>
      <c r="M708" s="1" t="str">
        <f>TEXT(Sales[[#This Row],[Date and Time]],"mm")</f>
        <v>06</v>
      </c>
      <c r="N708" s="10" t="str">
        <f>TEXT(Sales[[#This Row],[Date and Time]],"mmmm")</f>
        <v>June</v>
      </c>
    </row>
    <row r="709" spans="1:14" x14ac:dyDescent="0.3">
      <c r="A709" s="1" t="s">
        <v>4177</v>
      </c>
      <c r="B709" s="2">
        <v>45423.027199074073</v>
      </c>
      <c r="C709" s="1" t="s">
        <v>3445</v>
      </c>
      <c r="D709" s="1" t="s">
        <v>1711</v>
      </c>
      <c r="E709" s="1" t="s">
        <v>3479</v>
      </c>
      <c r="F709" s="1" t="s">
        <v>3476</v>
      </c>
      <c r="G709" s="1">
        <v>806.07</v>
      </c>
      <c r="H709" s="1">
        <v>4</v>
      </c>
      <c r="I709" s="1">
        <f>Sales[[#This Row],[Selling Price]]*H709</f>
        <v>3224.28</v>
      </c>
      <c r="J709" s="1">
        <f>VLOOKUP(Sales[[#This Row],[Product ID]],Products[],4,0)</f>
        <v>154.76</v>
      </c>
      <c r="K709" s="1">
        <f>Sales[[#This Row],[Total Sales]]-Sales[[#This Row],[Cost price]]</f>
        <v>3069.5200000000004</v>
      </c>
      <c r="L709" s="1" t="str">
        <f>TEXT(Sales[[#This Row],[Date and Time]],"dddd")</f>
        <v>Saturday</v>
      </c>
      <c r="M709" s="1" t="str">
        <f>TEXT(Sales[[#This Row],[Date and Time]],"mm")</f>
        <v>05</v>
      </c>
      <c r="N709" s="10" t="str">
        <f>TEXT(Sales[[#This Row],[Date and Time]],"mmmm")</f>
        <v>May</v>
      </c>
    </row>
    <row r="710" spans="1:14" x14ac:dyDescent="0.3">
      <c r="A710" s="1" t="s">
        <v>4178</v>
      </c>
      <c r="B710" s="2">
        <v>45395.89943287037</v>
      </c>
      <c r="C710" s="1" t="s">
        <v>3278</v>
      </c>
      <c r="D710" s="1" t="s">
        <v>2520</v>
      </c>
      <c r="E710" s="1" t="s">
        <v>3461</v>
      </c>
      <c r="F710" s="1" t="s">
        <v>3472</v>
      </c>
      <c r="G710" s="1">
        <v>746.77</v>
      </c>
      <c r="H710" s="1">
        <v>7</v>
      </c>
      <c r="I710" s="1">
        <f>Sales[[#This Row],[Selling Price]]*H710</f>
        <v>5227.3899999999994</v>
      </c>
      <c r="J710" s="1">
        <f>VLOOKUP(Sales[[#This Row],[Product ID]],Products[],4,0)</f>
        <v>330.51</v>
      </c>
      <c r="K710" s="1">
        <f>Sales[[#This Row],[Total Sales]]-Sales[[#This Row],[Cost price]]</f>
        <v>4896.8799999999992</v>
      </c>
      <c r="L710" s="1" t="str">
        <f>TEXT(Sales[[#This Row],[Date and Time]],"dddd")</f>
        <v>Saturday</v>
      </c>
      <c r="M710" s="1" t="str">
        <f>TEXT(Sales[[#This Row],[Date and Time]],"mm")</f>
        <v>04</v>
      </c>
      <c r="N710" s="10" t="str">
        <f>TEXT(Sales[[#This Row],[Date and Time]],"mmmm")</f>
        <v>April</v>
      </c>
    </row>
    <row r="711" spans="1:14" x14ac:dyDescent="0.3">
      <c r="A711" s="1" t="s">
        <v>4179</v>
      </c>
      <c r="B711" s="2">
        <v>45599.306851851848</v>
      </c>
      <c r="C711" s="1" t="s">
        <v>3292</v>
      </c>
      <c r="D711" s="1" t="s">
        <v>2258</v>
      </c>
      <c r="E711" s="1" t="s">
        <v>3479</v>
      </c>
      <c r="F711" s="1" t="s">
        <v>3467</v>
      </c>
      <c r="G711" s="1">
        <v>1101.75</v>
      </c>
      <c r="H711" s="1">
        <v>7</v>
      </c>
      <c r="I711" s="1">
        <f>Sales[[#This Row],[Selling Price]]*H711</f>
        <v>7712.25</v>
      </c>
      <c r="J711" s="1">
        <f>VLOOKUP(Sales[[#This Row],[Product ID]],Products[],4,0)</f>
        <v>321.19</v>
      </c>
      <c r="K711" s="1">
        <f>Sales[[#This Row],[Total Sales]]-Sales[[#This Row],[Cost price]]</f>
        <v>7391.06</v>
      </c>
      <c r="L711" s="1" t="str">
        <f>TEXT(Sales[[#This Row],[Date and Time]],"dddd")</f>
        <v>Sunday</v>
      </c>
      <c r="M711" s="1" t="str">
        <f>TEXT(Sales[[#This Row],[Date and Time]],"mm")</f>
        <v>11</v>
      </c>
      <c r="N711" s="10" t="str">
        <f>TEXT(Sales[[#This Row],[Date and Time]],"mmmm")</f>
        <v>November</v>
      </c>
    </row>
    <row r="712" spans="1:14" x14ac:dyDescent="0.3">
      <c r="A712" s="1" t="s">
        <v>4180</v>
      </c>
      <c r="B712" s="2">
        <v>45412.778194444443</v>
      </c>
      <c r="C712" s="1" t="s">
        <v>3277</v>
      </c>
      <c r="D712" s="1" t="s">
        <v>1863</v>
      </c>
      <c r="E712" s="1" t="s">
        <v>3466</v>
      </c>
      <c r="F712" s="1" t="s">
        <v>3476</v>
      </c>
      <c r="G712" s="1">
        <v>1182.2</v>
      </c>
      <c r="H712" s="1">
        <v>6</v>
      </c>
      <c r="I712" s="1">
        <f>Sales[[#This Row],[Selling Price]]*H712</f>
        <v>7093.2000000000007</v>
      </c>
      <c r="J712" s="1">
        <f>VLOOKUP(Sales[[#This Row],[Product ID]],Products[],4,0)</f>
        <v>439.15</v>
      </c>
      <c r="K712" s="1">
        <f>Sales[[#This Row],[Total Sales]]-Sales[[#This Row],[Cost price]]</f>
        <v>6654.0500000000011</v>
      </c>
      <c r="L712" s="1" t="str">
        <f>TEXT(Sales[[#This Row],[Date and Time]],"dddd")</f>
        <v>Tuesday</v>
      </c>
      <c r="M712" s="1" t="str">
        <f>TEXT(Sales[[#This Row],[Date and Time]],"mm")</f>
        <v>04</v>
      </c>
      <c r="N712" s="10" t="str">
        <f>TEXT(Sales[[#This Row],[Date and Time]],"mmmm")</f>
        <v>April</v>
      </c>
    </row>
    <row r="713" spans="1:14" x14ac:dyDescent="0.3">
      <c r="A713" s="1" t="s">
        <v>4181</v>
      </c>
      <c r="B713" s="2">
        <v>45439.646956018521</v>
      </c>
      <c r="C713" s="1" t="s">
        <v>3341</v>
      </c>
      <c r="D713" s="1" t="s">
        <v>667</v>
      </c>
      <c r="E713" s="1" t="s">
        <v>3471</v>
      </c>
      <c r="F713" s="1" t="s">
        <v>3472</v>
      </c>
      <c r="G713" s="1">
        <v>1921.63</v>
      </c>
      <c r="H713" s="1">
        <v>6</v>
      </c>
      <c r="I713" s="1">
        <f>Sales[[#This Row],[Selling Price]]*H713</f>
        <v>11529.78</v>
      </c>
      <c r="J713" s="1">
        <f>VLOOKUP(Sales[[#This Row],[Product ID]],Products[],4,0)</f>
        <v>77.61</v>
      </c>
      <c r="K713" s="1">
        <f>Sales[[#This Row],[Total Sales]]-Sales[[#This Row],[Cost price]]</f>
        <v>11452.17</v>
      </c>
      <c r="L713" s="1" t="str">
        <f>TEXT(Sales[[#This Row],[Date and Time]],"dddd")</f>
        <v>Monday</v>
      </c>
      <c r="M713" s="1" t="str">
        <f>TEXT(Sales[[#This Row],[Date and Time]],"mm")</f>
        <v>05</v>
      </c>
      <c r="N713" s="10" t="str">
        <f>TEXT(Sales[[#This Row],[Date and Time]],"mmmm")</f>
        <v>May</v>
      </c>
    </row>
    <row r="714" spans="1:14" x14ac:dyDescent="0.3">
      <c r="A714" s="1" t="s">
        <v>4182</v>
      </c>
      <c r="B714" s="2">
        <v>45581.516759259262</v>
      </c>
      <c r="C714" s="1" t="s">
        <v>3234</v>
      </c>
      <c r="D714" s="1" t="s">
        <v>2089</v>
      </c>
      <c r="E714" s="1" t="s">
        <v>3461</v>
      </c>
      <c r="F714" s="1" t="s">
        <v>3472</v>
      </c>
      <c r="G714" s="1">
        <v>1350.18</v>
      </c>
      <c r="H714" s="1">
        <v>4</v>
      </c>
      <c r="I714" s="1">
        <f>Sales[[#This Row],[Selling Price]]*H714</f>
        <v>5400.72</v>
      </c>
      <c r="J714" s="1">
        <f>VLOOKUP(Sales[[#This Row],[Product ID]],Products[],4,0)</f>
        <v>851.56</v>
      </c>
      <c r="K714" s="1">
        <f>Sales[[#This Row],[Total Sales]]-Sales[[#This Row],[Cost price]]</f>
        <v>4549.16</v>
      </c>
      <c r="L714" s="1" t="str">
        <f>TEXT(Sales[[#This Row],[Date and Time]],"dddd")</f>
        <v>Wednesday</v>
      </c>
      <c r="M714" s="1" t="str">
        <f>TEXT(Sales[[#This Row],[Date and Time]],"mm")</f>
        <v>10</v>
      </c>
      <c r="N714" s="10" t="str">
        <f>TEXT(Sales[[#This Row],[Date and Time]],"mmmm")</f>
        <v>October</v>
      </c>
    </row>
    <row r="715" spans="1:14" x14ac:dyDescent="0.3">
      <c r="A715" s="1" t="s">
        <v>4183</v>
      </c>
      <c r="B715" s="2">
        <v>45318.740787037037</v>
      </c>
      <c r="C715" s="1" t="s">
        <v>3450</v>
      </c>
      <c r="D715" s="1" t="s">
        <v>1275</v>
      </c>
      <c r="E715" s="1" t="s">
        <v>3466</v>
      </c>
      <c r="F715" s="1" t="s">
        <v>3472</v>
      </c>
      <c r="G715" s="1">
        <v>685.21</v>
      </c>
      <c r="H715" s="1">
        <v>6</v>
      </c>
      <c r="I715" s="1">
        <f>Sales[[#This Row],[Selling Price]]*H715</f>
        <v>4111.26</v>
      </c>
      <c r="J715" s="1">
        <f>VLOOKUP(Sales[[#This Row],[Product ID]],Products[],4,0)</f>
        <v>754.1</v>
      </c>
      <c r="K715" s="1">
        <f>Sales[[#This Row],[Total Sales]]-Sales[[#This Row],[Cost price]]</f>
        <v>3357.1600000000003</v>
      </c>
      <c r="L715" s="1" t="str">
        <f>TEXT(Sales[[#This Row],[Date and Time]],"dddd")</f>
        <v>Saturday</v>
      </c>
      <c r="M715" s="1" t="str">
        <f>TEXT(Sales[[#This Row],[Date and Time]],"mm")</f>
        <v>01</v>
      </c>
      <c r="N715" s="10" t="str">
        <f>TEXT(Sales[[#This Row],[Date and Time]],"mmmm")</f>
        <v>January</v>
      </c>
    </row>
    <row r="716" spans="1:14" x14ac:dyDescent="0.3">
      <c r="A716" s="1" t="s">
        <v>4184</v>
      </c>
      <c r="B716" s="2">
        <v>45574.690659722219</v>
      </c>
      <c r="C716" s="1" t="s">
        <v>3399</v>
      </c>
      <c r="D716" s="1" t="s">
        <v>1611</v>
      </c>
      <c r="E716" s="1" t="s">
        <v>3471</v>
      </c>
      <c r="F716" s="1" t="s">
        <v>3462</v>
      </c>
      <c r="G716" s="1">
        <v>1046.33</v>
      </c>
      <c r="H716" s="1">
        <v>8</v>
      </c>
      <c r="I716" s="1">
        <f>Sales[[#This Row],[Selling Price]]*H716</f>
        <v>8370.64</v>
      </c>
      <c r="J716" s="1">
        <f>VLOOKUP(Sales[[#This Row],[Product ID]],Products[],4,0)</f>
        <v>687.22</v>
      </c>
      <c r="K716" s="1">
        <f>Sales[[#This Row],[Total Sales]]-Sales[[#This Row],[Cost price]]</f>
        <v>7683.4199999999992</v>
      </c>
      <c r="L716" s="1" t="str">
        <f>TEXT(Sales[[#This Row],[Date and Time]],"dddd")</f>
        <v>Wednesday</v>
      </c>
      <c r="M716" s="1" t="str">
        <f>TEXT(Sales[[#This Row],[Date and Time]],"mm")</f>
        <v>10</v>
      </c>
      <c r="N716" s="10" t="str">
        <f>TEXT(Sales[[#This Row],[Date and Time]],"mmmm")</f>
        <v>October</v>
      </c>
    </row>
    <row r="717" spans="1:14" x14ac:dyDescent="0.3">
      <c r="A717" s="1" t="s">
        <v>4185</v>
      </c>
      <c r="B717" s="2">
        <v>45557.288668981484</v>
      </c>
      <c r="C717" s="1" t="s">
        <v>3324</v>
      </c>
      <c r="D717" s="1" t="s">
        <v>1550</v>
      </c>
      <c r="E717" s="1" t="s">
        <v>3471</v>
      </c>
      <c r="F717" s="1" t="s">
        <v>3462</v>
      </c>
      <c r="G717" s="1">
        <v>618.72</v>
      </c>
      <c r="H717" s="1">
        <v>1</v>
      </c>
      <c r="I717" s="1">
        <f>Sales[[#This Row],[Selling Price]]*H717</f>
        <v>618.72</v>
      </c>
      <c r="J717" s="1">
        <f>VLOOKUP(Sales[[#This Row],[Product ID]],Products[],4,0)</f>
        <v>427.85</v>
      </c>
      <c r="K717" s="1">
        <f>Sales[[#This Row],[Total Sales]]-Sales[[#This Row],[Cost price]]</f>
        <v>190.87</v>
      </c>
      <c r="L717" s="1" t="str">
        <f>TEXT(Sales[[#This Row],[Date and Time]],"dddd")</f>
        <v>Sunday</v>
      </c>
      <c r="M717" s="1" t="str">
        <f>TEXT(Sales[[#This Row],[Date and Time]],"mm")</f>
        <v>09</v>
      </c>
      <c r="N717" s="10" t="str">
        <f>TEXT(Sales[[#This Row],[Date and Time]],"mmmm")</f>
        <v>September</v>
      </c>
    </row>
    <row r="718" spans="1:14" x14ac:dyDescent="0.3">
      <c r="A718" s="1" t="s">
        <v>4186</v>
      </c>
      <c r="B718" s="2">
        <v>45488.648622685185</v>
      </c>
      <c r="C718" s="1" t="s">
        <v>3410</v>
      </c>
      <c r="D718" s="1" t="s">
        <v>2476</v>
      </c>
      <c r="E718" s="1" t="s">
        <v>3461</v>
      </c>
      <c r="F718" s="1" t="s">
        <v>3462</v>
      </c>
      <c r="G718" s="1">
        <v>656.18</v>
      </c>
      <c r="H718" s="1">
        <v>10</v>
      </c>
      <c r="I718" s="1">
        <f>Sales[[#This Row],[Selling Price]]*H718</f>
        <v>6561.7999999999993</v>
      </c>
      <c r="J718" s="1">
        <f>VLOOKUP(Sales[[#This Row],[Product ID]],Products[],4,0)</f>
        <v>152.68</v>
      </c>
      <c r="K718" s="1">
        <f>Sales[[#This Row],[Total Sales]]-Sales[[#This Row],[Cost price]]</f>
        <v>6409.119999999999</v>
      </c>
      <c r="L718" s="1" t="str">
        <f>TEXT(Sales[[#This Row],[Date and Time]],"dddd")</f>
        <v>Monday</v>
      </c>
      <c r="M718" s="1" t="str">
        <f>TEXT(Sales[[#This Row],[Date and Time]],"mm")</f>
        <v>07</v>
      </c>
      <c r="N718" s="10" t="str">
        <f>TEXT(Sales[[#This Row],[Date and Time]],"mmmm")</f>
        <v>July</v>
      </c>
    </row>
    <row r="719" spans="1:14" x14ac:dyDescent="0.3">
      <c r="A719" s="1" t="s">
        <v>4187</v>
      </c>
      <c r="B719" s="2">
        <v>45594.181006944447</v>
      </c>
      <c r="C719" s="1" t="s">
        <v>3303</v>
      </c>
      <c r="D719" s="1" t="s">
        <v>1625</v>
      </c>
      <c r="E719" s="1" t="s">
        <v>3466</v>
      </c>
      <c r="F719" s="1" t="s">
        <v>3472</v>
      </c>
      <c r="G719" s="1">
        <v>996.74</v>
      </c>
      <c r="H719" s="1">
        <v>6</v>
      </c>
      <c r="I719" s="1">
        <f>Sales[[#This Row],[Selling Price]]*H719</f>
        <v>5980.4400000000005</v>
      </c>
      <c r="J719" s="1">
        <f>VLOOKUP(Sales[[#This Row],[Product ID]],Products[],4,0)</f>
        <v>752.34</v>
      </c>
      <c r="K719" s="1">
        <f>Sales[[#This Row],[Total Sales]]-Sales[[#This Row],[Cost price]]</f>
        <v>5228.1000000000004</v>
      </c>
      <c r="L719" s="1" t="str">
        <f>TEXT(Sales[[#This Row],[Date and Time]],"dddd")</f>
        <v>Tuesday</v>
      </c>
      <c r="M719" s="1" t="str">
        <f>TEXT(Sales[[#This Row],[Date and Time]],"mm")</f>
        <v>10</v>
      </c>
      <c r="N719" s="10" t="str">
        <f>TEXT(Sales[[#This Row],[Date and Time]],"mmmm")</f>
        <v>October</v>
      </c>
    </row>
    <row r="720" spans="1:14" x14ac:dyDescent="0.3">
      <c r="A720" s="1" t="s">
        <v>4188</v>
      </c>
      <c r="B720" s="2">
        <v>45435.287662037037</v>
      </c>
      <c r="C720" s="1" t="s">
        <v>3403</v>
      </c>
      <c r="D720" s="1" t="s">
        <v>785</v>
      </c>
      <c r="E720" s="1" t="s">
        <v>3471</v>
      </c>
      <c r="F720" s="1" t="s">
        <v>3467</v>
      </c>
      <c r="G720" s="1">
        <v>1689.68</v>
      </c>
      <c r="H720" s="1">
        <v>8</v>
      </c>
      <c r="I720" s="1">
        <f>Sales[[#This Row],[Selling Price]]*H720</f>
        <v>13517.44</v>
      </c>
      <c r="J720" s="1">
        <f>VLOOKUP(Sales[[#This Row],[Product ID]],Products[],4,0)</f>
        <v>904.67</v>
      </c>
      <c r="K720" s="1">
        <f>Sales[[#This Row],[Total Sales]]-Sales[[#This Row],[Cost price]]</f>
        <v>12612.77</v>
      </c>
      <c r="L720" s="1" t="str">
        <f>TEXT(Sales[[#This Row],[Date and Time]],"dddd")</f>
        <v>Thursday</v>
      </c>
      <c r="M720" s="1" t="str">
        <f>TEXT(Sales[[#This Row],[Date and Time]],"mm")</f>
        <v>05</v>
      </c>
      <c r="N720" s="10" t="str">
        <f>TEXT(Sales[[#This Row],[Date and Time]],"mmmm")</f>
        <v>May</v>
      </c>
    </row>
    <row r="721" spans="1:14" x14ac:dyDescent="0.3">
      <c r="A721" s="1" t="s">
        <v>4189</v>
      </c>
      <c r="B721" s="2">
        <v>45532.954583333332</v>
      </c>
      <c r="C721" s="1" t="s">
        <v>3430</v>
      </c>
      <c r="D721" s="1" t="s">
        <v>2720</v>
      </c>
      <c r="E721" s="1" t="s">
        <v>3466</v>
      </c>
      <c r="F721" s="1" t="s">
        <v>3462</v>
      </c>
      <c r="G721" s="1">
        <v>560.92999999999995</v>
      </c>
      <c r="H721" s="1">
        <v>6</v>
      </c>
      <c r="I721" s="1">
        <f>Sales[[#This Row],[Selling Price]]*H721</f>
        <v>3365.58</v>
      </c>
      <c r="J721" s="1">
        <f>VLOOKUP(Sales[[#This Row],[Product ID]],Products[],4,0)</f>
        <v>102.73</v>
      </c>
      <c r="K721" s="1">
        <f>Sales[[#This Row],[Total Sales]]-Sales[[#This Row],[Cost price]]</f>
        <v>3262.85</v>
      </c>
      <c r="L721" s="1" t="str">
        <f>TEXT(Sales[[#This Row],[Date and Time]],"dddd")</f>
        <v>Wednesday</v>
      </c>
      <c r="M721" s="1" t="str">
        <f>TEXT(Sales[[#This Row],[Date and Time]],"mm")</f>
        <v>08</v>
      </c>
      <c r="N721" s="10" t="str">
        <f>TEXT(Sales[[#This Row],[Date and Time]],"mmmm")</f>
        <v>August</v>
      </c>
    </row>
    <row r="722" spans="1:14" x14ac:dyDescent="0.3">
      <c r="A722" s="1" t="s">
        <v>4190</v>
      </c>
      <c r="B722" s="2">
        <v>45608.657175925924</v>
      </c>
      <c r="C722" s="1" t="s">
        <v>3362</v>
      </c>
      <c r="D722" s="1" t="s">
        <v>2656</v>
      </c>
      <c r="E722" s="1" t="s">
        <v>3479</v>
      </c>
      <c r="F722" s="1" t="s">
        <v>3467</v>
      </c>
      <c r="G722" s="1">
        <v>875.61</v>
      </c>
      <c r="H722" s="1">
        <v>2</v>
      </c>
      <c r="I722" s="1">
        <f>Sales[[#This Row],[Selling Price]]*H722</f>
        <v>1751.22</v>
      </c>
      <c r="J722" s="1">
        <f>VLOOKUP(Sales[[#This Row],[Product ID]],Products[],4,0)</f>
        <v>282.68</v>
      </c>
      <c r="K722" s="1">
        <f>Sales[[#This Row],[Total Sales]]-Sales[[#This Row],[Cost price]]</f>
        <v>1468.54</v>
      </c>
      <c r="L722" s="1" t="str">
        <f>TEXT(Sales[[#This Row],[Date and Time]],"dddd")</f>
        <v>Tuesday</v>
      </c>
      <c r="M722" s="1" t="str">
        <f>TEXT(Sales[[#This Row],[Date and Time]],"mm")</f>
        <v>11</v>
      </c>
      <c r="N722" s="10" t="str">
        <f>TEXT(Sales[[#This Row],[Date and Time]],"mmmm")</f>
        <v>November</v>
      </c>
    </row>
    <row r="723" spans="1:14" x14ac:dyDescent="0.3">
      <c r="A723" s="1" t="s">
        <v>4191</v>
      </c>
      <c r="B723" s="2">
        <v>45555.007604166669</v>
      </c>
      <c r="C723" s="1" t="s">
        <v>3243</v>
      </c>
      <c r="D723" s="1" t="s">
        <v>2491</v>
      </c>
      <c r="E723" s="1" t="s">
        <v>3461</v>
      </c>
      <c r="F723" s="1" t="s">
        <v>3462</v>
      </c>
      <c r="G723" s="1">
        <v>1644.02</v>
      </c>
      <c r="H723" s="1">
        <v>1</v>
      </c>
      <c r="I723" s="1">
        <f>Sales[[#This Row],[Selling Price]]*H723</f>
        <v>1644.02</v>
      </c>
      <c r="J723" s="1">
        <f>VLOOKUP(Sales[[#This Row],[Product ID]],Products[],4,0)</f>
        <v>132.38999999999999</v>
      </c>
      <c r="K723" s="1">
        <f>Sales[[#This Row],[Total Sales]]-Sales[[#This Row],[Cost price]]</f>
        <v>1511.63</v>
      </c>
      <c r="L723" s="1" t="str">
        <f>TEXT(Sales[[#This Row],[Date and Time]],"dddd")</f>
        <v>Friday</v>
      </c>
      <c r="M723" s="1" t="str">
        <f>TEXT(Sales[[#This Row],[Date and Time]],"mm")</f>
        <v>09</v>
      </c>
      <c r="N723" s="10" t="str">
        <f>TEXT(Sales[[#This Row],[Date and Time]],"mmmm")</f>
        <v>September</v>
      </c>
    </row>
    <row r="724" spans="1:14" x14ac:dyDescent="0.3">
      <c r="A724" s="1" t="s">
        <v>4192</v>
      </c>
      <c r="B724" s="2">
        <v>45317.658668981479</v>
      </c>
      <c r="C724" s="1" t="s">
        <v>3450</v>
      </c>
      <c r="D724" s="1" t="s">
        <v>2412</v>
      </c>
      <c r="E724" s="1" t="s">
        <v>3471</v>
      </c>
      <c r="F724" s="1" t="s">
        <v>3476</v>
      </c>
      <c r="G724" s="1">
        <v>1630.04</v>
      </c>
      <c r="H724" s="1">
        <v>7</v>
      </c>
      <c r="I724" s="1">
        <f>Sales[[#This Row],[Selling Price]]*H724</f>
        <v>11410.279999999999</v>
      </c>
      <c r="J724" s="1">
        <f>VLOOKUP(Sales[[#This Row],[Product ID]],Products[],4,0)</f>
        <v>754.1</v>
      </c>
      <c r="K724" s="1">
        <f>Sales[[#This Row],[Total Sales]]-Sales[[#This Row],[Cost price]]</f>
        <v>10656.179999999998</v>
      </c>
      <c r="L724" s="1" t="str">
        <f>TEXT(Sales[[#This Row],[Date and Time]],"dddd")</f>
        <v>Friday</v>
      </c>
      <c r="M724" s="1" t="str">
        <f>TEXT(Sales[[#This Row],[Date and Time]],"mm")</f>
        <v>01</v>
      </c>
      <c r="N724" s="10" t="str">
        <f>TEXT(Sales[[#This Row],[Date and Time]],"mmmm")</f>
        <v>January</v>
      </c>
    </row>
    <row r="725" spans="1:14" x14ac:dyDescent="0.3">
      <c r="A725" s="1" t="s">
        <v>4193</v>
      </c>
      <c r="B725" s="2">
        <v>45518.629965277774</v>
      </c>
      <c r="C725" s="1" t="s">
        <v>3273</v>
      </c>
      <c r="D725" s="1" t="s">
        <v>1095</v>
      </c>
      <c r="E725" s="1" t="s">
        <v>3466</v>
      </c>
      <c r="F725" s="1" t="s">
        <v>3462</v>
      </c>
      <c r="G725" s="1">
        <v>1981.97</v>
      </c>
      <c r="H725" s="1">
        <v>7</v>
      </c>
      <c r="I725" s="1">
        <f>Sales[[#This Row],[Selling Price]]*H725</f>
        <v>13873.79</v>
      </c>
      <c r="J725" s="1">
        <f>VLOOKUP(Sales[[#This Row],[Product ID]],Products[],4,0)</f>
        <v>963.58</v>
      </c>
      <c r="K725" s="1">
        <f>Sales[[#This Row],[Total Sales]]-Sales[[#This Row],[Cost price]]</f>
        <v>12910.210000000001</v>
      </c>
      <c r="L725" s="1" t="str">
        <f>TEXT(Sales[[#This Row],[Date and Time]],"dddd")</f>
        <v>Wednesday</v>
      </c>
      <c r="M725" s="1" t="str">
        <f>TEXT(Sales[[#This Row],[Date and Time]],"mm")</f>
        <v>08</v>
      </c>
      <c r="N725" s="10" t="str">
        <f>TEXT(Sales[[#This Row],[Date and Time]],"mmmm")</f>
        <v>August</v>
      </c>
    </row>
    <row r="726" spans="1:14" x14ac:dyDescent="0.3">
      <c r="A726" s="1" t="s">
        <v>4194</v>
      </c>
      <c r="B726" s="2">
        <v>45414.033935185187</v>
      </c>
      <c r="C726" s="1" t="s">
        <v>3241</v>
      </c>
      <c r="D726" s="1" t="s">
        <v>944</v>
      </c>
      <c r="E726" s="1" t="s">
        <v>3466</v>
      </c>
      <c r="F726" s="1" t="s">
        <v>3476</v>
      </c>
      <c r="G726" s="1">
        <v>512.76</v>
      </c>
      <c r="H726" s="1">
        <v>10</v>
      </c>
      <c r="I726" s="1">
        <f>Sales[[#This Row],[Selling Price]]*H726</f>
        <v>5127.6000000000004</v>
      </c>
      <c r="J726" s="1">
        <f>VLOOKUP(Sales[[#This Row],[Product ID]],Products[],4,0)</f>
        <v>595.51</v>
      </c>
      <c r="K726" s="1">
        <f>Sales[[#This Row],[Total Sales]]-Sales[[#This Row],[Cost price]]</f>
        <v>4532.09</v>
      </c>
      <c r="L726" s="1" t="str">
        <f>TEXT(Sales[[#This Row],[Date and Time]],"dddd")</f>
        <v>Thursday</v>
      </c>
      <c r="M726" s="1" t="str">
        <f>TEXT(Sales[[#This Row],[Date and Time]],"mm")</f>
        <v>05</v>
      </c>
      <c r="N726" s="10" t="str">
        <f>TEXT(Sales[[#This Row],[Date and Time]],"mmmm")</f>
        <v>May</v>
      </c>
    </row>
    <row r="727" spans="1:14" x14ac:dyDescent="0.3">
      <c r="A727" s="1" t="s">
        <v>4195</v>
      </c>
      <c r="B727" s="2">
        <v>45550.132673611108</v>
      </c>
      <c r="C727" s="1" t="s">
        <v>3450</v>
      </c>
      <c r="D727" s="1" t="s">
        <v>683</v>
      </c>
      <c r="E727" s="1" t="s">
        <v>3464</v>
      </c>
      <c r="F727" s="1" t="s">
        <v>3472</v>
      </c>
      <c r="G727" s="1">
        <v>546.70000000000005</v>
      </c>
      <c r="H727" s="1">
        <v>1</v>
      </c>
      <c r="I727" s="1">
        <f>Sales[[#This Row],[Selling Price]]*H727</f>
        <v>546.70000000000005</v>
      </c>
      <c r="J727" s="1">
        <f>VLOOKUP(Sales[[#This Row],[Product ID]],Products[],4,0)</f>
        <v>754.1</v>
      </c>
      <c r="K727" s="1">
        <f>Sales[[#This Row],[Total Sales]]-Sales[[#This Row],[Cost price]]</f>
        <v>-207.39999999999998</v>
      </c>
      <c r="L727" s="1" t="str">
        <f>TEXT(Sales[[#This Row],[Date and Time]],"dddd")</f>
        <v>Sunday</v>
      </c>
      <c r="M727" s="1" t="str">
        <f>TEXT(Sales[[#This Row],[Date and Time]],"mm")</f>
        <v>09</v>
      </c>
      <c r="N727" s="10" t="str">
        <f>TEXT(Sales[[#This Row],[Date and Time]],"mmmm")</f>
        <v>September</v>
      </c>
    </row>
    <row r="728" spans="1:14" x14ac:dyDescent="0.3">
      <c r="A728" s="1" t="s">
        <v>4196</v>
      </c>
      <c r="B728" s="2">
        <v>45322.579305555555</v>
      </c>
      <c r="C728" s="1" t="s">
        <v>3309</v>
      </c>
      <c r="D728" s="1" t="s">
        <v>2515</v>
      </c>
      <c r="E728" s="1" t="s">
        <v>3471</v>
      </c>
      <c r="F728" s="1" t="s">
        <v>3476</v>
      </c>
      <c r="G728" s="1">
        <v>1477.88</v>
      </c>
      <c r="H728" s="1">
        <v>5</v>
      </c>
      <c r="I728" s="1">
        <f>Sales[[#This Row],[Selling Price]]*H728</f>
        <v>7389.4000000000005</v>
      </c>
      <c r="J728" s="1">
        <f>VLOOKUP(Sales[[#This Row],[Product ID]],Products[],4,0)</f>
        <v>898.84</v>
      </c>
      <c r="K728" s="1">
        <f>Sales[[#This Row],[Total Sales]]-Sales[[#This Row],[Cost price]]</f>
        <v>6490.56</v>
      </c>
      <c r="L728" s="1" t="str">
        <f>TEXT(Sales[[#This Row],[Date and Time]],"dddd")</f>
        <v>Wednesday</v>
      </c>
      <c r="M728" s="1" t="str">
        <f>TEXT(Sales[[#This Row],[Date and Time]],"mm")</f>
        <v>01</v>
      </c>
      <c r="N728" s="10" t="str">
        <f>TEXT(Sales[[#This Row],[Date and Time]],"mmmm")</f>
        <v>January</v>
      </c>
    </row>
    <row r="729" spans="1:14" x14ac:dyDescent="0.3">
      <c r="A729" s="1" t="s">
        <v>4197</v>
      </c>
      <c r="B729" s="2">
        <v>45603.911006944443</v>
      </c>
      <c r="C729" s="1" t="s">
        <v>3245</v>
      </c>
      <c r="D729" s="1" t="s">
        <v>2152</v>
      </c>
      <c r="E729" s="1" t="s">
        <v>3464</v>
      </c>
      <c r="F729" s="1" t="s">
        <v>3469</v>
      </c>
      <c r="G729" s="1">
        <v>872.62</v>
      </c>
      <c r="H729" s="1">
        <v>1</v>
      </c>
      <c r="I729" s="1">
        <f>Sales[[#This Row],[Selling Price]]*H729</f>
        <v>872.62</v>
      </c>
      <c r="J729" s="1">
        <f>VLOOKUP(Sales[[#This Row],[Product ID]],Products[],4,0)</f>
        <v>188.4</v>
      </c>
      <c r="K729" s="1">
        <f>Sales[[#This Row],[Total Sales]]-Sales[[#This Row],[Cost price]]</f>
        <v>684.22</v>
      </c>
      <c r="L729" s="1" t="str">
        <f>TEXT(Sales[[#This Row],[Date and Time]],"dddd")</f>
        <v>Thursday</v>
      </c>
      <c r="M729" s="1" t="str">
        <f>TEXT(Sales[[#This Row],[Date and Time]],"mm")</f>
        <v>11</v>
      </c>
      <c r="N729" s="10" t="str">
        <f>TEXT(Sales[[#This Row],[Date and Time]],"mmmm")</f>
        <v>November</v>
      </c>
    </row>
    <row r="730" spans="1:14" x14ac:dyDescent="0.3">
      <c r="A730" s="1" t="s">
        <v>4198</v>
      </c>
      <c r="B730" s="2">
        <v>45523.362442129626</v>
      </c>
      <c r="C730" s="1" t="s">
        <v>3430</v>
      </c>
      <c r="D730" s="1" t="s">
        <v>2684</v>
      </c>
      <c r="E730" s="1" t="s">
        <v>3479</v>
      </c>
      <c r="F730" s="1" t="s">
        <v>3476</v>
      </c>
      <c r="G730" s="1">
        <v>89.66</v>
      </c>
      <c r="H730" s="1">
        <v>7</v>
      </c>
      <c r="I730" s="1">
        <f>Sales[[#This Row],[Selling Price]]*H730</f>
        <v>627.62</v>
      </c>
      <c r="J730" s="1">
        <f>VLOOKUP(Sales[[#This Row],[Product ID]],Products[],4,0)</f>
        <v>102.73</v>
      </c>
      <c r="K730" s="1">
        <f>Sales[[#This Row],[Total Sales]]-Sales[[#This Row],[Cost price]]</f>
        <v>524.89</v>
      </c>
      <c r="L730" s="1" t="str">
        <f>TEXT(Sales[[#This Row],[Date and Time]],"dddd")</f>
        <v>Monday</v>
      </c>
      <c r="M730" s="1" t="str">
        <f>TEXT(Sales[[#This Row],[Date and Time]],"mm")</f>
        <v>08</v>
      </c>
      <c r="N730" s="10" t="str">
        <f>TEXT(Sales[[#This Row],[Date and Time]],"mmmm")</f>
        <v>August</v>
      </c>
    </row>
    <row r="731" spans="1:14" x14ac:dyDescent="0.3">
      <c r="A731" s="1" t="s">
        <v>4199</v>
      </c>
      <c r="B731" s="2">
        <v>45577.032280092593</v>
      </c>
      <c r="C731" s="1" t="s">
        <v>3439</v>
      </c>
      <c r="D731" s="1" t="s">
        <v>2846</v>
      </c>
      <c r="E731" s="1" t="s">
        <v>3471</v>
      </c>
      <c r="F731" s="1" t="s">
        <v>3476</v>
      </c>
      <c r="G731" s="1">
        <v>1327.25</v>
      </c>
      <c r="H731" s="1">
        <v>7</v>
      </c>
      <c r="I731" s="1">
        <f>Sales[[#This Row],[Selling Price]]*H731</f>
        <v>9290.75</v>
      </c>
      <c r="J731" s="1">
        <f>VLOOKUP(Sales[[#This Row],[Product ID]],Products[],4,0)</f>
        <v>945.84</v>
      </c>
      <c r="K731" s="1">
        <f>Sales[[#This Row],[Total Sales]]-Sales[[#This Row],[Cost price]]</f>
        <v>8344.91</v>
      </c>
      <c r="L731" s="1" t="str">
        <f>TEXT(Sales[[#This Row],[Date and Time]],"dddd")</f>
        <v>Saturday</v>
      </c>
      <c r="M731" s="1" t="str">
        <f>TEXT(Sales[[#This Row],[Date and Time]],"mm")</f>
        <v>10</v>
      </c>
      <c r="N731" s="10" t="str">
        <f>TEXT(Sales[[#This Row],[Date and Time]],"mmmm")</f>
        <v>October</v>
      </c>
    </row>
    <row r="732" spans="1:14" x14ac:dyDescent="0.3">
      <c r="A732" s="1" t="s">
        <v>4200</v>
      </c>
      <c r="B732" s="2">
        <v>45565.038738425923</v>
      </c>
      <c r="C732" s="1" t="s">
        <v>3448</v>
      </c>
      <c r="D732" s="1" t="s">
        <v>3011</v>
      </c>
      <c r="E732" s="1" t="s">
        <v>3479</v>
      </c>
      <c r="F732" s="1" t="s">
        <v>3472</v>
      </c>
      <c r="G732" s="1">
        <v>1801</v>
      </c>
      <c r="H732" s="1">
        <v>2</v>
      </c>
      <c r="I732" s="1">
        <f>Sales[[#This Row],[Selling Price]]*H732</f>
        <v>3602</v>
      </c>
      <c r="J732" s="1">
        <f>VLOOKUP(Sales[[#This Row],[Product ID]],Products[],4,0)</f>
        <v>955.51</v>
      </c>
      <c r="K732" s="1">
        <f>Sales[[#This Row],[Total Sales]]-Sales[[#This Row],[Cost price]]</f>
        <v>2646.49</v>
      </c>
      <c r="L732" s="1" t="str">
        <f>TEXT(Sales[[#This Row],[Date and Time]],"dddd")</f>
        <v>Monday</v>
      </c>
      <c r="M732" s="1" t="str">
        <f>TEXT(Sales[[#This Row],[Date and Time]],"mm")</f>
        <v>09</v>
      </c>
      <c r="N732" s="10" t="str">
        <f>TEXT(Sales[[#This Row],[Date and Time]],"mmmm")</f>
        <v>September</v>
      </c>
    </row>
    <row r="733" spans="1:14" x14ac:dyDescent="0.3">
      <c r="A733" s="1" t="s">
        <v>4201</v>
      </c>
      <c r="B733" s="2">
        <v>45583.141041666669</v>
      </c>
      <c r="C733" s="1" t="s">
        <v>3214</v>
      </c>
      <c r="D733" s="1" t="s">
        <v>420</v>
      </c>
      <c r="E733" s="1" t="s">
        <v>3461</v>
      </c>
      <c r="F733" s="1" t="s">
        <v>3469</v>
      </c>
      <c r="G733" s="1">
        <v>977.72</v>
      </c>
      <c r="H733" s="1">
        <v>10</v>
      </c>
      <c r="I733" s="1">
        <f>Sales[[#This Row],[Selling Price]]*H733</f>
        <v>9777.2000000000007</v>
      </c>
      <c r="J733" s="1">
        <f>VLOOKUP(Sales[[#This Row],[Product ID]],Products[],4,0)</f>
        <v>435.29</v>
      </c>
      <c r="K733" s="1">
        <f>Sales[[#This Row],[Total Sales]]-Sales[[#This Row],[Cost price]]</f>
        <v>9341.91</v>
      </c>
      <c r="L733" s="1" t="str">
        <f>TEXT(Sales[[#This Row],[Date and Time]],"dddd")</f>
        <v>Friday</v>
      </c>
      <c r="M733" s="1" t="str">
        <f>TEXT(Sales[[#This Row],[Date and Time]],"mm")</f>
        <v>10</v>
      </c>
      <c r="N733" s="10" t="str">
        <f>TEXT(Sales[[#This Row],[Date and Time]],"mmmm")</f>
        <v>October</v>
      </c>
    </row>
    <row r="734" spans="1:14" x14ac:dyDescent="0.3">
      <c r="A734" s="1" t="s">
        <v>4202</v>
      </c>
      <c r="B734" s="2">
        <v>45408.805821759262</v>
      </c>
      <c r="C734" s="1" t="s">
        <v>3424</v>
      </c>
      <c r="D734" s="1" t="s">
        <v>901</v>
      </c>
      <c r="E734" s="1" t="s">
        <v>3461</v>
      </c>
      <c r="F734" s="1" t="s">
        <v>3469</v>
      </c>
      <c r="G734" s="1">
        <v>97.55</v>
      </c>
      <c r="H734" s="1">
        <v>3</v>
      </c>
      <c r="I734" s="1">
        <f>Sales[[#This Row],[Selling Price]]*H734</f>
        <v>292.64999999999998</v>
      </c>
      <c r="J734" s="1">
        <f>VLOOKUP(Sales[[#This Row],[Product ID]],Products[],4,0)</f>
        <v>485.76</v>
      </c>
      <c r="K734" s="1">
        <f>Sales[[#This Row],[Total Sales]]-Sales[[#This Row],[Cost price]]</f>
        <v>-193.11</v>
      </c>
      <c r="L734" s="1" t="str">
        <f>TEXT(Sales[[#This Row],[Date and Time]],"dddd")</f>
        <v>Friday</v>
      </c>
      <c r="M734" s="1" t="str">
        <f>TEXT(Sales[[#This Row],[Date and Time]],"mm")</f>
        <v>04</v>
      </c>
      <c r="N734" s="10" t="str">
        <f>TEXT(Sales[[#This Row],[Date and Time]],"mmmm")</f>
        <v>April</v>
      </c>
    </row>
    <row r="735" spans="1:14" x14ac:dyDescent="0.3">
      <c r="A735" s="1" t="s">
        <v>4203</v>
      </c>
      <c r="B735" s="2">
        <v>45605.079525462963</v>
      </c>
      <c r="C735" s="1" t="s">
        <v>3289</v>
      </c>
      <c r="D735" s="1" t="s">
        <v>2990</v>
      </c>
      <c r="E735" s="1" t="s">
        <v>3466</v>
      </c>
      <c r="F735" s="1" t="s">
        <v>3472</v>
      </c>
      <c r="G735" s="1">
        <v>1799.79</v>
      </c>
      <c r="H735" s="1">
        <v>2</v>
      </c>
      <c r="I735" s="1">
        <f>Sales[[#This Row],[Selling Price]]*H735</f>
        <v>3599.58</v>
      </c>
      <c r="J735" s="1">
        <f>VLOOKUP(Sales[[#This Row],[Product ID]],Products[],4,0)</f>
        <v>184.29</v>
      </c>
      <c r="K735" s="1">
        <f>Sales[[#This Row],[Total Sales]]-Sales[[#This Row],[Cost price]]</f>
        <v>3415.29</v>
      </c>
      <c r="L735" s="1" t="str">
        <f>TEXT(Sales[[#This Row],[Date and Time]],"dddd")</f>
        <v>Saturday</v>
      </c>
      <c r="M735" s="1" t="str">
        <f>TEXT(Sales[[#This Row],[Date and Time]],"mm")</f>
        <v>11</v>
      </c>
      <c r="N735" s="10" t="str">
        <f>TEXT(Sales[[#This Row],[Date and Time]],"mmmm")</f>
        <v>November</v>
      </c>
    </row>
    <row r="736" spans="1:14" x14ac:dyDescent="0.3">
      <c r="A736" s="1" t="s">
        <v>4204</v>
      </c>
      <c r="B736" s="2">
        <v>45484.922199074077</v>
      </c>
      <c r="C736" s="1" t="s">
        <v>3287</v>
      </c>
      <c r="D736" s="1" t="s">
        <v>2052</v>
      </c>
      <c r="E736" s="1" t="s">
        <v>3471</v>
      </c>
      <c r="F736" s="1" t="s">
        <v>3476</v>
      </c>
      <c r="G736" s="1">
        <v>360.58</v>
      </c>
      <c r="H736" s="1">
        <v>6</v>
      </c>
      <c r="I736" s="1">
        <f>Sales[[#This Row],[Selling Price]]*H736</f>
        <v>2163.48</v>
      </c>
      <c r="J736" s="1">
        <f>VLOOKUP(Sales[[#This Row],[Product ID]],Products[],4,0)</f>
        <v>901.68</v>
      </c>
      <c r="K736" s="1">
        <f>Sales[[#This Row],[Total Sales]]-Sales[[#This Row],[Cost price]]</f>
        <v>1261.8000000000002</v>
      </c>
      <c r="L736" s="1" t="str">
        <f>TEXT(Sales[[#This Row],[Date and Time]],"dddd")</f>
        <v>Thursday</v>
      </c>
      <c r="M736" s="1" t="str">
        <f>TEXT(Sales[[#This Row],[Date and Time]],"mm")</f>
        <v>07</v>
      </c>
      <c r="N736" s="10" t="str">
        <f>TEXT(Sales[[#This Row],[Date and Time]],"mmmm")</f>
        <v>July</v>
      </c>
    </row>
    <row r="737" spans="1:14" x14ac:dyDescent="0.3">
      <c r="A737" s="1" t="s">
        <v>4205</v>
      </c>
      <c r="B737" s="2">
        <v>45319.281608796293</v>
      </c>
      <c r="C737" s="1" t="s">
        <v>3303</v>
      </c>
      <c r="D737" s="1" t="s">
        <v>1062</v>
      </c>
      <c r="E737" s="1" t="s">
        <v>3461</v>
      </c>
      <c r="F737" s="1" t="s">
        <v>3469</v>
      </c>
      <c r="G737" s="1">
        <v>995.56</v>
      </c>
      <c r="H737" s="1">
        <v>1</v>
      </c>
      <c r="I737" s="1">
        <f>Sales[[#This Row],[Selling Price]]*H737</f>
        <v>995.56</v>
      </c>
      <c r="J737" s="1">
        <f>VLOOKUP(Sales[[#This Row],[Product ID]],Products[],4,0)</f>
        <v>752.34</v>
      </c>
      <c r="K737" s="1">
        <f>Sales[[#This Row],[Total Sales]]-Sales[[#This Row],[Cost price]]</f>
        <v>243.21999999999991</v>
      </c>
      <c r="L737" s="1" t="str">
        <f>TEXT(Sales[[#This Row],[Date and Time]],"dddd")</f>
        <v>Sunday</v>
      </c>
      <c r="M737" s="1" t="str">
        <f>TEXT(Sales[[#This Row],[Date and Time]],"mm")</f>
        <v>01</v>
      </c>
      <c r="N737" s="10" t="str">
        <f>TEXT(Sales[[#This Row],[Date and Time]],"mmmm")</f>
        <v>January</v>
      </c>
    </row>
    <row r="738" spans="1:14" x14ac:dyDescent="0.3">
      <c r="A738" s="1" t="s">
        <v>4206</v>
      </c>
      <c r="B738" s="2">
        <v>45514.694490740738</v>
      </c>
      <c r="C738" s="1" t="s">
        <v>3326</v>
      </c>
      <c r="D738" s="1" t="s">
        <v>1728</v>
      </c>
      <c r="E738" s="1" t="s">
        <v>3479</v>
      </c>
      <c r="F738" s="1" t="s">
        <v>3467</v>
      </c>
      <c r="G738" s="1">
        <v>179.68</v>
      </c>
      <c r="H738" s="1">
        <v>8</v>
      </c>
      <c r="I738" s="1">
        <f>Sales[[#This Row],[Selling Price]]*H738</f>
        <v>1437.44</v>
      </c>
      <c r="J738" s="1">
        <f>VLOOKUP(Sales[[#This Row],[Product ID]],Products[],4,0)</f>
        <v>703.67</v>
      </c>
      <c r="K738" s="1">
        <f>Sales[[#This Row],[Total Sales]]-Sales[[#This Row],[Cost price]]</f>
        <v>733.7700000000001</v>
      </c>
      <c r="L738" s="1" t="str">
        <f>TEXT(Sales[[#This Row],[Date and Time]],"dddd")</f>
        <v>Saturday</v>
      </c>
      <c r="M738" s="1" t="str">
        <f>TEXT(Sales[[#This Row],[Date and Time]],"mm")</f>
        <v>08</v>
      </c>
      <c r="N738" s="10" t="str">
        <f>TEXT(Sales[[#This Row],[Date and Time]],"mmmm")</f>
        <v>August</v>
      </c>
    </row>
    <row r="739" spans="1:14" x14ac:dyDescent="0.3">
      <c r="A739" s="1" t="s">
        <v>4207</v>
      </c>
      <c r="B739" s="2">
        <v>45409.682847222219</v>
      </c>
      <c r="C739" s="1" t="s">
        <v>3407</v>
      </c>
      <c r="D739" s="1" t="s">
        <v>2711</v>
      </c>
      <c r="E739" s="1" t="s">
        <v>3479</v>
      </c>
      <c r="F739" s="1" t="s">
        <v>3462</v>
      </c>
      <c r="G739" s="1">
        <v>676.59</v>
      </c>
      <c r="H739" s="1">
        <v>2</v>
      </c>
      <c r="I739" s="1">
        <f>Sales[[#This Row],[Selling Price]]*H739</f>
        <v>1353.18</v>
      </c>
      <c r="J739" s="1">
        <f>VLOOKUP(Sales[[#This Row],[Product ID]],Products[],4,0)</f>
        <v>37.53</v>
      </c>
      <c r="K739" s="1">
        <f>Sales[[#This Row],[Total Sales]]-Sales[[#This Row],[Cost price]]</f>
        <v>1315.65</v>
      </c>
      <c r="L739" s="1" t="str">
        <f>TEXT(Sales[[#This Row],[Date and Time]],"dddd")</f>
        <v>Saturday</v>
      </c>
      <c r="M739" s="1" t="str">
        <f>TEXT(Sales[[#This Row],[Date and Time]],"mm")</f>
        <v>04</v>
      </c>
      <c r="N739" s="10" t="str">
        <f>TEXT(Sales[[#This Row],[Date and Time]],"mmmm")</f>
        <v>April</v>
      </c>
    </row>
    <row r="740" spans="1:14" x14ac:dyDescent="0.3">
      <c r="A740" s="1" t="s">
        <v>4208</v>
      </c>
      <c r="B740" s="2">
        <v>45522.076284722221</v>
      </c>
      <c r="C740" s="1" t="s">
        <v>3217</v>
      </c>
      <c r="D740" s="1" t="s">
        <v>1176</v>
      </c>
      <c r="E740" s="1" t="s">
        <v>3464</v>
      </c>
      <c r="F740" s="1" t="s">
        <v>3469</v>
      </c>
      <c r="G740" s="1">
        <v>480.36</v>
      </c>
      <c r="H740" s="1">
        <v>6</v>
      </c>
      <c r="I740" s="1">
        <f>Sales[[#This Row],[Selling Price]]*H740</f>
        <v>2882.16</v>
      </c>
      <c r="J740" s="1">
        <f>VLOOKUP(Sales[[#This Row],[Product ID]],Products[],4,0)</f>
        <v>253.61</v>
      </c>
      <c r="K740" s="1">
        <f>Sales[[#This Row],[Total Sales]]-Sales[[#This Row],[Cost price]]</f>
        <v>2628.5499999999997</v>
      </c>
      <c r="L740" s="1" t="str">
        <f>TEXT(Sales[[#This Row],[Date and Time]],"dddd")</f>
        <v>Sunday</v>
      </c>
      <c r="M740" s="1" t="str">
        <f>TEXT(Sales[[#This Row],[Date and Time]],"mm")</f>
        <v>08</v>
      </c>
      <c r="N740" s="10" t="str">
        <f>TEXT(Sales[[#This Row],[Date and Time]],"mmmm")</f>
        <v>August</v>
      </c>
    </row>
    <row r="741" spans="1:14" x14ac:dyDescent="0.3">
      <c r="A741" s="1" t="s">
        <v>4209</v>
      </c>
      <c r="B741" s="2">
        <v>45601.326273148145</v>
      </c>
      <c r="C741" s="1" t="s">
        <v>3432</v>
      </c>
      <c r="D741" s="1" t="s">
        <v>2448</v>
      </c>
      <c r="E741" s="1" t="s">
        <v>3464</v>
      </c>
      <c r="F741" s="1" t="s">
        <v>3472</v>
      </c>
      <c r="G741" s="1">
        <v>1047.2</v>
      </c>
      <c r="H741" s="1">
        <v>7</v>
      </c>
      <c r="I741" s="1">
        <f>Sales[[#This Row],[Selling Price]]*H741</f>
        <v>7330.4000000000005</v>
      </c>
      <c r="J741" s="1">
        <f>VLOOKUP(Sales[[#This Row],[Product ID]],Products[],4,0)</f>
        <v>221.06</v>
      </c>
      <c r="K741" s="1">
        <f>Sales[[#This Row],[Total Sales]]-Sales[[#This Row],[Cost price]]</f>
        <v>7109.34</v>
      </c>
      <c r="L741" s="1" t="str">
        <f>TEXT(Sales[[#This Row],[Date and Time]],"dddd")</f>
        <v>Tuesday</v>
      </c>
      <c r="M741" s="1" t="str">
        <f>TEXT(Sales[[#This Row],[Date and Time]],"mm")</f>
        <v>11</v>
      </c>
      <c r="N741" s="10" t="str">
        <f>TEXT(Sales[[#This Row],[Date and Time]],"mmmm")</f>
        <v>November</v>
      </c>
    </row>
    <row r="742" spans="1:14" x14ac:dyDescent="0.3">
      <c r="A742" s="1" t="s">
        <v>4210</v>
      </c>
      <c r="B742" s="2">
        <v>45445.1090625</v>
      </c>
      <c r="C742" s="1" t="s">
        <v>3351</v>
      </c>
      <c r="D742" s="1" t="s">
        <v>823</v>
      </c>
      <c r="E742" s="1" t="s">
        <v>3471</v>
      </c>
      <c r="F742" s="1" t="s">
        <v>3476</v>
      </c>
      <c r="G742" s="1">
        <v>190.68</v>
      </c>
      <c r="H742" s="1">
        <v>7</v>
      </c>
      <c r="I742" s="1">
        <f>Sales[[#This Row],[Selling Price]]*H742</f>
        <v>1334.76</v>
      </c>
      <c r="J742" s="1">
        <f>VLOOKUP(Sales[[#This Row],[Product ID]],Products[],4,0)</f>
        <v>643.29</v>
      </c>
      <c r="K742" s="1">
        <f>Sales[[#This Row],[Total Sales]]-Sales[[#This Row],[Cost price]]</f>
        <v>691.47</v>
      </c>
      <c r="L742" s="1" t="str">
        <f>TEXT(Sales[[#This Row],[Date and Time]],"dddd")</f>
        <v>Sunday</v>
      </c>
      <c r="M742" s="1" t="str">
        <f>TEXT(Sales[[#This Row],[Date and Time]],"mm")</f>
        <v>06</v>
      </c>
      <c r="N742" s="10" t="str">
        <f>TEXT(Sales[[#This Row],[Date and Time]],"mmmm")</f>
        <v>June</v>
      </c>
    </row>
    <row r="743" spans="1:14" x14ac:dyDescent="0.3">
      <c r="A743" s="1" t="s">
        <v>4211</v>
      </c>
      <c r="B743" s="2">
        <v>45397.027858796297</v>
      </c>
      <c r="C743" s="1" t="s">
        <v>3410</v>
      </c>
      <c r="D743" s="1" t="s">
        <v>2792</v>
      </c>
      <c r="E743" s="1" t="s">
        <v>3461</v>
      </c>
      <c r="F743" s="1" t="s">
        <v>3467</v>
      </c>
      <c r="G743" s="1">
        <v>1993.01</v>
      </c>
      <c r="H743" s="1">
        <v>1</v>
      </c>
      <c r="I743" s="1">
        <f>Sales[[#This Row],[Selling Price]]*H743</f>
        <v>1993.01</v>
      </c>
      <c r="J743" s="1">
        <f>VLOOKUP(Sales[[#This Row],[Product ID]],Products[],4,0)</f>
        <v>152.68</v>
      </c>
      <c r="K743" s="1">
        <f>Sales[[#This Row],[Total Sales]]-Sales[[#This Row],[Cost price]]</f>
        <v>1840.33</v>
      </c>
      <c r="L743" s="1" t="str">
        <f>TEXT(Sales[[#This Row],[Date and Time]],"dddd")</f>
        <v>Monday</v>
      </c>
      <c r="M743" s="1" t="str">
        <f>TEXT(Sales[[#This Row],[Date and Time]],"mm")</f>
        <v>04</v>
      </c>
      <c r="N743" s="10" t="str">
        <f>TEXT(Sales[[#This Row],[Date and Time]],"mmmm")</f>
        <v>April</v>
      </c>
    </row>
    <row r="744" spans="1:14" x14ac:dyDescent="0.3">
      <c r="A744" s="1" t="s">
        <v>4212</v>
      </c>
      <c r="B744" s="2">
        <v>45431.73940972222</v>
      </c>
      <c r="C744" s="1" t="s">
        <v>3443</v>
      </c>
      <c r="D744" s="1" t="s">
        <v>631</v>
      </c>
      <c r="E744" s="1" t="s">
        <v>3479</v>
      </c>
      <c r="F744" s="1" t="s">
        <v>3462</v>
      </c>
      <c r="G744" s="1">
        <v>1171.2</v>
      </c>
      <c r="H744" s="1">
        <v>3</v>
      </c>
      <c r="I744" s="1">
        <f>Sales[[#This Row],[Selling Price]]*H744</f>
        <v>3513.6000000000004</v>
      </c>
      <c r="J744" s="1">
        <f>VLOOKUP(Sales[[#This Row],[Product ID]],Products[],4,0)</f>
        <v>787.31</v>
      </c>
      <c r="K744" s="1">
        <f>Sales[[#This Row],[Total Sales]]-Sales[[#This Row],[Cost price]]</f>
        <v>2726.2900000000004</v>
      </c>
      <c r="L744" s="1" t="str">
        <f>TEXT(Sales[[#This Row],[Date and Time]],"dddd")</f>
        <v>Sunday</v>
      </c>
      <c r="M744" s="1" t="str">
        <f>TEXT(Sales[[#This Row],[Date and Time]],"mm")</f>
        <v>05</v>
      </c>
      <c r="N744" s="10" t="str">
        <f>TEXT(Sales[[#This Row],[Date and Time]],"mmmm")</f>
        <v>May</v>
      </c>
    </row>
    <row r="745" spans="1:14" x14ac:dyDescent="0.3">
      <c r="A745" s="1" t="s">
        <v>4213</v>
      </c>
      <c r="B745" s="2">
        <v>45520.925104166665</v>
      </c>
      <c r="C745" s="1" t="s">
        <v>3413</v>
      </c>
      <c r="D745" s="1" t="s">
        <v>2717</v>
      </c>
      <c r="E745" s="1" t="s">
        <v>3461</v>
      </c>
      <c r="F745" s="1" t="s">
        <v>3467</v>
      </c>
      <c r="G745" s="1">
        <v>1166.24</v>
      </c>
      <c r="H745" s="1">
        <v>3</v>
      </c>
      <c r="I745" s="1">
        <f>Sales[[#This Row],[Selling Price]]*H745</f>
        <v>3498.7200000000003</v>
      </c>
      <c r="J745" s="1">
        <f>VLOOKUP(Sales[[#This Row],[Product ID]],Products[],4,0)</f>
        <v>311.56</v>
      </c>
      <c r="K745" s="1">
        <f>Sales[[#This Row],[Total Sales]]-Sales[[#This Row],[Cost price]]</f>
        <v>3187.1600000000003</v>
      </c>
      <c r="L745" s="1" t="str">
        <f>TEXT(Sales[[#This Row],[Date and Time]],"dddd")</f>
        <v>Friday</v>
      </c>
      <c r="M745" s="1" t="str">
        <f>TEXT(Sales[[#This Row],[Date and Time]],"mm")</f>
        <v>08</v>
      </c>
      <c r="N745" s="10" t="str">
        <f>TEXT(Sales[[#This Row],[Date and Time]],"mmmm")</f>
        <v>August</v>
      </c>
    </row>
    <row r="746" spans="1:14" x14ac:dyDescent="0.3">
      <c r="A746" s="1" t="s">
        <v>4214</v>
      </c>
      <c r="B746" s="2">
        <v>45547.416944444441</v>
      </c>
      <c r="C746" s="1" t="s">
        <v>3385</v>
      </c>
      <c r="D746" s="1" t="s">
        <v>2394</v>
      </c>
      <c r="E746" s="1" t="s">
        <v>3464</v>
      </c>
      <c r="F746" s="1" t="s">
        <v>3467</v>
      </c>
      <c r="G746" s="1">
        <v>1046.57</v>
      </c>
      <c r="H746" s="1">
        <v>10</v>
      </c>
      <c r="I746" s="1">
        <f>Sales[[#This Row],[Selling Price]]*H746</f>
        <v>10465.699999999999</v>
      </c>
      <c r="J746" s="1">
        <f>VLOOKUP(Sales[[#This Row],[Product ID]],Products[],4,0)</f>
        <v>28.1</v>
      </c>
      <c r="K746" s="1">
        <f>Sales[[#This Row],[Total Sales]]-Sales[[#This Row],[Cost price]]</f>
        <v>10437.599999999999</v>
      </c>
      <c r="L746" s="1" t="str">
        <f>TEXT(Sales[[#This Row],[Date and Time]],"dddd")</f>
        <v>Thursday</v>
      </c>
      <c r="M746" s="1" t="str">
        <f>TEXT(Sales[[#This Row],[Date and Time]],"mm")</f>
        <v>09</v>
      </c>
      <c r="N746" s="10" t="str">
        <f>TEXT(Sales[[#This Row],[Date and Time]],"mmmm")</f>
        <v>September</v>
      </c>
    </row>
    <row r="747" spans="1:14" x14ac:dyDescent="0.3">
      <c r="A747" s="1" t="s">
        <v>4215</v>
      </c>
      <c r="B747" s="2">
        <v>45381.556932870371</v>
      </c>
      <c r="C747" s="1" t="s">
        <v>3387</v>
      </c>
      <c r="D747" s="1" t="s">
        <v>2931</v>
      </c>
      <c r="E747" s="1" t="s">
        <v>3464</v>
      </c>
      <c r="F747" s="1" t="s">
        <v>3467</v>
      </c>
      <c r="G747" s="1">
        <v>1057.9100000000001</v>
      </c>
      <c r="H747" s="1">
        <v>9</v>
      </c>
      <c r="I747" s="1">
        <f>Sales[[#This Row],[Selling Price]]*H747</f>
        <v>9521.19</v>
      </c>
      <c r="J747" s="1">
        <f>VLOOKUP(Sales[[#This Row],[Product ID]],Products[],4,0)</f>
        <v>162.74</v>
      </c>
      <c r="K747" s="1">
        <f>Sales[[#This Row],[Total Sales]]-Sales[[#This Row],[Cost price]]</f>
        <v>9358.4500000000007</v>
      </c>
      <c r="L747" s="1" t="str">
        <f>TEXT(Sales[[#This Row],[Date and Time]],"dddd")</f>
        <v>Saturday</v>
      </c>
      <c r="M747" s="1" t="str">
        <f>TEXT(Sales[[#This Row],[Date and Time]],"mm")</f>
        <v>03</v>
      </c>
      <c r="N747" s="10" t="str">
        <f>TEXT(Sales[[#This Row],[Date and Time]],"mmmm")</f>
        <v>March</v>
      </c>
    </row>
    <row r="748" spans="1:14" x14ac:dyDescent="0.3">
      <c r="A748" s="1" t="s">
        <v>4216</v>
      </c>
      <c r="B748" s="2">
        <v>45599.74417824074</v>
      </c>
      <c r="C748" s="1" t="s">
        <v>3220</v>
      </c>
      <c r="D748" s="1" t="s">
        <v>3075</v>
      </c>
      <c r="E748" s="1" t="s">
        <v>3466</v>
      </c>
      <c r="F748" s="1" t="s">
        <v>3472</v>
      </c>
      <c r="G748" s="1">
        <v>1828.82</v>
      </c>
      <c r="H748" s="1">
        <v>1</v>
      </c>
      <c r="I748" s="1">
        <f>Sales[[#This Row],[Selling Price]]*H748</f>
        <v>1828.82</v>
      </c>
      <c r="J748" s="1">
        <f>VLOOKUP(Sales[[#This Row],[Product ID]],Products[],4,0)</f>
        <v>27.63</v>
      </c>
      <c r="K748" s="1">
        <f>Sales[[#This Row],[Total Sales]]-Sales[[#This Row],[Cost price]]</f>
        <v>1801.1899999999998</v>
      </c>
      <c r="L748" s="1" t="str">
        <f>TEXT(Sales[[#This Row],[Date and Time]],"dddd")</f>
        <v>Sunday</v>
      </c>
      <c r="M748" s="1" t="str">
        <f>TEXT(Sales[[#This Row],[Date and Time]],"mm")</f>
        <v>11</v>
      </c>
      <c r="N748" s="10" t="str">
        <f>TEXT(Sales[[#This Row],[Date and Time]],"mmmm")</f>
        <v>November</v>
      </c>
    </row>
    <row r="749" spans="1:14" x14ac:dyDescent="0.3">
      <c r="A749" s="1" t="s">
        <v>4217</v>
      </c>
      <c r="B749" s="2">
        <v>45324.080937500003</v>
      </c>
      <c r="C749" s="1" t="s">
        <v>3276</v>
      </c>
      <c r="D749" s="1" t="s">
        <v>1014</v>
      </c>
      <c r="E749" s="1" t="s">
        <v>3471</v>
      </c>
      <c r="F749" s="1" t="s">
        <v>3469</v>
      </c>
      <c r="G749" s="1">
        <v>616.29</v>
      </c>
      <c r="H749" s="1">
        <v>1</v>
      </c>
      <c r="I749" s="1">
        <f>Sales[[#This Row],[Selling Price]]*H749</f>
        <v>616.29</v>
      </c>
      <c r="J749" s="1">
        <f>VLOOKUP(Sales[[#This Row],[Product ID]],Products[],4,0)</f>
        <v>736.41</v>
      </c>
      <c r="K749" s="1">
        <f>Sales[[#This Row],[Total Sales]]-Sales[[#This Row],[Cost price]]</f>
        <v>-120.12</v>
      </c>
      <c r="L749" s="1" t="str">
        <f>TEXT(Sales[[#This Row],[Date and Time]],"dddd")</f>
        <v>Friday</v>
      </c>
      <c r="M749" s="1" t="str">
        <f>TEXT(Sales[[#This Row],[Date and Time]],"mm")</f>
        <v>02</v>
      </c>
      <c r="N749" s="10" t="str">
        <f>TEXT(Sales[[#This Row],[Date and Time]],"mmmm")</f>
        <v>February</v>
      </c>
    </row>
    <row r="750" spans="1:14" x14ac:dyDescent="0.3">
      <c r="A750" s="1" t="s">
        <v>4218</v>
      </c>
      <c r="B750" s="2">
        <v>45385.40179398148</v>
      </c>
      <c r="C750" s="1" t="s">
        <v>3267</v>
      </c>
      <c r="D750" s="1" t="s">
        <v>601</v>
      </c>
      <c r="E750" s="1" t="s">
        <v>3461</v>
      </c>
      <c r="F750" s="1" t="s">
        <v>3462</v>
      </c>
      <c r="G750" s="1">
        <v>564.94000000000005</v>
      </c>
      <c r="H750" s="1">
        <v>8</v>
      </c>
      <c r="I750" s="1">
        <f>Sales[[#This Row],[Selling Price]]*H750</f>
        <v>4519.5200000000004</v>
      </c>
      <c r="J750" s="1">
        <f>VLOOKUP(Sales[[#This Row],[Product ID]],Products[],4,0)</f>
        <v>465.59</v>
      </c>
      <c r="K750" s="1">
        <f>Sales[[#This Row],[Total Sales]]-Sales[[#This Row],[Cost price]]</f>
        <v>4053.9300000000003</v>
      </c>
      <c r="L750" s="1" t="str">
        <f>TEXT(Sales[[#This Row],[Date and Time]],"dddd")</f>
        <v>Wednesday</v>
      </c>
      <c r="M750" s="1" t="str">
        <f>TEXT(Sales[[#This Row],[Date and Time]],"mm")</f>
        <v>04</v>
      </c>
      <c r="N750" s="10" t="str">
        <f>TEXT(Sales[[#This Row],[Date and Time]],"mmmm")</f>
        <v>April</v>
      </c>
    </row>
    <row r="751" spans="1:14" x14ac:dyDescent="0.3">
      <c r="A751" s="1" t="s">
        <v>4219</v>
      </c>
      <c r="B751" s="2">
        <v>45368.033206018517</v>
      </c>
      <c r="C751" s="1" t="s">
        <v>3417</v>
      </c>
      <c r="D751" s="1" t="s">
        <v>2409</v>
      </c>
      <c r="E751" s="1" t="s">
        <v>3461</v>
      </c>
      <c r="F751" s="1" t="s">
        <v>3469</v>
      </c>
      <c r="G751" s="1">
        <v>1190.5</v>
      </c>
      <c r="H751" s="1">
        <v>10</v>
      </c>
      <c r="I751" s="1">
        <f>Sales[[#This Row],[Selling Price]]*H751</f>
        <v>11905</v>
      </c>
      <c r="J751" s="1">
        <f>VLOOKUP(Sales[[#This Row],[Product ID]],Products[],4,0)</f>
        <v>648.5</v>
      </c>
      <c r="K751" s="1">
        <f>Sales[[#This Row],[Total Sales]]-Sales[[#This Row],[Cost price]]</f>
        <v>11256.5</v>
      </c>
      <c r="L751" s="1" t="str">
        <f>TEXT(Sales[[#This Row],[Date and Time]],"dddd")</f>
        <v>Sunday</v>
      </c>
      <c r="M751" s="1" t="str">
        <f>TEXT(Sales[[#This Row],[Date and Time]],"mm")</f>
        <v>03</v>
      </c>
      <c r="N751" s="10" t="str">
        <f>TEXT(Sales[[#This Row],[Date and Time]],"mmmm")</f>
        <v>March</v>
      </c>
    </row>
    <row r="752" spans="1:14" x14ac:dyDescent="0.3">
      <c r="A752" s="1" t="s">
        <v>4220</v>
      </c>
      <c r="B752" s="2">
        <v>45446.549710648149</v>
      </c>
      <c r="C752" s="1" t="s">
        <v>3394</v>
      </c>
      <c r="D752" s="1" t="s">
        <v>2424</v>
      </c>
      <c r="E752" s="1" t="s">
        <v>3466</v>
      </c>
      <c r="F752" s="1" t="s">
        <v>3476</v>
      </c>
      <c r="G752" s="1">
        <v>1842.95</v>
      </c>
      <c r="H752" s="1">
        <v>7</v>
      </c>
      <c r="I752" s="1">
        <f>Sales[[#This Row],[Selling Price]]*H752</f>
        <v>12900.65</v>
      </c>
      <c r="J752" s="1">
        <f>VLOOKUP(Sales[[#This Row],[Product ID]],Products[],4,0)</f>
        <v>74.92</v>
      </c>
      <c r="K752" s="1">
        <f>Sales[[#This Row],[Total Sales]]-Sales[[#This Row],[Cost price]]</f>
        <v>12825.73</v>
      </c>
      <c r="L752" s="1" t="str">
        <f>TEXT(Sales[[#This Row],[Date and Time]],"dddd")</f>
        <v>Monday</v>
      </c>
      <c r="M752" s="1" t="str">
        <f>TEXT(Sales[[#This Row],[Date and Time]],"mm")</f>
        <v>06</v>
      </c>
      <c r="N752" s="10" t="str">
        <f>TEXT(Sales[[#This Row],[Date and Time]],"mmmm")</f>
        <v>June</v>
      </c>
    </row>
    <row r="753" spans="1:14" x14ac:dyDescent="0.3">
      <c r="A753" s="1" t="s">
        <v>4221</v>
      </c>
      <c r="B753" s="2">
        <v>45599.977141203701</v>
      </c>
      <c r="C753" s="1" t="s">
        <v>3354</v>
      </c>
      <c r="D753" s="1" t="s">
        <v>2532</v>
      </c>
      <c r="E753" s="1" t="s">
        <v>3479</v>
      </c>
      <c r="F753" s="1" t="s">
        <v>3467</v>
      </c>
      <c r="G753" s="1">
        <v>751.99</v>
      </c>
      <c r="H753" s="1">
        <v>10</v>
      </c>
      <c r="I753" s="1">
        <f>Sales[[#This Row],[Selling Price]]*H753</f>
        <v>7519.9</v>
      </c>
      <c r="J753" s="1">
        <f>VLOOKUP(Sales[[#This Row],[Product ID]],Products[],4,0)</f>
        <v>294.83</v>
      </c>
      <c r="K753" s="1">
        <f>Sales[[#This Row],[Total Sales]]-Sales[[#This Row],[Cost price]]</f>
        <v>7225.07</v>
      </c>
      <c r="L753" s="1" t="str">
        <f>TEXT(Sales[[#This Row],[Date and Time]],"dddd")</f>
        <v>Sunday</v>
      </c>
      <c r="M753" s="1" t="str">
        <f>TEXT(Sales[[#This Row],[Date and Time]],"mm")</f>
        <v>11</v>
      </c>
      <c r="N753" s="10" t="str">
        <f>TEXT(Sales[[#This Row],[Date and Time]],"mmmm")</f>
        <v>November</v>
      </c>
    </row>
    <row r="754" spans="1:14" x14ac:dyDescent="0.3">
      <c r="A754" s="1" t="s">
        <v>4222</v>
      </c>
      <c r="B754" s="2">
        <v>45353.752187500002</v>
      </c>
      <c r="C754" s="1" t="s">
        <v>3319</v>
      </c>
      <c r="D754" s="1" t="s">
        <v>351</v>
      </c>
      <c r="E754" s="1" t="s">
        <v>3461</v>
      </c>
      <c r="F754" s="1" t="s">
        <v>3462</v>
      </c>
      <c r="G754" s="1">
        <v>32.049999999999997</v>
      </c>
      <c r="H754" s="1">
        <v>2</v>
      </c>
      <c r="I754" s="1">
        <f>Sales[[#This Row],[Selling Price]]*H754</f>
        <v>64.099999999999994</v>
      </c>
      <c r="J754" s="1">
        <f>VLOOKUP(Sales[[#This Row],[Product ID]],Products[],4,0)</f>
        <v>704.91</v>
      </c>
      <c r="K754" s="1">
        <f>Sales[[#This Row],[Total Sales]]-Sales[[#This Row],[Cost price]]</f>
        <v>-640.80999999999995</v>
      </c>
      <c r="L754" s="1" t="str">
        <f>TEXT(Sales[[#This Row],[Date and Time]],"dddd")</f>
        <v>Saturday</v>
      </c>
      <c r="M754" s="1" t="str">
        <f>TEXT(Sales[[#This Row],[Date and Time]],"mm")</f>
        <v>03</v>
      </c>
      <c r="N754" s="10" t="str">
        <f>TEXT(Sales[[#This Row],[Date and Time]],"mmmm")</f>
        <v>March</v>
      </c>
    </row>
    <row r="755" spans="1:14" x14ac:dyDescent="0.3">
      <c r="A755" s="1" t="s">
        <v>4223</v>
      </c>
      <c r="B755" s="2">
        <v>45458.219930555555</v>
      </c>
      <c r="C755" s="1" t="s">
        <v>3284</v>
      </c>
      <c r="D755" s="1" t="s">
        <v>2108</v>
      </c>
      <c r="E755" s="1" t="s">
        <v>3461</v>
      </c>
      <c r="F755" s="1" t="s">
        <v>3476</v>
      </c>
      <c r="G755" s="1">
        <v>673.27</v>
      </c>
      <c r="H755" s="1">
        <v>1</v>
      </c>
      <c r="I755" s="1">
        <f>Sales[[#This Row],[Selling Price]]*H755</f>
        <v>673.27</v>
      </c>
      <c r="J755" s="1">
        <f>VLOOKUP(Sales[[#This Row],[Product ID]],Products[],4,0)</f>
        <v>644.58000000000004</v>
      </c>
      <c r="K755" s="1">
        <f>Sales[[#This Row],[Total Sales]]-Sales[[#This Row],[Cost price]]</f>
        <v>28.689999999999941</v>
      </c>
      <c r="L755" s="1" t="str">
        <f>TEXT(Sales[[#This Row],[Date and Time]],"dddd")</f>
        <v>Saturday</v>
      </c>
      <c r="M755" s="1" t="str">
        <f>TEXT(Sales[[#This Row],[Date and Time]],"mm")</f>
        <v>06</v>
      </c>
      <c r="N755" s="10" t="str">
        <f>TEXT(Sales[[#This Row],[Date and Time]],"mmmm")</f>
        <v>June</v>
      </c>
    </row>
    <row r="756" spans="1:14" x14ac:dyDescent="0.3">
      <c r="A756" s="1" t="s">
        <v>4224</v>
      </c>
      <c r="B756" s="2">
        <v>45534.074780092589</v>
      </c>
      <c r="C756" s="1" t="s">
        <v>3419</v>
      </c>
      <c r="D756" s="1" t="s">
        <v>2448</v>
      </c>
      <c r="E756" s="1" t="s">
        <v>3461</v>
      </c>
      <c r="F756" s="1" t="s">
        <v>3467</v>
      </c>
      <c r="G756" s="1">
        <v>1401.24</v>
      </c>
      <c r="H756" s="1">
        <v>8</v>
      </c>
      <c r="I756" s="1">
        <f>Sales[[#This Row],[Selling Price]]*H756</f>
        <v>11209.92</v>
      </c>
      <c r="J756" s="1">
        <f>VLOOKUP(Sales[[#This Row],[Product ID]],Products[],4,0)</f>
        <v>925.33</v>
      </c>
      <c r="K756" s="1">
        <f>Sales[[#This Row],[Total Sales]]-Sales[[#This Row],[Cost price]]</f>
        <v>10284.59</v>
      </c>
      <c r="L756" s="1" t="str">
        <f>TEXT(Sales[[#This Row],[Date and Time]],"dddd")</f>
        <v>Friday</v>
      </c>
      <c r="M756" s="1" t="str">
        <f>TEXT(Sales[[#This Row],[Date and Time]],"mm")</f>
        <v>08</v>
      </c>
      <c r="N756" s="10" t="str">
        <f>TEXT(Sales[[#This Row],[Date and Time]],"mmmm")</f>
        <v>August</v>
      </c>
    </row>
    <row r="757" spans="1:14" x14ac:dyDescent="0.3">
      <c r="A757" s="1" t="s">
        <v>4225</v>
      </c>
      <c r="B757" s="2">
        <v>45316.978541666664</v>
      </c>
      <c r="C757" s="1" t="s">
        <v>3371</v>
      </c>
      <c r="D757" s="1" t="s">
        <v>884</v>
      </c>
      <c r="E757" s="1" t="s">
        <v>3461</v>
      </c>
      <c r="F757" s="1" t="s">
        <v>3462</v>
      </c>
      <c r="G757" s="1">
        <v>1209.27</v>
      </c>
      <c r="H757" s="1">
        <v>1</v>
      </c>
      <c r="I757" s="1">
        <f>Sales[[#This Row],[Selling Price]]*H757</f>
        <v>1209.27</v>
      </c>
      <c r="J757" s="1">
        <f>VLOOKUP(Sales[[#This Row],[Product ID]],Products[],4,0)</f>
        <v>370.52</v>
      </c>
      <c r="K757" s="1">
        <f>Sales[[#This Row],[Total Sales]]-Sales[[#This Row],[Cost price]]</f>
        <v>838.75</v>
      </c>
      <c r="L757" s="1" t="str">
        <f>TEXT(Sales[[#This Row],[Date and Time]],"dddd")</f>
        <v>Thursday</v>
      </c>
      <c r="M757" s="1" t="str">
        <f>TEXT(Sales[[#This Row],[Date and Time]],"mm")</f>
        <v>01</v>
      </c>
      <c r="N757" s="10" t="str">
        <f>TEXT(Sales[[#This Row],[Date and Time]],"mmmm")</f>
        <v>January</v>
      </c>
    </row>
    <row r="758" spans="1:14" x14ac:dyDescent="0.3">
      <c r="A758" s="1" t="s">
        <v>4226</v>
      </c>
      <c r="B758" s="2">
        <v>45499.907118055555</v>
      </c>
      <c r="C758" s="1" t="s">
        <v>3438</v>
      </c>
      <c r="D758" s="1" t="s">
        <v>2245</v>
      </c>
      <c r="E758" s="1" t="s">
        <v>3471</v>
      </c>
      <c r="F758" s="1" t="s">
        <v>3469</v>
      </c>
      <c r="G758" s="1">
        <v>348.9</v>
      </c>
      <c r="H758" s="1">
        <v>2</v>
      </c>
      <c r="I758" s="1">
        <f>Sales[[#This Row],[Selling Price]]*H758</f>
        <v>697.8</v>
      </c>
      <c r="J758" s="1">
        <f>VLOOKUP(Sales[[#This Row],[Product ID]],Products[],4,0)</f>
        <v>751.58</v>
      </c>
      <c r="K758" s="1">
        <f>Sales[[#This Row],[Total Sales]]-Sales[[#This Row],[Cost price]]</f>
        <v>-53.780000000000086</v>
      </c>
      <c r="L758" s="1" t="str">
        <f>TEXT(Sales[[#This Row],[Date and Time]],"dddd")</f>
        <v>Friday</v>
      </c>
      <c r="M758" s="1" t="str">
        <f>TEXT(Sales[[#This Row],[Date and Time]],"mm")</f>
        <v>07</v>
      </c>
      <c r="N758" s="10" t="str">
        <f>TEXT(Sales[[#This Row],[Date and Time]],"mmmm")</f>
        <v>July</v>
      </c>
    </row>
    <row r="759" spans="1:14" x14ac:dyDescent="0.3">
      <c r="A759" s="1" t="s">
        <v>4227</v>
      </c>
      <c r="B759" s="2">
        <v>45321.978148148148</v>
      </c>
      <c r="C759" s="1" t="s">
        <v>3432</v>
      </c>
      <c r="D759" s="1" t="s">
        <v>2144</v>
      </c>
      <c r="E759" s="1" t="s">
        <v>3471</v>
      </c>
      <c r="F759" s="1" t="s">
        <v>3472</v>
      </c>
      <c r="G759" s="1">
        <v>679.26</v>
      </c>
      <c r="H759" s="1">
        <v>1</v>
      </c>
      <c r="I759" s="1">
        <f>Sales[[#This Row],[Selling Price]]*H759</f>
        <v>679.26</v>
      </c>
      <c r="J759" s="1">
        <f>VLOOKUP(Sales[[#This Row],[Product ID]],Products[],4,0)</f>
        <v>221.06</v>
      </c>
      <c r="K759" s="1">
        <f>Sales[[#This Row],[Total Sales]]-Sales[[#This Row],[Cost price]]</f>
        <v>458.2</v>
      </c>
      <c r="L759" s="1" t="str">
        <f>TEXT(Sales[[#This Row],[Date and Time]],"dddd")</f>
        <v>Tuesday</v>
      </c>
      <c r="M759" s="1" t="str">
        <f>TEXT(Sales[[#This Row],[Date and Time]],"mm")</f>
        <v>01</v>
      </c>
      <c r="N759" s="10" t="str">
        <f>TEXT(Sales[[#This Row],[Date and Time]],"mmmm")</f>
        <v>January</v>
      </c>
    </row>
    <row r="760" spans="1:14" x14ac:dyDescent="0.3">
      <c r="A760" s="1" t="s">
        <v>4228</v>
      </c>
      <c r="B760" s="2">
        <v>45402.05740740741</v>
      </c>
      <c r="C760" s="1" t="s">
        <v>3259</v>
      </c>
      <c r="D760" s="1" t="s">
        <v>843</v>
      </c>
      <c r="E760" s="1" t="s">
        <v>3466</v>
      </c>
      <c r="F760" s="1" t="s">
        <v>3462</v>
      </c>
      <c r="G760" s="1">
        <v>249.1</v>
      </c>
      <c r="H760" s="1">
        <v>6</v>
      </c>
      <c r="I760" s="1">
        <f>Sales[[#This Row],[Selling Price]]*H760</f>
        <v>1494.6</v>
      </c>
      <c r="J760" s="1">
        <f>VLOOKUP(Sales[[#This Row],[Product ID]],Products[],4,0)</f>
        <v>211.71</v>
      </c>
      <c r="K760" s="1">
        <f>Sales[[#This Row],[Total Sales]]-Sales[[#This Row],[Cost price]]</f>
        <v>1282.8899999999999</v>
      </c>
      <c r="L760" s="1" t="str">
        <f>TEXT(Sales[[#This Row],[Date and Time]],"dddd")</f>
        <v>Saturday</v>
      </c>
      <c r="M760" s="1" t="str">
        <f>TEXT(Sales[[#This Row],[Date and Time]],"mm")</f>
        <v>04</v>
      </c>
      <c r="N760" s="10" t="str">
        <f>TEXT(Sales[[#This Row],[Date and Time]],"mmmm")</f>
        <v>April</v>
      </c>
    </row>
    <row r="761" spans="1:14" x14ac:dyDescent="0.3">
      <c r="A761" s="1" t="s">
        <v>4229</v>
      </c>
      <c r="B761" s="2">
        <v>45308.219085648147</v>
      </c>
      <c r="C761" s="1" t="s">
        <v>3264</v>
      </c>
      <c r="D761" s="1" t="s">
        <v>1173</v>
      </c>
      <c r="E761" s="1" t="s">
        <v>3471</v>
      </c>
      <c r="F761" s="1" t="s">
        <v>3467</v>
      </c>
      <c r="G761" s="1">
        <v>437.19</v>
      </c>
      <c r="H761" s="1">
        <v>7</v>
      </c>
      <c r="I761" s="1">
        <f>Sales[[#This Row],[Selling Price]]*H761</f>
        <v>3060.33</v>
      </c>
      <c r="J761" s="1">
        <f>VLOOKUP(Sales[[#This Row],[Product ID]],Products[],4,0)</f>
        <v>249.12</v>
      </c>
      <c r="K761" s="1">
        <f>Sales[[#This Row],[Total Sales]]-Sales[[#This Row],[Cost price]]</f>
        <v>2811.21</v>
      </c>
      <c r="L761" s="1" t="str">
        <f>TEXT(Sales[[#This Row],[Date and Time]],"dddd")</f>
        <v>Wednesday</v>
      </c>
      <c r="M761" s="1" t="str">
        <f>TEXT(Sales[[#This Row],[Date and Time]],"mm")</f>
        <v>01</v>
      </c>
      <c r="N761" s="10" t="str">
        <f>TEXT(Sales[[#This Row],[Date and Time]],"mmmm")</f>
        <v>January</v>
      </c>
    </row>
    <row r="762" spans="1:14" x14ac:dyDescent="0.3">
      <c r="A762" s="1" t="s">
        <v>4230</v>
      </c>
      <c r="B762" s="2">
        <v>45548.561886574076</v>
      </c>
      <c r="C762" s="1" t="s">
        <v>3375</v>
      </c>
      <c r="D762" s="1" t="s">
        <v>180</v>
      </c>
      <c r="E762" s="1" t="s">
        <v>3471</v>
      </c>
      <c r="F762" s="1" t="s">
        <v>3467</v>
      </c>
      <c r="G762" s="1">
        <v>1802.46</v>
      </c>
      <c r="H762" s="1">
        <v>8</v>
      </c>
      <c r="I762" s="1">
        <f>Sales[[#This Row],[Selling Price]]*H762</f>
        <v>14419.68</v>
      </c>
      <c r="J762" s="1">
        <f>VLOOKUP(Sales[[#This Row],[Product ID]],Products[],4,0)</f>
        <v>574.14</v>
      </c>
      <c r="K762" s="1">
        <f>Sales[[#This Row],[Total Sales]]-Sales[[#This Row],[Cost price]]</f>
        <v>13845.54</v>
      </c>
      <c r="L762" s="1" t="str">
        <f>TEXT(Sales[[#This Row],[Date and Time]],"dddd")</f>
        <v>Friday</v>
      </c>
      <c r="M762" s="1" t="str">
        <f>TEXT(Sales[[#This Row],[Date and Time]],"mm")</f>
        <v>09</v>
      </c>
      <c r="N762" s="10" t="str">
        <f>TEXT(Sales[[#This Row],[Date and Time]],"mmmm")</f>
        <v>September</v>
      </c>
    </row>
    <row r="763" spans="1:14" x14ac:dyDescent="0.3">
      <c r="A763" s="1" t="s">
        <v>4231</v>
      </c>
      <c r="B763" s="2">
        <v>45420.827048611114</v>
      </c>
      <c r="C763" s="1" t="s">
        <v>3299</v>
      </c>
      <c r="D763" s="1" t="s">
        <v>2375</v>
      </c>
      <c r="E763" s="1" t="s">
        <v>3466</v>
      </c>
      <c r="F763" s="1" t="s">
        <v>3462</v>
      </c>
      <c r="G763" s="1">
        <v>774.19</v>
      </c>
      <c r="H763" s="1">
        <v>6</v>
      </c>
      <c r="I763" s="1">
        <f>Sales[[#This Row],[Selling Price]]*H763</f>
        <v>4645.1400000000003</v>
      </c>
      <c r="J763" s="1">
        <f>VLOOKUP(Sales[[#This Row],[Product ID]],Products[],4,0)</f>
        <v>401.98</v>
      </c>
      <c r="K763" s="1">
        <f>Sales[[#This Row],[Total Sales]]-Sales[[#This Row],[Cost price]]</f>
        <v>4243.16</v>
      </c>
      <c r="L763" s="1" t="str">
        <f>TEXT(Sales[[#This Row],[Date and Time]],"dddd")</f>
        <v>Wednesday</v>
      </c>
      <c r="M763" s="1" t="str">
        <f>TEXT(Sales[[#This Row],[Date and Time]],"mm")</f>
        <v>05</v>
      </c>
      <c r="N763" s="10" t="str">
        <f>TEXT(Sales[[#This Row],[Date and Time]],"mmmm")</f>
        <v>May</v>
      </c>
    </row>
    <row r="764" spans="1:14" x14ac:dyDescent="0.3">
      <c r="A764" s="1" t="s">
        <v>4232</v>
      </c>
      <c r="B764" s="2">
        <v>45428.799340277779</v>
      </c>
      <c r="C764" s="1" t="s">
        <v>3452</v>
      </c>
      <c r="D764" s="1" t="s">
        <v>1023</v>
      </c>
      <c r="E764" s="1" t="s">
        <v>3479</v>
      </c>
      <c r="F764" s="1" t="s">
        <v>3462</v>
      </c>
      <c r="G764" s="1">
        <v>1062.03</v>
      </c>
      <c r="H764" s="1">
        <v>10</v>
      </c>
      <c r="I764" s="1">
        <f>Sales[[#This Row],[Selling Price]]*H764</f>
        <v>10620.3</v>
      </c>
      <c r="J764" s="1">
        <f>VLOOKUP(Sales[[#This Row],[Product ID]],Products[],4,0)</f>
        <v>907.07</v>
      </c>
      <c r="K764" s="1">
        <f>Sales[[#This Row],[Total Sales]]-Sales[[#This Row],[Cost price]]</f>
        <v>9713.23</v>
      </c>
      <c r="L764" s="1" t="str">
        <f>TEXT(Sales[[#This Row],[Date and Time]],"dddd")</f>
        <v>Thursday</v>
      </c>
      <c r="M764" s="1" t="str">
        <f>TEXT(Sales[[#This Row],[Date and Time]],"mm")</f>
        <v>05</v>
      </c>
      <c r="N764" s="10" t="str">
        <f>TEXT(Sales[[#This Row],[Date and Time]],"mmmm")</f>
        <v>May</v>
      </c>
    </row>
    <row r="765" spans="1:14" x14ac:dyDescent="0.3">
      <c r="A765" s="1" t="s">
        <v>4233</v>
      </c>
      <c r="B765" s="2">
        <v>45504.266203703701</v>
      </c>
      <c r="C765" s="1" t="s">
        <v>3409</v>
      </c>
      <c r="D765" s="1" t="s">
        <v>1921</v>
      </c>
      <c r="E765" s="1" t="s">
        <v>3461</v>
      </c>
      <c r="F765" s="1" t="s">
        <v>3467</v>
      </c>
      <c r="G765" s="1">
        <v>616.6</v>
      </c>
      <c r="H765" s="1">
        <v>10</v>
      </c>
      <c r="I765" s="1">
        <f>Sales[[#This Row],[Selling Price]]*H765</f>
        <v>6166</v>
      </c>
      <c r="J765" s="1">
        <f>VLOOKUP(Sales[[#This Row],[Product ID]],Products[],4,0)</f>
        <v>660.16</v>
      </c>
      <c r="K765" s="1">
        <f>Sales[[#This Row],[Total Sales]]-Sales[[#This Row],[Cost price]]</f>
        <v>5505.84</v>
      </c>
      <c r="L765" s="1" t="str">
        <f>TEXT(Sales[[#This Row],[Date and Time]],"dddd")</f>
        <v>Wednesday</v>
      </c>
      <c r="M765" s="1" t="str">
        <f>TEXT(Sales[[#This Row],[Date and Time]],"mm")</f>
        <v>07</v>
      </c>
      <c r="N765" s="10" t="str">
        <f>TEXT(Sales[[#This Row],[Date and Time]],"mmmm")</f>
        <v>July</v>
      </c>
    </row>
    <row r="766" spans="1:14" x14ac:dyDescent="0.3">
      <c r="A766" s="1" t="s">
        <v>4234</v>
      </c>
      <c r="B766" s="2">
        <v>45355.462060185186</v>
      </c>
      <c r="C766" s="1" t="s">
        <v>3294</v>
      </c>
      <c r="D766" s="1" t="s">
        <v>2916</v>
      </c>
      <c r="E766" s="1" t="s">
        <v>3464</v>
      </c>
      <c r="F766" s="1" t="s">
        <v>3472</v>
      </c>
      <c r="G766" s="1">
        <v>774.08</v>
      </c>
      <c r="H766" s="1">
        <v>7</v>
      </c>
      <c r="I766" s="1">
        <f>Sales[[#This Row],[Selling Price]]*H766</f>
        <v>5418.56</v>
      </c>
      <c r="J766" s="1">
        <f>VLOOKUP(Sales[[#This Row],[Product ID]],Products[],4,0)</f>
        <v>609.70000000000005</v>
      </c>
      <c r="K766" s="1">
        <f>Sales[[#This Row],[Total Sales]]-Sales[[#This Row],[Cost price]]</f>
        <v>4808.8600000000006</v>
      </c>
      <c r="L766" s="1" t="str">
        <f>TEXT(Sales[[#This Row],[Date and Time]],"dddd")</f>
        <v>Monday</v>
      </c>
      <c r="M766" s="1" t="str">
        <f>TEXT(Sales[[#This Row],[Date and Time]],"mm")</f>
        <v>03</v>
      </c>
      <c r="N766" s="10" t="str">
        <f>TEXT(Sales[[#This Row],[Date and Time]],"mmmm")</f>
        <v>March</v>
      </c>
    </row>
    <row r="767" spans="1:14" x14ac:dyDescent="0.3">
      <c r="A767" s="1" t="s">
        <v>4235</v>
      </c>
      <c r="B767" s="2">
        <v>45530.608564814815</v>
      </c>
      <c r="C767" s="1" t="s">
        <v>3345</v>
      </c>
      <c r="D767" s="1" t="s">
        <v>2258</v>
      </c>
      <c r="E767" s="1" t="s">
        <v>3471</v>
      </c>
      <c r="F767" s="1" t="s">
        <v>3472</v>
      </c>
      <c r="G767" s="1">
        <v>782.52</v>
      </c>
      <c r="H767" s="1">
        <v>1</v>
      </c>
      <c r="I767" s="1">
        <f>Sales[[#This Row],[Selling Price]]*H767</f>
        <v>782.52</v>
      </c>
      <c r="J767" s="1">
        <f>VLOOKUP(Sales[[#This Row],[Product ID]],Products[],4,0)</f>
        <v>762.47</v>
      </c>
      <c r="K767" s="1">
        <f>Sales[[#This Row],[Total Sales]]-Sales[[#This Row],[Cost price]]</f>
        <v>20.049999999999955</v>
      </c>
      <c r="L767" s="1" t="str">
        <f>TEXT(Sales[[#This Row],[Date and Time]],"dddd")</f>
        <v>Monday</v>
      </c>
      <c r="M767" s="1" t="str">
        <f>TEXT(Sales[[#This Row],[Date and Time]],"mm")</f>
        <v>08</v>
      </c>
      <c r="N767" s="10" t="str">
        <f>TEXT(Sales[[#This Row],[Date and Time]],"mmmm")</f>
        <v>August</v>
      </c>
    </row>
    <row r="768" spans="1:14" x14ac:dyDescent="0.3">
      <c r="A768" s="1" t="s">
        <v>4236</v>
      </c>
      <c r="B768" s="2">
        <v>45374.460416666669</v>
      </c>
      <c r="C768" s="1" t="s">
        <v>3406</v>
      </c>
      <c r="D768" s="1" t="s">
        <v>2849</v>
      </c>
      <c r="E768" s="1" t="s">
        <v>3471</v>
      </c>
      <c r="F768" s="1" t="s">
        <v>3462</v>
      </c>
      <c r="G768" s="1">
        <v>817.94</v>
      </c>
      <c r="H768" s="1">
        <v>1</v>
      </c>
      <c r="I768" s="1">
        <f>Sales[[#This Row],[Selling Price]]*H768</f>
        <v>817.94</v>
      </c>
      <c r="J768" s="1">
        <f>VLOOKUP(Sales[[#This Row],[Product ID]],Products[],4,0)</f>
        <v>585.16999999999996</v>
      </c>
      <c r="K768" s="1">
        <f>Sales[[#This Row],[Total Sales]]-Sales[[#This Row],[Cost price]]</f>
        <v>232.7700000000001</v>
      </c>
      <c r="L768" s="1" t="str">
        <f>TEXT(Sales[[#This Row],[Date and Time]],"dddd")</f>
        <v>Saturday</v>
      </c>
      <c r="M768" s="1" t="str">
        <f>TEXT(Sales[[#This Row],[Date and Time]],"mm")</f>
        <v>03</v>
      </c>
      <c r="N768" s="10" t="str">
        <f>TEXT(Sales[[#This Row],[Date and Time]],"mmmm")</f>
        <v>March</v>
      </c>
    </row>
    <row r="769" spans="1:14" x14ac:dyDescent="0.3">
      <c r="A769" s="1" t="s">
        <v>4237</v>
      </c>
      <c r="B769" s="2">
        <v>45501.391597222224</v>
      </c>
      <c r="C769" s="1" t="s">
        <v>3394</v>
      </c>
      <c r="D769" s="1" t="s">
        <v>1560</v>
      </c>
      <c r="E769" s="1" t="s">
        <v>3479</v>
      </c>
      <c r="F769" s="1" t="s">
        <v>3472</v>
      </c>
      <c r="G769" s="1">
        <v>1176.75</v>
      </c>
      <c r="H769" s="1">
        <v>8</v>
      </c>
      <c r="I769" s="1">
        <f>Sales[[#This Row],[Selling Price]]*H769</f>
        <v>9414</v>
      </c>
      <c r="J769" s="1">
        <f>VLOOKUP(Sales[[#This Row],[Product ID]],Products[],4,0)</f>
        <v>74.92</v>
      </c>
      <c r="K769" s="1">
        <f>Sales[[#This Row],[Total Sales]]-Sales[[#This Row],[Cost price]]</f>
        <v>9339.08</v>
      </c>
      <c r="L769" s="1" t="str">
        <f>TEXT(Sales[[#This Row],[Date and Time]],"dddd")</f>
        <v>Sunday</v>
      </c>
      <c r="M769" s="1" t="str">
        <f>TEXT(Sales[[#This Row],[Date and Time]],"mm")</f>
        <v>07</v>
      </c>
      <c r="N769" s="10" t="str">
        <f>TEXT(Sales[[#This Row],[Date and Time]],"mmmm")</f>
        <v>July</v>
      </c>
    </row>
    <row r="770" spans="1:14" x14ac:dyDescent="0.3">
      <c r="A770" s="1" t="s">
        <v>4238</v>
      </c>
      <c r="B770" s="2">
        <v>45457.731851851851</v>
      </c>
      <c r="C770" s="1" t="s">
        <v>3281</v>
      </c>
      <c r="D770" s="1" t="s">
        <v>287</v>
      </c>
      <c r="E770" s="1" t="s">
        <v>3479</v>
      </c>
      <c r="F770" s="1" t="s">
        <v>3476</v>
      </c>
      <c r="G770" s="1">
        <v>1745.93</v>
      </c>
      <c r="H770" s="1">
        <v>8</v>
      </c>
      <c r="I770" s="1">
        <f>Sales[[#This Row],[Selling Price]]*H770</f>
        <v>13967.44</v>
      </c>
      <c r="J770" s="1">
        <f>VLOOKUP(Sales[[#This Row],[Product ID]],Products[],4,0)</f>
        <v>136.99</v>
      </c>
      <c r="K770" s="1">
        <f>Sales[[#This Row],[Total Sales]]-Sales[[#This Row],[Cost price]]</f>
        <v>13830.45</v>
      </c>
      <c r="L770" s="1" t="str">
        <f>TEXT(Sales[[#This Row],[Date and Time]],"dddd")</f>
        <v>Friday</v>
      </c>
      <c r="M770" s="1" t="str">
        <f>TEXT(Sales[[#This Row],[Date and Time]],"mm")</f>
        <v>06</v>
      </c>
      <c r="N770" s="10" t="str">
        <f>TEXT(Sales[[#This Row],[Date and Time]],"mmmm")</f>
        <v>June</v>
      </c>
    </row>
    <row r="771" spans="1:14" x14ac:dyDescent="0.3">
      <c r="A771" s="1" t="s">
        <v>4239</v>
      </c>
      <c r="B771" s="2">
        <v>45341.663449074076</v>
      </c>
      <c r="C771" s="1" t="s">
        <v>3342</v>
      </c>
      <c r="D771" s="1" t="s">
        <v>2532</v>
      </c>
      <c r="E771" s="1" t="s">
        <v>3479</v>
      </c>
      <c r="F771" s="1" t="s">
        <v>3467</v>
      </c>
      <c r="G771" s="1">
        <v>1214.82</v>
      </c>
      <c r="H771" s="1">
        <v>10</v>
      </c>
      <c r="I771" s="1">
        <f>Sales[[#This Row],[Selling Price]]*H771</f>
        <v>12148.199999999999</v>
      </c>
      <c r="J771" s="1">
        <f>VLOOKUP(Sales[[#This Row],[Product ID]],Products[],4,0)</f>
        <v>961.3</v>
      </c>
      <c r="K771" s="1">
        <f>Sales[[#This Row],[Total Sales]]-Sales[[#This Row],[Cost price]]</f>
        <v>11186.9</v>
      </c>
      <c r="L771" s="1" t="str">
        <f>TEXT(Sales[[#This Row],[Date and Time]],"dddd")</f>
        <v>Monday</v>
      </c>
      <c r="M771" s="1" t="str">
        <f>TEXT(Sales[[#This Row],[Date and Time]],"mm")</f>
        <v>02</v>
      </c>
      <c r="N771" s="10" t="str">
        <f>TEXT(Sales[[#This Row],[Date and Time]],"mmmm")</f>
        <v>February</v>
      </c>
    </row>
    <row r="772" spans="1:14" x14ac:dyDescent="0.3">
      <c r="A772" s="1" t="s">
        <v>4240</v>
      </c>
      <c r="B772" s="2">
        <v>45371.236608796295</v>
      </c>
      <c r="C772" s="1" t="s">
        <v>3322</v>
      </c>
      <c r="D772" s="1" t="s">
        <v>1318</v>
      </c>
      <c r="E772" s="1" t="s">
        <v>3464</v>
      </c>
      <c r="F772" s="1" t="s">
        <v>3469</v>
      </c>
      <c r="G772" s="1">
        <v>1468.57</v>
      </c>
      <c r="H772" s="1">
        <v>4</v>
      </c>
      <c r="I772" s="1">
        <f>Sales[[#This Row],[Selling Price]]*H772</f>
        <v>5874.28</v>
      </c>
      <c r="J772" s="1">
        <f>VLOOKUP(Sales[[#This Row],[Product ID]],Products[],4,0)</f>
        <v>35.22</v>
      </c>
      <c r="K772" s="1">
        <f>Sales[[#This Row],[Total Sales]]-Sales[[#This Row],[Cost price]]</f>
        <v>5839.0599999999995</v>
      </c>
      <c r="L772" s="1" t="str">
        <f>TEXT(Sales[[#This Row],[Date and Time]],"dddd")</f>
        <v>Wednesday</v>
      </c>
      <c r="M772" s="1" t="str">
        <f>TEXT(Sales[[#This Row],[Date and Time]],"mm")</f>
        <v>03</v>
      </c>
      <c r="N772" s="10" t="str">
        <f>TEXT(Sales[[#This Row],[Date and Time]],"mmmm")</f>
        <v>March</v>
      </c>
    </row>
    <row r="773" spans="1:14" x14ac:dyDescent="0.3">
      <c r="A773" s="1" t="s">
        <v>4241</v>
      </c>
      <c r="B773" s="2">
        <v>45359.544074074074</v>
      </c>
      <c r="C773" s="1" t="s">
        <v>3336</v>
      </c>
      <c r="D773" s="1" t="s">
        <v>1336</v>
      </c>
      <c r="E773" s="1" t="s">
        <v>3471</v>
      </c>
      <c r="F773" s="1" t="s">
        <v>3472</v>
      </c>
      <c r="G773" s="1">
        <v>759.24</v>
      </c>
      <c r="H773" s="1">
        <v>10</v>
      </c>
      <c r="I773" s="1">
        <f>Sales[[#This Row],[Selling Price]]*H773</f>
        <v>7592.4</v>
      </c>
      <c r="J773" s="1">
        <f>VLOOKUP(Sales[[#This Row],[Product ID]],Products[],4,0)</f>
        <v>970.96</v>
      </c>
      <c r="K773" s="1">
        <f>Sales[[#This Row],[Total Sales]]-Sales[[#This Row],[Cost price]]</f>
        <v>6621.44</v>
      </c>
      <c r="L773" s="1" t="str">
        <f>TEXT(Sales[[#This Row],[Date and Time]],"dddd")</f>
        <v>Friday</v>
      </c>
      <c r="M773" s="1" t="str">
        <f>TEXT(Sales[[#This Row],[Date and Time]],"mm")</f>
        <v>03</v>
      </c>
      <c r="N773" s="10" t="str">
        <f>TEXT(Sales[[#This Row],[Date and Time]],"mmmm")</f>
        <v>March</v>
      </c>
    </row>
    <row r="774" spans="1:14" x14ac:dyDescent="0.3">
      <c r="A774" s="1" t="s">
        <v>4242</v>
      </c>
      <c r="B774" s="2">
        <v>45562.702418981484</v>
      </c>
      <c r="C774" s="1" t="s">
        <v>3446</v>
      </c>
      <c r="D774" s="1" t="s">
        <v>2777</v>
      </c>
      <c r="E774" s="1" t="s">
        <v>3479</v>
      </c>
      <c r="F774" s="1" t="s">
        <v>3476</v>
      </c>
      <c r="G774" s="1">
        <v>200.45</v>
      </c>
      <c r="H774" s="1">
        <v>10</v>
      </c>
      <c r="I774" s="1">
        <f>Sales[[#This Row],[Selling Price]]*H774</f>
        <v>2004.5</v>
      </c>
      <c r="J774" s="1">
        <f>VLOOKUP(Sales[[#This Row],[Product ID]],Products[],4,0)</f>
        <v>809.98</v>
      </c>
      <c r="K774" s="1">
        <f>Sales[[#This Row],[Total Sales]]-Sales[[#This Row],[Cost price]]</f>
        <v>1194.52</v>
      </c>
      <c r="L774" s="1" t="str">
        <f>TEXT(Sales[[#This Row],[Date and Time]],"dddd")</f>
        <v>Friday</v>
      </c>
      <c r="M774" s="1" t="str">
        <f>TEXT(Sales[[#This Row],[Date and Time]],"mm")</f>
        <v>09</v>
      </c>
      <c r="N774" s="10" t="str">
        <f>TEXT(Sales[[#This Row],[Date and Time]],"mmmm")</f>
        <v>September</v>
      </c>
    </row>
    <row r="775" spans="1:14" x14ac:dyDescent="0.3">
      <c r="A775" s="1" t="s">
        <v>4243</v>
      </c>
      <c r="B775" s="2">
        <v>45583.636435185188</v>
      </c>
      <c r="C775" s="1" t="s">
        <v>3327</v>
      </c>
      <c r="D775" s="1" t="s">
        <v>2693</v>
      </c>
      <c r="E775" s="1" t="s">
        <v>3464</v>
      </c>
      <c r="F775" s="1" t="s">
        <v>3472</v>
      </c>
      <c r="G775" s="1">
        <v>411.24</v>
      </c>
      <c r="H775" s="1">
        <v>5</v>
      </c>
      <c r="I775" s="1">
        <f>Sales[[#This Row],[Selling Price]]*H775</f>
        <v>2056.1999999999998</v>
      </c>
      <c r="J775" s="1">
        <f>VLOOKUP(Sales[[#This Row],[Product ID]],Products[],4,0)</f>
        <v>984.71</v>
      </c>
      <c r="K775" s="1">
        <f>Sales[[#This Row],[Total Sales]]-Sales[[#This Row],[Cost price]]</f>
        <v>1071.4899999999998</v>
      </c>
      <c r="L775" s="1" t="str">
        <f>TEXT(Sales[[#This Row],[Date and Time]],"dddd")</f>
        <v>Friday</v>
      </c>
      <c r="M775" s="1" t="str">
        <f>TEXT(Sales[[#This Row],[Date and Time]],"mm")</f>
        <v>10</v>
      </c>
      <c r="N775" s="10" t="str">
        <f>TEXT(Sales[[#This Row],[Date and Time]],"mmmm")</f>
        <v>October</v>
      </c>
    </row>
    <row r="776" spans="1:14" x14ac:dyDescent="0.3">
      <c r="A776" s="1" t="s">
        <v>4244</v>
      </c>
      <c r="B776" s="2">
        <v>45595.308032407411</v>
      </c>
      <c r="C776" s="1" t="s">
        <v>3322</v>
      </c>
      <c r="D776" s="1" t="s">
        <v>2248</v>
      </c>
      <c r="E776" s="1" t="s">
        <v>3479</v>
      </c>
      <c r="F776" s="1" t="s">
        <v>3469</v>
      </c>
      <c r="G776" s="1">
        <v>1866.93</v>
      </c>
      <c r="H776" s="1">
        <v>1</v>
      </c>
      <c r="I776" s="1">
        <f>Sales[[#This Row],[Selling Price]]*H776</f>
        <v>1866.93</v>
      </c>
      <c r="J776" s="1">
        <f>VLOOKUP(Sales[[#This Row],[Product ID]],Products[],4,0)</f>
        <v>35.22</v>
      </c>
      <c r="K776" s="1">
        <f>Sales[[#This Row],[Total Sales]]-Sales[[#This Row],[Cost price]]</f>
        <v>1831.71</v>
      </c>
      <c r="L776" s="1" t="str">
        <f>TEXT(Sales[[#This Row],[Date and Time]],"dddd")</f>
        <v>Wednesday</v>
      </c>
      <c r="M776" s="1" t="str">
        <f>TEXT(Sales[[#This Row],[Date and Time]],"mm")</f>
        <v>10</v>
      </c>
      <c r="N776" s="10" t="str">
        <f>TEXT(Sales[[#This Row],[Date and Time]],"mmmm")</f>
        <v>October</v>
      </c>
    </row>
    <row r="777" spans="1:14" x14ac:dyDescent="0.3">
      <c r="A777" s="1" t="s">
        <v>4245</v>
      </c>
      <c r="B777" s="2">
        <v>45532.951296296298</v>
      </c>
      <c r="C777" s="1" t="s">
        <v>3326</v>
      </c>
      <c r="D777" s="1" t="s">
        <v>165</v>
      </c>
      <c r="E777" s="1" t="s">
        <v>3466</v>
      </c>
      <c r="F777" s="1" t="s">
        <v>3462</v>
      </c>
      <c r="G777" s="1">
        <v>491.96</v>
      </c>
      <c r="H777" s="1">
        <v>6</v>
      </c>
      <c r="I777" s="1">
        <f>Sales[[#This Row],[Selling Price]]*H777</f>
        <v>2951.7599999999998</v>
      </c>
      <c r="J777" s="1">
        <f>VLOOKUP(Sales[[#This Row],[Product ID]],Products[],4,0)</f>
        <v>703.67</v>
      </c>
      <c r="K777" s="1">
        <f>Sales[[#This Row],[Total Sales]]-Sales[[#This Row],[Cost price]]</f>
        <v>2248.0899999999997</v>
      </c>
      <c r="L777" s="1" t="str">
        <f>TEXT(Sales[[#This Row],[Date and Time]],"dddd")</f>
        <v>Wednesday</v>
      </c>
      <c r="M777" s="1" t="str">
        <f>TEXT(Sales[[#This Row],[Date and Time]],"mm")</f>
        <v>08</v>
      </c>
      <c r="N777" s="10" t="str">
        <f>TEXT(Sales[[#This Row],[Date and Time]],"mmmm")</f>
        <v>August</v>
      </c>
    </row>
    <row r="778" spans="1:14" x14ac:dyDescent="0.3">
      <c r="A778" s="1" t="s">
        <v>4246</v>
      </c>
      <c r="B778" s="2">
        <v>45346.405787037038</v>
      </c>
      <c r="C778" s="1" t="s">
        <v>3445</v>
      </c>
      <c r="D778" s="1" t="s">
        <v>1829</v>
      </c>
      <c r="E778" s="1" t="s">
        <v>3471</v>
      </c>
      <c r="F778" s="1" t="s">
        <v>3476</v>
      </c>
      <c r="G778" s="1">
        <v>1463.19</v>
      </c>
      <c r="H778" s="1">
        <v>2</v>
      </c>
      <c r="I778" s="1">
        <f>Sales[[#This Row],[Selling Price]]*H778</f>
        <v>2926.38</v>
      </c>
      <c r="J778" s="1">
        <f>VLOOKUP(Sales[[#This Row],[Product ID]],Products[],4,0)</f>
        <v>154.76</v>
      </c>
      <c r="K778" s="1">
        <f>Sales[[#This Row],[Total Sales]]-Sales[[#This Row],[Cost price]]</f>
        <v>2771.62</v>
      </c>
      <c r="L778" s="1" t="str">
        <f>TEXT(Sales[[#This Row],[Date and Time]],"dddd")</f>
        <v>Saturday</v>
      </c>
      <c r="M778" s="1" t="str">
        <f>TEXT(Sales[[#This Row],[Date and Time]],"mm")</f>
        <v>02</v>
      </c>
      <c r="N778" s="10" t="str">
        <f>TEXT(Sales[[#This Row],[Date and Time]],"mmmm")</f>
        <v>February</v>
      </c>
    </row>
    <row r="779" spans="1:14" x14ac:dyDescent="0.3">
      <c r="A779" s="1" t="s">
        <v>4247</v>
      </c>
      <c r="B779" s="2">
        <v>45593.844421296293</v>
      </c>
      <c r="C779" s="1" t="s">
        <v>3308</v>
      </c>
      <c r="D779" s="1" t="s">
        <v>2813</v>
      </c>
      <c r="E779" s="1" t="s">
        <v>3464</v>
      </c>
      <c r="F779" s="1" t="s">
        <v>3462</v>
      </c>
      <c r="G779" s="1">
        <v>1678.35</v>
      </c>
      <c r="H779" s="1">
        <v>2</v>
      </c>
      <c r="I779" s="1">
        <f>Sales[[#This Row],[Selling Price]]*H779</f>
        <v>3356.7</v>
      </c>
      <c r="J779" s="1">
        <f>VLOOKUP(Sales[[#This Row],[Product ID]],Products[],4,0)</f>
        <v>998.57</v>
      </c>
      <c r="K779" s="1">
        <f>Sales[[#This Row],[Total Sales]]-Sales[[#This Row],[Cost price]]</f>
        <v>2358.1299999999997</v>
      </c>
      <c r="L779" s="1" t="str">
        <f>TEXT(Sales[[#This Row],[Date and Time]],"dddd")</f>
        <v>Monday</v>
      </c>
      <c r="M779" s="1" t="str">
        <f>TEXT(Sales[[#This Row],[Date and Time]],"mm")</f>
        <v>10</v>
      </c>
      <c r="N779" s="10" t="str">
        <f>TEXT(Sales[[#This Row],[Date and Time]],"mmmm")</f>
        <v>October</v>
      </c>
    </row>
    <row r="780" spans="1:14" x14ac:dyDescent="0.3">
      <c r="A780" s="1" t="s">
        <v>4248</v>
      </c>
      <c r="B780" s="2">
        <v>45501.024942129632</v>
      </c>
      <c r="C780" s="1" t="s">
        <v>3294</v>
      </c>
      <c r="D780" s="1" t="s">
        <v>2859</v>
      </c>
      <c r="E780" s="1" t="s">
        <v>3479</v>
      </c>
      <c r="F780" s="1" t="s">
        <v>3469</v>
      </c>
      <c r="G780" s="1">
        <v>1115.19</v>
      </c>
      <c r="H780" s="1">
        <v>10</v>
      </c>
      <c r="I780" s="1">
        <f>Sales[[#This Row],[Selling Price]]*H780</f>
        <v>11151.900000000001</v>
      </c>
      <c r="J780" s="1">
        <f>VLOOKUP(Sales[[#This Row],[Product ID]],Products[],4,0)</f>
        <v>609.70000000000005</v>
      </c>
      <c r="K780" s="1">
        <f>Sales[[#This Row],[Total Sales]]-Sales[[#This Row],[Cost price]]</f>
        <v>10542.2</v>
      </c>
      <c r="L780" s="1" t="str">
        <f>TEXT(Sales[[#This Row],[Date and Time]],"dddd")</f>
        <v>Sunday</v>
      </c>
      <c r="M780" s="1" t="str">
        <f>TEXT(Sales[[#This Row],[Date and Time]],"mm")</f>
        <v>07</v>
      </c>
      <c r="N780" s="10" t="str">
        <f>TEXT(Sales[[#This Row],[Date and Time]],"mmmm")</f>
        <v>July</v>
      </c>
    </row>
    <row r="781" spans="1:14" x14ac:dyDescent="0.3">
      <c r="A781" s="1" t="s">
        <v>4249</v>
      </c>
      <c r="B781" s="2">
        <v>45429.222314814811</v>
      </c>
      <c r="C781" s="1" t="s">
        <v>3298</v>
      </c>
      <c r="D781" s="1" t="s">
        <v>1068</v>
      </c>
      <c r="E781" s="1" t="s">
        <v>3471</v>
      </c>
      <c r="F781" s="1" t="s">
        <v>3476</v>
      </c>
      <c r="G781" s="1">
        <v>639.25</v>
      </c>
      <c r="H781" s="1">
        <v>5</v>
      </c>
      <c r="I781" s="1">
        <f>Sales[[#This Row],[Selling Price]]*H781</f>
        <v>3196.25</v>
      </c>
      <c r="J781" s="1">
        <f>VLOOKUP(Sales[[#This Row],[Product ID]],Products[],4,0)</f>
        <v>965.14</v>
      </c>
      <c r="K781" s="1">
        <f>Sales[[#This Row],[Total Sales]]-Sales[[#This Row],[Cost price]]</f>
        <v>2231.11</v>
      </c>
      <c r="L781" s="1" t="str">
        <f>TEXT(Sales[[#This Row],[Date and Time]],"dddd")</f>
        <v>Friday</v>
      </c>
      <c r="M781" s="1" t="str">
        <f>TEXT(Sales[[#This Row],[Date and Time]],"mm")</f>
        <v>05</v>
      </c>
      <c r="N781" s="10" t="str">
        <f>TEXT(Sales[[#This Row],[Date and Time]],"mmmm")</f>
        <v>May</v>
      </c>
    </row>
    <row r="782" spans="1:14" x14ac:dyDescent="0.3">
      <c r="A782" s="1" t="s">
        <v>4250</v>
      </c>
      <c r="B782" s="2">
        <v>45318.826041666667</v>
      </c>
      <c r="C782" s="1" t="s">
        <v>3320</v>
      </c>
      <c r="D782" s="1" t="s">
        <v>1908</v>
      </c>
      <c r="E782" s="1" t="s">
        <v>3461</v>
      </c>
      <c r="F782" s="1" t="s">
        <v>3476</v>
      </c>
      <c r="G782" s="1">
        <v>1104.3599999999999</v>
      </c>
      <c r="H782" s="1">
        <v>3</v>
      </c>
      <c r="I782" s="1">
        <f>Sales[[#This Row],[Selling Price]]*H782</f>
        <v>3313.08</v>
      </c>
      <c r="J782" s="1">
        <f>VLOOKUP(Sales[[#This Row],[Product ID]],Products[],4,0)</f>
        <v>878.74</v>
      </c>
      <c r="K782" s="1">
        <f>Sales[[#This Row],[Total Sales]]-Sales[[#This Row],[Cost price]]</f>
        <v>2434.34</v>
      </c>
      <c r="L782" s="1" t="str">
        <f>TEXT(Sales[[#This Row],[Date and Time]],"dddd")</f>
        <v>Saturday</v>
      </c>
      <c r="M782" s="1" t="str">
        <f>TEXT(Sales[[#This Row],[Date and Time]],"mm")</f>
        <v>01</v>
      </c>
      <c r="N782" s="10" t="str">
        <f>TEXT(Sales[[#This Row],[Date and Time]],"mmmm")</f>
        <v>January</v>
      </c>
    </row>
    <row r="783" spans="1:14" x14ac:dyDescent="0.3">
      <c r="A783" s="1" t="s">
        <v>4251</v>
      </c>
      <c r="B783" s="2">
        <v>45408.922083333331</v>
      </c>
      <c r="C783" s="1" t="s">
        <v>3317</v>
      </c>
      <c r="D783" s="1" t="s">
        <v>1515</v>
      </c>
      <c r="E783" s="1" t="s">
        <v>3464</v>
      </c>
      <c r="F783" s="1" t="s">
        <v>3467</v>
      </c>
      <c r="G783" s="1">
        <v>1230.6300000000001</v>
      </c>
      <c r="H783" s="1">
        <v>3</v>
      </c>
      <c r="I783" s="1">
        <f>Sales[[#This Row],[Selling Price]]*H783</f>
        <v>3691.8900000000003</v>
      </c>
      <c r="J783" s="1">
        <f>VLOOKUP(Sales[[#This Row],[Product ID]],Products[],4,0)</f>
        <v>327.89</v>
      </c>
      <c r="K783" s="1">
        <f>Sales[[#This Row],[Total Sales]]-Sales[[#This Row],[Cost price]]</f>
        <v>3364.0000000000005</v>
      </c>
      <c r="L783" s="1" t="str">
        <f>TEXT(Sales[[#This Row],[Date and Time]],"dddd")</f>
        <v>Friday</v>
      </c>
      <c r="M783" s="1" t="str">
        <f>TEXT(Sales[[#This Row],[Date and Time]],"mm")</f>
        <v>04</v>
      </c>
      <c r="N783" s="10" t="str">
        <f>TEXT(Sales[[#This Row],[Date and Time]],"mmmm")</f>
        <v>April</v>
      </c>
    </row>
    <row r="784" spans="1:14" x14ac:dyDescent="0.3">
      <c r="A784" s="1" t="s">
        <v>4252</v>
      </c>
      <c r="B784" s="2">
        <v>45471.199907407405</v>
      </c>
      <c r="C784" s="1" t="s">
        <v>3278</v>
      </c>
      <c r="D784" s="1" t="s">
        <v>2219</v>
      </c>
      <c r="E784" s="1" t="s">
        <v>3464</v>
      </c>
      <c r="F784" s="1" t="s">
        <v>3476</v>
      </c>
      <c r="G784" s="1">
        <v>1019.93</v>
      </c>
      <c r="H784" s="1">
        <v>8</v>
      </c>
      <c r="I784" s="1">
        <f>Sales[[#This Row],[Selling Price]]*H784</f>
        <v>8159.44</v>
      </c>
      <c r="J784" s="1">
        <f>VLOOKUP(Sales[[#This Row],[Product ID]],Products[],4,0)</f>
        <v>330.51</v>
      </c>
      <c r="K784" s="1">
        <f>Sales[[#This Row],[Total Sales]]-Sales[[#This Row],[Cost price]]</f>
        <v>7828.9299999999994</v>
      </c>
      <c r="L784" s="1" t="str">
        <f>TEXT(Sales[[#This Row],[Date and Time]],"dddd")</f>
        <v>Friday</v>
      </c>
      <c r="M784" s="1" t="str">
        <f>TEXT(Sales[[#This Row],[Date and Time]],"mm")</f>
        <v>06</v>
      </c>
      <c r="N784" s="10" t="str">
        <f>TEXT(Sales[[#This Row],[Date and Time]],"mmmm")</f>
        <v>June</v>
      </c>
    </row>
    <row r="785" spans="1:14" x14ac:dyDescent="0.3">
      <c r="A785" s="1" t="s">
        <v>4253</v>
      </c>
      <c r="B785" s="2">
        <v>45512.942986111113</v>
      </c>
      <c r="C785" s="1" t="s">
        <v>3424</v>
      </c>
      <c r="D785" s="1" t="s">
        <v>2043</v>
      </c>
      <c r="E785" s="1" t="s">
        <v>3466</v>
      </c>
      <c r="F785" s="1" t="s">
        <v>3469</v>
      </c>
      <c r="G785" s="1">
        <v>106.1</v>
      </c>
      <c r="H785" s="1">
        <v>8</v>
      </c>
      <c r="I785" s="1">
        <f>Sales[[#This Row],[Selling Price]]*H785</f>
        <v>848.8</v>
      </c>
      <c r="J785" s="1">
        <f>VLOOKUP(Sales[[#This Row],[Product ID]],Products[],4,0)</f>
        <v>485.76</v>
      </c>
      <c r="K785" s="1">
        <f>Sales[[#This Row],[Total Sales]]-Sales[[#This Row],[Cost price]]</f>
        <v>363.03999999999996</v>
      </c>
      <c r="L785" s="1" t="str">
        <f>TEXT(Sales[[#This Row],[Date and Time]],"dddd")</f>
        <v>Thursday</v>
      </c>
      <c r="M785" s="1" t="str">
        <f>TEXT(Sales[[#This Row],[Date and Time]],"mm")</f>
        <v>08</v>
      </c>
      <c r="N785" s="10" t="str">
        <f>TEXT(Sales[[#This Row],[Date and Time]],"mmmm")</f>
        <v>August</v>
      </c>
    </row>
    <row r="786" spans="1:14" x14ac:dyDescent="0.3">
      <c r="A786" s="1" t="s">
        <v>4254</v>
      </c>
      <c r="B786" s="2">
        <v>45487.805601851855</v>
      </c>
      <c r="C786" s="1" t="s">
        <v>3264</v>
      </c>
      <c r="D786" s="1" t="s">
        <v>1380</v>
      </c>
      <c r="E786" s="1" t="s">
        <v>3479</v>
      </c>
      <c r="F786" s="1" t="s">
        <v>3476</v>
      </c>
      <c r="G786" s="1">
        <v>453.17</v>
      </c>
      <c r="H786" s="1">
        <v>9</v>
      </c>
      <c r="I786" s="1">
        <f>Sales[[#This Row],[Selling Price]]*H786</f>
        <v>4078.53</v>
      </c>
      <c r="J786" s="1">
        <f>VLOOKUP(Sales[[#This Row],[Product ID]],Products[],4,0)</f>
        <v>249.12</v>
      </c>
      <c r="K786" s="1">
        <f>Sales[[#This Row],[Total Sales]]-Sales[[#This Row],[Cost price]]</f>
        <v>3829.4100000000003</v>
      </c>
      <c r="L786" s="1" t="str">
        <f>TEXT(Sales[[#This Row],[Date and Time]],"dddd")</f>
        <v>Sunday</v>
      </c>
      <c r="M786" s="1" t="str">
        <f>TEXT(Sales[[#This Row],[Date and Time]],"mm")</f>
        <v>07</v>
      </c>
      <c r="N786" s="10" t="str">
        <f>TEXT(Sales[[#This Row],[Date and Time]],"mmmm")</f>
        <v>July</v>
      </c>
    </row>
    <row r="787" spans="1:14" x14ac:dyDescent="0.3">
      <c r="A787" s="1" t="s">
        <v>4255</v>
      </c>
      <c r="B787" s="2">
        <v>45305.439409722225</v>
      </c>
      <c r="C787" s="1" t="s">
        <v>3452</v>
      </c>
      <c r="D787" s="1" t="s">
        <v>819</v>
      </c>
      <c r="E787" s="1" t="s">
        <v>3466</v>
      </c>
      <c r="F787" s="1" t="s">
        <v>3462</v>
      </c>
      <c r="G787" s="1">
        <v>1469.35</v>
      </c>
      <c r="H787" s="1">
        <v>2</v>
      </c>
      <c r="I787" s="1">
        <f>Sales[[#This Row],[Selling Price]]*H787</f>
        <v>2938.7</v>
      </c>
      <c r="J787" s="1">
        <f>VLOOKUP(Sales[[#This Row],[Product ID]],Products[],4,0)</f>
        <v>907.07</v>
      </c>
      <c r="K787" s="1">
        <f>Sales[[#This Row],[Total Sales]]-Sales[[#This Row],[Cost price]]</f>
        <v>2031.6299999999997</v>
      </c>
      <c r="L787" s="1" t="str">
        <f>TEXT(Sales[[#This Row],[Date and Time]],"dddd")</f>
        <v>Sunday</v>
      </c>
      <c r="M787" s="1" t="str">
        <f>TEXT(Sales[[#This Row],[Date and Time]],"mm")</f>
        <v>01</v>
      </c>
      <c r="N787" s="10" t="str">
        <f>TEXT(Sales[[#This Row],[Date and Time]],"mmmm")</f>
        <v>January</v>
      </c>
    </row>
    <row r="788" spans="1:14" x14ac:dyDescent="0.3">
      <c r="A788" s="1" t="s">
        <v>4256</v>
      </c>
      <c r="B788" s="2">
        <v>45526.029583333337</v>
      </c>
      <c r="C788" s="1" t="s">
        <v>3249</v>
      </c>
      <c r="D788" s="1" t="s">
        <v>2762</v>
      </c>
      <c r="E788" s="1" t="s">
        <v>3479</v>
      </c>
      <c r="F788" s="1" t="s">
        <v>3472</v>
      </c>
      <c r="G788" s="1">
        <v>360.5</v>
      </c>
      <c r="H788" s="1">
        <v>8</v>
      </c>
      <c r="I788" s="1">
        <f>Sales[[#This Row],[Selling Price]]*H788</f>
        <v>2884</v>
      </c>
      <c r="J788" s="1">
        <f>VLOOKUP(Sales[[#This Row],[Product ID]],Products[],4,0)</f>
        <v>866.87</v>
      </c>
      <c r="K788" s="1">
        <f>Sales[[#This Row],[Total Sales]]-Sales[[#This Row],[Cost price]]</f>
        <v>2017.13</v>
      </c>
      <c r="L788" s="1" t="str">
        <f>TEXT(Sales[[#This Row],[Date and Time]],"dddd")</f>
        <v>Thursday</v>
      </c>
      <c r="M788" s="1" t="str">
        <f>TEXT(Sales[[#This Row],[Date and Time]],"mm")</f>
        <v>08</v>
      </c>
      <c r="N788" s="10" t="str">
        <f>TEXT(Sales[[#This Row],[Date and Time]],"mmmm")</f>
        <v>August</v>
      </c>
    </row>
    <row r="789" spans="1:14" x14ac:dyDescent="0.3">
      <c r="A789" s="1" t="s">
        <v>4257</v>
      </c>
      <c r="B789" s="2">
        <v>45297.349340277775</v>
      </c>
      <c r="C789" s="1" t="s">
        <v>3331</v>
      </c>
      <c r="D789" s="1" t="s">
        <v>723</v>
      </c>
      <c r="E789" s="1" t="s">
        <v>3471</v>
      </c>
      <c r="F789" s="1" t="s">
        <v>3462</v>
      </c>
      <c r="G789" s="1">
        <v>1063.3699999999999</v>
      </c>
      <c r="H789" s="1">
        <v>7</v>
      </c>
      <c r="I789" s="1">
        <f>Sales[[#This Row],[Selling Price]]*H789</f>
        <v>7443.5899999999992</v>
      </c>
      <c r="J789" s="1">
        <f>VLOOKUP(Sales[[#This Row],[Product ID]],Products[],4,0)</f>
        <v>799.06</v>
      </c>
      <c r="K789" s="1">
        <f>Sales[[#This Row],[Total Sales]]-Sales[[#This Row],[Cost price]]</f>
        <v>6644.5299999999988</v>
      </c>
      <c r="L789" s="1" t="str">
        <f>TEXT(Sales[[#This Row],[Date and Time]],"dddd")</f>
        <v>Saturday</v>
      </c>
      <c r="M789" s="1" t="str">
        <f>TEXT(Sales[[#This Row],[Date and Time]],"mm")</f>
        <v>01</v>
      </c>
      <c r="N789" s="10" t="str">
        <f>TEXT(Sales[[#This Row],[Date and Time]],"mmmm")</f>
        <v>January</v>
      </c>
    </row>
    <row r="790" spans="1:14" x14ac:dyDescent="0.3">
      <c r="A790" s="1" t="s">
        <v>4258</v>
      </c>
      <c r="B790" s="2">
        <v>45384.923819444448</v>
      </c>
      <c r="C790" s="1" t="s">
        <v>3379</v>
      </c>
      <c r="D790" s="1" t="s">
        <v>2436</v>
      </c>
      <c r="E790" s="1" t="s">
        <v>3461</v>
      </c>
      <c r="F790" s="1" t="s">
        <v>3476</v>
      </c>
      <c r="G790" s="1">
        <v>1711.11</v>
      </c>
      <c r="H790" s="1">
        <v>9</v>
      </c>
      <c r="I790" s="1">
        <f>Sales[[#This Row],[Selling Price]]*H790</f>
        <v>15399.99</v>
      </c>
      <c r="J790" s="1">
        <f>VLOOKUP(Sales[[#This Row],[Product ID]],Products[],4,0)</f>
        <v>605.29999999999995</v>
      </c>
      <c r="K790" s="1">
        <f>Sales[[#This Row],[Total Sales]]-Sales[[#This Row],[Cost price]]</f>
        <v>14794.69</v>
      </c>
      <c r="L790" s="1" t="str">
        <f>TEXT(Sales[[#This Row],[Date and Time]],"dddd")</f>
        <v>Tuesday</v>
      </c>
      <c r="M790" s="1" t="str">
        <f>TEXT(Sales[[#This Row],[Date and Time]],"mm")</f>
        <v>04</v>
      </c>
      <c r="N790" s="10" t="str">
        <f>TEXT(Sales[[#This Row],[Date and Time]],"mmmm")</f>
        <v>April</v>
      </c>
    </row>
    <row r="791" spans="1:14" x14ac:dyDescent="0.3">
      <c r="A791" s="1" t="s">
        <v>4259</v>
      </c>
      <c r="B791" s="2">
        <v>45478.988634259258</v>
      </c>
      <c r="C791" s="1" t="s">
        <v>3442</v>
      </c>
      <c r="D791" s="1" t="s">
        <v>2279</v>
      </c>
      <c r="E791" s="1" t="s">
        <v>3466</v>
      </c>
      <c r="F791" s="1" t="s">
        <v>3472</v>
      </c>
      <c r="G791" s="1">
        <v>492.89</v>
      </c>
      <c r="H791" s="1">
        <v>10</v>
      </c>
      <c r="I791" s="1">
        <f>Sales[[#This Row],[Selling Price]]*H791</f>
        <v>4928.8999999999996</v>
      </c>
      <c r="J791" s="1">
        <f>VLOOKUP(Sales[[#This Row],[Product ID]],Products[],4,0)</f>
        <v>532.16999999999996</v>
      </c>
      <c r="K791" s="1">
        <f>Sales[[#This Row],[Total Sales]]-Sales[[#This Row],[Cost price]]</f>
        <v>4396.7299999999996</v>
      </c>
      <c r="L791" s="1" t="str">
        <f>TEXT(Sales[[#This Row],[Date and Time]],"dddd")</f>
        <v>Friday</v>
      </c>
      <c r="M791" s="1" t="str">
        <f>TEXT(Sales[[#This Row],[Date and Time]],"mm")</f>
        <v>07</v>
      </c>
      <c r="N791" s="10" t="str">
        <f>TEXT(Sales[[#This Row],[Date and Time]],"mmmm")</f>
        <v>July</v>
      </c>
    </row>
    <row r="792" spans="1:14" x14ac:dyDescent="0.3">
      <c r="A792" s="1" t="s">
        <v>4260</v>
      </c>
      <c r="B792" s="2">
        <v>45608.433888888889</v>
      </c>
      <c r="C792" s="1" t="s">
        <v>3422</v>
      </c>
      <c r="D792" s="1" t="s">
        <v>150</v>
      </c>
      <c r="E792" s="1" t="s">
        <v>3466</v>
      </c>
      <c r="F792" s="1" t="s">
        <v>3469</v>
      </c>
      <c r="G792" s="1">
        <v>1667.48</v>
      </c>
      <c r="H792" s="1">
        <v>2</v>
      </c>
      <c r="I792" s="1">
        <f>Sales[[#This Row],[Selling Price]]*H792</f>
        <v>3334.96</v>
      </c>
      <c r="J792" s="1">
        <f>VLOOKUP(Sales[[#This Row],[Product ID]],Products[],4,0)</f>
        <v>772.45</v>
      </c>
      <c r="K792" s="1">
        <f>Sales[[#This Row],[Total Sales]]-Sales[[#This Row],[Cost price]]</f>
        <v>2562.5100000000002</v>
      </c>
      <c r="L792" s="1" t="str">
        <f>TEXT(Sales[[#This Row],[Date and Time]],"dddd")</f>
        <v>Tuesday</v>
      </c>
      <c r="M792" s="1" t="str">
        <f>TEXT(Sales[[#This Row],[Date and Time]],"mm")</f>
        <v>11</v>
      </c>
      <c r="N792" s="10" t="str">
        <f>TEXT(Sales[[#This Row],[Date and Time]],"mmmm")</f>
        <v>November</v>
      </c>
    </row>
    <row r="793" spans="1:14" x14ac:dyDescent="0.3">
      <c r="A793" s="1" t="s">
        <v>4261</v>
      </c>
      <c r="B793" s="2">
        <v>45522.633391203701</v>
      </c>
      <c r="C793" s="1" t="s">
        <v>3365</v>
      </c>
      <c r="D793" s="1" t="s">
        <v>2337</v>
      </c>
      <c r="E793" s="1" t="s">
        <v>3461</v>
      </c>
      <c r="F793" s="1" t="s">
        <v>3462</v>
      </c>
      <c r="G793" s="1">
        <v>1008.51</v>
      </c>
      <c r="H793" s="1">
        <v>3</v>
      </c>
      <c r="I793" s="1">
        <f>Sales[[#This Row],[Selling Price]]*H793</f>
        <v>3025.5299999999997</v>
      </c>
      <c r="J793" s="1">
        <f>VLOOKUP(Sales[[#This Row],[Product ID]],Products[],4,0)</f>
        <v>104.7</v>
      </c>
      <c r="K793" s="1">
        <f>Sales[[#This Row],[Total Sales]]-Sales[[#This Row],[Cost price]]</f>
        <v>2920.83</v>
      </c>
      <c r="L793" s="1" t="str">
        <f>TEXT(Sales[[#This Row],[Date and Time]],"dddd")</f>
        <v>Sunday</v>
      </c>
      <c r="M793" s="1" t="str">
        <f>TEXT(Sales[[#This Row],[Date and Time]],"mm")</f>
        <v>08</v>
      </c>
      <c r="N793" s="10" t="str">
        <f>TEXT(Sales[[#This Row],[Date and Time]],"mmmm")</f>
        <v>August</v>
      </c>
    </row>
    <row r="794" spans="1:14" x14ac:dyDescent="0.3">
      <c r="A794" s="1" t="s">
        <v>4262</v>
      </c>
      <c r="B794" s="2">
        <v>45521.683206018519</v>
      </c>
      <c r="C794" s="1" t="s">
        <v>3412</v>
      </c>
      <c r="D794" s="1" t="s">
        <v>1027</v>
      </c>
      <c r="E794" s="1" t="s">
        <v>3466</v>
      </c>
      <c r="F794" s="1" t="s">
        <v>3476</v>
      </c>
      <c r="G794" s="1">
        <v>1676.58</v>
      </c>
      <c r="H794" s="1">
        <v>9</v>
      </c>
      <c r="I794" s="1">
        <f>Sales[[#This Row],[Selling Price]]*H794</f>
        <v>15089.22</v>
      </c>
      <c r="J794" s="1">
        <f>VLOOKUP(Sales[[#This Row],[Product ID]],Products[],4,0)</f>
        <v>220.45</v>
      </c>
      <c r="K794" s="1">
        <f>Sales[[#This Row],[Total Sales]]-Sales[[#This Row],[Cost price]]</f>
        <v>14868.769999999999</v>
      </c>
      <c r="L794" s="1" t="str">
        <f>TEXT(Sales[[#This Row],[Date and Time]],"dddd")</f>
        <v>Saturday</v>
      </c>
      <c r="M794" s="1" t="str">
        <f>TEXT(Sales[[#This Row],[Date and Time]],"mm")</f>
        <v>08</v>
      </c>
      <c r="N794" s="10" t="str">
        <f>TEXT(Sales[[#This Row],[Date and Time]],"mmmm")</f>
        <v>August</v>
      </c>
    </row>
    <row r="795" spans="1:14" x14ac:dyDescent="0.3">
      <c r="A795" s="1" t="s">
        <v>4263</v>
      </c>
      <c r="B795" s="2">
        <v>45410.794641203705</v>
      </c>
      <c r="C795" s="1" t="s">
        <v>3432</v>
      </c>
      <c r="D795" s="1" t="s">
        <v>2204</v>
      </c>
      <c r="E795" s="1" t="s">
        <v>3461</v>
      </c>
      <c r="F795" s="1" t="s">
        <v>3469</v>
      </c>
      <c r="G795" s="1">
        <v>968.8</v>
      </c>
      <c r="H795" s="1">
        <v>3</v>
      </c>
      <c r="I795" s="1">
        <f>Sales[[#This Row],[Selling Price]]*H795</f>
        <v>2906.3999999999996</v>
      </c>
      <c r="J795" s="1">
        <f>VLOOKUP(Sales[[#This Row],[Product ID]],Products[],4,0)</f>
        <v>221.06</v>
      </c>
      <c r="K795" s="1">
        <f>Sales[[#This Row],[Total Sales]]-Sales[[#This Row],[Cost price]]</f>
        <v>2685.3399999999997</v>
      </c>
      <c r="L795" s="1" t="str">
        <f>TEXT(Sales[[#This Row],[Date and Time]],"dddd")</f>
        <v>Sunday</v>
      </c>
      <c r="M795" s="1" t="str">
        <f>TEXT(Sales[[#This Row],[Date and Time]],"mm")</f>
        <v>04</v>
      </c>
      <c r="N795" s="10" t="str">
        <f>TEXT(Sales[[#This Row],[Date and Time]],"mmmm")</f>
        <v>April</v>
      </c>
    </row>
    <row r="796" spans="1:14" x14ac:dyDescent="0.3">
      <c r="A796" s="1" t="s">
        <v>4264</v>
      </c>
      <c r="B796" s="2">
        <v>45613.304050925923</v>
      </c>
      <c r="C796" s="1" t="s">
        <v>3340</v>
      </c>
      <c r="D796" s="1" t="s">
        <v>334</v>
      </c>
      <c r="E796" s="1" t="s">
        <v>3461</v>
      </c>
      <c r="F796" s="1" t="s">
        <v>3472</v>
      </c>
      <c r="G796" s="1">
        <v>1198.99</v>
      </c>
      <c r="H796" s="1">
        <v>6</v>
      </c>
      <c r="I796" s="1">
        <f>Sales[[#This Row],[Selling Price]]*H796</f>
        <v>7193.9400000000005</v>
      </c>
      <c r="J796" s="1">
        <f>VLOOKUP(Sales[[#This Row],[Product ID]],Products[],4,0)</f>
        <v>834.4</v>
      </c>
      <c r="K796" s="1">
        <f>Sales[[#This Row],[Total Sales]]-Sales[[#This Row],[Cost price]]</f>
        <v>6359.5400000000009</v>
      </c>
      <c r="L796" s="1" t="str">
        <f>TEXT(Sales[[#This Row],[Date and Time]],"dddd")</f>
        <v>Sunday</v>
      </c>
      <c r="M796" s="1" t="str">
        <f>TEXT(Sales[[#This Row],[Date and Time]],"mm")</f>
        <v>11</v>
      </c>
      <c r="N796" s="10" t="str">
        <f>TEXT(Sales[[#This Row],[Date and Time]],"mmmm")</f>
        <v>November</v>
      </c>
    </row>
    <row r="797" spans="1:14" x14ac:dyDescent="0.3">
      <c r="A797" s="1" t="s">
        <v>4265</v>
      </c>
      <c r="B797" s="2">
        <v>45448.552349537036</v>
      </c>
      <c r="C797" s="1" t="s">
        <v>3302</v>
      </c>
      <c r="D797" s="1" t="s">
        <v>1989</v>
      </c>
      <c r="E797" s="1" t="s">
        <v>3461</v>
      </c>
      <c r="F797" s="1" t="s">
        <v>3476</v>
      </c>
      <c r="G797" s="1">
        <v>698.86</v>
      </c>
      <c r="H797" s="1">
        <v>7</v>
      </c>
      <c r="I797" s="1">
        <f>Sales[[#This Row],[Selling Price]]*H797</f>
        <v>4892.0200000000004</v>
      </c>
      <c r="J797" s="1">
        <f>VLOOKUP(Sales[[#This Row],[Product ID]],Products[],4,0)</f>
        <v>71.47</v>
      </c>
      <c r="K797" s="1">
        <f>Sales[[#This Row],[Total Sales]]-Sales[[#This Row],[Cost price]]</f>
        <v>4820.55</v>
      </c>
      <c r="L797" s="1" t="str">
        <f>TEXT(Sales[[#This Row],[Date and Time]],"dddd")</f>
        <v>Wednesday</v>
      </c>
      <c r="M797" s="1" t="str">
        <f>TEXT(Sales[[#This Row],[Date and Time]],"mm")</f>
        <v>06</v>
      </c>
      <c r="N797" s="10" t="str">
        <f>TEXT(Sales[[#This Row],[Date and Time]],"mmmm")</f>
        <v>June</v>
      </c>
    </row>
    <row r="798" spans="1:14" x14ac:dyDescent="0.3">
      <c r="A798" s="1" t="s">
        <v>4266</v>
      </c>
      <c r="B798" s="2">
        <v>45494.240243055552</v>
      </c>
      <c r="C798" s="1" t="s">
        <v>3380</v>
      </c>
      <c r="D798" s="1" t="s">
        <v>918</v>
      </c>
      <c r="E798" s="1" t="s">
        <v>3466</v>
      </c>
      <c r="F798" s="1" t="s">
        <v>3462</v>
      </c>
      <c r="G798" s="1">
        <v>1119.8800000000001</v>
      </c>
      <c r="H798" s="1">
        <v>2</v>
      </c>
      <c r="I798" s="1">
        <f>Sales[[#This Row],[Selling Price]]*H798</f>
        <v>2239.7600000000002</v>
      </c>
      <c r="J798" s="1">
        <f>VLOOKUP(Sales[[#This Row],[Product ID]],Products[],4,0)</f>
        <v>802.35</v>
      </c>
      <c r="K798" s="1">
        <f>Sales[[#This Row],[Total Sales]]-Sales[[#This Row],[Cost price]]</f>
        <v>1437.4100000000003</v>
      </c>
      <c r="L798" s="1" t="str">
        <f>TEXT(Sales[[#This Row],[Date and Time]],"dddd")</f>
        <v>Sunday</v>
      </c>
      <c r="M798" s="1" t="str">
        <f>TEXT(Sales[[#This Row],[Date and Time]],"mm")</f>
        <v>07</v>
      </c>
      <c r="N798" s="10" t="str">
        <f>TEXT(Sales[[#This Row],[Date and Time]],"mmmm")</f>
        <v>July</v>
      </c>
    </row>
    <row r="799" spans="1:14" x14ac:dyDescent="0.3">
      <c r="A799" s="1" t="s">
        <v>4267</v>
      </c>
      <c r="B799" s="2">
        <v>45589.109768518516</v>
      </c>
      <c r="C799" s="1" t="s">
        <v>3273</v>
      </c>
      <c r="D799" s="1" t="s">
        <v>2874</v>
      </c>
      <c r="E799" s="1" t="s">
        <v>3466</v>
      </c>
      <c r="F799" s="1" t="s">
        <v>3462</v>
      </c>
      <c r="G799" s="1">
        <v>1701.58</v>
      </c>
      <c r="H799" s="1">
        <v>3</v>
      </c>
      <c r="I799" s="1">
        <f>Sales[[#This Row],[Selling Price]]*H799</f>
        <v>5104.74</v>
      </c>
      <c r="J799" s="1">
        <f>VLOOKUP(Sales[[#This Row],[Product ID]],Products[],4,0)</f>
        <v>963.58</v>
      </c>
      <c r="K799" s="1">
        <f>Sales[[#This Row],[Total Sales]]-Sales[[#This Row],[Cost price]]</f>
        <v>4141.16</v>
      </c>
      <c r="L799" s="1" t="str">
        <f>TEXT(Sales[[#This Row],[Date and Time]],"dddd")</f>
        <v>Thursday</v>
      </c>
      <c r="M799" s="1" t="str">
        <f>TEXT(Sales[[#This Row],[Date and Time]],"mm")</f>
        <v>10</v>
      </c>
      <c r="N799" s="10" t="str">
        <f>TEXT(Sales[[#This Row],[Date and Time]],"mmmm")</f>
        <v>October</v>
      </c>
    </row>
    <row r="800" spans="1:14" x14ac:dyDescent="0.3">
      <c r="A800" s="1" t="s">
        <v>4268</v>
      </c>
      <c r="B800" s="2">
        <v>45312.860983796294</v>
      </c>
      <c r="C800" s="1" t="s">
        <v>3340</v>
      </c>
      <c r="D800" s="1" t="s">
        <v>3172</v>
      </c>
      <c r="E800" s="1" t="s">
        <v>3471</v>
      </c>
      <c r="F800" s="1" t="s">
        <v>3476</v>
      </c>
      <c r="G800" s="1">
        <v>974.68</v>
      </c>
      <c r="H800" s="1">
        <v>5</v>
      </c>
      <c r="I800" s="1">
        <f>Sales[[#This Row],[Selling Price]]*H800</f>
        <v>4873.3999999999996</v>
      </c>
      <c r="J800" s="1">
        <f>VLOOKUP(Sales[[#This Row],[Product ID]],Products[],4,0)</f>
        <v>834.4</v>
      </c>
      <c r="K800" s="1">
        <f>Sales[[#This Row],[Total Sales]]-Sales[[#This Row],[Cost price]]</f>
        <v>4038.9999999999995</v>
      </c>
      <c r="L800" s="1" t="str">
        <f>TEXT(Sales[[#This Row],[Date and Time]],"dddd")</f>
        <v>Sunday</v>
      </c>
      <c r="M800" s="1" t="str">
        <f>TEXT(Sales[[#This Row],[Date and Time]],"mm")</f>
        <v>01</v>
      </c>
      <c r="N800" s="10" t="str">
        <f>TEXT(Sales[[#This Row],[Date and Time]],"mmmm")</f>
        <v>January</v>
      </c>
    </row>
    <row r="801" spans="1:14" x14ac:dyDescent="0.3">
      <c r="A801" s="1" t="s">
        <v>4269</v>
      </c>
      <c r="B801" s="2">
        <v>45497.279583333337</v>
      </c>
      <c r="C801" s="1" t="s">
        <v>3379</v>
      </c>
      <c r="D801" s="1" t="s">
        <v>1088</v>
      </c>
      <c r="E801" s="1" t="s">
        <v>3464</v>
      </c>
      <c r="F801" s="1" t="s">
        <v>3467</v>
      </c>
      <c r="G801" s="1">
        <v>683.13</v>
      </c>
      <c r="H801" s="1">
        <v>8</v>
      </c>
      <c r="I801" s="1">
        <f>Sales[[#This Row],[Selling Price]]*H801</f>
        <v>5465.04</v>
      </c>
      <c r="J801" s="1">
        <f>VLOOKUP(Sales[[#This Row],[Product ID]],Products[],4,0)</f>
        <v>605.29999999999995</v>
      </c>
      <c r="K801" s="1">
        <f>Sales[[#This Row],[Total Sales]]-Sales[[#This Row],[Cost price]]</f>
        <v>4859.74</v>
      </c>
      <c r="L801" s="1" t="str">
        <f>TEXT(Sales[[#This Row],[Date and Time]],"dddd")</f>
        <v>Wednesday</v>
      </c>
      <c r="M801" s="1" t="str">
        <f>TEXT(Sales[[#This Row],[Date and Time]],"mm")</f>
        <v>07</v>
      </c>
      <c r="N801" s="10" t="str">
        <f>TEXT(Sales[[#This Row],[Date and Time]],"mmmm")</f>
        <v>July</v>
      </c>
    </row>
    <row r="802" spans="1:14" x14ac:dyDescent="0.3">
      <c r="A802" s="1" t="s">
        <v>4270</v>
      </c>
      <c r="B802" s="2">
        <v>45352.028680555559</v>
      </c>
      <c r="C802" s="1" t="s">
        <v>3276</v>
      </c>
      <c r="D802" s="1" t="s">
        <v>3078</v>
      </c>
      <c r="E802" s="1" t="s">
        <v>3466</v>
      </c>
      <c r="F802" s="1" t="s">
        <v>3469</v>
      </c>
      <c r="G802" s="1">
        <v>1754.31</v>
      </c>
      <c r="H802" s="1">
        <v>3</v>
      </c>
      <c r="I802" s="1">
        <f>Sales[[#This Row],[Selling Price]]*H802</f>
        <v>5262.93</v>
      </c>
      <c r="J802" s="1">
        <f>VLOOKUP(Sales[[#This Row],[Product ID]],Products[],4,0)</f>
        <v>736.41</v>
      </c>
      <c r="K802" s="1">
        <f>Sales[[#This Row],[Total Sales]]-Sales[[#This Row],[Cost price]]</f>
        <v>4526.5200000000004</v>
      </c>
      <c r="L802" s="1" t="str">
        <f>TEXT(Sales[[#This Row],[Date and Time]],"dddd")</f>
        <v>Friday</v>
      </c>
      <c r="M802" s="1" t="str">
        <f>TEXT(Sales[[#This Row],[Date and Time]],"mm")</f>
        <v>03</v>
      </c>
      <c r="N802" s="10" t="str">
        <f>TEXT(Sales[[#This Row],[Date and Time]],"mmmm")</f>
        <v>March</v>
      </c>
    </row>
    <row r="803" spans="1:14" x14ac:dyDescent="0.3">
      <c r="A803" s="1" t="s">
        <v>4271</v>
      </c>
      <c r="B803" s="2">
        <v>45318.222534722219</v>
      </c>
      <c r="C803" s="1" t="s">
        <v>3317</v>
      </c>
      <c r="D803" s="1" t="s">
        <v>558</v>
      </c>
      <c r="E803" s="1" t="s">
        <v>3466</v>
      </c>
      <c r="F803" s="1" t="s">
        <v>3469</v>
      </c>
      <c r="G803" s="1">
        <v>34.229999999999997</v>
      </c>
      <c r="H803" s="1">
        <v>3</v>
      </c>
      <c r="I803" s="1">
        <f>Sales[[#This Row],[Selling Price]]*H803</f>
        <v>102.69</v>
      </c>
      <c r="J803" s="1">
        <f>VLOOKUP(Sales[[#This Row],[Product ID]],Products[],4,0)</f>
        <v>327.89</v>
      </c>
      <c r="K803" s="1">
        <f>Sales[[#This Row],[Total Sales]]-Sales[[#This Row],[Cost price]]</f>
        <v>-225.2</v>
      </c>
      <c r="L803" s="1" t="str">
        <f>TEXT(Sales[[#This Row],[Date and Time]],"dddd")</f>
        <v>Saturday</v>
      </c>
      <c r="M803" s="1" t="str">
        <f>TEXT(Sales[[#This Row],[Date and Time]],"mm")</f>
        <v>01</v>
      </c>
      <c r="N803" s="10" t="str">
        <f>TEXT(Sales[[#This Row],[Date and Time]],"mmmm")</f>
        <v>January</v>
      </c>
    </row>
    <row r="804" spans="1:14" x14ac:dyDescent="0.3">
      <c r="A804" s="1" t="s">
        <v>4272</v>
      </c>
      <c r="B804" s="2">
        <v>45487.718414351853</v>
      </c>
      <c r="C804" s="1" t="s">
        <v>3317</v>
      </c>
      <c r="D804" s="1" t="s">
        <v>1182</v>
      </c>
      <c r="E804" s="1" t="s">
        <v>3461</v>
      </c>
      <c r="F804" s="1" t="s">
        <v>3476</v>
      </c>
      <c r="G804" s="1">
        <v>1691.14</v>
      </c>
      <c r="H804" s="1">
        <v>5</v>
      </c>
      <c r="I804" s="1">
        <f>Sales[[#This Row],[Selling Price]]*H804</f>
        <v>8455.7000000000007</v>
      </c>
      <c r="J804" s="1">
        <f>VLOOKUP(Sales[[#This Row],[Product ID]],Products[],4,0)</f>
        <v>327.89</v>
      </c>
      <c r="K804" s="1">
        <f>Sales[[#This Row],[Total Sales]]-Sales[[#This Row],[Cost price]]</f>
        <v>8127.81</v>
      </c>
      <c r="L804" s="1" t="str">
        <f>TEXT(Sales[[#This Row],[Date and Time]],"dddd")</f>
        <v>Sunday</v>
      </c>
      <c r="M804" s="1" t="str">
        <f>TEXT(Sales[[#This Row],[Date and Time]],"mm")</f>
        <v>07</v>
      </c>
      <c r="N804" s="10" t="str">
        <f>TEXT(Sales[[#This Row],[Date and Time]],"mmmm")</f>
        <v>July</v>
      </c>
    </row>
    <row r="805" spans="1:14" x14ac:dyDescent="0.3">
      <c r="A805" s="1" t="s">
        <v>4273</v>
      </c>
      <c r="B805" s="2">
        <v>45521.412789351853</v>
      </c>
      <c r="C805" s="1" t="s">
        <v>3421</v>
      </c>
      <c r="D805" s="1" t="s">
        <v>2735</v>
      </c>
      <c r="E805" s="1" t="s">
        <v>3464</v>
      </c>
      <c r="F805" s="1" t="s">
        <v>3467</v>
      </c>
      <c r="G805" s="1">
        <v>362.8</v>
      </c>
      <c r="H805" s="1">
        <v>4</v>
      </c>
      <c r="I805" s="1">
        <f>Sales[[#This Row],[Selling Price]]*H805</f>
        <v>1451.2</v>
      </c>
      <c r="J805" s="1">
        <f>VLOOKUP(Sales[[#This Row],[Product ID]],Products[],4,0)</f>
        <v>407.18</v>
      </c>
      <c r="K805" s="1">
        <f>Sales[[#This Row],[Total Sales]]-Sales[[#This Row],[Cost price]]</f>
        <v>1044.02</v>
      </c>
      <c r="L805" s="1" t="str">
        <f>TEXT(Sales[[#This Row],[Date and Time]],"dddd")</f>
        <v>Saturday</v>
      </c>
      <c r="M805" s="1" t="str">
        <f>TEXT(Sales[[#This Row],[Date and Time]],"mm")</f>
        <v>08</v>
      </c>
      <c r="N805" s="10" t="str">
        <f>TEXT(Sales[[#This Row],[Date and Time]],"mmmm")</f>
        <v>August</v>
      </c>
    </row>
    <row r="806" spans="1:14" x14ac:dyDescent="0.3">
      <c r="A806" s="1" t="s">
        <v>4274</v>
      </c>
      <c r="B806" s="2">
        <v>45430.676932870374</v>
      </c>
      <c r="C806" s="1" t="s">
        <v>3336</v>
      </c>
      <c r="D806" s="1" t="s">
        <v>2786</v>
      </c>
      <c r="E806" s="1" t="s">
        <v>3466</v>
      </c>
      <c r="F806" s="1" t="s">
        <v>3472</v>
      </c>
      <c r="G806" s="1">
        <v>1694.62</v>
      </c>
      <c r="H806" s="1">
        <v>3</v>
      </c>
      <c r="I806" s="1">
        <f>Sales[[#This Row],[Selling Price]]*H806</f>
        <v>5083.8599999999997</v>
      </c>
      <c r="J806" s="1">
        <f>VLOOKUP(Sales[[#This Row],[Product ID]],Products[],4,0)</f>
        <v>970.96</v>
      </c>
      <c r="K806" s="1">
        <f>Sales[[#This Row],[Total Sales]]-Sales[[#This Row],[Cost price]]</f>
        <v>4112.8999999999996</v>
      </c>
      <c r="L806" s="1" t="str">
        <f>TEXT(Sales[[#This Row],[Date and Time]],"dddd")</f>
        <v>Saturday</v>
      </c>
      <c r="M806" s="1" t="str">
        <f>TEXT(Sales[[#This Row],[Date and Time]],"mm")</f>
        <v>05</v>
      </c>
      <c r="N806" s="10" t="str">
        <f>TEXT(Sales[[#This Row],[Date and Time]],"mmmm")</f>
        <v>May</v>
      </c>
    </row>
    <row r="807" spans="1:14" x14ac:dyDescent="0.3">
      <c r="A807" s="1" t="s">
        <v>4275</v>
      </c>
      <c r="B807" s="2">
        <v>45515.175694444442</v>
      </c>
      <c r="C807" s="1" t="s">
        <v>3355</v>
      </c>
      <c r="D807" s="1" t="s">
        <v>977</v>
      </c>
      <c r="E807" s="1" t="s">
        <v>3461</v>
      </c>
      <c r="F807" s="1" t="s">
        <v>3472</v>
      </c>
      <c r="G807" s="1">
        <v>386.81</v>
      </c>
      <c r="H807" s="1">
        <v>9</v>
      </c>
      <c r="I807" s="1">
        <f>Sales[[#This Row],[Selling Price]]*H807</f>
        <v>3481.29</v>
      </c>
      <c r="J807" s="1">
        <f>VLOOKUP(Sales[[#This Row],[Product ID]],Products[],4,0)</f>
        <v>889.08</v>
      </c>
      <c r="K807" s="1">
        <f>Sales[[#This Row],[Total Sales]]-Sales[[#This Row],[Cost price]]</f>
        <v>2592.21</v>
      </c>
      <c r="L807" s="1" t="str">
        <f>TEXT(Sales[[#This Row],[Date and Time]],"dddd")</f>
        <v>Sunday</v>
      </c>
      <c r="M807" s="1" t="str">
        <f>TEXT(Sales[[#This Row],[Date and Time]],"mm")</f>
        <v>08</v>
      </c>
      <c r="N807" s="10" t="str">
        <f>TEXT(Sales[[#This Row],[Date and Time]],"mmmm")</f>
        <v>August</v>
      </c>
    </row>
    <row r="808" spans="1:14" x14ac:dyDescent="0.3">
      <c r="A808" s="1" t="s">
        <v>4276</v>
      </c>
      <c r="B808" s="2">
        <v>45347.147789351853</v>
      </c>
      <c r="C808" s="1" t="s">
        <v>3293</v>
      </c>
      <c r="D808" s="1" t="s">
        <v>1992</v>
      </c>
      <c r="E808" s="1" t="s">
        <v>3479</v>
      </c>
      <c r="F808" s="1" t="s">
        <v>3472</v>
      </c>
      <c r="G808" s="1">
        <v>1550.42</v>
      </c>
      <c r="H808" s="1">
        <v>10</v>
      </c>
      <c r="I808" s="1">
        <f>Sales[[#This Row],[Selling Price]]*H808</f>
        <v>15504.2</v>
      </c>
      <c r="J808" s="1">
        <f>VLOOKUP(Sales[[#This Row],[Product ID]],Products[],4,0)</f>
        <v>174.99</v>
      </c>
      <c r="K808" s="1">
        <f>Sales[[#This Row],[Total Sales]]-Sales[[#This Row],[Cost price]]</f>
        <v>15329.210000000001</v>
      </c>
      <c r="L808" s="1" t="str">
        <f>TEXT(Sales[[#This Row],[Date and Time]],"dddd")</f>
        <v>Sunday</v>
      </c>
      <c r="M808" s="1" t="str">
        <f>TEXT(Sales[[#This Row],[Date and Time]],"mm")</f>
        <v>02</v>
      </c>
      <c r="N808" s="10" t="str">
        <f>TEXT(Sales[[#This Row],[Date and Time]],"mmmm")</f>
        <v>February</v>
      </c>
    </row>
    <row r="809" spans="1:14" x14ac:dyDescent="0.3">
      <c r="A809" s="1" t="s">
        <v>4277</v>
      </c>
      <c r="B809" s="2">
        <v>45324.194733796299</v>
      </c>
      <c r="C809" s="1" t="s">
        <v>3395</v>
      </c>
      <c r="D809" s="1" t="s">
        <v>1837</v>
      </c>
      <c r="E809" s="1" t="s">
        <v>3464</v>
      </c>
      <c r="F809" s="1" t="s">
        <v>3462</v>
      </c>
      <c r="G809" s="1">
        <v>1644.58</v>
      </c>
      <c r="H809" s="1">
        <v>10</v>
      </c>
      <c r="I809" s="1">
        <f>Sales[[#This Row],[Selling Price]]*H809</f>
        <v>16445.8</v>
      </c>
      <c r="J809" s="1">
        <f>VLOOKUP(Sales[[#This Row],[Product ID]],Products[],4,0)</f>
        <v>102.72</v>
      </c>
      <c r="K809" s="1">
        <f>Sales[[#This Row],[Total Sales]]-Sales[[#This Row],[Cost price]]</f>
        <v>16343.08</v>
      </c>
      <c r="L809" s="1" t="str">
        <f>TEXT(Sales[[#This Row],[Date and Time]],"dddd")</f>
        <v>Friday</v>
      </c>
      <c r="M809" s="1" t="str">
        <f>TEXT(Sales[[#This Row],[Date and Time]],"mm")</f>
        <v>02</v>
      </c>
      <c r="N809" s="10" t="str">
        <f>TEXT(Sales[[#This Row],[Date and Time]],"mmmm")</f>
        <v>February</v>
      </c>
    </row>
    <row r="810" spans="1:14" x14ac:dyDescent="0.3">
      <c r="A810" s="1" t="s">
        <v>4278</v>
      </c>
      <c r="B810" s="2">
        <v>45492.263425925928</v>
      </c>
      <c r="C810" s="1" t="s">
        <v>3359</v>
      </c>
      <c r="D810" s="1" t="s">
        <v>1467</v>
      </c>
      <c r="E810" s="1" t="s">
        <v>3464</v>
      </c>
      <c r="F810" s="1" t="s">
        <v>3476</v>
      </c>
      <c r="G810" s="1">
        <v>1359.11</v>
      </c>
      <c r="H810" s="1">
        <v>4</v>
      </c>
      <c r="I810" s="1">
        <f>Sales[[#This Row],[Selling Price]]*H810</f>
        <v>5436.44</v>
      </c>
      <c r="J810" s="1">
        <f>VLOOKUP(Sales[[#This Row],[Product ID]],Products[],4,0)</f>
        <v>750.19</v>
      </c>
      <c r="K810" s="1">
        <f>Sales[[#This Row],[Total Sales]]-Sales[[#This Row],[Cost price]]</f>
        <v>4686.25</v>
      </c>
      <c r="L810" s="1" t="str">
        <f>TEXT(Sales[[#This Row],[Date and Time]],"dddd")</f>
        <v>Friday</v>
      </c>
      <c r="M810" s="1" t="str">
        <f>TEXT(Sales[[#This Row],[Date and Time]],"mm")</f>
        <v>07</v>
      </c>
      <c r="N810" s="10" t="str">
        <f>TEXT(Sales[[#This Row],[Date and Time]],"mmmm")</f>
        <v>July</v>
      </c>
    </row>
    <row r="811" spans="1:14" x14ac:dyDescent="0.3">
      <c r="A811" s="1" t="s">
        <v>4279</v>
      </c>
      <c r="B811" s="2">
        <v>45454.021770833337</v>
      </c>
      <c r="C811" s="1" t="s">
        <v>3282</v>
      </c>
      <c r="D811" s="1" t="s">
        <v>594</v>
      </c>
      <c r="E811" s="1" t="s">
        <v>3464</v>
      </c>
      <c r="F811" s="1" t="s">
        <v>3476</v>
      </c>
      <c r="G811" s="1">
        <v>1063.25</v>
      </c>
      <c r="H811" s="1">
        <v>9</v>
      </c>
      <c r="I811" s="1">
        <f>Sales[[#This Row],[Selling Price]]*H811</f>
        <v>9569.25</v>
      </c>
      <c r="J811" s="1">
        <f>VLOOKUP(Sales[[#This Row],[Product ID]],Products[],4,0)</f>
        <v>707.26</v>
      </c>
      <c r="K811" s="1">
        <f>Sales[[#This Row],[Total Sales]]-Sales[[#This Row],[Cost price]]</f>
        <v>8861.99</v>
      </c>
      <c r="L811" s="1" t="str">
        <f>TEXT(Sales[[#This Row],[Date and Time]],"dddd")</f>
        <v>Tuesday</v>
      </c>
      <c r="M811" s="1" t="str">
        <f>TEXT(Sales[[#This Row],[Date and Time]],"mm")</f>
        <v>06</v>
      </c>
      <c r="N811" s="10" t="str">
        <f>TEXT(Sales[[#This Row],[Date and Time]],"mmmm")</f>
        <v>June</v>
      </c>
    </row>
    <row r="812" spans="1:14" x14ac:dyDescent="0.3">
      <c r="A812" s="1" t="s">
        <v>4280</v>
      </c>
      <c r="B812" s="2">
        <v>45477.093738425923</v>
      </c>
      <c r="C812" s="1" t="s">
        <v>3299</v>
      </c>
      <c r="D812" s="1" t="s">
        <v>453</v>
      </c>
      <c r="E812" s="1" t="s">
        <v>3461</v>
      </c>
      <c r="F812" s="1" t="s">
        <v>3476</v>
      </c>
      <c r="G812" s="1">
        <v>466.11</v>
      </c>
      <c r="H812" s="1">
        <v>3</v>
      </c>
      <c r="I812" s="1">
        <f>Sales[[#This Row],[Selling Price]]*H812</f>
        <v>1398.33</v>
      </c>
      <c r="J812" s="1">
        <f>VLOOKUP(Sales[[#This Row],[Product ID]],Products[],4,0)</f>
        <v>401.98</v>
      </c>
      <c r="K812" s="1">
        <f>Sales[[#This Row],[Total Sales]]-Sales[[#This Row],[Cost price]]</f>
        <v>996.34999999999991</v>
      </c>
      <c r="L812" s="1" t="str">
        <f>TEXT(Sales[[#This Row],[Date and Time]],"dddd")</f>
        <v>Thursday</v>
      </c>
      <c r="M812" s="1" t="str">
        <f>TEXT(Sales[[#This Row],[Date and Time]],"mm")</f>
        <v>07</v>
      </c>
      <c r="N812" s="10" t="str">
        <f>TEXT(Sales[[#This Row],[Date and Time]],"mmmm")</f>
        <v>July</v>
      </c>
    </row>
    <row r="813" spans="1:14" x14ac:dyDescent="0.3">
      <c r="A813" s="1" t="s">
        <v>4281</v>
      </c>
      <c r="B813" s="2">
        <v>45448.514421296299</v>
      </c>
      <c r="C813" s="1" t="s">
        <v>3322</v>
      </c>
      <c r="D813" s="1" t="s">
        <v>2155</v>
      </c>
      <c r="E813" s="1" t="s">
        <v>3464</v>
      </c>
      <c r="F813" s="1" t="s">
        <v>3467</v>
      </c>
      <c r="G813" s="1">
        <v>1957.59</v>
      </c>
      <c r="H813" s="1">
        <v>7</v>
      </c>
      <c r="I813" s="1">
        <f>Sales[[#This Row],[Selling Price]]*H813</f>
        <v>13703.13</v>
      </c>
      <c r="J813" s="1">
        <f>VLOOKUP(Sales[[#This Row],[Product ID]],Products[],4,0)</f>
        <v>35.22</v>
      </c>
      <c r="K813" s="1">
        <f>Sales[[#This Row],[Total Sales]]-Sales[[#This Row],[Cost price]]</f>
        <v>13667.91</v>
      </c>
      <c r="L813" s="1" t="str">
        <f>TEXT(Sales[[#This Row],[Date and Time]],"dddd")</f>
        <v>Wednesday</v>
      </c>
      <c r="M813" s="1" t="str">
        <f>TEXT(Sales[[#This Row],[Date and Time]],"mm")</f>
        <v>06</v>
      </c>
      <c r="N813" s="10" t="str">
        <f>TEXT(Sales[[#This Row],[Date and Time]],"mmmm")</f>
        <v>June</v>
      </c>
    </row>
    <row r="814" spans="1:14" x14ac:dyDescent="0.3">
      <c r="A814" s="1" t="s">
        <v>4282</v>
      </c>
      <c r="B814" s="2">
        <v>45340.516087962962</v>
      </c>
      <c r="C814" s="1" t="s">
        <v>3447</v>
      </c>
      <c r="D814" s="1" t="s">
        <v>983</v>
      </c>
      <c r="E814" s="1" t="s">
        <v>3466</v>
      </c>
      <c r="F814" s="1" t="s">
        <v>3467</v>
      </c>
      <c r="G814" s="1">
        <v>231.03</v>
      </c>
      <c r="H814" s="1">
        <v>5</v>
      </c>
      <c r="I814" s="1">
        <f>Sales[[#This Row],[Selling Price]]*H814</f>
        <v>1155.1500000000001</v>
      </c>
      <c r="J814" s="1">
        <f>VLOOKUP(Sales[[#This Row],[Product ID]],Products[],4,0)</f>
        <v>521.98</v>
      </c>
      <c r="K814" s="1">
        <f>Sales[[#This Row],[Total Sales]]-Sales[[#This Row],[Cost price]]</f>
        <v>633.17000000000007</v>
      </c>
      <c r="L814" s="1" t="str">
        <f>TEXT(Sales[[#This Row],[Date and Time]],"dddd")</f>
        <v>Sunday</v>
      </c>
      <c r="M814" s="1" t="str">
        <f>TEXT(Sales[[#This Row],[Date and Time]],"mm")</f>
        <v>02</v>
      </c>
      <c r="N814" s="10" t="str">
        <f>TEXT(Sales[[#This Row],[Date and Time]],"mmmm")</f>
        <v>February</v>
      </c>
    </row>
    <row r="815" spans="1:14" x14ac:dyDescent="0.3">
      <c r="A815" s="1" t="s">
        <v>4283</v>
      </c>
      <c r="B815" s="2">
        <v>45306.941689814812</v>
      </c>
      <c r="C815" s="1" t="s">
        <v>3333</v>
      </c>
      <c r="D815" s="1" t="s">
        <v>622</v>
      </c>
      <c r="E815" s="1" t="s">
        <v>3479</v>
      </c>
      <c r="F815" s="1" t="s">
        <v>3476</v>
      </c>
      <c r="G815" s="1">
        <v>1638.67</v>
      </c>
      <c r="H815" s="1">
        <v>2</v>
      </c>
      <c r="I815" s="1">
        <f>Sales[[#This Row],[Selling Price]]*H815</f>
        <v>3277.34</v>
      </c>
      <c r="J815" s="1">
        <f>VLOOKUP(Sales[[#This Row],[Product ID]],Products[],4,0)</f>
        <v>783.02</v>
      </c>
      <c r="K815" s="1">
        <f>Sales[[#This Row],[Total Sales]]-Sales[[#This Row],[Cost price]]</f>
        <v>2494.3200000000002</v>
      </c>
      <c r="L815" s="1" t="str">
        <f>TEXT(Sales[[#This Row],[Date and Time]],"dddd")</f>
        <v>Monday</v>
      </c>
      <c r="M815" s="1" t="str">
        <f>TEXT(Sales[[#This Row],[Date and Time]],"mm")</f>
        <v>01</v>
      </c>
      <c r="N815" s="10" t="str">
        <f>TEXT(Sales[[#This Row],[Date and Time]],"mmmm")</f>
        <v>January</v>
      </c>
    </row>
    <row r="816" spans="1:14" x14ac:dyDescent="0.3">
      <c r="A816" s="1" t="s">
        <v>4284</v>
      </c>
      <c r="B816" s="2">
        <v>45312.629699074074</v>
      </c>
      <c r="C816" s="1" t="s">
        <v>3448</v>
      </c>
      <c r="D816" s="1" t="s">
        <v>1796</v>
      </c>
      <c r="E816" s="1" t="s">
        <v>3466</v>
      </c>
      <c r="F816" s="1" t="s">
        <v>3462</v>
      </c>
      <c r="G816" s="1">
        <v>784.8</v>
      </c>
      <c r="H816" s="1">
        <v>9</v>
      </c>
      <c r="I816" s="1">
        <f>Sales[[#This Row],[Selling Price]]*H816</f>
        <v>7063.2</v>
      </c>
      <c r="J816" s="1">
        <f>VLOOKUP(Sales[[#This Row],[Product ID]],Products[],4,0)</f>
        <v>955.51</v>
      </c>
      <c r="K816" s="1">
        <f>Sales[[#This Row],[Total Sales]]-Sales[[#This Row],[Cost price]]</f>
        <v>6107.69</v>
      </c>
      <c r="L816" s="1" t="str">
        <f>TEXT(Sales[[#This Row],[Date and Time]],"dddd")</f>
        <v>Sunday</v>
      </c>
      <c r="M816" s="1" t="str">
        <f>TEXT(Sales[[#This Row],[Date and Time]],"mm")</f>
        <v>01</v>
      </c>
      <c r="N816" s="10" t="str">
        <f>TEXT(Sales[[#This Row],[Date and Time]],"mmmm")</f>
        <v>January</v>
      </c>
    </row>
    <row r="817" spans="1:14" x14ac:dyDescent="0.3">
      <c r="A817" s="1" t="s">
        <v>4285</v>
      </c>
      <c r="B817" s="2">
        <v>45399.848634259259</v>
      </c>
      <c r="C817" s="1" t="s">
        <v>3317</v>
      </c>
      <c r="D817" s="1" t="s">
        <v>2972</v>
      </c>
      <c r="E817" s="1" t="s">
        <v>3471</v>
      </c>
      <c r="F817" s="1" t="s">
        <v>3476</v>
      </c>
      <c r="G817" s="1">
        <v>108.15</v>
      </c>
      <c r="H817" s="1">
        <v>3</v>
      </c>
      <c r="I817" s="1">
        <f>Sales[[#This Row],[Selling Price]]*H817</f>
        <v>324.45000000000005</v>
      </c>
      <c r="J817" s="1">
        <f>VLOOKUP(Sales[[#This Row],[Product ID]],Products[],4,0)</f>
        <v>327.89</v>
      </c>
      <c r="K817" s="1">
        <f>Sales[[#This Row],[Total Sales]]-Sales[[#This Row],[Cost price]]</f>
        <v>-3.4399999999999409</v>
      </c>
      <c r="L817" s="1" t="str">
        <f>TEXT(Sales[[#This Row],[Date and Time]],"dddd")</f>
        <v>Wednesday</v>
      </c>
      <c r="M817" s="1" t="str">
        <f>TEXT(Sales[[#This Row],[Date and Time]],"mm")</f>
        <v>04</v>
      </c>
      <c r="N817" s="10" t="str">
        <f>TEXT(Sales[[#This Row],[Date and Time]],"mmmm")</f>
        <v>April</v>
      </c>
    </row>
    <row r="818" spans="1:14" x14ac:dyDescent="0.3">
      <c r="A818" s="1" t="s">
        <v>4286</v>
      </c>
      <c r="B818" s="2">
        <v>45436.670486111114</v>
      </c>
      <c r="C818" s="1" t="s">
        <v>3273</v>
      </c>
      <c r="D818" s="1" t="s">
        <v>915</v>
      </c>
      <c r="E818" s="1" t="s">
        <v>3466</v>
      </c>
      <c r="F818" s="1" t="s">
        <v>3462</v>
      </c>
      <c r="G818" s="1">
        <v>1367.83</v>
      </c>
      <c r="H818" s="1">
        <v>8</v>
      </c>
      <c r="I818" s="1">
        <f>Sales[[#This Row],[Selling Price]]*H818</f>
        <v>10942.64</v>
      </c>
      <c r="J818" s="1">
        <f>VLOOKUP(Sales[[#This Row],[Product ID]],Products[],4,0)</f>
        <v>963.58</v>
      </c>
      <c r="K818" s="1">
        <f>Sales[[#This Row],[Total Sales]]-Sales[[#This Row],[Cost price]]</f>
        <v>9979.06</v>
      </c>
      <c r="L818" s="1" t="str">
        <f>TEXT(Sales[[#This Row],[Date and Time]],"dddd")</f>
        <v>Friday</v>
      </c>
      <c r="M818" s="1" t="str">
        <f>TEXT(Sales[[#This Row],[Date and Time]],"mm")</f>
        <v>05</v>
      </c>
      <c r="N818" s="10" t="str">
        <f>TEXT(Sales[[#This Row],[Date and Time]],"mmmm")</f>
        <v>May</v>
      </c>
    </row>
    <row r="819" spans="1:14" x14ac:dyDescent="0.3">
      <c r="A819" s="1" t="s">
        <v>4287</v>
      </c>
      <c r="B819" s="2">
        <v>45540.816967592589</v>
      </c>
      <c r="C819" s="1" t="s">
        <v>3367</v>
      </c>
      <c r="D819" s="1" t="s">
        <v>986</v>
      </c>
      <c r="E819" s="1" t="s">
        <v>3479</v>
      </c>
      <c r="F819" s="1" t="s">
        <v>3472</v>
      </c>
      <c r="G819" s="1">
        <v>1007.62</v>
      </c>
      <c r="H819" s="1">
        <v>4</v>
      </c>
      <c r="I819" s="1">
        <f>Sales[[#This Row],[Selling Price]]*H819</f>
        <v>4030.48</v>
      </c>
      <c r="J819" s="1">
        <f>VLOOKUP(Sales[[#This Row],[Product ID]],Products[],4,0)</f>
        <v>380.81</v>
      </c>
      <c r="K819" s="1">
        <f>Sales[[#This Row],[Total Sales]]-Sales[[#This Row],[Cost price]]</f>
        <v>3649.67</v>
      </c>
      <c r="L819" s="1" t="str">
        <f>TEXT(Sales[[#This Row],[Date and Time]],"dddd")</f>
        <v>Thursday</v>
      </c>
      <c r="M819" s="1" t="str">
        <f>TEXT(Sales[[#This Row],[Date and Time]],"mm")</f>
        <v>09</v>
      </c>
      <c r="N819" s="10" t="str">
        <f>TEXT(Sales[[#This Row],[Date and Time]],"mmmm")</f>
        <v>September</v>
      </c>
    </row>
    <row r="820" spans="1:14" x14ac:dyDescent="0.3">
      <c r="A820" s="1" t="s">
        <v>4288</v>
      </c>
      <c r="B820" s="2">
        <v>45361.894861111112</v>
      </c>
      <c r="C820" s="1" t="s">
        <v>3326</v>
      </c>
      <c r="D820" s="1" t="s">
        <v>3121</v>
      </c>
      <c r="E820" s="1" t="s">
        <v>3479</v>
      </c>
      <c r="F820" s="1" t="s">
        <v>3476</v>
      </c>
      <c r="G820" s="1">
        <v>1182.54</v>
      </c>
      <c r="H820" s="1">
        <v>2</v>
      </c>
      <c r="I820" s="1">
        <f>Sales[[#This Row],[Selling Price]]*H820</f>
        <v>2365.08</v>
      </c>
      <c r="J820" s="1">
        <f>VLOOKUP(Sales[[#This Row],[Product ID]],Products[],4,0)</f>
        <v>703.67</v>
      </c>
      <c r="K820" s="1">
        <f>Sales[[#This Row],[Total Sales]]-Sales[[#This Row],[Cost price]]</f>
        <v>1661.4099999999999</v>
      </c>
      <c r="L820" s="1" t="str">
        <f>TEXT(Sales[[#This Row],[Date and Time]],"dddd")</f>
        <v>Sunday</v>
      </c>
      <c r="M820" s="1" t="str">
        <f>TEXT(Sales[[#This Row],[Date and Time]],"mm")</f>
        <v>03</v>
      </c>
      <c r="N820" s="10" t="str">
        <f>TEXT(Sales[[#This Row],[Date and Time]],"mmmm")</f>
        <v>March</v>
      </c>
    </row>
    <row r="821" spans="1:14" x14ac:dyDescent="0.3">
      <c r="A821" s="1" t="s">
        <v>4289</v>
      </c>
      <c r="B821" s="2">
        <v>45413.378784722219</v>
      </c>
      <c r="C821" s="1" t="s">
        <v>3311</v>
      </c>
      <c r="D821" s="1" t="s">
        <v>1711</v>
      </c>
      <c r="E821" s="1" t="s">
        <v>3471</v>
      </c>
      <c r="F821" s="1" t="s">
        <v>3472</v>
      </c>
      <c r="G821" s="1">
        <v>419.25</v>
      </c>
      <c r="H821" s="1">
        <v>3</v>
      </c>
      <c r="I821" s="1">
        <f>Sales[[#This Row],[Selling Price]]*H821</f>
        <v>1257.75</v>
      </c>
      <c r="J821" s="1">
        <f>VLOOKUP(Sales[[#This Row],[Product ID]],Products[],4,0)</f>
        <v>961.88</v>
      </c>
      <c r="K821" s="1">
        <f>Sales[[#This Row],[Total Sales]]-Sales[[#This Row],[Cost price]]</f>
        <v>295.87</v>
      </c>
      <c r="L821" s="1" t="str">
        <f>TEXT(Sales[[#This Row],[Date and Time]],"dddd")</f>
        <v>Wednesday</v>
      </c>
      <c r="M821" s="1" t="str">
        <f>TEXT(Sales[[#This Row],[Date and Time]],"mm")</f>
        <v>05</v>
      </c>
      <c r="N821" s="10" t="str">
        <f>TEXT(Sales[[#This Row],[Date and Time]],"mmmm")</f>
        <v>May</v>
      </c>
    </row>
    <row r="822" spans="1:14" x14ac:dyDescent="0.3">
      <c r="A822" s="1" t="s">
        <v>4290</v>
      </c>
      <c r="B822" s="2">
        <v>45490.565208333333</v>
      </c>
      <c r="C822" s="1" t="s">
        <v>3453</v>
      </c>
      <c r="D822" s="1" t="s">
        <v>1810</v>
      </c>
      <c r="E822" s="1" t="s">
        <v>3479</v>
      </c>
      <c r="F822" s="1" t="s">
        <v>3476</v>
      </c>
      <c r="G822" s="1">
        <v>371.74</v>
      </c>
      <c r="H822" s="1">
        <v>2</v>
      </c>
      <c r="I822" s="1">
        <f>Sales[[#This Row],[Selling Price]]*H822</f>
        <v>743.48</v>
      </c>
      <c r="J822" s="1">
        <f>VLOOKUP(Sales[[#This Row],[Product ID]],Products[],4,0)</f>
        <v>606.07000000000005</v>
      </c>
      <c r="K822" s="1">
        <f>Sales[[#This Row],[Total Sales]]-Sales[[#This Row],[Cost price]]</f>
        <v>137.40999999999997</v>
      </c>
      <c r="L822" s="1" t="str">
        <f>TEXT(Sales[[#This Row],[Date and Time]],"dddd")</f>
        <v>Wednesday</v>
      </c>
      <c r="M822" s="1" t="str">
        <f>TEXT(Sales[[#This Row],[Date and Time]],"mm")</f>
        <v>07</v>
      </c>
      <c r="N822" s="10" t="str">
        <f>TEXT(Sales[[#This Row],[Date and Time]],"mmmm")</f>
        <v>July</v>
      </c>
    </row>
    <row r="823" spans="1:14" x14ac:dyDescent="0.3">
      <c r="A823" s="1" t="s">
        <v>4291</v>
      </c>
      <c r="B823" s="2">
        <v>45417.642002314817</v>
      </c>
      <c r="C823" s="1" t="s">
        <v>3388</v>
      </c>
      <c r="D823" s="1" t="s">
        <v>765</v>
      </c>
      <c r="E823" s="1" t="s">
        <v>3461</v>
      </c>
      <c r="F823" s="1" t="s">
        <v>3467</v>
      </c>
      <c r="G823" s="1">
        <v>243.33</v>
      </c>
      <c r="H823" s="1">
        <v>3</v>
      </c>
      <c r="I823" s="1">
        <f>Sales[[#This Row],[Selling Price]]*H823</f>
        <v>729.99</v>
      </c>
      <c r="J823" s="1">
        <f>VLOOKUP(Sales[[#This Row],[Product ID]],Products[],4,0)</f>
        <v>65.66</v>
      </c>
      <c r="K823" s="1">
        <f>Sales[[#This Row],[Total Sales]]-Sales[[#This Row],[Cost price]]</f>
        <v>664.33</v>
      </c>
      <c r="L823" s="1" t="str">
        <f>TEXT(Sales[[#This Row],[Date and Time]],"dddd")</f>
        <v>Sunday</v>
      </c>
      <c r="M823" s="1" t="str">
        <f>TEXT(Sales[[#This Row],[Date and Time]],"mm")</f>
        <v>05</v>
      </c>
      <c r="N823" s="10" t="str">
        <f>TEXT(Sales[[#This Row],[Date and Time]],"mmmm")</f>
        <v>May</v>
      </c>
    </row>
    <row r="824" spans="1:14" x14ac:dyDescent="0.3">
      <c r="A824" s="1" t="s">
        <v>4292</v>
      </c>
      <c r="B824" s="2">
        <v>45428.569722222222</v>
      </c>
      <c r="C824" s="1" t="s">
        <v>3360</v>
      </c>
      <c r="D824" s="1" t="s">
        <v>537</v>
      </c>
      <c r="E824" s="1" t="s">
        <v>3466</v>
      </c>
      <c r="F824" s="1" t="s">
        <v>3467</v>
      </c>
      <c r="G824" s="1">
        <v>1188.8499999999999</v>
      </c>
      <c r="H824" s="1">
        <v>8</v>
      </c>
      <c r="I824" s="1">
        <f>Sales[[#This Row],[Selling Price]]*H824</f>
        <v>9510.7999999999993</v>
      </c>
      <c r="J824" s="1">
        <f>VLOOKUP(Sales[[#This Row],[Product ID]],Products[],4,0)</f>
        <v>434.88</v>
      </c>
      <c r="K824" s="1">
        <f>Sales[[#This Row],[Total Sales]]-Sales[[#This Row],[Cost price]]</f>
        <v>9075.92</v>
      </c>
      <c r="L824" s="1" t="str">
        <f>TEXT(Sales[[#This Row],[Date and Time]],"dddd")</f>
        <v>Thursday</v>
      </c>
      <c r="M824" s="1" t="str">
        <f>TEXT(Sales[[#This Row],[Date and Time]],"mm")</f>
        <v>05</v>
      </c>
      <c r="N824" s="10" t="str">
        <f>TEXT(Sales[[#This Row],[Date and Time]],"mmmm")</f>
        <v>May</v>
      </c>
    </row>
    <row r="825" spans="1:14" x14ac:dyDescent="0.3">
      <c r="A825" s="1" t="s">
        <v>4293</v>
      </c>
      <c r="B825" s="2">
        <v>45468.610694444447</v>
      </c>
      <c r="C825" s="1" t="s">
        <v>3283</v>
      </c>
      <c r="D825" s="1" t="s">
        <v>1229</v>
      </c>
      <c r="E825" s="1" t="s">
        <v>3479</v>
      </c>
      <c r="F825" s="1" t="s">
        <v>3469</v>
      </c>
      <c r="G825" s="1">
        <v>32.07</v>
      </c>
      <c r="H825" s="1">
        <v>5</v>
      </c>
      <c r="I825" s="1">
        <f>Sales[[#This Row],[Selling Price]]*H825</f>
        <v>160.35</v>
      </c>
      <c r="J825" s="1">
        <f>VLOOKUP(Sales[[#This Row],[Product ID]],Products[],4,0)</f>
        <v>462.14</v>
      </c>
      <c r="K825" s="1">
        <f>Sales[[#This Row],[Total Sales]]-Sales[[#This Row],[Cost price]]</f>
        <v>-301.78999999999996</v>
      </c>
      <c r="L825" s="1" t="str">
        <f>TEXT(Sales[[#This Row],[Date and Time]],"dddd")</f>
        <v>Tuesday</v>
      </c>
      <c r="M825" s="1" t="str">
        <f>TEXT(Sales[[#This Row],[Date and Time]],"mm")</f>
        <v>06</v>
      </c>
      <c r="N825" s="10" t="str">
        <f>TEXT(Sales[[#This Row],[Date and Time]],"mmmm")</f>
        <v>June</v>
      </c>
    </row>
    <row r="826" spans="1:14" x14ac:dyDescent="0.3">
      <c r="A826" s="1" t="s">
        <v>4294</v>
      </c>
      <c r="B826" s="2">
        <v>45577.843402777777</v>
      </c>
      <c r="C826" s="1" t="s">
        <v>3332</v>
      </c>
      <c r="D826" s="1" t="s">
        <v>82</v>
      </c>
      <c r="E826" s="1" t="s">
        <v>3471</v>
      </c>
      <c r="F826" s="1" t="s">
        <v>3467</v>
      </c>
      <c r="G826" s="1">
        <v>386.2</v>
      </c>
      <c r="H826" s="1">
        <v>2</v>
      </c>
      <c r="I826" s="1">
        <f>Sales[[#This Row],[Selling Price]]*H826</f>
        <v>772.4</v>
      </c>
      <c r="J826" s="1">
        <f>VLOOKUP(Sales[[#This Row],[Product ID]],Products[],4,0)</f>
        <v>348.54</v>
      </c>
      <c r="K826" s="1">
        <f>Sales[[#This Row],[Total Sales]]-Sales[[#This Row],[Cost price]]</f>
        <v>423.85999999999996</v>
      </c>
      <c r="L826" s="1" t="str">
        <f>TEXT(Sales[[#This Row],[Date and Time]],"dddd")</f>
        <v>Saturday</v>
      </c>
      <c r="M826" s="1" t="str">
        <f>TEXT(Sales[[#This Row],[Date and Time]],"mm")</f>
        <v>10</v>
      </c>
      <c r="N826" s="10" t="str">
        <f>TEXT(Sales[[#This Row],[Date and Time]],"mmmm")</f>
        <v>October</v>
      </c>
    </row>
    <row r="827" spans="1:14" x14ac:dyDescent="0.3">
      <c r="A827" s="1" t="s">
        <v>4295</v>
      </c>
      <c r="B827" s="2">
        <v>45292.398009259261</v>
      </c>
      <c r="C827" s="1" t="s">
        <v>3427</v>
      </c>
      <c r="D827" s="1" t="s">
        <v>1001</v>
      </c>
      <c r="E827" s="1" t="s">
        <v>3464</v>
      </c>
      <c r="F827" s="1" t="s">
        <v>3469</v>
      </c>
      <c r="G827" s="1">
        <v>1291.23</v>
      </c>
      <c r="H827" s="1">
        <v>8</v>
      </c>
      <c r="I827" s="1">
        <f>Sales[[#This Row],[Selling Price]]*H827</f>
        <v>10329.84</v>
      </c>
      <c r="J827" s="1">
        <f>VLOOKUP(Sales[[#This Row],[Product ID]],Products[],4,0)</f>
        <v>348.26</v>
      </c>
      <c r="K827" s="1">
        <f>Sales[[#This Row],[Total Sales]]-Sales[[#This Row],[Cost price]]</f>
        <v>9981.58</v>
      </c>
      <c r="L827" s="1" t="str">
        <f>TEXT(Sales[[#This Row],[Date and Time]],"dddd")</f>
        <v>Monday</v>
      </c>
      <c r="M827" s="1" t="str">
        <f>TEXT(Sales[[#This Row],[Date and Time]],"mm")</f>
        <v>01</v>
      </c>
      <c r="N827" s="10" t="str">
        <f>TEXT(Sales[[#This Row],[Date and Time]],"mmmm")</f>
        <v>January</v>
      </c>
    </row>
    <row r="828" spans="1:14" x14ac:dyDescent="0.3">
      <c r="A828" s="1" t="s">
        <v>4296</v>
      </c>
      <c r="B828" s="2">
        <v>45386.799421296295</v>
      </c>
      <c r="C828" s="1" t="s">
        <v>3415</v>
      </c>
      <c r="D828" s="1" t="s">
        <v>1407</v>
      </c>
      <c r="E828" s="1" t="s">
        <v>3471</v>
      </c>
      <c r="F828" s="1" t="s">
        <v>3476</v>
      </c>
      <c r="G828" s="1">
        <v>74.349999999999994</v>
      </c>
      <c r="H828" s="1">
        <v>5</v>
      </c>
      <c r="I828" s="1">
        <f>Sales[[#This Row],[Selling Price]]*H828</f>
        <v>371.75</v>
      </c>
      <c r="J828" s="1">
        <f>VLOOKUP(Sales[[#This Row],[Product ID]],Products[],4,0)</f>
        <v>109.48</v>
      </c>
      <c r="K828" s="1">
        <f>Sales[[#This Row],[Total Sales]]-Sales[[#This Row],[Cost price]]</f>
        <v>262.27</v>
      </c>
      <c r="L828" s="1" t="str">
        <f>TEXT(Sales[[#This Row],[Date and Time]],"dddd")</f>
        <v>Thursday</v>
      </c>
      <c r="M828" s="1" t="str">
        <f>TEXT(Sales[[#This Row],[Date and Time]],"mm")</f>
        <v>04</v>
      </c>
      <c r="N828" s="10" t="str">
        <f>TEXT(Sales[[#This Row],[Date and Time]],"mmmm")</f>
        <v>April</v>
      </c>
    </row>
    <row r="829" spans="1:14" x14ac:dyDescent="0.3">
      <c r="A829" s="1" t="s">
        <v>4297</v>
      </c>
      <c r="B829" s="2">
        <v>45462.304224537038</v>
      </c>
      <c r="C829" s="1" t="s">
        <v>3377</v>
      </c>
      <c r="D829" s="1" t="s">
        <v>28</v>
      </c>
      <c r="E829" s="1" t="s">
        <v>3471</v>
      </c>
      <c r="F829" s="1" t="s">
        <v>3476</v>
      </c>
      <c r="G829" s="1">
        <v>1240.6600000000001</v>
      </c>
      <c r="H829" s="1">
        <v>4</v>
      </c>
      <c r="I829" s="1">
        <f>Sales[[#This Row],[Selling Price]]*H829</f>
        <v>4962.6400000000003</v>
      </c>
      <c r="J829" s="1">
        <f>VLOOKUP(Sales[[#This Row],[Product ID]],Products[],4,0)</f>
        <v>409.39</v>
      </c>
      <c r="K829" s="1">
        <f>Sales[[#This Row],[Total Sales]]-Sales[[#This Row],[Cost price]]</f>
        <v>4553.25</v>
      </c>
      <c r="L829" s="1" t="str">
        <f>TEXT(Sales[[#This Row],[Date and Time]],"dddd")</f>
        <v>Wednesday</v>
      </c>
      <c r="M829" s="1" t="str">
        <f>TEXT(Sales[[#This Row],[Date and Time]],"mm")</f>
        <v>06</v>
      </c>
      <c r="N829" s="10" t="str">
        <f>TEXT(Sales[[#This Row],[Date and Time]],"mmmm")</f>
        <v>June</v>
      </c>
    </row>
    <row r="830" spans="1:14" x14ac:dyDescent="0.3">
      <c r="A830" s="1" t="s">
        <v>4298</v>
      </c>
      <c r="B830" s="2">
        <v>45456.374641203707</v>
      </c>
      <c r="C830" s="1" t="s">
        <v>3375</v>
      </c>
      <c r="D830" s="1" t="s">
        <v>2331</v>
      </c>
      <c r="E830" s="1" t="s">
        <v>3471</v>
      </c>
      <c r="F830" s="1" t="s">
        <v>3467</v>
      </c>
      <c r="G830" s="1">
        <v>728.13</v>
      </c>
      <c r="H830" s="1">
        <v>5</v>
      </c>
      <c r="I830" s="1">
        <f>Sales[[#This Row],[Selling Price]]*H830</f>
        <v>3640.65</v>
      </c>
      <c r="J830" s="1">
        <f>VLOOKUP(Sales[[#This Row],[Product ID]],Products[],4,0)</f>
        <v>574.14</v>
      </c>
      <c r="K830" s="1">
        <f>Sales[[#This Row],[Total Sales]]-Sales[[#This Row],[Cost price]]</f>
        <v>3066.51</v>
      </c>
      <c r="L830" s="1" t="str">
        <f>TEXT(Sales[[#This Row],[Date and Time]],"dddd")</f>
        <v>Thursday</v>
      </c>
      <c r="M830" s="1" t="str">
        <f>TEXT(Sales[[#This Row],[Date and Time]],"mm")</f>
        <v>06</v>
      </c>
      <c r="N830" s="10" t="str">
        <f>TEXT(Sales[[#This Row],[Date and Time]],"mmmm")</f>
        <v>June</v>
      </c>
    </row>
    <row r="831" spans="1:14" x14ac:dyDescent="0.3">
      <c r="A831" s="1" t="s">
        <v>4299</v>
      </c>
      <c r="B831" s="2">
        <v>45356.258275462962</v>
      </c>
      <c r="C831" s="1" t="s">
        <v>3284</v>
      </c>
      <c r="D831" s="1" t="s">
        <v>601</v>
      </c>
      <c r="E831" s="1" t="s">
        <v>3461</v>
      </c>
      <c r="F831" s="1" t="s">
        <v>3472</v>
      </c>
      <c r="G831" s="1">
        <v>1354.02</v>
      </c>
      <c r="H831" s="1">
        <v>6</v>
      </c>
      <c r="I831" s="1">
        <f>Sales[[#This Row],[Selling Price]]*H831</f>
        <v>8124.12</v>
      </c>
      <c r="J831" s="1">
        <f>VLOOKUP(Sales[[#This Row],[Product ID]],Products[],4,0)</f>
        <v>644.58000000000004</v>
      </c>
      <c r="K831" s="1">
        <f>Sales[[#This Row],[Total Sales]]-Sales[[#This Row],[Cost price]]</f>
        <v>7479.54</v>
      </c>
      <c r="L831" s="1" t="str">
        <f>TEXT(Sales[[#This Row],[Date and Time]],"dddd")</f>
        <v>Tuesday</v>
      </c>
      <c r="M831" s="1" t="str">
        <f>TEXT(Sales[[#This Row],[Date and Time]],"mm")</f>
        <v>03</v>
      </c>
      <c r="N831" s="10" t="str">
        <f>TEXT(Sales[[#This Row],[Date and Time]],"mmmm")</f>
        <v>March</v>
      </c>
    </row>
    <row r="832" spans="1:14" x14ac:dyDescent="0.3">
      <c r="A832" s="1" t="s">
        <v>4300</v>
      </c>
      <c r="B832" s="2">
        <v>45370.368530092594</v>
      </c>
      <c r="C832" s="1" t="s">
        <v>3351</v>
      </c>
      <c r="D832" s="1" t="s">
        <v>1866</v>
      </c>
      <c r="E832" s="1" t="s">
        <v>3464</v>
      </c>
      <c r="F832" s="1" t="s">
        <v>3462</v>
      </c>
      <c r="G832" s="1">
        <v>132.27000000000001</v>
      </c>
      <c r="H832" s="1">
        <v>5</v>
      </c>
      <c r="I832" s="1">
        <f>Sales[[#This Row],[Selling Price]]*H832</f>
        <v>661.35</v>
      </c>
      <c r="J832" s="1">
        <f>VLOOKUP(Sales[[#This Row],[Product ID]],Products[],4,0)</f>
        <v>643.29</v>
      </c>
      <c r="K832" s="1">
        <f>Sales[[#This Row],[Total Sales]]-Sales[[#This Row],[Cost price]]</f>
        <v>18.060000000000059</v>
      </c>
      <c r="L832" s="1" t="str">
        <f>TEXT(Sales[[#This Row],[Date and Time]],"dddd")</f>
        <v>Tuesday</v>
      </c>
      <c r="M832" s="1" t="str">
        <f>TEXT(Sales[[#This Row],[Date and Time]],"mm")</f>
        <v>03</v>
      </c>
      <c r="N832" s="10" t="str">
        <f>TEXT(Sales[[#This Row],[Date and Time]],"mmmm")</f>
        <v>March</v>
      </c>
    </row>
    <row r="833" spans="1:14" x14ac:dyDescent="0.3">
      <c r="A833" s="1" t="s">
        <v>4301</v>
      </c>
      <c r="B833" s="2">
        <v>45332.919409722221</v>
      </c>
      <c r="C833" s="1" t="s">
        <v>3277</v>
      </c>
      <c r="D833" s="1" t="s">
        <v>2219</v>
      </c>
      <c r="E833" s="1" t="s">
        <v>3471</v>
      </c>
      <c r="F833" s="1" t="s">
        <v>3476</v>
      </c>
      <c r="G833" s="1">
        <v>1867.86</v>
      </c>
      <c r="H833" s="1">
        <v>4</v>
      </c>
      <c r="I833" s="1">
        <f>Sales[[#This Row],[Selling Price]]*H833</f>
        <v>7471.44</v>
      </c>
      <c r="J833" s="1">
        <f>VLOOKUP(Sales[[#This Row],[Product ID]],Products[],4,0)</f>
        <v>439.15</v>
      </c>
      <c r="K833" s="1">
        <f>Sales[[#This Row],[Total Sales]]-Sales[[#This Row],[Cost price]]</f>
        <v>7032.29</v>
      </c>
      <c r="L833" s="1" t="str">
        <f>TEXT(Sales[[#This Row],[Date and Time]],"dddd")</f>
        <v>Saturday</v>
      </c>
      <c r="M833" s="1" t="str">
        <f>TEXT(Sales[[#This Row],[Date and Time]],"mm")</f>
        <v>02</v>
      </c>
      <c r="N833" s="10" t="str">
        <f>TEXT(Sales[[#This Row],[Date and Time]],"mmmm")</f>
        <v>February</v>
      </c>
    </row>
    <row r="834" spans="1:14" x14ac:dyDescent="0.3">
      <c r="A834" s="1" t="s">
        <v>4302</v>
      </c>
      <c r="B834" s="2">
        <v>45455.158946759257</v>
      </c>
      <c r="C834" s="1" t="s">
        <v>3410</v>
      </c>
      <c r="D834" s="1" t="s">
        <v>46</v>
      </c>
      <c r="E834" s="1" t="s">
        <v>3461</v>
      </c>
      <c r="F834" s="1" t="s">
        <v>3467</v>
      </c>
      <c r="G834" s="1">
        <v>1506.38</v>
      </c>
      <c r="H834" s="1">
        <v>1</v>
      </c>
      <c r="I834" s="1">
        <f>Sales[[#This Row],[Selling Price]]*H834</f>
        <v>1506.38</v>
      </c>
      <c r="J834" s="1">
        <f>VLOOKUP(Sales[[#This Row],[Product ID]],Products[],4,0)</f>
        <v>152.68</v>
      </c>
      <c r="K834" s="1">
        <f>Sales[[#This Row],[Total Sales]]-Sales[[#This Row],[Cost price]]</f>
        <v>1353.7</v>
      </c>
      <c r="L834" s="1" t="str">
        <f>TEXT(Sales[[#This Row],[Date and Time]],"dddd")</f>
        <v>Wednesday</v>
      </c>
      <c r="M834" s="1" t="str">
        <f>TEXT(Sales[[#This Row],[Date and Time]],"mm")</f>
        <v>06</v>
      </c>
      <c r="N834" s="10" t="str">
        <f>TEXT(Sales[[#This Row],[Date and Time]],"mmmm")</f>
        <v>June</v>
      </c>
    </row>
    <row r="835" spans="1:14" x14ac:dyDescent="0.3">
      <c r="A835" s="1" t="s">
        <v>4303</v>
      </c>
      <c r="B835" s="2">
        <v>45430.739930555559</v>
      </c>
      <c r="C835" s="1" t="s">
        <v>3415</v>
      </c>
      <c r="D835" s="1" t="s">
        <v>13</v>
      </c>
      <c r="E835" s="1" t="s">
        <v>3464</v>
      </c>
      <c r="F835" s="1" t="s">
        <v>3476</v>
      </c>
      <c r="G835" s="1">
        <v>1389.34</v>
      </c>
      <c r="H835" s="1">
        <v>9</v>
      </c>
      <c r="I835" s="1">
        <f>Sales[[#This Row],[Selling Price]]*H835</f>
        <v>12504.06</v>
      </c>
      <c r="J835" s="1">
        <f>VLOOKUP(Sales[[#This Row],[Product ID]],Products[],4,0)</f>
        <v>109.48</v>
      </c>
      <c r="K835" s="1">
        <f>Sales[[#This Row],[Total Sales]]-Sales[[#This Row],[Cost price]]</f>
        <v>12394.58</v>
      </c>
      <c r="L835" s="1" t="str">
        <f>TEXT(Sales[[#This Row],[Date and Time]],"dddd")</f>
        <v>Saturday</v>
      </c>
      <c r="M835" s="1" t="str">
        <f>TEXT(Sales[[#This Row],[Date and Time]],"mm")</f>
        <v>05</v>
      </c>
      <c r="N835" s="10" t="str">
        <f>TEXT(Sales[[#This Row],[Date and Time]],"mmmm")</f>
        <v>May</v>
      </c>
    </row>
    <row r="836" spans="1:14" x14ac:dyDescent="0.3">
      <c r="A836" s="1" t="s">
        <v>4304</v>
      </c>
      <c r="B836" s="2">
        <v>45589.592685185184</v>
      </c>
      <c r="C836" s="1" t="s">
        <v>3359</v>
      </c>
      <c r="D836" s="1" t="s">
        <v>1834</v>
      </c>
      <c r="E836" s="1" t="s">
        <v>3464</v>
      </c>
      <c r="F836" s="1" t="s">
        <v>3467</v>
      </c>
      <c r="G836" s="1">
        <v>472.94</v>
      </c>
      <c r="H836" s="1">
        <v>3</v>
      </c>
      <c r="I836" s="1">
        <f>Sales[[#This Row],[Selling Price]]*H836</f>
        <v>1418.82</v>
      </c>
      <c r="J836" s="1">
        <f>VLOOKUP(Sales[[#This Row],[Product ID]],Products[],4,0)</f>
        <v>750.19</v>
      </c>
      <c r="K836" s="1">
        <f>Sales[[#This Row],[Total Sales]]-Sales[[#This Row],[Cost price]]</f>
        <v>668.62999999999988</v>
      </c>
      <c r="L836" s="1" t="str">
        <f>TEXT(Sales[[#This Row],[Date and Time]],"dddd")</f>
        <v>Thursday</v>
      </c>
      <c r="M836" s="1" t="str">
        <f>TEXT(Sales[[#This Row],[Date and Time]],"mm")</f>
        <v>10</v>
      </c>
      <c r="N836" s="10" t="str">
        <f>TEXT(Sales[[#This Row],[Date and Time]],"mmmm")</f>
        <v>October</v>
      </c>
    </row>
    <row r="837" spans="1:14" x14ac:dyDescent="0.3">
      <c r="A837" s="1" t="s">
        <v>4305</v>
      </c>
      <c r="B837" s="2">
        <v>45588.512997685182</v>
      </c>
      <c r="C837" s="1" t="s">
        <v>3352</v>
      </c>
      <c r="D837" s="1" t="s">
        <v>1220</v>
      </c>
      <c r="E837" s="1" t="s">
        <v>3461</v>
      </c>
      <c r="F837" s="1" t="s">
        <v>3467</v>
      </c>
      <c r="G837" s="1">
        <v>1061.46</v>
      </c>
      <c r="H837" s="1">
        <v>10</v>
      </c>
      <c r="I837" s="1">
        <f>Sales[[#This Row],[Selling Price]]*H837</f>
        <v>10614.6</v>
      </c>
      <c r="J837" s="1">
        <f>VLOOKUP(Sales[[#This Row],[Product ID]],Products[],4,0)</f>
        <v>404.57</v>
      </c>
      <c r="K837" s="1">
        <f>Sales[[#This Row],[Total Sales]]-Sales[[#This Row],[Cost price]]</f>
        <v>10210.030000000001</v>
      </c>
      <c r="L837" s="1" t="str">
        <f>TEXT(Sales[[#This Row],[Date and Time]],"dddd")</f>
        <v>Wednesday</v>
      </c>
      <c r="M837" s="1" t="str">
        <f>TEXT(Sales[[#This Row],[Date and Time]],"mm")</f>
        <v>10</v>
      </c>
      <c r="N837" s="10" t="str">
        <f>TEXT(Sales[[#This Row],[Date and Time]],"mmmm")</f>
        <v>October</v>
      </c>
    </row>
    <row r="838" spans="1:14" x14ac:dyDescent="0.3">
      <c r="A838" s="1" t="s">
        <v>4306</v>
      </c>
      <c r="B838" s="2">
        <v>45380.534016203703</v>
      </c>
      <c r="C838" s="1" t="s">
        <v>3431</v>
      </c>
      <c r="D838" s="1" t="s">
        <v>547</v>
      </c>
      <c r="E838" s="1" t="s">
        <v>3461</v>
      </c>
      <c r="F838" s="1" t="s">
        <v>3462</v>
      </c>
      <c r="G838" s="1">
        <v>574.16</v>
      </c>
      <c r="H838" s="1">
        <v>8</v>
      </c>
      <c r="I838" s="1">
        <f>Sales[[#This Row],[Selling Price]]*H838</f>
        <v>4593.28</v>
      </c>
      <c r="J838" s="1">
        <f>VLOOKUP(Sales[[#This Row],[Product ID]],Products[],4,0)</f>
        <v>750.55</v>
      </c>
      <c r="K838" s="1">
        <f>Sales[[#This Row],[Total Sales]]-Sales[[#This Row],[Cost price]]</f>
        <v>3842.7299999999996</v>
      </c>
      <c r="L838" s="1" t="str">
        <f>TEXT(Sales[[#This Row],[Date and Time]],"dddd")</f>
        <v>Friday</v>
      </c>
      <c r="M838" s="1" t="str">
        <f>TEXT(Sales[[#This Row],[Date and Time]],"mm")</f>
        <v>03</v>
      </c>
      <c r="N838" s="10" t="str">
        <f>TEXT(Sales[[#This Row],[Date and Time]],"mmmm")</f>
        <v>March</v>
      </c>
    </row>
    <row r="839" spans="1:14" x14ac:dyDescent="0.3">
      <c r="A839" s="1" t="s">
        <v>4307</v>
      </c>
      <c r="B839" s="2">
        <v>45331.315694444442</v>
      </c>
      <c r="C839" s="1" t="s">
        <v>3409</v>
      </c>
      <c r="D839" s="1" t="s">
        <v>3207</v>
      </c>
      <c r="E839" s="1" t="s">
        <v>3461</v>
      </c>
      <c r="F839" s="1" t="s">
        <v>3472</v>
      </c>
      <c r="G839" s="1">
        <v>634.99</v>
      </c>
      <c r="H839" s="1">
        <v>5</v>
      </c>
      <c r="I839" s="1">
        <f>Sales[[#This Row],[Selling Price]]*H839</f>
        <v>3174.95</v>
      </c>
      <c r="J839" s="1">
        <f>VLOOKUP(Sales[[#This Row],[Product ID]],Products[],4,0)</f>
        <v>660.16</v>
      </c>
      <c r="K839" s="1">
        <f>Sales[[#This Row],[Total Sales]]-Sales[[#This Row],[Cost price]]</f>
        <v>2514.79</v>
      </c>
      <c r="L839" s="1" t="str">
        <f>TEXT(Sales[[#This Row],[Date and Time]],"dddd")</f>
        <v>Friday</v>
      </c>
      <c r="M839" s="1" t="str">
        <f>TEXT(Sales[[#This Row],[Date and Time]],"mm")</f>
        <v>02</v>
      </c>
      <c r="N839" s="10" t="str">
        <f>TEXT(Sales[[#This Row],[Date and Time]],"mmmm")</f>
        <v>February</v>
      </c>
    </row>
    <row r="840" spans="1:14" x14ac:dyDescent="0.3">
      <c r="A840" s="1" t="s">
        <v>4308</v>
      </c>
      <c r="B840" s="2">
        <v>45445.899641203701</v>
      </c>
      <c r="C840" s="1" t="s">
        <v>3347</v>
      </c>
      <c r="D840" s="1" t="s">
        <v>2789</v>
      </c>
      <c r="E840" s="1" t="s">
        <v>3466</v>
      </c>
      <c r="F840" s="1" t="s">
        <v>3472</v>
      </c>
      <c r="G840" s="1">
        <v>1233.3699999999999</v>
      </c>
      <c r="H840" s="1">
        <v>7</v>
      </c>
      <c r="I840" s="1">
        <f>Sales[[#This Row],[Selling Price]]*H840</f>
        <v>8633.59</v>
      </c>
      <c r="J840" s="1">
        <f>VLOOKUP(Sales[[#This Row],[Product ID]],Products[],4,0)</f>
        <v>211.14</v>
      </c>
      <c r="K840" s="1">
        <f>Sales[[#This Row],[Total Sales]]-Sales[[#This Row],[Cost price]]</f>
        <v>8422.4500000000007</v>
      </c>
      <c r="L840" s="1" t="str">
        <f>TEXT(Sales[[#This Row],[Date and Time]],"dddd")</f>
        <v>Sunday</v>
      </c>
      <c r="M840" s="1" t="str">
        <f>TEXT(Sales[[#This Row],[Date and Time]],"mm")</f>
        <v>06</v>
      </c>
      <c r="N840" s="10" t="str">
        <f>TEXT(Sales[[#This Row],[Date and Time]],"mmmm")</f>
        <v>June</v>
      </c>
    </row>
    <row r="841" spans="1:14" x14ac:dyDescent="0.3">
      <c r="A841" s="1" t="s">
        <v>4309</v>
      </c>
      <c r="B841" s="2">
        <v>45302.942361111112</v>
      </c>
      <c r="C841" s="1" t="s">
        <v>3282</v>
      </c>
      <c r="D841" s="1" t="s">
        <v>420</v>
      </c>
      <c r="E841" s="1" t="s">
        <v>3461</v>
      </c>
      <c r="F841" s="1" t="s">
        <v>3472</v>
      </c>
      <c r="G841" s="1">
        <v>709.47</v>
      </c>
      <c r="H841" s="1">
        <v>10</v>
      </c>
      <c r="I841" s="1">
        <f>Sales[[#This Row],[Selling Price]]*H841</f>
        <v>7094.7000000000007</v>
      </c>
      <c r="J841" s="1">
        <f>VLOOKUP(Sales[[#This Row],[Product ID]],Products[],4,0)</f>
        <v>707.26</v>
      </c>
      <c r="K841" s="1">
        <f>Sales[[#This Row],[Total Sales]]-Sales[[#This Row],[Cost price]]</f>
        <v>6387.4400000000005</v>
      </c>
      <c r="L841" s="1" t="str">
        <f>TEXT(Sales[[#This Row],[Date and Time]],"dddd")</f>
        <v>Thursday</v>
      </c>
      <c r="M841" s="1" t="str">
        <f>TEXT(Sales[[#This Row],[Date and Time]],"mm")</f>
        <v>01</v>
      </c>
      <c r="N841" s="10" t="str">
        <f>TEXT(Sales[[#This Row],[Date and Time]],"mmmm")</f>
        <v>January</v>
      </c>
    </row>
    <row r="842" spans="1:14" x14ac:dyDescent="0.3">
      <c r="A842" s="1" t="s">
        <v>4310</v>
      </c>
      <c r="B842" s="2">
        <v>45568.081886574073</v>
      </c>
      <c r="C842" s="1" t="s">
        <v>3315</v>
      </c>
      <c r="D842" s="1" t="s">
        <v>2473</v>
      </c>
      <c r="E842" s="1" t="s">
        <v>3479</v>
      </c>
      <c r="F842" s="1" t="s">
        <v>3467</v>
      </c>
      <c r="G842" s="1">
        <v>1980.97</v>
      </c>
      <c r="H842" s="1">
        <v>5</v>
      </c>
      <c r="I842" s="1">
        <f>Sales[[#This Row],[Selling Price]]*H842</f>
        <v>9904.85</v>
      </c>
      <c r="J842" s="1">
        <f>VLOOKUP(Sales[[#This Row],[Product ID]],Products[],4,0)</f>
        <v>90.98</v>
      </c>
      <c r="K842" s="1">
        <f>Sales[[#This Row],[Total Sales]]-Sales[[#This Row],[Cost price]]</f>
        <v>9813.8700000000008</v>
      </c>
      <c r="L842" s="1" t="str">
        <f>TEXT(Sales[[#This Row],[Date and Time]],"dddd")</f>
        <v>Thursday</v>
      </c>
      <c r="M842" s="1" t="str">
        <f>TEXT(Sales[[#This Row],[Date and Time]],"mm")</f>
        <v>10</v>
      </c>
      <c r="N842" s="10" t="str">
        <f>TEXT(Sales[[#This Row],[Date and Time]],"mmmm")</f>
        <v>October</v>
      </c>
    </row>
    <row r="843" spans="1:14" x14ac:dyDescent="0.3">
      <c r="A843" s="1" t="s">
        <v>4311</v>
      </c>
      <c r="B843" s="2">
        <v>45523.139953703707</v>
      </c>
      <c r="C843" s="1" t="s">
        <v>3447</v>
      </c>
      <c r="D843" s="1" t="s">
        <v>2173</v>
      </c>
      <c r="E843" s="1" t="s">
        <v>3479</v>
      </c>
      <c r="F843" s="1" t="s">
        <v>3469</v>
      </c>
      <c r="G843" s="1">
        <v>1656.22</v>
      </c>
      <c r="H843" s="1">
        <v>3</v>
      </c>
      <c r="I843" s="1">
        <f>Sales[[#This Row],[Selling Price]]*H843</f>
        <v>4968.66</v>
      </c>
      <c r="J843" s="1">
        <f>VLOOKUP(Sales[[#This Row],[Product ID]],Products[],4,0)</f>
        <v>521.98</v>
      </c>
      <c r="K843" s="1">
        <f>Sales[[#This Row],[Total Sales]]-Sales[[#This Row],[Cost price]]</f>
        <v>4446.68</v>
      </c>
      <c r="L843" s="1" t="str">
        <f>TEXT(Sales[[#This Row],[Date and Time]],"dddd")</f>
        <v>Monday</v>
      </c>
      <c r="M843" s="1" t="str">
        <f>TEXT(Sales[[#This Row],[Date and Time]],"mm")</f>
        <v>08</v>
      </c>
      <c r="N843" s="10" t="str">
        <f>TEXT(Sales[[#This Row],[Date and Time]],"mmmm")</f>
        <v>August</v>
      </c>
    </row>
    <row r="844" spans="1:14" x14ac:dyDescent="0.3">
      <c r="A844" s="1" t="s">
        <v>4312</v>
      </c>
      <c r="B844" s="2">
        <v>45483.438275462962</v>
      </c>
      <c r="C844" s="1" t="s">
        <v>3432</v>
      </c>
      <c r="D844" s="1" t="s">
        <v>1741</v>
      </c>
      <c r="E844" s="1" t="s">
        <v>3466</v>
      </c>
      <c r="F844" s="1" t="s">
        <v>3472</v>
      </c>
      <c r="G844" s="1">
        <v>1324.48</v>
      </c>
      <c r="H844" s="1">
        <v>10</v>
      </c>
      <c r="I844" s="1">
        <f>Sales[[#This Row],[Selling Price]]*H844</f>
        <v>13244.8</v>
      </c>
      <c r="J844" s="1">
        <f>VLOOKUP(Sales[[#This Row],[Product ID]],Products[],4,0)</f>
        <v>221.06</v>
      </c>
      <c r="K844" s="1">
        <f>Sales[[#This Row],[Total Sales]]-Sales[[#This Row],[Cost price]]</f>
        <v>13023.74</v>
      </c>
      <c r="L844" s="1" t="str">
        <f>TEXT(Sales[[#This Row],[Date and Time]],"dddd")</f>
        <v>Wednesday</v>
      </c>
      <c r="M844" s="1" t="str">
        <f>TEXT(Sales[[#This Row],[Date and Time]],"mm")</f>
        <v>07</v>
      </c>
      <c r="N844" s="10" t="str">
        <f>TEXT(Sales[[#This Row],[Date and Time]],"mmmm")</f>
        <v>July</v>
      </c>
    </row>
    <row r="845" spans="1:14" x14ac:dyDescent="0.3">
      <c r="A845" s="1" t="s">
        <v>4313</v>
      </c>
      <c r="B845" s="2">
        <v>45387.418738425928</v>
      </c>
      <c r="C845" s="1" t="s">
        <v>3326</v>
      </c>
      <c r="D845" s="1" t="s">
        <v>953</v>
      </c>
      <c r="E845" s="1" t="s">
        <v>3461</v>
      </c>
      <c r="F845" s="1" t="s">
        <v>3462</v>
      </c>
      <c r="G845" s="1">
        <v>1645.33</v>
      </c>
      <c r="H845" s="1">
        <v>6</v>
      </c>
      <c r="I845" s="1">
        <f>Sales[[#This Row],[Selling Price]]*H845</f>
        <v>9871.98</v>
      </c>
      <c r="J845" s="1">
        <f>VLOOKUP(Sales[[#This Row],[Product ID]],Products[],4,0)</f>
        <v>703.67</v>
      </c>
      <c r="K845" s="1">
        <f>Sales[[#This Row],[Total Sales]]-Sales[[#This Row],[Cost price]]</f>
        <v>9168.31</v>
      </c>
      <c r="L845" s="1" t="str">
        <f>TEXT(Sales[[#This Row],[Date and Time]],"dddd")</f>
        <v>Friday</v>
      </c>
      <c r="M845" s="1" t="str">
        <f>TEXT(Sales[[#This Row],[Date and Time]],"mm")</f>
        <v>04</v>
      </c>
      <c r="N845" s="10" t="str">
        <f>TEXT(Sales[[#This Row],[Date and Time]],"mmmm")</f>
        <v>April</v>
      </c>
    </row>
    <row r="846" spans="1:14" x14ac:dyDescent="0.3">
      <c r="A846" s="1" t="s">
        <v>4314</v>
      </c>
      <c r="B846" s="2">
        <v>45565.669525462959</v>
      </c>
      <c r="C846" s="1" t="s">
        <v>3382</v>
      </c>
      <c r="D846" s="1" t="s">
        <v>438</v>
      </c>
      <c r="E846" s="1" t="s">
        <v>3466</v>
      </c>
      <c r="F846" s="1" t="s">
        <v>3462</v>
      </c>
      <c r="G846" s="1">
        <v>1338.32</v>
      </c>
      <c r="H846" s="1">
        <v>10</v>
      </c>
      <c r="I846" s="1">
        <f>Sales[[#This Row],[Selling Price]]*H846</f>
        <v>13383.199999999999</v>
      </c>
      <c r="J846" s="1">
        <f>VLOOKUP(Sales[[#This Row],[Product ID]],Products[],4,0)</f>
        <v>67.97</v>
      </c>
      <c r="K846" s="1">
        <f>Sales[[#This Row],[Total Sales]]-Sales[[#This Row],[Cost price]]</f>
        <v>13315.23</v>
      </c>
      <c r="L846" s="1" t="str">
        <f>TEXT(Sales[[#This Row],[Date and Time]],"dddd")</f>
        <v>Monday</v>
      </c>
      <c r="M846" s="1" t="str">
        <f>TEXT(Sales[[#This Row],[Date and Time]],"mm")</f>
        <v>09</v>
      </c>
      <c r="N846" s="10" t="str">
        <f>TEXT(Sales[[#This Row],[Date and Time]],"mmmm")</f>
        <v>September</v>
      </c>
    </row>
    <row r="847" spans="1:14" x14ac:dyDescent="0.3">
      <c r="A847" s="1" t="s">
        <v>4315</v>
      </c>
      <c r="B847" s="2">
        <v>45408.980173611111</v>
      </c>
      <c r="C847" s="1" t="s">
        <v>3357</v>
      </c>
      <c r="D847" s="1" t="s">
        <v>3175</v>
      </c>
      <c r="E847" s="1" t="s">
        <v>3461</v>
      </c>
      <c r="F847" s="1" t="s">
        <v>3476</v>
      </c>
      <c r="G847" s="1">
        <v>492.12</v>
      </c>
      <c r="H847" s="1">
        <v>5</v>
      </c>
      <c r="I847" s="1">
        <f>Sales[[#This Row],[Selling Price]]*H847</f>
        <v>2460.6</v>
      </c>
      <c r="J847" s="1">
        <f>VLOOKUP(Sales[[#This Row],[Product ID]],Products[],4,0)</f>
        <v>305.49</v>
      </c>
      <c r="K847" s="1">
        <f>Sales[[#This Row],[Total Sales]]-Sales[[#This Row],[Cost price]]</f>
        <v>2155.1099999999997</v>
      </c>
      <c r="L847" s="1" t="str">
        <f>TEXT(Sales[[#This Row],[Date and Time]],"dddd")</f>
        <v>Friday</v>
      </c>
      <c r="M847" s="1" t="str">
        <f>TEXT(Sales[[#This Row],[Date and Time]],"mm")</f>
        <v>04</v>
      </c>
      <c r="N847" s="10" t="str">
        <f>TEXT(Sales[[#This Row],[Date and Time]],"mmmm")</f>
        <v>April</v>
      </c>
    </row>
    <row r="848" spans="1:14" x14ac:dyDescent="0.3">
      <c r="A848" s="1" t="s">
        <v>4316</v>
      </c>
      <c r="B848" s="2">
        <v>45382.109710648147</v>
      </c>
      <c r="C848" s="1" t="s">
        <v>3446</v>
      </c>
      <c r="D848" s="1" t="s">
        <v>1128</v>
      </c>
      <c r="E848" s="1" t="s">
        <v>3466</v>
      </c>
      <c r="F848" s="1" t="s">
        <v>3472</v>
      </c>
      <c r="G848" s="1">
        <v>807.95</v>
      </c>
      <c r="H848" s="1">
        <v>3</v>
      </c>
      <c r="I848" s="1">
        <f>Sales[[#This Row],[Selling Price]]*H848</f>
        <v>2423.8500000000004</v>
      </c>
      <c r="J848" s="1">
        <f>VLOOKUP(Sales[[#This Row],[Product ID]],Products[],4,0)</f>
        <v>809.98</v>
      </c>
      <c r="K848" s="1">
        <f>Sales[[#This Row],[Total Sales]]-Sales[[#This Row],[Cost price]]</f>
        <v>1613.8700000000003</v>
      </c>
      <c r="L848" s="1" t="str">
        <f>TEXT(Sales[[#This Row],[Date and Time]],"dddd")</f>
        <v>Sunday</v>
      </c>
      <c r="M848" s="1" t="str">
        <f>TEXT(Sales[[#This Row],[Date and Time]],"mm")</f>
        <v>03</v>
      </c>
      <c r="N848" s="10" t="str">
        <f>TEXT(Sales[[#This Row],[Date and Time]],"mmmm")</f>
        <v>March</v>
      </c>
    </row>
    <row r="849" spans="1:14" x14ac:dyDescent="0.3">
      <c r="A849" s="1" t="s">
        <v>4317</v>
      </c>
      <c r="B849" s="2">
        <v>45370.060347222221</v>
      </c>
      <c r="C849" s="1" t="s">
        <v>3427</v>
      </c>
      <c r="D849" s="1" t="s">
        <v>2665</v>
      </c>
      <c r="E849" s="1" t="s">
        <v>3471</v>
      </c>
      <c r="F849" s="1" t="s">
        <v>3462</v>
      </c>
      <c r="G849" s="1">
        <v>29.58</v>
      </c>
      <c r="H849" s="1">
        <v>4</v>
      </c>
      <c r="I849" s="1">
        <f>Sales[[#This Row],[Selling Price]]*H849</f>
        <v>118.32</v>
      </c>
      <c r="J849" s="1">
        <f>VLOOKUP(Sales[[#This Row],[Product ID]],Products[],4,0)</f>
        <v>348.26</v>
      </c>
      <c r="K849" s="1">
        <f>Sales[[#This Row],[Total Sales]]-Sales[[#This Row],[Cost price]]</f>
        <v>-229.94</v>
      </c>
      <c r="L849" s="1" t="str">
        <f>TEXT(Sales[[#This Row],[Date and Time]],"dddd")</f>
        <v>Tuesday</v>
      </c>
      <c r="M849" s="1" t="str">
        <f>TEXT(Sales[[#This Row],[Date and Time]],"mm")</f>
        <v>03</v>
      </c>
      <c r="N849" s="10" t="str">
        <f>TEXT(Sales[[#This Row],[Date and Time]],"mmmm")</f>
        <v>March</v>
      </c>
    </row>
    <row r="850" spans="1:14" x14ac:dyDescent="0.3">
      <c r="A850" s="1" t="s">
        <v>4318</v>
      </c>
      <c r="B850" s="2">
        <v>45356.867662037039</v>
      </c>
      <c r="C850" s="1" t="s">
        <v>3294</v>
      </c>
      <c r="D850" s="1" t="s">
        <v>423</v>
      </c>
      <c r="E850" s="1" t="s">
        <v>3466</v>
      </c>
      <c r="F850" s="1" t="s">
        <v>3467</v>
      </c>
      <c r="G850" s="1">
        <v>1044.94</v>
      </c>
      <c r="H850" s="1">
        <v>7</v>
      </c>
      <c r="I850" s="1">
        <f>Sales[[#This Row],[Selling Price]]*H850</f>
        <v>7314.58</v>
      </c>
      <c r="J850" s="1">
        <f>VLOOKUP(Sales[[#This Row],[Product ID]],Products[],4,0)</f>
        <v>609.70000000000005</v>
      </c>
      <c r="K850" s="1">
        <f>Sales[[#This Row],[Total Sales]]-Sales[[#This Row],[Cost price]]</f>
        <v>6704.88</v>
      </c>
      <c r="L850" s="1" t="str">
        <f>TEXT(Sales[[#This Row],[Date and Time]],"dddd")</f>
        <v>Tuesday</v>
      </c>
      <c r="M850" s="1" t="str">
        <f>TEXT(Sales[[#This Row],[Date and Time]],"mm")</f>
        <v>03</v>
      </c>
      <c r="N850" s="10" t="str">
        <f>TEXT(Sales[[#This Row],[Date and Time]],"mmmm")</f>
        <v>March</v>
      </c>
    </row>
    <row r="851" spans="1:14" x14ac:dyDescent="0.3">
      <c r="A851" s="1" t="s">
        <v>4319</v>
      </c>
      <c r="B851" s="2">
        <v>45563.540648148148</v>
      </c>
      <c r="C851" s="1" t="s">
        <v>3431</v>
      </c>
      <c r="D851" s="1" t="s">
        <v>1578</v>
      </c>
      <c r="E851" s="1" t="s">
        <v>3479</v>
      </c>
      <c r="F851" s="1" t="s">
        <v>3476</v>
      </c>
      <c r="G851" s="1">
        <v>1679.15</v>
      </c>
      <c r="H851" s="1">
        <v>10</v>
      </c>
      <c r="I851" s="1">
        <f>Sales[[#This Row],[Selling Price]]*H851</f>
        <v>16791.5</v>
      </c>
      <c r="J851" s="1">
        <f>VLOOKUP(Sales[[#This Row],[Product ID]],Products[],4,0)</f>
        <v>750.55</v>
      </c>
      <c r="K851" s="1">
        <f>Sales[[#This Row],[Total Sales]]-Sales[[#This Row],[Cost price]]</f>
        <v>16040.95</v>
      </c>
      <c r="L851" s="1" t="str">
        <f>TEXT(Sales[[#This Row],[Date and Time]],"dddd")</f>
        <v>Saturday</v>
      </c>
      <c r="M851" s="1" t="str">
        <f>TEXT(Sales[[#This Row],[Date and Time]],"mm")</f>
        <v>09</v>
      </c>
      <c r="N851" s="10" t="str">
        <f>TEXT(Sales[[#This Row],[Date and Time]],"mmmm")</f>
        <v>September</v>
      </c>
    </row>
    <row r="852" spans="1:14" x14ac:dyDescent="0.3">
      <c r="A852" s="1" t="s">
        <v>4320</v>
      </c>
      <c r="B852" s="2">
        <v>45467.816782407404</v>
      </c>
      <c r="C852" s="1" t="s">
        <v>3375</v>
      </c>
      <c r="D852" s="1" t="s">
        <v>2993</v>
      </c>
      <c r="E852" s="1" t="s">
        <v>3466</v>
      </c>
      <c r="F852" s="1" t="s">
        <v>3472</v>
      </c>
      <c r="G852" s="1">
        <v>777.88</v>
      </c>
      <c r="H852" s="1">
        <v>3</v>
      </c>
      <c r="I852" s="1">
        <f>Sales[[#This Row],[Selling Price]]*H852</f>
        <v>2333.64</v>
      </c>
      <c r="J852" s="1">
        <f>VLOOKUP(Sales[[#This Row],[Product ID]],Products[],4,0)</f>
        <v>574.14</v>
      </c>
      <c r="K852" s="1">
        <f>Sales[[#This Row],[Total Sales]]-Sales[[#This Row],[Cost price]]</f>
        <v>1759.5</v>
      </c>
      <c r="L852" s="1" t="str">
        <f>TEXT(Sales[[#This Row],[Date and Time]],"dddd")</f>
        <v>Monday</v>
      </c>
      <c r="M852" s="1" t="str">
        <f>TEXT(Sales[[#This Row],[Date and Time]],"mm")</f>
        <v>06</v>
      </c>
      <c r="N852" s="10" t="str">
        <f>TEXT(Sales[[#This Row],[Date and Time]],"mmmm")</f>
        <v>June</v>
      </c>
    </row>
    <row r="853" spans="1:14" x14ac:dyDescent="0.3">
      <c r="A853" s="1" t="s">
        <v>4321</v>
      </c>
      <c r="B853" s="2">
        <v>45523.424074074072</v>
      </c>
      <c r="C853" s="1" t="s">
        <v>3287</v>
      </c>
      <c r="D853" s="1" t="s">
        <v>698</v>
      </c>
      <c r="E853" s="1" t="s">
        <v>3464</v>
      </c>
      <c r="F853" s="1" t="s">
        <v>3469</v>
      </c>
      <c r="G853" s="1">
        <v>177.3</v>
      </c>
      <c r="H853" s="1">
        <v>5</v>
      </c>
      <c r="I853" s="1">
        <f>Sales[[#This Row],[Selling Price]]*H853</f>
        <v>886.5</v>
      </c>
      <c r="J853" s="1">
        <f>VLOOKUP(Sales[[#This Row],[Product ID]],Products[],4,0)</f>
        <v>901.68</v>
      </c>
      <c r="K853" s="1">
        <f>Sales[[#This Row],[Total Sales]]-Sales[[#This Row],[Cost price]]</f>
        <v>-15.17999999999995</v>
      </c>
      <c r="L853" s="1" t="str">
        <f>TEXT(Sales[[#This Row],[Date and Time]],"dddd")</f>
        <v>Monday</v>
      </c>
      <c r="M853" s="1" t="str">
        <f>TEXT(Sales[[#This Row],[Date and Time]],"mm")</f>
        <v>08</v>
      </c>
      <c r="N853" s="10" t="str">
        <f>TEXT(Sales[[#This Row],[Date and Time]],"mmmm")</f>
        <v>August</v>
      </c>
    </row>
    <row r="854" spans="1:14" x14ac:dyDescent="0.3">
      <c r="A854" s="1" t="s">
        <v>4322</v>
      </c>
      <c r="B854" s="2">
        <v>45365.936053240737</v>
      </c>
      <c r="C854" s="1" t="s">
        <v>3343</v>
      </c>
      <c r="D854" s="1" t="s">
        <v>2744</v>
      </c>
      <c r="E854" s="1" t="s">
        <v>3464</v>
      </c>
      <c r="F854" s="1" t="s">
        <v>3476</v>
      </c>
      <c r="G854" s="1">
        <v>203.32</v>
      </c>
      <c r="H854" s="1">
        <v>3</v>
      </c>
      <c r="I854" s="1">
        <f>Sales[[#This Row],[Selling Price]]*H854</f>
        <v>609.96</v>
      </c>
      <c r="J854" s="1">
        <f>VLOOKUP(Sales[[#This Row],[Product ID]],Products[],4,0)</f>
        <v>105.91</v>
      </c>
      <c r="K854" s="1">
        <f>Sales[[#This Row],[Total Sales]]-Sales[[#This Row],[Cost price]]</f>
        <v>504.05000000000007</v>
      </c>
      <c r="L854" s="1" t="str">
        <f>TEXT(Sales[[#This Row],[Date and Time]],"dddd")</f>
        <v>Thursday</v>
      </c>
      <c r="M854" s="1" t="str">
        <f>TEXT(Sales[[#This Row],[Date and Time]],"mm")</f>
        <v>03</v>
      </c>
      <c r="N854" s="10" t="str">
        <f>TEXT(Sales[[#This Row],[Date and Time]],"mmmm")</f>
        <v>March</v>
      </c>
    </row>
    <row r="855" spans="1:14" x14ac:dyDescent="0.3">
      <c r="A855" s="1" t="s">
        <v>4323</v>
      </c>
      <c r="B855" s="2">
        <v>45547.381157407406</v>
      </c>
      <c r="C855" s="1" t="s">
        <v>3428</v>
      </c>
      <c r="D855" s="1" t="s">
        <v>2987</v>
      </c>
      <c r="E855" s="1" t="s">
        <v>3466</v>
      </c>
      <c r="F855" s="1" t="s">
        <v>3462</v>
      </c>
      <c r="G855" s="1">
        <v>790.41</v>
      </c>
      <c r="H855" s="1">
        <v>3</v>
      </c>
      <c r="I855" s="1">
        <f>Sales[[#This Row],[Selling Price]]*H855</f>
        <v>2371.23</v>
      </c>
      <c r="J855" s="1">
        <f>VLOOKUP(Sales[[#This Row],[Product ID]],Products[],4,0)</f>
        <v>742.32</v>
      </c>
      <c r="K855" s="1">
        <f>Sales[[#This Row],[Total Sales]]-Sales[[#This Row],[Cost price]]</f>
        <v>1628.9099999999999</v>
      </c>
      <c r="L855" s="1" t="str">
        <f>TEXT(Sales[[#This Row],[Date and Time]],"dddd")</f>
        <v>Thursday</v>
      </c>
      <c r="M855" s="1" t="str">
        <f>TEXT(Sales[[#This Row],[Date and Time]],"mm")</f>
        <v>09</v>
      </c>
      <c r="N855" s="10" t="str">
        <f>TEXT(Sales[[#This Row],[Date and Time]],"mmmm")</f>
        <v>September</v>
      </c>
    </row>
    <row r="856" spans="1:14" x14ac:dyDescent="0.3">
      <c r="A856" s="1" t="s">
        <v>4324</v>
      </c>
      <c r="B856" s="2">
        <v>45516.438692129632</v>
      </c>
      <c r="C856" s="1" t="s">
        <v>3416</v>
      </c>
      <c r="D856" s="1" t="s">
        <v>3124</v>
      </c>
      <c r="E856" s="1" t="s">
        <v>3464</v>
      </c>
      <c r="F856" s="1" t="s">
        <v>3472</v>
      </c>
      <c r="G856" s="1">
        <v>103.97</v>
      </c>
      <c r="H856" s="1">
        <v>8</v>
      </c>
      <c r="I856" s="1">
        <f>Sales[[#This Row],[Selling Price]]*H856</f>
        <v>831.76</v>
      </c>
      <c r="J856" s="1">
        <f>VLOOKUP(Sales[[#This Row],[Product ID]],Products[],4,0)</f>
        <v>753.5</v>
      </c>
      <c r="K856" s="1">
        <f>Sales[[#This Row],[Total Sales]]-Sales[[#This Row],[Cost price]]</f>
        <v>78.259999999999991</v>
      </c>
      <c r="L856" s="1" t="str">
        <f>TEXT(Sales[[#This Row],[Date and Time]],"dddd")</f>
        <v>Monday</v>
      </c>
      <c r="M856" s="1" t="str">
        <f>TEXT(Sales[[#This Row],[Date and Time]],"mm")</f>
        <v>08</v>
      </c>
      <c r="N856" s="10" t="str">
        <f>TEXT(Sales[[#This Row],[Date and Time]],"mmmm")</f>
        <v>August</v>
      </c>
    </row>
    <row r="857" spans="1:14" x14ac:dyDescent="0.3">
      <c r="A857" s="1" t="s">
        <v>4325</v>
      </c>
      <c r="B857" s="2">
        <v>45379.958935185183</v>
      </c>
      <c r="C857" s="1" t="s">
        <v>3309</v>
      </c>
      <c r="D857" s="1" t="s">
        <v>345</v>
      </c>
      <c r="E857" s="1" t="s">
        <v>3466</v>
      </c>
      <c r="F857" s="1" t="s">
        <v>3467</v>
      </c>
      <c r="G857" s="1">
        <v>1693.33</v>
      </c>
      <c r="H857" s="1">
        <v>1</v>
      </c>
      <c r="I857" s="1">
        <f>Sales[[#This Row],[Selling Price]]*H857</f>
        <v>1693.33</v>
      </c>
      <c r="J857" s="1">
        <f>VLOOKUP(Sales[[#This Row],[Product ID]],Products[],4,0)</f>
        <v>898.84</v>
      </c>
      <c r="K857" s="1">
        <f>Sales[[#This Row],[Total Sales]]-Sales[[#This Row],[Cost price]]</f>
        <v>794.4899999999999</v>
      </c>
      <c r="L857" s="1" t="str">
        <f>TEXT(Sales[[#This Row],[Date and Time]],"dddd")</f>
        <v>Thursday</v>
      </c>
      <c r="M857" s="1" t="str">
        <f>TEXT(Sales[[#This Row],[Date and Time]],"mm")</f>
        <v>03</v>
      </c>
      <c r="N857" s="10" t="str">
        <f>TEXT(Sales[[#This Row],[Date and Time]],"mmmm")</f>
        <v>March</v>
      </c>
    </row>
    <row r="858" spans="1:14" x14ac:dyDescent="0.3">
      <c r="A858" s="1" t="s">
        <v>4326</v>
      </c>
      <c r="B858" s="2">
        <v>45607.004074074073</v>
      </c>
      <c r="C858" s="1" t="s">
        <v>3437</v>
      </c>
      <c r="D858" s="1" t="s">
        <v>1194</v>
      </c>
      <c r="E858" s="1" t="s">
        <v>3464</v>
      </c>
      <c r="F858" s="1" t="s">
        <v>3472</v>
      </c>
      <c r="G858" s="1">
        <v>1095.01</v>
      </c>
      <c r="H858" s="1">
        <v>1</v>
      </c>
      <c r="I858" s="1">
        <f>Sales[[#This Row],[Selling Price]]*H858</f>
        <v>1095.01</v>
      </c>
      <c r="J858" s="1">
        <f>VLOOKUP(Sales[[#This Row],[Product ID]],Products[],4,0)</f>
        <v>986.68</v>
      </c>
      <c r="K858" s="1">
        <f>Sales[[#This Row],[Total Sales]]-Sales[[#This Row],[Cost price]]</f>
        <v>108.33000000000004</v>
      </c>
      <c r="L858" s="1" t="str">
        <f>TEXT(Sales[[#This Row],[Date and Time]],"dddd")</f>
        <v>Monday</v>
      </c>
      <c r="M858" s="1" t="str">
        <f>TEXT(Sales[[#This Row],[Date and Time]],"mm")</f>
        <v>11</v>
      </c>
      <c r="N858" s="10" t="str">
        <f>TEXT(Sales[[#This Row],[Date and Time]],"mmmm")</f>
        <v>November</v>
      </c>
    </row>
    <row r="859" spans="1:14" x14ac:dyDescent="0.3">
      <c r="A859" s="1" t="s">
        <v>4327</v>
      </c>
      <c r="B859" s="2">
        <v>45582.179548611108</v>
      </c>
      <c r="C859" s="1" t="s">
        <v>3451</v>
      </c>
      <c r="D859" s="1" t="s">
        <v>539</v>
      </c>
      <c r="E859" s="1" t="s">
        <v>3471</v>
      </c>
      <c r="F859" s="1" t="s">
        <v>3462</v>
      </c>
      <c r="G859" s="1">
        <v>1231.78</v>
      </c>
      <c r="H859" s="1">
        <v>5</v>
      </c>
      <c r="I859" s="1">
        <f>Sales[[#This Row],[Selling Price]]*H859</f>
        <v>6158.9</v>
      </c>
      <c r="J859" s="1">
        <f>VLOOKUP(Sales[[#This Row],[Product ID]],Products[],4,0)</f>
        <v>565.99</v>
      </c>
      <c r="K859" s="1">
        <f>Sales[[#This Row],[Total Sales]]-Sales[[#This Row],[Cost price]]</f>
        <v>5592.91</v>
      </c>
      <c r="L859" s="1" t="str">
        <f>TEXT(Sales[[#This Row],[Date and Time]],"dddd")</f>
        <v>Thursday</v>
      </c>
      <c r="M859" s="1" t="str">
        <f>TEXT(Sales[[#This Row],[Date and Time]],"mm")</f>
        <v>10</v>
      </c>
      <c r="N859" s="10" t="str">
        <f>TEXT(Sales[[#This Row],[Date and Time]],"mmmm")</f>
        <v>October</v>
      </c>
    </row>
    <row r="860" spans="1:14" x14ac:dyDescent="0.3">
      <c r="A860" s="1" t="s">
        <v>4328</v>
      </c>
      <c r="B860" s="2">
        <v>45518.924004629633</v>
      </c>
      <c r="C860" s="1" t="s">
        <v>3292</v>
      </c>
      <c r="D860" s="1" t="s">
        <v>1840</v>
      </c>
      <c r="E860" s="1" t="s">
        <v>3466</v>
      </c>
      <c r="F860" s="1" t="s">
        <v>3469</v>
      </c>
      <c r="G860" s="1">
        <v>1589.17</v>
      </c>
      <c r="H860" s="1">
        <v>10</v>
      </c>
      <c r="I860" s="1">
        <f>Sales[[#This Row],[Selling Price]]*H860</f>
        <v>15891.7</v>
      </c>
      <c r="J860" s="1">
        <f>VLOOKUP(Sales[[#This Row],[Product ID]],Products[],4,0)</f>
        <v>321.19</v>
      </c>
      <c r="K860" s="1">
        <f>Sales[[#This Row],[Total Sales]]-Sales[[#This Row],[Cost price]]</f>
        <v>15570.51</v>
      </c>
      <c r="L860" s="1" t="str">
        <f>TEXT(Sales[[#This Row],[Date and Time]],"dddd")</f>
        <v>Wednesday</v>
      </c>
      <c r="M860" s="1" t="str">
        <f>TEXT(Sales[[#This Row],[Date and Time]],"mm")</f>
        <v>08</v>
      </c>
      <c r="N860" s="10" t="str">
        <f>TEXT(Sales[[#This Row],[Date and Time]],"mmmm")</f>
        <v>August</v>
      </c>
    </row>
    <row r="861" spans="1:14" x14ac:dyDescent="0.3">
      <c r="A861" s="1" t="s">
        <v>4329</v>
      </c>
      <c r="B861" s="2">
        <v>45457.182256944441</v>
      </c>
      <c r="C861" s="1" t="s">
        <v>3419</v>
      </c>
      <c r="D861" s="1" t="s">
        <v>2494</v>
      </c>
      <c r="E861" s="1" t="s">
        <v>3461</v>
      </c>
      <c r="F861" s="1" t="s">
        <v>3472</v>
      </c>
      <c r="G861" s="1">
        <v>1289.52</v>
      </c>
      <c r="H861" s="1">
        <v>7</v>
      </c>
      <c r="I861" s="1">
        <f>Sales[[#This Row],[Selling Price]]*H861</f>
        <v>9026.64</v>
      </c>
      <c r="J861" s="1">
        <f>VLOOKUP(Sales[[#This Row],[Product ID]],Products[],4,0)</f>
        <v>925.33</v>
      </c>
      <c r="K861" s="1">
        <f>Sales[[#This Row],[Total Sales]]-Sales[[#This Row],[Cost price]]</f>
        <v>8101.3099999999995</v>
      </c>
      <c r="L861" s="1" t="str">
        <f>TEXT(Sales[[#This Row],[Date and Time]],"dddd")</f>
        <v>Friday</v>
      </c>
      <c r="M861" s="1" t="str">
        <f>TEXT(Sales[[#This Row],[Date and Time]],"mm")</f>
        <v>06</v>
      </c>
      <c r="N861" s="10" t="str">
        <f>TEXT(Sales[[#This Row],[Date and Time]],"mmmm")</f>
        <v>June</v>
      </c>
    </row>
    <row r="862" spans="1:14" x14ac:dyDescent="0.3">
      <c r="A862" s="1" t="s">
        <v>4330</v>
      </c>
      <c r="B862" s="2">
        <v>45497.145555555559</v>
      </c>
      <c r="C862" s="1" t="s">
        <v>3449</v>
      </c>
      <c r="D862" s="1" t="s">
        <v>464</v>
      </c>
      <c r="E862" s="1" t="s">
        <v>3471</v>
      </c>
      <c r="F862" s="1" t="s">
        <v>3462</v>
      </c>
      <c r="G862" s="1">
        <v>597.01</v>
      </c>
      <c r="H862" s="1">
        <v>6</v>
      </c>
      <c r="I862" s="1">
        <f>Sales[[#This Row],[Selling Price]]*H862</f>
        <v>3582.06</v>
      </c>
      <c r="J862" s="1">
        <f>VLOOKUP(Sales[[#This Row],[Product ID]],Products[],4,0)</f>
        <v>487.84</v>
      </c>
      <c r="K862" s="1">
        <f>Sales[[#This Row],[Total Sales]]-Sales[[#This Row],[Cost price]]</f>
        <v>3094.22</v>
      </c>
      <c r="L862" s="1" t="str">
        <f>TEXT(Sales[[#This Row],[Date and Time]],"dddd")</f>
        <v>Wednesday</v>
      </c>
      <c r="M862" s="1" t="str">
        <f>TEXT(Sales[[#This Row],[Date and Time]],"mm")</f>
        <v>07</v>
      </c>
      <c r="N862" s="10" t="str">
        <f>TEXT(Sales[[#This Row],[Date and Time]],"mmmm")</f>
        <v>July</v>
      </c>
    </row>
    <row r="863" spans="1:14" x14ac:dyDescent="0.3">
      <c r="A863" s="1" t="s">
        <v>4331</v>
      </c>
      <c r="B863" s="2">
        <v>45355.906122685185</v>
      </c>
      <c r="C863" s="1" t="s">
        <v>3341</v>
      </c>
      <c r="D863" s="1" t="s">
        <v>2264</v>
      </c>
      <c r="E863" s="1" t="s">
        <v>3471</v>
      </c>
      <c r="F863" s="1" t="s">
        <v>3472</v>
      </c>
      <c r="G863" s="1">
        <v>1671.81</v>
      </c>
      <c r="H863" s="1">
        <v>6</v>
      </c>
      <c r="I863" s="1">
        <f>Sales[[#This Row],[Selling Price]]*H863</f>
        <v>10030.86</v>
      </c>
      <c r="J863" s="1">
        <f>VLOOKUP(Sales[[#This Row],[Product ID]],Products[],4,0)</f>
        <v>77.61</v>
      </c>
      <c r="K863" s="1">
        <f>Sales[[#This Row],[Total Sales]]-Sales[[#This Row],[Cost price]]</f>
        <v>9953.25</v>
      </c>
      <c r="L863" s="1" t="str">
        <f>TEXT(Sales[[#This Row],[Date and Time]],"dddd")</f>
        <v>Monday</v>
      </c>
      <c r="M863" s="1" t="str">
        <f>TEXT(Sales[[#This Row],[Date and Time]],"mm")</f>
        <v>03</v>
      </c>
      <c r="N863" s="10" t="str">
        <f>TEXT(Sales[[#This Row],[Date and Time]],"mmmm")</f>
        <v>March</v>
      </c>
    </row>
    <row r="864" spans="1:14" x14ac:dyDescent="0.3">
      <c r="A864" s="1" t="s">
        <v>4332</v>
      </c>
      <c r="B864" s="2">
        <v>45545.48609953704</v>
      </c>
      <c r="C864" s="1" t="s">
        <v>3406</v>
      </c>
      <c r="D864" s="1" t="s">
        <v>295</v>
      </c>
      <c r="E864" s="1" t="s">
        <v>3479</v>
      </c>
      <c r="F864" s="1" t="s">
        <v>3469</v>
      </c>
      <c r="G864" s="1">
        <v>1051.4000000000001</v>
      </c>
      <c r="H864" s="1">
        <v>5</v>
      </c>
      <c r="I864" s="1">
        <f>Sales[[#This Row],[Selling Price]]*H864</f>
        <v>5257</v>
      </c>
      <c r="J864" s="1">
        <f>VLOOKUP(Sales[[#This Row],[Product ID]],Products[],4,0)</f>
        <v>585.16999999999996</v>
      </c>
      <c r="K864" s="1">
        <f>Sales[[#This Row],[Total Sales]]-Sales[[#This Row],[Cost price]]</f>
        <v>4671.83</v>
      </c>
      <c r="L864" s="1" t="str">
        <f>TEXT(Sales[[#This Row],[Date and Time]],"dddd")</f>
        <v>Tuesday</v>
      </c>
      <c r="M864" s="1" t="str">
        <f>TEXT(Sales[[#This Row],[Date and Time]],"mm")</f>
        <v>09</v>
      </c>
      <c r="N864" s="10" t="str">
        <f>TEXT(Sales[[#This Row],[Date and Time]],"mmmm")</f>
        <v>September</v>
      </c>
    </row>
    <row r="865" spans="1:14" x14ac:dyDescent="0.3">
      <c r="A865" s="1" t="s">
        <v>4333</v>
      </c>
      <c r="B865" s="2">
        <v>45446.849768518521</v>
      </c>
      <c r="C865" s="1" t="s">
        <v>3447</v>
      </c>
      <c r="D865" s="1" t="s">
        <v>2176</v>
      </c>
      <c r="E865" s="1" t="s">
        <v>3471</v>
      </c>
      <c r="F865" s="1" t="s">
        <v>3469</v>
      </c>
      <c r="G865" s="1">
        <v>1711.94</v>
      </c>
      <c r="H865" s="1">
        <v>7</v>
      </c>
      <c r="I865" s="1">
        <f>Sales[[#This Row],[Selling Price]]*H865</f>
        <v>11983.58</v>
      </c>
      <c r="J865" s="1">
        <f>VLOOKUP(Sales[[#This Row],[Product ID]],Products[],4,0)</f>
        <v>521.98</v>
      </c>
      <c r="K865" s="1">
        <f>Sales[[#This Row],[Total Sales]]-Sales[[#This Row],[Cost price]]</f>
        <v>11461.6</v>
      </c>
      <c r="L865" s="1" t="str">
        <f>TEXT(Sales[[#This Row],[Date and Time]],"dddd")</f>
        <v>Monday</v>
      </c>
      <c r="M865" s="1" t="str">
        <f>TEXT(Sales[[#This Row],[Date and Time]],"mm")</f>
        <v>06</v>
      </c>
      <c r="N865" s="10" t="str">
        <f>TEXT(Sales[[#This Row],[Date and Time]],"mmmm")</f>
        <v>June</v>
      </c>
    </row>
    <row r="866" spans="1:14" x14ac:dyDescent="0.3">
      <c r="A866" s="1" t="s">
        <v>4334</v>
      </c>
      <c r="B866" s="2">
        <v>45359.360266203701</v>
      </c>
      <c r="C866" s="1" t="s">
        <v>3249</v>
      </c>
      <c r="D866" s="1" t="s">
        <v>915</v>
      </c>
      <c r="E866" s="1" t="s">
        <v>3479</v>
      </c>
      <c r="F866" s="1" t="s">
        <v>3467</v>
      </c>
      <c r="G866" s="1">
        <v>1667.21</v>
      </c>
      <c r="H866" s="1">
        <v>7</v>
      </c>
      <c r="I866" s="1">
        <f>Sales[[#This Row],[Selling Price]]*H866</f>
        <v>11670.470000000001</v>
      </c>
      <c r="J866" s="1">
        <f>VLOOKUP(Sales[[#This Row],[Product ID]],Products[],4,0)</f>
        <v>866.87</v>
      </c>
      <c r="K866" s="1">
        <f>Sales[[#This Row],[Total Sales]]-Sales[[#This Row],[Cost price]]</f>
        <v>10803.6</v>
      </c>
      <c r="L866" s="1" t="str">
        <f>TEXT(Sales[[#This Row],[Date and Time]],"dddd")</f>
        <v>Friday</v>
      </c>
      <c r="M866" s="1" t="str">
        <f>TEXT(Sales[[#This Row],[Date and Time]],"mm")</f>
        <v>03</v>
      </c>
      <c r="N866" s="10" t="str">
        <f>TEXT(Sales[[#This Row],[Date and Time]],"mmmm")</f>
        <v>March</v>
      </c>
    </row>
    <row r="867" spans="1:14" x14ac:dyDescent="0.3">
      <c r="A867" s="1" t="s">
        <v>4335</v>
      </c>
      <c r="B867" s="2">
        <v>45464.469918981478</v>
      </c>
      <c r="C867" s="1" t="s">
        <v>3453</v>
      </c>
      <c r="D867" s="1" t="s">
        <v>3158</v>
      </c>
      <c r="E867" s="1" t="s">
        <v>3466</v>
      </c>
      <c r="F867" s="1" t="s">
        <v>3476</v>
      </c>
      <c r="G867" s="1">
        <v>1270.06</v>
      </c>
      <c r="H867" s="1">
        <v>2</v>
      </c>
      <c r="I867" s="1">
        <f>Sales[[#This Row],[Selling Price]]*H867</f>
        <v>2540.12</v>
      </c>
      <c r="J867" s="1">
        <f>VLOOKUP(Sales[[#This Row],[Product ID]],Products[],4,0)</f>
        <v>606.07000000000005</v>
      </c>
      <c r="K867" s="1">
        <f>Sales[[#This Row],[Total Sales]]-Sales[[#This Row],[Cost price]]</f>
        <v>1934.0499999999997</v>
      </c>
      <c r="L867" s="1" t="str">
        <f>TEXT(Sales[[#This Row],[Date and Time]],"dddd")</f>
        <v>Friday</v>
      </c>
      <c r="M867" s="1" t="str">
        <f>TEXT(Sales[[#This Row],[Date and Time]],"mm")</f>
        <v>06</v>
      </c>
      <c r="N867" s="10" t="str">
        <f>TEXT(Sales[[#This Row],[Date and Time]],"mmmm")</f>
        <v>June</v>
      </c>
    </row>
    <row r="868" spans="1:14" x14ac:dyDescent="0.3">
      <c r="A868" s="1" t="s">
        <v>4336</v>
      </c>
      <c r="B868" s="2">
        <v>45518.169965277775</v>
      </c>
      <c r="C868" s="1" t="s">
        <v>3399</v>
      </c>
      <c r="D868" s="1" t="s">
        <v>1146</v>
      </c>
      <c r="E868" s="1" t="s">
        <v>3479</v>
      </c>
      <c r="F868" s="1" t="s">
        <v>3476</v>
      </c>
      <c r="G868" s="1">
        <v>58.69</v>
      </c>
      <c r="H868" s="1">
        <v>7</v>
      </c>
      <c r="I868" s="1">
        <f>Sales[[#This Row],[Selling Price]]*H868</f>
        <v>410.83</v>
      </c>
      <c r="J868" s="1">
        <f>VLOOKUP(Sales[[#This Row],[Product ID]],Products[],4,0)</f>
        <v>687.22</v>
      </c>
      <c r="K868" s="1">
        <f>Sales[[#This Row],[Total Sales]]-Sales[[#This Row],[Cost price]]</f>
        <v>-276.39000000000004</v>
      </c>
      <c r="L868" s="1" t="str">
        <f>TEXT(Sales[[#This Row],[Date and Time]],"dddd")</f>
        <v>Wednesday</v>
      </c>
      <c r="M868" s="1" t="str">
        <f>TEXT(Sales[[#This Row],[Date and Time]],"mm")</f>
        <v>08</v>
      </c>
      <c r="N868" s="10" t="str">
        <f>TEXT(Sales[[#This Row],[Date and Time]],"mmmm")</f>
        <v>August</v>
      </c>
    </row>
    <row r="869" spans="1:14" x14ac:dyDescent="0.3">
      <c r="A869" s="1" t="s">
        <v>4337</v>
      </c>
      <c r="B869" s="2">
        <v>45309.668749999997</v>
      </c>
      <c r="C869" s="1" t="s">
        <v>3341</v>
      </c>
      <c r="D869" s="1" t="s">
        <v>2488</v>
      </c>
      <c r="E869" s="1" t="s">
        <v>3466</v>
      </c>
      <c r="F869" s="1" t="s">
        <v>3469</v>
      </c>
      <c r="G869" s="1">
        <v>413.54</v>
      </c>
      <c r="H869" s="1">
        <v>7</v>
      </c>
      <c r="I869" s="1">
        <f>Sales[[#This Row],[Selling Price]]*H869</f>
        <v>2894.78</v>
      </c>
      <c r="J869" s="1">
        <f>VLOOKUP(Sales[[#This Row],[Product ID]],Products[],4,0)</f>
        <v>77.61</v>
      </c>
      <c r="K869" s="1">
        <f>Sales[[#This Row],[Total Sales]]-Sales[[#This Row],[Cost price]]</f>
        <v>2817.17</v>
      </c>
      <c r="L869" s="1" t="str">
        <f>TEXT(Sales[[#This Row],[Date and Time]],"dddd")</f>
        <v>Thursday</v>
      </c>
      <c r="M869" s="1" t="str">
        <f>TEXT(Sales[[#This Row],[Date and Time]],"mm")</f>
        <v>01</v>
      </c>
      <c r="N869" s="10" t="str">
        <f>TEXT(Sales[[#This Row],[Date and Time]],"mmmm")</f>
        <v>January</v>
      </c>
    </row>
    <row r="870" spans="1:14" x14ac:dyDescent="0.3">
      <c r="A870" s="1" t="s">
        <v>4338</v>
      </c>
      <c r="B870" s="2">
        <v>45583.268622685187</v>
      </c>
      <c r="C870" s="1" t="s">
        <v>3323</v>
      </c>
      <c r="D870" s="1" t="s">
        <v>320</v>
      </c>
      <c r="E870" s="1" t="s">
        <v>3464</v>
      </c>
      <c r="F870" s="1" t="s">
        <v>3469</v>
      </c>
      <c r="G870" s="1">
        <v>819.12</v>
      </c>
      <c r="H870" s="1">
        <v>7</v>
      </c>
      <c r="I870" s="1">
        <f>Sales[[#This Row],[Selling Price]]*H870</f>
        <v>5733.84</v>
      </c>
      <c r="J870" s="1">
        <f>VLOOKUP(Sales[[#This Row],[Product ID]],Products[],4,0)</f>
        <v>942.34</v>
      </c>
      <c r="K870" s="1">
        <f>Sales[[#This Row],[Total Sales]]-Sales[[#This Row],[Cost price]]</f>
        <v>4791.5</v>
      </c>
      <c r="L870" s="1" t="str">
        <f>TEXT(Sales[[#This Row],[Date and Time]],"dddd")</f>
        <v>Friday</v>
      </c>
      <c r="M870" s="1" t="str">
        <f>TEXT(Sales[[#This Row],[Date and Time]],"mm")</f>
        <v>10</v>
      </c>
      <c r="N870" s="10" t="str">
        <f>TEXT(Sales[[#This Row],[Date and Time]],"mmmm")</f>
        <v>October</v>
      </c>
    </row>
    <row r="871" spans="1:14" x14ac:dyDescent="0.3">
      <c r="A871" s="1" t="s">
        <v>4339</v>
      </c>
      <c r="B871" s="2">
        <v>45336.220995370371</v>
      </c>
      <c r="C871" s="1" t="s">
        <v>3354</v>
      </c>
      <c r="D871" s="1" t="s">
        <v>184</v>
      </c>
      <c r="E871" s="1" t="s">
        <v>3464</v>
      </c>
      <c r="F871" s="1" t="s">
        <v>3472</v>
      </c>
      <c r="G871" s="1">
        <v>1097.1099999999999</v>
      </c>
      <c r="H871" s="1">
        <v>2</v>
      </c>
      <c r="I871" s="1">
        <f>Sales[[#This Row],[Selling Price]]*H871</f>
        <v>2194.2199999999998</v>
      </c>
      <c r="J871" s="1">
        <f>VLOOKUP(Sales[[#This Row],[Product ID]],Products[],4,0)</f>
        <v>294.83</v>
      </c>
      <c r="K871" s="1">
        <f>Sales[[#This Row],[Total Sales]]-Sales[[#This Row],[Cost price]]</f>
        <v>1899.3899999999999</v>
      </c>
      <c r="L871" s="1" t="str">
        <f>TEXT(Sales[[#This Row],[Date and Time]],"dddd")</f>
        <v>Wednesday</v>
      </c>
      <c r="M871" s="1" t="str">
        <f>TEXT(Sales[[#This Row],[Date and Time]],"mm")</f>
        <v>02</v>
      </c>
      <c r="N871" s="10" t="str">
        <f>TEXT(Sales[[#This Row],[Date and Time]],"mmmm")</f>
        <v>February</v>
      </c>
    </row>
    <row r="872" spans="1:14" x14ac:dyDescent="0.3">
      <c r="A872" s="1" t="s">
        <v>4340</v>
      </c>
      <c r="B872" s="2">
        <v>45458.443379629629</v>
      </c>
      <c r="C872" s="1" t="s">
        <v>3390</v>
      </c>
      <c r="D872" s="1" t="s">
        <v>215</v>
      </c>
      <c r="E872" s="1" t="s">
        <v>3479</v>
      </c>
      <c r="F872" s="1" t="s">
        <v>3476</v>
      </c>
      <c r="G872" s="1">
        <v>1128.26</v>
      </c>
      <c r="H872" s="1">
        <v>6</v>
      </c>
      <c r="I872" s="1">
        <f>Sales[[#This Row],[Selling Price]]*H872</f>
        <v>6769.5599999999995</v>
      </c>
      <c r="J872" s="1">
        <f>VLOOKUP(Sales[[#This Row],[Product ID]],Products[],4,0)</f>
        <v>612.41999999999996</v>
      </c>
      <c r="K872" s="1">
        <f>Sales[[#This Row],[Total Sales]]-Sales[[#This Row],[Cost price]]</f>
        <v>6157.1399999999994</v>
      </c>
      <c r="L872" s="1" t="str">
        <f>TEXT(Sales[[#This Row],[Date and Time]],"dddd")</f>
        <v>Saturday</v>
      </c>
      <c r="M872" s="1" t="str">
        <f>TEXT(Sales[[#This Row],[Date and Time]],"mm")</f>
        <v>06</v>
      </c>
      <c r="N872" s="10" t="str">
        <f>TEXT(Sales[[#This Row],[Date and Time]],"mmmm")</f>
        <v>June</v>
      </c>
    </row>
    <row r="873" spans="1:14" x14ac:dyDescent="0.3">
      <c r="A873" s="1" t="s">
        <v>4341</v>
      </c>
      <c r="B873" s="2">
        <v>45393.021944444445</v>
      </c>
      <c r="C873" s="1" t="s">
        <v>3425</v>
      </c>
      <c r="D873" s="1" t="s">
        <v>2916</v>
      </c>
      <c r="E873" s="1" t="s">
        <v>3464</v>
      </c>
      <c r="F873" s="1" t="s">
        <v>3462</v>
      </c>
      <c r="G873" s="1">
        <v>782.63</v>
      </c>
      <c r="H873" s="1">
        <v>7</v>
      </c>
      <c r="I873" s="1">
        <f>Sales[[#This Row],[Selling Price]]*H873</f>
        <v>5478.41</v>
      </c>
      <c r="J873" s="1">
        <f>VLOOKUP(Sales[[#This Row],[Product ID]],Products[],4,0)</f>
        <v>95.27</v>
      </c>
      <c r="K873" s="1">
        <f>Sales[[#This Row],[Total Sales]]-Sales[[#This Row],[Cost price]]</f>
        <v>5383.1399999999994</v>
      </c>
      <c r="L873" s="1" t="str">
        <f>TEXT(Sales[[#This Row],[Date and Time]],"dddd")</f>
        <v>Thursday</v>
      </c>
      <c r="M873" s="1" t="str">
        <f>TEXT(Sales[[#This Row],[Date and Time]],"mm")</f>
        <v>04</v>
      </c>
      <c r="N873" s="10" t="str">
        <f>TEXT(Sales[[#This Row],[Date and Time]],"mmmm")</f>
        <v>April</v>
      </c>
    </row>
    <row r="874" spans="1:14" x14ac:dyDescent="0.3">
      <c r="A874" s="1" t="s">
        <v>4342</v>
      </c>
      <c r="B874" s="2">
        <v>45396.620625000003</v>
      </c>
      <c r="C874" s="1" t="s">
        <v>3341</v>
      </c>
      <c r="D874" s="1" t="s">
        <v>1942</v>
      </c>
      <c r="E874" s="1" t="s">
        <v>3461</v>
      </c>
      <c r="F874" s="1" t="s">
        <v>3462</v>
      </c>
      <c r="G874" s="1">
        <v>169.25</v>
      </c>
      <c r="H874" s="1">
        <v>7</v>
      </c>
      <c r="I874" s="1">
        <f>Sales[[#This Row],[Selling Price]]*H874</f>
        <v>1184.75</v>
      </c>
      <c r="J874" s="1">
        <f>VLOOKUP(Sales[[#This Row],[Product ID]],Products[],4,0)</f>
        <v>77.61</v>
      </c>
      <c r="K874" s="1">
        <f>Sales[[#This Row],[Total Sales]]-Sales[[#This Row],[Cost price]]</f>
        <v>1107.1400000000001</v>
      </c>
      <c r="L874" s="1" t="str">
        <f>TEXT(Sales[[#This Row],[Date and Time]],"dddd")</f>
        <v>Sunday</v>
      </c>
      <c r="M874" s="1" t="str">
        <f>TEXT(Sales[[#This Row],[Date and Time]],"mm")</f>
        <v>04</v>
      </c>
      <c r="N874" s="10" t="str">
        <f>TEXT(Sales[[#This Row],[Date and Time]],"mmmm")</f>
        <v>April</v>
      </c>
    </row>
    <row r="875" spans="1:14" x14ac:dyDescent="0.3">
      <c r="A875" s="1" t="s">
        <v>4343</v>
      </c>
      <c r="B875" s="2">
        <v>45406.441979166666</v>
      </c>
      <c r="C875" s="1" t="s">
        <v>3334</v>
      </c>
      <c r="D875" s="1" t="s">
        <v>2058</v>
      </c>
      <c r="E875" s="1" t="s">
        <v>3461</v>
      </c>
      <c r="F875" s="1" t="s">
        <v>3472</v>
      </c>
      <c r="G875" s="1">
        <v>619.20000000000005</v>
      </c>
      <c r="H875" s="1">
        <v>5</v>
      </c>
      <c r="I875" s="1">
        <f>Sales[[#This Row],[Selling Price]]*H875</f>
        <v>3096</v>
      </c>
      <c r="J875" s="1">
        <f>VLOOKUP(Sales[[#This Row],[Product ID]],Products[],4,0)</f>
        <v>208.12</v>
      </c>
      <c r="K875" s="1">
        <f>Sales[[#This Row],[Total Sales]]-Sales[[#This Row],[Cost price]]</f>
        <v>2887.88</v>
      </c>
      <c r="L875" s="1" t="str">
        <f>TEXT(Sales[[#This Row],[Date and Time]],"dddd")</f>
        <v>Wednesday</v>
      </c>
      <c r="M875" s="1" t="str">
        <f>TEXT(Sales[[#This Row],[Date and Time]],"mm")</f>
        <v>04</v>
      </c>
      <c r="N875" s="10" t="str">
        <f>TEXT(Sales[[#This Row],[Date and Time]],"mmmm")</f>
        <v>April</v>
      </c>
    </row>
    <row r="876" spans="1:14" x14ac:dyDescent="0.3">
      <c r="A876" s="1" t="s">
        <v>4344</v>
      </c>
      <c r="B876" s="2">
        <v>45422.880983796298</v>
      </c>
      <c r="C876" s="1" t="s">
        <v>3414</v>
      </c>
      <c r="D876" s="1" t="s">
        <v>3161</v>
      </c>
      <c r="E876" s="1" t="s">
        <v>3479</v>
      </c>
      <c r="F876" s="1" t="s">
        <v>3462</v>
      </c>
      <c r="G876" s="1">
        <v>1702.46</v>
      </c>
      <c r="H876" s="1">
        <v>8</v>
      </c>
      <c r="I876" s="1">
        <f>Sales[[#This Row],[Selling Price]]*H876</f>
        <v>13619.68</v>
      </c>
      <c r="J876" s="1">
        <f>VLOOKUP(Sales[[#This Row],[Product ID]],Products[],4,0)</f>
        <v>859.01</v>
      </c>
      <c r="K876" s="1">
        <f>Sales[[#This Row],[Total Sales]]-Sales[[#This Row],[Cost price]]</f>
        <v>12760.67</v>
      </c>
      <c r="L876" s="1" t="str">
        <f>TEXT(Sales[[#This Row],[Date and Time]],"dddd")</f>
        <v>Friday</v>
      </c>
      <c r="M876" s="1" t="str">
        <f>TEXT(Sales[[#This Row],[Date and Time]],"mm")</f>
        <v>05</v>
      </c>
      <c r="N876" s="10" t="str">
        <f>TEXT(Sales[[#This Row],[Date and Time]],"mmmm")</f>
        <v>May</v>
      </c>
    </row>
    <row r="877" spans="1:14" x14ac:dyDescent="0.3">
      <c r="A877" s="1" t="s">
        <v>4345</v>
      </c>
      <c r="B877" s="2">
        <v>45535.993449074071</v>
      </c>
      <c r="C877" s="1" t="s">
        <v>3377</v>
      </c>
      <c r="D877" s="1" t="s">
        <v>1479</v>
      </c>
      <c r="E877" s="1" t="s">
        <v>3464</v>
      </c>
      <c r="F877" s="1" t="s">
        <v>3469</v>
      </c>
      <c r="G877" s="1">
        <v>912.93</v>
      </c>
      <c r="H877" s="1">
        <v>7</v>
      </c>
      <c r="I877" s="1">
        <f>Sales[[#This Row],[Selling Price]]*H877</f>
        <v>6390.5099999999993</v>
      </c>
      <c r="J877" s="1">
        <f>VLOOKUP(Sales[[#This Row],[Product ID]],Products[],4,0)</f>
        <v>409.39</v>
      </c>
      <c r="K877" s="1">
        <f>Sales[[#This Row],[Total Sales]]-Sales[[#This Row],[Cost price]]</f>
        <v>5981.119999999999</v>
      </c>
      <c r="L877" s="1" t="str">
        <f>TEXT(Sales[[#This Row],[Date and Time]],"dddd")</f>
        <v>Saturday</v>
      </c>
      <c r="M877" s="1" t="str">
        <f>TEXT(Sales[[#This Row],[Date and Time]],"mm")</f>
        <v>08</v>
      </c>
      <c r="N877" s="10" t="str">
        <f>TEXT(Sales[[#This Row],[Date and Time]],"mmmm")</f>
        <v>August</v>
      </c>
    </row>
    <row r="878" spans="1:14" x14ac:dyDescent="0.3">
      <c r="A878" s="1" t="s">
        <v>4346</v>
      </c>
      <c r="B878" s="2">
        <v>45469.816759259258</v>
      </c>
      <c r="C878" s="1" t="s">
        <v>3452</v>
      </c>
      <c r="D878" s="1" t="s">
        <v>1924</v>
      </c>
      <c r="E878" s="1" t="s">
        <v>3464</v>
      </c>
      <c r="F878" s="1" t="s">
        <v>3467</v>
      </c>
      <c r="G878" s="1">
        <v>1038.6199999999999</v>
      </c>
      <c r="H878" s="1">
        <v>10</v>
      </c>
      <c r="I878" s="1">
        <f>Sales[[#This Row],[Selling Price]]*H878</f>
        <v>10386.199999999999</v>
      </c>
      <c r="J878" s="1">
        <f>VLOOKUP(Sales[[#This Row],[Product ID]],Products[],4,0)</f>
        <v>907.07</v>
      </c>
      <c r="K878" s="1">
        <f>Sales[[#This Row],[Total Sales]]-Sales[[#This Row],[Cost price]]</f>
        <v>9479.1299999999992</v>
      </c>
      <c r="L878" s="1" t="str">
        <f>TEXT(Sales[[#This Row],[Date and Time]],"dddd")</f>
        <v>Wednesday</v>
      </c>
      <c r="M878" s="1" t="str">
        <f>TEXT(Sales[[#This Row],[Date and Time]],"mm")</f>
        <v>06</v>
      </c>
      <c r="N878" s="10" t="str">
        <f>TEXT(Sales[[#This Row],[Date and Time]],"mmmm")</f>
        <v>June</v>
      </c>
    </row>
    <row r="879" spans="1:14" x14ac:dyDescent="0.3">
      <c r="A879" s="1" t="s">
        <v>4347</v>
      </c>
      <c r="B879" s="2">
        <v>45486.312291666669</v>
      </c>
      <c r="C879" s="1" t="s">
        <v>3383</v>
      </c>
      <c r="D879" s="1" t="s">
        <v>306</v>
      </c>
      <c r="E879" s="1" t="s">
        <v>3466</v>
      </c>
      <c r="F879" s="1" t="s">
        <v>3472</v>
      </c>
      <c r="G879" s="1">
        <v>269.66000000000003</v>
      </c>
      <c r="H879" s="1">
        <v>7</v>
      </c>
      <c r="I879" s="1">
        <f>Sales[[#This Row],[Selling Price]]*H879</f>
        <v>1887.6200000000001</v>
      </c>
      <c r="J879" s="1">
        <f>VLOOKUP(Sales[[#This Row],[Product ID]],Products[],4,0)</f>
        <v>692.63</v>
      </c>
      <c r="K879" s="1">
        <f>Sales[[#This Row],[Total Sales]]-Sales[[#This Row],[Cost price]]</f>
        <v>1194.9900000000002</v>
      </c>
      <c r="L879" s="1" t="str">
        <f>TEXT(Sales[[#This Row],[Date and Time]],"dddd")</f>
        <v>Saturday</v>
      </c>
      <c r="M879" s="1" t="str">
        <f>TEXT(Sales[[#This Row],[Date and Time]],"mm")</f>
        <v>07</v>
      </c>
      <c r="N879" s="10" t="str">
        <f>TEXT(Sales[[#This Row],[Date and Time]],"mmmm")</f>
        <v>July</v>
      </c>
    </row>
    <row r="880" spans="1:14" x14ac:dyDescent="0.3">
      <c r="A880" s="1" t="s">
        <v>4348</v>
      </c>
      <c r="B880" s="2">
        <v>45331.988437499997</v>
      </c>
      <c r="C880" s="1" t="s">
        <v>3220</v>
      </c>
      <c r="D880" s="1" t="s">
        <v>1924</v>
      </c>
      <c r="E880" s="1" t="s">
        <v>3471</v>
      </c>
      <c r="F880" s="1" t="s">
        <v>3476</v>
      </c>
      <c r="G880" s="1">
        <v>401.87</v>
      </c>
      <c r="H880" s="1">
        <v>6</v>
      </c>
      <c r="I880" s="1">
        <f>Sales[[#This Row],[Selling Price]]*H880</f>
        <v>2411.2200000000003</v>
      </c>
      <c r="J880" s="1">
        <f>VLOOKUP(Sales[[#This Row],[Product ID]],Products[],4,0)</f>
        <v>27.63</v>
      </c>
      <c r="K880" s="1">
        <f>Sales[[#This Row],[Total Sales]]-Sales[[#This Row],[Cost price]]</f>
        <v>2383.59</v>
      </c>
      <c r="L880" s="1" t="str">
        <f>TEXT(Sales[[#This Row],[Date and Time]],"dddd")</f>
        <v>Friday</v>
      </c>
      <c r="M880" s="1" t="str">
        <f>TEXT(Sales[[#This Row],[Date and Time]],"mm")</f>
        <v>02</v>
      </c>
      <c r="N880" s="10" t="str">
        <f>TEXT(Sales[[#This Row],[Date and Time]],"mmmm")</f>
        <v>February</v>
      </c>
    </row>
    <row r="881" spans="1:14" x14ac:dyDescent="0.3">
      <c r="A881" s="1" t="s">
        <v>4349</v>
      </c>
      <c r="B881" s="2">
        <v>45421.450810185182</v>
      </c>
      <c r="C881" s="1" t="s">
        <v>3424</v>
      </c>
      <c r="D881" s="1" t="s">
        <v>1155</v>
      </c>
      <c r="E881" s="1" t="s">
        <v>3471</v>
      </c>
      <c r="F881" s="1" t="s">
        <v>3472</v>
      </c>
      <c r="G881" s="1">
        <v>486.71</v>
      </c>
      <c r="H881" s="1">
        <v>1</v>
      </c>
      <c r="I881" s="1">
        <f>Sales[[#This Row],[Selling Price]]*H881</f>
        <v>486.71</v>
      </c>
      <c r="J881" s="1">
        <f>VLOOKUP(Sales[[#This Row],[Product ID]],Products[],4,0)</f>
        <v>485.76</v>
      </c>
      <c r="K881" s="1">
        <f>Sales[[#This Row],[Total Sales]]-Sales[[#This Row],[Cost price]]</f>
        <v>0.94999999999998863</v>
      </c>
      <c r="L881" s="1" t="str">
        <f>TEXT(Sales[[#This Row],[Date and Time]],"dddd")</f>
        <v>Thursday</v>
      </c>
      <c r="M881" s="1" t="str">
        <f>TEXT(Sales[[#This Row],[Date and Time]],"mm")</f>
        <v>05</v>
      </c>
      <c r="N881" s="10" t="str">
        <f>TEXT(Sales[[#This Row],[Date and Time]],"mmmm")</f>
        <v>May</v>
      </c>
    </row>
    <row r="882" spans="1:14" x14ac:dyDescent="0.3">
      <c r="A882" s="1" t="s">
        <v>4350</v>
      </c>
      <c r="B882" s="2">
        <v>45380.09547453704</v>
      </c>
      <c r="C882" s="1" t="s">
        <v>3228</v>
      </c>
      <c r="D882" s="1" t="s">
        <v>3152</v>
      </c>
      <c r="E882" s="1" t="s">
        <v>3471</v>
      </c>
      <c r="F882" s="1" t="s">
        <v>3462</v>
      </c>
      <c r="G882" s="1">
        <v>1946.42</v>
      </c>
      <c r="H882" s="1">
        <v>2</v>
      </c>
      <c r="I882" s="1">
        <f>Sales[[#This Row],[Selling Price]]*H882</f>
        <v>3892.84</v>
      </c>
      <c r="J882" s="1">
        <f>VLOOKUP(Sales[[#This Row],[Product ID]],Products[],4,0)</f>
        <v>96.13</v>
      </c>
      <c r="K882" s="1">
        <f>Sales[[#This Row],[Total Sales]]-Sales[[#This Row],[Cost price]]</f>
        <v>3796.71</v>
      </c>
      <c r="L882" s="1" t="str">
        <f>TEXT(Sales[[#This Row],[Date and Time]],"dddd")</f>
        <v>Friday</v>
      </c>
      <c r="M882" s="1" t="str">
        <f>TEXT(Sales[[#This Row],[Date and Time]],"mm")</f>
        <v>03</v>
      </c>
      <c r="N882" s="10" t="str">
        <f>TEXT(Sales[[#This Row],[Date and Time]],"mmmm")</f>
        <v>March</v>
      </c>
    </row>
    <row r="883" spans="1:14" x14ac:dyDescent="0.3">
      <c r="A883" s="1" t="s">
        <v>4351</v>
      </c>
      <c r="B883" s="2">
        <v>45475.706388888888</v>
      </c>
      <c r="C883" s="1" t="s">
        <v>3361</v>
      </c>
      <c r="D883" s="1" t="s">
        <v>1676</v>
      </c>
      <c r="E883" s="1" t="s">
        <v>3471</v>
      </c>
      <c r="F883" s="1" t="s">
        <v>3462</v>
      </c>
      <c r="G883" s="1">
        <v>1099.17</v>
      </c>
      <c r="H883" s="1">
        <v>7</v>
      </c>
      <c r="I883" s="1">
        <f>Sales[[#This Row],[Selling Price]]*H883</f>
        <v>7694.1900000000005</v>
      </c>
      <c r="J883" s="1">
        <f>VLOOKUP(Sales[[#This Row],[Product ID]],Products[],4,0)</f>
        <v>188.08</v>
      </c>
      <c r="K883" s="1">
        <f>Sales[[#This Row],[Total Sales]]-Sales[[#This Row],[Cost price]]</f>
        <v>7506.1100000000006</v>
      </c>
      <c r="L883" s="1" t="str">
        <f>TEXT(Sales[[#This Row],[Date and Time]],"dddd")</f>
        <v>Tuesday</v>
      </c>
      <c r="M883" s="1" t="str">
        <f>TEXT(Sales[[#This Row],[Date and Time]],"mm")</f>
        <v>07</v>
      </c>
      <c r="N883" s="10" t="str">
        <f>TEXT(Sales[[#This Row],[Date and Time]],"mmmm")</f>
        <v>July</v>
      </c>
    </row>
    <row r="884" spans="1:14" x14ac:dyDescent="0.3">
      <c r="A884" s="1" t="s">
        <v>4352</v>
      </c>
      <c r="B884" s="2">
        <v>45520.010289351849</v>
      </c>
      <c r="C884" s="1" t="s">
        <v>3449</v>
      </c>
      <c r="D884" s="1" t="s">
        <v>2741</v>
      </c>
      <c r="E884" s="1" t="s">
        <v>3479</v>
      </c>
      <c r="F884" s="1" t="s">
        <v>3462</v>
      </c>
      <c r="G884" s="1">
        <v>272.16000000000003</v>
      </c>
      <c r="H884" s="1">
        <v>4</v>
      </c>
      <c r="I884" s="1">
        <f>Sales[[#This Row],[Selling Price]]*H884</f>
        <v>1088.6400000000001</v>
      </c>
      <c r="J884" s="1">
        <f>VLOOKUP(Sales[[#This Row],[Product ID]],Products[],4,0)</f>
        <v>487.84</v>
      </c>
      <c r="K884" s="1">
        <f>Sales[[#This Row],[Total Sales]]-Sales[[#This Row],[Cost price]]</f>
        <v>600.80000000000018</v>
      </c>
      <c r="L884" s="1" t="str">
        <f>TEXT(Sales[[#This Row],[Date and Time]],"dddd")</f>
        <v>Friday</v>
      </c>
      <c r="M884" s="1" t="str">
        <f>TEXT(Sales[[#This Row],[Date and Time]],"mm")</f>
        <v>08</v>
      </c>
      <c r="N884" s="10" t="str">
        <f>TEXT(Sales[[#This Row],[Date and Time]],"mmmm")</f>
        <v>August</v>
      </c>
    </row>
    <row r="885" spans="1:14" x14ac:dyDescent="0.3">
      <c r="A885" s="1" t="s">
        <v>4353</v>
      </c>
      <c r="B885" s="2">
        <v>45505.873194444444</v>
      </c>
      <c r="C885" s="1" t="s">
        <v>3398</v>
      </c>
      <c r="D885" s="1" t="s">
        <v>3078</v>
      </c>
      <c r="E885" s="1" t="s">
        <v>3466</v>
      </c>
      <c r="F885" s="1" t="s">
        <v>3462</v>
      </c>
      <c r="G885" s="1">
        <v>1432.34</v>
      </c>
      <c r="H885" s="1">
        <v>4</v>
      </c>
      <c r="I885" s="1">
        <f>Sales[[#This Row],[Selling Price]]*H885</f>
        <v>5729.36</v>
      </c>
      <c r="J885" s="1">
        <f>VLOOKUP(Sales[[#This Row],[Product ID]],Products[],4,0)</f>
        <v>789.58</v>
      </c>
      <c r="K885" s="1">
        <f>Sales[[#This Row],[Total Sales]]-Sales[[#This Row],[Cost price]]</f>
        <v>4939.78</v>
      </c>
      <c r="L885" s="1" t="str">
        <f>TEXT(Sales[[#This Row],[Date and Time]],"dddd")</f>
        <v>Thursday</v>
      </c>
      <c r="M885" s="1" t="str">
        <f>TEXT(Sales[[#This Row],[Date and Time]],"mm")</f>
        <v>08</v>
      </c>
      <c r="N885" s="10" t="str">
        <f>TEXT(Sales[[#This Row],[Date and Time]],"mmmm")</f>
        <v>August</v>
      </c>
    </row>
    <row r="886" spans="1:14" x14ac:dyDescent="0.3">
      <c r="A886" s="1" t="s">
        <v>4354</v>
      </c>
      <c r="B886" s="2">
        <v>45365.305486111109</v>
      </c>
      <c r="C886" s="1" t="s">
        <v>3239</v>
      </c>
      <c r="D886" s="1" t="s">
        <v>2981</v>
      </c>
      <c r="E886" s="1" t="s">
        <v>3479</v>
      </c>
      <c r="F886" s="1" t="s">
        <v>3472</v>
      </c>
      <c r="G886" s="1">
        <v>982.51</v>
      </c>
      <c r="H886" s="1">
        <v>5</v>
      </c>
      <c r="I886" s="1">
        <f>Sales[[#This Row],[Selling Price]]*H886</f>
        <v>4912.55</v>
      </c>
      <c r="J886" s="1">
        <f>VLOOKUP(Sales[[#This Row],[Product ID]],Products[],4,0)</f>
        <v>438.5</v>
      </c>
      <c r="K886" s="1">
        <f>Sales[[#This Row],[Total Sales]]-Sales[[#This Row],[Cost price]]</f>
        <v>4474.05</v>
      </c>
      <c r="L886" s="1" t="str">
        <f>TEXT(Sales[[#This Row],[Date and Time]],"dddd")</f>
        <v>Thursday</v>
      </c>
      <c r="M886" s="1" t="str">
        <f>TEXT(Sales[[#This Row],[Date and Time]],"mm")</f>
        <v>03</v>
      </c>
      <c r="N886" s="10" t="str">
        <f>TEXT(Sales[[#This Row],[Date and Time]],"mmmm")</f>
        <v>March</v>
      </c>
    </row>
    <row r="887" spans="1:14" x14ac:dyDescent="0.3">
      <c r="A887" s="1" t="s">
        <v>4355</v>
      </c>
      <c r="B887" s="2">
        <v>45409.674270833333</v>
      </c>
      <c r="C887" s="1" t="s">
        <v>3348</v>
      </c>
      <c r="D887" s="1" t="s">
        <v>1924</v>
      </c>
      <c r="E887" s="1" t="s">
        <v>3461</v>
      </c>
      <c r="F887" s="1" t="s">
        <v>3472</v>
      </c>
      <c r="G887" s="1">
        <v>606.48</v>
      </c>
      <c r="H887" s="1">
        <v>1</v>
      </c>
      <c r="I887" s="1">
        <f>Sales[[#This Row],[Selling Price]]*H887</f>
        <v>606.48</v>
      </c>
      <c r="J887" s="1">
        <f>VLOOKUP(Sales[[#This Row],[Product ID]],Products[],4,0)</f>
        <v>307.60000000000002</v>
      </c>
      <c r="K887" s="1">
        <f>Sales[[#This Row],[Total Sales]]-Sales[[#This Row],[Cost price]]</f>
        <v>298.88</v>
      </c>
      <c r="L887" s="1" t="str">
        <f>TEXT(Sales[[#This Row],[Date and Time]],"dddd")</f>
        <v>Saturday</v>
      </c>
      <c r="M887" s="1" t="str">
        <f>TEXT(Sales[[#This Row],[Date and Time]],"mm")</f>
        <v>04</v>
      </c>
      <c r="N887" s="10" t="str">
        <f>TEXT(Sales[[#This Row],[Date and Time]],"mmmm")</f>
        <v>April</v>
      </c>
    </row>
    <row r="888" spans="1:14" x14ac:dyDescent="0.3">
      <c r="A888" s="1" t="s">
        <v>4356</v>
      </c>
      <c r="B888" s="2">
        <v>45467.246574074074</v>
      </c>
      <c r="C888" s="1" t="s">
        <v>3402</v>
      </c>
      <c r="D888" s="1" t="s">
        <v>3008</v>
      </c>
      <c r="E888" s="1" t="s">
        <v>3479</v>
      </c>
      <c r="F888" s="1" t="s">
        <v>3472</v>
      </c>
      <c r="G888" s="1">
        <v>1037.3900000000001</v>
      </c>
      <c r="H888" s="1">
        <v>2</v>
      </c>
      <c r="I888" s="1">
        <f>Sales[[#This Row],[Selling Price]]*H888</f>
        <v>2074.7800000000002</v>
      </c>
      <c r="J888" s="1">
        <f>VLOOKUP(Sales[[#This Row],[Product ID]],Products[],4,0)</f>
        <v>581.64</v>
      </c>
      <c r="K888" s="1">
        <f>Sales[[#This Row],[Total Sales]]-Sales[[#This Row],[Cost price]]</f>
        <v>1493.1400000000003</v>
      </c>
      <c r="L888" s="1" t="str">
        <f>TEXT(Sales[[#This Row],[Date and Time]],"dddd")</f>
        <v>Monday</v>
      </c>
      <c r="M888" s="1" t="str">
        <f>TEXT(Sales[[#This Row],[Date and Time]],"mm")</f>
        <v>06</v>
      </c>
      <c r="N888" s="10" t="str">
        <f>TEXT(Sales[[#This Row],[Date and Time]],"mmmm")</f>
        <v>June</v>
      </c>
    </row>
    <row r="889" spans="1:14" x14ac:dyDescent="0.3">
      <c r="A889" s="1" t="s">
        <v>4357</v>
      </c>
      <c r="B889" s="2">
        <v>45603.502997685187</v>
      </c>
      <c r="C889" s="1" t="s">
        <v>3410</v>
      </c>
      <c r="D889" s="1" t="s">
        <v>1420</v>
      </c>
      <c r="E889" s="1" t="s">
        <v>3471</v>
      </c>
      <c r="F889" s="1" t="s">
        <v>3462</v>
      </c>
      <c r="G889" s="1">
        <v>888</v>
      </c>
      <c r="H889" s="1">
        <v>4</v>
      </c>
      <c r="I889" s="1">
        <f>Sales[[#This Row],[Selling Price]]*H889</f>
        <v>3552</v>
      </c>
      <c r="J889" s="1">
        <f>VLOOKUP(Sales[[#This Row],[Product ID]],Products[],4,0)</f>
        <v>152.68</v>
      </c>
      <c r="K889" s="1">
        <f>Sales[[#This Row],[Total Sales]]-Sales[[#This Row],[Cost price]]</f>
        <v>3399.32</v>
      </c>
      <c r="L889" s="1" t="str">
        <f>TEXT(Sales[[#This Row],[Date and Time]],"dddd")</f>
        <v>Thursday</v>
      </c>
      <c r="M889" s="1" t="str">
        <f>TEXT(Sales[[#This Row],[Date and Time]],"mm")</f>
        <v>11</v>
      </c>
      <c r="N889" s="10" t="str">
        <f>TEXT(Sales[[#This Row],[Date and Time]],"mmmm")</f>
        <v>November</v>
      </c>
    </row>
    <row r="890" spans="1:14" x14ac:dyDescent="0.3">
      <c r="A890" s="1" t="s">
        <v>4358</v>
      </c>
      <c r="B890" s="2">
        <v>45421.981412037036</v>
      </c>
      <c r="C890" s="1" t="s">
        <v>3228</v>
      </c>
      <c r="D890" s="1" t="s">
        <v>2252</v>
      </c>
      <c r="E890" s="1" t="s">
        <v>3479</v>
      </c>
      <c r="F890" s="1" t="s">
        <v>3462</v>
      </c>
      <c r="G890" s="1">
        <v>681.44</v>
      </c>
      <c r="H890" s="1">
        <v>5</v>
      </c>
      <c r="I890" s="1">
        <f>Sales[[#This Row],[Selling Price]]*H890</f>
        <v>3407.2000000000003</v>
      </c>
      <c r="J890" s="1">
        <f>VLOOKUP(Sales[[#This Row],[Product ID]],Products[],4,0)</f>
        <v>96.13</v>
      </c>
      <c r="K890" s="1">
        <f>Sales[[#This Row],[Total Sales]]-Sales[[#This Row],[Cost price]]</f>
        <v>3311.07</v>
      </c>
      <c r="L890" s="1" t="str">
        <f>TEXT(Sales[[#This Row],[Date and Time]],"dddd")</f>
        <v>Thursday</v>
      </c>
      <c r="M890" s="1" t="str">
        <f>TEXT(Sales[[#This Row],[Date and Time]],"mm")</f>
        <v>05</v>
      </c>
      <c r="N890" s="10" t="str">
        <f>TEXT(Sales[[#This Row],[Date and Time]],"mmmm")</f>
        <v>May</v>
      </c>
    </row>
    <row r="891" spans="1:14" x14ac:dyDescent="0.3">
      <c r="A891" s="1" t="s">
        <v>4359</v>
      </c>
      <c r="B891" s="2">
        <v>45522.025659722225</v>
      </c>
      <c r="C891" s="1" t="s">
        <v>3383</v>
      </c>
      <c r="D891" s="1" t="s">
        <v>1611</v>
      </c>
      <c r="E891" s="1" t="s">
        <v>3471</v>
      </c>
      <c r="F891" s="1" t="s">
        <v>3476</v>
      </c>
      <c r="G891" s="1">
        <v>1132.24</v>
      </c>
      <c r="H891" s="1">
        <v>5</v>
      </c>
      <c r="I891" s="1">
        <f>Sales[[#This Row],[Selling Price]]*H891</f>
        <v>5661.2</v>
      </c>
      <c r="J891" s="1">
        <f>VLOOKUP(Sales[[#This Row],[Product ID]],Products[],4,0)</f>
        <v>692.63</v>
      </c>
      <c r="K891" s="1">
        <f>Sales[[#This Row],[Total Sales]]-Sales[[#This Row],[Cost price]]</f>
        <v>4968.57</v>
      </c>
      <c r="L891" s="1" t="str">
        <f>TEXT(Sales[[#This Row],[Date and Time]],"dddd")</f>
        <v>Sunday</v>
      </c>
      <c r="M891" s="1" t="str">
        <f>TEXT(Sales[[#This Row],[Date and Time]],"mm")</f>
        <v>08</v>
      </c>
      <c r="N891" s="10" t="str">
        <f>TEXT(Sales[[#This Row],[Date and Time]],"mmmm")</f>
        <v>August</v>
      </c>
    </row>
    <row r="892" spans="1:14" x14ac:dyDescent="0.3">
      <c r="A892" s="1" t="s">
        <v>4360</v>
      </c>
      <c r="B892" s="2">
        <v>45539.410578703704</v>
      </c>
      <c r="C892" s="1" t="s">
        <v>3281</v>
      </c>
      <c r="D892" s="1" t="s">
        <v>1902</v>
      </c>
      <c r="E892" s="1" t="s">
        <v>3479</v>
      </c>
      <c r="F892" s="1" t="s">
        <v>3467</v>
      </c>
      <c r="G892" s="1">
        <v>609.5</v>
      </c>
      <c r="H892" s="1">
        <v>3</v>
      </c>
      <c r="I892" s="1">
        <f>Sales[[#This Row],[Selling Price]]*H892</f>
        <v>1828.5</v>
      </c>
      <c r="J892" s="1">
        <f>VLOOKUP(Sales[[#This Row],[Product ID]],Products[],4,0)</f>
        <v>136.99</v>
      </c>
      <c r="K892" s="1">
        <f>Sales[[#This Row],[Total Sales]]-Sales[[#This Row],[Cost price]]</f>
        <v>1691.51</v>
      </c>
      <c r="L892" s="1" t="str">
        <f>TEXT(Sales[[#This Row],[Date and Time]],"dddd")</f>
        <v>Wednesday</v>
      </c>
      <c r="M892" s="1" t="str">
        <f>TEXT(Sales[[#This Row],[Date and Time]],"mm")</f>
        <v>09</v>
      </c>
      <c r="N892" s="10" t="str">
        <f>TEXT(Sales[[#This Row],[Date and Time]],"mmmm")</f>
        <v>September</v>
      </c>
    </row>
    <row r="893" spans="1:14" x14ac:dyDescent="0.3">
      <c r="A893" s="1" t="s">
        <v>4361</v>
      </c>
      <c r="B893" s="2">
        <v>45418.187418981484</v>
      </c>
      <c r="C893" s="1" t="s">
        <v>3325</v>
      </c>
      <c r="D893" s="1" t="s">
        <v>3106</v>
      </c>
      <c r="E893" s="1" t="s">
        <v>3461</v>
      </c>
      <c r="F893" s="1" t="s">
        <v>3467</v>
      </c>
      <c r="G893" s="1">
        <v>1768.13</v>
      </c>
      <c r="H893" s="1">
        <v>10</v>
      </c>
      <c r="I893" s="1">
        <f>Sales[[#This Row],[Selling Price]]*H893</f>
        <v>17681.300000000003</v>
      </c>
      <c r="J893" s="1">
        <f>VLOOKUP(Sales[[#This Row],[Product ID]],Products[],4,0)</f>
        <v>670.34</v>
      </c>
      <c r="K893" s="1">
        <f>Sales[[#This Row],[Total Sales]]-Sales[[#This Row],[Cost price]]</f>
        <v>17010.960000000003</v>
      </c>
      <c r="L893" s="1" t="str">
        <f>TEXT(Sales[[#This Row],[Date and Time]],"dddd")</f>
        <v>Monday</v>
      </c>
      <c r="M893" s="1" t="str">
        <f>TEXT(Sales[[#This Row],[Date and Time]],"mm")</f>
        <v>05</v>
      </c>
      <c r="N893" s="10" t="str">
        <f>TEXT(Sales[[#This Row],[Date and Time]],"mmmm")</f>
        <v>May</v>
      </c>
    </row>
    <row r="894" spans="1:14" x14ac:dyDescent="0.3">
      <c r="A894" s="1" t="s">
        <v>4362</v>
      </c>
      <c r="B894" s="2">
        <v>45487.750625000001</v>
      </c>
      <c r="C894" s="1" t="s">
        <v>3438</v>
      </c>
      <c r="D894" s="1" t="s">
        <v>2969</v>
      </c>
      <c r="E894" s="1" t="s">
        <v>3466</v>
      </c>
      <c r="F894" s="1" t="s">
        <v>3467</v>
      </c>
      <c r="G894" s="1">
        <v>1348.27</v>
      </c>
      <c r="H894" s="1">
        <v>7</v>
      </c>
      <c r="I894" s="1">
        <f>Sales[[#This Row],[Selling Price]]*H894</f>
        <v>9437.89</v>
      </c>
      <c r="J894" s="1">
        <f>VLOOKUP(Sales[[#This Row],[Product ID]],Products[],4,0)</f>
        <v>751.58</v>
      </c>
      <c r="K894" s="1">
        <f>Sales[[#This Row],[Total Sales]]-Sales[[#This Row],[Cost price]]</f>
        <v>8686.31</v>
      </c>
      <c r="L894" s="1" t="str">
        <f>TEXT(Sales[[#This Row],[Date and Time]],"dddd")</f>
        <v>Sunday</v>
      </c>
      <c r="M894" s="1" t="str">
        <f>TEXT(Sales[[#This Row],[Date and Time]],"mm")</f>
        <v>07</v>
      </c>
      <c r="N894" s="10" t="str">
        <f>TEXT(Sales[[#This Row],[Date and Time]],"mmmm")</f>
        <v>July</v>
      </c>
    </row>
    <row r="895" spans="1:14" x14ac:dyDescent="0.3">
      <c r="A895" s="1" t="s">
        <v>4363</v>
      </c>
      <c r="B895" s="2">
        <v>45578.695023148146</v>
      </c>
      <c r="C895" s="1" t="s">
        <v>3330</v>
      </c>
      <c r="D895" s="1" t="s">
        <v>2488</v>
      </c>
      <c r="E895" s="1" t="s">
        <v>3464</v>
      </c>
      <c r="F895" s="1" t="s">
        <v>3469</v>
      </c>
      <c r="G895" s="1">
        <v>1027.19</v>
      </c>
      <c r="H895" s="1">
        <v>3</v>
      </c>
      <c r="I895" s="1">
        <f>Sales[[#This Row],[Selling Price]]*H895</f>
        <v>3081.57</v>
      </c>
      <c r="J895" s="1">
        <f>VLOOKUP(Sales[[#This Row],[Product ID]],Products[],4,0)</f>
        <v>368.23</v>
      </c>
      <c r="K895" s="1">
        <f>Sales[[#This Row],[Total Sales]]-Sales[[#This Row],[Cost price]]</f>
        <v>2713.34</v>
      </c>
      <c r="L895" s="1" t="str">
        <f>TEXT(Sales[[#This Row],[Date and Time]],"dddd")</f>
        <v>Sunday</v>
      </c>
      <c r="M895" s="1" t="str">
        <f>TEXT(Sales[[#This Row],[Date and Time]],"mm")</f>
        <v>10</v>
      </c>
      <c r="N895" s="10" t="str">
        <f>TEXT(Sales[[#This Row],[Date and Time]],"mmmm")</f>
        <v>October</v>
      </c>
    </row>
    <row r="896" spans="1:14" x14ac:dyDescent="0.3">
      <c r="A896" s="1" t="s">
        <v>4364</v>
      </c>
      <c r="B896" s="2">
        <v>45490.040636574071</v>
      </c>
      <c r="C896" s="1" t="s">
        <v>3357</v>
      </c>
      <c r="D896" s="1" t="s">
        <v>1945</v>
      </c>
      <c r="E896" s="1" t="s">
        <v>3464</v>
      </c>
      <c r="F896" s="1" t="s">
        <v>3469</v>
      </c>
      <c r="G896" s="1">
        <v>1177.1099999999999</v>
      </c>
      <c r="H896" s="1">
        <v>1</v>
      </c>
      <c r="I896" s="1">
        <f>Sales[[#This Row],[Selling Price]]*H896</f>
        <v>1177.1099999999999</v>
      </c>
      <c r="J896" s="1">
        <f>VLOOKUP(Sales[[#This Row],[Product ID]],Products[],4,0)</f>
        <v>305.49</v>
      </c>
      <c r="K896" s="1">
        <f>Sales[[#This Row],[Total Sales]]-Sales[[#This Row],[Cost price]]</f>
        <v>871.61999999999989</v>
      </c>
      <c r="L896" s="1" t="str">
        <f>TEXT(Sales[[#This Row],[Date and Time]],"dddd")</f>
        <v>Wednesday</v>
      </c>
      <c r="M896" s="1" t="str">
        <f>TEXT(Sales[[#This Row],[Date and Time]],"mm")</f>
        <v>07</v>
      </c>
      <c r="N896" s="10" t="str">
        <f>TEXT(Sales[[#This Row],[Date and Time]],"mmmm")</f>
        <v>July</v>
      </c>
    </row>
    <row r="897" spans="1:14" x14ac:dyDescent="0.3">
      <c r="A897" s="1" t="s">
        <v>4365</v>
      </c>
      <c r="B897" s="2">
        <v>45548.728807870371</v>
      </c>
      <c r="C897" s="1" t="s">
        <v>3326</v>
      </c>
      <c r="D897" s="1" t="s">
        <v>1095</v>
      </c>
      <c r="E897" s="1" t="s">
        <v>3471</v>
      </c>
      <c r="F897" s="1" t="s">
        <v>3469</v>
      </c>
      <c r="G897" s="1">
        <v>1937.31</v>
      </c>
      <c r="H897" s="1">
        <v>8</v>
      </c>
      <c r="I897" s="1">
        <f>Sales[[#This Row],[Selling Price]]*H897</f>
        <v>15498.48</v>
      </c>
      <c r="J897" s="1">
        <f>VLOOKUP(Sales[[#This Row],[Product ID]],Products[],4,0)</f>
        <v>703.67</v>
      </c>
      <c r="K897" s="1">
        <f>Sales[[#This Row],[Total Sales]]-Sales[[#This Row],[Cost price]]</f>
        <v>14794.81</v>
      </c>
      <c r="L897" s="1" t="str">
        <f>TEXT(Sales[[#This Row],[Date and Time]],"dddd")</f>
        <v>Friday</v>
      </c>
      <c r="M897" s="1" t="str">
        <f>TEXT(Sales[[#This Row],[Date and Time]],"mm")</f>
        <v>09</v>
      </c>
      <c r="N897" s="10" t="str">
        <f>TEXT(Sales[[#This Row],[Date and Time]],"mmmm")</f>
        <v>September</v>
      </c>
    </row>
    <row r="898" spans="1:14" x14ac:dyDescent="0.3">
      <c r="A898" s="1" t="s">
        <v>4366</v>
      </c>
      <c r="B898" s="2">
        <v>45338.449513888889</v>
      </c>
      <c r="C898" s="1" t="s">
        <v>3355</v>
      </c>
      <c r="D898" s="1" t="s">
        <v>2886</v>
      </c>
      <c r="E898" s="1" t="s">
        <v>3471</v>
      </c>
      <c r="F898" s="1" t="s">
        <v>3469</v>
      </c>
      <c r="G898" s="1">
        <v>1620.68</v>
      </c>
      <c r="H898" s="1">
        <v>1</v>
      </c>
      <c r="I898" s="1">
        <f>Sales[[#This Row],[Selling Price]]*H898</f>
        <v>1620.68</v>
      </c>
      <c r="J898" s="1">
        <f>VLOOKUP(Sales[[#This Row],[Product ID]],Products[],4,0)</f>
        <v>889.08</v>
      </c>
      <c r="K898" s="1">
        <f>Sales[[#This Row],[Total Sales]]-Sales[[#This Row],[Cost price]]</f>
        <v>731.6</v>
      </c>
      <c r="L898" s="1" t="str">
        <f>TEXT(Sales[[#This Row],[Date and Time]],"dddd")</f>
        <v>Friday</v>
      </c>
      <c r="M898" s="1" t="str">
        <f>TEXT(Sales[[#This Row],[Date and Time]],"mm")</f>
        <v>02</v>
      </c>
      <c r="N898" s="10" t="str">
        <f>TEXT(Sales[[#This Row],[Date and Time]],"mmmm")</f>
        <v>February</v>
      </c>
    </row>
    <row r="899" spans="1:14" x14ac:dyDescent="0.3">
      <c r="A899" s="1" t="s">
        <v>4367</v>
      </c>
      <c r="B899" s="2">
        <v>45470.279097222221</v>
      </c>
      <c r="C899" s="1" t="s">
        <v>3390</v>
      </c>
      <c r="D899" s="1" t="s">
        <v>2458</v>
      </c>
      <c r="E899" s="1" t="s">
        <v>3479</v>
      </c>
      <c r="F899" s="1" t="s">
        <v>3472</v>
      </c>
      <c r="G899" s="1">
        <v>1961.24</v>
      </c>
      <c r="H899" s="1">
        <v>5</v>
      </c>
      <c r="I899" s="1">
        <f>Sales[[#This Row],[Selling Price]]*H899</f>
        <v>9806.2000000000007</v>
      </c>
      <c r="J899" s="1">
        <f>VLOOKUP(Sales[[#This Row],[Product ID]],Products[],4,0)</f>
        <v>612.41999999999996</v>
      </c>
      <c r="K899" s="1">
        <f>Sales[[#This Row],[Total Sales]]-Sales[[#This Row],[Cost price]]</f>
        <v>9193.7800000000007</v>
      </c>
      <c r="L899" s="1" t="str">
        <f>TEXT(Sales[[#This Row],[Date and Time]],"dddd")</f>
        <v>Thursday</v>
      </c>
      <c r="M899" s="1" t="str">
        <f>TEXT(Sales[[#This Row],[Date and Time]],"mm")</f>
        <v>06</v>
      </c>
      <c r="N899" s="10" t="str">
        <f>TEXT(Sales[[#This Row],[Date and Time]],"mmmm")</f>
        <v>June</v>
      </c>
    </row>
    <row r="900" spans="1:14" x14ac:dyDescent="0.3">
      <c r="A900" s="1" t="s">
        <v>4368</v>
      </c>
      <c r="B900" s="2">
        <v>45557.59034722222</v>
      </c>
      <c r="C900" s="1" t="s">
        <v>3392</v>
      </c>
      <c r="D900" s="1" t="s">
        <v>306</v>
      </c>
      <c r="E900" s="1" t="s">
        <v>3471</v>
      </c>
      <c r="F900" s="1" t="s">
        <v>3476</v>
      </c>
      <c r="G900" s="1">
        <v>248.77</v>
      </c>
      <c r="H900" s="1">
        <v>6</v>
      </c>
      <c r="I900" s="1">
        <f>Sales[[#This Row],[Selling Price]]*H900</f>
        <v>1492.6200000000001</v>
      </c>
      <c r="J900" s="1">
        <f>VLOOKUP(Sales[[#This Row],[Product ID]],Products[],4,0)</f>
        <v>699.64</v>
      </c>
      <c r="K900" s="1">
        <f>Sales[[#This Row],[Total Sales]]-Sales[[#This Row],[Cost price]]</f>
        <v>792.98000000000013</v>
      </c>
      <c r="L900" s="1" t="str">
        <f>TEXT(Sales[[#This Row],[Date and Time]],"dddd")</f>
        <v>Sunday</v>
      </c>
      <c r="M900" s="1" t="str">
        <f>TEXT(Sales[[#This Row],[Date and Time]],"mm")</f>
        <v>09</v>
      </c>
      <c r="N900" s="10" t="str">
        <f>TEXT(Sales[[#This Row],[Date and Time]],"mmmm")</f>
        <v>September</v>
      </c>
    </row>
    <row r="901" spans="1:14" x14ac:dyDescent="0.3">
      <c r="A901" s="1" t="s">
        <v>4369</v>
      </c>
      <c r="B901" s="2">
        <v>45520.207673611112</v>
      </c>
      <c r="C901" s="1" t="s">
        <v>3263</v>
      </c>
      <c r="D901" s="1" t="s">
        <v>609</v>
      </c>
      <c r="E901" s="1" t="s">
        <v>3471</v>
      </c>
      <c r="F901" s="1" t="s">
        <v>3462</v>
      </c>
      <c r="G901" s="1">
        <v>1508.11</v>
      </c>
      <c r="H901" s="1">
        <v>10</v>
      </c>
      <c r="I901" s="1">
        <f>Sales[[#This Row],[Selling Price]]*H901</f>
        <v>15081.099999999999</v>
      </c>
      <c r="J901" s="1">
        <f>VLOOKUP(Sales[[#This Row],[Product ID]],Products[],4,0)</f>
        <v>418.1</v>
      </c>
      <c r="K901" s="1">
        <f>Sales[[#This Row],[Total Sales]]-Sales[[#This Row],[Cost price]]</f>
        <v>14662.999999999998</v>
      </c>
      <c r="L901" s="1" t="str">
        <f>TEXT(Sales[[#This Row],[Date and Time]],"dddd")</f>
        <v>Friday</v>
      </c>
      <c r="M901" s="1" t="str">
        <f>TEXT(Sales[[#This Row],[Date and Time]],"mm")</f>
        <v>08</v>
      </c>
      <c r="N901" s="10" t="str">
        <f>TEXT(Sales[[#This Row],[Date and Time]],"mmmm")</f>
        <v>August</v>
      </c>
    </row>
    <row r="902" spans="1:14" x14ac:dyDescent="0.3">
      <c r="A902" s="1" t="s">
        <v>4370</v>
      </c>
      <c r="B902" s="2">
        <v>45529.550381944442</v>
      </c>
      <c r="C902" s="1" t="s">
        <v>3441</v>
      </c>
      <c r="D902" s="1" t="s">
        <v>218</v>
      </c>
      <c r="E902" s="1" t="s">
        <v>3479</v>
      </c>
      <c r="F902" s="1" t="s">
        <v>3467</v>
      </c>
      <c r="G902" s="1">
        <v>29.16</v>
      </c>
      <c r="H902" s="1">
        <v>9</v>
      </c>
      <c r="I902" s="1">
        <f>Sales[[#This Row],[Selling Price]]*H902</f>
        <v>262.44</v>
      </c>
      <c r="J902" s="1">
        <f>VLOOKUP(Sales[[#This Row],[Product ID]],Products[],4,0)</f>
        <v>325.48</v>
      </c>
      <c r="K902" s="1">
        <f>Sales[[#This Row],[Total Sales]]-Sales[[#This Row],[Cost price]]</f>
        <v>-63.04000000000002</v>
      </c>
      <c r="L902" s="1" t="str">
        <f>TEXT(Sales[[#This Row],[Date and Time]],"dddd")</f>
        <v>Sunday</v>
      </c>
      <c r="M902" s="1" t="str">
        <f>TEXT(Sales[[#This Row],[Date and Time]],"mm")</f>
        <v>08</v>
      </c>
      <c r="N902" s="10" t="str">
        <f>TEXT(Sales[[#This Row],[Date and Time]],"mmmm")</f>
        <v>August</v>
      </c>
    </row>
    <row r="903" spans="1:14" x14ac:dyDescent="0.3">
      <c r="A903" s="1" t="s">
        <v>4371</v>
      </c>
      <c r="B903" s="2">
        <v>45408.201331018521</v>
      </c>
      <c r="C903" s="1" t="s">
        <v>3311</v>
      </c>
      <c r="D903" s="1" t="s">
        <v>2149</v>
      </c>
      <c r="E903" s="1" t="s">
        <v>3464</v>
      </c>
      <c r="F903" s="1" t="s">
        <v>3472</v>
      </c>
      <c r="G903" s="1">
        <v>1156.4100000000001</v>
      </c>
      <c r="H903" s="1">
        <v>4</v>
      </c>
      <c r="I903" s="1">
        <f>Sales[[#This Row],[Selling Price]]*H903</f>
        <v>4625.6400000000003</v>
      </c>
      <c r="J903" s="1">
        <f>VLOOKUP(Sales[[#This Row],[Product ID]],Products[],4,0)</f>
        <v>961.88</v>
      </c>
      <c r="K903" s="1">
        <f>Sales[[#This Row],[Total Sales]]-Sales[[#This Row],[Cost price]]</f>
        <v>3663.76</v>
      </c>
      <c r="L903" s="1" t="str">
        <f>TEXT(Sales[[#This Row],[Date and Time]],"dddd")</f>
        <v>Friday</v>
      </c>
      <c r="M903" s="1" t="str">
        <f>TEXT(Sales[[#This Row],[Date and Time]],"mm")</f>
        <v>04</v>
      </c>
      <c r="N903" s="10" t="str">
        <f>TEXT(Sales[[#This Row],[Date and Time]],"mmmm")</f>
        <v>April</v>
      </c>
    </row>
    <row r="904" spans="1:14" x14ac:dyDescent="0.3">
      <c r="A904" s="1" t="s">
        <v>4372</v>
      </c>
      <c r="B904" s="2">
        <v>45429.315289351849</v>
      </c>
      <c r="C904" s="1" t="s">
        <v>3447</v>
      </c>
      <c r="D904" s="1" t="s">
        <v>1004</v>
      </c>
      <c r="E904" s="1" t="s">
        <v>3466</v>
      </c>
      <c r="F904" s="1" t="s">
        <v>3472</v>
      </c>
      <c r="G904" s="1">
        <v>137.88</v>
      </c>
      <c r="H904" s="1">
        <v>4</v>
      </c>
      <c r="I904" s="1">
        <f>Sales[[#This Row],[Selling Price]]*H904</f>
        <v>551.52</v>
      </c>
      <c r="J904" s="1">
        <f>VLOOKUP(Sales[[#This Row],[Product ID]],Products[],4,0)</f>
        <v>521.98</v>
      </c>
      <c r="K904" s="1">
        <f>Sales[[#This Row],[Total Sales]]-Sales[[#This Row],[Cost price]]</f>
        <v>29.539999999999964</v>
      </c>
      <c r="L904" s="1" t="str">
        <f>TEXT(Sales[[#This Row],[Date and Time]],"dddd")</f>
        <v>Friday</v>
      </c>
      <c r="M904" s="1" t="str">
        <f>TEXT(Sales[[#This Row],[Date and Time]],"mm")</f>
        <v>05</v>
      </c>
      <c r="N904" s="10" t="str">
        <f>TEXT(Sales[[#This Row],[Date and Time]],"mmmm")</f>
        <v>May</v>
      </c>
    </row>
    <row r="905" spans="1:14" x14ac:dyDescent="0.3">
      <c r="A905" s="1" t="s">
        <v>4373</v>
      </c>
      <c r="B905" s="2">
        <v>45442.222719907404</v>
      </c>
      <c r="C905" s="1" t="s">
        <v>3282</v>
      </c>
      <c r="D905" s="1" t="s">
        <v>2589</v>
      </c>
      <c r="E905" s="1" t="s">
        <v>3471</v>
      </c>
      <c r="F905" s="1" t="s">
        <v>3476</v>
      </c>
      <c r="G905" s="1">
        <v>1191.5999999999999</v>
      </c>
      <c r="H905" s="1">
        <v>10</v>
      </c>
      <c r="I905" s="1">
        <f>Sales[[#This Row],[Selling Price]]*H905</f>
        <v>11916</v>
      </c>
      <c r="J905" s="1">
        <f>VLOOKUP(Sales[[#This Row],[Product ID]],Products[],4,0)</f>
        <v>707.26</v>
      </c>
      <c r="K905" s="1">
        <f>Sales[[#This Row],[Total Sales]]-Sales[[#This Row],[Cost price]]</f>
        <v>11208.74</v>
      </c>
      <c r="L905" s="1" t="str">
        <f>TEXT(Sales[[#This Row],[Date and Time]],"dddd")</f>
        <v>Thursday</v>
      </c>
      <c r="M905" s="1" t="str">
        <f>TEXT(Sales[[#This Row],[Date and Time]],"mm")</f>
        <v>05</v>
      </c>
      <c r="N905" s="10" t="str">
        <f>TEXT(Sales[[#This Row],[Date and Time]],"mmmm")</f>
        <v>May</v>
      </c>
    </row>
    <row r="906" spans="1:14" x14ac:dyDescent="0.3">
      <c r="A906" s="1" t="s">
        <v>4374</v>
      </c>
      <c r="B906" s="2">
        <v>45372.142083333332</v>
      </c>
      <c r="C906" s="1" t="s">
        <v>3304</v>
      </c>
      <c r="D906" s="1" t="s">
        <v>2623</v>
      </c>
      <c r="E906" s="1" t="s">
        <v>3479</v>
      </c>
      <c r="F906" s="1" t="s">
        <v>3462</v>
      </c>
      <c r="G906" s="1">
        <v>685.81</v>
      </c>
      <c r="H906" s="1">
        <v>4</v>
      </c>
      <c r="I906" s="1">
        <f>Sales[[#This Row],[Selling Price]]*H906</f>
        <v>2743.24</v>
      </c>
      <c r="J906" s="1">
        <f>VLOOKUP(Sales[[#This Row],[Product ID]],Products[],4,0)</f>
        <v>17.89</v>
      </c>
      <c r="K906" s="1">
        <f>Sales[[#This Row],[Total Sales]]-Sales[[#This Row],[Cost price]]</f>
        <v>2725.35</v>
      </c>
      <c r="L906" s="1" t="str">
        <f>TEXT(Sales[[#This Row],[Date and Time]],"dddd")</f>
        <v>Thursday</v>
      </c>
      <c r="M906" s="1" t="str">
        <f>TEXT(Sales[[#This Row],[Date and Time]],"mm")</f>
        <v>03</v>
      </c>
      <c r="N906" s="10" t="str">
        <f>TEXT(Sales[[#This Row],[Date and Time]],"mmmm")</f>
        <v>March</v>
      </c>
    </row>
    <row r="907" spans="1:14" x14ac:dyDescent="0.3">
      <c r="A907" s="1" t="s">
        <v>4375</v>
      </c>
      <c r="B907" s="2">
        <v>45352.548113425924</v>
      </c>
      <c r="C907" s="1" t="s">
        <v>3427</v>
      </c>
      <c r="D907" s="1" t="s">
        <v>634</v>
      </c>
      <c r="E907" s="1" t="s">
        <v>3479</v>
      </c>
      <c r="F907" s="1" t="s">
        <v>3469</v>
      </c>
      <c r="G907" s="1">
        <v>1925.99</v>
      </c>
      <c r="H907" s="1">
        <v>9</v>
      </c>
      <c r="I907" s="1">
        <f>Sales[[#This Row],[Selling Price]]*H907</f>
        <v>17333.91</v>
      </c>
      <c r="J907" s="1">
        <f>VLOOKUP(Sales[[#This Row],[Product ID]],Products[],4,0)</f>
        <v>348.26</v>
      </c>
      <c r="K907" s="1">
        <f>Sales[[#This Row],[Total Sales]]-Sales[[#This Row],[Cost price]]</f>
        <v>16985.650000000001</v>
      </c>
      <c r="L907" s="1" t="str">
        <f>TEXT(Sales[[#This Row],[Date and Time]],"dddd")</f>
        <v>Friday</v>
      </c>
      <c r="M907" s="1" t="str">
        <f>TEXT(Sales[[#This Row],[Date and Time]],"mm")</f>
        <v>03</v>
      </c>
      <c r="N907" s="10" t="str">
        <f>TEXT(Sales[[#This Row],[Date and Time]],"mmmm")</f>
        <v>March</v>
      </c>
    </row>
    <row r="908" spans="1:14" x14ac:dyDescent="0.3">
      <c r="A908" s="1" t="s">
        <v>4376</v>
      </c>
      <c r="B908" s="2">
        <v>45590.889641203707</v>
      </c>
      <c r="C908" s="1" t="s">
        <v>3419</v>
      </c>
      <c r="D908" s="1" t="s">
        <v>1975</v>
      </c>
      <c r="E908" s="1" t="s">
        <v>3479</v>
      </c>
      <c r="F908" s="1" t="s">
        <v>3476</v>
      </c>
      <c r="G908" s="1">
        <v>1702.52</v>
      </c>
      <c r="H908" s="1">
        <v>10</v>
      </c>
      <c r="I908" s="1">
        <f>Sales[[#This Row],[Selling Price]]*H908</f>
        <v>17025.2</v>
      </c>
      <c r="J908" s="1">
        <f>VLOOKUP(Sales[[#This Row],[Product ID]],Products[],4,0)</f>
        <v>925.33</v>
      </c>
      <c r="K908" s="1">
        <f>Sales[[#This Row],[Total Sales]]-Sales[[#This Row],[Cost price]]</f>
        <v>16099.87</v>
      </c>
      <c r="L908" s="1" t="str">
        <f>TEXT(Sales[[#This Row],[Date and Time]],"dddd")</f>
        <v>Friday</v>
      </c>
      <c r="M908" s="1" t="str">
        <f>TEXT(Sales[[#This Row],[Date and Time]],"mm")</f>
        <v>10</v>
      </c>
      <c r="N908" s="10" t="str">
        <f>TEXT(Sales[[#This Row],[Date and Time]],"mmmm")</f>
        <v>October</v>
      </c>
    </row>
    <row r="909" spans="1:14" x14ac:dyDescent="0.3">
      <c r="A909" s="1" t="s">
        <v>4377</v>
      </c>
      <c r="B909" s="2">
        <v>45548.17459490741</v>
      </c>
      <c r="C909" s="1" t="s">
        <v>3415</v>
      </c>
      <c r="D909" s="1" t="s">
        <v>1725</v>
      </c>
      <c r="E909" s="1" t="s">
        <v>3464</v>
      </c>
      <c r="F909" s="1" t="s">
        <v>3472</v>
      </c>
      <c r="G909" s="1">
        <v>516.5</v>
      </c>
      <c r="H909" s="1">
        <v>2</v>
      </c>
      <c r="I909" s="1">
        <f>Sales[[#This Row],[Selling Price]]*H909</f>
        <v>1033</v>
      </c>
      <c r="J909" s="1">
        <f>VLOOKUP(Sales[[#This Row],[Product ID]],Products[],4,0)</f>
        <v>109.48</v>
      </c>
      <c r="K909" s="1">
        <f>Sales[[#This Row],[Total Sales]]-Sales[[#This Row],[Cost price]]</f>
        <v>923.52</v>
      </c>
      <c r="L909" s="1" t="str">
        <f>TEXT(Sales[[#This Row],[Date and Time]],"dddd")</f>
        <v>Friday</v>
      </c>
      <c r="M909" s="1" t="str">
        <f>TEXT(Sales[[#This Row],[Date and Time]],"mm")</f>
        <v>09</v>
      </c>
      <c r="N909" s="10" t="str">
        <f>TEXT(Sales[[#This Row],[Date and Time]],"mmmm")</f>
        <v>September</v>
      </c>
    </row>
    <row r="910" spans="1:14" x14ac:dyDescent="0.3">
      <c r="A910" s="1" t="s">
        <v>4378</v>
      </c>
      <c r="B910" s="2">
        <v>45331.187048611115</v>
      </c>
      <c r="C910" s="1" t="s">
        <v>3374</v>
      </c>
      <c r="D910" s="1" t="s">
        <v>1417</v>
      </c>
      <c r="E910" s="1" t="s">
        <v>3466</v>
      </c>
      <c r="F910" s="1" t="s">
        <v>3467</v>
      </c>
      <c r="G910" s="1">
        <v>748.86</v>
      </c>
      <c r="H910" s="1">
        <v>4</v>
      </c>
      <c r="I910" s="1">
        <f>Sales[[#This Row],[Selling Price]]*H910</f>
        <v>2995.44</v>
      </c>
      <c r="J910" s="1">
        <f>VLOOKUP(Sales[[#This Row],[Product ID]],Products[],4,0)</f>
        <v>795.14</v>
      </c>
      <c r="K910" s="1">
        <f>Sales[[#This Row],[Total Sales]]-Sales[[#This Row],[Cost price]]</f>
        <v>2200.3000000000002</v>
      </c>
      <c r="L910" s="1" t="str">
        <f>TEXT(Sales[[#This Row],[Date and Time]],"dddd")</f>
        <v>Friday</v>
      </c>
      <c r="M910" s="1" t="str">
        <f>TEXT(Sales[[#This Row],[Date and Time]],"mm")</f>
        <v>02</v>
      </c>
      <c r="N910" s="10" t="str">
        <f>TEXT(Sales[[#This Row],[Date and Time]],"mmmm")</f>
        <v>February</v>
      </c>
    </row>
    <row r="911" spans="1:14" x14ac:dyDescent="0.3">
      <c r="A911" s="1" t="s">
        <v>4379</v>
      </c>
      <c r="B911" s="2">
        <v>45348.836574074077</v>
      </c>
      <c r="C911" s="1" t="s">
        <v>3334</v>
      </c>
      <c r="D911" s="1" t="s">
        <v>2532</v>
      </c>
      <c r="E911" s="1" t="s">
        <v>3461</v>
      </c>
      <c r="F911" s="1" t="s">
        <v>3467</v>
      </c>
      <c r="G911" s="1">
        <v>1405.67</v>
      </c>
      <c r="H911" s="1">
        <v>10</v>
      </c>
      <c r="I911" s="1">
        <f>Sales[[#This Row],[Selling Price]]*H911</f>
        <v>14056.7</v>
      </c>
      <c r="J911" s="1">
        <f>VLOOKUP(Sales[[#This Row],[Product ID]],Products[],4,0)</f>
        <v>208.12</v>
      </c>
      <c r="K911" s="1">
        <f>Sales[[#This Row],[Total Sales]]-Sales[[#This Row],[Cost price]]</f>
        <v>13848.58</v>
      </c>
      <c r="L911" s="1" t="str">
        <f>TEXT(Sales[[#This Row],[Date and Time]],"dddd")</f>
        <v>Monday</v>
      </c>
      <c r="M911" s="1" t="str">
        <f>TEXT(Sales[[#This Row],[Date and Time]],"mm")</f>
        <v>02</v>
      </c>
      <c r="N911" s="10" t="str">
        <f>TEXT(Sales[[#This Row],[Date and Time]],"mmmm")</f>
        <v>February</v>
      </c>
    </row>
    <row r="912" spans="1:14" x14ac:dyDescent="0.3">
      <c r="A912" s="1" t="s">
        <v>4380</v>
      </c>
      <c r="B912" s="2">
        <v>45542.959537037037</v>
      </c>
      <c r="C912" s="1" t="s">
        <v>3321</v>
      </c>
      <c r="D912" s="1" t="s">
        <v>1185</v>
      </c>
      <c r="E912" s="1" t="s">
        <v>3464</v>
      </c>
      <c r="F912" s="1" t="s">
        <v>3472</v>
      </c>
      <c r="G912" s="1">
        <v>279.89</v>
      </c>
      <c r="H912" s="1">
        <v>6</v>
      </c>
      <c r="I912" s="1">
        <f>Sales[[#This Row],[Selling Price]]*H912</f>
        <v>1679.34</v>
      </c>
      <c r="J912" s="1">
        <f>VLOOKUP(Sales[[#This Row],[Product ID]],Products[],4,0)</f>
        <v>57.64</v>
      </c>
      <c r="K912" s="1">
        <f>Sales[[#This Row],[Total Sales]]-Sales[[#This Row],[Cost price]]</f>
        <v>1621.6999999999998</v>
      </c>
      <c r="L912" s="1" t="str">
        <f>TEXT(Sales[[#This Row],[Date and Time]],"dddd")</f>
        <v>Saturday</v>
      </c>
      <c r="M912" s="1" t="str">
        <f>TEXT(Sales[[#This Row],[Date and Time]],"mm")</f>
        <v>09</v>
      </c>
      <c r="N912" s="10" t="str">
        <f>TEXT(Sales[[#This Row],[Date and Time]],"mmmm")</f>
        <v>September</v>
      </c>
    </row>
    <row r="913" spans="1:14" x14ac:dyDescent="0.3">
      <c r="A913" s="1" t="s">
        <v>4381</v>
      </c>
      <c r="B913" s="2">
        <v>45594.433240740742</v>
      </c>
      <c r="C913" s="1" t="s">
        <v>3451</v>
      </c>
      <c r="D913" s="1" t="s">
        <v>1014</v>
      </c>
      <c r="E913" s="1" t="s">
        <v>3464</v>
      </c>
      <c r="F913" s="1" t="s">
        <v>3462</v>
      </c>
      <c r="G913" s="1">
        <v>123.75</v>
      </c>
      <c r="H913" s="1">
        <v>4</v>
      </c>
      <c r="I913" s="1">
        <f>Sales[[#This Row],[Selling Price]]*H913</f>
        <v>495</v>
      </c>
      <c r="J913" s="1">
        <f>VLOOKUP(Sales[[#This Row],[Product ID]],Products[],4,0)</f>
        <v>565.99</v>
      </c>
      <c r="K913" s="1">
        <f>Sales[[#This Row],[Total Sales]]-Sales[[#This Row],[Cost price]]</f>
        <v>-70.990000000000009</v>
      </c>
      <c r="L913" s="1" t="str">
        <f>TEXT(Sales[[#This Row],[Date and Time]],"dddd")</f>
        <v>Tuesday</v>
      </c>
      <c r="M913" s="1" t="str">
        <f>TEXT(Sales[[#This Row],[Date and Time]],"mm")</f>
        <v>10</v>
      </c>
      <c r="N913" s="10" t="str">
        <f>TEXT(Sales[[#This Row],[Date and Time]],"mmmm")</f>
        <v>October</v>
      </c>
    </row>
    <row r="914" spans="1:14" x14ac:dyDescent="0.3">
      <c r="A914" s="1" t="s">
        <v>4382</v>
      </c>
      <c r="B914" s="2">
        <v>45351.5312037037</v>
      </c>
      <c r="C914" s="1" t="s">
        <v>3439</v>
      </c>
      <c r="D914" s="1" t="s">
        <v>1965</v>
      </c>
      <c r="E914" s="1" t="s">
        <v>3466</v>
      </c>
      <c r="F914" s="1" t="s">
        <v>3462</v>
      </c>
      <c r="G914" s="1">
        <v>1520.33</v>
      </c>
      <c r="H914" s="1">
        <v>5</v>
      </c>
      <c r="I914" s="1">
        <f>Sales[[#This Row],[Selling Price]]*H914</f>
        <v>7601.65</v>
      </c>
      <c r="J914" s="1">
        <f>VLOOKUP(Sales[[#This Row],[Product ID]],Products[],4,0)</f>
        <v>945.84</v>
      </c>
      <c r="K914" s="1">
        <f>Sales[[#This Row],[Total Sales]]-Sales[[#This Row],[Cost price]]</f>
        <v>6655.8099999999995</v>
      </c>
      <c r="L914" s="1" t="str">
        <f>TEXT(Sales[[#This Row],[Date and Time]],"dddd")</f>
        <v>Thursday</v>
      </c>
      <c r="M914" s="1" t="str">
        <f>TEXT(Sales[[#This Row],[Date and Time]],"mm")</f>
        <v>02</v>
      </c>
      <c r="N914" s="10" t="str">
        <f>TEXT(Sales[[#This Row],[Date and Time]],"mmmm")</f>
        <v>February</v>
      </c>
    </row>
    <row r="915" spans="1:14" x14ac:dyDescent="0.3">
      <c r="A915" s="1" t="s">
        <v>4383</v>
      </c>
      <c r="B915" s="2">
        <v>45394.282858796294</v>
      </c>
      <c r="C915" s="1" t="s">
        <v>3395</v>
      </c>
      <c r="D915" s="1" t="s">
        <v>1284</v>
      </c>
      <c r="E915" s="1" t="s">
        <v>3464</v>
      </c>
      <c r="F915" s="1" t="s">
        <v>3462</v>
      </c>
      <c r="G915" s="1">
        <v>1035.8900000000001</v>
      </c>
      <c r="H915" s="1">
        <v>2</v>
      </c>
      <c r="I915" s="1">
        <f>Sales[[#This Row],[Selling Price]]*H915</f>
        <v>2071.7800000000002</v>
      </c>
      <c r="J915" s="1">
        <f>VLOOKUP(Sales[[#This Row],[Product ID]],Products[],4,0)</f>
        <v>102.72</v>
      </c>
      <c r="K915" s="1">
        <f>Sales[[#This Row],[Total Sales]]-Sales[[#This Row],[Cost price]]</f>
        <v>1969.0600000000002</v>
      </c>
      <c r="L915" s="1" t="str">
        <f>TEXT(Sales[[#This Row],[Date and Time]],"dddd")</f>
        <v>Friday</v>
      </c>
      <c r="M915" s="1" t="str">
        <f>TEXT(Sales[[#This Row],[Date and Time]],"mm")</f>
        <v>04</v>
      </c>
      <c r="N915" s="10" t="str">
        <f>TEXT(Sales[[#This Row],[Date and Time]],"mmmm")</f>
        <v>April</v>
      </c>
    </row>
    <row r="916" spans="1:14" x14ac:dyDescent="0.3">
      <c r="A916" s="1" t="s">
        <v>4384</v>
      </c>
      <c r="B916" s="2">
        <v>45590.335173611114</v>
      </c>
      <c r="C916" s="1" t="s">
        <v>3428</v>
      </c>
      <c r="D916" s="1" t="s">
        <v>1625</v>
      </c>
      <c r="E916" s="1" t="s">
        <v>3466</v>
      </c>
      <c r="F916" s="1" t="s">
        <v>3462</v>
      </c>
      <c r="G916" s="1">
        <v>1700.86</v>
      </c>
      <c r="H916" s="1">
        <v>10</v>
      </c>
      <c r="I916" s="1">
        <f>Sales[[#This Row],[Selling Price]]*H916</f>
        <v>17008.599999999999</v>
      </c>
      <c r="J916" s="1">
        <f>VLOOKUP(Sales[[#This Row],[Product ID]],Products[],4,0)</f>
        <v>742.32</v>
      </c>
      <c r="K916" s="1">
        <f>Sales[[#This Row],[Total Sales]]-Sales[[#This Row],[Cost price]]</f>
        <v>16266.279999999999</v>
      </c>
      <c r="L916" s="1" t="str">
        <f>TEXT(Sales[[#This Row],[Date and Time]],"dddd")</f>
        <v>Friday</v>
      </c>
      <c r="M916" s="1" t="str">
        <f>TEXT(Sales[[#This Row],[Date and Time]],"mm")</f>
        <v>10</v>
      </c>
      <c r="N916" s="10" t="str">
        <f>TEXT(Sales[[#This Row],[Date and Time]],"mmmm")</f>
        <v>October</v>
      </c>
    </row>
    <row r="917" spans="1:14" x14ac:dyDescent="0.3">
      <c r="A917" s="1" t="s">
        <v>4385</v>
      </c>
      <c r="B917" s="2">
        <v>45402.020104166666</v>
      </c>
      <c r="C917" s="1" t="s">
        <v>3368</v>
      </c>
      <c r="D917" s="1" t="s">
        <v>1975</v>
      </c>
      <c r="E917" s="1" t="s">
        <v>3479</v>
      </c>
      <c r="F917" s="1" t="s">
        <v>3467</v>
      </c>
      <c r="G917" s="1">
        <v>984.04</v>
      </c>
      <c r="H917" s="1">
        <v>7</v>
      </c>
      <c r="I917" s="1">
        <f>Sales[[#This Row],[Selling Price]]*H917</f>
        <v>6888.28</v>
      </c>
      <c r="J917" s="1">
        <f>VLOOKUP(Sales[[#This Row],[Product ID]],Products[],4,0)</f>
        <v>197.58</v>
      </c>
      <c r="K917" s="1">
        <f>Sales[[#This Row],[Total Sales]]-Sales[[#This Row],[Cost price]]</f>
        <v>6690.7</v>
      </c>
      <c r="L917" s="1" t="str">
        <f>TEXT(Sales[[#This Row],[Date and Time]],"dddd")</f>
        <v>Saturday</v>
      </c>
      <c r="M917" s="1" t="str">
        <f>TEXT(Sales[[#This Row],[Date and Time]],"mm")</f>
        <v>04</v>
      </c>
      <c r="N917" s="10" t="str">
        <f>TEXT(Sales[[#This Row],[Date and Time]],"mmmm")</f>
        <v>April</v>
      </c>
    </row>
    <row r="918" spans="1:14" x14ac:dyDescent="0.3">
      <c r="A918" s="1" t="s">
        <v>4386</v>
      </c>
      <c r="B918" s="2">
        <v>45578.667731481481</v>
      </c>
      <c r="C918" s="1" t="s">
        <v>3427</v>
      </c>
      <c r="D918" s="1" t="s">
        <v>2503</v>
      </c>
      <c r="E918" s="1" t="s">
        <v>3471</v>
      </c>
      <c r="F918" s="1" t="s">
        <v>3476</v>
      </c>
      <c r="G918" s="1">
        <v>1600.43</v>
      </c>
      <c r="H918" s="1">
        <v>4</v>
      </c>
      <c r="I918" s="1">
        <f>Sales[[#This Row],[Selling Price]]*H918</f>
        <v>6401.72</v>
      </c>
      <c r="J918" s="1">
        <f>VLOOKUP(Sales[[#This Row],[Product ID]],Products[],4,0)</f>
        <v>348.26</v>
      </c>
      <c r="K918" s="1">
        <f>Sales[[#This Row],[Total Sales]]-Sales[[#This Row],[Cost price]]</f>
        <v>6053.46</v>
      </c>
      <c r="L918" s="1" t="str">
        <f>TEXT(Sales[[#This Row],[Date and Time]],"dddd")</f>
        <v>Sunday</v>
      </c>
      <c r="M918" s="1" t="str">
        <f>TEXT(Sales[[#This Row],[Date and Time]],"mm")</f>
        <v>10</v>
      </c>
      <c r="N918" s="10" t="str">
        <f>TEXT(Sales[[#This Row],[Date and Time]],"mmmm")</f>
        <v>October</v>
      </c>
    </row>
    <row r="919" spans="1:14" x14ac:dyDescent="0.3">
      <c r="A919" s="1" t="s">
        <v>4387</v>
      </c>
      <c r="B919" s="2">
        <v>45556.863587962966</v>
      </c>
      <c r="C919" s="1" t="s">
        <v>3411</v>
      </c>
      <c r="D919" s="1" t="s">
        <v>1149</v>
      </c>
      <c r="E919" s="1" t="s">
        <v>3466</v>
      </c>
      <c r="F919" s="1" t="s">
        <v>3469</v>
      </c>
      <c r="G919" s="1">
        <v>1741.67</v>
      </c>
      <c r="H919" s="1">
        <v>1</v>
      </c>
      <c r="I919" s="1">
        <f>Sales[[#This Row],[Selling Price]]*H919</f>
        <v>1741.67</v>
      </c>
      <c r="J919" s="1">
        <f>VLOOKUP(Sales[[#This Row],[Product ID]],Products[],4,0)</f>
        <v>688.88</v>
      </c>
      <c r="K919" s="1">
        <f>Sales[[#This Row],[Total Sales]]-Sales[[#This Row],[Cost price]]</f>
        <v>1052.79</v>
      </c>
      <c r="L919" s="1" t="str">
        <f>TEXT(Sales[[#This Row],[Date and Time]],"dddd")</f>
        <v>Saturday</v>
      </c>
      <c r="M919" s="1" t="str">
        <f>TEXT(Sales[[#This Row],[Date and Time]],"mm")</f>
        <v>09</v>
      </c>
      <c r="N919" s="10" t="str">
        <f>TEXT(Sales[[#This Row],[Date and Time]],"mmmm")</f>
        <v>September</v>
      </c>
    </row>
    <row r="920" spans="1:14" x14ac:dyDescent="0.3">
      <c r="A920" s="1" t="s">
        <v>4388</v>
      </c>
      <c r="B920" s="2">
        <v>45369.962500000001</v>
      </c>
      <c r="C920" s="1" t="s">
        <v>3271</v>
      </c>
      <c r="D920" s="1" t="s">
        <v>461</v>
      </c>
      <c r="E920" s="1" t="s">
        <v>3466</v>
      </c>
      <c r="F920" s="1" t="s">
        <v>3472</v>
      </c>
      <c r="G920" s="1">
        <v>1671.19</v>
      </c>
      <c r="H920" s="1">
        <v>2</v>
      </c>
      <c r="I920" s="1">
        <f>Sales[[#This Row],[Selling Price]]*H920</f>
        <v>3342.38</v>
      </c>
      <c r="J920" s="1">
        <f>VLOOKUP(Sales[[#This Row],[Product ID]],Products[],4,0)</f>
        <v>493.17</v>
      </c>
      <c r="K920" s="1">
        <f>Sales[[#This Row],[Total Sales]]-Sales[[#This Row],[Cost price]]</f>
        <v>2849.21</v>
      </c>
      <c r="L920" s="1" t="str">
        <f>TEXT(Sales[[#This Row],[Date and Time]],"dddd")</f>
        <v>Monday</v>
      </c>
      <c r="M920" s="1" t="str">
        <f>TEXT(Sales[[#This Row],[Date and Time]],"mm")</f>
        <v>03</v>
      </c>
      <c r="N920" s="10" t="str">
        <f>TEXT(Sales[[#This Row],[Date and Time]],"mmmm")</f>
        <v>March</v>
      </c>
    </row>
    <row r="921" spans="1:14" x14ac:dyDescent="0.3">
      <c r="A921" s="1" t="s">
        <v>4389</v>
      </c>
      <c r="B921" s="2">
        <v>45490.395833333336</v>
      </c>
      <c r="C921" s="1" t="s">
        <v>3431</v>
      </c>
      <c r="D921" s="1" t="s">
        <v>846</v>
      </c>
      <c r="E921" s="1" t="s">
        <v>3466</v>
      </c>
      <c r="F921" s="1" t="s">
        <v>3462</v>
      </c>
      <c r="G921" s="1">
        <v>200.49</v>
      </c>
      <c r="H921" s="1">
        <v>5</v>
      </c>
      <c r="I921" s="1">
        <f>Sales[[#This Row],[Selling Price]]*H921</f>
        <v>1002.45</v>
      </c>
      <c r="J921" s="1">
        <f>VLOOKUP(Sales[[#This Row],[Product ID]],Products[],4,0)</f>
        <v>750.55</v>
      </c>
      <c r="K921" s="1">
        <f>Sales[[#This Row],[Total Sales]]-Sales[[#This Row],[Cost price]]</f>
        <v>251.90000000000009</v>
      </c>
      <c r="L921" s="1" t="str">
        <f>TEXT(Sales[[#This Row],[Date and Time]],"dddd")</f>
        <v>Wednesday</v>
      </c>
      <c r="M921" s="1" t="str">
        <f>TEXT(Sales[[#This Row],[Date and Time]],"mm")</f>
        <v>07</v>
      </c>
      <c r="N921" s="10" t="str">
        <f>TEXT(Sales[[#This Row],[Date and Time]],"mmmm")</f>
        <v>July</v>
      </c>
    </row>
    <row r="922" spans="1:14" x14ac:dyDescent="0.3">
      <c r="A922" s="1" t="s">
        <v>4390</v>
      </c>
      <c r="B922" s="2">
        <v>45350.994849537034</v>
      </c>
      <c r="C922" s="1" t="s">
        <v>3278</v>
      </c>
      <c r="D922" s="1" t="s">
        <v>464</v>
      </c>
      <c r="E922" s="1" t="s">
        <v>3471</v>
      </c>
      <c r="F922" s="1" t="s">
        <v>3462</v>
      </c>
      <c r="G922" s="1">
        <v>602.16999999999996</v>
      </c>
      <c r="H922" s="1">
        <v>1</v>
      </c>
      <c r="I922" s="1">
        <f>Sales[[#This Row],[Selling Price]]*H922</f>
        <v>602.16999999999996</v>
      </c>
      <c r="J922" s="1">
        <f>VLOOKUP(Sales[[#This Row],[Product ID]],Products[],4,0)</f>
        <v>330.51</v>
      </c>
      <c r="K922" s="1">
        <f>Sales[[#This Row],[Total Sales]]-Sales[[#This Row],[Cost price]]</f>
        <v>271.65999999999997</v>
      </c>
      <c r="L922" s="1" t="str">
        <f>TEXT(Sales[[#This Row],[Date and Time]],"dddd")</f>
        <v>Wednesday</v>
      </c>
      <c r="M922" s="1" t="str">
        <f>TEXT(Sales[[#This Row],[Date and Time]],"mm")</f>
        <v>02</v>
      </c>
      <c r="N922" s="10" t="str">
        <f>TEXT(Sales[[#This Row],[Date and Time]],"mmmm")</f>
        <v>February</v>
      </c>
    </row>
    <row r="923" spans="1:14" x14ac:dyDescent="0.3">
      <c r="A923" s="1" t="s">
        <v>4391</v>
      </c>
      <c r="B923" s="2">
        <v>45326.104525462964</v>
      </c>
      <c r="C923" s="1" t="s">
        <v>3302</v>
      </c>
      <c r="D923" s="1" t="s">
        <v>2409</v>
      </c>
      <c r="E923" s="1" t="s">
        <v>3479</v>
      </c>
      <c r="F923" s="1" t="s">
        <v>3469</v>
      </c>
      <c r="G923" s="1">
        <v>240.04</v>
      </c>
      <c r="H923" s="1">
        <v>3</v>
      </c>
      <c r="I923" s="1">
        <f>Sales[[#This Row],[Selling Price]]*H923</f>
        <v>720.12</v>
      </c>
      <c r="J923" s="1">
        <f>VLOOKUP(Sales[[#This Row],[Product ID]],Products[],4,0)</f>
        <v>71.47</v>
      </c>
      <c r="K923" s="1">
        <f>Sales[[#This Row],[Total Sales]]-Sales[[#This Row],[Cost price]]</f>
        <v>648.65</v>
      </c>
      <c r="L923" s="1" t="str">
        <f>TEXT(Sales[[#This Row],[Date and Time]],"dddd")</f>
        <v>Sunday</v>
      </c>
      <c r="M923" s="1" t="str">
        <f>TEXT(Sales[[#This Row],[Date and Time]],"mm")</f>
        <v>02</v>
      </c>
      <c r="N923" s="10" t="str">
        <f>TEXT(Sales[[#This Row],[Date and Time]],"mmmm")</f>
        <v>February</v>
      </c>
    </row>
    <row r="924" spans="1:14" x14ac:dyDescent="0.3">
      <c r="A924" s="1" t="s">
        <v>4392</v>
      </c>
      <c r="B924" s="2">
        <v>45555.158587962964</v>
      </c>
      <c r="C924" s="1" t="s">
        <v>3428</v>
      </c>
      <c r="D924" s="1" t="s">
        <v>667</v>
      </c>
      <c r="E924" s="1" t="s">
        <v>3461</v>
      </c>
      <c r="F924" s="1" t="s">
        <v>3467</v>
      </c>
      <c r="G924" s="1">
        <v>1390.5</v>
      </c>
      <c r="H924" s="1">
        <v>1</v>
      </c>
      <c r="I924" s="1">
        <f>Sales[[#This Row],[Selling Price]]*H924</f>
        <v>1390.5</v>
      </c>
      <c r="J924" s="1">
        <f>VLOOKUP(Sales[[#This Row],[Product ID]],Products[],4,0)</f>
        <v>742.32</v>
      </c>
      <c r="K924" s="1">
        <f>Sales[[#This Row],[Total Sales]]-Sales[[#This Row],[Cost price]]</f>
        <v>648.17999999999995</v>
      </c>
      <c r="L924" s="1" t="str">
        <f>TEXT(Sales[[#This Row],[Date and Time]],"dddd")</f>
        <v>Friday</v>
      </c>
      <c r="M924" s="1" t="str">
        <f>TEXT(Sales[[#This Row],[Date and Time]],"mm")</f>
        <v>09</v>
      </c>
      <c r="N924" s="10" t="str">
        <f>TEXT(Sales[[#This Row],[Date and Time]],"mmmm")</f>
        <v>September</v>
      </c>
    </row>
    <row r="925" spans="1:14" x14ac:dyDescent="0.3">
      <c r="A925" s="1" t="s">
        <v>4393</v>
      </c>
      <c r="B925" s="2">
        <v>45442.02715277778</v>
      </c>
      <c r="C925" s="1" t="s">
        <v>3217</v>
      </c>
      <c r="D925" s="1" t="s">
        <v>1393</v>
      </c>
      <c r="E925" s="1" t="s">
        <v>3471</v>
      </c>
      <c r="F925" s="1" t="s">
        <v>3462</v>
      </c>
      <c r="G925" s="1">
        <v>500.56</v>
      </c>
      <c r="H925" s="1">
        <v>6</v>
      </c>
      <c r="I925" s="1">
        <f>Sales[[#This Row],[Selling Price]]*H925</f>
        <v>3003.36</v>
      </c>
      <c r="J925" s="1">
        <f>VLOOKUP(Sales[[#This Row],[Product ID]],Products[],4,0)</f>
        <v>253.61</v>
      </c>
      <c r="K925" s="1">
        <f>Sales[[#This Row],[Total Sales]]-Sales[[#This Row],[Cost price]]</f>
        <v>2749.75</v>
      </c>
      <c r="L925" s="1" t="str">
        <f>TEXT(Sales[[#This Row],[Date and Time]],"dddd")</f>
        <v>Thursday</v>
      </c>
      <c r="M925" s="1" t="str">
        <f>TEXT(Sales[[#This Row],[Date and Time]],"mm")</f>
        <v>05</v>
      </c>
      <c r="N925" s="10" t="str">
        <f>TEXT(Sales[[#This Row],[Date and Time]],"mmmm")</f>
        <v>May</v>
      </c>
    </row>
    <row r="926" spans="1:14" x14ac:dyDescent="0.3">
      <c r="A926" s="1" t="s">
        <v>4394</v>
      </c>
      <c r="B926" s="2">
        <v>45558.275069444448</v>
      </c>
      <c r="C926" s="1" t="s">
        <v>3453</v>
      </c>
      <c r="D926" s="1" t="s">
        <v>1625</v>
      </c>
      <c r="E926" s="1" t="s">
        <v>3466</v>
      </c>
      <c r="F926" s="1" t="s">
        <v>3469</v>
      </c>
      <c r="G926" s="1">
        <v>1258.24</v>
      </c>
      <c r="H926" s="1">
        <v>7</v>
      </c>
      <c r="I926" s="1">
        <f>Sales[[#This Row],[Selling Price]]*H926</f>
        <v>8807.68</v>
      </c>
      <c r="J926" s="1">
        <f>VLOOKUP(Sales[[#This Row],[Product ID]],Products[],4,0)</f>
        <v>606.07000000000005</v>
      </c>
      <c r="K926" s="1">
        <f>Sales[[#This Row],[Total Sales]]-Sales[[#This Row],[Cost price]]</f>
        <v>8201.61</v>
      </c>
      <c r="L926" s="1" t="str">
        <f>TEXT(Sales[[#This Row],[Date and Time]],"dddd")</f>
        <v>Monday</v>
      </c>
      <c r="M926" s="1" t="str">
        <f>TEXT(Sales[[#This Row],[Date and Time]],"mm")</f>
        <v>09</v>
      </c>
      <c r="N926" s="10" t="str">
        <f>TEXT(Sales[[#This Row],[Date and Time]],"mmmm")</f>
        <v>September</v>
      </c>
    </row>
    <row r="927" spans="1:14" x14ac:dyDescent="0.3">
      <c r="A927" s="1" t="s">
        <v>4395</v>
      </c>
      <c r="B927" s="2">
        <v>45414.174780092595</v>
      </c>
      <c r="C927" s="1" t="s">
        <v>3394</v>
      </c>
      <c r="D927" s="1" t="s">
        <v>3181</v>
      </c>
      <c r="E927" s="1" t="s">
        <v>3464</v>
      </c>
      <c r="F927" s="1" t="s">
        <v>3472</v>
      </c>
      <c r="G927" s="1">
        <v>1525.97</v>
      </c>
      <c r="H927" s="1">
        <v>5</v>
      </c>
      <c r="I927" s="1">
        <f>Sales[[#This Row],[Selling Price]]*H927</f>
        <v>7629.85</v>
      </c>
      <c r="J927" s="1">
        <f>VLOOKUP(Sales[[#This Row],[Product ID]],Products[],4,0)</f>
        <v>74.92</v>
      </c>
      <c r="K927" s="1">
        <f>Sales[[#This Row],[Total Sales]]-Sales[[#This Row],[Cost price]]</f>
        <v>7554.93</v>
      </c>
      <c r="L927" s="1" t="str">
        <f>TEXT(Sales[[#This Row],[Date and Time]],"dddd")</f>
        <v>Thursday</v>
      </c>
      <c r="M927" s="1" t="str">
        <f>TEXT(Sales[[#This Row],[Date and Time]],"mm")</f>
        <v>05</v>
      </c>
      <c r="N927" s="10" t="str">
        <f>TEXT(Sales[[#This Row],[Date and Time]],"mmmm")</f>
        <v>May</v>
      </c>
    </row>
    <row r="928" spans="1:14" x14ac:dyDescent="0.3">
      <c r="A928" s="1" t="s">
        <v>4396</v>
      </c>
      <c r="B928" s="2">
        <v>45312.904918981483</v>
      </c>
      <c r="C928" s="1" t="s">
        <v>3414</v>
      </c>
      <c r="D928" s="1" t="s">
        <v>172</v>
      </c>
      <c r="E928" s="1" t="s">
        <v>3464</v>
      </c>
      <c r="F928" s="1" t="s">
        <v>3467</v>
      </c>
      <c r="G928" s="1">
        <v>1016.31</v>
      </c>
      <c r="H928" s="1">
        <v>10</v>
      </c>
      <c r="I928" s="1">
        <f>Sales[[#This Row],[Selling Price]]*H928</f>
        <v>10163.099999999999</v>
      </c>
      <c r="J928" s="1">
        <f>VLOOKUP(Sales[[#This Row],[Product ID]],Products[],4,0)</f>
        <v>859.01</v>
      </c>
      <c r="K928" s="1">
        <f>Sales[[#This Row],[Total Sales]]-Sales[[#This Row],[Cost price]]</f>
        <v>9304.0899999999983</v>
      </c>
      <c r="L928" s="1" t="str">
        <f>TEXT(Sales[[#This Row],[Date and Time]],"dddd")</f>
        <v>Sunday</v>
      </c>
      <c r="M928" s="1" t="str">
        <f>TEXT(Sales[[#This Row],[Date and Time]],"mm")</f>
        <v>01</v>
      </c>
      <c r="N928" s="10" t="str">
        <f>TEXT(Sales[[#This Row],[Date and Time]],"mmmm")</f>
        <v>January</v>
      </c>
    </row>
    <row r="929" spans="1:14" x14ac:dyDescent="0.3">
      <c r="A929" s="1" t="s">
        <v>4397</v>
      </c>
      <c r="B929" s="2">
        <v>45334.347314814811</v>
      </c>
      <c r="C929" s="1" t="s">
        <v>3361</v>
      </c>
      <c r="D929" s="1" t="s">
        <v>2394</v>
      </c>
      <c r="E929" s="1" t="s">
        <v>3461</v>
      </c>
      <c r="F929" s="1" t="s">
        <v>3472</v>
      </c>
      <c r="G929" s="1">
        <v>1784.05</v>
      </c>
      <c r="H929" s="1">
        <v>5</v>
      </c>
      <c r="I929" s="1">
        <f>Sales[[#This Row],[Selling Price]]*H929</f>
        <v>8920.25</v>
      </c>
      <c r="J929" s="1">
        <f>VLOOKUP(Sales[[#This Row],[Product ID]],Products[],4,0)</f>
        <v>188.08</v>
      </c>
      <c r="K929" s="1">
        <f>Sales[[#This Row],[Total Sales]]-Sales[[#This Row],[Cost price]]</f>
        <v>8732.17</v>
      </c>
      <c r="L929" s="1" t="str">
        <f>TEXT(Sales[[#This Row],[Date and Time]],"dddd")</f>
        <v>Monday</v>
      </c>
      <c r="M929" s="1" t="str">
        <f>TEXT(Sales[[#This Row],[Date and Time]],"mm")</f>
        <v>02</v>
      </c>
      <c r="N929" s="10" t="str">
        <f>TEXT(Sales[[#This Row],[Date and Time]],"mmmm")</f>
        <v>February</v>
      </c>
    </row>
    <row r="930" spans="1:14" x14ac:dyDescent="0.3">
      <c r="A930" s="1" t="s">
        <v>4398</v>
      </c>
      <c r="B930" s="2">
        <v>45493.881944444445</v>
      </c>
      <c r="C930" s="1" t="s">
        <v>3310</v>
      </c>
      <c r="D930" s="1" t="s">
        <v>989</v>
      </c>
      <c r="E930" s="1" t="s">
        <v>3479</v>
      </c>
      <c r="F930" s="1" t="s">
        <v>3472</v>
      </c>
      <c r="G930" s="1">
        <v>1011.1</v>
      </c>
      <c r="H930" s="1">
        <v>3</v>
      </c>
      <c r="I930" s="1">
        <f>Sales[[#This Row],[Selling Price]]*H930</f>
        <v>3033.3</v>
      </c>
      <c r="J930" s="1">
        <f>VLOOKUP(Sales[[#This Row],[Product ID]],Products[],4,0)</f>
        <v>297.7</v>
      </c>
      <c r="K930" s="1">
        <f>Sales[[#This Row],[Total Sales]]-Sales[[#This Row],[Cost price]]</f>
        <v>2735.6000000000004</v>
      </c>
      <c r="L930" s="1" t="str">
        <f>TEXT(Sales[[#This Row],[Date and Time]],"dddd")</f>
        <v>Saturday</v>
      </c>
      <c r="M930" s="1" t="str">
        <f>TEXT(Sales[[#This Row],[Date and Time]],"mm")</f>
        <v>07</v>
      </c>
      <c r="N930" s="10" t="str">
        <f>TEXT(Sales[[#This Row],[Date and Time]],"mmmm")</f>
        <v>July</v>
      </c>
    </row>
    <row r="931" spans="1:14" x14ac:dyDescent="0.3">
      <c r="A931" s="1" t="s">
        <v>4399</v>
      </c>
      <c r="B931" s="2">
        <v>45534.201967592591</v>
      </c>
      <c r="C931" s="1" t="s">
        <v>3326</v>
      </c>
      <c r="D931" s="1" t="s">
        <v>187</v>
      </c>
      <c r="E931" s="1" t="s">
        <v>3479</v>
      </c>
      <c r="F931" s="1" t="s">
        <v>3469</v>
      </c>
      <c r="G931" s="1">
        <v>277.39999999999998</v>
      </c>
      <c r="H931" s="1">
        <v>8</v>
      </c>
      <c r="I931" s="1">
        <f>Sales[[#This Row],[Selling Price]]*H931</f>
        <v>2219.1999999999998</v>
      </c>
      <c r="J931" s="1">
        <f>VLOOKUP(Sales[[#This Row],[Product ID]],Products[],4,0)</f>
        <v>703.67</v>
      </c>
      <c r="K931" s="1">
        <f>Sales[[#This Row],[Total Sales]]-Sales[[#This Row],[Cost price]]</f>
        <v>1515.5299999999997</v>
      </c>
      <c r="L931" s="1" t="str">
        <f>TEXT(Sales[[#This Row],[Date and Time]],"dddd")</f>
        <v>Friday</v>
      </c>
      <c r="M931" s="1" t="str">
        <f>TEXT(Sales[[#This Row],[Date and Time]],"mm")</f>
        <v>08</v>
      </c>
      <c r="N931" s="10" t="str">
        <f>TEXT(Sales[[#This Row],[Date and Time]],"mmmm")</f>
        <v>August</v>
      </c>
    </row>
    <row r="932" spans="1:14" x14ac:dyDescent="0.3">
      <c r="A932" s="1" t="s">
        <v>4400</v>
      </c>
      <c r="B932" s="2">
        <v>45516.160277777781</v>
      </c>
      <c r="C932" s="1" t="s">
        <v>3397</v>
      </c>
      <c r="D932" s="1" t="s">
        <v>1552</v>
      </c>
      <c r="E932" s="1" t="s">
        <v>3461</v>
      </c>
      <c r="F932" s="1" t="s">
        <v>3476</v>
      </c>
      <c r="G932" s="1">
        <v>1228.46</v>
      </c>
      <c r="H932" s="1">
        <v>9</v>
      </c>
      <c r="I932" s="1">
        <f>Sales[[#This Row],[Selling Price]]*H932</f>
        <v>11056.14</v>
      </c>
      <c r="J932" s="1">
        <f>VLOOKUP(Sales[[#This Row],[Product ID]],Products[],4,0)</f>
        <v>369.73</v>
      </c>
      <c r="K932" s="1">
        <f>Sales[[#This Row],[Total Sales]]-Sales[[#This Row],[Cost price]]</f>
        <v>10686.41</v>
      </c>
      <c r="L932" s="1" t="str">
        <f>TEXT(Sales[[#This Row],[Date and Time]],"dddd")</f>
        <v>Monday</v>
      </c>
      <c r="M932" s="1" t="str">
        <f>TEXT(Sales[[#This Row],[Date and Time]],"mm")</f>
        <v>08</v>
      </c>
      <c r="N932" s="10" t="str">
        <f>TEXT(Sales[[#This Row],[Date and Time]],"mmmm")</f>
        <v>August</v>
      </c>
    </row>
    <row r="933" spans="1:14" x14ac:dyDescent="0.3">
      <c r="A933" s="1" t="s">
        <v>4401</v>
      </c>
      <c r="B933" s="2">
        <v>45361.667928240742</v>
      </c>
      <c r="C933" s="1" t="s">
        <v>3267</v>
      </c>
      <c r="D933" s="1" t="s">
        <v>1211</v>
      </c>
      <c r="E933" s="1" t="s">
        <v>3466</v>
      </c>
      <c r="F933" s="1" t="s">
        <v>3462</v>
      </c>
      <c r="G933" s="1">
        <v>686.98</v>
      </c>
      <c r="H933" s="1">
        <v>9</v>
      </c>
      <c r="I933" s="1">
        <f>Sales[[#This Row],[Selling Price]]*H933</f>
        <v>6182.82</v>
      </c>
      <c r="J933" s="1">
        <f>VLOOKUP(Sales[[#This Row],[Product ID]],Products[],4,0)</f>
        <v>465.59</v>
      </c>
      <c r="K933" s="1">
        <f>Sales[[#This Row],[Total Sales]]-Sales[[#This Row],[Cost price]]</f>
        <v>5717.23</v>
      </c>
      <c r="L933" s="1" t="str">
        <f>TEXT(Sales[[#This Row],[Date and Time]],"dddd")</f>
        <v>Sunday</v>
      </c>
      <c r="M933" s="1" t="str">
        <f>TEXT(Sales[[#This Row],[Date and Time]],"mm")</f>
        <v>03</v>
      </c>
      <c r="N933" s="10" t="str">
        <f>TEXT(Sales[[#This Row],[Date and Time]],"mmmm")</f>
        <v>March</v>
      </c>
    </row>
    <row r="934" spans="1:14" x14ac:dyDescent="0.3">
      <c r="A934" s="1" t="s">
        <v>4402</v>
      </c>
      <c r="B934" s="2">
        <v>45310.367002314815</v>
      </c>
      <c r="C934" s="1" t="s">
        <v>3330</v>
      </c>
      <c r="D934" s="1" t="s">
        <v>1695</v>
      </c>
      <c r="E934" s="1" t="s">
        <v>3464</v>
      </c>
      <c r="F934" s="1" t="s">
        <v>3472</v>
      </c>
      <c r="G934" s="1">
        <v>942.65</v>
      </c>
      <c r="H934" s="1">
        <v>7</v>
      </c>
      <c r="I934" s="1">
        <f>Sales[[#This Row],[Selling Price]]*H934</f>
        <v>6598.55</v>
      </c>
      <c r="J934" s="1">
        <f>VLOOKUP(Sales[[#This Row],[Product ID]],Products[],4,0)</f>
        <v>368.23</v>
      </c>
      <c r="K934" s="1">
        <f>Sales[[#This Row],[Total Sales]]-Sales[[#This Row],[Cost price]]</f>
        <v>6230.32</v>
      </c>
      <c r="L934" s="1" t="str">
        <f>TEXT(Sales[[#This Row],[Date and Time]],"dddd")</f>
        <v>Friday</v>
      </c>
      <c r="M934" s="1" t="str">
        <f>TEXT(Sales[[#This Row],[Date and Time]],"mm")</f>
        <v>01</v>
      </c>
      <c r="N934" s="10" t="str">
        <f>TEXT(Sales[[#This Row],[Date and Time]],"mmmm")</f>
        <v>January</v>
      </c>
    </row>
    <row r="935" spans="1:14" x14ac:dyDescent="0.3">
      <c r="A935" s="1" t="s">
        <v>4403</v>
      </c>
      <c r="B935" s="2">
        <v>45371.555173611108</v>
      </c>
      <c r="C935" s="1" t="s">
        <v>3336</v>
      </c>
      <c r="D935" s="1" t="s">
        <v>2617</v>
      </c>
      <c r="E935" s="1" t="s">
        <v>3471</v>
      </c>
      <c r="F935" s="1" t="s">
        <v>3462</v>
      </c>
      <c r="G935" s="1">
        <v>553.85</v>
      </c>
      <c r="H935" s="1">
        <v>2</v>
      </c>
      <c r="I935" s="1">
        <f>Sales[[#This Row],[Selling Price]]*H935</f>
        <v>1107.7</v>
      </c>
      <c r="J935" s="1">
        <f>VLOOKUP(Sales[[#This Row],[Product ID]],Products[],4,0)</f>
        <v>970.96</v>
      </c>
      <c r="K935" s="1">
        <f>Sales[[#This Row],[Total Sales]]-Sales[[#This Row],[Cost price]]</f>
        <v>136.74</v>
      </c>
      <c r="L935" s="1" t="str">
        <f>TEXT(Sales[[#This Row],[Date and Time]],"dddd")</f>
        <v>Wednesday</v>
      </c>
      <c r="M935" s="1" t="str">
        <f>TEXT(Sales[[#This Row],[Date and Time]],"mm")</f>
        <v>03</v>
      </c>
      <c r="N935" s="10" t="str">
        <f>TEXT(Sales[[#This Row],[Date and Time]],"mmmm")</f>
        <v>March</v>
      </c>
    </row>
    <row r="936" spans="1:14" x14ac:dyDescent="0.3">
      <c r="A936" s="1" t="s">
        <v>4404</v>
      </c>
      <c r="B936" s="2">
        <v>45440.385451388887</v>
      </c>
      <c r="C936" s="1" t="s">
        <v>3333</v>
      </c>
      <c r="D936" s="1" t="s">
        <v>2562</v>
      </c>
      <c r="E936" s="1" t="s">
        <v>3471</v>
      </c>
      <c r="F936" s="1" t="s">
        <v>3462</v>
      </c>
      <c r="G936" s="1">
        <v>1247.22</v>
      </c>
      <c r="H936" s="1">
        <v>8</v>
      </c>
      <c r="I936" s="1">
        <f>Sales[[#This Row],[Selling Price]]*H936</f>
        <v>9977.76</v>
      </c>
      <c r="J936" s="1">
        <f>VLOOKUP(Sales[[#This Row],[Product ID]],Products[],4,0)</f>
        <v>783.02</v>
      </c>
      <c r="K936" s="1">
        <f>Sales[[#This Row],[Total Sales]]-Sales[[#This Row],[Cost price]]</f>
        <v>9194.74</v>
      </c>
      <c r="L936" s="1" t="str">
        <f>TEXT(Sales[[#This Row],[Date and Time]],"dddd")</f>
        <v>Tuesday</v>
      </c>
      <c r="M936" s="1" t="str">
        <f>TEXT(Sales[[#This Row],[Date and Time]],"mm")</f>
        <v>05</v>
      </c>
      <c r="N936" s="10" t="str">
        <f>TEXT(Sales[[#This Row],[Date and Time]],"mmmm")</f>
        <v>May</v>
      </c>
    </row>
    <row r="937" spans="1:14" x14ac:dyDescent="0.3">
      <c r="A937" s="1" t="s">
        <v>4405</v>
      </c>
      <c r="B937" s="2">
        <v>45429.220231481479</v>
      </c>
      <c r="C937" s="1" t="s">
        <v>3317</v>
      </c>
      <c r="D937" s="1" t="s">
        <v>2089</v>
      </c>
      <c r="E937" s="1" t="s">
        <v>3464</v>
      </c>
      <c r="F937" s="1" t="s">
        <v>3467</v>
      </c>
      <c r="G937" s="1">
        <v>446.57</v>
      </c>
      <c r="H937" s="1">
        <v>5</v>
      </c>
      <c r="I937" s="1">
        <f>Sales[[#This Row],[Selling Price]]*H937</f>
        <v>2232.85</v>
      </c>
      <c r="J937" s="1">
        <f>VLOOKUP(Sales[[#This Row],[Product ID]],Products[],4,0)</f>
        <v>327.89</v>
      </c>
      <c r="K937" s="1">
        <f>Sales[[#This Row],[Total Sales]]-Sales[[#This Row],[Cost price]]</f>
        <v>1904.96</v>
      </c>
      <c r="L937" s="1" t="str">
        <f>TEXT(Sales[[#This Row],[Date and Time]],"dddd")</f>
        <v>Friday</v>
      </c>
      <c r="M937" s="1" t="str">
        <f>TEXT(Sales[[#This Row],[Date and Time]],"mm")</f>
        <v>05</v>
      </c>
      <c r="N937" s="10" t="str">
        <f>TEXT(Sales[[#This Row],[Date and Time]],"mmmm")</f>
        <v>May</v>
      </c>
    </row>
    <row r="938" spans="1:14" x14ac:dyDescent="0.3">
      <c r="A938" s="1" t="s">
        <v>4406</v>
      </c>
      <c r="B938" s="2">
        <v>45441.208009259259</v>
      </c>
      <c r="C938" s="1" t="s">
        <v>3450</v>
      </c>
      <c r="D938" s="1" t="s">
        <v>110</v>
      </c>
      <c r="E938" s="1" t="s">
        <v>3461</v>
      </c>
      <c r="F938" s="1" t="s">
        <v>3462</v>
      </c>
      <c r="G938" s="1">
        <v>53.62</v>
      </c>
      <c r="H938" s="1">
        <v>5</v>
      </c>
      <c r="I938" s="1">
        <f>Sales[[#This Row],[Selling Price]]*H938</f>
        <v>268.09999999999997</v>
      </c>
      <c r="J938" s="1">
        <f>VLOOKUP(Sales[[#This Row],[Product ID]],Products[],4,0)</f>
        <v>754.1</v>
      </c>
      <c r="K938" s="1">
        <f>Sales[[#This Row],[Total Sales]]-Sales[[#This Row],[Cost price]]</f>
        <v>-486.00000000000006</v>
      </c>
      <c r="L938" s="1" t="str">
        <f>TEXT(Sales[[#This Row],[Date and Time]],"dddd")</f>
        <v>Wednesday</v>
      </c>
      <c r="M938" s="1" t="str">
        <f>TEXT(Sales[[#This Row],[Date and Time]],"mm")</f>
        <v>05</v>
      </c>
      <c r="N938" s="10" t="str">
        <f>TEXT(Sales[[#This Row],[Date and Time]],"mmmm")</f>
        <v>May</v>
      </c>
    </row>
    <row r="939" spans="1:14" x14ac:dyDescent="0.3">
      <c r="A939" s="1" t="s">
        <v>4407</v>
      </c>
      <c r="B939" s="2">
        <v>45383.599872685183</v>
      </c>
      <c r="C939" s="1" t="s">
        <v>3352</v>
      </c>
      <c r="D939" s="1" t="s">
        <v>1272</v>
      </c>
      <c r="E939" s="1" t="s">
        <v>3466</v>
      </c>
      <c r="F939" s="1" t="s">
        <v>3476</v>
      </c>
      <c r="G939" s="1">
        <v>966.1</v>
      </c>
      <c r="H939" s="1">
        <v>2</v>
      </c>
      <c r="I939" s="1">
        <f>Sales[[#This Row],[Selling Price]]*H939</f>
        <v>1932.2</v>
      </c>
      <c r="J939" s="1">
        <f>VLOOKUP(Sales[[#This Row],[Product ID]],Products[],4,0)</f>
        <v>404.57</v>
      </c>
      <c r="K939" s="1">
        <f>Sales[[#This Row],[Total Sales]]-Sales[[#This Row],[Cost price]]</f>
        <v>1527.63</v>
      </c>
      <c r="L939" s="1" t="str">
        <f>TEXT(Sales[[#This Row],[Date and Time]],"dddd")</f>
        <v>Monday</v>
      </c>
      <c r="M939" s="1" t="str">
        <f>TEXT(Sales[[#This Row],[Date and Time]],"mm")</f>
        <v>04</v>
      </c>
      <c r="N939" s="10" t="str">
        <f>TEXT(Sales[[#This Row],[Date and Time]],"mmmm")</f>
        <v>April</v>
      </c>
    </row>
    <row r="940" spans="1:14" x14ac:dyDescent="0.3">
      <c r="A940" s="1" t="s">
        <v>4408</v>
      </c>
      <c r="B940" s="2">
        <v>45444.804583333331</v>
      </c>
      <c r="C940" s="1" t="s">
        <v>3385</v>
      </c>
      <c r="D940" s="1" t="s">
        <v>1506</v>
      </c>
      <c r="E940" s="1" t="s">
        <v>3461</v>
      </c>
      <c r="F940" s="1" t="s">
        <v>3469</v>
      </c>
      <c r="G940" s="1">
        <v>700.04</v>
      </c>
      <c r="H940" s="1">
        <v>7</v>
      </c>
      <c r="I940" s="1">
        <f>Sales[[#This Row],[Selling Price]]*H940</f>
        <v>4900.28</v>
      </c>
      <c r="J940" s="1">
        <f>VLOOKUP(Sales[[#This Row],[Product ID]],Products[],4,0)</f>
        <v>28.1</v>
      </c>
      <c r="K940" s="1">
        <f>Sales[[#This Row],[Total Sales]]-Sales[[#This Row],[Cost price]]</f>
        <v>4872.1799999999994</v>
      </c>
      <c r="L940" s="1" t="str">
        <f>TEXT(Sales[[#This Row],[Date and Time]],"dddd")</f>
        <v>Saturday</v>
      </c>
      <c r="M940" s="1" t="str">
        <f>TEXT(Sales[[#This Row],[Date and Time]],"mm")</f>
        <v>06</v>
      </c>
      <c r="N940" s="10" t="str">
        <f>TEXT(Sales[[#This Row],[Date and Time]],"mmmm")</f>
        <v>June</v>
      </c>
    </row>
    <row r="941" spans="1:14" x14ac:dyDescent="0.3">
      <c r="A941" s="1" t="s">
        <v>4409</v>
      </c>
      <c r="B941" s="2">
        <v>45545.534201388888</v>
      </c>
      <c r="C941" s="1" t="s">
        <v>3300</v>
      </c>
      <c r="D941" s="1" t="s">
        <v>1107</v>
      </c>
      <c r="E941" s="1" t="s">
        <v>3464</v>
      </c>
      <c r="F941" s="1" t="s">
        <v>3467</v>
      </c>
      <c r="G941" s="1">
        <v>898.84</v>
      </c>
      <c r="H941" s="1">
        <v>10</v>
      </c>
      <c r="I941" s="1">
        <f>Sales[[#This Row],[Selling Price]]*H941</f>
        <v>8988.4</v>
      </c>
      <c r="J941" s="1">
        <f>VLOOKUP(Sales[[#This Row],[Product ID]],Products[],4,0)</f>
        <v>762.05</v>
      </c>
      <c r="K941" s="1">
        <f>Sales[[#This Row],[Total Sales]]-Sales[[#This Row],[Cost price]]</f>
        <v>8226.35</v>
      </c>
      <c r="L941" s="1" t="str">
        <f>TEXT(Sales[[#This Row],[Date and Time]],"dddd")</f>
        <v>Tuesday</v>
      </c>
      <c r="M941" s="1" t="str">
        <f>TEXT(Sales[[#This Row],[Date and Time]],"mm")</f>
        <v>09</v>
      </c>
      <c r="N941" s="10" t="str">
        <f>TEXT(Sales[[#This Row],[Date and Time]],"mmmm")</f>
        <v>September</v>
      </c>
    </row>
    <row r="942" spans="1:14" x14ac:dyDescent="0.3">
      <c r="A942" s="1" t="s">
        <v>4410</v>
      </c>
      <c r="B942" s="2">
        <v>45490.49318287037</v>
      </c>
      <c r="C942" s="1" t="s">
        <v>3403</v>
      </c>
      <c r="D942" s="1" t="s">
        <v>3017</v>
      </c>
      <c r="E942" s="1" t="s">
        <v>3466</v>
      </c>
      <c r="F942" s="1" t="s">
        <v>3462</v>
      </c>
      <c r="G942" s="1">
        <v>343.61</v>
      </c>
      <c r="H942" s="1">
        <v>9</v>
      </c>
      <c r="I942" s="1">
        <f>Sales[[#This Row],[Selling Price]]*H942</f>
        <v>3092.4900000000002</v>
      </c>
      <c r="J942" s="1">
        <f>VLOOKUP(Sales[[#This Row],[Product ID]],Products[],4,0)</f>
        <v>904.67</v>
      </c>
      <c r="K942" s="1">
        <f>Sales[[#This Row],[Total Sales]]-Sales[[#This Row],[Cost price]]</f>
        <v>2187.8200000000002</v>
      </c>
      <c r="L942" s="1" t="str">
        <f>TEXT(Sales[[#This Row],[Date and Time]],"dddd")</f>
        <v>Wednesday</v>
      </c>
      <c r="M942" s="1" t="str">
        <f>TEXT(Sales[[#This Row],[Date and Time]],"mm")</f>
        <v>07</v>
      </c>
      <c r="N942" s="10" t="str">
        <f>TEXT(Sales[[#This Row],[Date and Time]],"mmmm")</f>
        <v>July</v>
      </c>
    </row>
    <row r="943" spans="1:14" x14ac:dyDescent="0.3">
      <c r="A943" s="1" t="s">
        <v>4411</v>
      </c>
      <c r="B943" s="2">
        <v>45404.659907407404</v>
      </c>
      <c r="C943" s="1" t="s">
        <v>3273</v>
      </c>
      <c r="D943" s="1" t="s">
        <v>1881</v>
      </c>
      <c r="E943" s="1" t="s">
        <v>3461</v>
      </c>
      <c r="F943" s="1" t="s">
        <v>3469</v>
      </c>
      <c r="G943" s="1">
        <v>1485.13</v>
      </c>
      <c r="H943" s="1">
        <v>2</v>
      </c>
      <c r="I943" s="1">
        <f>Sales[[#This Row],[Selling Price]]*H943</f>
        <v>2970.26</v>
      </c>
      <c r="J943" s="1">
        <f>VLOOKUP(Sales[[#This Row],[Product ID]],Products[],4,0)</f>
        <v>963.58</v>
      </c>
      <c r="K943" s="1">
        <f>Sales[[#This Row],[Total Sales]]-Sales[[#This Row],[Cost price]]</f>
        <v>2006.6800000000003</v>
      </c>
      <c r="L943" s="1" t="str">
        <f>TEXT(Sales[[#This Row],[Date and Time]],"dddd")</f>
        <v>Monday</v>
      </c>
      <c r="M943" s="1" t="str">
        <f>TEXT(Sales[[#This Row],[Date and Time]],"mm")</f>
        <v>04</v>
      </c>
      <c r="N943" s="10" t="str">
        <f>TEXT(Sales[[#This Row],[Date and Time]],"mmmm")</f>
        <v>April</v>
      </c>
    </row>
    <row r="944" spans="1:14" x14ac:dyDescent="0.3">
      <c r="A944" s="1" t="s">
        <v>4412</v>
      </c>
      <c r="B944" s="2">
        <v>45474.404641203706</v>
      </c>
      <c r="C944" s="1" t="s">
        <v>3421</v>
      </c>
      <c r="D944" s="1" t="s">
        <v>1162</v>
      </c>
      <c r="E944" s="1" t="s">
        <v>3461</v>
      </c>
      <c r="F944" s="1" t="s">
        <v>3472</v>
      </c>
      <c r="G944" s="1">
        <v>898.61</v>
      </c>
      <c r="H944" s="1">
        <v>4</v>
      </c>
      <c r="I944" s="1">
        <f>Sales[[#This Row],[Selling Price]]*H944</f>
        <v>3594.44</v>
      </c>
      <c r="J944" s="1">
        <f>VLOOKUP(Sales[[#This Row],[Product ID]],Products[],4,0)</f>
        <v>407.18</v>
      </c>
      <c r="K944" s="1">
        <f>Sales[[#This Row],[Total Sales]]-Sales[[#This Row],[Cost price]]</f>
        <v>3187.26</v>
      </c>
      <c r="L944" s="1" t="str">
        <f>TEXT(Sales[[#This Row],[Date and Time]],"dddd")</f>
        <v>Monday</v>
      </c>
      <c r="M944" s="1" t="str">
        <f>TEXT(Sales[[#This Row],[Date and Time]],"mm")</f>
        <v>07</v>
      </c>
      <c r="N944" s="10" t="str">
        <f>TEXT(Sales[[#This Row],[Date and Time]],"mmmm")</f>
        <v>July</v>
      </c>
    </row>
    <row r="945" spans="1:14" x14ac:dyDescent="0.3">
      <c r="A945" s="1" t="s">
        <v>4413</v>
      </c>
      <c r="B945" s="2">
        <v>45308.062002314815</v>
      </c>
      <c r="C945" s="1" t="s">
        <v>3439</v>
      </c>
      <c r="D945" s="1" t="s">
        <v>114</v>
      </c>
      <c r="E945" s="1" t="s">
        <v>3479</v>
      </c>
      <c r="F945" s="1" t="s">
        <v>3476</v>
      </c>
      <c r="G945" s="1">
        <v>1589.17</v>
      </c>
      <c r="H945" s="1">
        <v>3</v>
      </c>
      <c r="I945" s="1">
        <f>Sales[[#This Row],[Selling Price]]*H945</f>
        <v>4767.51</v>
      </c>
      <c r="J945" s="1">
        <f>VLOOKUP(Sales[[#This Row],[Product ID]],Products[],4,0)</f>
        <v>945.84</v>
      </c>
      <c r="K945" s="1">
        <f>Sales[[#This Row],[Total Sales]]-Sales[[#This Row],[Cost price]]</f>
        <v>3821.67</v>
      </c>
      <c r="L945" s="1" t="str">
        <f>TEXT(Sales[[#This Row],[Date and Time]],"dddd")</f>
        <v>Wednesday</v>
      </c>
      <c r="M945" s="1" t="str">
        <f>TEXT(Sales[[#This Row],[Date and Time]],"mm")</f>
        <v>01</v>
      </c>
      <c r="N945" s="10" t="str">
        <f>TEXT(Sales[[#This Row],[Date and Time]],"mmmm")</f>
        <v>January</v>
      </c>
    </row>
    <row r="946" spans="1:14" x14ac:dyDescent="0.3">
      <c r="A946" s="1" t="s">
        <v>4414</v>
      </c>
      <c r="B946" s="2">
        <v>45374.730462962965</v>
      </c>
      <c r="C946" s="1" t="s">
        <v>3398</v>
      </c>
      <c r="D946" s="1" t="s">
        <v>1244</v>
      </c>
      <c r="E946" s="1" t="s">
        <v>3466</v>
      </c>
      <c r="F946" s="1" t="s">
        <v>3476</v>
      </c>
      <c r="G946" s="1">
        <v>1887.21</v>
      </c>
      <c r="H946" s="1">
        <v>6</v>
      </c>
      <c r="I946" s="1">
        <f>Sales[[#This Row],[Selling Price]]*H946</f>
        <v>11323.26</v>
      </c>
      <c r="J946" s="1">
        <f>VLOOKUP(Sales[[#This Row],[Product ID]],Products[],4,0)</f>
        <v>789.58</v>
      </c>
      <c r="K946" s="1">
        <f>Sales[[#This Row],[Total Sales]]-Sales[[#This Row],[Cost price]]</f>
        <v>10533.68</v>
      </c>
      <c r="L946" s="1" t="str">
        <f>TEXT(Sales[[#This Row],[Date and Time]],"dddd")</f>
        <v>Saturday</v>
      </c>
      <c r="M946" s="1" t="str">
        <f>TEXT(Sales[[#This Row],[Date and Time]],"mm")</f>
        <v>03</v>
      </c>
      <c r="N946" s="10" t="str">
        <f>TEXT(Sales[[#This Row],[Date and Time]],"mmmm")</f>
        <v>March</v>
      </c>
    </row>
    <row r="947" spans="1:14" x14ac:dyDescent="0.3">
      <c r="A947" s="1" t="s">
        <v>4415</v>
      </c>
      <c r="B947" s="2">
        <v>45419.418819444443</v>
      </c>
      <c r="C947" s="1" t="s">
        <v>3414</v>
      </c>
      <c r="D947" s="1" t="s">
        <v>2046</v>
      </c>
      <c r="E947" s="1" t="s">
        <v>3471</v>
      </c>
      <c r="F947" s="1" t="s">
        <v>3476</v>
      </c>
      <c r="G947" s="1">
        <v>1076.83</v>
      </c>
      <c r="H947" s="1">
        <v>8</v>
      </c>
      <c r="I947" s="1">
        <f>Sales[[#This Row],[Selling Price]]*H947</f>
        <v>8614.64</v>
      </c>
      <c r="J947" s="1">
        <f>VLOOKUP(Sales[[#This Row],[Product ID]],Products[],4,0)</f>
        <v>859.01</v>
      </c>
      <c r="K947" s="1">
        <f>Sales[[#This Row],[Total Sales]]-Sales[[#This Row],[Cost price]]</f>
        <v>7755.6299999999992</v>
      </c>
      <c r="L947" s="1" t="str">
        <f>TEXT(Sales[[#This Row],[Date and Time]],"dddd")</f>
        <v>Tuesday</v>
      </c>
      <c r="M947" s="1" t="str">
        <f>TEXT(Sales[[#This Row],[Date and Time]],"mm")</f>
        <v>05</v>
      </c>
      <c r="N947" s="10" t="str">
        <f>TEXT(Sales[[#This Row],[Date and Time]],"mmmm")</f>
        <v>May</v>
      </c>
    </row>
    <row r="948" spans="1:14" x14ac:dyDescent="0.3">
      <c r="A948" s="1" t="s">
        <v>4416</v>
      </c>
      <c r="B948" s="2">
        <v>45324.998090277775</v>
      </c>
      <c r="C948" s="1" t="s">
        <v>3373</v>
      </c>
      <c r="D948" s="1" t="s">
        <v>256</v>
      </c>
      <c r="E948" s="1" t="s">
        <v>3466</v>
      </c>
      <c r="F948" s="1" t="s">
        <v>3472</v>
      </c>
      <c r="G948" s="1">
        <v>1059.23</v>
      </c>
      <c r="H948" s="1">
        <v>9</v>
      </c>
      <c r="I948" s="1">
        <f>Sales[[#This Row],[Selling Price]]*H948</f>
        <v>9533.07</v>
      </c>
      <c r="J948" s="1">
        <f>VLOOKUP(Sales[[#This Row],[Product ID]],Products[],4,0)</f>
        <v>821.86</v>
      </c>
      <c r="K948" s="1">
        <f>Sales[[#This Row],[Total Sales]]-Sales[[#This Row],[Cost price]]</f>
        <v>8711.2099999999991</v>
      </c>
      <c r="L948" s="1" t="str">
        <f>TEXT(Sales[[#This Row],[Date and Time]],"dddd")</f>
        <v>Friday</v>
      </c>
      <c r="M948" s="1" t="str">
        <f>TEXT(Sales[[#This Row],[Date and Time]],"mm")</f>
        <v>02</v>
      </c>
      <c r="N948" s="10" t="str">
        <f>TEXT(Sales[[#This Row],[Date and Time]],"mmmm")</f>
        <v>February</v>
      </c>
    </row>
    <row r="949" spans="1:14" x14ac:dyDescent="0.3">
      <c r="A949" s="1" t="s">
        <v>4417</v>
      </c>
      <c r="B949" s="2">
        <v>45536.147928240738</v>
      </c>
      <c r="C949" s="1" t="s">
        <v>3298</v>
      </c>
      <c r="D949" s="1" t="s">
        <v>3196</v>
      </c>
      <c r="E949" s="1" t="s">
        <v>3461</v>
      </c>
      <c r="F949" s="1" t="s">
        <v>3462</v>
      </c>
      <c r="G949" s="1">
        <v>107.62</v>
      </c>
      <c r="H949" s="1">
        <v>3</v>
      </c>
      <c r="I949" s="1">
        <f>Sales[[#This Row],[Selling Price]]*H949</f>
        <v>322.86</v>
      </c>
      <c r="J949" s="1">
        <f>VLOOKUP(Sales[[#This Row],[Product ID]],Products[],4,0)</f>
        <v>965.14</v>
      </c>
      <c r="K949" s="1">
        <f>Sales[[#This Row],[Total Sales]]-Sales[[#This Row],[Cost price]]</f>
        <v>-642.28</v>
      </c>
      <c r="L949" s="1" t="str">
        <f>TEXT(Sales[[#This Row],[Date and Time]],"dddd")</f>
        <v>Sunday</v>
      </c>
      <c r="M949" s="1" t="str">
        <f>TEXT(Sales[[#This Row],[Date and Time]],"mm")</f>
        <v>09</v>
      </c>
      <c r="N949" s="10" t="str">
        <f>TEXT(Sales[[#This Row],[Date and Time]],"mmmm")</f>
        <v>September</v>
      </c>
    </row>
    <row r="950" spans="1:14" x14ac:dyDescent="0.3">
      <c r="A950" s="1" t="s">
        <v>4418</v>
      </c>
      <c r="B950" s="2">
        <v>45563.1559837963</v>
      </c>
      <c r="C950" s="1" t="s">
        <v>3305</v>
      </c>
      <c r="D950" s="1" t="s">
        <v>2592</v>
      </c>
      <c r="E950" s="1" t="s">
        <v>3461</v>
      </c>
      <c r="F950" s="1" t="s">
        <v>3467</v>
      </c>
      <c r="G950" s="1">
        <v>1097.51</v>
      </c>
      <c r="H950" s="1">
        <v>9</v>
      </c>
      <c r="I950" s="1">
        <f>Sales[[#This Row],[Selling Price]]*H950</f>
        <v>9877.59</v>
      </c>
      <c r="J950" s="1">
        <f>VLOOKUP(Sales[[#This Row],[Product ID]],Products[],4,0)</f>
        <v>376.96</v>
      </c>
      <c r="K950" s="1">
        <f>Sales[[#This Row],[Total Sales]]-Sales[[#This Row],[Cost price]]</f>
        <v>9500.630000000001</v>
      </c>
      <c r="L950" s="1" t="str">
        <f>TEXT(Sales[[#This Row],[Date and Time]],"dddd")</f>
        <v>Saturday</v>
      </c>
      <c r="M950" s="1" t="str">
        <f>TEXT(Sales[[#This Row],[Date and Time]],"mm")</f>
        <v>09</v>
      </c>
      <c r="N950" s="10" t="str">
        <f>TEXT(Sales[[#This Row],[Date and Time]],"mmmm")</f>
        <v>September</v>
      </c>
    </row>
    <row r="951" spans="1:14" x14ac:dyDescent="0.3">
      <c r="A951" s="1" t="s">
        <v>4419</v>
      </c>
      <c r="B951" s="2">
        <v>45375.948738425926</v>
      </c>
      <c r="C951" s="1" t="s">
        <v>3367</v>
      </c>
      <c r="D951" s="1" t="s">
        <v>765</v>
      </c>
      <c r="E951" s="1" t="s">
        <v>3471</v>
      </c>
      <c r="F951" s="1" t="s">
        <v>3467</v>
      </c>
      <c r="G951" s="1">
        <v>1508.16</v>
      </c>
      <c r="H951" s="1">
        <v>5</v>
      </c>
      <c r="I951" s="1">
        <f>Sales[[#This Row],[Selling Price]]*H951</f>
        <v>7540.8</v>
      </c>
      <c r="J951" s="1">
        <f>VLOOKUP(Sales[[#This Row],[Product ID]],Products[],4,0)</f>
        <v>380.81</v>
      </c>
      <c r="K951" s="1">
        <f>Sales[[#This Row],[Total Sales]]-Sales[[#This Row],[Cost price]]</f>
        <v>7159.99</v>
      </c>
      <c r="L951" s="1" t="str">
        <f>TEXT(Sales[[#This Row],[Date and Time]],"dddd")</f>
        <v>Sunday</v>
      </c>
      <c r="M951" s="1" t="str">
        <f>TEXT(Sales[[#This Row],[Date and Time]],"mm")</f>
        <v>03</v>
      </c>
      <c r="N951" s="10" t="str">
        <f>TEXT(Sales[[#This Row],[Date and Time]],"mmmm")</f>
        <v>March</v>
      </c>
    </row>
    <row r="952" spans="1:14" x14ac:dyDescent="0.3">
      <c r="A952" s="1" t="s">
        <v>4420</v>
      </c>
      <c r="B952" s="2">
        <v>45517.221203703702</v>
      </c>
      <c r="C952" s="1" t="s">
        <v>3357</v>
      </c>
      <c r="D952" s="1" t="s">
        <v>2943</v>
      </c>
      <c r="E952" s="1" t="s">
        <v>3464</v>
      </c>
      <c r="F952" s="1" t="s">
        <v>3467</v>
      </c>
      <c r="G952" s="1">
        <v>1580.96</v>
      </c>
      <c r="H952" s="1">
        <v>10</v>
      </c>
      <c r="I952" s="1">
        <f>Sales[[#This Row],[Selling Price]]*H952</f>
        <v>15809.6</v>
      </c>
      <c r="J952" s="1">
        <f>VLOOKUP(Sales[[#This Row],[Product ID]],Products[],4,0)</f>
        <v>305.49</v>
      </c>
      <c r="K952" s="1">
        <f>Sales[[#This Row],[Total Sales]]-Sales[[#This Row],[Cost price]]</f>
        <v>15504.11</v>
      </c>
      <c r="L952" s="1" t="str">
        <f>TEXT(Sales[[#This Row],[Date and Time]],"dddd")</f>
        <v>Tuesday</v>
      </c>
      <c r="M952" s="1" t="str">
        <f>TEXT(Sales[[#This Row],[Date and Time]],"mm")</f>
        <v>08</v>
      </c>
      <c r="N952" s="10" t="str">
        <f>TEXT(Sales[[#This Row],[Date and Time]],"mmmm")</f>
        <v>August</v>
      </c>
    </row>
    <row r="953" spans="1:14" x14ac:dyDescent="0.3">
      <c r="A953" s="1" t="s">
        <v>4421</v>
      </c>
      <c r="B953" s="2">
        <v>45526.907210648147</v>
      </c>
      <c r="C953" s="1" t="s">
        <v>3271</v>
      </c>
      <c r="D953" s="1" t="s">
        <v>708</v>
      </c>
      <c r="E953" s="1" t="s">
        <v>3464</v>
      </c>
      <c r="F953" s="1" t="s">
        <v>3467</v>
      </c>
      <c r="G953" s="1">
        <v>1898.68</v>
      </c>
      <c r="H953" s="1">
        <v>2</v>
      </c>
      <c r="I953" s="1">
        <f>Sales[[#This Row],[Selling Price]]*H953</f>
        <v>3797.36</v>
      </c>
      <c r="J953" s="1">
        <f>VLOOKUP(Sales[[#This Row],[Product ID]],Products[],4,0)</f>
        <v>493.17</v>
      </c>
      <c r="K953" s="1">
        <f>Sales[[#This Row],[Total Sales]]-Sales[[#This Row],[Cost price]]</f>
        <v>3304.19</v>
      </c>
      <c r="L953" s="1" t="str">
        <f>TEXT(Sales[[#This Row],[Date and Time]],"dddd")</f>
        <v>Thursday</v>
      </c>
      <c r="M953" s="1" t="str">
        <f>TEXT(Sales[[#This Row],[Date and Time]],"mm")</f>
        <v>08</v>
      </c>
      <c r="N953" s="10" t="str">
        <f>TEXT(Sales[[#This Row],[Date and Time]],"mmmm")</f>
        <v>August</v>
      </c>
    </row>
    <row r="954" spans="1:14" x14ac:dyDescent="0.3">
      <c r="A954" s="1" t="s">
        <v>4422</v>
      </c>
      <c r="B954" s="2">
        <v>45463.972939814812</v>
      </c>
      <c r="C954" s="1" t="s">
        <v>3305</v>
      </c>
      <c r="D954" s="1" t="s">
        <v>1214</v>
      </c>
      <c r="E954" s="1" t="s">
        <v>3479</v>
      </c>
      <c r="F954" s="1" t="s">
        <v>3472</v>
      </c>
      <c r="G954" s="1">
        <v>944.07</v>
      </c>
      <c r="H954" s="1">
        <v>8</v>
      </c>
      <c r="I954" s="1">
        <f>Sales[[#This Row],[Selling Price]]*H954</f>
        <v>7552.56</v>
      </c>
      <c r="J954" s="1">
        <f>VLOOKUP(Sales[[#This Row],[Product ID]],Products[],4,0)</f>
        <v>376.96</v>
      </c>
      <c r="K954" s="1">
        <f>Sales[[#This Row],[Total Sales]]-Sales[[#This Row],[Cost price]]</f>
        <v>7175.6</v>
      </c>
      <c r="L954" s="1" t="str">
        <f>TEXT(Sales[[#This Row],[Date and Time]],"dddd")</f>
        <v>Thursday</v>
      </c>
      <c r="M954" s="1" t="str">
        <f>TEXT(Sales[[#This Row],[Date and Time]],"mm")</f>
        <v>06</v>
      </c>
      <c r="N954" s="10" t="str">
        <f>TEXT(Sales[[#This Row],[Date and Time]],"mmmm")</f>
        <v>June</v>
      </c>
    </row>
    <row r="955" spans="1:14" x14ac:dyDescent="0.3">
      <c r="A955" s="1" t="s">
        <v>4423</v>
      </c>
      <c r="B955" s="2">
        <v>45522.329895833333</v>
      </c>
      <c r="C955" s="1" t="s">
        <v>3396</v>
      </c>
      <c r="D955" s="1" t="s">
        <v>1540</v>
      </c>
      <c r="E955" s="1" t="s">
        <v>3464</v>
      </c>
      <c r="F955" s="1" t="s">
        <v>3469</v>
      </c>
      <c r="G955" s="1">
        <v>281.58</v>
      </c>
      <c r="H955" s="1">
        <v>5</v>
      </c>
      <c r="I955" s="1">
        <f>Sales[[#This Row],[Selling Price]]*H955</f>
        <v>1407.8999999999999</v>
      </c>
      <c r="J955" s="1">
        <f>VLOOKUP(Sales[[#This Row],[Product ID]],Products[],4,0)</f>
        <v>570.6</v>
      </c>
      <c r="K955" s="1">
        <f>Sales[[#This Row],[Total Sales]]-Sales[[#This Row],[Cost price]]</f>
        <v>837.29999999999984</v>
      </c>
      <c r="L955" s="1" t="str">
        <f>TEXT(Sales[[#This Row],[Date and Time]],"dddd")</f>
        <v>Sunday</v>
      </c>
      <c r="M955" s="1" t="str">
        <f>TEXT(Sales[[#This Row],[Date and Time]],"mm")</f>
        <v>08</v>
      </c>
      <c r="N955" s="10" t="str">
        <f>TEXT(Sales[[#This Row],[Date and Time]],"mmmm")</f>
        <v>August</v>
      </c>
    </row>
    <row r="956" spans="1:14" x14ac:dyDescent="0.3">
      <c r="A956" s="1" t="s">
        <v>4424</v>
      </c>
      <c r="B956" s="2">
        <v>45414.537453703706</v>
      </c>
      <c r="C956" s="1" t="s">
        <v>3261</v>
      </c>
      <c r="D956" s="1" t="s">
        <v>1760</v>
      </c>
      <c r="E956" s="1" t="s">
        <v>3466</v>
      </c>
      <c r="F956" s="1" t="s">
        <v>3476</v>
      </c>
      <c r="G956" s="1">
        <v>670.18</v>
      </c>
      <c r="H956" s="1">
        <v>2</v>
      </c>
      <c r="I956" s="1">
        <f>Sales[[#This Row],[Selling Price]]*H956</f>
        <v>1340.36</v>
      </c>
      <c r="J956" s="1">
        <f>VLOOKUP(Sales[[#This Row],[Product ID]],Products[],4,0)</f>
        <v>950.81</v>
      </c>
      <c r="K956" s="1">
        <f>Sales[[#This Row],[Total Sales]]-Sales[[#This Row],[Cost price]]</f>
        <v>389.54999999999995</v>
      </c>
      <c r="L956" s="1" t="str">
        <f>TEXT(Sales[[#This Row],[Date and Time]],"dddd")</f>
        <v>Thursday</v>
      </c>
      <c r="M956" s="1" t="str">
        <f>TEXT(Sales[[#This Row],[Date and Time]],"mm")</f>
        <v>05</v>
      </c>
      <c r="N956" s="10" t="str">
        <f>TEXT(Sales[[#This Row],[Date and Time]],"mmmm")</f>
        <v>May</v>
      </c>
    </row>
    <row r="957" spans="1:14" x14ac:dyDescent="0.3">
      <c r="A957" s="1" t="s">
        <v>4425</v>
      </c>
      <c r="B957" s="2">
        <v>45546.418333333335</v>
      </c>
      <c r="C957" s="1" t="s">
        <v>3415</v>
      </c>
      <c r="D957" s="1" t="s">
        <v>309</v>
      </c>
      <c r="E957" s="1" t="s">
        <v>3466</v>
      </c>
      <c r="F957" s="1" t="s">
        <v>3469</v>
      </c>
      <c r="G957" s="1">
        <v>210.58</v>
      </c>
      <c r="H957" s="1">
        <v>4</v>
      </c>
      <c r="I957" s="1">
        <f>Sales[[#This Row],[Selling Price]]*H957</f>
        <v>842.32</v>
      </c>
      <c r="J957" s="1">
        <f>VLOOKUP(Sales[[#This Row],[Product ID]],Products[],4,0)</f>
        <v>109.48</v>
      </c>
      <c r="K957" s="1">
        <f>Sales[[#This Row],[Total Sales]]-Sales[[#This Row],[Cost price]]</f>
        <v>732.84</v>
      </c>
      <c r="L957" s="1" t="str">
        <f>TEXT(Sales[[#This Row],[Date and Time]],"dddd")</f>
        <v>Wednesday</v>
      </c>
      <c r="M957" s="1" t="str">
        <f>TEXT(Sales[[#This Row],[Date and Time]],"mm")</f>
        <v>09</v>
      </c>
      <c r="N957" s="10" t="str">
        <f>TEXT(Sales[[#This Row],[Date and Time]],"mmmm")</f>
        <v>September</v>
      </c>
    </row>
    <row r="958" spans="1:14" x14ac:dyDescent="0.3">
      <c r="A958" s="1" t="s">
        <v>4426</v>
      </c>
      <c r="B958" s="2">
        <v>45452.45826388889</v>
      </c>
      <c r="C958" s="1" t="s">
        <v>3276</v>
      </c>
      <c r="D958" s="1" t="s">
        <v>2798</v>
      </c>
      <c r="E958" s="1" t="s">
        <v>3461</v>
      </c>
      <c r="F958" s="1" t="s">
        <v>3462</v>
      </c>
      <c r="G958" s="1">
        <v>426.24</v>
      </c>
      <c r="H958" s="1">
        <v>2</v>
      </c>
      <c r="I958" s="1">
        <f>Sales[[#This Row],[Selling Price]]*H958</f>
        <v>852.48</v>
      </c>
      <c r="J958" s="1">
        <f>VLOOKUP(Sales[[#This Row],[Product ID]],Products[],4,0)</f>
        <v>736.41</v>
      </c>
      <c r="K958" s="1">
        <f>Sales[[#This Row],[Total Sales]]-Sales[[#This Row],[Cost price]]</f>
        <v>116.07000000000005</v>
      </c>
      <c r="L958" s="1" t="str">
        <f>TEXT(Sales[[#This Row],[Date and Time]],"dddd")</f>
        <v>Sunday</v>
      </c>
      <c r="M958" s="1" t="str">
        <f>TEXT(Sales[[#This Row],[Date and Time]],"mm")</f>
        <v>06</v>
      </c>
      <c r="N958" s="10" t="str">
        <f>TEXT(Sales[[#This Row],[Date and Time]],"mmmm")</f>
        <v>June</v>
      </c>
    </row>
    <row r="959" spans="1:14" x14ac:dyDescent="0.3">
      <c r="A959" s="1" t="s">
        <v>4427</v>
      </c>
      <c r="B959" s="2">
        <v>45416.813287037039</v>
      </c>
      <c r="C959" s="1" t="s">
        <v>3394</v>
      </c>
      <c r="D959" s="1" t="s">
        <v>2369</v>
      </c>
      <c r="E959" s="1" t="s">
        <v>3464</v>
      </c>
      <c r="F959" s="1" t="s">
        <v>3467</v>
      </c>
      <c r="G959" s="1">
        <v>695.43</v>
      </c>
      <c r="H959" s="1">
        <v>9</v>
      </c>
      <c r="I959" s="1">
        <f>Sales[[#This Row],[Selling Price]]*H959</f>
        <v>6258.87</v>
      </c>
      <c r="J959" s="1">
        <f>VLOOKUP(Sales[[#This Row],[Product ID]],Products[],4,0)</f>
        <v>74.92</v>
      </c>
      <c r="K959" s="1">
        <f>Sales[[#This Row],[Total Sales]]-Sales[[#This Row],[Cost price]]</f>
        <v>6183.95</v>
      </c>
      <c r="L959" s="1" t="str">
        <f>TEXT(Sales[[#This Row],[Date and Time]],"dddd")</f>
        <v>Saturday</v>
      </c>
      <c r="M959" s="1" t="str">
        <f>TEXT(Sales[[#This Row],[Date and Time]],"mm")</f>
        <v>05</v>
      </c>
      <c r="N959" s="10" t="str">
        <f>TEXT(Sales[[#This Row],[Date and Time]],"mmmm")</f>
        <v>May</v>
      </c>
    </row>
    <row r="960" spans="1:14" x14ac:dyDescent="0.3">
      <c r="A960" s="1" t="s">
        <v>4428</v>
      </c>
      <c r="B960" s="2">
        <v>45437.05091435185</v>
      </c>
      <c r="C960" s="1" t="s">
        <v>3407</v>
      </c>
      <c r="D960" s="1" t="s">
        <v>1980</v>
      </c>
      <c r="E960" s="1" t="s">
        <v>3466</v>
      </c>
      <c r="F960" s="1" t="s">
        <v>3476</v>
      </c>
      <c r="G960" s="1">
        <v>300.29000000000002</v>
      </c>
      <c r="H960" s="1">
        <v>7</v>
      </c>
      <c r="I960" s="1">
        <f>Sales[[#This Row],[Selling Price]]*H960</f>
        <v>2102.0300000000002</v>
      </c>
      <c r="J960" s="1">
        <f>VLOOKUP(Sales[[#This Row],[Product ID]],Products[],4,0)</f>
        <v>37.53</v>
      </c>
      <c r="K960" s="1">
        <f>Sales[[#This Row],[Total Sales]]-Sales[[#This Row],[Cost price]]</f>
        <v>2064.5</v>
      </c>
      <c r="L960" s="1" t="str">
        <f>TEXT(Sales[[#This Row],[Date and Time]],"dddd")</f>
        <v>Saturday</v>
      </c>
      <c r="M960" s="1" t="str">
        <f>TEXT(Sales[[#This Row],[Date and Time]],"mm")</f>
        <v>05</v>
      </c>
      <c r="N960" s="10" t="str">
        <f>TEXT(Sales[[#This Row],[Date and Time]],"mmmm")</f>
        <v>May</v>
      </c>
    </row>
    <row r="961" spans="1:14" x14ac:dyDescent="0.3">
      <c r="A961" s="1" t="s">
        <v>4429</v>
      </c>
      <c r="B961" s="2">
        <v>45345.818449074075</v>
      </c>
      <c r="C961" s="1" t="s">
        <v>3426</v>
      </c>
      <c r="D961" s="1" t="s">
        <v>833</v>
      </c>
      <c r="E961" s="1" t="s">
        <v>3471</v>
      </c>
      <c r="F961" s="1" t="s">
        <v>3467</v>
      </c>
      <c r="G961" s="1">
        <v>1182</v>
      </c>
      <c r="H961" s="1">
        <v>8</v>
      </c>
      <c r="I961" s="1">
        <f>Sales[[#This Row],[Selling Price]]*H961</f>
        <v>9456</v>
      </c>
      <c r="J961" s="1">
        <f>VLOOKUP(Sales[[#This Row],[Product ID]],Products[],4,0)</f>
        <v>18.7</v>
      </c>
      <c r="K961" s="1">
        <f>Sales[[#This Row],[Total Sales]]-Sales[[#This Row],[Cost price]]</f>
        <v>9437.2999999999993</v>
      </c>
      <c r="L961" s="1" t="str">
        <f>TEXT(Sales[[#This Row],[Date and Time]],"dddd")</f>
        <v>Friday</v>
      </c>
      <c r="M961" s="1" t="str">
        <f>TEXT(Sales[[#This Row],[Date and Time]],"mm")</f>
        <v>02</v>
      </c>
      <c r="N961" s="10" t="str">
        <f>TEXT(Sales[[#This Row],[Date and Time]],"mmmm")</f>
        <v>February</v>
      </c>
    </row>
    <row r="962" spans="1:14" x14ac:dyDescent="0.3">
      <c r="A962" s="1" t="s">
        <v>4430</v>
      </c>
      <c r="B962" s="2">
        <v>45442.937789351854</v>
      </c>
      <c r="C962" s="1" t="s">
        <v>3285</v>
      </c>
      <c r="D962" s="1" t="s">
        <v>3069</v>
      </c>
      <c r="E962" s="1" t="s">
        <v>3471</v>
      </c>
      <c r="F962" s="1" t="s">
        <v>3467</v>
      </c>
      <c r="G962" s="1">
        <v>1776.62</v>
      </c>
      <c r="H962" s="1">
        <v>5</v>
      </c>
      <c r="I962" s="1">
        <f>Sales[[#This Row],[Selling Price]]*H962</f>
        <v>8883.0999999999985</v>
      </c>
      <c r="J962" s="1">
        <f>VLOOKUP(Sales[[#This Row],[Product ID]],Products[],4,0)</f>
        <v>99.19</v>
      </c>
      <c r="K962" s="1">
        <f>Sales[[#This Row],[Total Sales]]-Sales[[#This Row],[Cost price]]</f>
        <v>8783.909999999998</v>
      </c>
      <c r="L962" s="1" t="str">
        <f>TEXT(Sales[[#This Row],[Date and Time]],"dddd")</f>
        <v>Thursday</v>
      </c>
      <c r="M962" s="1" t="str">
        <f>TEXT(Sales[[#This Row],[Date and Time]],"mm")</f>
        <v>05</v>
      </c>
      <c r="N962" s="10" t="str">
        <f>TEXT(Sales[[#This Row],[Date and Time]],"mmmm")</f>
        <v>May</v>
      </c>
    </row>
    <row r="963" spans="1:14" x14ac:dyDescent="0.3">
      <c r="A963" s="1" t="s">
        <v>4431</v>
      </c>
      <c r="B963" s="2">
        <v>45487.286712962959</v>
      </c>
      <c r="C963" s="1" t="s">
        <v>3335</v>
      </c>
      <c r="D963" s="1" t="s">
        <v>3161</v>
      </c>
      <c r="E963" s="1" t="s">
        <v>3466</v>
      </c>
      <c r="F963" s="1" t="s">
        <v>3467</v>
      </c>
      <c r="G963" s="1">
        <v>1849.04</v>
      </c>
      <c r="H963" s="1">
        <v>5</v>
      </c>
      <c r="I963" s="1">
        <f>Sales[[#This Row],[Selling Price]]*H963</f>
        <v>9245.2000000000007</v>
      </c>
      <c r="J963" s="1">
        <f>VLOOKUP(Sales[[#This Row],[Product ID]],Products[],4,0)</f>
        <v>303.60000000000002</v>
      </c>
      <c r="K963" s="1">
        <f>Sales[[#This Row],[Total Sales]]-Sales[[#This Row],[Cost price]]</f>
        <v>8941.6</v>
      </c>
      <c r="L963" s="1" t="str">
        <f>TEXT(Sales[[#This Row],[Date and Time]],"dddd")</f>
        <v>Sunday</v>
      </c>
      <c r="M963" s="1" t="str">
        <f>TEXT(Sales[[#This Row],[Date and Time]],"mm")</f>
        <v>07</v>
      </c>
      <c r="N963" s="10" t="str">
        <f>TEXT(Sales[[#This Row],[Date and Time]],"mmmm")</f>
        <v>July</v>
      </c>
    </row>
    <row r="964" spans="1:14" x14ac:dyDescent="0.3">
      <c r="A964" s="1" t="s">
        <v>4432</v>
      </c>
      <c r="B964" s="2">
        <v>45575.531180555554</v>
      </c>
      <c r="C964" s="1" t="s">
        <v>3395</v>
      </c>
      <c r="D964" s="1" t="s">
        <v>2242</v>
      </c>
      <c r="E964" s="1" t="s">
        <v>3471</v>
      </c>
      <c r="F964" s="1" t="s">
        <v>3462</v>
      </c>
      <c r="G964" s="1">
        <v>1995.09</v>
      </c>
      <c r="H964" s="1">
        <v>10</v>
      </c>
      <c r="I964" s="1">
        <f>Sales[[#This Row],[Selling Price]]*H964</f>
        <v>19950.899999999998</v>
      </c>
      <c r="J964" s="1">
        <f>VLOOKUP(Sales[[#This Row],[Product ID]],Products[],4,0)</f>
        <v>102.72</v>
      </c>
      <c r="K964" s="1">
        <f>Sales[[#This Row],[Total Sales]]-Sales[[#This Row],[Cost price]]</f>
        <v>19848.179999999997</v>
      </c>
      <c r="L964" s="1" t="str">
        <f>TEXT(Sales[[#This Row],[Date and Time]],"dddd")</f>
        <v>Thursday</v>
      </c>
      <c r="M964" s="1" t="str">
        <f>TEXT(Sales[[#This Row],[Date and Time]],"mm")</f>
        <v>10</v>
      </c>
      <c r="N964" s="10" t="str">
        <f>TEXT(Sales[[#This Row],[Date and Time]],"mmmm")</f>
        <v>October</v>
      </c>
    </row>
    <row r="965" spans="1:14" x14ac:dyDescent="0.3">
      <c r="A965" s="1" t="s">
        <v>4433</v>
      </c>
      <c r="B965" s="2">
        <v>45327.131863425922</v>
      </c>
      <c r="C965" s="1" t="s">
        <v>3326</v>
      </c>
      <c r="D965" s="1" t="s">
        <v>1467</v>
      </c>
      <c r="E965" s="1" t="s">
        <v>3464</v>
      </c>
      <c r="F965" s="1" t="s">
        <v>3476</v>
      </c>
      <c r="G965" s="1">
        <v>134.07</v>
      </c>
      <c r="H965" s="1">
        <v>9</v>
      </c>
      <c r="I965" s="1">
        <f>Sales[[#This Row],[Selling Price]]*H965</f>
        <v>1206.6299999999999</v>
      </c>
      <c r="J965" s="1">
        <f>VLOOKUP(Sales[[#This Row],[Product ID]],Products[],4,0)</f>
        <v>703.67</v>
      </c>
      <c r="K965" s="1">
        <f>Sales[[#This Row],[Total Sales]]-Sales[[#This Row],[Cost price]]</f>
        <v>502.95999999999992</v>
      </c>
      <c r="L965" s="1" t="str">
        <f>TEXT(Sales[[#This Row],[Date and Time]],"dddd")</f>
        <v>Monday</v>
      </c>
      <c r="M965" s="1" t="str">
        <f>TEXT(Sales[[#This Row],[Date and Time]],"mm")</f>
        <v>02</v>
      </c>
      <c r="N965" s="10" t="str">
        <f>TEXT(Sales[[#This Row],[Date and Time]],"mmmm")</f>
        <v>February</v>
      </c>
    </row>
    <row r="966" spans="1:14" x14ac:dyDescent="0.3">
      <c r="A966" s="1" t="s">
        <v>4434</v>
      </c>
      <c r="B966" s="2">
        <v>45369.988912037035</v>
      </c>
      <c r="C966" s="1" t="s">
        <v>3293</v>
      </c>
      <c r="D966" s="1" t="s">
        <v>1119</v>
      </c>
      <c r="E966" s="1" t="s">
        <v>3466</v>
      </c>
      <c r="F966" s="1" t="s">
        <v>3467</v>
      </c>
      <c r="G966" s="1">
        <v>1315.01</v>
      </c>
      <c r="H966" s="1">
        <v>2</v>
      </c>
      <c r="I966" s="1">
        <f>Sales[[#This Row],[Selling Price]]*H966</f>
        <v>2630.02</v>
      </c>
      <c r="J966" s="1">
        <f>VLOOKUP(Sales[[#This Row],[Product ID]],Products[],4,0)</f>
        <v>174.99</v>
      </c>
      <c r="K966" s="1">
        <f>Sales[[#This Row],[Total Sales]]-Sales[[#This Row],[Cost price]]</f>
        <v>2455.0299999999997</v>
      </c>
      <c r="L966" s="1" t="str">
        <f>TEXT(Sales[[#This Row],[Date and Time]],"dddd")</f>
        <v>Monday</v>
      </c>
      <c r="M966" s="1" t="str">
        <f>TEXT(Sales[[#This Row],[Date and Time]],"mm")</f>
        <v>03</v>
      </c>
      <c r="N966" s="10" t="str">
        <f>TEXT(Sales[[#This Row],[Date and Time]],"mmmm")</f>
        <v>March</v>
      </c>
    </row>
    <row r="967" spans="1:14" x14ac:dyDescent="0.3">
      <c r="A967" s="1" t="s">
        <v>4435</v>
      </c>
      <c r="B967" s="2">
        <v>45462.31863425926</v>
      </c>
      <c r="C967" s="1" t="s">
        <v>3273</v>
      </c>
      <c r="D967" s="1" t="s">
        <v>32</v>
      </c>
      <c r="E967" s="1" t="s">
        <v>3464</v>
      </c>
      <c r="F967" s="1" t="s">
        <v>3469</v>
      </c>
      <c r="G967" s="1">
        <v>936.26</v>
      </c>
      <c r="H967" s="1">
        <v>10</v>
      </c>
      <c r="I967" s="1">
        <f>Sales[[#This Row],[Selling Price]]*H967</f>
        <v>9362.6</v>
      </c>
      <c r="J967" s="1">
        <f>VLOOKUP(Sales[[#This Row],[Product ID]],Products[],4,0)</f>
        <v>963.58</v>
      </c>
      <c r="K967" s="1">
        <f>Sales[[#This Row],[Total Sales]]-Sales[[#This Row],[Cost price]]</f>
        <v>8399.02</v>
      </c>
      <c r="L967" s="1" t="str">
        <f>TEXT(Sales[[#This Row],[Date and Time]],"dddd")</f>
        <v>Wednesday</v>
      </c>
      <c r="M967" s="1" t="str">
        <f>TEXT(Sales[[#This Row],[Date and Time]],"mm")</f>
        <v>06</v>
      </c>
      <c r="N967" s="10" t="str">
        <f>TEXT(Sales[[#This Row],[Date and Time]],"mmmm")</f>
        <v>June</v>
      </c>
    </row>
    <row r="968" spans="1:14" x14ac:dyDescent="0.3">
      <c r="A968" s="1" t="s">
        <v>4436</v>
      </c>
      <c r="B968" s="2">
        <v>45323.06863425926</v>
      </c>
      <c r="C968" s="1" t="s">
        <v>3422</v>
      </c>
      <c r="D968" s="1" t="s">
        <v>547</v>
      </c>
      <c r="E968" s="1" t="s">
        <v>3471</v>
      </c>
      <c r="F968" s="1" t="s">
        <v>3472</v>
      </c>
      <c r="G968" s="1">
        <v>1167.5</v>
      </c>
      <c r="H968" s="1">
        <v>3</v>
      </c>
      <c r="I968" s="1">
        <f>Sales[[#This Row],[Selling Price]]*H968</f>
        <v>3502.5</v>
      </c>
      <c r="J968" s="1">
        <f>VLOOKUP(Sales[[#This Row],[Product ID]],Products[],4,0)</f>
        <v>772.45</v>
      </c>
      <c r="K968" s="1">
        <f>Sales[[#This Row],[Total Sales]]-Sales[[#This Row],[Cost price]]</f>
        <v>2730.05</v>
      </c>
      <c r="L968" s="1" t="str">
        <f>TEXT(Sales[[#This Row],[Date and Time]],"dddd")</f>
        <v>Thursday</v>
      </c>
      <c r="M968" s="1" t="str">
        <f>TEXT(Sales[[#This Row],[Date and Time]],"mm")</f>
        <v>02</v>
      </c>
      <c r="N968" s="10" t="str">
        <f>TEXT(Sales[[#This Row],[Date and Time]],"mmmm")</f>
        <v>February</v>
      </c>
    </row>
    <row r="969" spans="1:14" x14ac:dyDescent="0.3">
      <c r="A969" s="1" t="s">
        <v>4437</v>
      </c>
      <c r="B969" s="2">
        <v>45434.748344907406</v>
      </c>
      <c r="C969" s="1" t="s">
        <v>3310</v>
      </c>
      <c r="D969" s="1" t="s">
        <v>1503</v>
      </c>
      <c r="E969" s="1" t="s">
        <v>3479</v>
      </c>
      <c r="F969" s="1" t="s">
        <v>3472</v>
      </c>
      <c r="G969" s="1">
        <v>536.33000000000004</v>
      </c>
      <c r="H969" s="1">
        <v>2</v>
      </c>
      <c r="I969" s="1">
        <f>Sales[[#This Row],[Selling Price]]*H969</f>
        <v>1072.6600000000001</v>
      </c>
      <c r="J969" s="1">
        <f>VLOOKUP(Sales[[#This Row],[Product ID]],Products[],4,0)</f>
        <v>297.7</v>
      </c>
      <c r="K969" s="1">
        <f>Sales[[#This Row],[Total Sales]]-Sales[[#This Row],[Cost price]]</f>
        <v>774.96</v>
      </c>
      <c r="L969" s="1" t="str">
        <f>TEXT(Sales[[#This Row],[Date and Time]],"dddd")</f>
        <v>Wednesday</v>
      </c>
      <c r="M969" s="1" t="str">
        <f>TEXT(Sales[[#This Row],[Date and Time]],"mm")</f>
        <v>05</v>
      </c>
      <c r="N969" s="10" t="str">
        <f>TEXT(Sales[[#This Row],[Date and Time]],"mmmm")</f>
        <v>May</v>
      </c>
    </row>
    <row r="970" spans="1:14" x14ac:dyDescent="0.3">
      <c r="A970" s="1" t="s">
        <v>4438</v>
      </c>
      <c r="B970" s="2">
        <v>45535.711689814816</v>
      </c>
      <c r="C970" s="1" t="s">
        <v>3292</v>
      </c>
      <c r="D970" s="1" t="s">
        <v>1345</v>
      </c>
      <c r="E970" s="1" t="s">
        <v>3479</v>
      </c>
      <c r="F970" s="1" t="s">
        <v>3469</v>
      </c>
      <c r="G970" s="1">
        <v>753.07</v>
      </c>
      <c r="H970" s="1">
        <v>7</v>
      </c>
      <c r="I970" s="1">
        <f>Sales[[#This Row],[Selling Price]]*H970</f>
        <v>5271.4900000000007</v>
      </c>
      <c r="J970" s="1">
        <f>VLOOKUP(Sales[[#This Row],[Product ID]],Products[],4,0)</f>
        <v>321.19</v>
      </c>
      <c r="K970" s="1">
        <f>Sales[[#This Row],[Total Sales]]-Sales[[#This Row],[Cost price]]</f>
        <v>4950.3000000000011</v>
      </c>
      <c r="L970" s="1" t="str">
        <f>TEXT(Sales[[#This Row],[Date and Time]],"dddd")</f>
        <v>Saturday</v>
      </c>
      <c r="M970" s="1" t="str">
        <f>TEXT(Sales[[#This Row],[Date and Time]],"mm")</f>
        <v>08</v>
      </c>
      <c r="N970" s="10" t="str">
        <f>TEXT(Sales[[#This Row],[Date and Time]],"mmmm")</f>
        <v>August</v>
      </c>
    </row>
    <row r="971" spans="1:14" x14ac:dyDescent="0.3">
      <c r="A971" s="1" t="s">
        <v>4439</v>
      </c>
      <c r="B971" s="2">
        <v>45362.441990740743</v>
      </c>
      <c r="C971" s="1" t="s">
        <v>3356</v>
      </c>
      <c r="D971" s="1" t="s">
        <v>523</v>
      </c>
      <c r="E971" s="1" t="s">
        <v>3461</v>
      </c>
      <c r="F971" s="1" t="s">
        <v>3462</v>
      </c>
      <c r="G971" s="1">
        <v>90.99</v>
      </c>
      <c r="H971" s="1">
        <v>1</v>
      </c>
      <c r="I971" s="1">
        <f>Sales[[#This Row],[Selling Price]]*H971</f>
        <v>90.99</v>
      </c>
      <c r="J971" s="1">
        <f>VLOOKUP(Sales[[#This Row],[Product ID]],Products[],4,0)</f>
        <v>310.20999999999998</v>
      </c>
      <c r="K971" s="1">
        <f>Sales[[#This Row],[Total Sales]]-Sales[[#This Row],[Cost price]]</f>
        <v>-219.21999999999997</v>
      </c>
      <c r="L971" s="1" t="str">
        <f>TEXT(Sales[[#This Row],[Date and Time]],"dddd")</f>
        <v>Monday</v>
      </c>
      <c r="M971" s="1" t="str">
        <f>TEXT(Sales[[#This Row],[Date and Time]],"mm")</f>
        <v>03</v>
      </c>
      <c r="N971" s="10" t="str">
        <f>TEXT(Sales[[#This Row],[Date and Time]],"mmmm")</f>
        <v>March</v>
      </c>
    </row>
    <row r="972" spans="1:14" x14ac:dyDescent="0.3">
      <c r="A972" s="1" t="s">
        <v>4440</v>
      </c>
      <c r="B972" s="2">
        <v>45553.326296296298</v>
      </c>
      <c r="C972" s="1" t="s">
        <v>3420</v>
      </c>
      <c r="D972" s="1" t="s">
        <v>1572</v>
      </c>
      <c r="E972" s="1" t="s">
        <v>3461</v>
      </c>
      <c r="F972" s="1" t="s">
        <v>3469</v>
      </c>
      <c r="G972" s="1">
        <v>216.95</v>
      </c>
      <c r="H972" s="1">
        <v>9</v>
      </c>
      <c r="I972" s="1">
        <f>Sales[[#This Row],[Selling Price]]*H972</f>
        <v>1952.55</v>
      </c>
      <c r="J972" s="1">
        <f>VLOOKUP(Sales[[#This Row],[Product ID]],Products[],4,0)</f>
        <v>692.47</v>
      </c>
      <c r="K972" s="1">
        <f>Sales[[#This Row],[Total Sales]]-Sales[[#This Row],[Cost price]]</f>
        <v>1260.08</v>
      </c>
      <c r="L972" s="1" t="str">
        <f>TEXT(Sales[[#This Row],[Date and Time]],"dddd")</f>
        <v>Wednesday</v>
      </c>
      <c r="M972" s="1" t="str">
        <f>TEXT(Sales[[#This Row],[Date and Time]],"mm")</f>
        <v>09</v>
      </c>
      <c r="N972" s="10" t="str">
        <f>TEXT(Sales[[#This Row],[Date and Time]],"mmmm")</f>
        <v>September</v>
      </c>
    </row>
    <row r="973" spans="1:14" x14ac:dyDescent="0.3">
      <c r="A973" s="1" t="s">
        <v>4441</v>
      </c>
      <c r="B973" s="2">
        <v>45399.763506944444</v>
      </c>
      <c r="C973" s="1" t="s">
        <v>3330</v>
      </c>
      <c r="D973" s="1" t="s">
        <v>1284</v>
      </c>
      <c r="E973" s="1" t="s">
        <v>3466</v>
      </c>
      <c r="F973" s="1" t="s">
        <v>3472</v>
      </c>
      <c r="G973" s="1">
        <v>1850.25</v>
      </c>
      <c r="H973" s="1">
        <v>6</v>
      </c>
      <c r="I973" s="1">
        <f>Sales[[#This Row],[Selling Price]]*H973</f>
        <v>11101.5</v>
      </c>
      <c r="J973" s="1">
        <f>VLOOKUP(Sales[[#This Row],[Product ID]],Products[],4,0)</f>
        <v>368.23</v>
      </c>
      <c r="K973" s="1">
        <f>Sales[[#This Row],[Total Sales]]-Sales[[#This Row],[Cost price]]</f>
        <v>10733.27</v>
      </c>
      <c r="L973" s="1" t="str">
        <f>TEXT(Sales[[#This Row],[Date and Time]],"dddd")</f>
        <v>Wednesday</v>
      </c>
      <c r="M973" s="1" t="str">
        <f>TEXT(Sales[[#This Row],[Date and Time]],"mm")</f>
        <v>04</v>
      </c>
      <c r="N973" s="10" t="str">
        <f>TEXT(Sales[[#This Row],[Date and Time]],"mmmm")</f>
        <v>April</v>
      </c>
    </row>
    <row r="974" spans="1:14" x14ac:dyDescent="0.3">
      <c r="A974" s="1" t="s">
        <v>4442</v>
      </c>
      <c r="B974" s="2">
        <v>45415.45449074074</v>
      </c>
      <c r="C974" s="1" t="s">
        <v>3322</v>
      </c>
      <c r="D974" s="1" t="s">
        <v>472</v>
      </c>
      <c r="E974" s="1" t="s">
        <v>3471</v>
      </c>
      <c r="F974" s="1" t="s">
        <v>3472</v>
      </c>
      <c r="G974" s="1">
        <v>658.89</v>
      </c>
      <c r="H974" s="1">
        <v>2</v>
      </c>
      <c r="I974" s="1">
        <f>Sales[[#This Row],[Selling Price]]*H974</f>
        <v>1317.78</v>
      </c>
      <c r="J974" s="1">
        <f>VLOOKUP(Sales[[#This Row],[Product ID]],Products[],4,0)</f>
        <v>35.22</v>
      </c>
      <c r="K974" s="1">
        <f>Sales[[#This Row],[Total Sales]]-Sales[[#This Row],[Cost price]]</f>
        <v>1282.56</v>
      </c>
      <c r="L974" s="1" t="str">
        <f>TEXT(Sales[[#This Row],[Date and Time]],"dddd")</f>
        <v>Friday</v>
      </c>
      <c r="M974" s="1" t="str">
        <f>TEXT(Sales[[#This Row],[Date and Time]],"mm")</f>
        <v>05</v>
      </c>
      <c r="N974" s="10" t="str">
        <f>TEXT(Sales[[#This Row],[Date and Time]],"mmmm")</f>
        <v>May</v>
      </c>
    </row>
    <row r="975" spans="1:14" x14ac:dyDescent="0.3">
      <c r="A975" s="1" t="s">
        <v>4443</v>
      </c>
      <c r="B975" s="2">
        <v>45347.624108796299</v>
      </c>
      <c r="C975" s="1" t="s">
        <v>3403</v>
      </c>
      <c r="D975" s="1" t="s">
        <v>2520</v>
      </c>
      <c r="E975" s="1" t="s">
        <v>3466</v>
      </c>
      <c r="F975" s="1" t="s">
        <v>3467</v>
      </c>
      <c r="G975" s="1">
        <v>1241.25</v>
      </c>
      <c r="H975" s="1">
        <v>4</v>
      </c>
      <c r="I975" s="1">
        <f>Sales[[#This Row],[Selling Price]]*H975</f>
        <v>4965</v>
      </c>
      <c r="J975" s="1">
        <f>VLOOKUP(Sales[[#This Row],[Product ID]],Products[],4,0)</f>
        <v>904.67</v>
      </c>
      <c r="K975" s="1">
        <f>Sales[[#This Row],[Total Sales]]-Sales[[#This Row],[Cost price]]</f>
        <v>4060.33</v>
      </c>
      <c r="L975" s="1" t="str">
        <f>TEXT(Sales[[#This Row],[Date and Time]],"dddd")</f>
        <v>Sunday</v>
      </c>
      <c r="M975" s="1" t="str">
        <f>TEXT(Sales[[#This Row],[Date and Time]],"mm")</f>
        <v>02</v>
      </c>
      <c r="N975" s="10" t="str">
        <f>TEXT(Sales[[#This Row],[Date and Time]],"mmmm")</f>
        <v>February</v>
      </c>
    </row>
    <row r="976" spans="1:14" x14ac:dyDescent="0.3">
      <c r="A976" s="1" t="s">
        <v>4444</v>
      </c>
      <c r="B976" s="2">
        <v>45438.485138888886</v>
      </c>
      <c r="C976" s="1" t="s">
        <v>3386</v>
      </c>
      <c r="D976" s="1" t="s">
        <v>2195</v>
      </c>
      <c r="E976" s="1" t="s">
        <v>3466</v>
      </c>
      <c r="F976" s="1" t="s">
        <v>3469</v>
      </c>
      <c r="G976" s="1">
        <v>851.31</v>
      </c>
      <c r="H976" s="1">
        <v>9</v>
      </c>
      <c r="I976" s="1">
        <f>Sales[[#This Row],[Selling Price]]*H976</f>
        <v>7661.7899999999991</v>
      </c>
      <c r="J976" s="1">
        <f>VLOOKUP(Sales[[#This Row],[Product ID]],Products[],4,0)</f>
        <v>751.27</v>
      </c>
      <c r="K976" s="1">
        <f>Sales[[#This Row],[Total Sales]]-Sales[[#This Row],[Cost price]]</f>
        <v>6910.5199999999986</v>
      </c>
      <c r="L976" s="1" t="str">
        <f>TEXT(Sales[[#This Row],[Date and Time]],"dddd")</f>
        <v>Sunday</v>
      </c>
      <c r="M976" s="1" t="str">
        <f>TEXT(Sales[[#This Row],[Date and Time]],"mm")</f>
        <v>05</v>
      </c>
      <c r="N976" s="10" t="str">
        <f>TEXT(Sales[[#This Row],[Date and Time]],"mmmm")</f>
        <v>May</v>
      </c>
    </row>
    <row r="977" spans="1:14" x14ac:dyDescent="0.3">
      <c r="A977" s="1" t="s">
        <v>4445</v>
      </c>
      <c r="B977" s="2">
        <v>45323.885844907411</v>
      </c>
      <c r="C977" s="1" t="s">
        <v>3249</v>
      </c>
      <c r="D977" s="1" t="s">
        <v>2849</v>
      </c>
      <c r="E977" s="1" t="s">
        <v>3464</v>
      </c>
      <c r="F977" s="1" t="s">
        <v>3472</v>
      </c>
      <c r="G977" s="1">
        <v>203.95</v>
      </c>
      <c r="H977" s="1">
        <v>6</v>
      </c>
      <c r="I977" s="1">
        <f>Sales[[#This Row],[Selling Price]]*H977</f>
        <v>1223.6999999999998</v>
      </c>
      <c r="J977" s="1">
        <f>VLOOKUP(Sales[[#This Row],[Product ID]],Products[],4,0)</f>
        <v>866.87</v>
      </c>
      <c r="K977" s="1">
        <f>Sales[[#This Row],[Total Sales]]-Sales[[#This Row],[Cost price]]</f>
        <v>356.82999999999981</v>
      </c>
      <c r="L977" s="1" t="str">
        <f>TEXT(Sales[[#This Row],[Date and Time]],"dddd")</f>
        <v>Thursday</v>
      </c>
      <c r="M977" s="1" t="str">
        <f>TEXT(Sales[[#This Row],[Date and Time]],"mm")</f>
        <v>02</v>
      </c>
      <c r="N977" s="10" t="str">
        <f>TEXT(Sales[[#This Row],[Date and Time]],"mmmm")</f>
        <v>February</v>
      </c>
    </row>
    <row r="978" spans="1:14" x14ac:dyDescent="0.3">
      <c r="A978" s="1" t="s">
        <v>4446</v>
      </c>
      <c r="B978" s="2">
        <v>45554.867743055554</v>
      </c>
      <c r="C978" s="1" t="s">
        <v>3346</v>
      </c>
      <c r="D978" s="1" t="s">
        <v>499</v>
      </c>
      <c r="E978" s="1" t="s">
        <v>3471</v>
      </c>
      <c r="F978" s="1" t="s">
        <v>3462</v>
      </c>
      <c r="G978" s="1">
        <v>841.06</v>
      </c>
      <c r="H978" s="1">
        <v>7</v>
      </c>
      <c r="I978" s="1">
        <f>Sales[[#This Row],[Selling Price]]*H978</f>
        <v>5887.42</v>
      </c>
      <c r="J978" s="1">
        <f>VLOOKUP(Sales[[#This Row],[Product ID]],Products[],4,0)</f>
        <v>171.16</v>
      </c>
      <c r="K978" s="1">
        <f>Sales[[#This Row],[Total Sales]]-Sales[[#This Row],[Cost price]]</f>
        <v>5716.26</v>
      </c>
      <c r="L978" s="1" t="str">
        <f>TEXT(Sales[[#This Row],[Date and Time]],"dddd")</f>
        <v>Thursday</v>
      </c>
      <c r="M978" s="1" t="str">
        <f>TEXT(Sales[[#This Row],[Date and Time]],"mm")</f>
        <v>09</v>
      </c>
      <c r="N978" s="10" t="str">
        <f>TEXT(Sales[[#This Row],[Date and Time]],"mmmm")</f>
        <v>September</v>
      </c>
    </row>
    <row r="979" spans="1:14" x14ac:dyDescent="0.3">
      <c r="A979" s="1" t="s">
        <v>4447</v>
      </c>
      <c r="B979" s="2">
        <v>45466.265856481485</v>
      </c>
      <c r="C979" s="1" t="s">
        <v>3296</v>
      </c>
      <c r="D979" s="1" t="s">
        <v>2319</v>
      </c>
      <c r="E979" s="1" t="s">
        <v>3464</v>
      </c>
      <c r="F979" s="1" t="s">
        <v>3467</v>
      </c>
      <c r="G979" s="1">
        <v>648.62</v>
      </c>
      <c r="H979" s="1">
        <v>7</v>
      </c>
      <c r="I979" s="1">
        <f>Sales[[#This Row],[Selling Price]]*H979</f>
        <v>4540.34</v>
      </c>
      <c r="J979" s="1">
        <f>VLOOKUP(Sales[[#This Row],[Product ID]],Products[],4,0)</f>
        <v>587.24</v>
      </c>
      <c r="K979" s="1">
        <f>Sales[[#This Row],[Total Sales]]-Sales[[#This Row],[Cost price]]</f>
        <v>3953.1000000000004</v>
      </c>
      <c r="L979" s="1" t="str">
        <f>TEXT(Sales[[#This Row],[Date and Time]],"dddd")</f>
        <v>Sunday</v>
      </c>
      <c r="M979" s="1" t="str">
        <f>TEXT(Sales[[#This Row],[Date and Time]],"mm")</f>
        <v>06</v>
      </c>
      <c r="N979" s="10" t="str">
        <f>TEXT(Sales[[#This Row],[Date and Time]],"mmmm")</f>
        <v>June</v>
      </c>
    </row>
    <row r="980" spans="1:14" x14ac:dyDescent="0.3">
      <c r="A980" s="1" t="s">
        <v>4448</v>
      </c>
      <c r="B980" s="2">
        <v>45550.368263888886</v>
      </c>
      <c r="C980" s="1" t="s">
        <v>3342</v>
      </c>
      <c r="D980" s="1" t="s">
        <v>1232</v>
      </c>
      <c r="E980" s="1" t="s">
        <v>3464</v>
      </c>
      <c r="F980" s="1" t="s">
        <v>3472</v>
      </c>
      <c r="G980" s="1">
        <v>1363.89</v>
      </c>
      <c r="H980" s="1">
        <v>4</v>
      </c>
      <c r="I980" s="1">
        <f>Sales[[#This Row],[Selling Price]]*H980</f>
        <v>5455.56</v>
      </c>
      <c r="J980" s="1">
        <f>VLOOKUP(Sales[[#This Row],[Product ID]],Products[],4,0)</f>
        <v>961.3</v>
      </c>
      <c r="K980" s="1">
        <f>Sales[[#This Row],[Total Sales]]-Sales[[#This Row],[Cost price]]</f>
        <v>4494.26</v>
      </c>
      <c r="L980" s="1" t="str">
        <f>TEXT(Sales[[#This Row],[Date and Time]],"dddd")</f>
        <v>Sunday</v>
      </c>
      <c r="M980" s="1" t="str">
        <f>TEXT(Sales[[#This Row],[Date and Time]],"mm")</f>
        <v>09</v>
      </c>
      <c r="N980" s="10" t="str">
        <f>TEXT(Sales[[#This Row],[Date and Time]],"mmmm")</f>
        <v>September</v>
      </c>
    </row>
    <row r="981" spans="1:14" x14ac:dyDescent="0.3">
      <c r="A981" s="1" t="s">
        <v>4449</v>
      </c>
      <c r="B981" s="2">
        <v>45508.915405092594</v>
      </c>
      <c r="C981" s="1" t="s">
        <v>3283</v>
      </c>
      <c r="D981" s="1" t="s">
        <v>249</v>
      </c>
      <c r="E981" s="1" t="s">
        <v>3466</v>
      </c>
      <c r="F981" s="1" t="s">
        <v>3476</v>
      </c>
      <c r="G981" s="1">
        <v>197.67</v>
      </c>
      <c r="H981" s="1">
        <v>6</v>
      </c>
      <c r="I981" s="1">
        <f>Sales[[#This Row],[Selling Price]]*H981</f>
        <v>1186.02</v>
      </c>
      <c r="J981" s="1">
        <f>VLOOKUP(Sales[[#This Row],[Product ID]],Products[],4,0)</f>
        <v>462.14</v>
      </c>
      <c r="K981" s="1">
        <f>Sales[[#This Row],[Total Sales]]-Sales[[#This Row],[Cost price]]</f>
        <v>723.88</v>
      </c>
      <c r="L981" s="1" t="str">
        <f>TEXT(Sales[[#This Row],[Date and Time]],"dddd")</f>
        <v>Sunday</v>
      </c>
      <c r="M981" s="1" t="str">
        <f>TEXT(Sales[[#This Row],[Date and Time]],"mm")</f>
        <v>08</v>
      </c>
      <c r="N981" s="10" t="str">
        <f>TEXT(Sales[[#This Row],[Date and Time]],"mmmm")</f>
        <v>August</v>
      </c>
    </row>
    <row r="982" spans="1:14" x14ac:dyDescent="0.3">
      <c r="A982" s="1" t="s">
        <v>4450</v>
      </c>
      <c r="B982" s="2">
        <v>45428.785138888888</v>
      </c>
      <c r="C982" s="1" t="s">
        <v>3315</v>
      </c>
      <c r="D982" s="1" t="s">
        <v>2813</v>
      </c>
      <c r="E982" s="1" t="s">
        <v>3464</v>
      </c>
      <c r="F982" s="1" t="s">
        <v>3467</v>
      </c>
      <c r="G982" s="1">
        <v>982.52</v>
      </c>
      <c r="H982" s="1">
        <v>1</v>
      </c>
      <c r="I982" s="1">
        <f>Sales[[#This Row],[Selling Price]]*H982</f>
        <v>982.52</v>
      </c>
      <c r="J982" s="1">
        <f>VLOOKUP(Sales[[#This Row],[Product ID]],Products[],4,0)</f>
        <v>90.98</v>
      </c>
      <c r="K982" s="1">
        <f>Sales[[#This Row],[Total Sales]]-Sales[[#This Row],[Cost price]]</f>
        <v>891.54</v>
      </c>
      <c r="L982" s="1" t="str">
        <f>TEXT(Sales[[#This Row],[Date and Time]],"dddd")</f>
        <v>Thursday</v>
      </c>
      <c r="M982" s="1" t="str">
        <f>TEXT(Sales[[#This Row],[Date and Time]],"mm")</f>
        <v>05</v>
      </c>
      <c r="N982" s="10" t="str">
        <f>TEXT(Sales[[#This Row],[Date and Time]],"mmmm")</f>
        <v>May</v>
      </c>
    </row>
    <row r="983" spans="1:14" x14ac:dyDescent="0.3">
      <c r="A983" s="1" t="s">
        <v>4451</v>
      </c>
      <c r="B983" s="2">
        <v>45584.448877314811</v>
      </c>
      <c r="C983" s="1" t="s">
        <v>3293</v>
      </c>
      <c r="D983" s="1" t="s">
        <v>2877</v>
      </c>
      <c r="E983" s="1" t="s">
        <v>3466</v>
      </c>
      <c r="F983" s="1" t="s">
        <v>3472</v>
      </c>
      <c r="G983" s="1">
        <v>675.54</v>
      </c>
      <c r="H983" s="1">
        <v>5</v>
      </c>
      <c r="I983" s="1">
        <f>Sales[[#This Row],[Selling Price]]*H983</f>
        <v>3377.7</v>
      </c>
      <c r="J983" s="1">
        <f>VLOOKUP(Sales[[#This Row],[Product ID]],Products[],4,0)</f>
        <v>174.99</v>
      </c>
      <c r="K983" s="1">
        <f>Sales[[#This Row],[Total Sales]]-Sales[[#This Row],[Cost price]]</f>
        <v>3202.71</v>
      </c>
      <c r="L983" s="1" t="str">
        <f>TEXT(Sales[[#This Row],[Date and Time]],"dddd")</f>
        <v>Saturday</v>
      </c>
      <c r="M983" s="1" t="str">
        <f>TEXT(Sales[[#This Row],[Date and Time]],"mm")</f>
        <v>10</v>
      </c>
      <c r="N983" s="10" t="str">
        <f>TEXT(Sales[[#This Row],[Date and Time]],"mmmm")</f>
        <v>October</v>
      </c>
    </row>
    <row r="984" spans="1:14" x14ac:dyDescent="0.3">
      <c r="A984" s="1" t="s">
        <v>4452</v>
      </c>
      <c r="B984" s="2">
        <v>45321.740381944444</v>
      </c>
      <c r="C984" s="1" t="s">
        <v>3250</v>
      </c>
      <c r="D984" s="1" t="s">
        <v>2461</v>
      </c>
      <c r="E984" s="1" t="s">
        <v>3479</v>
      </c>
      <c r="F984" s="1" t="s">
        <v>3476</v>
      </c>
      <c r="G984" s="1">
        <v>682.72</v>
      </c>
      <c r="H984" s="1">
        <v>2</v>
      </c>
      <c r="I984" s="1">
        <f>Sales[[#This Row],[Selling Price]]*H984</f>
        <v>1365.44</v>
      </c>
      <c r="J984" s="1">
        <f>VLOOKUP(Sales[[#This Row],[Product ID]],Products[],4,0)</f>
        <v>114.47</v>
      </c>
      <c r="K984" s="1">
        <f>Sales[[#This Row],[Total Sales]]-Sales[[#This Row],[Cost price]]</f>
        <v>1250.97</v>
      </c>
      <c r="L984" s="1" t="str">
        <f>TEXT(Sales[[#This Row],[Date and Time]],"dddd")</f>
        <v>Tuesday</v>
      </c>
      <c r="M984" s="1" t="str">
        <f>TEXT(Sales[[#This Row],[Date and Time]],"mm")</f>
        <v>01</v>
      </c>
      <c r="N984" s="10" t="str">
        <f>TEXT(Sales[[#This Row],[Date and Time]],"mmmm")</f>
        <v>January</v>
      </c>
    </row>
    <row r="985" spans="1:14" x14ac:dyDescent="0.3">
      <c r="A985" s="1" t="s">
        <v>4453</v>
      </c>
      <c r="B985" s="2">
        <v>45336.875972222224</v>
      </c>
      <c r="C985" s="1" t="s">
        <v>3339</v>
      </c>
      <c r="D985" s="1" t="s">
        <v>3184</v>
      </c>
      <c r="E985" s="1" t="s">
        <v>3471</v>
      </c>
      <c r="F985" s="1" t="s">
        <v>3467</v>
      </c>
      <c r="G985" s="1">
        <v>711.57</v>
      </c>
      <c r="H985" s="1">
        <v>10</v>
      </c>
      <c r="I985" s="1">
        <f>Sales[[#This Row],[Selling Price]]*H985</f>
        <v>7115.7000000000007</v>
      </c>
      <c r="J985" s="1">
        <f>VLOOKUP(Sales[[#This Row],[Product ID]],Products[],4,0)</f>
        <v>646.59</v>
      </c>
      <c r="K985" s="1">
        <f>Sales[[#This Row],[Total Sales]]-Sales[[#This Row],[Cost price]]</f>
        <v>6469.1100000000006</v>
      </c>
      <c r="L985" s="1" t="str">
        <f>TEXT(Sales[[#This Row],[Date and Time]],"dddd")</f>
        <v>Wednesday</v>
      </c>
      <c r="M985" s="1" t="str">
        <f>TEXT(Sales[[#This Row],[Date and Time]],"mm")</f>
        <v>02</v>
      </c>
      <c r="N985" s="10" t="str">
        <f>TEXT(Sales[[#This Row],[Date and Time]],"mmmm")</f>
        <v>February</v>
      </c>
    </row>
    <row r="986" spans="1:14" x14ac:dyDescent="0.3">
      <c r="A986" s="1" t="s">
        <v>4454</v>
      </c>
      <c r="B986" s="2">
        <v>45390.78434027778</v>
      </c>
      <c r="C986" s="1" t="s">
        <v>3377</v>
      </c>
      <c r="D986" s="1" t="s">
        <v>2592</v>
      </c>
      <c r="E986" s="1" t="s">
        <v>3479</v>
      </c>
      <c r="F986" s="1" t="s">
        <v>3472</v>
      </c>
      <c r="G986" s="1">
        <v>1224.6300000000001</v>
      </c>
      <c r="H986" s="1">
        <v>5</v>
      </c>
      <c r="I986" s="1">
        <f>Sales[[#This Row],[Selling Price]]*H986</f>
        <v>6123.1500000000005</v>
      </c>
      <c r="J986" s="1">
        <f>VLOOKUP(Sales[[#This Row],[Product ID]],Products[],4,0)</f>
        <v>409.39</v>
      </c>
      <c r="K986" s="1">
        <f>Sales[[#This Row],[Total Sales]]-Sales[[#This Row],[Cost price]]</f>
        <v>5713.76</v>
      </c>
      <c r="L986" s="1" t="str">
        <f>TEXT(Sales[[#This Row],[Date and Time]],"dddd")</f>
        <v>Monday</v>
      </c>
      <c r="M986" s="1" t="str">
        <f>TEXT(Sales[[#This Row],[Date and Time]],"mm")</f>
        <v>04</v>
      </c>
      <c r="N986" s="10" t="str">
        <f>TEXT(Sales[[#This Row],[Date and Time]],"mmmm")</f>
        <v>April</v>
      </c>
    </row>
    <row r="987" spans="1:14" x14ac:dyDescent="0.3">
      <c r="A987" s="1" t="s">
        <v>4455</v>
      </c>
      <c r="B987" s="2">
        <v>45567.95453703704</v>
      </c>
      <c r="C987" s="1" t="s">
        <v>3425</v>
      </c>
      <c r="D987" s="1" t="s">
        <v>747</v>
      </c>
      <c r="E987" s="1" t="s">
        <v>3479</v>
      </c>
      <c r="F987" s="1" t="s">
        <v>3469</v>
      </c>
      <c r="G987" s="1">
        <v>1871.7</v>
      </c>
      <c r="H987" s="1">
        <v>2</v>
      </c>
      <c r="I987" s="1">
        <f>Sales[[#This Row],[Selling Price]]*H987</f>
        <v>3743.4</v>
      </c>
      <c r="J987" s="1">
        <f>VLOOKUP(Sales[[#This Row],[Product ID]],Products[],4,0)</f>
        <v>95.27</v>
      </c>
      <c r="K987" s="1">
        <f>Sales[[#This Row],[Total Sales]]-Sales[[#This Row],[Cost price]]</f>
        <v>3648.13</v>
      </c>
      <c r="L987" s="1" t="str">
        <f>TEXT(Sales[[#This Row],[Date and Time]],"dddd")</f>
        <v>Wednesday</v>
      </c>
      <c r="M987" s="1" t="str">
        <f>TEXT(Sales[[#This Row],[Date and Time]],"mm")</f>
        <v>10</v>
      </c>
      <c r="N987" s="10" t="str">
        <f>TEXT(Sales[[#This Row],[Date and Time]],"mmmm")</f>
        <v>October</v>
      </c>
    </row>
    <row r="988" spans="1:14" x14ac:dyDescent="0.3">
      <c r="A988" s="1" t="s">
        <v>4456</v>
      </c>
      <c r="B988" s="2">
        <v>45515.980833333335</v>
      </c>
      <c r="C988" s="1" t="s">
        <v>3364</v>
      </c>
      <c r="D988" s="1" t="s">
        <v>539</v>
      </c>
      <c r="E988" s="1" t="s">
        <v>3471</v>
      </c>
      <c r="F988" s="1" t="s">
        <v>3476</v>
      </c>
      <c r="G988" s="1">
        <v>648.48</v>
      </c>
      <c r="H988" s="1">
        <v>4</v>
      </c>
      <c r="I988" s="1">
        <f>Sales[[#This Row],[Selling Price]]*H988</f>
        <v>2593.92</v>
      </c>
      <c r="J988" s="1">
        <f>VLOOKUP(Sales[[#This Row],[Product ID]],Products[],4,0)</f>
        <v>771.88</v>
      </c>
      <c r="K988" s="1">
        <f>Sales[[#This Row],[Total Sales]]-Sales[[#This Row],[Cost price]]</f>
        <v>1822.04</v>
      </c>
      <c r="L988" s="1" t="str">
        <f>TEXT(Sales[[#This Row],[Date and Time]],"dddd")</f>
        <v>Sunday</v>
      </c>
      <c r="M988" s="1" t="str">
        <f>TEXT(Sales[[#This Row],[Date and Time]],"mm")</f>
        <v>08</v>
      </c>
      <c r="N988" s="10" t="str">
        <f>TEXT(Sales[[#This Row],[Date and Time]],"mmmm")</f>
        <v>August</v>
      </c>
    </row>
    <row r="989" spans="1:14" x14ac:dyDescent="0.3">
      <c r="A989" s="1" t="s">
        <v>4457</v>
      </c>
      <c r="B989" s="2">
        <v>45579.228854166664</v>
      </c>
      <c r="C989" s="1" t="s">
        <v>3374</v>
      </c>
      <c r="D989" s="1" t="s">
        <v>798</v>
      </c>
      <c r="E989" s="1" t="s">
        <v>3466</v>
      </c>
      <c r="F989" s="1" t="s">
        <v>3476</v>
      </c>
      <c r="G989" s="1">
        <v>966.87</v>
      </c>
      <c r="H989" s="1">
        <v>1</v>
      </c>
      <c r="I989" s="1">
        <f>Sales[[#This Row],[Selling Price]]*H989</f>
        <v>966.87</v>
      </c>
      <c r="J989" s="1">
        <f>VLOOKUP(Sales[[#This Row],[Product ID]],Products[],4,0)</f>
        <v>795.14</v>
      </c>
      <c r="K989" s="1">
        <f>Sales[[#This Row],[Total Sales]]-Sales[[#This Row],[Cost price]]</f>
        <v>171.73000000000002</v>
      </c>
      <c r="L989" s="1" t="str">
        <f>TEXT(Sales[[#This Row],[Date and Time]],"dddd")</f>
        <v>Monday</v>
      </c>
      <c r="M989" s="1" t="str">
        <f>TEXT(Sales[[#This Row],[Date and Time]],"mm")</f>
        <v>10</v>
      </c>
      <c r="N989" s="10" t="str">
        <f>TEXT(Sales[[#This Row],[Date and Time]],"mmmm")</f>
        <v>October</v>
      </c>
    </row>
    <row r="990" spans="1:14" x14ac:dyDescent="0.3">
      <c r="A990" s="1" t="s">
        <v>4458</v>
      </c>
      <c r="B990" s="2">
        <v>45459.840555555558</v>
      </c>
      <c r="C990" s="1" t="s">
        <v>3317</v>
      </c>
      <c r="D990" s="1" t="s">
        <v>442</v>
      </c>
      <c r="E990" s="1" t="s">
        <v>3461</v>
      </c>
      <c r="F990" s="1" t="s">
        <v>3469</v>
      </c>
      <c r="G990" s="1">
        <v>973.42</v>
      </c>
      <c r="H990" s="1">
        <v>1</v>
      </c>
      <c r="I990" s="1">
        <f>Sales[[#This Row],[Selling Price]]*H990</f>
        <v>973.42</v>
      </c>
      <c r="J990" s="1">
        <f>VLOOKUP(Sales[[#This Row],[Product ID]],Products[],4,0)</f>
        <v>327.89</v>
      </c>
      <c r="K990" s="1">
        <f>Sales[[#This Row],[Total Sales]]-Sales[[#This Row],[Cost price]]</f>
        <v>645.53</v>
      </c>
      <c r="L990" s="1" t="str">
        <f>TEXT(Sales[[#This Row],[Date and Time]],"dddd")</f>
        <v>Sunday</v>
      </c>
      <c r="M990" s="1" t="str">
        <f>TEXT(Sales[[#This Row],[Date and Time]],"mm")</f>
        <v>06</v>
      </c>
      <c r="N990" s="10" t="str">
        <f>TEXT(Sales[[#This Row],[Date and Time]],"mmmm")</f>
        <v>June</v>
      </c>
    </row>
    <row r="991" spans="1:14" x14ac:dyDescent="0.3">
      <c r="A991" s="1" t="s">
        <v>4459</v>
      </c>
      <c r="B991" s="2">
        <v>45527.832175925927</v>
      </c>
      <c r="C991" s="1" t="s">
        <v>3432</v>
      </c>
      <c r="D991" s="1" t="s">
        <v>2391</v>
      </c>
      <c r="E991" s="1" t="s">
        <v>3464</v>
      </c>
      <c r="F991" s="1" t="s">
        <v>3476</v>
      </c>
      <c r="G991" s="1">
        <v>1491.27</v>
      </c>
      <c r="H991" s="1">
        <v>7</v>
      </c>
      <c r="I991" s="1">
        <f>Sales[[#This Row],[Selling Price]]*H991</f>
        <v>10438.89</v>
      </c>
      <c r="J991" s="1">
        <f>VLOOKUP(Sales[[#This Row],[Product ID]],Products[],4,0)</f>
        <v>221.06</v>
      </c>
      <c r="K991" s="1">
        <f>Sales[[#This Row],[Total Sales]]-Sales[[#This Row],[Cost price]]</f>
        <v>10217.83</v>
      </c>
      <c r="L991" s="1" t="str">
        <f>TEXT(Sales[[#This Row],[Date and Time]],"dddd")</f>
        <v>Friday</v>
      </c>
      <c r="M991" s="1" t="str">
        <f>TEXT(Sales[[#This Row],[Date and Time]],"mm")</f>
        <v>08</v>
      </c>
      <c r="N991" s="10" t="str">
        <f>TEXT(Sales[[#This Row],[Date and Time]],"mmmm")</f>
        <v>August</v>
      </c>
    </row>
    <row r="992" spans="1:14" x14ac:dyDescent="0.3">
      <c r="A992" s="1" t="s">
        <v>4460</v>
      </c>
      <c r="B992" s="2">
        <v>45463.184884259259</v>
      </c>
      <c r="C992" s="1" t="s">
        <v>3391</v>
      </c>
      <c r="D992" s="1" t="s">
        <v>1763</v>
      </c>
      <c r="E992" s="1" t="s">
        <v>3464</v>
      </c>
      <c r="F992" s="1" t="s">
        <v>3476</v>
      </c>
      <c r="G992" s="1">
        <v>691.05</v>
      </c>
      <c r="H992" s="1">
        <v>10</v>
      </c>
      <c r="I992" s="1">
        <f>Sales[[#This Row],[Selling Price]]*H992</f>
        <v>6910.5</v>
      </c>
      <c r="J992" s="1">
        <f>VLOOKUP(Sales[[#This Row],[Product ID]],Products[],4,0)</f>
        <v>374.92</v>
      </c>
      <c r="K992" s="1">
        <f>Sales[[#This Row],[Total Sales]]-Sales[[#This Row],[Cost price]]</f>
        <v>6535.58</v>
      </c>
      <c r="L992" s="1" t="str">
        <f>TEXT(Sales[[#This Row],[Date and Time]],"dddd")</f>
        <v>Thursday</v>
      </c>
      <c r="M992" s="1" t="str">
        <f>TEXT(Sales[[#This Row],[Date and Time]],"mm")</f>
        <v>06</v>
      </c>
      <c r="N992" s="10" t="str">
        <f>TEXT(Sales[[#This Row],[Date and Time]],"mmmm")</f>
        <v>June</v>
      </c>
    </row>
    <row r="993" spans="1:14" x14ac:dyDescent="0.3">
      <c r="A993" s="1" t="s">
        <v>4461</v>
      </c>
      <c r="B993" s="2">
        <v>45511.139224537037</v>
      </c>
      <c r="C993" s="1" t="s">
        <v>3445</v>
      </c>
      <c r="D993" s="1" t="s">
        <v>1810</v>
      </c>
      <c r="E993" s="1" t="s">
        <v>3466</v>
      </c>
      <c r="F993" s="1" t="s">
        <v>3462</v>
      </c>
      <c r="G993" s="1">
        <v>1556.64</v>
      </c>
      <c r="H993" s="1">
        <v>9</v>
      </c>
      <c r="I993" s="1">
        <f>Sales[[#This Row],[Selling Price]]*H993</f>
        <v>14009.76</v>
      </c>
      <c r="J993" s="1">
        <f>VLOOKUP(Sales[[#This Row],[Product ID]],Products[],4,0)</f>
        <v>154.76</v>
      </c>
      <c r="K993" s="1">
        <f>Sales[[#This Row],[Total Sales]]-Sales[[#This Row],[Cost price]]</f>
        <v>13855</v>
      </c>
      <c r="L993" s="1" t="str">
        <f>TEXT(Sales[[#This Row],[Date and Time]],"dddd")</f>
        <v>Wednesday</v>
      </c>
      <c r="M993" s="1" t="str">
        <f>TEXT(Sales[[#This Row],[Date and Time]],"mm")</f>
        <v>08</v>
      </c>
      <c r="N993" s="10" t="str">
        <f>TEXT(Sales[[#This Row],[Date and Time]],"mmmm")</f>
        <v>August</v>
      </c>
    </row>
    <row r="994" spans="1:14" x14ac:dyDescent="0.3">
      <c r="A994" s="1" t="s">
        <v>4462</v>
      </c>
      <c r="B994" s="2">
        <v>45314.89298611111</v>
      </c>
      <c r="C994" s="1" t="s">
        <v>3214</v>
      </c>
      <c r="D994" s="1" t="s">
        <v>1336</v>
      </c>
      <c r="E994" s="1" t="s">
        <v>3461</v>
      </c>
      <c r="F994" s="1" t="s">
        <v>3467</v>
      </c>
      <c r="G994" s="1">
        <v>1713.48</v>
      </c>
      <c r="H994" s="1">
        <v>8</v>
      </c>
      <c r="I994" s="1">
        <f>Sales[[#This Row],[Selling Price]]*H994</f>
        <v>13707.84</v>
      </c>
      <c r="J994" s="1">
        <f>VLOOKUP(Sales[[#This Row],[Product ID]],Products[],4,0)</f>
        <v>435.29</v>
      </c>
      <c r="K994" s="1">
        <f>Sales[[#This Row],[Total Sales]]-Sales[[#This Row],[Cost price]]</f>
        <v>13272.55</v>
      </c>
      <c r="L994" s="1" t="str">
        <f>TEXT(Sales[[#This Row],[Date and Time]],"dddd")</f>
        <v>Tuesday</v>
      </c>
      <c r="M994" s="1" t="str">
        <f>TEXT(Sales[[#This Row],[Date and Time]],"mm")</f>
        <v>01</v>
      </c>
      <c r="N994" s="10" t="str">
        <f>TEXT(Sales[[#This Row],[Date and Time]],"mmmm")</f>
        <v>January</v>
      </c>
    </row>
    <row r="995" spans="1:14" x14ac:dyDescent="0.3">
      <c r="A995" s="1" t="s">
        <v>4463</v>
      </c>
      <c r="B995" s="2">
        <v>45364.050532407404</v>
      </c>
      <c r="C995" s="1" t="s">
        <v>3257</v>
      </c>
      <c r="D995" s="1" t="s">
        <v>2780</v>
      </c>
      <c r="E995" s="1" t="s">
        <v>3464</v>
      </c>
      <c r="F995" s="1" t="s">
        <v>3476</v>
      </c>
      <c r="G995" s="1">
        <v>101.67</v>
      </c>
      <c r="H995" s="1">
        <v>5</v>
      </c>
      <c r="I995" s="1">
        <f>Sales[[#This Row],[Selling Price]]*H995</f>
        <v>508.35</v>
      </c>
      <c r="J995" s="1">
        <f>VLOOKUP(Sales[[#This Row],[Product ID]],Products[],4,0)</f>
        <v>288.51</v>
      </c>
      <c r="K995" s="1">
        <f>Sales[[#This Row],[Total Sales]]-Sales[[#This Row],[Cost price]]</f>
        <v>219.84000000000003</v>
      </c>
      <c r="L995" s="1" t="str">
        <f>TEXT(Sales[[#This Row],[Date and Time]],"dddd")</f>
        <v>Wednesday</v>
      </c>
      <c r="M995" s="1" t="str">
        <f>TEXT(Sales[[#This Row],[Date and Time]],"mm")</f>
        <v>03</v>
      </c>
      <c r="N995" s="10" t="str">
        <f>TEXT(Sales[[#This Row],[Date and Time]],"mmmm")</f>
        <v>March</v>
      </c>
    </row>
    <row r="996" spans="1:14" x14ac:dyDescent="0.3">
      <c r="A996" s="1" t="s">
        <v>4464</v>
      </c>
      <c r="B996" s="2">
        <v>45404.661053240743</v>
      </c>
      <c r="C996" s="1" t="s">
        <v>3420</v>
      </c>
      <c r="D996" s="1" t="s">
        <v>78</v>
      </c>
      <c r="E996" s="1" t="s">
        <v>3466</v>
      </c>
      <c r="F996" s="1" t="s">
        <v>3467</v>
      </c>
      <c r="G996" s="1">
        <v>1429.08</v>
      </c>
      <c r="H996" s="1">
        <v>5</v>
      </c>
      <c r="I996" s="1">
        <f>Sales[[#This Row],[Selling Price]]*H996</f>
        <v>7145.4</v>
      </c>
      <c r="J996" s="1">
        <f>VLOOKUP(Sales[[#This Row],[Product ID]],Products[],4,0)</f>
        <v>692.47</v>
      </c>
      <c r="K996" s="1">
        <f>Sales[[#This Row],[Total Sales]]-Sales[[#This Row],[Cost price]]</f>
        <v>6452.9299999999994</v>
      </c>
      <c r="L996" s="1" t="str">
        <f>TEXT(Sales[[#This Row],[Date and Time]],"dddd")</f>
        <v>Monday</v>
      </c>
      <c r="M996" s="1" t="str">
        <f>TEXT(Sales[[#This Row],[Date and Time]],"mm")</f>
        <v>04</v>
      </c>
      <c r="N996" s="10" t="str">
        <f>TEXT(Sales[[#This Row],[Date and Time]],"mmmm")</f>
        <v>April</v>
      </c>
    </row>
    <row r="997" spans="1:14" x14ac:dyDescent="0.3">
      <c r="A997" s="1" t="s">
        <v>4465</v>
      </c>
      <c r="B997" s="2">
        <v>45420.488958333335</v>
      </c>
      <c r="C997" s="1" t="s">
        <v>3416</v>
      </c>
      <c r="D997" s="1" t="s">
        <v>2245</v>
      </c>
      <c r="E997" s="1" t="s">
        <v>3479</v>
      </c>
      <c r="F997" s="1" t="s">
        <v>3476</v>
      </c>
      <c r="G997" s="1">
        <v>1159.02</v>
      </c>
      <c r="H997" s="1">
        <v>5</v>
      </c>
      <c r="I997" s="1">
        <f>Sales[[#This Row],[Selling Price]]*H997</f>
        <v>5795.1</v>
      </c>
      <c r="J997" s="1">
        <f>VLOOKUP(Sales[[#This Row],[Product ID]],Products[],4,0)</f>
        <v>753.5</v>
      </c>
      <c r="K997" s="1">
        <f>Sales[[#This Row],[Total Sales]]-Sales[[#This Row],[Cost price]]</f>
        <v>5041.6000000000004</v>
      </c>
      <c r="L997" s="1" t="str">
        <f>TEXT(Sales[[#This Row],[Date and Time]],"dddd")</f>
        <v>Wednesday</v>
      </c>
      <c r="M997" s="1" t="str">
        <f>TEXT(Sales[[#This Row],[Date and Time]],"mm")</f>
        <v>05</v>
      </c>
      <c r="N997" s="10" t="str">
        <f>TEXT(Sales[[#This Row],[Date and Time]],"mmmm")</f>
        <v>May</v>
      </c>
    </row>
    <row r="998" spans="1:14" x14ac:dyDescent="0.3">
      <c r="A998" s="1" t="s">
        <v>4466</v>
      </c>
      <c r="B998" s="2">
        <v>45534.297534722224</v>
      </c>
      <c r="C998" s="1" t="s">
        <v>3278</v>
      </c>
      <c r="D998" s="1" t="s">
        <v>230</v>
      </c>
      <c r="E998" s="1" t="s">
        <v>3479</v>
      </c>
      <c r="F998" s="1" t="s">
        <v>3472</v>
      </c>
      <c r="G998" s="1">
        <v>1395.75</v>
      </c>
      <c r="H998" s="1">
        <v>3</v>
      </c>
      <c r="I998" s="1">
        <f>Sales[[#This Row],[Selling Price]]*H998</f>
        <v>4187.25</v>
      </c>
      <c r="J998" s="1">
        <f>VLOOKUP(Sales[[#This Row],[Product ID]],Products[],4,0)</f>
        <v>330.51</v>
      </c>
      <c r="K998" s="1">
        <f>Sales[[#This Row],[Total Sales]]-Sales[[#This Row],[Cost price]]</f>
        <v>3856.74</v>
      </c>
      <c r="L998" s="1" t="str">
        <f>TEXT(Sales[[#This Row],[Date and Time]],"dddd")</f>
        <v>Friday</v>
      </c>
      <c r="M998" s="1" t="str">
        <f>TEXT(Sales[[#This Row],[Date and Time]],"mm")</f>
        <v>08</v>
      </c>
      <c r="N998" s="10" t="str">
        <f>TEXT(Sales[[#This Row],[Date and Time]],"mmmm")</f>
        <v>August</v>
      </c>
    </row>
    <row r="999" spans="1:14" x14ac:dyDescent="0.3">
      <c r="A999" s="1" t="s">
        <v>4467</v>
      </c>
      <c r="B999" s="2">
        <v>45380.621076388888</v>
      </c>
      <c r="C999" s="1" t="s">
        <v>3391</v>
      </c>
      <c r="D999" s="1" t="s">
        <v>2520</v>
      </c>
      <c r="E999" s="1" t="s">
        <v>3479</v>
      </c>
      <c r="F999" s="1" t="s">
        <v>3462</v>
      </c>
      <c r="G999" s="1">
        <v>71.48</v>
      </c>
      <c r="H999" s="1">
        <v>10</v>
      </c>
      <c r="I999" s="1">
        <f>Sales[[#This Row],[Selling Price]]*H999</f>
        <v>714.80000000000007</v>
      </c>
      <c r="J999" s="1">
        <f>VLOOKUP(Sales[[#This Row],[Product ID]],Products[],4,0)</f>
        <v>374.92</v>
      </c>
      <c r="K999" s="1">
        <f>Sales[[#This Row],[Total Sales]]-Sales[[#This Row],[Cost price]]</f>
        <v>339.88000000000005</v>
      </c>
      <c r="L999" s="1" t="str">
        <f>TEXT(Sales[[#This Row],[Date and Time]],"dddd")</f>
        <v>Friday</v>
      </c>
      <c r="M999" s="1" t="str">
        <f>TEXT(Sales[[#This Row],[Date and Time]],"mm")</f>
        <v>03</v>
      </c>
      <c r="N999" s="10" t="str">
        <f>TEXT(Sales[[#This Row],[Date and Time]],"mmmm")</f>
        <v>March</v>
      </c>
    </row>
    <row r="1000" spans="1:14" x14ac:dyDescent="0.3">
      <c r="A1000" s="1" t="s">
        <v>4468</v>
      </c>
      <c r="B1000" s="2">
        <v>45542.586388888885</v>
      </c>
      <c r="C1000" s="1" t="s">
        <v>3283</v>
      </c>
      <c r="D1000" s="1" t="s">
        <v>720</v>
      </c>
      <c r="E1000" s="1" t="s">
        <v>3466</v>
      </c>
      <c r="F1000" s="1" t="s">
        <v>3462</v>
      </c>
      <c r="G1000" s="1">
        <v>773.54</v>
      </c>
      <c r="H1000" s="1">
        <v>10</v>
      </c>
      <c r="I1000" s="1">
        <f>Sales[[#This Row],[Selling Price]]*H1000</f>
        <v>7735.4</v>
      </c>
      <c r="J1000" s="1">
        <f>VLOOKUP(Sales[[#This Row],[Product ID]],Products[],4,0)</f>
        <v>462.14</v>
      </c>
      <c r="K1000" s="1">
        <f>Sales[[#This Row],[Total Sales]]-Sales[[#This Row],[Cost price]]</f>
        <v>7273.2599999999993</v>
      </c>
      <c r="L1000" s="1" t="str">
        <f>TEXT(Sales[[#This Row],[Date and Time]],"dddd")</f>
        <v>Saturday</v>
      </c>
      <c r="M1000" s="1" t="str">
        <f>TEXT(Sales[[#This Row],[Date and Time]],"mm")</f>
        <v>09</v>
      </c>
      <c r="N1000" s="10" t="str">
        <f>TEXT(Sales[[#This Row],[Date and Time]],"mmmm")</f>
        <v>September</v>
      </c>
    </row>
    <row r="1001" spans="1:14" x14ac:dyDescent="0.3">
      <c r="A1001" s="1" t="s">
        <v>4469</v>
      </c>
      <c r="B1001" s="2">
        <v>45365.503611111111</v>
      </c>
      <c r="C1001" s="1" t="s">
        <v>3352</v>
      </c>
      <c r="D1001" s="1" t="s">
        <v>711</v>
      </c>
      <c r="E1001" s="1" t="s">
        <v>3479</v>
      </c>
      <c r="F1001" s="1" t="s">
        <v>3472</v>
      </c>
      <c r="G1001" s="1">
        <v>1865.94</v>
      </c>
      <c r="H1001" s="1">
        <v>2</v>
      </c>
      <c r="I1001" s="1">
        <f>Sales[[#This Row],[Selling Price]]*H1001</f>
        <v>3731.88</v>
      </c>
      <c r="J1001" s="1">
        <f>VLOOKUP(Sales[[#This Row],[Product ID]],Products[],4,0)</f>
        <v>404.57</v>
      </c>
      <c r="K1001" s="1">
        <f>Sales[[#This Row],[Total Sales]]-Sales[[#This Row],[Cost price]]</f>
        <v>3327.31</v>
      </c>
      <c r="L1001" s="1" t="str">
        <f>TEXT(Sales[[#This Row],[Date and Time]],"dddd")</f>
        <v>Thursday</v>
      </c>
      <c r="M1001" s="1" t="str">
        <f>TEXT(Sales[[#This Row],[Date and Time]],"mm")</f>
        <v>03</v>
      </c>
      <c r="N1001" s="10" t="str">
        <f>TEXT(Sales[[#This Row],[Date and Time]],"mmmm")</f>
        <v>March</v>
      </c>
    </row>
    <row r="1002" spans="1:14" x14ac:dyDescent="0.3">
      <c r="A1002" s="1" t="s">
        <v>4470</v>
      </c>
      <c r="B1002" s="2">
        <v>45360.927881944444</v>
      </c>
      <c r="C1002" s="1" t="s">
        <v>3290</v>
      </c>
      <c r="D1002" s="1" t="s">
        <v>392</v>
      </c>
      <c r="E1002" s="1" t="s">
        <v>3464</v>
      </c>
      <c r="F1002" s="1" t="s">
        <v>3467</v>
      </c>
      <c r="G1002" s="1">
        <v>1587.42</v>
      </c>
      <c r="H1002" s="1">
        <v>4</v>
      </c>
      <c r="I1002" s="1">
        <f>Sales[[#This Row],[Selling Price]]*H1002</f>
        <v>6349.68</v>
      </c>
      <c r="J1002" s="1">
        <f>VLOOKUP(Sales[[#This Row],[Product ID]],Products[],4,0)</f>
        <v>786.45</v>
      </c>
      <c r="K1002" s="1">
        <f>Sales[[#This Row],[Total Sales]]-Sales[[#This Row],[Cost price]]</f>
        <v>5563.2300000000005</v>
      </c>
      <c r="L1002" s="1" t="str">
        <f>TEXT(Sales[[#This Row],[Date and Time]],"dddd")</f>
        <v>Saturday</v>
      </c>
      <c r="M1002" s="1" t="str">
        <f>TEXT(Sales[[#This Row],[Date and Time]],"mm")</f>
        <v>03</v>
      </c>
      <c r="N1002" s="10" t="str">
        <f>TEXT(Sales[[#This Row],[Date and Time]],"mmmm")</f>
        <v>March</v>
      </c>
    </row>
    <row r="1003" spans="1:14" x14ac:dyDescent="0.3">
      <c r="A1003" s="1" t="s">
        <v>4471</v>
      </c>
      <c r="B1003" s="2">
        <v>45503.83384259259</v>
      </c>
      <c r="C1003" s="1" t="s">
        <v>3243</v>
      </c>
      <c r="D1003" s="1" t="s">
        <v>2375</v>
      </c>
      <c r="E1003" s="1" t="s">
        <v>3464</v>
      </c>
      <c r="F1003" s="1" t="s">
        <v>3476</v>
      </c>
      <c r="G1003" s="1">
        <v>474.21</v>
      </c>
      <c r="H1003" s="1">
        <v>3</v>
      </c>
      <c r="I1003" s="1">
        <f>Sales[[#This Row],[Selling Price]]*H1003</f>
        <v>1422.6299999999999</v>
      </c>
      <c r="J1003" s="1">
        <f>VLOOKUP(Sales[[#This Row],[Product ID]],Products[],4,0)</f>
        <v>132.38999999999999</v>
      </c>
      <c r="K1003" s="1">
        <f>Sales[[#This Row],[Total Sales]]-Sales[[#This Row],[Cost price]]</f>
        <v>1290.2399999999998</v>
      </c>
      <c r="L1003" s="1" t="str">
        <f>TEXT(Sales[[#This Row],[Date and Time]],"dddd")</f>
        <v>Tuesday</v>
      </c>
      <c r="M1003" s="1" t="str">
        <f>TEXT(Sales[[#This Row],[Date and Time]],"mm")</f>
        <v>07</v>
      </c>
      <c r="N1003" s="10" t="str">
        <f>TEXT(Sales[[#This Row],[Date and Time]],"mmmm")</f>
        <v>July</v>
      </c>
    </row>
    <row r="1004" spans="1:14" x14ac:dyDescent="0.3">
      <c r="A1004" s="1" t="s">
        <v>4472</v>
      </c>
      <c r="B1004" s="2">
        <v>45295.936736111114</v>
      </c>
      <c r="C1004" s="1" t="s">
        <v>3217</v>
      </c>
      <c r="D1004" s="1" t="s">
        <v>1040</v>
      </c>
      <c r="E1004" s="1" t="s">
        <v>3479</v>
      </c>
      <c r="F1004" s="1" t="s">
        <v>3472</v>
      </c>
      <c r="G1004" s="1">
        <v>972.45</v>
      </c>
      <c r="H1004" s="1">
        <v>3</v>
      </c>
      <c r="I1004" s="1">
        <f>Sales[[#This Row],[Selling Price]]*H1004</f>
        <v>2917.3500000000004</v>
      </c>
      <c r="J1004" s="1">
        <f>VLOOKUP(Sales[[#This Row],[Product ID]],Products[],4,0)</f>
        <v>253.61</v>
      </c>
      <c r="K1004" s="1">
        <f>Sales[[#This Row],[Total Sales]]-Sales[[#This Row],[Cost price]]</f>
        <v>2663.7400000000002</v>
      </c>
      <c r="L1004" s="1" t="str">
        <f>TEXT(Sales[[#This Row],[Date and Time]],"dddd")</f>
        <v>Thursday</v>
      </c>
      <c r="M1004" s="1" t="str">
        <f>TEXT(Sales[[#This Row],[Date and Time]],"mm")</f>
        <v>01</v>
      </c>
      <c r="N1004" s="10" t="str">
        <f>TEXT(Sales[[#This Row],[Date and Time]],"mmmm")</f>
        <v>January</v>
      </c>
    </row>
    <row r="1005" spans="1:14" x14ac:dyDescent="0.3">
      <c r="A1005" s="1" t="s">
        <v>4473</v>
      </c>
      <c r="B1005" s="2">
        <v>45302.234016203707</v>
      </c>
      <c r="C1005" s="1" t="s">
        <v>3223</v>
      </c>
      <c r="D1005" s="1" t="s">
        <v>3078</v>
      </c>
      <c r="E1005" s="1" t="s">
        <v>3471</v>
      </c>
      <c r="F1005" s="1" t="s">
        <v>3472</v>
      </c>
      <c r="G1005" s="1">
        <v>129.47999999999999</v>
      </c>
      <c r="H1005" s="1">
        <v>4</v>
      </c>
      <c r="I1005" s="1">
        <f>Sales[[#This Row],[Selling Price]]*H1005</f>
        <v>517.91999999999996</v>
      </c>
      <c r="J1005" s="1">
        <f>VLOOKUP(Sales[[#This Row],[Product ID]],Products[],4,0)</f>
        <v>454.08</v>
      </c>
      <c r="K1005" s="1">
        <f>Sales[[#This Row],[Total Sales]]-Sales[[#This Row],[Cost price]]</f>
        <v>63.839999999999975</v>
      </c>
      <c r="L1005" s="1" t="str">
        <f>TEXT(Sales[[#This Row],[Date and Time]],"dddd")</f>
        <v>Thursday</v>
      </c>
      <c r="M1005" s="1" t="str">
        <f>TEXT(Sales[[#This Row],[Date and Time]],"mm")</f>
        <v>01</v>
      </c>
      <c r="N1005" s="10" t="str">
        <f>TEXT(Sales[[#This Row],[Date and Time]],"mmmm")</f>
        <v>January</v>
      </c>
    </row>
    <row r="1006" spans="1:14" x14ac:dyDescent="0.3">
      <c r="A1006" s="1" t="s">
        <v>4474</v>
      </c>
      <c r="B1006" s="2">
        <v>45475.969328703701</v>
      </c>
      <c r="C1006" s="1" t="s">
        <v>3263</v>
      </c>
      <c r="D1006" s="1" t="s">
        <v>309</v>
      </c>
      <c r="E1006" s="1" t="s">
        <v>3466</v>
      </c>
      <c r="F1006" s="1" t="s">
        <v>3469</v>
      </c>
      <c r="G1006" s="1">
        <v>1862.97</v>
      </c>
      <c r="H1006" s="1">
        <v>8</v>
      </c>
      <c r="I1006" s="1">
        <f>Sales[[#This Row],[Selling Price]]*H1006</f>
        <v>14903.76</v>
      </c>
      <c r="J1006" s="1">
        <f>VLOOKUP(Sales[[#This Row],[Product ID]],Products[],4,0)</f>
        <v>418.1</v>
      </c>
      <c r="K1006" s="1">
        <f>Sales[[#This Row],[Total Sales]]-Sales[[#This Row],[Cost price]]</f>
        <v>14485.66</v>
      </c>
      <c r="L1006" s="1" t="str">
        <f>TEXT(Sales[[#This Row],[Date and Time]],"dddd")</f>
        <v>Tuesday</v>
      </c>
      <c r="M1006" s="1" t="str">
        <f>TEXT(Sales[[#This Row],[Date and Time]],"mm")</f>
        <v>07</v>
      </c>
      <c r="N1006" s="10" t="str">
        <f>TEXT(Sales[[#This Row],[Date and Time]],"mmmm")</f>
        <v>July</v>
      </c>
    </row>
    <row r="1007" spans="1:14" x14ac:dyDescent="0.3">
      <c r="A1007" s="1" t="s">
        <v>4475</v>
      </c>
      <c r="B1007" s="2">
        <v>45458.428067129629</v>
      </c>
      <c r="C1007" s="1" t="s">
        <v>3376</v>
      </c>
      <c r="D1007" s="1" t="s">
        <v>2236</v>
      </c>
      <c r="E1007" s="1" t="s">
        <v>3466</v>
      </c>
      <c r="F1007" s="1" t="s">
        <v>3472</v>
      </c>
      <c r="G1007" s="1">
        <v>911.73</v>
      </c>
      <c r="H1007" s="1">
        <v>1</v>
      </c>
      <c r="I1007" s="1">
        <f>Sales[[#This Row],[Selling Price]]*H1007</f>
        <v>911.73</v>
      </c>
      <c r="J1007" s="1">
        <f>VLOOKUP(Sales[[#This Row],[Product ID]],Products[],4,0)</f>
        <v>372.5</v>
      </c>
      <c r="K1007" s="1">
        <f>Sales[[#This Row],[Total Sales]]-Sales[[#This Row],[Cost price]]</f>
        <v>539.23</v>
      </c>
      <c r="L1007" s="1" t="str">
        <f>TEXT(Sales[[#This Row],[Date and Time]],"dddd")</f>
        <v>Saturday</v>
      </c>
      <c r="M1007" s="1" t="str">
        <f>TEXT(Sales[[#This Row],[Date and Time]],"mm")</f>
        <v>06</v>
      </c>
      <c r="N1007" s="10" t="str">
        <f>TEXT(Sales[[#This Row],[Date and Time]],"mmmm")</f>
        <v>June</v>
      </c>
    </row>
    <row r="1008" spans="1:14" x14ac:dyDescent="0.3">
      <c r="A1008" s="1" t="s">
        <v>4476</v>
      </c>
      <c r="B1008" s="2">
        <v>45569.490902777776</v>
      </c>
      <c r="C1008" s="1" t="s">
        <v>3261</v>
      </c>
      <c r="D1008" s="1" t="s">
        <v>2195</v>
      </c>
      <c r="E1008" s="1" t="s">
        <v>3479</v>
      </c>
      <c r="F1008" s="1" t="s">
        <v>3472</v>
      </c>
      <c r="G1008" s="1">
        <v>1627.1</v>
      </c>
      <c r="H1008" s="1">
        <v>7</v>
      </c>
      <c r="I1008" s="1">
        <f>Sales[[#This Row],[Selling Price]]*H1008</f>
        <v>11389.699999999999</v>
      </c>
      <c r="J1008" s="1">
        <f>VLOOKUP(Sales[[#This Row],[Product ID]],Products[],4,0)</f>
        <v>950.81</v>
      </c>
      <c r="K1008" s="1">
        <f>Sales[[#This Row],[Total Sales]]-Sales[[#This Row],[Cost price]]</f>
        <v>10438.89</v>
      </c>
      <c r="L1008" s="1" t="str">
        <f>TEXT(Sales[[#This Row],[Date and Time]],"dddd")</f>
        <v>Friday</v>
      </c>
      <c r="M1008" s="1" t="str">
        <f>TEXT(Sales[[#This Row],[Date and Time]],"mm")</f>
        <v>10</v>
      </c>
      <c r="N1008" s="10" t="str">
        <f>TEXT(Sales[[#This Row],[Date and Time]],"mmmm")</f>
        <v>October</v>
      </c>
    </row>
    <row r="1009" spans="1:14" x14ac:dyDescent="0.3">
      <c r="A1009" s="1" t="s">
        <v>4477</v>
      </c>
      <c r="B1009" s="2">
        <v>45556.589699074073</v>
      </c>
      <c r="C1009" s="1" t="s">
        <v>3338</v>
      </c>
      <c r="D1009" s="1" t="s">
        <v>2724</v>
      </c>
      <c r="E1009" s="1" t="s">
        <v>3464</v>
      </c>
      <c r="F1009" s="1" t="s">
        <v>3462</v>
      </c>
      <c r="G1009" s="1">
        <v>915.64</v>
      </c>
      <c r="H1009" s="1">
        <v>6</v>
      </c>
      <c r="I1009" s="1">
        <f>Sales[[#This Row],[Selling Price]]*H1009</f>
        <v>5493.84</v>
      </c>
      <c r="J1009" s="1">
        <f>VLOOKUP(Sales[[#This Row],[Product ID]],Products[],4,0)</f>
        <v>15.69</v>
      </c>
      <c r="K1009" s="1">
        <f>Sales[[#This Row],[Total Sales]]-Sales[[#This Row],[Cost price]]</f>
        <v>5478.1500000000005</v>
      </c>
      <c r="L1009" s="1" t="str">
        <f>TEXT(Sales[[#This Row],[Date and Time]],"dddd")</f>
        <v>Saturday</v>
      </c>
      <c r="M1009" s="1" t="str">
        <f>TEXT(Sales[[#This Row],[Date and Time]],"mm")</f>
        <v>09</v>
      </c>
      <c r="N1009" s="10" t="str">
        <f>TEXT(Sales[[#This Row],[Date and Time]],"mmmm")</f>
        <v>September</v>
      </c>
    </row>
    <row r="1010" spans="1:14" x14ac:dyDescent="0.3">
      <c r="A1010" s="1" t="s">
        <v>4478</v>
      </c>
      <c r="B1010" s="2">
        <v>45586.23609953704</v>
      </c>
      <c r="C1010" s="1" t="s">
        <v>3341</v>
      </c>
      <c r="D1010" s="1" t="s">
        <v>2889</v>
      </c>
      <c r="E1010" s="1" t="s">
        <v>3461</v>
      </c>
      <c r="F1010" s="1" t="s">
        <v>3469</v>
      </c>
      <c r="G1010" s="1">
        <v>354.57</v>
      </c>
      <c r="H1010" s="1">
        <v>4</v>
      </c>
      <c r="I1010" s="1">
        <f>Sales[[#This Row],[Selling Price]]*H1010</f>
        <v>1418.28</v>
      </c>
      <c r="J1010" s="1">
        <f>VLOOKUP(Sales[[#This Row],[Product ID]],Products[],4,0)</f>
        <v>77.61</v>
      </c>
      <c r="K1010" s="1">
        <f>Sales[[#This Row],[Total Sales]]-Sales[[#This Row],[Cost price]]</f>
        <v>1340.67</v>
      </c>
      <c r="L1010" s="1" t="str">
        <f>TEXT(Sales[[#This Row],[Date and Time]],"dddd")</f>
        <v>Monday</v>
      </c>
      <c r="M1010" s="1" t="str">
        <f>TEXT(Sales[[#This Row],[Date and Time]],"mm")</f>
        <v>10</v>
      </c>
      <c r="N1010" s="10" t="str">
        <f>TEXT(Sales[[#This Row],[Date and Time]],"mmmm")</f>
        <v>October</v>
      </c>
    </row>
    <row r="1011" spans="1:14" x14ac:dyDescent="0.3">
      <c r="A1011" s="1" t="s">
        <v>4479</v>
      </c>
      <c r="B1011" s="2">
        <v>45514.716331018521</v>
      </c>
      <c r="C1011" s="1" t="s">
        <v>3269</v>
      </c>
      <c r="D1011" s="1" t="s">
        <v>3034</v>
      </c>
      <c r="E1011" s="1" t="s">
        <v>3466</v>
      </c>
      <c r="F1011" s="1" t="s">
        <v>3472</v>
      </c>
      <c r="G1011" s="1">
        <v>1228.83</v>
      </c>
      <c r="H1011" s="1">
        <v>9</v>
      </c>
      <c r="I1011" s="1">
        <f>Sales[[#This Row],[Selling Price]]*H1011</f>
        <v>11059.47</v>
      </c>
      <c r="J1011" s="1">
        <f>VLOOKUP(Sales[[#This Row],[Product ID]],Products[],4,0)</f>
        <v>627.66</v>
      </c>
      <c r="K1011" s="1">
        <f>Sales[[#This Row],[Total Sales]]-Sales[[#This Row],[Cost price]]</f>
        <v>10431.81</v>
      </c>
      <c r="L1011" s="1" t="str">
        <f>TEXT(Sales[[#This Row],[Date and Time]],"dddd")</f>
        <v>Saturday</v>
      </c>
      <c r="M1011" s="1" t="str">
        <f>TEXT(Sales[[#This Row],[Date and Time]],"mm")</f>
        <v>08</v>
      </c>
      <c r="N1011" s="10" t="str">
        <f>TEXT(Sales[[#This Row],[Date and Time]],"mmmm")</f>
        <v>August</v>
      </c>
    </row>
    <row r="1012" spans="1:14" x14ac:dyDescent="0.3">
      <c r="A1012" s="1" t="s">
        <v>4480</v>
      </c>
      <c r="B1012" s="2">
        <v>45470.714062500003</v>
      </c>
      <c r="C1012" s="1" t="s">
        <v>3365</v>
      </c>
      <c r="D1012" s="1" t="s">
        <v>1054</v>
      </c>
      <c r="E1012" s="1" t="s">
        <v>3466</v>
      </c>
      <c r="F1012" s="1" t="s">
        <v>3467</v>
      </c>
      <c r="G1012" s="1">
        <v>1357.52</v>
      </c>
      <c r="H1012" s="1">
        <v>6</v>
      </c>
      <c r="I1012" s="1">
        <f>Sales[[#This Row],[Selling Price]]*H1012</f>
        <v>8145.12</v>
      </c>
      <c r="J1012" s="1">
        <f>VLOOKUP(Sales[[#This Row],[Product ID]],Products[],4,0)</f>
        <v>104.7</v>
      </c>
      <c r="K1012" s="1">
        <f>Sales[[#This Row],[Total Sales]]-Sales[[#This Row],[Cost price]]</f>
        <v>8040.42</v>
      </c>
      <c r="L1012" s="1" t="str">
        <f>TEXT(Sales[[#This Row],[Date and Time]],"dddd")</f>
        <v>Thursday</v>
      </c>
      <c r="M1012" s="1" t="str">
        <f>TEXT(Sales[[#This Row],[Date and Time]],"mm")</f>
        <v>06</v>
      </c>
      <c r="N1012" s="10" t="str">
        <f>TEXT(Sales[[#This Row],[Date and Time]],"mmmm")</f>
        <v>June</v>
      </c>
    </row>
    <row r="1013" spans="1:14" x14ac:dyDescent="0.3">
      <c r="A1013" s="1" t="s">
        <v>4481</v>
      </c>
      <c r="B1013" s="2">
        <v>45432.083009259259</v>
      </c>
      <c r="C1013" s="1" t="s">
        <v>3392</v>
      </c>
      <c r="D1013" s="1" t="s">
        <v>2907</v>
      </c>
      <c r="E1013" s="1" t="s">
        <v>3461</v>
      </c>
      <c r="F1013" s="1" t="s">
        <v>3476</v>
      </c>
      <c r="G1013" s="1">
        <v>1617.75</v>
      </c>
      <c r="H1013" s="1">
        <v>1</v>
      </c>
      <c r="I1013" s="1">
        <f>Sales[[#This Row],[Selling Price]]*H1013</f>
        <v>1617.75</v>
      </c>
      <c r="J1013" s="1">
        <f>VLOOKUP(Sales[[#This Row],[Product ID]],Products[],4,0)</f>
        <v>699.64</v>
      </c>
      <c r="K1013" s="1">
        <f>Sales[[#This Row],[Total Sales]]-Sales[[#This Row],[Cost price]]</f>
        <v>918.11</v>
      </c>
      <c r="L1013" s="1" t="str">
        <f>TEXT(Sales[[#This Row],[Date and Time]],"dddd")</f>
        <v>Monday</v>
      </c>
      <c r="M1013" s="1" t="str">
        <f>TEXT(Sales[[#This Row],[Date and Time]],"mm")</f>
        <v>05</v>
      </c>
      <c r="N1013" s="10" t="str">
        <f>TEXT(Sales[[#This Row],[Date and Time]],"mmmm")</f>
        <v>May</v>
      </c>
    </row>
    <row r="1014" spans="1:14" x14ac:dyDescent="0.3">
      <c r="A1014" s="1" t="s">
        <v>4482</v>
      </c>
      <c r="B1014" s="2">
        <v>45592.428796296299</v>
      </c>
      <c r="C1014" s="1" t="s">
        <v>3411</v>
      </c>
      <c r="D1014" s="1" t="s">
        <v>861</v>
      </c>
      <c r="E1014" s="1" t="s">
        <v>3466</v>
      </c>
      <c r="F1014" s="1" t="s">
        <v>3467</v>
      </c>
      <c r="G1014" s="1">
        <v>395.33</v>
      </c>
      <c r="H1014" s="1">
        <v>1</v>
      </c>
      <c r="I1014" s="1">
        <f>Sales[[#This Row],[Selling Price]]*H1014</f>
        <v>395.33</v>
      </c>
      <c r="J1014" s="1">
        <f>VLOOKUP(Sales[[#This Row],[Product ID]],Products[],4,0)</f>
        <v>688.88</v>
      </c>
      <c r="K1014" s="1">
        <f>Sales[[#This Row],[Total Sales]]-Sales[[#This Row],[Cost price]]</f>
        <v>-293.55</v>
      </c>
      <c r="L1014" s="1" t="str">
        <f>TEXT(Sales[[#This Row],[Date and Time]],"dddd")</f>
        <v>Sunday</v>
      </c>
      <c r="M1014" s="1" t="str">
        <f>TEXT(Sales[[#This Row],[Date and Time]],"mm")</f>
        <v>10</v>
      </c>
      <c r="N1014" s="10" t="str">
        <f>TEXT(Sales[[#This Row],[Date and Time]],"mmmm")</f>
        <v>October</v>
      </c>
    </row>
    <row r="1015" spans="1:14" x14ac:dyDescent="0.3">
      <c r="A1015" s="1" t="s">
        <v>4483</v>
      </c>
      <c r="B1015" s="2">
        <v>45432.109224537038</v>
      </c>
      <c r="C1015" s="1" t="s">
        <v>3271</v>
      </c>
      <c r="D1015" s="1" t="s">
        <v>1601</v>
      </c>
      <c r="E1015" s="1" t="s">
        <v>3461</v>
      </c>
      <c r="F1015" s="1" t="s">
        <v>3467</v>
      </c>
      <c r="G1015" s="1">
        <v>1897.09</v>
      </c>
      <c r="H1015" s="1">
        <v>2</v>
      </c>
      <c r="I1015" s="1">
        <f>Sales[[#This Row],[Selling Price]]*H1015</f>
        <v>3794.18</v>
      </c>
      <c r="J1015" s="1">
        <f>VLOOKUP(Sales[[#This Row],[Product ID]],Products[],4,0)</f>
        <v>493.17</v>
      </c>
      <c r="K1015" s="1">
        <f>Sales[[#This Row],[Total Sales]]-Sales[[#This Row],[Cost price]]</f>
        <v>3301.0099999999998</v>
      </c>
      <c r="L1015" s="1" t="str">
        <f>TEXT(Sales[[#This Row],[Date and Time]],"dddd")</f>
        <v>Monday</v>
      </c>
      <c r="M1015" s="1" t="str">
        <f>TEXT(Sales[[#This Row],[Date and Time]],"mm")</f>
        <v>05</v>
      </c>
      <c r="N1015" s="10" t="str">
        <f>TEXT(Sales[[#This Row],[Date and Time]],"mmmm")</f>
        <v>May</v>
      </c>
    </row>
    <row r="1016" spans="1:14" x14ac:dyDescent="0.3">
      <c r="A1016" s="1" t="s">
        <v>4484</v>
      </c>
      <c r="B1016" s="2">
        <v>45295.148564814815</v>
      </c>
      <c r="C1016" s="1" t="s">
        <v>3220</v>
      </c>
      <c r="D1016" s="1" t="s">
        <v>2568</v>
      </c>
      <c r="E1016" s="1" t="s">
        <v>3466</v>
      </c>
      <c r="F1016" s="1" t="s">
        <v>3469</v>
      </c>
      <c r="G1016" s="1">
        <v>612.79</v>
      </c>
      <c r="H1016" s="1">
        <v>3</v>
      </c>
      <c r="I1016" s="1">
        <f>Sales[[#This Row],[Selling Price]]*H1016</f>
        <v>1838.37</v>
      </c>
      <c r="J1016" s="1">
        <f>VLOOKUP(Sales[[#This Row],[Product ID]],Products[],4,0)</f>
        <v>27.63</v>
      </c>
      <c r="K1016" s="1">
        <f>Sales[[#This Row],[Total Sales]]-Sales[[#This Row],[Cost price]]</f>
        <v>1810.7399999999998</v>
      </c>
      <c r="L1016" s="1" t="str">
        <f>TEXT(Sales[[#This Row],[Date and Time]],"dddd")</f>
        <v>Thursday</v>
      </c>
      <c r="M1016" s="1" t="str">
        <f>TEXT(Sales[[#This Row],[Date and Time]],"mm")</f>
        <v>01</v>
      </c>
      <c r="N1016" s="10" t="str">
        <f>TEXT(Sales[[#This Row],[Date and Time]],"mmmm")</f>
        <v>January</v>
      </c>
    </row>
    <row r="1017" spans="1:14" x14ac:dyDescent="0.3">
      <c r="A1017" s="1" t="s">
        <v>4485</v>
      </c>
      <c r="B1017" s="2">
        <v>45400.047303240739</v>
      </c>
      <c r="C1017" s="1" t="s">
        <v>3435</v>
      </c>
      <c r="D1017" s="1" t="s">
        <v>1683</v>
      </c>
      <c r="E1017" s="1" t="s">
        <v>3479</v>
      </c>
      <c r="F1017" s="1" t="s">
        <v>3472</v>
      </c>
      <c r="G1017" s="1">
        <v>664.02</v>
      </c>
      <c r="H1017" s="1">
        <v>2</v>
      </c>
      <c r="I1017" s="1">
        <f>Sales[[#This Row],[Selling Price]]*H1017</f>
        <v>1328.04</v>
      </c>
      <c r="J1017" s="1">
        <f>VLOOKUP(Sales[[#This Row],[Product ID]],Products[],4,0)</f>
        <v>316.27</v>
      </c>
      <c r="K1017" s="1">
        <f>Sales[[#This Row],[Total Sales]]-Sales[[#This Row],[Cost price]]</f>
        <v>1011.77</v>
      </c>
      <c r="L1017" s="1" t="str">
        <f>TEXT(Sales[[#This Row],[Date and Time]],"dddd")</f>
        <v>Thursday</v>
      </c>
      <c r="M1017" s="1" t="str">
        <f>TEXT(Sales[[#This Row],[Date and Time]],"mm")</f>
        <v>04</v>
      </c>
      <c r="N1017" s="10" t="str">
        <f>TEXT(Sales[[#This Row],[Date and Time]],"mmmm")</f>
        <v>April</v>
      </c>
    </row>
    <row r="1018" spans="1:14" x14ac:dyDescent="0.3">
      <c r="A1018" s="1" t="s">
        <v>4486</v>
      </c>
      <c r="B1018" s="2">
        <v>45323.467453703706</v>
      </c>
      <c r="C1018" s="1" t="s">
        <v>3435</v>
      </c>
      <c r="D1018" s="1" t="s">
        <v>1628</v>
      </c>
      <c r="E1018" s="1" t="s">
        <v>3471</v>
      </c>
      <c r="F1018" s="1" t="s">
        <v>3472</v>
      </c>
      <c r="G1018" s="1">
        <v>1658.52</v>
      </c>
      <c r="H1018" s="1">
        <v>8</v>
      </c>
      <c r="I1018" s="1">
        <f>Sales[[#This Row],[Selling Price]]*H1018</f>
        <v>13268.16</v>
      </c>
      <c r="J1018" s="1">
        <f>VLOOKUP(Sales[[#This Row],[Product ID]],Products[],4,0)</f>
        <v>316.27</v>
      </c>
      <c r="K1018" s="1">
        <f>Sales[[#This Row],[Total Sales]]-Sales[[#This Row],[Cost price]]</f>
        <v>12951.89</v>
      </c>
      <c r="L1018" s="1" t="str">
        <f>TEXT(Sales[[#This Row],[Date and Time]],"dddd")</f>
        <v>Thursday</v>
      </c>
      <c r="M1018" s="1" t="str">
        <f>TEXT(Sales[[#This Row],[Date and Time]],"mm")</f>
        <v>02</v>
      </c>
      <c r="N1018" s="10" t="str">
        <f>TEXT(Sales[[#This Row],[Date and Time]],"mmmm")</f>
        <v>February</v>
      </c>
    </row>
    <row r="1019" spans="1:14" x14ac:dyDescent="0.3">
      <c r="A1019" s="1" t="s">
        <v>4487</v>
      </c>
      <c r="B1019" s="2">
        <v>45331.76699074074</v>
      </c>
      <c r="C1019" s="1" t="s">
        <v>3284</v>
      </c>
      <c r="D1019" s="1" t="s">
        <v>1367</v>
      </c>
      <c r="E1019" s="1" t="s">
        <v>3471</v>
      </c>
      <c r="F1019" s="1" t="s">
        <v>3476</v>
      </c>
      <c r="G1019" s="1">
        <v>1725.25</v>
      </c>
      <c r="H1019" s="1">
        <v>6</v>
      </c>
      <c r="I1019" s="1">
        <f>Sales[[#This Row],[Selling Price]]*H1019</f>
        <v>10351.5</v>
      </c>
      <c r="J1019" s="1">
        <f>VLOOKUP(Sales[[#This Row],[Product ID]],Products[],4,0)</f>
        <v>644.58000000000004</v>
      </c>
      <c r="K1019" s="1">
        <f>Sales[[#This Row],[Total Sales]]-Sales[[#This Row],[Cost price]]</f>
        <v>9706.92</v>
      </c>
      <c r="L1019" s="1" t="str">
        <f>TEXT(Sales[[#This Row],[Date and Time]],"dddd")</f>
        <v>Friday</v>
      </c>
      <c r="M1019" s="1" t="str">
        <f>TEXT(Sales[[#This Row],[Date and Time]],"mm")</f>
        <v>02</v>
      </c>
      <c r="N1019" s="10" t="str">
        <f>TEXT(Sales[[#This Row],[Date and Time]],"mmmm")</f>
        <v>February</v>
      </c>
    </row>
    <row r="1020" spans="1:14" x14ac:dyDescent="0.3">
      <c r="A1020" s="1" t="s">
        <v>4488</v>
      </c>
      <c r="B1020" s="2">
        <v>45372.583472222221</v>
      </c>
      <c r="C1020" s="1" t="s">
        <v>3448</v>
      </c>
      <c r="D1020" s="1" t="s">
        <v>59</v>
      </c>
      <c r="E1020" s="1" t="s">
        <v>3461</v>
      </c>
      <c r="F1020" s="1" t="s">
        <v>3462</v>
      </c>
      <c r="G1020" s="1">
        <v>897.72</v>
      </c>
      <c r="H1020" s="1">
        <v>3</v>
      </c>
      <c r="I1020" s="1">
        <f>Sales[[#This Row],[Selling Price]]*H1020</f>
        <v>2693.16</v>
      </c>
      <c r="J1020" s="1">
        <f>VLOOKUP(Sales[[#This Row],[Product ID]],Products[],4,0)</f>
        <v>955.51</v>
      </c>
      <c r="K1020" s="1">
        <f>Sales[[#This Row],[Total Sales]]-Sales[[#This Row],[Cost price]]</f>
        <v>1737.6499999999999</v>
      </c>
      <c r="L1020" s="1" t="str">
        <f>TEXT(Sales[[#This Row],[Date and Time]],"dddd")</f>
        <v>Thursday</v>
      </c>
      <c r="M1020" s="1" t="str">
        <f>TEXT(Sales[[#This Row],[Date and Time]],"mm")</f>
        <v>03</v>
      </c>
      <c r="N1020" s="10" t="str">
        <f>TEXT(Sales[[#This Row],[Date and Time]],"mmmm")</f>
        <v>March</v>
      </c>
    </row>
    <row r="1021" spans="1:14" x14ac:dyDescent="0.3">
      <c r="A1021" s="1" t="s">
        <v>4489</v>
      </c>
      <c r="B1021" s="2">
        <v>45515.368668981479</v>
      </c>
      <c r="C1021" s="1" t="s">
        <v>3374</v>
      </c>
      <c r="D1021" s="1" t="s">
        <v>1911</v>
      </c>
      <c r="E1021" s="1" t="s">
        <v>3479</v>
      </c>
      <c r="F1021" s="1" t="s">
        <v>3467</v>
      </c>
      <c r="G1021" s="1">
        <v>1237.92</v>
      </c>
      <c r="H1021" s="1">
        <v>8</v>
      </c>
      <c r="I1021" s="1">
        <f>Sales[[#This Row],[Selling Price]]*H1021</f>
        <v>9903.36</v>
      </c>
      <c r="J1021" s="1">
        <f>VLOOKUP(Sales[[#This Row],[Product ID]],Products[],4,0)</f>
        <v>795.14</v>
      </c>
      <c r="K1021" s="1">
        <f>Sales[[#This Row],[Total Sales]]-Sales[[#This Row],[Cost price]]</f>
        <v>9108.2200000000012</v>
      </c>
      <c r="L1021" s="1" t="str">
        <f>TEXT(Sales[[#This Row],[Date and Time]],"dddd")</f>
        <v>Sunday</v>
      </c>
      <c r="M1021" s="1" t="str">
        <f>TEXT(Sales[[#This Row],[Date and Time]],"mm")</f>
        <v>08</v>
      </c>
      <c r="N1021" s="10" t="str">
        <f>TEXT(Sales[[#This Row],[Date and Time]],"mmmm")</f>
        <v>August</v>
      </c>
    </row>
    <row r="1022" spans="1:14" x14ac:dyDescent="0.3">
      <c r="A1022" s="1" t="s">
        <v>4490</v>
      </c>
      <c r="B1022" s="2">
        <v>45509.686863425923</v>
      </c>
      <c r="C1022" s="1" t="s">
        <v>3347</v>
      </c>
      <c r="D1022" s="1" t="s">
        <v>2023</v>
      </c>
      <c r="E1022" s="1" t="s">
        <v>3466</v>
      </c>
      <c r="F1022" s="1" t="s">
        <v>3467</v>
      </c>
      <c r="G1022" s="1">
        <v>1708.09</v>
      </c>
      <c r="H1022" s="1">
        <v>5</v>
      </c>
      <c r="I1022" s="1">
        <f>Sales[[#This Row],[Selling Price]]*H1022</f>
        <v>8540.4499999999989</v>
      </c>
      <c r="J1022" s="1">
        <f>VLOOKUP(Sales[[#This Row],[Product ID]],Products[],4,0)</f>
        <v>211.14</v>
      </c>
      <c r="K1022" s="1">
        <f>Sales[[#This Row],[Total Sales]]-Sales[[#This Row],[Cost price]]</f>
        <v>8329.31</v>
      </c>
      <c r="L1022" s="1" t="str">
        <f>TEXT(Sales[[#This Row],[Date and Time]],"dddd")</f>
        <v>Monday</v>
      </c>
      <c r="M1022" s="1" t="str">
        <f>TEXT(Sales[[#This Row],[Date and Time]],"mm")</f>
        <v>08</v>
      </c>
      <c r="N1022" s="10" t="str">
        <f>TEXT(Sales[[#This Row],[Date and Time]],"mmmm")</f>
        <v>August</v>
      </c>
    </row>
    <row r="1023" spans="1:14" x14ac:dyDescent="0.3">
      <c r="A1023" s="1" t="s">
        <v>4491</v>
      </c>
      <c r="B1023" s="2">
        <v>45341.524270833332</v>
      </c>
      <c r="C1023" s="1" t="s">
        <v>3269</v>
      </c>
      <c r="D1023" s="1" t="s">
        <v>615</v>
      </c>
      <c r="E1023" s="1" t="s">
        <v>3471</v>
      </c>
      <c r="F1023" s="1" t="s">
        <v>3472</v>
      </c>
      <c r="G1023" s="1">
        <v>1437.28</v>
      </c>
      <c r="H1023" s="1">
        <v>4</v>
      </c>
      <c r="I1023" s="1">
        <f>Sales[[#This Row],[Selling Price]]*H1023</f>
        <v>5749.12</v>
      </c>
      <c r="J1023" s="1">
        <f>VLOOKUP(Sales[[#This Row],[Product ID]],Products[],4,0)</f>
        <v>627.66</v>
      </c>
      <c r="K1023" s="1">
        <f>Sales[[#This Row],[Total Sales]]-Sales[[#This Row],[Cost price]]</f>
        <v>5121.46</v>
      </c>
      <c r="L1023" s="1" t="str">
        <f>TEXT(Sales[[#This Row],[Date and Time]],"dddd")</f>
        <v>Monday</v>
      </c>
      <c r="M1023" s="1" t="str">
        <f>TEXT(Sales[[#This Row],[Date and Time]],"mm")</f>
        <v>02</v>
      </c>
      <c r="N1023" s="10" t="str">
        <f>TEXT(Sales[[#This Row],[Date and Time]],"mmmm")</f>
        <v>February</v>
      </c>
    </row>
    <row r="1024" spans="1:14" x14ac:dyDescent="0.3">
      <c r="A1024" s="1" t="s">
        <v>4492</v>
      </c>
      <c r="B1024" s="2">
        <v>45464.910277777781</v>
      </c>
      <c r="C1024" s="1" t="s">
        <v>3312</v>
      </c>
      <c r="D1024" s="1" t="s">
        <v>384</v>
      </c>
      <c r="E1024" s="1" t="s">
        <v>3461</v>
      </c>
      <c r="F1024" s="1" t="s">
        <v>3467</v>
      </c>
      <c r="G1024" s="1">
        <v>1280.9100000000001</v>
      </c>
      <c r="H1024" s="1">
        <v>10</v>
      </c>
      <c r="I1024" s="1">
        <f>Sales[[#This Row],[Selling Price]]*H1024</f>
        <v>12809.1</v>
      </c>
      <c r="J1024" s="1">
        <f>VLOOKUP(Sales[[#This Row],[Product ID]],Products[],4,0)</f>
        <v>193.63</v>
      </c>
      <c r="K1024" s="1">
        <f>Sales[[#This Row],[Total Sales]]-Sales[[#This Row],[Cost price]]</f>
        <v>12615.470000000001</v>
      </c>
      <c r="L1024" s="1" t="str">
        <f>TEXT(Sales[[#This Row],[Date and Time]],"dddd")</f>
        <v>Friday</v>
      </c>
      <c r="M1024" s="1" t="str">
        <f>TEXT(Sales[[#This Row],[Date and Time]],"mm")</f>
        <v>06</v>
      </c>
      <c r="N1024" s="10" t="str">
        <f>TEXT(Sales[[#This Row],[Date and Time]],"mmmm")</f>
        <v>June</v>
      </c>
    </row>
    <row r="1025" spans="1:14" x14ac:dyDescent="0.3">
      <c r="A1025" s="1" t="s">
        <v>4493</v>
      </c>
      <c r="B1025" s="2">
        <v>45394.982268518521</v>
      </c>
      <c r="C1025" s="1" t="s">
        <v>3331</v>
      </c>
      <c r="D1025" s="1" t="s">
        <v>1146</v>
      </c>
      <c r="E1025" s="1" t="s">
        <v>3471</v>
      </c>
      <c r="F1025" s="1" t="s">
        <v>3462</v>
      </c>
      <c r="G1025" s="1">
        <v>1318.82</v>
      </c>
      <c r="H1025" s="1">
        <v>9</v>
      </c>
      <c r="I1025" s="1">
        <f>Sales[[#This Row],[Selling Price]]*H1025</f>
        <v>11869.38</v>
      </c>
      <c r="J1025" s="1">
        <f>VLOOKUP(Sales[[#This Row],[Product ID]],Products[],4,0)</f>
        <v>799.06</v>
      </c>
      <c r="K1025" s="1">
        <f>Sales[[#This Row],[Total Sales]]-Sales[[#This Row],[Cost price]]</f>
        <v>11070.32</v>
      </c>
      <c r="L1025" s="1" t="str">
        <f>TEXT(Sales[[#This Row],[Date and Time]],"dddd")</f>
        <v>Friday</v>
      </c>
      <c r="M1025" s="1" t="str">
        <f>TEXT(Sales[[#This Row],[Date and Time]],"mm")</f>
        <v>04</v>
      </c>
      <c r="N1025" s="10" t="str">
        <f>TEXT(Sales[[#This Row],[Date and Time]],"mmmm")</f>
        <v>April</v>
      </c>
    </row>
    <row r="1026" spans="1:14" x14ac:dyDescent="0.3">
      <c r="A1026" s="1" t="s">
        <v>4494</v>
      </c>
      <c r="B1026" s="2">
        <v>45582.952245370368</v>
      </c>
      <c r="C1026" s="1" t="s">
        <v>3385</v>
      </c>
      <c r="D1026" s="1" t="s">
        <v>1506</v>
      </c>
      <c r="E1026" s="1" t="s">
        <v>3479</v>
      </c>
      <c r="F1026" s="1" t="s">
        <v>3476</v>
      </c>
      <c r="G1026" s="1">
        <v>973.01</v>
      </c>
      <c r="H1026" s="1">
        <v>10</v>
      </c>
      <c r="I1026" s="1">
        <f>Sales[[#This Row],[Selling Price]]*H1026</f>
        <v>9730.1</v>
      </c>
      <c r="J1026" s="1">
        <f>VLOOKUP(Sales[[#This Row],[Product ID]],Products[],4,0)</f>
        <v>28.1</v>
      </c>
      <c r="K1026" s="1">
        <f>Sales[[#This Row],[Total Sales]]-Sales[[#This Row],[Cost price]]</f>
        <v>9702</v>
      </c>
      <c r="L1026" s="1" t="str">
        <f>TEXT(Sales[[#This Row],[Date and Time]],"dddd")</f>
        <v>Thursday</v>
      </c>
      <c r="M1026" s="1" t="str">
        <f>TEXT(Sales[[#This Row],[Date and Time]],"mm")</f>
        <v>10</v>
      </c>
      <c r="N1026" s="10" t="str">
        <f>TEXT(Sales[[#This Row],[Date and Time]],"mmmm")</f>
        <v>October</v>
      </c>
    </row>
    <row r="1027" spans="1:14" x14ac:dyDescent="0.3">
      <c r="A1027" s="1" t="s">
        <v>4495</v>
      </c>
      <c r="B1027" s="2">
        <v>45484.303668981483</v>
      </c>
      <c r="C1027" s="1" t="s">
        <v>3298</v>
      </c>
      <c r="D1027" s="1" t="s">
        <v>1556</v>
      </c>
      <c r="E1027" s="1" t="s">
        <v>3464</v>
      </c>
      <c r="F1027" s="1" t="s">
        <v>3472</v>
      </c>
      <c r="G1027" s="1">
        <v>761.61</v>
      </c>
      <c r="H1027" s="1">
        <v>10</v>
      </c>
      <c r="I1027" s="1">
        <f>Sales[[#This Row],[Selling Price]]*H1027</f>
        <v>7616.1</v>
      </c>
      <c r="J1027" s="1">
        <f>VLOOKUP(Sales[[#This Row],[Product ID]],Products[],4,0)</f>
        <v>965.14</v>
      </c>
      <c r="K1027" s="1">
        <f>Sales[[#This Row],[Total Sales]]-Sales[[#This Row],[Cost price]]</f>
        <v>6650.96</v>
      </c>
      <c r="L1027" s="1" t="str">
        <f>TEXT(Sales[[#This Row],[Date and Time]],"dddd")</f>
        <v>Thursday</v>
      </c>
      <c r="M1027" s="1" t="str">
        <f>TEXT(Sales[[#This Row],[Date and Time]],"mm")</f>
        <v>07</v>
      </c>
      <c r="N1027" s="10" t="str">
        <f>TEXT(Sales[[#This Row],[Date and Time]],"mmmm")</f>
        <v>July</v>
      </c>
    </row>
    <row r="1028" spans="1:14" x14ac:dyDescent="0.3">
      <c r="A1028" s="1" t="s">
        <v>4496</v>
      </c>
      <c r="B1028" s="2">
        <v>45436.383020833331</v>
      </c>
      <c r="C1028" s="1" t="s">
        <v>3341</v>
      </c>
      <c r="D1028" s="1" t="s">
        <v>2252</v>
      </c>
      <c r="E1028" s="1" t="s">
        <v>3464</v>
      </c>
      <c r="F1028" s="1" t="s">
        <v>3462</v>
      </c>
      <c r="G1028" s="1">
        <v>1686.44</v>
      </c>
      <c r="H1028" s="1">
        <v>9</v>
      </c>
      <c r="I1028" s="1">
        <f>Sales[[#This Row],[Selling Price]]*H1028</f>
        <v>15177.960000000001</v>
      </c>
      <c r="J1028" s="1">
        <f>VLOOKUP(Sales[[#This Row],[Product ID]],Products[],4,0)</f>
        <v>77.61</v>
      </c>
      <c r="K1028" s="1">
        <f>Sales[[#This Row],[Total Sales]]-Sales[[#This Row],[Cost price]]</f>
        <v>15100.35</v>
      </c>
      <c r="L1028" s="1" t="str">
        <f>TEXT(Sales[[#This Row],[Date and Time]],"dddd")</f>
        <v>Friday</v>
      </c>
      <c r="M1028" s="1" t="str">
        <f>TEXT(Sales[[#This Row],[Date and Time]],"mm")</f>
        <v>05</v>
      </c>
      <c r="N1028" s="10" t="str">
        <f>TEXT(Sales[[#This Row],[Date and Time]],"mmmm")</f>
        <v>May</v>
      </c>
    </row>
    <row r="1029" spans="1:14" x14ac:dyDescent="0.3">
      <c r="A1029" s="1" t="s">
        <v>4497</v>
      </c>
      <c r="B1029" s="2">
        <v>45377.125300925924</v>
      </c>
      <c r="C1029" s="1" t="s">
        <v>3324</v>
      </c>
      <c r="D1029" s="1" t="s">
        <v>3063</v>
      </c>
      <c r="E1029" s="1" t="s">
        <v>3464</v>
      </c>
      <c r="F1029" s="1" t="s">
        <v>3476</v>
      </c>
      <c r="G1029" s="1">
        <v>1872.27</v>
      </c>
      <c r="H1029" s="1">
        <v>3</v>
      </c>
      <c r="I1029" s="1">
        <f>Sales[[#This Row],[Selling Price]]*H1029</f>
        <v>5616.8099999999995</v>
      </c>
      <c r="J1029" s="1">
        <f>VLOOKUP(Sales[[#This Row],[Product ID]],Products[],4,0)</f>
        <v>427.85</v>
      </c>
      <c r="K1029" s="1">
        <f>Sales[[#This Row],[Total Sales]]-Sales[[#This Row],[Cost price]]</f>
        <v>5188.9599999999991</v>
      </c>
      <c r="L1029" s="1" t="str">
        <f>TEXT(Sales[[#This Row],[Date and Time]],"dddd")</f>
        <v>Tuesday</v>
      </c>
      <c r="M1029" s="1" t="str">
        <f>TEXT(Sales[[#This Row],[Date and Time]],"mm")</f>
        <v>03</v>
      </c>
      <c r="N1029" s="10" t="str">
        <f>TEXT(Sales[[#This Row],[Date and Time]],"mmmm")</f>
        <v>March</v>
      </c>
    </row>
    <row r="1030" spans="1:14" x14ac:dyDescent="0.3">
      <c r="A1030" s="1" t="s">
        <v>4498</v>
      </c>
      <c r="B1030" s="2">
        <v>45564.290069444447</v>
      </c>
      <c r="C1030" s="1" t="s">
        <v>3293</v>
      </c>
      <c r="D1030" s="1" t="s">
        <v>142</v>
      </c>
      <c r="E1030" s="1" t="s">
        <v>3471</v>
      </c>
      <c r="F1030" s="1" t="s">
        <v>3476</v>
      </c>
      <c r="G1030" s="1">
        <v>464.88</v>
      </c>
      <c r="H1030" s="1">
        <v>2</v>
      </c>
      <c r="I1030" s="1">
        <f>Sales[[#This Row],[Selling Price]]*H1030</f>
        <v>929.76</v>
      </c>
      <c r="J1030" s="1">
        <f>VLOOKUP(Sales[[#This Row],[Product ID]],Products[],4,0)</f>
        <v>174.99</v>
      </c>
      <c r="K1030" s="1">
        <f>Sales[[#This Row],[Total Sales]]-Sales[[#This Row],[Cost price]]</f>
        <v>754.77</v>
      </c>
      <c r="L1030" s="1" t="str">
        <f>TEXT(Sales[[#This Row],[Date and Time]],"dddd")</f>
        <v>Sunday</v>
      </c>
      <c r="M1030" s="1" t="str">
        <f>TEXT(Sales[[#This Row],[Date and Time]],"mm")</f>
        <v>09</v>
      </c>
      <c r="N1030" s="10" t="str">
        <f>TEXT(Sales[[#This Row],[Date and Time]],"mmmm")</f>
        <v>September</v>
      </c>
    </row>
    <row r="1031" spans="1:14" x14ac:dyDescent="0.3">
      <c r="A1031" s="1" t="s">
        <v>4499</v>
      </c>
      <c r="B1031" s="2">
        <v>45509.772824074076</v>
      </c>
      <c r="C1031" s="1" t="s">
        <v>3360</v>
      </c>
      <c r="D1031" s="1" t="s">
        <v>1515</v>
      </c>
      <c r="E1031" s="1" t="s">
        <v>3479</v>
      </c>
      <c r="F1031" s="1" t="s">
        <v>3469</v>
      </c>
      <c r="G1031" s="1">
        <v>179.54</v>
      </c>
      <c r="H1031" s="1">
        <v>1</v>
      </c>
      <c r="I1031" s="1">
        <f>Sales[[#This Row],[Selling Price]]*H1031</f>
        <v>179.54</v>
      </c>
      <c r="J1031" s="1">
        <f>VLOOKUP(Sales[[#This Row],[Product ID]],Products[],4,0)</f>
        <v>434.88</v>
      </c>
      <c r="K1031" s="1">
        <f>Sales[[#This Row],[Total Sales]]-Sales[[#This Row],[Cost price]]</f>
        <v>-255.34</v>
      </c>
      <c r="L1031" s="1" t="str">
        <f>TEXT(Sales[[#This Row],[Date and Time]],"dddd")</f>
        <v>Monday</v>
      </c>
      <c r="M1031" s="1" t="str">
        <f>TEXT(Sales[[#This Row],[Date and Time]],"mm")</f>
        <v>08</v>
      </c>
      <c r="N1031" s="10" t="str">
        <f>TEXT(Sales[[#This Row],[Date and Time]],"mmmm")</f>
        <v>August</v>
      </c>
    </row>
    <row r="1032" spans="1:14" x14ac:dyDescent="0.3">
      <c r="A1032" s="1" t="s">
        <v>4500</v>
      </c>
      <c r="B1032" s="2">
        <v>45538.933553240742</v>
      </c>
      <c r="C1032" s="1" t="s">
        <v>3406</v>
      </c>
      <c r="D1032" s="1" t="s">
        <v>2868</v>
      </c>
      <c r="E1032" s="1" t="s">
        <v>3479</v>
      </c>
      <c r="F1032" s="1" t="s">
        <v>3467</v>
      </c>
      <c r="G1032" s="1">
        <v>565</v>
      </c>
      <c r="H1032" s="1">
        <v>2</v>
      </c>
      <c r="I1032" s="1">
        <f>Sales[[#This Row],[Selling Price]]*H1032</f>
        <v>1130</v>
      </c>
      <c r="J1032" s="1">
        <f>VLOOKUP(Sales[[#This Row],[Product ID]],Products[],4,0)</f>
        <v>585.16999999999996</v>
      </c>
      <c r="K1032" s="1">
        <f>Sales[[#This Row],[Total Sales]]-Sales[[#This Row],[Cost price]]</f>
        <v>544.83000000000004</v>
      </c>
      <c r="L1032" s="1" t="str">
        <f>TEXT(Sales[[#This Row],[Date and Time]],"dddd")</f>
        <v>Tuesday</v>
      </c>
      <c r="M1032" s="1" t="str">
        <f>TEXT(Sales[[#This Row],[Date and Time]],"mm")</f>
        <v>09</v>
      </c>
      <c r="N1032" s="10" t="str">
        <f>TEXT(Sales[[#This Row],[Date and Time]],"mmmm")</f>
        <v>September</v>
      </c>
    </row>
    <row r="1033" spans="1:14" x14ac:dyDescent="0.3">
      <c r="A1033" s="1" t="s">
        <v>4501</v>
      </c>
      <c r="B1033" s="2">
        <v>45410.847893518519</v>
      </c>
      <c r="C1033" s="1" t="s">
        <v>3317</v>
      </c>
      <c r="D1033" s="1" t="s">
        <v>2892</v>
      </c>
      <c r="E1033" s="1" t="s">
        <v>3466</v>
      </c>
      <c r="F1033" s="1" t="s">
        <v>3467</v>
      </c>
      <c r="G1033" s="1">
        <v>277.45</v>
      </c>
      <c r="H1033" s="1">
        <v>2</v>
      </c>
      <c r="I1033" s="1">
        <f>Sales[[#This Row],[Selling Price]]*H1033</f>
        <v>554.9</v>
      </c>
      <c r="J1033" s="1">
        <f>VLOOKUP(Sales[[#This Row],[Product ID]],Products[],4,0)</f>
        <v>327.89</v>
      </c>
      <c r="K1033" s="1">
        <f>Sales[[#This Row],[Total Sales]]-Sales[[#This Row],[Cost price]]</f>
        <v>227.01</v>
      </c>
      <c r="L1033" s="1" t="str">
        <f>TEXT(Sales[[#This Row],[Date and Time]],"dddd")</f>
        <v>Sunday</v>
      </c>
      <c r="M1033" s="1" t="str">
        <f>TEXT(Sales[[#This Row],[Date and Time]],"mm")</f>
        <v>04</v>
      </c>
      <c r="N1033" s="10" t="str">
        <f>TEXT(Sales[[#This Row],[Date and Time]],"mmmm")</f>
        <v>April</v>
      </c>
    </row>
    <row r="1034" spans="1:14" x14ac:dyDescent="0.3">
      <c r="A1034" s="1" t="s">
        <v>4502</v>
      </c>
      <c r="B1034" s="2">
        <v>45323.641041666669</v>
      </c>
      <c r="C1034" s="1" t="s">
        <v>3300</v>
      </c>
      <c r="D1034" s="1" t="s">
        <v>2040</v>
      </c>
      <c r="E1034" s="1" t="s">
        <v>3479</v>
      </c>
      <c r="F1034" s="1" t="s">
        <v>3469</v>
      </c>
      <c r="G1034" s="1">
        <v>1670.72</v>
      </c>
      <c r="H1034" s="1">
        <v>4</v>
      </c>
      <c r="I1034" s="1">
        <f>Sales[[#This Row],[Selling Price]]*H1034</f>
        <v>6682.88</v>
      </c>
      <c r="J1034" s="1">
        <f>VLOOKUP(Sales[[#This Row],[Product ID]],Products[],4,0)</f>
        <v>762.05</v>
      </c>
      <c r="K1034" s="1">
        <f>Sales[[#This Row],[Total Sales]]-Sales[[#This Row],[Cost price]]</f>
        <v>5920.83</v>
      </c>
      <c r="L1034" s="1" t="str">
        <f>TEXT(Sales[[#This Row],[Date and Time]],"dddd")</f>
        <v>Thursday</v>
      </c>
      <c r="M1034" s="1" t="str">
        <f>TEXT(Sales[[#This Row],[Date and Time]],"mm")</f>
        <v>02</v>
      </c>
      <c r="N1034" s="10" t="str">
        <f>TEXT(Sales[[#This Row],[Date and Time]],"mmmm")</f>
        <v>February</v>
      </c>
    </row>
    <row r="1035" spans="1:14" x14ac:dyDescent="0.3">
      <c r="A1035" s="1" t="s">
        <v>4503</v>
      </c>
      <c r="B1035" s="2">
        <v>45468.129004629627</v>
      </c>
      <c r="C1035" s="1" t="s">
        <v>3239</v>
      </c>
      <c r="D1035" s="1" t="s">
        <v>1540</v>
      </c>
      <c r="E1035" s="1" t="s">
        <v>3464</v>
      </c>
      <c r="F1035" s="1" t="s">
        <v>3467</v>
      </c>
      <c r="G1035" s="1">
        <v>267.89</v>
      </c>
      <c r="H1035" s="1">
        <v>10</v>
      </c>
      <c r="I1035" s="1">
        <f>Sales[[#This Row],[Selling Price]]*H1035</f>
        <v>2678.8999999999996</v>
      </c>
      <c r="J1035" s="1">
        <f>VLOOKUP(Sales[[#This Row],[Product ID]],Products[],4,0)</f>
        <v>438.5</v>
      </c>
      <c r="K1035" s="1">
        <f>Sales[[#This Row],[Total Sales]]-Sales[[#This Row],[Cost price]]</f>
        <v>2240.3999999999996</v>
      </c>
      <c r="L1035" s="1" t="str">
        <f>TEXT(Sales[[#This Row],[Date and Time]],"dddd")</f>
        <v>Tuesday</v>
      </c>
      <c r="M1035" s="1" t="str">
        <f>TEXT(Sales[[#This Row],[Date and Time]],"mm")</f>
        <v>06</v>
      </c>
      <c r="N1035" s="10" t="str">
        <f>TEXT(Sales[[#This Row],[Date and Time]],"mmmm")</f>
        <v>June</v>
      </c>
    </row>
    <row r="1036" spans="1:14" x14ac:dyDescent="0.3">
      <c r="A1036" s="1" t="s">
        <v>4504</v>
      </c>
      <c r="B1036" s="2">
        <v>45558.024039351854</v>
      </c>
      <c r="C1036" s="1" t="s">
        <v>3449</v>
      </c>
      <c r="D1036" s="1" t="s">
        <v>479</v>
      </c>
      <c r="E1036" s="1" t="s">
        <v>3479</v>
      </c>
      <c r="F1036" s="1" t="s">
        <v>3469</v>
      </c>
      <c r="G1036" s="1">
        <v>1194.94</v>
      </c>
      <c r="H1036" s="1">
        <v>1</v>
      </c>
      <c r="I1036" s="1">
        <f>Sales[[#This Row],[Selling Price]]*H1036</f>
        <v>1194.94</v>
      </c>
      <c r="J1036" s="1">
        <f>VLOOKUP(Sales[[#This Row],[Product ID]],Products[],4,0)</f>
        <v>487.84</v>
      </c>
      <c r="K1036" s="1">
        <f>Sales[[#This Row],[Total Sales]]-Sales[[#This Row],[Cost price]]</f>
        <v>707.10000000000014</v>
      </c>
      <c r="L1036" s="1" t="str">
        <f>TEXT(Sales[[#This Row],[Date and Time]],"dddd")</f>
        <v>Monday</v>
      </c>
      <c r="M1036" s="1" t="str">
        <f>TEXT(Sales[[#This Row],[Date and Time]],"mm")</f>
        <v>09</v>
      </c>
      <c r="N1036" s="10" t="str">
        <f>TEXT(Sales[[#This Row],[Date and Time]],"mmmm")</f>
        <v>September</v>
      </c>
    </row>
    <row r="1037" spans="1:14" x14ac:dyDescent="0.3">
      <c r="A1037" s="1" t="s">
        <v>4505</v>
      </c>
      <c r="B1037" s="2">
        <v>45534.616307870368</v>
      </c>
      <c r="C1037" s="1" t="s">
        <v>3432</v>
      </c>
      <c r="D1037" s="1" t="s">
        <v>3181</v>
      </c>
      <c r="E1037" s="1" t="s">
        <v>3461</v>
      </c>
      <c r="F1037" s="1" t="s">
        <v>3469</v>
      </c>
      <c r="G1037" s="1">
        <v>1858.29</v>
      </c>
      <c r="H1037" s="1">
        <v>2</v>
      </c>
      <c r="I1037" s="1">
        <f>Sales[[#This Row],[Selling Price]]*H1037</f>
        <v>3716.58</v>
      </c>
      <c r="J1037" s="1">
        <f>VLOOKUP(Sales[[#This Row],[Product ID]],Products[],4,0)</f>
        <v>221.06</v>
      </c>
      <c r="K1037" s="1">
        <f>Sales[[#This Row],[Total Sales]]-Sales[[#This Row],[Cost price]]</f>
        <v>3495.52</v>
      </c>
      <c r="L1037" s="1" t="str">
        <f>TEXT(Sales[[#This Row],[Date and Time]],"dddd")</f>
        <v>Friday</v>
      </c>
      <c r="M1037" s="1" t="str">
        <f>TEXT(Sales[[#This Row],[Date and Time]],"mm")</f>
        <v>08</v>
      </c>
      <c r="N1037" s="10" t="str">
        <f>TEXT(Sales[[#This Row],[Date and Time]],"mmmm")</f>
        <v>August</v>
      </c>
    </row>
    <row r="1038" spans="1:14" x14ac:dyDescent="0.3">
      <c r="A1038" s="1" t="s">
        <v>4506</v>
      </c>
      <c r="B1038" s="2">
        <v>45375.359872685185</v>
      </c>
      <c r="C1038" s="1" t="s">
        <v>3430</v>
      </c>
      <c r="D1038" s="1" t="s">
        <v>71</v>
      </c>
      <c r="E1038" s="1" t="s">
        <v>3464</v>
      </c>
      <c r="F1038" s="1" t="s">
        <v>3472</v>
      </c>
      <c r="G1038" s="1">
        <v>104.01</v>
      </c>
      <c r="H1038" s="1">
        <v>3</v>
      </c>
      <c r="I1038" s="1">
        <f>Sales[[#This Row],[Selling Price]]*H1038</f>
        <v>312.03000000000003</v>
      </c>
      <c r="J1038" s="1">
        <f>VLOOKUP(Sales[[#This Row],[Product ID]],Products[],4,0)</f>
        <v>102.73</v>
      </c>
      <c r="K1038" s="1">
        <f>Sales[[#This Row],[Total Sales]]-Sales[[#This Row],[Cost price]]</f>
        <v>209.3</v>
      </c>
      <c r="L1038" s="1" t="str">
        <f>TEXT(Sales[[#This Row],[Date and Time]],"dddd")</f>
        <v>Sunday</v>
      </c>
      <c r="M1038" s="1" t="str">
        <f>TEXT(Sales[[#This Row],[Date and Time]],"mm")</f>
        <v>03</v>
      </c>
      <c r="N1038" s="10" t="str">
        <f>TEXT(Sales[[#This Row],[Date and Time]],"mmmm")</f>
        <v>March</v>
      </c>
    </row>
    <row r="1039" spans="1:14" x14ac:dyDescent="0.3">
      <c r="A1039" s="1" t="s">
        <v>4507</v>
      </c>
      <c r="B1039" s="2">
        <v>45428.049687500003</v>
      </c>
      <c r="C1039" s="1" t="s">
        <v>3401</v>
      </c>
      <c r="D1039" s="1" t="s">
        <v>1896</v>
      </c>
      <c r="E1039" s="1" t="s">
        <v>3466</v>
      </c>
      <c r="F1039" s="1" t="s">
        <v>3469</v>
      </c>
      <c r="G1039" s="1">
        <v>1533.78</v>
      </c>
      <c r="H1039" s="1">
        <v>2</v>
      </c>
      <c r="I1039" s="1">
        <f>Sales[[#This Row],[Selling Price]]*H1039</f>
        <v>3067.56</v>
      </c>
      <c r="J1039" s="1">
        <f>VLOOKUP(Sales[[#This Row],[Product ID]],Products[],4,0)</f>
        <v>93.21</v>
      </c>
      <c r="K1039" s="1">
        <f>Sales[[#This Row],[Total Sales]]-Sales[[#This Row],[Cost price]]</f>
        <v>2974.35</v>
      </c>
      <c r="L1039" s="1" t="str">
        <f>TEXT(Sales[[#This Row],[Date and Time]],"dddd")</f>
        <v>Thursday</v>
      </c>
      <c r="M1039" s="1" t="str">
        <f>TEXT(Sales[[#This Row],[Date and Time]],"mm")</f>
        <v>05</v>
      </c>
      <c r="N1039" s="10" t="str">
        <f>TEXT(Sales[[#This Row],[Date and Time]],"mmmm")</f>
        <v>May</v>
      </c>
    </row>
    <row r="1040" spans="1:14" x14ac:dyDescent="0.3">
      <c r="A1040" s="1" t="s">
        <v>4508</v>
      </c>
      <c r="B1040" s="2">
        <v>45600.106956018521</v>
      </c>
      <c r="C1040" s="1" t="s">
        <v>3273</v>
      </c>
      <c r="D1040" s="1" t="s">
        <v>1134</v>
      </c>
      <c r="E1040" s="1" t="s">
        <v>3466</v>
      </c>
      <c r="F1040" s="1" t="s">
        <v>3476</v>
      </c>
      <c r="G1040" s="1">
        <v>554.03</v>
      </c>
      <c r="H1040" s="1">
        <v>2</v>
      </c>
      <c r="I1040" s="1">
        <f>Sales[[#This Row],[Selling Price]]*H1040</f>
        <v>1108.06</v>
      </c>
      <c r="J1040" s="1">
        <f>VLOOKUP(Sales[[#This Row],[Product ID]],Products[],4,0)</f>
        <v>963.58</v>
      </c>
      <c r="K1040" s="1">
        <f>Sales[[#This Row],[Total Sales]]-Sales[[#This Row],[Cost price]]</f>
        <v>144.4799999999999</v>
      </c>
      <c r="L1040" s="1" t="str">
        <f>TEXT(Sales[[#This Row],[Date and Time]],"dddd")</f>
        <v>Monday</v>
      </c>
      <c r="M1040" s="1" t="str">
        <f>TEXT(Sales[[#This Row],[Date and Time]],"mm")</f>
        <v>11</v>
      </c>
      <c r="N1040" s="10" t="str">
        <f>TEXT(Sales[[#This Row],[Date and Time]],"mmmm")</f>
        <v>November</v>
      </c>
    </row>
    <row r="1041" spans="1:14" x14ac:dyDescent="0.3">
      <c r="A1041" s="1" t="s">
        <v>4509</v>
      </c>
      <c r="B1041" s="2">
        <v>45311.134201388886</v>
      </c>
      <c r="C1041" s="1" t="s">
        <v>3321</v>
      </c>
      <c r="D1041" s="1" t="s">
        <v>1036</v>
      </c>
      <c r="E1041" s="1" t="s">
        <v>3461</v>
      </c>
      <c r="F1041" s="1" t="s">
        <v>3467</v>
      </c>
      <c r="G1041" s="1">
        <v>964.55</v>
      </c>
      <c r="H1041" s="1">
        <v>3</v>
      </c>
      <c r="I1041" s="1">
        <f>Sales[[#This Row],[Selling Price]]*H1041</f>
        <v>2893.6499999999996</v>
      </c>
      <c r="J1041" s="1">
        <f>VLOOKUP(Sales[[#This Row],[Product ID]],Products[],4,0)</f>
        <v>57.64</v>
      </c>
      <c r="K1041" s="1">
        <f>Sales[[#This Row],[Total Sales]]-Sales[[#This Row],[Cost price]]</f>
        <v>2836.0099999999998</v>
      </c>
      <c r="L1041" s="1" t="str">
        <f>TEXT(Sales[[#This Row],[Date and Time]],"dddd")</f>
        <v>Saturday</v>
      </c>
      <c r="M1041" s="1" t="str">
        <f>TEXT(Sales[[#This Row],[Date and Time]],"mm")</f>
        <v>01</v>
      </c>
      <c r="N1041" s="10" t="str">
        <f>TEXT(Sales[[#This Row],[Date and Time]],"mmmm")</f>
        <v>January</v>
      </c>
    </row>
    <row r="1042" spans="1:14" x14ac:dyDescent="0.3">
      <c r="A1042" s="1" t="s">
        <v>4510</v>
      </c>
      <c r="B1042" s="2">
        <v>45555.550578703704</v>
      </c>
      <c r="C1042" s="1" t="s">
        <v>3353</v>
      </c>
      <c r="D1042" s="1" t="s">
        <v>348</v>
      </c>
      <c r="E1042" s="1" t="s">
        <v>3479</v>
      </c>
      <c r="F1042" s="1" t="s">
        <v>3472</v>
      </c>
      <c r="G1042" s="1">
        <v>734.12</v>
      </c>
      <c r="H1042" s="1">
        <v>6</v>
      </c>
      <c r="I1042" s="1">
        <f>Sales[[#This Row],[Selling Price]]*H1042</f>
        <v>4404.72</v>
      </c>
      <c r="J1042" s="1">
        <f>VLOOKUP(Sales[[#This Row],[Product ID]],Products[],4,0)</f>
        <v>978.72</v>
      </c>
      <c r="K1042" s="1">
        <f>Sales[[#This Row],[Total Sales]]-Sales[[#This Row],[Cost price]]</f>
        <v>3426</v>
      </c>
      <c r="L1042" s="1" t="str">
        <f>TEXT(Sales[[#This Row],[Date and Time]],"dddd")</f>
        <v>Friday</v>
      </c>
      <c r="M1042" s="1" t="str">
        <f>TEXT(Sales[[#This Row],[Date and Time]],"mm")</f>
        <v>09</v>
      </c>
      <c r="N1042" s="10" t="str">
        <f>TEXT(Sales[[#This Row],[Date and Time]],"mmmm")</f>
        <v>September</v>
      </c>
    </row>
    <row r="1043" spans="1:14" x14ac:dyDescent="0.3">
      <c r="A1043" s="1" t="s">
        <v>4511</v>
      </c>
      <c r="B1043" s="2">
        <v>45350.953796296293</v>
      </c>
      <c r="C1043" s="1" t="s">
        <v>3449</v>
      </c>
      <c r="D1043" s="1" t="s">
        <v>1479</v>
      </c>
      <c r="E1043" s="1" t="s">
        <v>3466</v>
      </c>
      <c r="F1043" s="1" t="s">
        <v>3462</v>
      </c>
      <c r="G1043" s="1">
        <v>887.35</v>
      </c>
      <c r="H1043" s="1">
        <v>8</v>
      </c>
      <c r="I1043" s="1">
        <f>Sales[[#This Row],[Selling Price]]*H1043</f>
        <v>7098.8</v>
      </c>
      <c r="J1043" s="1">
        <f>VLOOKUP(Sales[[#This Row],[Product ID]],Products[],4,0)</f>
        <v>487.84</v>
      </c>
      <c r="K1043" s="1">
        <f>Sales[[#This Row],[Total Sales]]-Sales[[#This Row],[Cost price]]</f>
        <v>6610.96</v>
      </c>
      <c r="L1043" s="1" t="str">
        <f>TEXT(Sales[[#This Row],[Date and Time]],"dddd")</f>
        <v>Wednesday</v>
      </c>
      <c r="M1043" s="1" t="str">
        <f>TEXT(Sales[[#This Row],[Date and Time]],"mm")</f>
        <v>02</v>
      </c>
      <c r="N1043" s="10" t="str">
        <f>TEXT(Sales[[#This Row],[Date and Time]],"mmmm")</f>
        <v>February</v>
      </c>
    </row>
    <row r="1044" spans="1:14" x14ac:dyDescent="0.3">
      <c r="A1044" s="1" t="s">
        <v>4512</v>
      </c>
      <c r="B1044" s="2">
        <v>45395.184930555559</v>
      </c>
      <c r="C1044" s="1" t="s">
        <v>3331</v>
      </c>
      <c r="D1044" s="1" t="s">
        <v>2767</v>
      </c>
      <c r="E1044" s="1" t="s">
        <v>3471</v>
      </c>
      <c r="F1044" s="1" t="s">
        <v>3467</v>
      </c>
      <c r="G1044" s="1">
        <v>1796.35</v>
      </c>
      <c r="H1044" s="1">
        <v>2</v>
      </c>
      <c r="I1044" s="1">
        <f>Sales[[#This Row],[Selling Price]]*H1044</f>
        <v>3592.7</v>
      </c>
      <c r="J1044" s="1">
        <f>VLOOKUP(Sales[[#This Row],[Product ID]],Products[],4,0)</f>
        <v>799.06</v>
      </c>
      <c r="K1044" s="1">
        <f>Sales[[#This Row],[Total Sales]]-Sales[[#This Row],[Cost price]]</f>
        <v>2793.64</v>
      </c>
      <c r="L1044" s="1" t="str">
        <f>TEXT(Sales[[#This Row],[Date and Time]],"dddd")</f>
        <v>Saturday</v>
      </c>
      <c r="M1044" s="1" t="str">
        <f>TEXT(Sales[[#This Row],[Date and Time]],"mm")</f>
        <v>04</v>
      </c>
      <c r="N1044" s="10" t="str">
        <f>TEXT(Sales[[#This Row],[Date and Time]],"mmmm")</f>
        <v>April</v>
      </c>
    </row>
    <row r="1045" spans="1:14" x14ac:dyDescent="0.3">
      <c r="A1045" s="1" t="s">
        <v>4513</v>
      </c>
      <c r="B1045" s="2">
        <v>45499.808148148149</v>
      </c>
      <c r="C1045" s="1" t="s">
        <v>3364</v>
      </c>
      <c r="D1045" s="1" t="s">
        <v>1095</v>
      </c>
      <c r="E1045" s="1" t="s">
        <v>3461</v>
      </c>
      <c r="F1045" s="1" t="s">
        <v>3467</v>
      </c>
      <c r="G1045" s="1">
        <v>1771.84</v>
      </c>
      <c r="H1045" s="1">
        <v>6</v>
      </c>
      <c r="I1045" s="1">
        <f>Sales[[#This Row],[Selling Price]]*H1045</f>
        <v>10631.039999999999</v>
      </c>
      <c r="J1045" s="1">
        <f>VLOOKUP(Sales[[#This Row],[Product ID]],Products[],4,0)</f>
        <v>771.88</v>
      </c>
      <c r="K1045" s="1">
        <f>Sales[[#This Row],[Total Sales]]-Sales[[#This Row],[Cost price]]</f>
        <v>9859.16</v>
      </c>
      <c r="L1045" s="1" t="str">
        <f>TEXT(Sales[[#This Row],[Date and Time]],"dddd")</f>
        <v>Friday</v>
      </c>
      <c r="M1045" s="1" t="str">
        <f>TEXT(Sales[[#This Row],[Date and Time]],"mm")</f>
        <v>07</v>
      </c>
      <c r="N1045" s="10" t="str">
        <f>TEXT(Sales[[#This Row],[Date and Time]],"mmmm")</f>
        <v>July</v>
      </c>
    </row>
    <row r="1046" spans="1:14" x14ac:dyDescent="0.3">
      <c r="A1046" s="1" t="s">
        <v>4514</v>
      </c>
      <c r="B1046" s="2">
        <v>45420.785370370373</v>
      </c>
      <c r="C1046" s="1" t="s">
        <v>3410</v>
      </c>
      <c r="D1046" s="1" t="s">
        <v>938</v>
      </c>
      <c r="E1046" s="1" t="s">
        <v>3461</v>
      </c>
      <c r="F1046" s="1" t="s">
        <v>3472</v>
      </c>
      <c r="G1046" s="1">
        <v>1627.22</v>
      </c>
      <c r="H1046" s="1">
        <v>10</v>
      </c>
      <c r="I1046" s="1">
        <f>Sales[[#This Row],[Selling Price]]*H1046</f>
        <v>16272.2</v>
      </c>
      <c r="J1046" s="1">
        <f>VLOOKUP(Sales[[#This Row],[Product ID]],Products[],4,0)</f>
        <v>152.68</v>
      </c>
      <c r="K1046" s="1">
        <f>Sales[[#This Row],[Total Sales]]-Sales[[#This Row],[Cost price]]</f>
        <v>16119.52</v>
      </c>
      <c r="L1046" s="1" t="str">
        <f>TEXT(Sales[[#This Row],[Date and Time]],"dddd")</f>
        <v>Wednesday</v>
      </c>
      <c r="M1046" s="1" t="str">
        <f>TEXT(Sales[[#This Row],[Date and Time]],"mm")</f>
        <v>05</v>
      </c>
      <c r="N1046" s="10" t="str">
        <f>TEXT(Sales[[#This Row],[Date and Time]],"mmmm")</f>
        <v>May</v>
      </c>
    </row>
    <row r="1047" spans="1:14" x14ac:dyDescent="0.3">
      <c r="A1047" s="1" t="s">
        <v>4515</v>
      </c>
      <c r="B1047" s="2">
        <v>45342.494039351855</v>
      </c>
      <c r="C1047" s="1" t="s">
        <v>3353</v>
      </c>
      <c r="D1047" s="1" t="s">
        <v>2132</v>
      </c>
      <c r="E1047" s="1" t="s">
        <v>3479</v>
      </c>
      <c r="F1047" s="1" t="s">
        <v>3476</v>
      </c>
      <c r="G1047" s="1">
        <v>428.64</v>
      </c>
      <c r="H1047" s="1">
        <v>1</v>
      </c>
      <c r="I1047" s="1">
        <f>Sales[[#This Row],[Selling Price]]*H1047</f>
        <v>428.64</v>
      </c>
      <c r="J1047" s="1">
        <f>VLOOKUP(Sales[[#This Row],[Product ID]],Products[],4,0)</f>
        <v>978.72</v>
      </c>
      <c r="K1047" s="1">
        <f>Sales[[#This Row],[Total Sales]]-Sales[[#This Row],[Cost price]]</f>
        <v>-550.08000000000004</v>
      </c>
      <c r="L1047" s="1" t="str">
        <f>TEXT(Sales[[#This Row],[Date and Time]],"dddd")</f>
        <v>Tuesday</v>
      </c>
      <c r="M1047" s="1" t="str">
        <f>TEXT(Sales[[#This Row],[Date and Time]],"mm")</f>
        <v>02</v>
      </c>
      <c r="N1047" s="10" t="str">
        <f>TEXT(Sales[[#This Row],[Date and Time]],"mmmm")</f>
        <v>February</v>
      </c>
    </row>
    <row r="1048" spans="1:14" x14ac:dyDescent="0.3">
      <c r="A1048" s="1" t="s">
        <v>4516</v>
      </c>
      <c r="B1048" s="2">
        <v>45448.404421296298</v>
      </c>
      <c r="C1048" s="1" t="s">
        <v>3431</v>
      </c>
      <c r="D1048" s="1" t="s">
        <v>3028</v>
      </c>
      <c r="E1048" s="1" t="s">
        <v>3466</v>
      </c>
      <c r="F1048" s="1" t="s">
        <v>3476</v>
      </c>
      <c r="G1048" s="1">
        <v>1798.1</v>
      </c>
      <c r="H1048" s="1">
        <v>7</v>
      </c>
      <c r="I1048" s="1">
        <f>Sales[[#This Row],[Selling Price]]*H1048</f>
        <v>12586.699999999999</v>
      </c>
      <c r="J1048" s="1">
        <f>VLOOKUP(Sales[[#This Row],[Product ID]],Products[],4,0)</f>
        <v>750.55</v>
      </c>
      <c r="K1048" s="1">
        <f>Sales[[#This Row],[Total Sales]]-Sales[[#This Row],[Cost price]]</f>
        <v>11836.15</v>
      </c>
      <c r="L1048" s="1" t="str">
        <f>TEXT(Sales[[#This Row],[Date and Time]],"dddd")</f>
        <v>Wednesday</v>
      </c>
      <c r="M1048" s="1" t="str">
        <f>TEXT(Sales[[#This Row],[Date and Time]],"mm")</f>
        <v>06</v>
      </c>
      <c r="N1048" s="10" t="str">
        <f>TEXT(Sales[[#This Row],[Date and Time]],"mmmm")</f>
        <v>June</v>
      </c>
    </row>
    <row r="1049" spans="1:14" x14ac:dyDescent="0.3">
      <c r="A1049" s="1" t="s">
        <v>4517</v>
      </c>
      <c r="B1049" s="2">
        <v>45470.739444444444</v>
      </c>
      <c r="C1049" s="1" t="s">
        <v>3304</v>
      </c>
      <c r="D1049" s="1" t="s">
        <v>963</v>
      </c>
      <c r="E1049" s="1" t="s">
        <v>3466</v>
      </c>
      <c r="F1049" s="1" t="s">
        <v>3476</v>
      </c>
      <c r="G1049" s="1">
        <v>407.16</v>
      </c>
      <c r="H1049" s="1">
        <v>7</v>
      </c>
      <c r="I1049" s="1">
        <f>Sales[[#This Row],[Selling Price]]*H1049</f>
        <v>2850.1200000000003</v>
      </c>
      <c r="J1049" s="1">
        <f>VLOOKUP(Sales[[#This Row],[Product ID]],Products[],4,0)</f>
        <v>17.89</v>
      </c>
      <c r="K1049" s="1">
        <f>Sales[[#This Row],[Total Sales]]-Sales[[#This Row],[Cost price]]</f>
        <v>2832.2300000000005</v>
      </c>
      <c r="L1049" s="1" t="str">
        <f>TEXT(Sales[[#This Row],[Date and Time]],"dddd")</f>
        <v>Thursday</v>
      </c>
      <c r="M1049" s="1" t="str">
        <f>TEXT(Sales[[#This Row],[Date and Time]],"mm")</f>
        <v>06</v>
      </c>
      <c r="N1049" s="10" t="str">
        <f>TEXT(Sales[[#This Row],[Date and Time]],"mmmm")</f>
        <v>June</v>
      </c>
    </row>
    <row r="1050" spans="1:14" x14ac:dyDescent="0.3">
      <c r="A1050" s="1" t="s">
        <v>4518</v>
      </c>
      <c r="B1050" s="2">
        <v>45390.772118055553</v>
      </c>
      <c r="C1050" s="1" t="s">
        <v>3349</v>
      </c>
      <c r="D1050" s="1" t="s">
        <v>1877</v>
      </c>
      <c r="E1050" s="1" t="s">
        <v>3471</v>
      </c>
      <c r="F1050" s="1" t="s">
        <v>3467</v>
      </c>
      <c r="G1050" s="1">
        <v>1497.1</v>
      </c>
      <c r="H1050" s="1">
        <v>9</v>
      </c>
      <c r="I1050" s="1">
        <f>Sales[[#This Row],[Selling Price]]*H1050</f>
        <v>13473.9</v>
      </c>
      <c r="J1050" s="1">
        <f>VLOOKUP(Sales[[#This Row],[Product ID]],Products[],4,0)</f>
        <v>746.04</v>
      </c>
      <c r="K1050" s="1">
        <f>Sales[[#This Row],[Total Sales]]-Sales[[#This Row],[Cost price]]</f>
        <v>12727.86</v>
      </c>
      <c r="L1050" s="1" t="str">
        <f>TEXT(Sales[[#This Row],[Date and Time]],"dddd")</f>
        <v>Monday</v>
      </c>
      <c r="M1050" s="1" t="str">
        <f>TEXT(Sales[[#This Row],[Date and Time]],"mm")</f>
        <v>04</v>
      </c>
      <c r="N1050" s="10" t="str">
        <f>TEXT(Sales[[#This Row],[Date and Time]],"mmmm")</f>
        <v>April</v>
      </c>
    </row>
    <row r="1051" spans="1:14" x14ac:dyDescent="0.3">
      <c r="A1051" s="1" t="s">
        <v>4519</v>
      </c>
      <c r="B1051" s="2">
        <v>45347.719872685186</v>
      </c>
      <c r="C1051" s="1" t="s">
        <v>3283</v>
      </c>
      <c r="D1051" s="1" t="s">
        <v>507</v>
      </c>
      <c r="E1051" s="1" t="s">
        <v>3479</v>
      </c>
      <c r="F1051" s="1" t="s">
        <v>3462</v>
      </c>
      <c r="G1051" s="1">
        <v>563.47</v>
      </c>
      <c r="H1051" s="1">
        <v>6</v>
      </c>
      <c r="I1051" s="1">
        <f>Sales[[#This Row],[Selling Price]]*H1051</f>
        <v>3380.82</v>
      </c>
      <c r="J1051" s="1">
        <f>VLOOKUP(Sales[[#This Row],[Product ID]],Products[],4,0)</f>
        <v>462.14</v>
      </c>
      <c r="K1051" s="1">
        <f>Sales[[#This Row],[Total Sales]]-Sales[[#This Row],[Cost price]]</f>
        <v>2918.6800000000003</v>
      </c>
      <c r="L1051" s="1" t="str">
        <f>TEXT(Sales[[#This Row],[Date and Time]],"dddd")</f>
        <v>Sunday</v>
      </c>
      <c r="M1051" s="1" t="str">
        <f>TEXT(Sales[[#This Row],[Date and Time]],"mm")</f>
        <v>02</v>
      </c>
      <c r="N1051" s="10" t="str">
        <f>TEXT(Sales[[#This Row],[Date and Time]],"mmmm")</f>
        <v>February</v>
      </c>
    </row>
    <row r="1052" spans="1:14" x14ac:dyDescent="0.3">
      <c r="A1052" s="1" t="s">
        <v>4520</v>
      </c>
      <c r="B1052" s="2">
        <v>45451.208182870374</v>
      </c>
      <c r="C1052" s="1" t="s">
        <v>3241</v>
      </c>
      <c r="D1052" s="1" t="s">
        <v>1853</v>
      </c>
      <c r="E1052" s="1" t="s">
        <v>3479</v>
      </c>
      <c r="F1052" s="1" t="s">
        <v>3462</v>
      </c>
      <c r="G1052" s="1">
        <v>1857.88</v>
      </c>
      <c r="H1052" s="1">
        <v>6</v>
      </c>
      <c r="I1052" s="1">
        <f>Sales[[#This Row],[Selling Price]]*H1052</f>
        <v>11147.28</v>
      </c>
      <c r="J1052" s="1">
        <f>VLOOKUP(Sales[[#This Row],[Product ID]],Products[],4,0)</f>
        <v>595.51</v>
      </c>
      <c r="K1052" s="1">
        <f>Sales[[#This Row],[Total Sales]]-Sales[[#This Row],[Cost price]]</f>
        <v>10551.77</v>
      </c>
      <c r="L1052" s="1" t="str">
        <f>TEXT(Sales[[#This Row],[Date and Time]],"dddd")</f>
        <v>Saturday</v>
      </c>
      <c r="M1052" s="1" t="str">
        <f>TEXT(Sales[[#This Row],[Date and Time]],"mm")</f>
        <v>06</v>
      </c>
      <c r="N1052" s="10" t="str">
        <f>TEXT(Sales[[#This Row],[Date and Time]],"mmmm")</f>
        <v>June</v>
      </c>
    </row>
    <row r="1053" spans="1:14" x14ac:dyDescent="0.3">
      <c r="A1053" s="1" t="s">
        <v>4521</v>
      </c>
      <c r="B1053" s="2">
        <v>45494.230092592596</v>
      </c>
      <c r="C1053" s="1" t="s">
        <v>3301</v>
      </c>
      <c r="D1053" s="1" t="s">
        <v>2641</v>
      </c>
      <c r="E1053" s="1" t="s">
        <v>3461</v>
      </c>
      <c r="F1053" s="1" t="s">
        <v>3462</v>
      </c>
      <c r="G1053" s="1">
        <v>1533.43</v>
      </c>
      <c r="H1053" s="1">
        <v>10</v>
      </c>
      <c r="I1053" s="1">
        <f>Sales[[#This Row],[Selling Price]]*H1053</f>
        <v>15334.300000000001</v>
      </c>
      <c r="J1053" s="1">
        <f>VLOOKUP(Sales[[#This Row],[Product ID]],Products[],4,0)</f>
        <v>502.29</v>
      </c>
      <c r="K1053" s="1">
        <f>Sales[[#This Row],[Total Sales]]-Sales[[#This Row],[Cost price]]</f>
        <v>14832.01</v>
      </c>
      <c r="L1053" s="1" t="str">
        <f>TEXT(Sales[[#This Row],[Date and Time]],"dddd")</f>
        <v>Sunday</v>
      </c>
      <c r="M1053" s="1" t="str">
        <f>TEXT(Sales[[#This Row],[Date and Time]],"mm")</f>
        <v>07</v>
      </c>
      <c r="N1053" s="10" t="str">
        <f>TEXT(Sales[[#This Row],[Date and Time]],"mmmm")</f>
        <v>July</v>
      </c>
    </row>
    <row r="1054" spans="1:14" x14ac:dyDescent="0.3">
      <c r="A1054" s="1" t="s">
        <v>4522</v>
      </c>
      <c r="B1054" s="2">
        <v>45476.616979166669</v>
      </c>
      <c r="C1054" s="1" t="s">
        <v>3388</v>
      </c>
      <c r="D1054" s="1" t="s">
        <v>2349</v>
      </c>
      <c r="E1054" s="1" t="s">
        <v>3464</v>
      </c>
      <c r="F1054" s="1" t="s">
        <v>3462</v>
      </c>
      <c r="G1054" s="1">
        <v>194.9</v>
      </c>
      <c r="H1054" s="1">
        <v>7</v>
      </c>
      <c r="I1054" s="1">
        <f>Sales[[#This Row],[Selling Price]]*H1054</f>
        <v>1364.3</v>
      </c>
      <c r="J1054" s="1">
        <f>VLOOKUP(Sales[[#This Row],[Product ID]],Products[],4,0)</f>
        <v>65.66</v>
      </c>
      <c r="K1054" s="1">
        <f>Sales[[#This Row],[Total Sales]]-Sales[[#This Row],[Cost price]]</f>
        <v>1298.6399999999999</v>
      </c>
      <c r="L1054" s="1" t="str">
        <f>TEXT(Sales[[#This Row],[Date and Time]],"dddd")</f>
        <v>Wednesday</v>
      </c>
      <c r="M1054" s="1" t="str">
        <f>TEXT(Sales[[#This Row],[Date and Time]],"mm")</f>
        <v>07</v>
      </c>
      <c r="N1054" s="10" t="str">
        <f>TEXT(Sales[[#This Row],[Date and Time]],"mmmm")</f>
        <v>July</v>
      </c>
    </row>
    <row r="1055" spans="1:14" x14ac:dyDescent="0.3">
      <c r="A1055" s="1" t="s">
        <v>4523</v>
      </c>
      <c r="B1055" s="2">
        <v>45540.793703703705</v>
      </c>
      <c r="C1055" s="1" t="s">
        <v>3371</v>
      </c>
      <c r="D1055" s="1" t="s">
        <v>1417</v>
      </c>
      <c r="E1055" s="1" t="s">
        <v>3464</v>
      </c>
      <c r="F1055" s="1" t="s">
        <v>3469</v>
      </c>
      <c r="G1055" s="1">
        <v>1808.48</v>
      </c>
      <c r="H1055" s="1">
        <v>8</v>
      </c>
      <c r="I1055" s="1">
        <f>Sales[[#This Row],[Selling Price]]*H1055</f>
        <v>14467.84</v>
      </c>
      <c r="J1055" s="1">
        <f>VLOOKUP(Sales[[#This Row],[Product ID]],Products[],4,0)</f>
        <v>370.52</v>
      </c>
      <c r="K1055" s="1">
        <f>Sales[[#This Row],[Total Sales]]-Sales[[#This Row],[Cost price]]</f>
        <v>14097.32</v>
      </c>
      <c r="L1055" s="1" t="str">
        <f>TEXT(Sales[[#This Row],[Date and Time]],"dddd")</f>
        <v>Thursday</v>
      </c>
      <c r="M1055" s="1" t="str">
        <f>TEXT(Sales[[#This Row],[Date and Time]],"mm")</f>
        <v>09</v>
      </c>
      <c r="N1055" s="10" t="str">
        <f>TEXT(Sales[[#This Row],[Date and Time]],"mmmm")</f>
        <v>September</v>
      </c>
    </row>
    <row r="1056" spans="1:14" x14ac:dyDescent="0.3">
      <c r="A1056" s="1" t="s">
        <v>4524</v>
      </c>
      <c r="B1056" s="2">
        <v>45301.395104166666</v>
      </c>
      <c r="C1056" s="1" t="s">
        <v>3300</v>
      </c>
      <c r="D1056" s="1" t="s">
        <v>1040</v>
      </c>
      <c r="E1056" s="1" t="s">
        <v>3461</v>
      </c>
      <c r="F1056" s="1" t="s">
        <v>3467</v>
      </c>
      <c r="G1056" s="1">
        <v>759.14</v>
      </c>
      <c r="H1056" s="1">
        <v>6</v>
      </c>
      <c r="I1056" s="1">
        <f>Sales[[#This Row],[Selling Price]]*H1056</f>
        <v>4554.84</v>
      </c>
      <c r="J1056" s="1">
        <f>VLOOKUP(Sales[[#This Row],[Product ID]],Products[],4,0)</f>
        <v>762.05</v>
      </c>
      <c r="K1056" s="1">
        <f>Sales[[#This Row],[Total Sales]]-Sales[[#This Row],[Cost price]]</f>
        <v>3792.79</v>
      </c>
      <c r="L1056" s="1" t="str">
        <f>TEXT(Sales[[#This Row],[Date and Time]],"dddd")</f>
        <v>Wednesday</v>
      </c>
      <c r="M1056" s="1" t="str">
        <f>TEXT(Sales[[#This Row],[Date and Time]],"mm")</f>
        <v>01</v>
      </c>
      <c r="N1056" s="10" t="str">
        <f>TEXT(Sales[[#This Row],[Date and Time]],"mmmm")</f>
        <v>January</v>
      </c>
    </row>
    <row r="1057" spans="1:14" x14ac:dyDescent="0.3">
      <c r="A1057" s="1" t="s">
        <v>4525</v>
      </c>
      <c r="B1057" s="2">
        <v>45570.557743055557</v>
      </c>
      <c r="C1057" s="1" t="s">
        <v>3445</v>
      </c>
      <c r="D1057" s="1" t="s">
        <v>2289</v>
      </c>
      <c r="E1057" s="1" t="s">
        <v>3479</v>
      </c>
      <c r="F1057" s="1" t="s">
        <v>3476</v>
      </c>
      <c r="G1057" s="1">
        <v>1521.31</v>
      </c>
      <c r="H1057" s="1">
        <v>8</v>
      </c>
      <c r="I1057" s="1">
        <f>Sales[[#This Row],[Selling Price]]*H1057</f>
        <v>12170.48</v>
      </c>
      <c r="J1057" s="1">
        <f>VLOOKUP(Sales[[#This Row],[Product ID]],Products[],4,0)</f>
        <v>154.76</v>
      </c>
      <c r="K1057" s="1">
        <f>Sales[[#This Row],[Total Sales]]-Sales[[#This Row],[Cost price]]</f>
        <v>12015.72</v>
      </c>
      <c r="L1057" s="1" t="str">
        <f>TEXT(Sales[[#This Row],[Date and Time]],"dddd")</f>
        <v>Saturday</v>
      </c>
      <c r="M1057" s="1" t="str">
        <f>TEXT(Sales[[#This Row],[Date and Time]],"mm")</f>
        <v>10</v>
      </c>
      <c r="N1057" s="10" t="str">
        <f>TEXT(Sales[[#This Row],[Date and Time]],"mmmm")</f>
        <v>October</v>
      </c>
    </row>
    <row r="1058" spans="1:14" x14ac:dyDescent="0.3">
      <c r="A1058" s="1" t="s">
        <v>4526</v>
      </c>
      <c r="B1058" s="2">
        <v>45435.336076388892</v>
      </c>
      <c r="C1058" s="1" t="s">
        <v>3305</v>
      </c>
      <c r="D1058" s="1" t="s">
        <v>1137</v>
      </c>
      <c r="E1058" s="1" t="s">
        <v>3466</v>
      </c>
      <c r="F1058" s="1" t="s">
        <v>3462</v>
      </c>
      <c r="G1058" s="1">
        <v>225.91</v>
      </c>
      <c r="H1058" s="1">
        <v>7</v>
      </c>
      <c r="I1058" s="1">
        <f>Sales[[#This Row],[Selling Price]]*H1058</f>
        <v>1581.37</v>
      </c>
      <c r="J1058" s="1">
        <f>VLOOKUP(Sales[[#This Row],[Product ID]],Products[],4,0)</f>
        <v>376.96</v>
      </c>
      <c r="K1058" s="1">
        <f>Sales[[#This Row],[Total Sales]]-Sales[[#This Row],[Cost price]]</f>
        <v>1204.4099999999999</v>
      </c>
      <c r="L1058" s="1" t="str">
        <f>TEXT(Sales[[#This Row],[Date and Time]],"dddd")</f>
        <v>Thursday</v>
      </c>
      <c r="M1058" s="1" t="str">
        <f>TEXT(Sales[[#This Row],[Date and Time]],"mm")</f>
        <v>05</v>
      </c>
      <c r="N1058" s="10" t="str">
        <f>TEXT(Sales[[#This Row],[Date and Time]],"mmmm")</f>
        <v>May</v>
      </c>
    </row>
    <row r="1059" spans="1:14" x14ac:dyDescent="0.3">
      <c r="A1059" s="1" t="s">
        <v>4527</v>
      </c>
      <c r="B1059" s="2">
        <v>45535.688159722224</v>
      </c>
      <c r="C1059" s="1" t="s">
        <v>3404</v>
      </c>
      <c r="D1059" s="1" t="s">
        <v>1235</v>
      </c>
      <c r="E1059" s="1" t="s">
        <v>3464</v>
      </c>
      <c r="F1059" s="1" t="s">
        <v>3462</v>
      </c>
      <c r="G1059" s="1">
        <v>1566.67</v>
      </c>
      <c r="H1059" s="1">
        <v>2</v>
      </c>
      <c r="I1059" s="1">
        <f>Sales[[#This Row],[Selling Price]]*H1059</f>
        <v>3133.34</v>
      </c>
      <c r="J1059" s="1">
        <f>VLOOKUP(Sales[[#This Row],[Product ID]],Products[],4,0)</f>
        <v>47.47</v>
      </c>
      <c r="K1059" s="1">
        <f>Sales[[#This Row],[Total Sales]]-Sales[[#This Row],[Cost price]]</f>
        <v>3085.8700000000003</v>
      </c>
      <c r="L1059" s="1" t="str">
        <f>TEXT(Sales[[#This Row],[Date and Time]],"dddd")</f>
        <v>Saturday</v>
      </c>
      <c r="M1059" s="1" t="str">
        <f>TEXT(Sales[[#This Row],[Date and Time]],"mm")</f>
        <v>08</v>
      </c>
      <c r="N1059" s="10" t="str">
        <f>TEXT(Sales[[#This Row],[Date and Time]],"mmmm")</f>
        <v>August</v>
      </c>
    </row>
    <row r="1060" spans="1:14" x14ac:dyDescent="0.3">
      <c r="A1060" s="1" t="s">
        <v>4528</v>
      </c>
      <c r="B1060" s="2">
        <v>45556.257256944446</v>
      </c>
      <c r="C1060" s="1" t="s">
        <v>3303</v>
      </c>
      <c r="D1060" s="1" t="s">
        <v>2086</v>
      </c>
      <c r="E1060" s="1" t="s">
        <v>3461</v>
      </c>
      <c r="F1060" s="1" t="s">
        <v>3472</v>
      </c>
      <c r="G1060" s="1">
        <v>1245.97</v>
      </c>
      <c r="H1060" s="1">
        <v>3</v>
      </c>
      <c r="I1060" s="1">
        <f>Sales[[#This Row],[Selling Price]]*H1060</f>
        <v>3737.91</v>
      </c>
      <c r="J1060" s="1">
        <f>VLOOKUP(Sales[[#This Row],[Product ID]],Products[],4,0)</f>
        <v>752.34</v>
      </c>
      <c r="K1060" s="1">
        <f>Sales[[#This Row],[Total Sales]]-Sales[[#This Row],[Cost price]]</f>
        <v>2985.5699999999997</v>
      </c>
      <c r="L1060" s="1" t="str">
        <f>TEXT(Sales[[#This Row],[Date and Time]],"dddd")</f>
        <v>Saturday</v>
      </c>
      <c r="M1060" s="1" t="str">
        <f>TEXT(Sales[[#This Row],[Date and Time]],"mm")</f>
        <v>09</v>
      </c>
      <c r="N1060" s="10" t="str">
        <f>TEXT(Sales[[#This Row],[Date and Time]],"mmmm")</f>
        <v>September</v>
      </c>
    </row>
    <row r="1061" spans="1:14" x14ac:dyDescent="0.3">
      <c r="A1061" s="1" t="s">
        <v>4529</v>
      </c>
      <c r="B1061" s="2">
        <v>45429.613391203704</v>
      </c>
      <c r="C1061" s="1" t="s">
        <v>3416</v>
      </c>
      <c r="D1061" s="1" t="s">
        <v>468</v>
      </c>
      <c r="E1061" s="1" t="s">
        <v>3461</v>
      </c>
      <c r="F1061" s="1" t="s">
        <v>3467</v>
      </c>
      <c r="G1061" s="1">
        <v>995</v>
      </c>
      <c r="H1061" s="1">
        <v>4</v>
      </c>
      <c r="I1061" s="1">
        <f>Sales[[#This Row],[Selling Price]]*H1061</f>
        <v>3980</v>
      </c>
      <c r="J1061" s="1">
        <f>VLOOKUP(Sales[[#This Row],[Product ID]],Products[],4,0)</f>
        <v>753.5</v>
      </c>
      <c r="K1061" s="1">
        <f>Sales[[#This Row],[Total Sales]]-Sales[[#This Row],[Cost price]]</f>
        <v>3226.5</v>
      </c>
      <c r="L1061" s="1" t="str">
        <f>TEXT(Sales[[#This Row],[Date and Time]],"dddd")</f>
        <v>Friday</v>
      </c>
      <c r="M1061" s="1" t="str">
        <f>TEXT(Sales[[#This Row],[Date and Time]],"mm")</f>
        <v>05</v>
      </c>
      <c r="N1061" s="10" t="str">
        <f>TEXT(Sales[[#This Row],[Date and Time]],"mmmm")</f>
        <v>May</v>
      </c>
    </row>
    <row r="1062" spans="1:14" x14ac:dyDescent="0.3">
      <c r="A1062" s="1" t="s">
        <v>4530</v>
      </c>
      <c r="B1062" s="2">
        <v>45355.148217592592</v>
      </c>
      <c r="C1062" s="1" t="s">
        <v>3438</v>
      </c>
      <c r="D1062" s="1" t="s">
        <v>579</v>
      </c>
      <c r="E1062" s="1" t="s">
        <v>3464</v>
      </c>
      <c r="F1062" s="1" t="s">
        <v>3476</v>
      </c>
      <c r="G1062" s="1">
        <v>1313.53</v>
      </c>
      <c r="H1062" s="1">
        <v>7</v>
      </c>
      <c r="I1062" s="1">
        <f>Sales[[#This Row],[Selling Price]]*H1062</f>
        <v>9194.7099999999991</v>
      </c>
      <c r="J1062" s="1">
        <f>VLOOKUP(Sales[[#This Row],[Product ID]],Products[],4,0)</f>
        <v>751.58</v>
      </c>
      <c r="K1062" s="1">
        <f>Sales[[#This Row],[Total Sales]]-Sales[[#This Row],[Cost price]]</f>
        <v>8443.1299999999992</v>
      </c>
      <c r="L1062" s="1" t="str">
        <f>TEXT(Sales[[#This Row],[Date and Time]],"dddd")</f>
        <v>Monday</v>
      </c>
      <c r="M1062" s="1" t="str">
        <f>TEXT(Sales[[#This Row],[Date and Time]],"mm")</f>
        <v>03</v>
      </c>
      <c r="N1062" s="10" t="str">
        <f>TEXT(Sales[[#This Row],[Date and Time]],"mmmm")</f>
        <v>March</v>
      </c>
    </row>
    <row r="1063" spans="1:14" x14ac:dyDescent="0.3">
      <c r="A1063" s="1" t="s">
        <v>4531</v>
      </c>
      <c r="B1063" s="2">
        <v>45581.823564814818</v>
      </c>
      <c r="C1063" s="1" t="s">
        <v>3312</v>
      </c>
      <c r="D1063" s="1" t="s">
        <v>1427</v>
      </c>
      <c r="E1063" s="1" t="s">
        <v>3466</v>
      </c>
      <c r="F1063" s="1" t="s">
        <v>3462</v>
      </c>
      <c r="G1063" s="1">
        <v>483.44</v>
      </c>
      <c r="H1063" s="1">
        <v>10</v>
      </c>
      <c r="I1063" s="1">
        <f>Sales[[#This Row],[Selling Price]]*H1063</f>
        <v>4834.3999999999996</v>
      </c>
      <c r="J1063" s="1">
        <f>VLOOKUP(Sales[[#This Row],[Product ID]],Products[],4,0)</f>
        <v>193.63</v>
      </c>
      <c r="K1063" s="1">
        <f>Sales[[#This Row],[Total Sales]]-Sales[[#This Row],[Cost price]]</f>
        <v>4640.7699999999995</v>
      </c>
      <c r="L1063" s="1" t="str">
        <f>TEXT(Sales[[#This Row],[Date and Time]],"dddd")</f>
        <v>Wednesday</v>
      </c>
      <c r="M1063" s="1" t="str">
        <f>TEXT(Sales[[#This Row],[Date and Time]],"mm")</f>
        <v>10</v>
      </c>
      <c r="N1063" s="10" t="str">
        <f>TEXT(Sales[[#This Row],[Date and Time]],"mmmm")</f>
        <v>October</v>
      </c>
    </row>
    <row r="1064" spans="1:14" x14ac:dyDescent="0.3">
      <c r="A1064" s="1" t="s">
        <v>4532</v>
      </c>
      <c r="B1064" s="2">
        <v>45610.624722222223</v>
      </c>
      <c r="C1064" s="1" t="s">
        <v>3246</v>
      </c>
      <c r="D1064" s="1" t="s">
        <v>295</v>
      </c>
      <c r="E1064" s="1" t="s">
        <v>3461</v>
      </c>
      <c r="F1064" s="1" t="s">
        <v>3472</v>
      </c>
      <c r="G1064" s="1">
        <v>1354.96</v>
      </c>
      <c r="H1064" s="1">
        <v>1</v>
      </c>
      <c r="I1064" s="1">
        <f>Sales[[#This Row],[Selling Price]]*H1064</f>
        <v>1354.96</v>
      </c>
      <c r="J1064" s="1">
        <f>VLOOKUP(Sales[[#This Row],[Product ID]],Products[],4,0)</f>
        <v>623.39</v>
      </c>
      <c r="K1064" s="1">
        <f>Sales[[#This Row],[Total Sales]]-Sales[[#This Row],[Cost price]]</f>
        <v>731.57</v>
      </c>
      <c r="L1064" s="1" t="str">
        <f>TEXT(Sales[[#This Row],[Date and Time]],"dddd")</f>
        <v>Thursday</v>
      </c>
      <c r="M1064" s="1" t="str">
        <f>TEXT(Sales[[#This Row],[Date and Time]],"mm")</f>
        <v>11</v>
      </c>
      <c r="N1064" s="10" t="str">
        <f>TEXT(Sales[[#This Row],[Date and Time]],"mmmm")</f>
        <v>November</v>
      </c>
    </row>
    <row r="1065" spans="1:14" x14ac:dyDescent="0.3">
      <c r="A1065" s="1" t="s">
        <v>4533</v>
      </c>
      <c r="B1065" s="2">
        <v>45504.740648148145</v>
      </c>
      <c r="C1065" s="1" t="s">
        <v>3448</v>
      </c>
      <c r="D1065" s="1" t="s">
        <v>754</v>
      </c>
      <c r="E1065" s="1" t="s">
        <v>3461</v>
      </c>
      <c r="F1065" s="1" t="s">
        <v>3467</v>
      </c>
      <c r="G1065" s="1">
        <v>1037.97</v>
      </c>
      <c r="H1065" s="1">
        <v>7</v>
      </c>
      <c r="I1065" s="1">
        <f>Sales[[#This Row],[Selling Price]]*H1065</f>
        <v>7265.79</v>
      </c>
      <c r="J1065" s="1">
        <f>VLOOKUP(Sales[[#This Row],[Product ID]],Products[],4,0)</f>
        <v>955.51</v>
      </c>
      <c r="K1065" s="1">
        <f>Sales[[#This Row],[Total Sales]]-Sales[[#This Row],[Cost price]]</f>
        <v>6310.28</v>
      </c>
      <c r="L1065" s="1" t="str">
        <f>TEXT(Sales[[#This Row],[Date and Time]],"dddd")</f>
        <v>Wednesday</v>
      </c>
      <c r="M1065" s="1" t="str">
        <f>TEXT(Sales[[#This Row],[Date and Time]],"mm")</f>
        <v>07</v>
      </c>
      <c r="N1065" s="10" t="str">
        <f>TEXT(Sales[[#This Row],[Date and Time]],"mmmm")</f>
        <v>July</v>
      </c>
    </row>
    <row r="1066" spans="1:14" x14ac:dyDescent="0.3">
      <c r="A1066" s="1" t="s">
        <v>4534</v>
      </c>
      <c r="B1066" s="2">
        <v>45416.343356481484</v>
      </c>
      <c r="C1066" s="1" t="s">
        <v>3438</v>
      </c>
      <c r="D1066" s="1" t="s">
        <v>1631</v>
      </c>
      <c r="E1066" s="1" t="s">
        <v>3471</v>
      </c>
      <c r="F1066" s="1" t="s">
        <v>3476</v>
      </c>
      <c r="G1066" s="1">
        <v>1088.28</v>
      </c>
      <c r="H1066" s="1">
        <v>2</v>
      </c>
      <c r="I1066" s="1">
        <f>Sales[[#This Row],[Selling Price]]*H1066</f>
        <v>2176.56</v>
      </c>
      <c r="J1066" s="1">
        <f>VLOOKUP(Sales[[#This Row],[Product ID]],Products[],4,0)</f>
        <v>751.58</v>
      </c>
      <c r="K1066" s="1">
        <f>Sales[[#This Row],[Total Sales]]-Sales[[#This Row],[Cost price]]</f>
        <v>1424.98</v>
      </c>
      <c r="L1066" s="1" t="str">
        <f>TEXT(Sales[[#This Row],[Date and Time]],"dddd")</f>
        <v>Saturday</v>
      </c>
      <c r="M1066" s="1" t="str">
        <f>TEXT(Sales[[#This Row],[Date and Time]],"mm")</f>
        <v>05</v>
      </c>
      <c r="N1066" s="10" t="str">
        <f>TEXT(Sales[[#This Row],[Date and Time]],"mmmm")</f>
        <v>May</v>
      </c>
    </row>
    <row r="1067" spans="1:14" x14ac:dyDescent="0.3">
      <c r="A1067" s="1" t="s">
        <v>4535</v>
      </c>
      <c r="B1067" s="2">
        <v>45325.973969907405</v>
      </c>
      <c r="C1067" s="1" t="s">
        <v>3333</v>
      </c>
      <c r="D1067" s="1" t="s">
        <v>907</v>
      </c>
      <c r="E1067" s="1" t="s">
        <v>3461</v>
      </c>
      <c r="F1067" s="1" t="s">
        <v>3462</v>
      </c>
      <c r="G1067" s="1">
        <v>1938.12</v>
      </c>
      <c r="H1067" s="1">
        <v>7</v>
      </c>
      <c r="I1067" s="1">
        <f>Sales[[#This Row],[Selling Price]]*H1067</f>
        <v>13566.84</v>
      </c>
      <c r="J1067" s="1">
        <f>VLOOKUP(Sales[[#This Row],[Product ID]],Products[],4,0)</f>
        <v>783.02</v>
      </c>
      <c r="K1067" s="1">
        <f>Sales[[#This Row],[Total Sales]]-Sales[[#This Row],[Cost price]]</f>
        <v>12783.82</v>
      </c>
      <c r="L1067" s="1" t="str">
        <f>TEXT(Sales[[#This Row],[Date and Time]],"dddd")</f>
        <v>Saturday</v>
      </c>
      <c r="M1067" s="1" t="str">
        <f>TEXT(Sales[[#This Row],[Date and Time]],"mm")</f>
        <v>02</v>
      </c>
      <c r="N1067" s="10" t="str">
        <f>TEXT(Sales[[#This Row],[Date and Time]],"mmmm")</f>
        <v>February</v>
      </c>
    </row>
    <row r="1068" spans="1:14" x14ac:dyDescent="0.3">
      <c r="A1068" s="1" t="s">
        <v>4536</v>
      </c>
      <c r="B1068" s="2">
        <v>45366.922997685186</v>
      </c>
      <c r="C1068" s="1" t="s">
        <v>3453</v>
      </c>
      <c r="D1068" s="1" t="s">
        <v>2031</v>
      </c>
      <c r="E1068" s="1" t="s">
        <v>3466</v>
      </c>
      <c r="F1068" s="1" t="s">
        <v>3476</v>
      </c>
      <c r="G1068" s="1">
        <v>1652.83</v>
      </c>
      <c r="H1068" s="1">
        <v>6</v>
      </c>
      <c r="I1068" s="1">
        <f>Sales[[#This Row],[Selling Price]]*H1068</f>
        <v>9916.98</v>
      </c>
      <c r="J1068" s="1">
        <f>VLOOKUP(Sales[[#This Row],[Product ID]],Products[],4,0)</f>
        <v>606.07000000000005</v>
      </c>
      <c r="K1068" s="1">
        <f>Sales[[#This Row],[Total Sales]]-Sales[[#This Row],[Cost price]]</f>
        <v>9310.91</v>
      </c>
      <c r="L1068" s="1" t="str">
        <f>TEXT(Sales[[#This Row],[Date and Time]],"dddd")</f>
        <v>Friday</v>
      </c>
      <c r="M1068" s="1" t="str">
        <f>TEXT(Sales[[#This Row],[Date and Time]],"mm")</f>
        <v>03</v>
      </c>
      <c r="N1068" s="10" t="str">
        <f>TEXT(Sales[[#This Row],[Date and Time]],"mmmm")</f>
        <v>March</v>
      </c>
    </row>
    <row r="1069" spans="1:14" x14ac:dyDescent="0.3">
      <c r="A1069" s="1" t="s">
        <v>4537</v>
      </c>
      <c r="B1069" s="2">
        <v>45381.207777777781</v>
      </c>
      <c r="C1069" s="1" t="s">
        <v>3342</v>
      </c>
      <c r="D1069" s="1" t="s">
        <v>1420</v>
      </c>
      <c r="E1069" s="1" t="s">
        <v>3479</v>
      </c>
      <c r="F1069" s="1" t="s">
        <v>3462</v>
      </c>
      <c r="G1069" s="1">
        <v>686.72</v>
      </c>
      <c r="H1069" s="1">
        <v>9</v>
      </c>
      <c r="I1069" s="1">
        <f>Sales[[#This Row],[Selling Price]]*H1069</f>
        <v>6180.4800000000005</v>
      </c>
      <c r="J1069" s="1">
        <f>VLOOKUP(Sales[[#This Row],[Product ID]],Products[],4,0)</f>
        <v>961.3</v>
      </c>
      <c r="K1069" s="1">
        <f>Sales[[#This Row],[Total Sales]]-Sales[[#This Row],[Cost price]]</f>
        <v>5219.18</v>
      </c>
      <c r="L1069" s="1" t="str">
        <f>TEXT(Sales[[#This Row],[Date and Time]],"dddd")</f>
        <v>Saturday</v>
      </c>
      <c r="M1069" s="1" t="str">
        <f>TEXT(Sales[[#This Row],[Date and Time]],"mm")</f>
        <v>03</v>
      </c>
      <c r="N1069" s="10" t="str">
        <f>TEXT(Sales[[#This Row],[Date and Time]],"mmmm")</f>
        <v>March</v>
      </c>
    </row>
    <row r="1070" spans="1:14" x14ac:dyDescent="0.3">
      <c r="A1070" s="1" t="s">
        <v>4538</v>
      </c>
      <c r="B1070" s="2">
        <v>45542.107002314813</v>
      </c>
      <c r="C1070" s="1" t="s">
        <v>3453</v>
      </c>
      <c r="D1070" s="1" t="s">
        <v>869</v>
      </c>
      <c r="E1070" s="1" t="s">
        <v>3461</v>
      </c>
      <c r="F1070" s="1" t="s">
        <v>3476</v>
      </c>
      <c r="G1070" s="1">
        <v>655.44</v>
      </c>
      <c r="H1070" s="1">
        <v>2</v>
      </c>
      <c r="I1070" s="1">
        <f>Sales[[#This Row],[Selling Price]]*H1070</f>
        <v>1310.88</v>
      </c>
      <c r="J1070" s="1">
        <f>VLOOKUP(Sales[[#This Row],[Product ID]],Products[],4,0)</f>
        <v>606.07000000000005</v>
      </c>
      <c r="K1070" s="1">
        <f>Sales[[#This Row],[Total Sales]]-Sales[[#This Row],[Cost price]]</f>
        <v>704.81000000000006</v>
      </c>
      <c r="L1070" s="1" t="str">
        <f>TEXT(Sales[[#This Row],[Date and Time]],"dddd")</f>
        <v>Saturday</v>
      </c>
      <c r="M1070" s="1" t="str">
        <f>TEXT(Sales[[#This Row],[Date and Time]],"mm")</f>
        <v>09</v>
      </c>
      <c r="N1070" s="10" t="str">
        <f>TEXT(Sales[[#This Row],[Date and Time]],"mmmm")</f>
        <v>September</v>
      </c>
    </row>
    <row r="1071" spans="1:14" x14ac:dyDescent="0.3">
      <c r="A1071" s="1" t="s">
        <v>4539</v>
      </c>
      <c r="B1071" s="2">
        <v>45416.090208333335</v>
      </c>
      <c r="C1071" s="1" t="s">
        <v>3386</v>
      </c>
      <c r="D1071" s="1" t="s">
        <v>1380</v>
      </c>
      <c r="E1071" s="1" t="s">
        <v>3464</v>
      </c>
      <c r="F1071" s="1" t="s">
        <v>3462</v>
      </c>
      <c r="G1071" s="1">
        <v>1153.51</v>
      </c>
      <c r="H1071" s="1">
        <v>5</v>
      </c>
      <c r="I1071" s="1">
        <f>Sales[[#This Row],[Selling Price]]*H1071</f>
        <v>5767.55</v>
      </c>
      <c r="J1071" s="1">
        <f>VLOOKUP(Sales[[#This Row],[Product ID]],Products[],4,0)</f>
        <v>751.27</v>
      </c>
      <c r="K1071" s="1">
        <f>Sales[[#This Row],[Total Sales]]-Sales[[#This Row],[Cost price]]</f>
        <v>5016.2800000000007</v>
      </c>
      <c r="L1071" s="1" t="str">
        <f>TEXT(Sales[[#This Row],[Date and Time]],"dddd")</f>
        <v>Saturday</v>
      </c>
      <c r="M1071" s="1" t="str">
        <f>TEXT(Sales[[#This Row],[Date and Time]],"mm")</f>
        <v>05</v>
      </c>
      <c r="N1071" s="10" t="str">
        <f>TEXT(Sales[[#This Row],[Date and Time]],"mmmm")</f>
        <v>May</v>
      </c>
    </row>
    <row r="1072" spans="1:14" x14ac:dyDescent="0.3">
      <c r="A1072" s="1" t="s">
        <v>4540</v>
      </c>
      <c r="B1072" s="2">
        <v>45465.329918981479</v>
      </c>
      <c r="C1072" s="1" t="s">
        <v>3380</v>
      </c>
      <c r="D1072" s="1" t="s">
        <v>475</v>
      </c>
      <c r="E1072" s="1" t="s">
        <v>3471</v>
      </c>
      <c r="F1072" s="1" t="s">
        <v>3467</v>
      </c>
      <c r="G1072" s="1">
        <v>1526.6</v>
      </c>
      <c r="H1072" s="1">
        <v>9</v>
      </c>
      <c r="I1072" s="1">
        <f>Sales[[#This Row],[Selling Price]]*H1072</f>
        <v>13739.4</v>
      </c>
      <c r="J1072" s="1">
        <f>VLOOKUP(Sales[[#This Row],[Product ID]],Products[],4,0)</f>
        <v>802.35</v>
      </c>
      <c r="K1072" s="1">
        <f>Sales[[#This Row],[Total Sales]]-Sales[[#This Row],[Cost price]]</f>
        <v>12937.05</v>
      </c>
      <c r="L1072" s="1" t="str">
        <f>TEXT(Sales[[#This Row],[Date and Time]],"dddd")</f>
        <v>Saturday</v>
      </c>
      <c r="M1072" s="1" t="str">
        <f>TEXT(Sales[[#This Row],[Date and Time]],"mm")</f>
        <v>06</v>
      </c>
      <c r="N1072" s="10" t="str">
        <f>TEXT(Sales[[#This Row],[Date and Time]],"mmmm")</f>
        <v>June</v>
      </c>
    </row>
    <row r="1073" spans="1:14" x14ac:dyDescent="0.3">
      <c r="A1073" s="1" t="s">
        <v>4541</v>
      </c>
      <c r="B1073" s="2">
        <v>45296.326331018521</v>
      </c>
      <c r="C1073" s="1" t="s">
        <v>3293</v>
      </c>
      <c r="D1073" s="1" t="s">
        <v>1689</v>
      </c>
      <c r="E1073" s="1" t="s">
        <v>3464</v>
      </c>
      <c r="F1073" s="1" t="s">
        <v>3469</v>
      </c>
      <c r="G1073" s="1">
        <v>902.2</v>
      </c>
      <c r="H1073" s="1">
        <v>4</v>
      </c>
      <c r="I1073" s="1">
        <f>Sales[[#This Row],[Selling Price]]*H1073</f>
        <v>3608.8</v>
      </c>
      <c r="J1073" s="1">
        <f>VLOOKUP(Sales[[#This Row],[Product ID]],Products[],4,0)</f>
        <v>174.99</v>
      </c>
      <c r="K1073" s="1">
        <f>Sales[[#This Row],[Total Sales]]-Sales[[#This Row],[Cost price]]</f>
        <v>3433.8100000000004</v>
      </c>
      <c r="L1073" s="1" t="str">
        <f>TEXT(Sales[[#This Row],[Date and Time]],"dddd")</f>
        <v>Friday</v>
      </c>
      <c r="M1073" s="1" t="str">
        <f>TEXT(Sales[[#This Row],[Date and Time]],"mm")</f>
        <v>01</v>
      </c>
      <c r="N1073" s="10" t="str">
        <f>TEXT(Sales[[#This Row],[Date and Time]],"mmmm")</f>
        <v>January</v>
      </c>
    </row>
    <row r="1074" spans="1:14" x14ac:dyDescent="0.3">
      <c r="A1074" s="1" t="s">
        <v>4542</v>
      </c>
      <c r="B1074" s="2">
        <v>45583.267696759256</v>
      </c>
      <c r="C1074" s="1" t="s">
        <v>3261</v>
      </c>
      <c r="D1074" s="1" t="s">
        <v>2236</v>
      </c>
      <c r="E1074" s="1" t="s">
        <v>3466</v>
      </c>
      <c r="F1074" s="1" t="s">
        <v>3462</v>
      </c>
      <c r="G1074" s="1">
        <v>1994.82</v>
      </c>
      <c r="H1074" s="1">
        <v>7</v>
      </c>
      <c r="I1074" s="1">
        <f>Sales[[#This Row],[Selling Price]]*H1074</f>
        <v>13963.74</v>
      </c>
      <c r="J1074" s="1">
        <f>VLOOKUP(Sales[[#This Row],[Product ID]],Products[],4,0)</f>
        <v>950.81</v>
      </c>
      <c r="K1074" s="1">
        <f>Sales[[#This Row],[Total Sales]]-Sales[[#This Row],[Cost price]]</f>
        <v>13012.93</v>
      </c>
      <c r="L1074" s="1" t="str">
        <f>TEXT(Sales[[#This Row],[Date and Time]],"dddd")</f>
        <v>Friday</v>
      </c>
      <c r="M1074" s="1" t="str">
        <f>TEXT(Sales[[#This Row],[Date and Time]],"mm")</f>
        <v>10</v>
      </c>
      <c r="N1074" s="10" t="str">
        <f>TEXT(Sales[[#This Row],[Date and Time]],"mmmm")</f>
        <v>October</v>
      </c>
    </row>
    <row r="1075" spans="1:14" x14ac:dyDescent="0.3">
      <c r="A1075" s="1" t="s">
        <v>4543</v>
      </c>
      <c r="B1075" s="2">
        <v>45503.740891203706</v>
      </c>
      <c r="C1075" s="1" t="s">
        <v>3293</v>
      </c>
      <c r="D1075" s="1" t="s">
        <v>2098</v>
      </c>
      <c r="E1075" s="1" t="s">
        <v>3466</v>
      </c>
      <c r="F1075" s="1" t="s">
        <v>3472</v>
      </c>
      <c r="G1075" s="1">
        <v>1188.49</v>
      </c>
      <c r="H1075" s="1">
        <v>3</v>
      </c>
      <c r="I1075" s="1">
        <f>Sales[[#This Row],[Selling Price]]*H1075</f>
        <v>3565.4700000000003</v>
      </c>
      <c r="J1075" s="1">
        <f>VLOOKUP(Sales[[#This Row],[Product ID]],Products[],4,0)</f>
        <v>174.99</v>
      </c>
      <c r="K1075" s="1">
        <f>Sales[[#This Row],[Total Sales]]-Sales[[#This Row],[Cost price]]</f>
        <v>3390.4800000000005</v>
      </c>
      <c r="L1075" s="1" t="str">
        <f>TEXT(Sales[[#This Row],[Date and Time]],"dddd")</f>
        <v>Tuesday</v>
      </c>
      <c r="M1075" s="1" t="str">
        <f>TEXT(Sales[[#This Row],[Date and Time]],"mm")</f>
        <v>07</v>
      </c>
      <c r="N1075" s="10" t="str">
        <f>TEXT(Sales[[#This Row],[Date and Time]],"mmmm")</f>
        <v>July</v>
      </c>
    </row>
    <row r="1076" spans="1:14" x14ac:dyDescent="0.3">
      <c r="A1076" s="1" t="s">
        <v>4544</v>
      </c>
      <c r="B1076" s="2">
        <v>45537.495682870373</v>
      </c>
      <c r="C1076" s="1" t="s">
        <v>3414</v>
      </c>
      <c r="D1076" s="1" t="s">
        <v>918</v>
      </c>
      <c r="E1076" s="1" t="s">
        <v>3466</v>
      </c>
      <c r="F1076" s="1" t="s">
        <v>3476</v>
      </c>
      <c r="G1076" s="1">
        <v>127.22</v>
      </c>
      <c r="H1076" s="1">
        <v>2</v>
      </c>
      <c r="I1076" s="1">
        <f>Sales[[#This Row],[Selling Price]]*H1076</f>
        <v>254.44</v>
      </c>
      <c r="J1076" s="1">
        <f>VLOOKUP(Sales[[#This Row],[Product ID]],Products[],4,0)</f>
        <v>859.01</v>
      </c>
      <c r="K1076" s="1">
        <f>Sales[[#This Row],[Total Sales]]-Sales[[#This Row],[Cost price]]</f>
        <v>-604.56999999999994</v>
      </c>
      <c r="L1076" s="1" t="str">
        <f>TEXT(Sales[[#This Row],[Date and Time]],"dddd")</f>
        <v>Monday</v>
      </c>
      <c r="M1076" s="1" t="str">
        <f>TEXT(Sales[[#This Row],[Date and Time]],"mm")</f>
        <v>09</v>
      </c>
      <c r="N1076" s="10" t="str">
        <f>TEXT(Sales[[#This Row],[Date and Time]],"mmmm")</f>
        <v>September</v>
      </c>
    </row>
    <row r="1077" spans="1:14" x14ac:dyDescent="0.3">
      <c r="A1077" s="1" t="s">
        <v>4545</v>
      </c>
      <c r="B1077" s="2">
        <v>45530.445706018516</v>
      </c>
      <c r="C1077" s="1" t="s">
        <v>3425</v>
      </c>
      <c r="D1077" s="1" t="s">
        <v>2095</v>
      </c>
      <c r="E1077" s="1" t="s">
        <v>3466</v>
      </c>
      <c r="F1077" s="1" t="s">
        <v>3462</v>
      </c>
      <c r="G1077" s="1">
        <v>622.91999999999996</v>
      </c>
      <c r="H1077" s="1">
        <v>8</v>
      </c>
      <c r="I1077" s="1">
        <f>Sales[[#This Row],[Selling Price]]*H1077</f>
        <v>4983.3599999999997</v>
      </c>
      <c r="J1077" s="1">
        <f>VLOOKUP(Sales[[#This Row],[Product ID]],Products[],4,0)</f>
        <v>95.27</v>
      </c>
      <c r="K1077" s="1">
        <f>Sales[[#This Row],[Total Sales]]-Sales[[#This Row],[Cost price]]</f>
        <v>4888.0899999999992</v>
      </c>
      <c r="L1077" s="1" t="str">
        <f>TEXT(Sales[[#This Row],[Date and Time]],"dddd")</f>
        <v>Monday</v>
      </c>
      <c r="M1077" s="1" t="str">
        <f>TEXT(Sales[[#This Row],[Date and Time]],"mm")</f>
        <v>08</v>
      </c>
      <c r="N1077" s="10" t="str">
        <f>TEXT(Sales[[#This Row],[Date and Time]],"mmmm")</f>
        <v>August</v>
      </c>
    </row>
    <row r="1078" spans="1:14" x14ac:dyDescent="0.3">
      <c r="A1078" s="1" t="s">
        <v>4546</v>
      </c>
      <c r="B1078" s="2">
        <v>45400.007581018515</v>
      </c>
      <c r="C1078" s="1" t="s">
        <v>3274</v>
      </c>
      <c r="D1078" s="1" t="s">
        <v>1149</v>
      </c>
      <c r="E1078" s="1" t="s">
        <v>3471</v>
      </c>
      <c r="F1078" s="1" t="s">
        <v>3462</v>
      </c>
      <c r="G1078" s="1">
        <v>1347.23</v>
      </c>
      <c r="H1078" s="1">
        <v>9</v>
      </c>
      <c r="I1078" s="1">
        <f>Sales[[#This Row],[Selling Price]]*H1078</f>
        <v>12125.07</v>
      </c>
      <c r="J1078" s="1">
        <f>VLOOKUP(Sales[[#This Row],[Product ID]],Products[],4,0)</f>
        <v>951.64</v>
      </c>
      <c r="K1078" s="1">
        <f>Sales[[#This Row],[Total Sales]]-Sales[[#This Row],[Cost price]]</f>
        <v>11173.43</v>
      </c>
      <c r="L1078" s="1" t="str">
        <f>TEXT(Sales[[#This Row],[Date and Time]],"dddd")</f>
        <v>Thursday</v>
      </c>
      <c r="M1078" s="1" t="str">
        <f>TEXT(Sales[[#This Row],[Date and Time]],"mm")</f>
        <v>04</v>
      </c>
      <c r="N1078" s="10" t="str">
        <f>TEXT(Sales[[#This Row],[Date and Time]],"mmmm")</f>
        <v>April</v>
      </c>
    </row>
    <row r="1079" spans="1:14" x14ac:dyDescent="0.3">
      <c r="A1079" s="1" t="s">
        <v>4547</v>
      </c>
      <c r="B1079" s="2">
        <v>45341.17895833333</v>
      </c>
      <c r="C1079" s="1" t="s">
        <v>3440</v>
      </c>
      <c r="D1079" s="1" t="s">
        <v>1744</v>
      </c>
      <c r="E1079" s="1" t="s">
        <v>3466</v>
      </c>
      <c r="F1079" s="1" t="s">
        <v>3476</v>
      </c>
      <c r="G1079" s="1">
        <v>1891.39</v>
      </c>
      <c r="H1079" s="1">
        <v>8</v>
      </c>
      <c r="I1079" s="1">
        <f>Sales[[#This Row],[Selling Price]]*H1079</f>
        <v>15131.12</v>
      </c>
      <c r="J1079" s="1">
        <f>VLOOKUP(Sales[[#This Row],[Product ID]],Products[],4,0)</f>
        <v>117.5</v>
      </c>
      <c r="K1079" s="1">
        <f>Sales[[#This Row],[Total Sales]]-Sales[[#This Row],[Cost price]]</f>
        <v>15013.62</v>
      </c>
      <c r="L1079" s="1" t="str">
        <f>TEXT(Sales[[#This Row],[Date and Time]],"dddd")</f>
        <v>Monday</v>
      </c>
      <c r="M1079" s="1" t="str">
        <f>TEXT(Sales[[#This Row],[Date and Time]],"mm")</f>
        <v>02</v>
      </c>
      <c r="N1079" s="10" t="str">
        <f>TEXT(Sales[[#This Row],[Date and Time]],"mmmm")</f>
        <v>February</v>
      </c>
    </row>
    <row r="1080" spans="1:14" x14ac:dyDescent="0.3">
      <c r="A1080" s="1" t="s">
        <v>4548</v>
      </c>
      <c r="B1080" s="2">
        <v>45458.875104166669</v>
      </c>
      <c r="C1080" s="1" t="s">
        <v>3331</v>
      </c>
      <c r="D1080" s="1" t="s">
        <v>2201</v>
      </c>
      <c r="E1080" s="1" t="s">
        <v>3466</v>
      </c>
      <c r="F1080" s="1" t="s">
        <v>3469</v>
      </c>
      <c r="G1080" s="1">
        <v>1262.23</v>
      </c>
      <c r="H1080" s="1">
        <v>5</v>
      </c>
      <c r="I1080" s="1">
        <f>Sales[[#This Row],[Selling Price]]*H1080</f>
        <v>6311.15</v>
      </c>
      <c r="J1080" s="1">
        <f>VLOOKUP(Sales[[#This Row],[Product ID]],Products[],4,0)</f>
        <v>799.06</v>
      </c>
      <c r="K1080" s="1">
        <f>Sales[[#This Row],[Total Sales]]-Sales[[#This Row],[Cost price]]</f>
        <v>5512.09</v>
      </c>
      <c r="L1080" s="1" t="str">
        <f>TEXT(Sales[[#This Row],[Date and Time]],"dddd")</f>
        <v>Saturday</v>
      </c>
      <c r="M1080" s="1" t="str">
        <f>TEXT(Sales[[#This Row],[Date and Time]],"mm")</f>
        <v>06</v>
      </c>
      <c r="N1080" s="10" t="str">
        <f>TEXT(Sales[[#This Row],[Date and Time]],"mmmm")</f>
        <v>June</v>
      </c>
    </row>
    <row r="1081" spans="1:14" x14ac:dyDescent="0.3">
      <c r="A1081" s="1" t="s">
        <v>4549</v>
      </c>
      <c r="B1081" s="2">
        <v>45326.799189814818</v>
      </c>
      <c r="C1081" s="1" t="s">
        <v>3448</v>
      </c>
      <c r="D1081" s="1" t="s">
        <v>218</v>
      </c>
      <c r="E1081" s="1" t="s">
        <v>3479</v>
      </c>
      <c r="F1081" s="1" t="s">
        <v>3467</v>
      </c>
      <c r="G1081" s="1">
        <v>1702.85</v>
      </c>
      <c r="H1081" s="1">
        <v>1</v>
      </c>
      <c r="I1081" s="1">
        <f>Sales[[#This Row],[Selling Price]]*H1081</f>
        <v>1702.85</v>
      </c>
      <c r="J1081" s="1">
        <f>VLOOKUP(Sales[[#This Row],[Product ID]],Products[],4,0)</f>
        <v>955.51</v>
      </c>
      <c r="K1081" s="1">
        <f>Sales[[#This Row],[Total Sales]]-Sales[[#This Row],[Cost price]]</f>
        <v>747.33999999999992</v>
      </c>
      <c r="L1081" s="1" t="str">
        <f>TEXT(Sales[[#This Row],[Date and Time]],"dddd")</f>
        <v>Sunday</v>
      </c>
      <c r="M1081" s="1" t="str">
        <f>TEXT(Sales[[#This Row],[Date and Time]],"mm")</f>
        <v>02</v>
      </c>
      <c r="N1081" s="10" t="str">
        <f>TEXT(Sales[[#This Row],[Date and Time]],"mmmm")</f>
        <v>February</v>
      </c>
    </row>
    <row r="1082" spans="1:14" x14ac:dyDescent="0.3">
      <c r="A1082" s="1" t="s">
        <v>4550</v>
      </c>
      <c r="B1082" s="2">
        <v>45465.055439814816</v>
      </c>
      <c r="C1082" s="1" t="s">
        <v>3374</v>
      </c>
      <c r="D1082" s="1" t="s">
        <v>249</v>
      </c>
      <c r="E1082" s="1" t="s">
        <v>3461</v>
      </c>
      <c r="F1082" s="1" t="s">
        <v>3462</v>
      </c>
      <c r="G1082" s="1">
        <v>1532.77</v>
      </c>
      <c r="H1082" s="1">
        <v>2</v>
      </c>
      <c r="I1082" s="1">
        <f>Sales[[#This Row],[Selling Price]]*H1082</f>
        <v>3065.54</v>
      </c>
      <c r="J1082" s="1">
        <f>VLOOKUP(Sales[[#This Row],[Product ID]],Products[],4,0)</f>
        <v>795.14</v>
      </c>
      <c r="K1082" s="1">
        <f>Sales[[#This Row],[Total Sales]]-Sales[[#This Row],[Cost price]]</f>
        <v>2270.4</v>
      </c>
      <c r="L1082" s="1" t="str">
        <f>TEXT(Sales[[#This Row],[Date and Time]],"dddd")</f>
        <v>Saturday</v>
      </c>
      <c r="M1082" s="1" t="str">
        <f>TEXT(Sales[[#This Row],[Date and Time]],"mm")</f>
        <v>06</v>
      </c>
      <c r="N1082" s="10" t="str">
        <f>TEXT(Sales[[#This Row],[Date and Time]],"mmmm")</f>
        <v>June</v>
      </c>
    </row>
    <row r="1083" spans="1:14" x14ac:dyDescent="0.3">
      <c r="A1083" s="1" t="s">
        <v>4551</v>
      </c>
      <c r="B1083" s="2">
        <v>45603.116099537037</v>
      </c>
      <c r="C1083" s="1" t="s">
        <v>3214</v>
      </c>
      <c r="D1083" s="1" t="s">
        <v>1578</v>
      </c>
      <c r="E1083" s="1" t="s">
        <v>3461</v>
      </c>
      <c r="F1083" s="1" t="s">
        <v>3462</v>
      </c>
      <c r="G1083" s="1">
        <v>1178.93</v>
      </c>
      <c r="H1083" s="1">
        <v>4</v>
      </c>
      <c r="I1083" s="1">
        <f>Sales[[#This Row],[Selling Price]]*H1083</f>
        <v>4715.72</v>
      </c>
      <c r="J1083" s="1">
        <f>VLOOKUP(Sales[[#This Row],[Product ID]],Products[],4,0)</f>
        <v>435.29</v>
      </c>
      <c r="K1083" s="1">
        <f>Sales[[#This Row],[Total Sales]]-Sales[[#This Row],[Cost price]]</f>
        <v>4280.43</v>
      </c>
      <c r="L1083" s="1" t="str">
        <f>TEXT(Sales[[#This Row],[Date and Time]],"dddd")</f>
        <v>Thursday</v>
      </c>
      <c r="M1083" s="1" t="str">
        <f>TEXT(Sales[[#This Row],[Date and Time]],"mm")</f>
        <v>11</v>
      </c>
      <c r="N1083" s="10" t="str">
        <f>TEXT(Sales[[#This Row],[Date and Time]],"mmmm")</f>
        <v>November</v>
      </c>
    </row>
    <row r="1084" spans="1:14" x14ac:dyDescent="0.3">
      <c r="A1084" s="1" t="s">
        <v>4552</v>
      </c>
      <c r="B1084" s="2">
        <v>45410.216435185182</v>
      </c>
      <c r="C1084" s="1" t="s">
        <v>3421</v>
      </c>
      <c r="D1084" s="1" t="s">
        <v>2286</v>
      </c>
      <c r="E1084" s="1" t="s">
        <v>3479</v>
      </c>
      <c r="F1084" s="1" t="s">
        <v>3476</v>
      </c>
      <c r="G1084" s="1">
        <v>166.36</v>
      </c>
      <c r="H1084" s="1">
        <v>10</v>
      </c>
      <c r="I1084" s="1">
        <f>Sales[[#This Row],[Selling Price]]*H1084</f>
        <v>1663.6000000000001</v>
      </c>
      <c r="J1084" s="1">
        <f>VLOOKUP(Sales[[#This Row],[Product ID]],Products[],4,0)</f>
        <v>407.18</v>
      </c>
      <c r="K1084" s="1">
        <f>Sales[[#This Row],[Total Sales]]-Sales[[#This Row],[Cost price]]</f>
        <v>1256.42</v>
      </c>
      <c r="L1084" s="1" t="str">
        <f>TEXT(Sales[[#This Row],[Date and Time]],"dddd")</f>
        <v>Sunday</v>
      </c>
      <c r="M1084" s="1" t="str">
        <f>TEXT(Sales[[#This Row],[Date and Time]],"mm")</f>
        <v>04</v>
      </c>
      <c r="N1084" s="10" t="str">
        <f>TEXT(Sales[[#This Row],[Date and Time]],"mmmm")</f>
        <v>April</v>
      </c>
    </row>
    <row r="1085" spans="1:14" x14ac:dyDescent="0.3">
      <c r="A1085" s="1" t="s">
        <v>4553</v>
      </c>
      <c r="B1085" s="2">
        <v>45537.501250000001</v>
      </c>
      <c r="C1085" s="1" t="s">
        <v>3290</v>
      </c>
      <c r="D1085" s="1" t="s">
        <v>2013</v>
      </c>
      <c r="E1085" s="1" t="s">
        <v>3479</v>
      </c>
      <c r="F1085" s="1" t="s">
        <v>3462</v>
      </c>
      <c r="G1085" s="1">
        <v>1134.43</v>
      </c>
      <c r="H1085" s="1">
        <v>5</v>
      </c>
      <c r="I1085" s="1">
        <f>Sales[[#This Row],[Selling Price]]*H1085</f>
        <v>5672.1500000000005</v>
      </c>
      <c r="J1085" s="1">
        <f>VLOOKUP(Sales[[#This Row],[Product ID]],Products[],4,0)</f>
        <v>786.45</v>
      </c>
      <c r="K1085" s="1">
        <f>Sales[[#This Row],[Total Sales]]-Sales[[#This Row],[Cost price]]</f>
        <v>4885.7000000000007</v>
      </c>
      <c r="L1085" s="1" t="str">
        <f>TEXT(Sales[[#This Row],[Date and Time]],"dddd")</f>
        <v>Monday</v>
      </c>
      <c r="M1085" s="1" t="str">
        <f>TEXT(Sales[[#This Row],[Date and Time]],"mm")</f>
        <v>09</v>
      </c>
      <c r="N1085" s="10" t="str">
        <f>TEXT(Sales[[#This Row],[Date and Time]],"mmmm")</f>
        <v>September</v>
      </c>
    </row>
    <row r="1086" spans="1:14" x14ac:dyDescent="0.3">
      <c r="A1086" s="1" t="s">
        <v>4554</v>
      </c>
      <c r="B1086" s="2">
        <v>45578.154976851853</v>
      </c>
      <c r="C1086" s="1" t="s">
        <v>3437</v>
      </c>
      <c r="D1086" s="1" t="s">
        <v>1853</v>
      </c>
      <c r="E1086" s="1" t="s">
        <v>3461</v>
      </c>
      <c r="F1086" s="1" t="s">
        <v>3467</v>
      </c>
      <c r="G1086" s="1">
        <v>925.07</v>
      </c>
      <c r="H1086" s="1">
        <v>8</v>
      </c>
      <c r="I1086" s="1">
        <f>Sales[[#This Row],[Selling Price]]*H1086</f>
        <v>7400.56</v>
      </c>
      <c r="J1086" s="1">
        <f>VLOOKUP(Sales[[#This Row],[Product ID]],Products[],4,0)</f>
        <v>986.68</v>
      </c>
      <c r="K1086" s="1">
        <f>Sales[[#This Row],[Total Sales]]-Sales[[#This Row],[Cost price]]</f>
        <v>6413.88</v>
      </c>
      <c r="L1086" s="1" t="str">
        <f>TEXT(Sales[[#This Row],[Date and Time]],"dddd")</f>
        <v>Sunday</v>
      </c>
      <c r="M1086" s="1" t="str">
        <f>TEXT(Sales[[#This Row],[Date and Time]],"mm")</f>
        <v>10</v>
      </c>
      <c r="N1086" s="10" t="str">
        <f>TEXT(Sales[[#This Row],[Date and Time]],"mmmm")</f>
        <v>October</v>
      </c>
    </row>
    <row r="1087" spans="1:14" x14ac:dyDescent="0.3">
      <c r="A1087" s="1" t="s">
        <v>4555</v>
      </c>
      <c r="B1087" s="2">
        <v>45426.010393518518</v>
      </c>
      <c r="C1087" s="1" t="s">
        <v>3394</v>
      </c>
      <c r="D1087" s="1" t="s">
        <v>2635</v>
      </c>
      <c r="E1087" s="1" t="s">
        <v>3464</v>
      </c>
      <c r="F1087" s="1" t="s">
        <v>3462</v>
      </c>
      <c r="G1087" s="1">
        <v>1754.39</v>
      </c>
      <c r="H1087" s="1">
        <v>5</v>
      </c>
      <c r="I1087" s="1">
        <f>Sales[[#This Row],[Selling Price]]*H1087</f>
        <v>8771.9500000000007</v>
      </c>
      <c r="J1087" s="1">
        <f>VLOOKUP(Sales[[#This Row],[Product ID]],Products[],4,0)</f>
        <v>74.92</v>
      </c>
      <c r="K1087" s="1">
        <f>Sales[[#This Row],[Total Sales]]-Sales[[#This Row],[Cost price]]</f>
        <v>8697.0300000000007</v>
      </c>
      <c r="L1087" s="1" t="str">
        <f>TEXT(Sales[[#This Row],[Date and Time]],"dddd")</f>
        <v>Tuesday</v>
      </c>
      <c r="M1087" s="1" t="str">
        <f>TEXT(Sales[[#This Row],[Date and Time]],"mm")</f>
        <v>05</v>
      </c>
      <c r="N1087" s="10" t="str">
        <f>TEXT(Sales[[#This Row],[Date and Time]],"mmmm")</f>
        <v>May</v>
      </c>
    </row>
    <row r="1088" spans="1:14" x14ac:dyDescent="0.3">
      <c r="A1088" s="1" t="s">
        <v>4556</v>
      </c>
      <c r="B1088" s="2">
        <v>45332.655069444445</v>
      </c>
      <c r="C1088" s="1" t="s">
        <v>3344</v>
      </c>
      <c r="D1088" s="1" t="s">
        <v>1552</v>
      </c>
      <c r="E1088" s="1" t="s">
        <v>3461</v>
      </c>
      <c r="F1088" s="1" t="s">
        <v>3469</v>
      </c>
      <c r="G1088" s="1">
        <v>1554.35</v>
      </c>
      <c r="H1088" s="1">
        <v>2</v>
      </c>
      <c r="I1088" s="1">
        <f>Sales[[#This Row],[Selling Price]]*H1088</f>
        <v>3108.7</v>
      </c>
      <c r="J1088" s="1">
        <f>VLOOKUP(Sales[[#This Row],[Product ID]],Products[],4,0)</f>
        <v>814.84</v>
      </c>
      <c r="K1088" s="1">
        <f>Sales[[#This Row],[Total Sales]]-Sales[[#This Row],[Cost price]]</f>
        <v>2293.8599999999997</v>
      </c>
      <c r="L1088" s="1" t="str">
        <f>TEXT(Sales[[#This Row],[Date and Time]],"dddd")</f>
        <v>Saturday</v>
      </c>
      <c r="M1088" s="1" t="str">
        <f>TEXT(Sales[[#This Row],[Date and Time]],"mm")</f>
        <v>02</v>
      </c>
      <c r="N1088" s="10" t="str">
        <f>TEXT(Sales[[#This Row],[Date and Time]],"mmmm")</f>
        <v>February</v>
      </c>
    </row>
    <row r="1089" spans="1:14" x14ac:dyDescent="0.3">
      <c r="A1089" s="1" t="s">
        <v>4557</v>
      </c>
      <c r="B1089" s="2">
        <v>45461.185173611113</v>
      </c>
      <c r="C1089" s="1" t="s">
        <v>3410</v>
      </c>
      <c r="D1089" s="1" t="s">
        <v>1220</v>
      </c>
      <c r="E1089" s="1" t="s">
        <v>3471</v>
      </c>
      <c r="F1089" s="1" t="s">
        <v>3467</v>
      </c>
      <c r="G1089" s="1">
        <v>1316.79</v>
      </c>
      <c r="H1089" s="1">
        <v>7</v>
      </c>
      <c r="I1089" s="1">
        <f>Sales[[#This Row],[Selling Price]]*H1089</f>
        <v>9217.5299999999988</v>
      </c>
      <c r="J1089" s="1">
        <f>VLOOKUP(Sales[[#This Row],[Product ID]],Products[],4,0)</f>
        <v>152.68</v>
      </c>
      <c r="K1089" s="1">
        <f>Sales[[#This Row],[Total Sales]]-Sales[[#This Row],[Cost price]]</f>
        <v>9064.8499999999985</v>
      </c>
      <c r="L1089" s="1" t="str">
        <f>TEXT(Sales[[#This Row],[Date and Time]],"dddd")</f>
        <v>Tuesday</v>
      </c>
      <c r="M1089" s="1" t="str">
        <f>TEXT(Sales[[#This Row],[Date and Time]],"mm")</f>
        <v>06</v>
      </c>
      <c r="N1089" s="10" t="str">
        <f>TEXT(Sales[[#This Row],[Date and Time]],"mmmm")</f>
        <v>June</v>
      </c>
    </row>
    <row r="1090" spans="1:14" x14ac:dyDescent="0.3">
      <c r="A1090" s="1" t="s">
        <v>4558</v>
      </c>
      <c r="B1090" s="2">
        <v>45379.688310185185</v>
      </c>
      <c r="C1090" s="1" t="s">
        <v>3419</v>
      </c>
      <c r="D1090" s="1" t="s">
        <v>2161</v>
      </c>
      <c r="E1090" s="1" t="s">
        <v>3461</v>
      </c>
      <c r="F1090" s="1" t="s">
        <v>3472</v>
      </c>
      <c r="G1090" s="1">
        <v>742.21</v>
      </c>
      <c r="H1090" s="1">
        <v>3</v>
      </c>
      <c r="I1090" s="1">
        <f>Sales[[#This Row],[Selling Price]]*H1090</f>
        <v>2226.63</v>
      </c>
      <c r="J1090" s="1">
        <f>VLOOKUP(Sales[[#This Row],[Product ID]],Products[],4,0)</f>
        <v>925.33</v>
      </c>
      <c r="K1090" s="1">
        <f>Sales[[#This Row],[Total Sales]]-Sales[[#This Row],[Cost price]]</f>
        <v>1301.3000000000002</v>
      </c>
      <c r="L1090" s="1" t="str">
        <f>TEXT(Sales[[#This Row],[Date and Time]],"dddd")</f>
        <v>Thursday</v>
      </c>
      <c r="M1090" s="1" t="str">
        <f>TEXT(Sales[[#This Row],[Date and Time]],"mm")</f>
        <v>03</v>
      </c>
      <c r="N1090" s="10" t="str">
        <f>TEXT(Sales[[#This Row],[Date and Time]],"mmmm")</f>
        <v>March</v>
      </c>
    </row>
    <row r="1091" spans="1:14" x14ac:dyDescent="0.3">
      <c r="A1091" s="1" t="s">
        <v>4559</v>
      </c>
      <c r="B1091" s="2">
        <v>45475.231805555559</v>
      </c>
      <c r="C1091" s="1" t="s">
        <v>3369</v>
      </c>
      <c r="D1091" s="1" t="s">
        <v>1711</v>
      </c>
      <c r="E1091" s="1" t="s">
        <v>3461</v>
      </c>
      <c r="F1091" s="1" t="s">
        <v>3462</v>
      </c>
      <c r="G1091" s="1">
        <v>121.39</v>
      </c>
      <c r="H1091" s="1">
        <v>6</v>
      </c>
      <c r="I1091" s="1">
        <f>Sales[[#This Row],[Selling Price]]*H1091</f>
        <v>728.34</v>
      </c>
      <c r="J1091" s="1">
        <f>VLOOKUP(Sales[[#This Row],[Product ID]],Products[],4,0)</f>
        <v>417.49</v>
      </c>
      <c r="K1091" s="1">
        <f>Sales[[#This Row],[Total Sales]]-Sales[[#This Row],[Cost price]]</f>
        <v>310.85000000000002</v>
      </c>
      <c r="L1091" s="1" t="str">
        <f>TEXT(Sales[[#This Row],[Date and Time]],"dddd")</f>
        <v>Tuesday</v>
      </c>
      <c r="M1091" s="1" t="str">
        <f>TEXT(Sales[[#This Row],[Date and Time]],"mm")</f>
        <v>07</v>
      </c>
      <c r="N1091" s="10" t="str">
        <f>TEXT(Sales[[#This Row],[Date and Time]],"mmmm")</f>
        <v>July</v>
      </c>
    </row>
    <row r="1092" spans="1:14" x14ac:dyDescent="0.3">
      <c r="A1092" s="1" t="s">
        <v>4560</v>
      </c>
      <c r="B1092" s="2">
        <v>45504.251099537039</v>
      </c>
      <c r="C1092" s="1" t="s">
        <v>3411</v>
      </c>
      <c r="D1092" s="1" t="s">
        <v>3109</v>
      </c>
      <c r="E1092" s="1" t="s">
        <v>3471</v>
      </c>
      <c r="F1092" s="1" t="s">
        <v>3476</v>
      </c>
      <c r="G1092" s="1">
        <v>931.53</v>
      </c>
      <c r="H1092" s="1">
        <v>8</v>
      </c>
      <c r="I1092" s="1">
        <f>Sales[[#This Row],[Selling Price]]*H1092</f>
        <v>7452.24</v>
      </c>
      <c r="J1092" s="1">
        <f>VLOOKUP(Sales[[#This Row],[Product ID]],Products[],4,0)</f>
        <v>688.88</v>
      </c>
      <c r="K1092" s="1">
        <f>Sales[[#This Row],[Total Sales]]-Sales[[#This Row],[Cost price]]</f>
        <v>6763.36</v>
      </c>
      <c r="L1092" s="1" t="str">
        <f>TEXT(Sales[[#This Row],[Date and Time]],"dddd")</f>
        <v>Wednesday</v>
      </c>
      <c r="M1092" s="1" t="str">
        <f>TEXT(Sales[[#This Row],[Date and Time]],"mm")</f>
        <v>07</v>
      </c>
      <c r="N1092" s="10" t="str">
        <f>TEXT(Sales[[#This Row],[Date and Time]],"mmmm")</f>
        <v>July</v>
      </c>
    </row>
    <row r="1093" spans="1:14" x14ac:dyDescent="0.3">
      <c r="A1093" s="1" t="s">
        <v>4561</v>
      </c>
      <c r="B1093" s="2">
        <v>45385.28266203704</v>
      </c>
      <c r="C1093" s="1" t="s">
        <v>3431</v>
      </c>
      <c r="D1093" s="1" t="s">
        <v>3051</v>
      </c>
      <c r="E1093" s="1" t="s">
        <v>3466</v>
      </c>
      <c r="F1093" s="1" t="s">
        <v>3462</v>
      </c>
      <c r="G1093" s="1">
        <v>1991.11</v>
      </c>
      <c r="H1093" s="1">
        <v>3</v>
      </c>
      <c r="I1093" s="1">
        <f>Sales[[#This Row],[Selling Price]]*H1093</f>
        <v>5973.33</v>
      </c>
      <c r="J1093" s="1">
        <f>VLOOKUP(Sales[[#This Row],[Product ID]],Products[],4,0)</f>
        <v>750.55</v>
      </c>
      <c r="K1093" s="1">
        <f>Sales[[#This Row],[Total Sales]]-Sales[[#This Row],[Cost price]]</f>
        <v>5222.78</v>
      </c>
      <c r="L1093" s="1" t="str">
        <f>TEXT(Sales[[#This Row],[Date and Time]],"dddd")</f>
        <v>Wednesday</v>
      </c>
      <c r="M1093" s="1" t="str">
        <f>TEXT(Sales[[#This Row],[Date and Time]],"mm")</f>
        <v>04</v>
      </c>
      <c r="N1093" s="10" t="str">
        <f>TEXT(Sales[[#This Row],[Date and Time]],"mmmm")</f>
        <v>April</v>
      </c>
    </row>
    <row r="1094" spans="1:14" x14ac:dyDescent="0.3">
      <c r="A1094" s="1" t="s">
        <v>4562</v>
      </c>
      <c r="B1094" s="2">
        <v>45522.297326388885</v>
      </c>
      <c r="C1094" s="1" t="s">
        <v>3278</v>
      </c>
      <c r="D1094" s="1" t="s">
        <v>1787</v>
      </c>
      <c r="E1094" s="1" t="s">
        <v>3461</v>
      </c>
      <c r="F1094" s="1" t="s">
        <v>3467</v>
      </c>
      <c r="G1094" s="1">
        <v>1599.12</v>
      </c>
      <c r="H1094" s="1">
        <v>6</v>
      </c>
      <c r="I1094" s="1">
        <f>Sales[[#This Row],[Selling Price]]*H1094</f>
        <v>9594.7199999999993</v>
      </c>
      <c r="J1094" s="1">
        <f>VLOOKUP(Sales[[#This Row],[Product ID]],Products[],4,0)</f>
        <v>330.51</v>
      </c>
      <c r="K1094" s="1">
        <f>Sales[[#This Row],[Total Sales]]-Sales[[#This Row],[Cost price]]</f>
        <v>9264.2099999999991</v>
      </c>
      <c r="L1094" s="1" t="str">
        <f>TEXT(Sales[[#This Row],[Date and Time]],"dddd")</f>
        <v>Sunday</v>
      </c>
      <c r="M1094" s="1" t="str">
        <f>TEXT(Sales[[#This Row],[Date and Time]],"mm")</f>
        <v>08</v>
      </c>
      <c r="N1094" s="10" t="str">
        <f>TEXT(Sales[[#This Row],[Date and Time]],"mmmm")</f>
        <v>August</v>
      </c>
    </row>
    <row r="1095" spans="1:14" x14ac:dyDescent="0.3">
      <c r="A1095" s="1" t="s">
        <v>4563</v>
      </c>
      <c r="B1095" s="2">
        <v>45487.537997685184</v>
      </c>
      <c r="C1095" s="1" t="s">
        <v>3360</v>
      </c>
      <c r="D1095" s="1" t="s">
        <v>1137</v>
      </c>
      <c r="E1095" s="1" t="s">
        <v>3471</v>
      </c>
      <c r="F1095" s="1" t="s">
        <v>3467</v>
      </c>
      <c r="G1095" s="1">
        <v>729.6</v>
      </c>
      <c r="H1095" s="1">
        <v>6</v>
      </c>
      <c r="I1095" s="1">
        <f>Sales[[#This Row],[Selling Price]]*H1095</f>
        <v>4377.6000000000004</v>
      </c>
      <c r="J1095" s="1">
        <f>VLOOKUP(Sales[[#This Row],[Product ID]],Products[],4,0)</f>
        <v>434.88</v>
      </c>
      <c r="K1095" s="1">
        <f>Sales[[#This Row],[Total Sales]]-Sales[[#This Row],[Cost price]]</f>
        <v>3942.7200000000003</v>
      </c>
      <c r="L1095" s="1" t="str">
        <f>TEXT(Sales[[#This Row],[Date and Time]],"dddd")</f>
        <v>Sunday</v>
      </c>
      <c r="M1095" s="1" t="str">
        <f>TEXT(Sales[[#This Row],[Date and Time]],"mm")</f>
        <v>07</v>
      </c>
      <c r="N1095" s="10" t="str">
        <f>TEXT(Sales[[#This Row],[Date and Time]],"mmmm")</f>
        <v>July</v>
      </c>
    </row>
    <row r="1096" spans="1:14" x14ac:dyDescent="0.3">
      <c r="A1096" s="1" t="s">
        <v>4564</v>
      </c>
      <c r="B1096" s="2">
        <v>45406.774062500001</v>
      </c>
      <c r="C1096" s="1" t="s">
        <v>3411</v>
      </c>
      <c r="D1096" s="1" t="s">
        <v>1784</v>
      </c>
      <c r="E1096" s="1" t="s">
        <v>3464</v>
      </c>
      <c r="F1096" s="1" t="s">
        <v>3462</v>
      </c>
      <c r="G1096" s="1">
        <v>67.13</v>
      </c>
      <c r="H1096" s="1">
        <v>1</v>
      </c>
      <c r="I1096" s="1">
        <f>Sales[[#This Row],[Selling Price]]*H1096</f>
        <v>67.13</v>
      </c>
      <c r="J1096" s="1">
        <f>VLOOKUP(Sales[[#This Row],[Product ID]],Products[],4,0)</f>
        <v>688.88</v>
      </c>
      <c r="K1096" s="1">
        <f>Sales[[#This Row],[Total Sales]]-Sales[[#This Row],[Cost price]]</f>
        <v>-621.75</v>
      </c>
      <c r="L1096" s="1" t="str">
        <f>TEXT(Sales[[#This Row],[Date and Time]],"dddd")</f>
        <v>Wednesday</v>
      </c>
      <c r="M1096" s="1" t="str">
        <f>TEXT(Sales[[#This Row],[Date and Time]],"mm")</f>
        <v>04</v>
      </c>
      <c r="N1096" s="10" t="str">
        <f>TEXT(Sales[[#This Row],[Date and Time]],"mmmm")</f>
        <v>April</v>
      </c>
    </row>
    <row r="1097" spans="1:14" x14ac:dyDescent="0.3">
      <c r="A1097" s="1" t="s">
        <v>4565</v>
      </c>
      <c r="B1097" s="2">
        <v>45606.523842592593</v>
      </c>
      <c r="C1097" s="1" t="s">
        <v>3319</v>
      </c>
      <c r="D1097" s="1" t="s">
        <v>1784</v>
      </c>
      <c r="E1097" s="1" t="s">
        <v>3464</v>
      </c>
      <c r="F1097" s="1" t="s">
        <v>3462</v>
      </c>
      <c r="G1097" s="1">
        <v>918.49</v>
      </c>
      <c r="H1097" s="1">
        <v>5</v>
      </c>
      <c r="I1097" s="1">
        <f>Sales[[#This Row],[Selling Price]]*H1097</f>
        <v>4592.45</v>
      </c>
      <c r="J1097" s="1">
        <f>VLOOKUP(Sales[[#This Row],[Product ID]],Products[],4,0)</f>
        <v>704.91</v>
      </c>
      <c r="K1097" s="1">
        <f>Sales[[#This Row],[Total Sales]]-Sales[[#This Row],[Cost price]]</f>
        <v>3887.54</v>
      </c>
      <c r="L1097" s="1" t="str">
        <f>TEXT(Sales[[#This Row],[Date and Time]],"dddd")</f>
        <v>Sunday</v>
      </c>
      <c r="M1097" s="1" t="str">
        <f>TEXT(Sales[[#This Row],[Date and Time]],"mm")</f>
        <v>11</v>
      </c>
      <c r="N1097" s="10" t="str">
        <f>TEXT(Sales[[#This Row],[Date and Time]],"mmmm")</f>
        <v>November</v>
      </c>
    </row>
    <row r="1098" spans="1:14" x14ac:dyDescent="0.3">
      <c r="A1098" s="1" t="s">
        <v>4566</v>
      </c>
      <c r="B1098" s="2">
        <v>45602.107060185182</v>
      </c>
      <c r="C1098" s="1" t="s">
        <v>3379</v>
      </c>
      <c r="D1098" s="1" t="s">
        <v>355</v>
      </c>
      <c r="E1098" s="1" t="s">
        <v>3471</v>
      </c>
      <c r="F1098" s="1" t="s">
        <v>3469</v>
      </c>
      <c r="G1098" s="1">
        <v>803.74</v>
      </c>
      <c r="H1098" s="1">
        <v>9</v>
      </c>
      <c r="I1098" s="1">
        <f>Sales[[#This Row],[Selling Price]]*H1098</f>
        <v>7233.66</v>
      </c>
      <c r="J1098" s="1">
        <f>VLOOKUP(Sales[[#This Row],[Product ID]],Products[],4,0)</f>
        <v>605.29999999999995</v>
      </c>
      <c r="K1098" s="1">
        <f>Sales[[#This Row],[Total Sales]]-Sales[[#This Row],[Cost price]]</f>
        <v>6628.36</v>
      </c>
      <c r="L1098" s="1" t="str">
        <f>TEXT(Sales[[#This Row],[Date and Time]],"dddd")</f>
        <v>Wednesday</v>
      </c>
      <c r="M1098" s="1" t="str">
        <f>TEXT(Sales[[#This Row],[Date and Time]],"mm")</f>
        <v>11</v>
      </c>
      <c r="N1098" s="10" t="str">
        <f>TEXT(Sales[[#This Row],[Date and Time]],"mmmm")</f>
        <v>November</v>
      </c>
    </row>
    <row r="1099" spans="1:14" x14ac:dyDescent="0.3">
      <c r="A1099" s="1" t="s">
        <v>4567</v>
      </c>
      <c r="B1099" s="2">
        <v>45523.184872685182</v>
      </c>
      <c r="C1099" s="1" t="s">
        <v>3371</v>
      </c>
      <c r="D1099" s="1" t="s">
        <v>2520</v>
      </c>
      <c r="E1099" s="1" t="s">
        <v>3466</v>
      </c>
      <c r="F1099" s="1" t="s">
        <v>3472</v>
      </c>
      <c r="G1099" s="1">
        <v>106.61</v>
      </c>
      <c r="H1099" s="1">
        <v>3</v>
      </c>
      <c r="I1099" s="1">
        <f>Sales[[#This Row],[Selling Price]]*H1099</f>
        <v>319.83</v>
      </c>
      <c r="J1099" s="1">
        <f>VLOOKUP(Sales[[#This Row],[Product ID]],Products[],4,0)</f>
        <v>370.52</v>
      </c>
      <c r="K1099" s="1">
        <f>Sales[[#This Row],[Total Sales]]-Sales[[#This Row],[Cost price]]</f>
        <v>-50.69</v>
      </c>
      <c r="L1099" s="1" t="str">
        <f>TEXT(Sales[[#This Row],[Date and Time]],"dddd")</f>
        <v>Monday</v>
      </c>
      <c r="M1099" s="1" t="str">
        <f>TEXT(Sales[[#This Row],[Date and Time]],"mm")</f>
        <v>08</v>
      </c>
      <c r="N1099" s="10" t="str">
        <f>TEXT(Sales[[#This Row],[Date and Time]],"mmmm")</f>
        <v>August</v>
      </c>
    </row>
    <row r="1100" spans="1:14" x14ac:dyDescent="0.3">
      <c r="A1100" s="1" t="s">
        <v>4568</v>
      </c>
      <c r="B1100" s="2">
        <v>45570.653101851851</v>
      </c>
      <c r="C1100" s="1" t="s">
        <v>3443</v>
      </c>
      <c r="D1100" s="1" t="s">
        <v>1420</v>
      </c>
      <c r="E1100" s="1" t="s">
        <v>3464</v>
      </c>
      <c r="F1100" s="1" t="s">
        <v>3462</v>
      </c>
      <c r="G1100" s="1">
        <v>838.1</v>
      </c>
      <c r="H1100" s="1">
        <v>1</v>
      </c>
      <c r="I1100" s="1">
        <f>Sales[[#This Row],[Selling Price]]*H1100</f>
        <v>838.1</v>
      </c>
      <c r="J1100" s="1">
        <f>VLOOKUP(Sales[[#This Row],[Product ID]],Products[],4,0)</f>
        <v>787.31</v>
      </c>
      <c r="K1100" s="1">
        <f>Sales[[#This Row],[Total Sales]]-Sales[[#This Row],[Cost price]]</f>
        <v>50.790000000000077</v>
      </c>
      <c r="L1100" s="1" t="str">
        <f>TEXT(Sales[[#This Row],[Date and Time]],"dddd")</f>
        <v>Saturday</v>
      </c>
      <c r="M1100" s="1" t="str">
        <f>TEXT(Sales[[#This Row],[Date and Time]],"mm")</f>
        <v>10</v>
      </c>
      <c r="N1100" s="10" t="str">
        <f>TEXT(Sales[[#This Row],[Date and Time]],"mmmm")</f>
        <v>October</v>
      </c>
    </row>
    <row r="1101" spans="1:14" x14ac:dyDescent="0.3">
      <c r="A1101" s="1" t="s">
        <v>4569</v>
      </c>
      <c r="B1101" s="2">
        <v>45507.041701388887</v>
      </c>
      <c r="C1101" s="1" t="s">
        <v>3421</v>
      </c>
      <c r="D1101" s="1" t="s">
        <v>941</v>
      </c>
      <c r="E1101" s="1" t="s">
        <v>3464</v>
      </c>
      <c r="F1101" s="1" t="s">
        <v>3476</v>
      </c>
      <c r="G1101" s="1">
        <v>634</v>
      </c>
      <c r="H1101" s="1">
        <v>2</v>
      </c>
      <c r="I1101" s="1">
        <f>Sales[[#This Row],[Selling Price]]*H1101</f>
        <v>1268</v>
      </c>
      <c r="J1101" s="1">
        <f>VLOOKUP(Sales[[#This Row],[Product ID]],Products[],4,0)</f>
        <v>407.18</v>
      </c>
      <c r="K1101" s="1">
        <f>Sales[[#This Row],[Total Sales]]-Sales[[#This Row],[Cost price]]</f>
        <v>860.81999999999994</v>
      </c>
      <c r="L1101" s="1" t="str">
        <f>TEXT(Sales[[#This Row],[Date and Time]],"dddd")</f>
        <v>Saturday</v>
      </c>
      <c r="M1101" s="1" t="str">
        <f>TEXT(Sales[[#This Row],[Date and Time]],"mm")</f>
        <v>08</v>
      </c>
      <c r="N1101" s="10" t="str">
        <f>TEXT(Sales[[#This Row],[Date and Time]],"mmmm")</f>
        <v>August</v>
      </c>
    </row>
    <row r="1102" spans="1:14" x14ac:dyDescent="0.3">
      <c r="A1102" s="1" t="s">
        <v>4570</v>
      </c>
      <c r="B1102" s="2">
        <v>45603.957268518519</v>
      </c>
      <c r="C1102" s="1" t="s">
        <v>3429</v>
      </c>
      <c r="D1102" s="1" t="s">
        <v>2195</v>
      </c>
      <c r="E1102" s="1" t="s">
        <v>3466</v>
      </c>
      <c r="F1102" s="1" t="s">
        <v>3467</v>
      </c>
      <c r="G1102" s="1">
        <v>1248.26</v>
      </c>
      <c r="H1102" s="1">
        <v>3</v>
      </c>
      <c r="I1102" s="1">
        <f>Sales[[#This Row],[Selling Price]]*H1102</f>
        <v>3744.7799999999997</v>
      </c>
      <c r="J1102" s="1">
        <f>VLOOKUP(Sales[[#This Row],[Product ID]],Products[],4,0)</f>
        <v>653.88</v>
      </c>
      <c r="K1102" s="1">
        <f>Sales[[#This Row],[Total Sales]]-Sales[[#This Row],[Cost price]]</f>
        <v>3090.8999999999996</v>
      </c>
      <c r="L1102" s="1" t="str">
        <f>TEXT(Sales[[#This Row],[Date and Time]],"dddd")</f>
        <v>Thursday</v>
      </c>
      <c r="M1102" s="1" t="str">
        <f>TEXT(Sales[[#This Row],[Date and Time]],"mm")</f>
        <v>11</v>
      </c>
      <c r="N1102" s="10" t="str">
        <f>TEXT(Sales[[#This Row],[Date and Time]],"mmmm")</f>
        <v>November</v>
      </c>
    </row>
    <row r="1103" spans="1:14" x14ac:dyDescent="0.3">
      <c r="A1103" s="1" t="s">
        <v>4571</v>
      </c>
      <c r="B1103" s="2">
        <v>45604.169872685183</v>
      </c>
      <c r="C1103" s="1" t="s">
        <v>3347</v>
      </c>
      <c r="D1103" s="1" t="s">
        <v>618</v>
      </c>
      <c r="E1103" s="1" t="s">
        <v>3461</v>
      </c>
      <c r="F1103" s="1" t="s">
        <v>3469</v>
      </c>
      <c r="G1103" s="1">
        <v>1563.09</v>
      </c>
      <c r="H1103" s="1">
        <v>6</v>
      </c>
      <c r="I1103" s="1">
        <f>Sales[[#This Row],[Selling Price]]*H1103</f>
        <v>9378.5399999999991</v>
      </c>
      <c r="J1103" s="1">
        <f>VLOOKUP(Sales[[#This Row],[Product ID]],Products[],4,0)</f>
        <v>211.14</v>
      </c>
      <c r="K1103" s="1">
        <f>Sales[[#This Row],[Total Sales]]-Sales[[#This Row],[Cost price]]</f>
        <v>9167.4</v>
      </c>
      <c r="L1103" s="1" t="str">
        <f>TEXT(Sales[[#This Row],[Date and Time]],"dddd")</f>
        <v>Friday</v>
      </c>
      <c r="M1103" s="1" t="str">
        <f>TEXT(Sales[[#This Row],[Date and Time]],"mm")</f>
        <v>11</v>
      </c>
      <c r="N1103" s="10" t="str">
        <f>TEXT(Sales[[#This Row],[Date and Time]],"mmmm")</f>
        <v>November</v>
      </c>
    </row>
    <row r="1104" spans="1:14" x14ac:dyDescent="0.3">
      <c r="A1104" s="1" t="s">
        <v>4572</v>
      </c>
      <c r="B1104" s="2">
        <v>45448.783518518518</v>
      </c>
      <c r="C1104" s="1" t="s">
        <v>3436</v>
      </c>
      <c r="D1104" s="1" t="s">
        <v>2349</v>
      </c>
      <c r="E1104" s="1" t="s">
        <v>3464</v>
      </c>
      <c r="F1104" s="1" t="s">
        <v>3467</v>
      </c>
      <c r="G1104" s="1">
        <v>888.33</v>
      </c>
      <c r="H1104" s="1">
        <v>4</v>
      </c>
      <c r="I1104" s="1">
        <f>Sales[[#This Row],[Selling Price]]*H1104</f>
        <v>3553.32</v>
      </c>
      <c r="J1104" s="1">
        <f>VLOOKUP(Sales[[#This Row],[Product ID]],Products[],4,0)</f>
        <v>839.9</v>
      </c>
      <c r="K1104" s="1">
        <f>Sales[[#This Row],[Total Sales]]-Sales[[#This Row],[Cost price]]</f>
        <v>2713.42</v>
      </c>
      <c r="L1104" s="1" t="str">
        <f>TEXT(Sales[[#This Row],[Date and Time]],"dddd")</f>
        <v>Wednesday</v>
      </c>
      <c r="M1104" s="1" t="str">
        <f>TEXT(Sales[[#This Row],[Date and Time]],"mm")</f>
        <v>06</v>
      </c>
      <c r="N1104" s="10" t="str">
        <f>TEXT(Sales[[#This Row],[Date and Time]],"mmmm")</f>
        <v>June</v>
      </c>
    </row>
    <row r="1105" spans="1:14" x14ac:dyDescent="0.3">
      <c r="A1105" s="1" t="s">
        <v>4573</v>
      </c>
      <c r="B1105" s="2">
        <v>45400.87976851852</v>
      </c>
      <c r="C1105" s="1" t="s">
        <v>3298</v>
      </c>
      <c r="D1105" s="1" t="s">
        <v>365</v>
      </c>
      <c r="E1105" s="1" t="s">
        <v>3471</v>
      </c>
      <c r="F1105" s="1" t="s">
        <v>3469</v>
      </c>
      <c r="G1105" s="1">
        <v>288.45999999999998</v>
      </c>
      <c r="H1105" s="1">
        <v>8</v>
      </c>
      <c r="I1105" s="1">
        <f>Sales[[#This Row],[Selling Price]]*H1105</f>
        <v>2307.6799999999998</v>
      </c>
      <c r="J1105" s="1">
        <f>VLOOKUP(Sales[[#This Row],[Product ID]],Products[],4,0)</f>
        <v>965.14</v>
      </c>
      <c r="K1105" s="1">
        <f>Sales[[#This Row],[Total Sales]]-Sales[[#This Row],[Cost price]]</f>
        <v>1342.54</v>
      </c>
      <c r="L1105" s="1" t="str">
        <f>TEXT(Sales[[#This Row],[Date and Time]],"dddd")</f>
        <v>Thursday</v>
      </c>
      <c r="M1105" s="1" t="str">
        <f>TEXT(Sales[[#This Row],[Date and Time]],"mm")</f>
        <v>04</v>
      </c>
      <c r="N1105" s="10" t="str">
        <f>TEXT(Sales[[#This Row],[Date and Time]],"mmmm")</f>
        <v>April</v>
      </c>
    </row>
    <row r="1106" spans="1:14" x14ac:dyDescent="0.3">
      <c r="A1106" s="1" t="s">
        <v>4574</v>
      </c>
      <c r="B1106" s="2">
        <v>45370.313067129631</v>
      </c>
      <c r="C1106" s="1" t="s">
        <v>3356</v>
      </c>
      <c r="D1106" s="1" t="s">
        <v>1121</v>
      </c>
      <c r="E1106" s="1" t="s">
        <v>3471</v>
      </c>
      <c r="F1106" s="1" t="s">
        <v>3462</v>
      </c>
      <c r="G1106" s="1">
        <v>864.4</v>
      </c>
      <c r="H1106" s="1">
        <v>3</v>
      </c>
      <c r="I1106" s="1">
        <f>Sales[[#This Row],[Selling Price]]*H1106</f>
        <v>2593.1999999999998</v>
      </c>
      <c r="J1106" s="1">
        <f>VLOOKUP(Sales[[#This Row],[Product ID]],Products[],4,0)</f>
        <v>310.20999999999998</v>
      </c>
      <c r="K1106" s="1">
        <f>Sales[[#This Row],[Total Sales]]-Sales[[#This Row],[Cost price]]</f>
        <v>2282.9899999999998</v>
      </c>
      <c r="L1106" s="1" t="str">
        <f>TEXT(Sales[[#This Row],[Date and Time]],"dddd")</f>
        <v>Tuesday</v>
      </c>
      <c r="M1106" s="1" t="str">
        <f>TEXT(Sales[[#This Row],[Date and Time]],"mm")</f>
        <v>03</v>
      </c>
      <c r="N1106" s="10" t="str">
        <f>TEXT(Sales[[#This Row],[Date and Time]],"mmmm")</f>
        <v>March</v>
      </c>
    </row>
    <row r="1107" spans="1:14" x14ac:dyDescent="0.3">
      <c r="A1107" s="1" t="s">
        <v>4575</v>
      </c>
      <c r="B1107" s="2">
        <v>45482.889328703706</v>
      </c>
      <c r="C1107" s="1" t="s">
        <v>3311</v>
      </c>
      <c r="D1107" s="1" t="s">
        <v>2678</v>
      </c>
      <c r="E1107" s="1" t="s">
        <v>3479</v>
      </c>
      <c r="F1107" s="1" t="s">
        <v>3469</v>
      </c>
      <c r="G1107" s="1">
        <v>1610.61</v>
      </c>
      <c r="H1107" s="1">
        <v>3</v>
      </c>
      <c r="I1107" s="1">
        <f>Sales[[#This Row],[Selling Price]]*H1107</f>
        <v>4831.83</v>
      </c>
      <c r="J1107" s="1">
        <f>VLOOKUP(Sales[[#This Row],[Product ID]],Products[],4,0)</f>
        <v>961.88</v>
      </c>
      <c r="K1107" s="1">
        <f>Sales[[#This Row],[Total Sales]]-Sales[[#This Row],[Cost price]]</f>
        <v>3869.95</v>
      </c>
      <c r="L1107" s="1" t="str">
        <f>TEXT(Sales[[#This Row],[Date and Time]],"dddd")</f>
        <v>Tuesday</v>
      </c>
      <c r="M1107" s="1" t="str">
        <f>TEXT(Sales[[#This Row],[Date and Time]],"mm")</f>
        <v>07</v>
      </c>
      <c r="N1107" s="10" t="str">
        <f>TEXT(Sales[[#This Row],[Date and Time]],"mmmm")</f>
        <v>July</v>
      </c>
    </row>
    <row r="1108" spans="1:14" x14ac:dyDescent="0.3">
      <c r="A1108" s="1" t="s">
        <v>4576</v>
      </c>
      <c r="B1108" s="2">
        <v>45479.706909722219</v>
      </c>
      <c r="C1108" s="1" t="s">
        <v>3306</v>
      </c>
      <c r="D1108" s="1" t="s">
        <v>495</v>
      </c>
      <c r="E1108" s="1" t="s">
        <v>3466</v>
      </c>
      <c r="F1108" s="1" t="s">
        <v>3476</v>
      </c>
      <c r="G1108" s="1">
        <v>1556.83</v>
      </c>
      <c r="H1108" s="1">
        <v>7</v>
      </c>
      <c r="I1108" s="1">
        <f>Sales[[#This Row],[Selling Price]]*H1108</f>
        <v>10897.81</v>
      </c>
      <c r="J1108" s="1">
        <f>VLOOKUP(Sales[[#This Row],[Product ID]],Products[],4,0)</f>
        <v>914.29</v>
      </c>
      <c r="K1108" s="1">
        <f>Sales[[#This Row],[Total Sales]]-Sales[[#This Row],[Cost price]]</f>
        <v>9983.52</v>
      </c>
      <c r="L1108" s="1" t="str">
        <f>TEXT(Sales[[#This Row],[Date and Time]],"dddd")</f>
        <v>Saturday</v>
      </c>
      <c r="M1108" s="1" t="str">
        <f>TEXT(Sales[[#This Row],[Date and Time]],"mm")</f>
        <v>07</v>
      </c>
      <c r="N1108" s="10" t="str">
        <f>TEXT(Sales[[#This Row],[Date and Time]],"mmmm")</f>
        <v>July</v>
      </c>
    </row>
    <row r="1109" spans="1:14" x14ac:dyDescent="0.3">
      <c r="A1109" s="1" t="s">
        <v>4577</v>
      </c>
      <c r="B1109" s="2">
        <v>45438.77652777778</v>
      </c>
      <c r="C1109" s="1" t="s">
        <v>3316</v>
      </c>
      <c r="D1109" s="1" t="s">
        <v>2849</v>
      </c>
      <c r="E1109" s="1" t="s">
        <v>3461</v>
      </c>
      <c r="F1109" s="1" t="s">
        <v>3469</v>
      </c>
      <c r="G1109" s="1">
        <v>1652.37</v>
      </c>
      <c r="H1109" s="1">
        <v>4</v>
      </c>
      <c r="I1109" s="1">
        <f>Sales[[#This Row],[Selling Price]]*H1109</f>
        <v>6609.48</v>
      </c>
      <c r="J1109" s="1">
        <f>VLOOKUP(Sales[[#This Row],[Product ID]],Products[],4,0)</f>
        <v>974.22</v>
      </c>
      <c r="K1109" s="1">
        <f>Sales[[#This Row],[Total Sales]]-Sales[[#This Row],[Cost price]]</f>
        <v>5635.2599999999993</v>
      </c>
      <c r="L1109" s="1" t="str">
        <f>TEXT(Sales[[#This Row],[Date and Time]],"dddd")</f>
        <v>Sunday</v>
      </c>
      <c r="M1109" s="1" t="str">
        <f>TEXT(Sales[[#This Row],[Date and Time]],"mm")</f>
        <v>05</v>
      </c>
      <c r="N1109" s="10" t="str">
        <f>TEXT(Sales[[#This Row],[Date and Time]],"mmmm")</f>
        <v>May</v>
      </c>
    </row>
    <row r="1110" spans="1:14" x14ac:dyDescent="0.3">
      <c r="A1110" s="1" t="s">
        <v>4578</v>
      </c>
      <c r="B1110" s="2">
        <v>45483.065000000002</v>
      </c>
      <c r="C1110" s="1" t="s">
        <v>3330</v>
      </c>
      <c r="D1110" s="1" t="s">
        <v>2494</v>
      </c>
      <c r="E1110" s="1" t="s">
        <v>3479</v>
      </c>
      <c r="F1110" s="1" t="s">
        <v>3462</v>
      </c>
      <c r="G1110" s="1">
        <v>250.43</v>
      </c>
      <c r="H1110" s="1">
        <v>6</v>
      </c>
      <c r="I1110" s="1">
        <f>Sales[[#This Row],[Selling Price]]*H1110</f>
        <v>1502.58</v>
      </c>
      <c r="J1110" s="1">
        <f>VLOOKUP(Sales[[#This Row],[Product ID]],Products[],4,0)</f>
        <v>368.23</v>
      </c>
      <c r="K1110" s="1">
        <f>Sales[[#This Row],[Total Sales]]-Sales[[#This Row],[Cost price]]</f>
        <v>1134.3499999999999</v>
      </c>
      <c r="L1110" s="1" t="str">
        <f>TEXT(Sales[[#This Row],[Date and Time]],"dddd")</f>
        <v>Wednesday</v>
      </c>
      <c r="M1110" s="1" t="str">
        <f>TEXT(Sales[[#This Row],[Date and Time]],"mm")</f>
        <v>07</v>
      </c>
      <c r="N1110" s="10" t="str">
        <f>TEXT(Sales[[#This Row],[Date and Time]],"mmmm")</f>
        <v>July</v>
      </c>
    </row>
    <row r="1111" spans="1:14" x14ac:dyDescent="0.3">
      <c r="A1111" s="1" t="s">
        <v>4579</v>
      </c>
      <c r="B1111" s="2">
        <v>45368.78670138889</v>
      </c>
      <c r="C1111" s="1" t="s">
        <v>3441</v>
      </c>
      <c r="D1111" s="1" t="s">
        <v>3037</v>
      </c>
      <c r="E1111" s="1" t="s">
        <v>3471</v>
      </c>
      <c r="F1111" s="1" t="s">
        <v>3472</v>
      </c>
      <c r="G1111" s="1">
        <v>1079.8</v>
      </c>
      <c r="H1111" s="1">
        <v>10</v>
      </c>
      <c r="I1111" s="1">
        <f>Sales[[#This Row],[Selling Price]]*H1111</f>
        <v>10798</v>
      </c>
      <c r="J1111" s="1">
        <f>VLOOKUP(Sales[[#This Row],[Product ID]],Products[],4,0)</f>
        <v>325.48</v>
      </c>
      <c r="K1111" s="1">
        <f>Sales[[#This Row],[Total Sales]]-Sales[[#This Row],[Cost price]]</f>
        <v>10472.52</v>
      </c>
      <c r="L1111" s="1" t="str">
        <f>TEXT(Sales[[#This Row],[Date and Time]],"dddd")</f>
        <v>Sunday</v>
      </c>
      <c r="M1111" s="1" t="str">
        <f>TEXT(Sales[[#This Row],[Date and Time]],"mm")</f>
        <v>03</v>
      </c>
      <c r="N1111" s="10" t="str">
        <f>TEXT(Sales[[#This Row],[Date and Time]],"mmmm")</f>
        <v>March</v>
      </c>
    </row>
    <row r="1112" spans="1:14" x14ac:dyDescent="0.3">
      <c r="A1112" s="1" t="s">
        <v>4580</v>
      </c>
      <c r="B1112" s="2">
        <v>45527.30263888889</v>
      </c>
      <c r="C1112" s="1" t="s">
        <v>3357</v>
      </c>
      <c r="D1112" s="1" t="s">
        <v>1413</v>
      </c>
      <c r="E1112" s="1" t="s">
        <v>3471</v>
      </c>
      <c r="F1112" s="1" t="s">
        <v>3469</v>
      </c>
      <c r="G1112" s="1">
        <v>1910.81</v>
      </c>
      <c r="H1112" s="1">
        <v>5</v>
      </c>
      <c r="I1112" s="1">
        <f>Sales[[#This Row],[Selling Price]]*H1112</f>
        <v>9554.0499999999993</v>
      </c>
      <c r="J1112" s="1">
        <f>VLOOKUP(Sales[[#This Row],[Product ID]],Products[],4,0)</f>
        <v>305.49</v>
      </c>
      <c r="K1112" s="1">
        <f>Sales[[#This Row],[Total Sales]]-Sales[[#This Row],[Cost price]]</f>
        <v>9248.56</v>
      </c>
      <c r="L1112" s="1" t="str">
        <f>TEXT(Sales[[#This Row],[Date and Time]],"dddd")</f>
        <v>Friday</v>
      </c>
      <c r="M1112" s="1" t="str">
        <f>TEXT(Sales[[#This Row],[Date and Time]],"mm")</f>
        <v>08</v>
      </c>
      <c r="N1112" s="10" t="str">
        <f>TEXT(Sales[[#This Row],[Date and Time]],"mmmm")</f>
        <v>August</v>
      </c>
    </row>
    <row r="1113" spans="1:14" x14ac:dyDescent="0.3">
      <c r="A1113" s="1" t="s">
        <v>4581</v>
      </c>
      <c r="B1113" s="2">
        <v>45378.984027777777</v>
      </c>
      <c r="C1113" s="1" t="s">
        <v>3375</v>
      </c>
      <c r="D1113" s="1" t="s">
        <v>1790</v>
      </c>
      <c r="E1113" s="1" t="s">
        <v>3466</v>
      </c>
      <c r="F1113" s="1" t="s">
        <v>3469</v>
      </c>
      <c r="G1113" s="1">
        <v>930.43</v>
      </c>
      <c r="H1113" s="1">
        <v>3</v>
      </c>
      <c r="I1113" s="1">
        <f>Sales[[#This Row],[Selling Price]]*H1113</f>
        <v>2791.29</v>
      </c>
      <c r="J1113" s="1">
        <f>VLOOKUP(Sales[[#This Row],[Product ID]],Products[],4,0)</f>
        <v>574.14</v>
      </c>
      <c r="K1113" s="1">
        <f>Sales[[#This Row],[Total Sales]]-Sales[[#This Row],[Cost price]]</f>
        <v>2217.15</v>
      </c>
      <c r="L1113" s="1" t="str">
        <f>TEXT(Sales[[#This Row],[Date and Time]],"dddd")</f>
        <v>Wednesday</v>
      </c>
      <c r="M1113" s="1" t="str">
        <f>TEXT(Sales[[#This Row],[Date and Time]],"mm")</f>
        <v>03</v>
      </c>
      <c r="N1113" s="10" t="str">
        <f>TEXT(Sales[[#This Row],[Date and Time]],"mmmm")</f>
        <v>March</v>
      </c>
    </row>
    <row r="1114" spans="1:14" x14ac:dyDescent="0.3">
      <c r="A1114" s="1" t="s">
        <v>4582</v>
      </c>
      <c r="B1114" s="2">
        <v>45477.400451388887</v>
      </c>
      <c r="C1114" s="1" t="s">
        <v>3413</v>
      </c>
      <c r="D1114" s="1" t="s">
        <v>446</v>
      </c>
      <c r="E1114" s="1" t="s">
        <v>3466</v>
      </c>
      <c r="F1114" s="1" t="s">
        <v>3476</v>
      </c>
      <c r="G1114" s="1">
        <v>146.19</v>
      </c>
      <c r="H1114" s="1">
        <v>3</v>
      </c>
      <c r="I1114" s="1">
        <f>Sales[[#This Row],[Selling Price]]*H1114</f>
        <v>438.57</v>
      </c>
      <c r="J1114" s="1">
        <f>VLOOKUP(Sales[[#This Row],[Product ID]],Products[],4,0)</f>
        <v>311.56</v>
      </c>
      <c r="K1114" s="1">
        <f>Sales[[#This Row],[Total Sales]]-Sales[[#This Row],[Cost price]]</f>
        <v>127.00999999999999</v>
      </c>
      <c r="L1114" s="1" t="str">
        <f>TEXT(Sales[[#This Row],[Date and Time]],"dddd")</f>
        <v>Thursday</v>
      </c>
      <c r="M1114" s="1" t="str">
        <f>TEXT(Sales[[#This Row],[Date and Time]],"mm")</f>
        <v>07</v>
      </c>
      <c r="N1114" s="10" t="str">
        <f>TEXT(Sales[[#This Row],[Date and Time]],"mmmm")</f>
        <v>July</v>
      </c>
    </row>
    <row r="1115" spans="1:14" x14ac:dyDescent="0.3">
      <c r="A1115" s="1" t="s">
        <v>4583</v>
      </c>
      <c r="B1115" s="2">
        <v>45465.296134259261</v>
      </c>
      <c r="C1115" s="1" t="s">
        <v>3402</v>
      </c>
      <c r="D1115" s="1" t="s">
        <v>3133</v>
      </c>
      <c r="E1115" s="1" t="s">
        <v>3466</v>
      </c>
      <c r="F1115" s="1" t="s">
        <v>3462</v>
      </c>
      <c r="G1115" s="1">
        <v>1225.48</v>
      </c>
      <c r="H1115" s="1">
        <v>3</v>
      </c>
      <c r="I1115" s="1">
        <f>Sales[[#This Row],[Selling Price]]*H1115</f>
        <v>3676.44</v>
      </c>
      <c r="J1115" s="1">
        <f>VLOOKUP(Sales[[#This Row],[Product ID]],Products[],4,0)</f>
        <v>581.64</v>
      </c>
      <c r="K1115" s="1">
        <f>Sales[[#This Row],[Total Sales]]-Sales[[#This Row],[Cost price]]</f>
        <v>3094.8</v>
      </c>
      <c r="L1115" s="1" t="str">
        <f>TEXT(Sales[[#This Row],[Date and Time]],"dddd")</f>
        <v>Saturday</v>
      </c>
      <c r="M1115" s="1" t="str">
        <f>TEXT(Sales[[#This Row],[Date and Time]],"mm")</f>
        <v>06</v>
      </c>
      <c r="N1115" s="10" t="str">
        <f>TEXT(Sales[[#This Row],[Date and Time]],"mmmm")</f>
        <v>June</v>
      </c>
    </row>
    <row r="1116" spans="1:14" x14ac:dyDescent="0.3">
      <c r="A1116" s="1" t="s">
        <v>4584</v>
      </c>
      <c r="B1116" s="2">
        <v>45470.702037037037</v>
      </c>
      <c r="C1116" s="1" t="s">
        <v>3412</v>
      </c>
      <c r="D1116" s="1" t="s">
        <v>2433</v>
      </c>
      <c r="E1116" s="1" t="s">
        <v>3461</v>
      </c>
      <c r="F1116" s="1" t="s">
        <v>3467</v>
      </c>
      <c r="G1116" s="1">
        <v>953.31</v>
      </c>
      <c r="H1116" s="1">
        <v>4</v>
      </c>
      <c r="I1116" s="1">
        <f>Sales[[#This Row],[Selling Price]]*H1116</f>
        <v>3813.24</v>
      </c>
      <c r="J1116" s="1">
        <f>VLOOKUP(Sales[[#This Row],[Product ID]],Products[],4,0)</f>
        <v>220.45</v>
      </c>
      <c r="K1116" s="1">
        <f>Sales[[#This Row],[Total Sales]]-Sales[[#This Row],[Cost price]]</f>
        <v>3592.79</v>
      </c>
      <c r="L1116" s="1" t="str">
        <f>TEXT(Sales[[#This Row],[Date and Time]],"dddd")</f>
        <v>Thursday</v>
      </c>
      <c r="M1116" s="1" t="str">
        <f>TEXT(Sales[[#This Row],[Date and Time]],"mm")</f>
        <v>06</v>
      </c>
      <c r="N1116" s="10" t="str">
        <f>TEXT(Sales[[#This Row],[Date and Time]],"mmmm")</f>
        <v>June</v>
      </c>
    </row>
    <row r="1117" spans="1:14" x14ac:dyDescent="0.3">
      <c r="A1117" s="1" t="s">
        <v>4585</v>
      </c>
      <c r="B1117" s="2">
        <v>45566.233761574076</v>
      </c>
      <c r="C1117" s="1" t="s">
        <v>3284</v>
      </c>
      <c r="D1117" s="1" t="s">
        <v>2415</v>
      </c>
      <c r="E1117" s="1" t="s">
        <v>3479</v>
      </c>
      <c r="F1117" s="1" t="s">
        <v>3462</v>
      </c>
      <c r="G1117" s="1">
        <v>333.09</v>
      </c>
      <c r="H1117" s="1">
        <v>2</v>
      </c>
      <c r="I1117" s="1">
        <f>Sales[[#This Row],[Selling Price]]*H1117</f>
        <v>666.18</v>
      </c>
      <c r="J1117" s="1">
        <f>VLOOKUP(Sales[[#This Row],[Product ID]],Products[],4,0)</f>
        <v>644.58000000000004</v>
      </c>
      <c r="K1117" s="1">
        <f>Sales[[#This Row],[Total Sales]]-Sales[[#This Row],[Cost price]]</f>
        <v>21.599999999999909</v>
      </c>
      <c r="L1117" s="1" t="str">
        <f>TEXT(Sales[[#This Row],[Date and Time]],"dddd")</f>
        <v>Tuesday</v>
      </c>
      <c r="M1117" s="1" t="str">
        <f>TEXT(Sales[[#This Row],[Date and Time]],"mm")</f>
        <v>10</v>
      </c>
      <c r="N1117" s="10" t="str">
        <f>TEXT(Sales[[#This Row],[Date and Time]],"mmmm")</f>
        <v>October</v>
      </c>
    </row>
    <row r="1118" spans="1:14" x14ac:dyDescent="0.3">
      <c r="A1118" s="1" t="s">
        <v>4586</v>
      </c>
      <c r="B1118" s="2">
        <v>45475.802488425928</v>
      </c>
      <c r="C1118" s="1" t="s">
        <v>3400</v>
      </c>
      <c r="D1118" s="1" t="s">
        <v>1128</v>
      </c>
      <c r="E1118" s="1" t="s">
        <v>3479</v>
      </c>
      <c r="F1118" s="1" t="s">
        <v>3469</v>
      </c>
      <c r="G1118" s="1">
        <v>1873.76</v>
      </c>
      <c r="H1118" s="1">
        <v>3</v>
      </c>
      <c r="I1118" s="1">
        <f>Sales[[#This Row],[Selling Price]]*H1118</f>
        <v>5621.28</v>
      </c>
      <c r="J1118" s="1">
        <f>VLOOKUP(Sales[[#This Row],[Product ID]],Products[],4,0)</f>
        <v>257.93</v>
      </c>
      <c r="K1118" s="1">
        <f>Sales[[#This Row],[Total Sales]]-Sales[[#This Row],[Cost price]]</f>
        <v>5363.3499999999995</v>
      </c>
      <c r="L1118" s="1" t="str">
        <f>TEXT(Sales[[#This Row],[Date and Time]],"dddd")</f>
        <v>Tuesday</v>
      </c>
      <c r="M1118" s="1" t="str">
        <f>TEXT(Sales[[#This Row],[Date and Time]],"mm")</f>
        <v>07</v>
      </c>
      <c r="N1118" s="10" t="str">
        <f>TEXT(Sales[[#This Row],[Date and Time]],"mmmm")</f>
        <v>July</v>
      </c>
    </row>
    <row r="1119" spans="1:14" x14ac:dyDescent="0.3">
      <c r="A1119" s="1" t="s">
        <v>4587</v>
      </c>
      <c r="B1119" s="2">
        <v>45452.897939814815</v>
      </c>
      <c r="C1119" s="1" t="s">
        <v>3287</v>
      </c>
      <c r="D1119" s="1" t="s">
        <v>1676</v>
      </c>
      <c r="E1119" s="1" t="s">
        <v>3466</v>
      </c>
      <c r="F1119" s="1" t="s">
        <v>3469</v>
      </c>
      <c r="G1119" s="1">
        <v>267.5</v>
      </c>
      <c r="H1119" s="1">
        <v>7</v>
      </c>
      <c r="I1119" s="1">
        <f>Sales[[#This Row],[Selling Price]]*H1119</f>
        <v>1872.5</v>
      </c>
      <c r="J1119" s="1">
        <f>VLOOKUP(Sales[[#This Row],[Product ID]],Products[],4,0)</f>
        <v>901.68</v>
      </c>
      <c r="K1119" s="1">
        <f>Sales[[#This Row],[Total Sales]]-Sales[[#This Row],[Cost price]]</f>
        <v>970.82</v>
      </c>
      <c r="L1119" s="1" t="str">
        <f>TEXT(Sales[[#This Row],[Date and Time]],"dddd")</f>
        <v>Sunday</v>
      </c>
      <c r="M1119" s="1" t="str">
        <f>TEXT(Sales[[#This Row],[Date and Time]],"mm")</f>
        <v>06</v>
      </c>
      <c r="N1119" s="10" t="str">
        <f>TEXT(Sales[[#This Row],[Date and Time]],"mmmm")</f>
        <v>June</v>
      </c>
    </row>
    <row r="1120" spans="1:14" x14ac:dyDescent="0.3">
      <c r="A1120" s="1" t="s">
        <v>4588</v>
      </c>
      <c r="B1120" s="2">
        <v>45555.498738425929</v>
      </c>
      <c r="C1120" s="1" t="s">
        <v>3378</v>
      </c>
      <c r="D1120" s="1" t="s">
        <v>2092</v>
      </c>
      <c r="E1120" s="1" t="s">
        <v>3471</v>
      </c>
      <c r="F1120" s="1" t="s">
        <v>3462</v>
      </c>
      <c r="G1120" s="1">
        <v>1480.41</v>
      </c>
      <c r="H1120" s="1">
        <v>8</v>
      </c>
      <c r="I1120" s="1">
        <f>Sales[[#This Row],[Selling Price]]*H1120</f>
        <v>11843.28</v>
      </c>
      <c r="J1120" s="1">
        <f>VLOOKUP(Sales[[#This Row],[Product ID]],Products[],4,0)</f>
        <v>358.25</v>
      </c>
      <c r="K1120" s="1">
        <f>Sales[[#This Row],[Total Sales]]-Sales[[#This Row],[Cost price]]</f>
        <v>11485.03</v>
      </c>
      <c r="L1120" s="1" t="str">
        <f>TEXT(Sales[[#This Row],[Date and Time]],"dddd")</f>
        <v>Friday</v>
      </c>
      <c r="M1120" s="1" t="str">
        <f>TEXT(Sales[[#This Row],[Date and Time]],"mm")</f>
        <v>09</v>
      </c>
      <c r="N1120" s="10" t="str">
        <f>TEXT(Sales[[#This Row],[Date and Time]],"mmmm")</f>
        <v>September</v>
      </c>
    </row>
    <row r="1121" spans="1:14" x14ac:dyDescent="0.3">
      <c r="A1121" s="1" t="s">
        <v>4589</v>
      </c>
      <c r="B1121" s="2">
        <v>45300.170347222222</v>
      </c>
      <c r="C1121" s="1" t="s">
        <v>3264</v>
      </c>
      <c r="D1121" s="1" t="s">
        <v>3043</v>
      </c>
      <c r="E1121" s="1" t="s">
        <v>3464</v>
      </c>
      <c r="F1121" s="1" t="s">
        <v>3476</v>
      </c>
      <c r="G1121" s="1">
        <v>1329.69</v>
      </c>
      <c r="H1121" s="1">
        <v>7</v>
      </c>
      <c r="I1121" s="1">
        <f>Sales[[#This Row],[Selling Price]]*H1121</f>
        <v>9307.83</v>
      </c>
      <c r="J1121" s="1">
        <f>VLOOKUP(Sales[[#This Row],[Product ID]],Products[],4,0)</f>
        <v>249.12</v>
      </c>
      <c r="K1121" s="1">
        <f>Sales[[#This Row],[Total Sales]]-Sales[[#This Row],[Cost price]]</f>
        <v>9058.7099999999991</v>
      </c>
      <c r="L1121" s="1" t="str">
        <f>TEXT(Sales[[#This Row],[Date and Time]],"dddd")</f>
        <v>Tuesday</v>
      </c>
      <c r="M1121" s="1" t="str">
        <f>TEXT(Sales[[#This Row],[Date and Time]],"mm")</f>
        <v>01</v>
      </c>
      <c r="N1121" s="10" t="str">
        <f>TEXT(Sales[[#This Row],[Date and Time]],"mmmm")</f>
        <v>January</v>
      </c>
    </row>
    <row r="1122" spans="1:14" x14ac:dyDescent="0.3">
      <c r="A1122" s="1" t="s">
        <v>4590</v>
      </c>
      <c r="B1122" s="2">
        <v>45456.455833333333</v>
      </c>
      <c r="C1122" s="1" t="s">
        <v>3366</v>
      </c>
      <c r="D1122" s="1" t="s">
        <v>1467</v>
      </c>
      <c r="E1122" s="1" t="s">
        <v>3471</v>
      </c>
      <c r="F1122" s="1" t="s">
        <v>3467</v>
      </c>
      <c r="G1122" s="1">
        <v>979.09</v>
      </c>
      <c r="H1122" s="1">
        <v>4</v>
      </c>
      <c r="I1122" s="1">
        <f>Sales[[#This Row],[Selling Price]]*H1122</f>
        <v>3916.36</v>
      </c>
      <c r="J1122" s="1">
        <f>VLOOKUP(Sales[[#This Row],[Product ID]],Products[],4,0)</f>
        <v>669.31</v>
      </c>
      <c r="K1122" s="1">
        <f>Sales[[#This Row],[Total Sales]]-Sales[[#This Row],[Cost price]]</f>
        <v>3247.05</v>
      </c>
      <c r="L1122" s="1" t="str">
        <f>TEXT(Sales[[#This Row],[Date and Time]],"dddd")</f>
        <v>Thursday</v>
      </c>
      <c r="M1122" s="1" t="str">
        <f>TEXT(Sales[[#This Row],[Date and Time]],"mm")</f>
        <v>06</v>
      </c>
      <c r="N1122" s="10" t="str">
        <f>TEXT(Sales[[#This Row],[Date and Time]],"mmmm")</f>
        <v>June</v>
      </c>
    </row>
    <row r="1123" spans="1:14" x14ac:dyDescent="0.3">
      <c r="A1123" s="1" t="s">
        <v>4591</v>
      </c>
      <c r="B1123" s="2">
        <v>45565.921851851854</v>
      </c>
      <c r="C1123" s="1" t="s">
        <v>3239</v>
      </c>
      <c r="D1123" s="1" t="s">
        <v>846</v>
      </c>
      <c r="E1123" s="1" t="s">
        <v>3466</v>
      </c>
      <c r="F1123" s="1" t="s">
        <v>3476</v>
      </c>
      <c r="G1123" s="1">
        <v>1695.07</v>
      </c>
      <c r="H1123" s="1">
        <v>9</v>
      </c>
      <c r="I1123" s="1">
        <f>Sales[[#This Row],[Selling Price]]*H1123</f>
        <v>15255.63</v>
      </c>
      <c r="J1123" s="1">
        <f>VLOOKUP(Sales[[#This Row],[Product ID]],Products[],4,0)</f>
        <v>438.5</v>
      </c>
      <c r="K1123" s="1">
        <f>Sales[[#This Row],[Total Sales]]-Sales[[#This Row],[Cost price]]</f>
        <v>14817.13</v>
      </c>
      <c r="L1123" s="1" t="str">
        <f>TEXT(Sales[[#This Row],[Date and Time]],"dddd")</f>
        <v>Monday</v>
      </c>
      <c r="M1123" s="1" t="str">
        <f>TEXT(Sales[[#This Row],[Date and Time]],"mm")</f>
        <v>09</v>
      </c>
      <c r="N1123" s="10" t="str">
        <f>TEXT(Sales[[#This Row],[Date and Time]],"mmmm")</f>
        <v>September</v>
      </c>
    </row>
    <row r="1124" spans="1:14" x14ac:dyDescent="0.3">
      <c r="A1124" s="1" t="s">
        <v>4592</v>
      </c>
      <c r="B1124" s="2">
        <v>45409.235821759263</v>
      </c>
      <c r="C1124" s="1" t="s">
        <v>3318</v>
      </c>
      <c r="D1124" s="1" t="s">
        <v>2210</v>
      </c>
      <c r="E1124" s="1" t="s">
        <v>3464</v>
      </c>
      <c r="F1124" s="1" t="s">
        <v>3467</v>
      </c>
      <c r="G1124" s="1">
        <v>453.78</v>
      </c>
      <c r="H1124" s="1">
        <v>4</v>
      </c>
      <c r="I1124" s="1">
        <f>Sales[[#This Row],[Selling Price]]*H1124</f>
        <v>1815.12</v>
      </c>
      <c r="J1124" s="1">
        <f>VLOOKUP(Sales[[#This Row],[Product ID]],Products[],4,0)</f>
        <v>69.03</v>
      </c>
      <c r="K1124" s="1">
        <f>Sales[[#This Row],[Total Sales]]-Sales[[#This Row],[Cost price]]</f>
        <v>1746.09</v>
      </c>
      <c r="L1124" s="1" t="str">
        <f>TEXT(Sales[[#This Row],[Date and Time]],"dddd")</f>
        <v>Saturday</v>
      </c>
      <c r="M1124" s="1" t="str">
        <f>TEXT(Sales[[#This Row],[Date and Time]],"mm")</f>
        <v>04</v>
      </c>
      <c r="N1124" s="10" t="str">
        <f>TEXT(Sales[[#This Row],[Date and Time]],"mmmm")</f>
        <v>April</v>
      </c>
    </row>
    <row r="1125" spans="1:14" x14ac:dyDescent="0.3">
      <c r="A1125" s="1" t="s">
        <v>4593</v>
      </c>
      <c r="B1125" s="2">
        <v>45305.627280092594</v>
      </c>
      <c r="C1125" s="1" t="s">
        <v>3302</v>
      </c>
      <c r="D1125" s="1" t="s">
        <v>2753</v>
      </c>
      <c r="E1125" s="1" t="s">
        <v>3466</v>
      </c>
      <c r="F1125" s="1" t="s">
        <v>3469</v>
      </c>
      <c r="G1125" s="1">
        <v>590.91999999999996</v>
      </c>
      <c r="H1125" s="1">
        <v>1</v>
      </c>
      <c r="I1125" s="1">
        <f>Sales[[#This Row],[Selling Price]]*H1125</f>
        <v>590.91999999999996</v>
      </c>
      <c r="J1125" s="1">
        <f>VLOOKUP(Sales[[#This Row],[Product ID]],Products[],4,0)</f>
        <v>71.47</v>
      </c>
      <c r="K1125" s="1">
        <f>Sales[[#This Row],[Total Sales]]-Sales[[#This Row],[Cost price]]</f>
        <v>519.44999999999993</v>
      </c>
      <c r="L1125" s="1" t="str">
        <f>TEXT(Sales[[#This Row],[Date and Time]],"dddd")</f>
        <v>Sunday</v>
      </c>
      <c r="M1125" s="1" t="str">
        <f>TEXT(Sales[[#This Row],[Date and Time]],"mm")</f>
        <v>01</v>
      </c>
      <c r="N1125" s="10" t="str">
        <f>TEXT(Sales[[#This Row],[Date and Time]],"mmmm")</f>
        <v>January</v>
      </c>
    </row>
    <row r="1126" spans="1:14" x14ac:dyDescent="0.3">
      <c r="A1126" s="1" t="s">
        <v>4594</v>
      </c>
      <c r="B1126" s="2">
        <v>45556.33494212963</v>
      </c>
      <c r="C1126" s="1" t="s">
        <v>3355</v>
      </c>
      <c r="D1126" s="1" t="s">
        <v>2233</v>
      </c>
      <c r="E1126" s="1" t="s">
        <v>3461</v>
      </c>
      <c r="F1126" s="1" t="s">
        <v>3467</v>
      </c>
      <c r="G1126" s="1">
        <v>1659.96</v>
      </c>
      <c r="H1126" s="1">
        <v>1</v>
      </c>
      <c r="I1126" s="1">
        <f>Sales[[#This Row],[Selling Price]]*H1126</f>
        <v>1659.96</v>
      </c>
      <c r="J1126" s="1">
        <f>VLOOKUP(Sales[[#This Row],[Product ID]],Products[],4,0)</f>
        <v>889.08</v>
      </c>
      <c r="K1126" s="1">
        <f>Sales[[#This Row],[Total Sales]]-Sales[[#This Row],[Cost price]]</f>
        <v>770.88</v>
      </c>
      <c r="L1126" s="1" t="str">
        <f>TEXT(Sales[[#This Row],[Date and Time]],"dddd")</f>
        <v>Saturday</v>
      </c>
      <c r="M1126" s="1" t="str">
        <f>TEXT(Sales[[#This Row],[Date and Time]],"mm")</f>
        <v>09</v>
      </c>
      <c r="N1126" s="10" t="str">
        <f>TEXT(Sales[[#This Row],[Date and Time]],"mmmm")</f>
        <v>September</v>
      </c>
    </row>
    <row r="1127" spans="1:14" x14ac:dyDescent="0.3">
      <c r="A1127" s="1" t="s">
        <v>4595</v>
      </c>
      <c r="B1127" s="2">
        <v>45432.1950462963</v>
      </c>
      <c r="C1127" s="1" t="s">
        <v>3446</v>
      </c>
      <c r="D1127" s="1" t="s">
        <v>328</v>
      </c>
      <c r="E1127" s="1" t="s">
        <v>3466</v>
      </c>
      <c r="F1127" s="1" t="s">
        <v>3462</v>
      </c>
      <c r="G1127" s="1">
        <v>192.56</v>
      </c>
      <c r="H1127" s="1">
        <v>8</v>
      </c>
      <c r="I1127" s="1">
        <f>Sales[[#This Row],[Selling Price]]*H1127</f>
        <v>1540.48</v>
      </c>
      <c r="J1127" s="1">
        <f>VLOOKUP(Sales[[#This Row],[Product ID]],Products[],4,0)</f>
        <v>809.98</v>
      </c>
      <c r="K1127" s="1">
        <f>Sales[[#This Row],[Total Sales]]-Sales[[#This Row],[Cost price]]</f>
        <v>730.5</v>
      </c>
      <c r="L1127" s="1" t="str">
        <f>TEXT(Sales[[#This Row],[Date and Time]],"dddd")</f>
        <v>Monday</v>
      </c>
      <c r="M1127" s="1" t="str">
        <f>TEXT(Sales[[#This Row],[Date and Time]],"mm")</f>
        <v>05</v>
      </c>
      <c r="N1127" s="10" t="str">
        <f>TEXT(Sales[[#This Row],[Date and Time]],"mmmm")</f>
        <v>May</v>
      </c>
    </row>
    <row r="1128" spans="1:14" x14ac:dyDescent="0.3">
      <c r="A1128" s="1" t="s">
        <v>4596</v>
      </c>
      <c r="B1128" s="2">
        <v>45427.003171296295</v>
      </c>
      <c r="C1128" s="1" t="s">
        <v>3241</v>
      </c>
      <c r="D1128" s="1" t="s">
        <v>1959</v>
      </c>
      <c r="E1128" s="1" t="s">
        <v>3471</v>
      </c>
      <c r="F1128" s="1" t="s">
        <v>3469</v>
      </c>
      <c r="G1128" s="1">
        <v>1924.02</v>
      </c>
      <c r="H1128" s="1">
        <v>2</v>
      </c>
      <c r="I1128" s="1">
        <f>Sales[[#This Row],[Selling Price]]*H1128</f>
        <v>3848.04</v>
      </c>
      <c r="J1128" s="1">
        <f>VLOOKUP(Sales[[#This Row],[Product ID]],Products[],4,0)</f>
        <v>595.51</v>
      </c>
      <c r="K1128" s="1">
        <f>Sales[[#This Row],[Total Sales]]-Sales[[#This Row],[Cost price]]</f>
        <v>3252.5299999999997</v>
      </c>
      <c r="L1128" s="1" t="str">
        <f>TEXT(Sales[[#This Row],[Date and Time]],"dddd")</f>
        <v>Wednesday</v>
      </c>
      <c r="M1128" s="1" t="str">
        <f>TEXT(Sales[[#This Row],[Date and Time]],"mm")</f>
        <v>05</v>
      </c>
      <c r="N1128" s="10" t="str">
        <f>TEXT(Sales[[#This Row],[Date and Time]],"mmmm")</f>
        <v>May</v>
      </c>
    </row>
    <row r="1129" spans="1:14" x14ac:dyDescent="0.3">
      <c r="A1129" s="1" t="s">
        <v>4597</v>
      </c>
      <c r="B1129" s="2">
        <v>45559.092106481483</v>
      </c>
      <c r="C1129" s="1" t="s">
        <v>3374</v>
      </c>
      <c r="D1129" s="1" t="s">
        <v>1959</v>
      </c>
      <c r="E1129" s="1" t="s">
        <v>3471</v>
      </c>
      <c r="F1129" s="1" t="s">
        <v>3469</v>
      </c>
      <c r="G1129" s="1">
        <v>557.32000000000005</v>
      </c>
      <c r="H1129" s="1">
        <v>4</v>
      </c>
      <c r="I1129" s="1">
        <f>Sales[[#This Row],[Selling Price]]*H1129</f>
        <v>2229.2800000000002</v>
      </c>
      <c r="J1129" s="1">
        <f>VLOOKUP(Sales[[#This Row],[Product ID]],Products[],4,0)</f>
        <v>795.14</v>
      </c>
      <c r="K1129" s="1">
        <f>Sales[[#This Row],[Total Sales]]-Sales[[#This Row],[Cost price]]</f>
        <v>1434.1400000000003</v>
      </c>
      <c r="L1129" s="1" t="str">
        <f>TEXT(Sales[[#This Row],[Date and Time]],"dddd")</f>
        <v>Tuesday</v>
      </c>
      <c r="M1129" s="1" t="str">
        <f>TEXT(Sales[[#This Row],[Date and Time]],"mm")</f>
        <v>09</v>
      </c>
      <c r="N1129" s="10" t="str">
        <f>TEXT(Sales[[#This Row],[Date and Time]],"mmmm")</f>
        <v>September</v>
      </c>
    </row>
    <row r="1130" spans="1:14" x14ac:dyDescent="0.3">
      <c r="A1130" s="1" t="s">
        <v>4598</v>
      </c>
      <c r="B1130" s="2">
        <v>45438.072222222225</v>
      </c>
      <c r="C1130" s="1" t="s">
        <v>3364</v>
      </c>
      <c r="D1130" s="1" t="s">
        <v>2981</v>
      </c>
      <c r="E1130" s="1" t="s">
        <v>3461</v>
      </c>
      <c r="F1130" s="1" t="s">
        <v>3467</v>
      </c>
      <c r="G1130" s="1">
        <v>101.33</v>
      </c>
      <c r="H1130" s="1">
        <v>7</v>
      </c>
      <c r="I1130" s="1">
        <f>Sales[[#This Row],[Selling Price]]*H1130</f>
        <v>709.31</v>
      </c>
      <c r="J1130" s="1">
        <f>VLOOKUP(Sales[[#This Row],[Product ID]],Products[],4,0)</f>
        <v>771.88</v>
      </c>
      <c r="K1130" s="1">
        <f>Sales[[#This Row],[Total Sales]]-Sales[[#This Row],[Cost price]]</f>
        <v>-62.57000000000005</v>
      </c>
      <c r="L1130" s="1" t="str">
        <f>TEXT(Sales[[#This Row],[Date and Time]],"dddd")</f>
        <v>Sunday</v>
      </c>
      <c r="M1130" s="1" t="str">
        <f>TEXT(Sales[[#This Row],[Date and Time]],"mm")</f>
        <v>05</v>
      </c>
      <c r="N1130" s="10" t="str">
        <f>TEXT(Sales[[#This Row],[Date and Time]],"mmmm")</f>
        <v>May</v>
      </c>
    </row>
    <row r="1131" spans="1:14" x14ac:dyDescent="0.3">
      <c r="A1131" s="1" t="s">
        <v>4599</v>
      </c>
      <c r="B1131" s="2">
        <v>45458.605104166665</v>
      </c>
      <c r="C1131" s="1" t="s">
        <v>3329</v>
      </c>
      <c r="D1131" s="1" t="s">
        <v>658</v>
      </c>
      <c r="E1131" s="1" t="s">
        <v>3464</v>
      </c>
      <c r="F1131" s="1" t="s">
        <v>3469</v>
      </c>
      <c r="G1131" s="1">
        <v>851.62</v>
      </c>
      <c r="H1131" s="1">
        <v>7</v>
      </c>
      <c r="I1131" s="1">
        <f>Sales[[#This Row],[Selling Price]]*H1131</f>
        <v>5961.34</v>
      </c>
      <c r="J1131" s="1">
        <f>VLOOKUP(Sales[[#This Row],[Product ID]],Products[],4,0)</f>
        <v>596.91999999999996</v>
      </c>
      <c r="K1131" s="1">
        <f>Sales[[#This Row],[Total Sales]]-Sales[[#This Row],[Cost price]]</f>
        <v>5364.42</v>
      </c>
      <c r="L1131" s="1" t="str">
        <f>TEXT(Sales[[#This Row],[Date and Time]],"dddd")</f>
        <v>Saturday</v>
      </c>
      <c r="M1131" s="1" t="str">
        <f>TEXT(Sales[[#This Row],[Date and Time]],"mm")</f>
        <v>06</v>
      </c>
      <c r="N1131" s="10" t="str">
        <f>TEXT(Sales[[#This Row],[Date and Time]],"mmmm")</f>
        <v>June</v>
      </c>
    </row>
    <row r="1132" spans="1:14" x14ac:dyDescent="0.3">
      <c r="A1132" s="1" t="s">
        <v>4600</v>
      </c>
      <c r="B1132" s="2">
        <v>45430.345069444447</v>
      </c>
      <c r="C1132" s="1" t="s">
        <v>3320</v>
      </c>
      <c r="D1132" s="1" t="s">
        <v>1881</v>
      </c>
      <c r="E1132" s="1" t="s">
        <v>3466</v>
      </c>
      <c r="F1132" s="1" t="s">
        <v>3467</v>
      </c>
      <c r="G1132" s="1">
        <v>1114.9000000000001</v>
      </c>
      <c r="H1132" s="1">
        <v>10</v>
      </c>
      <c r="I1132" s="1">
        <f>Sales[[#This Row],[Selling Price]]*H1132</f>
        <v>11149</v>
      </c>
      <c r="J1132" s="1">
        <f>VLOOKUP(Sales[[#This Row],[Product ID]],Products[],4,0)</f>
        <v>878.74</v>
      </c>
      <c r="K1132" s="1">
        <f>Sales[[#This Row],[Total Sales]]-Sales[[#This Row],[Cost price]]</f>
        <v>10270.26</v>
      </c>
      <c r="L1132" s="1" t="str">
        <f>TEXT(Sales[[#This Row],[Date and Time]],"dddd")</f>
        <v>Saturday</v>
      </c>
      <c r="M1132" s="1" t="str">
        <f>TEXT(Sales[[#This Row],[Date and Time]],"mm")</f>
        <v>05</v>
      </c>
      <c r="N1132" s="10" t="str">
        <f>TEXT(Sales[[#This Row],[Date and Time]],"mmmm")</f>
        <v>May</v>
      </c>
    </row>
    <row r="1133" spans="1:14" x14ac:dyDescent="0.3">
      <c r="A1133" s="1" t="s">
        <v>4601</v>
      </c>
      <c r="B1133" s="2">
        <v>45384.83353009259</v>
      </c>
      <c r="C1133" s="1" t="s">
        <v>3372</v>
      </c>
      <c r="D1133" s="1" t="s">
        <v>1197</v>
      </c>
      <c r="E1133" s="1" t="s">
        <v>3464</v>
      </c>
      <c r="F1133" s="1" t="s">
        <v>3467</v>
      </c>
      <c r="G1133" s="1">
        <v>1820.46</v>
      </c>
      <c r="H1133" s="1">
        <v>1</v>
      </c>
      <c r="I1133" s="1">
        <f>Sales[[#This Row],[Selling Price]]*H1133</f>
        <v>1820.46</v>
      </c>
      <c r="J1133" s="1">
        <f>VLOOKUP(Sales[[#This Row],[Product ID]],Products[],4,0)</f>
        <v>415.38</v>
      </c>
      <c r="K1133" s="1">
        <f>Sales[[#This Row],[Total Sales]]-Sales[[#This Row],[Cost price]]</f>
        <v>1405.08</v>
      </c>
      <c r="L1133" s="1" t="str">
        <f>TEXT(Sales[[#This Row],[Date and Time]],"dddd")</f>
        <v>Tuesday</v>
      </c>
      <c r="M1133" s="1" t="str">
        <f>TEXT(Sales[[#This Row],[Date and Time]],"mm")</f>
        <v>04</v>
      </c>
      <c r="N1133" s="10" t="str">
        <f>TEXT(Sales[[#This Row],[Date and Time]],"mmmm")</f>
        <v>April</v>
      </c>
    </row>
    <row r="1134" spans="1:14" x14ac:dyDescent="0.3">
      <c r="A1134" s="1" t="s">
        <v>4602</v>
      </c>
      <c r="B1134" s="2">
        <v>45583.670856481483</v>
      </c>
      <c r="C1134" s="1" t="s">
        <v>3422</v>
      </c>
      <c r="D1134" s="1" t="s">
        <v>2783</v>
      </c>
      <c r="E1134" s="1" t="s">
        <v>3461</v>
      </c>
      <c r="F1134" s="1" t="s">
        <v>3472</v>
      </c>
      <c r="G1134" s="1">
        <v>1930.95</v>
      </c>
      <c r="H1134" s="1">
        <v>6</v>
      </c>
      <c r="I1134" s="1">
        <f>Sales[[#This Row],[Selling Price]]*H1134</f>
        <v>11585.7</v>
      </c>
      <c r="J1134" s="1">
        <f>VLOOKUP(Sales[[#This Row],[Product ID]],Products[],4,0)</f>
        <v>772.45</v>
      </c>
      <c r="K1134" s="1">
        <f>Sales[[#This Row],[Total Sales]]-Sales[[#This Row],[Cost price]]</f>
        <v>10813.25</v>
      </c>
      <c r="L1134" s="1" t="str">
        <f>TEXT(Sales[[#This Row],[Date and Time]],"dddd")</f>
        <v>Friday</v>
      </c>
      <c r="M1134" s="1" t="str">
        <f>TEXT(Sales[[#This Row],[Date and Time]],"mm")</f>
        <v>10</v>
      </c>
      <c r="N1134" s="10" t="str">
        <f>TEXT(Sales[[#This Row],[Date and Time]],"mmmm")</f>
        <v>October</v>
      </c>
    </row>
    <row r="1135" spans="1:14" x14ac:dyDescent="0.3">
      <c r="A1135" s="1" t="s">
        <v>4603</v>
      </c>
      <c r="B1135" s="2">
        <v>45413.479629629626</v>
      </c>
      <c r="C1135" s="1" t="s">
        <v>3393</v>
      </c>
      <c r="D1135" s="1" t="s">
        <v>1778</v>
      </c>
      <c r="E1135" s="1" t="s">
        <v>3461</v>
      </c>
      <c r="F1135" s="1" t="s">
        <v>3472</v>
      </c>
      <c r="G1135" s="1">
        <v>1839.01</v>
      </c>
      <c r="H1135" s="1">
        <v>10</v>
      </c>
      <c r="I1135" s="1">
        <f>Sales[[#This Row],[Selling Price]]*H1135</f>
        <v>18390.099999999999</v>
      </c>
      <c r="J1135" s="1">
        <f>VLOOKUP(Sales[[#This Row],[Product ID]],Products[],4,0)</f>
        <v>368.41</v>
      </c>
      <c r="K1135" s="1">
        <f>Sales[[#This Row],[Total Sales]]-Sales[[#This Row],[Cost price]]</f>
        <v>18021.689999999999</v>
      </c>
      <c r="L1135" s="1" t="str">
        <f>TEXT(Sales[[#This Row],[Date and Time]],"dddd")</f>
        <v>Wednesday</v>
      </c>
      <c r="M1135" s="1" t="str">
        <f>TEXT(Sales[[#This Row],[Date and Time]],"mm")</f>
        <v>05</v>
      </c>
      <c r="N1135" s="10" t="str">
        <f>TEXT(Sales[[#This Row],[Date and Time]],"mmmm")</f>
        <v>May</v>
      </c>
    </row>
    <row r="1136" spans="1:14" x14ac:dyDescent="0.3">
      <c r="A1136" s="1" t="s">
        <v>4604</v>
      </c>
      <c r="B1136" s="2">
        <v>45553.072141203702</v>
      </c>
      <c r="C1136" s="1" t="s">
        <v>3266</v>
      </c>
      <c r="D1136" s="1" t="s">
        <v>572</v>
      </c>
      <c r="E1136" s="1" t="s">
        <v>3466</v>
      </c>
      <c r="F1136" s="1" t="s">
        <v>3476</v>
      </c>
      <c r="G1136" s="1">
        <v>475.25</v>
      </c>
      <c r="H1136" s="1">
        <v>10</v>
      </c>
      <c r="I1136" s="1">
        <f>Sales[[#This Row],[Selling Price]]*H1136</f>
        <v>4752.5</v>
      </c>
      <c r="J1136" s="1">
        <f>VLOOKUP(Sales[[#This Row],[Product ID]],Products[],4,0)</f>
        <v>42.41</v>
      </c>
      <c r="K1136" s="1">
        <f>Sales[[#This Row],[Total Sales]]-Sales[[#This Row],[Cost price]]</f>
        <v>4710.09</v>
      </c>
      <c r="L1136" s="1" t="str">
        <f>TEXT(Sales[[#This Row],[Date and Time]],"dddd")</f>
        <v>Wednesday</v>
      </c>
      <c r="M1136" s="1" t="str">
        <f>TEXT(Sales[[#This Row],[Date and Time]],"mm")</f>
        <v>09</v>
      </c>
      <c r="N1136" s="10" t="str">
        <f>TEXT(Sales[[#This Row],[Date and Time]],"mmmm")</f>
        <v>September</v>
      </c>
    </row>
    <row r="1137" spans="1:14" x14ac:dyDescent="0.3">
      <c r="A1137" s="1" t="s">
        <v>4605</v>
      </c>
      <c r="B1137" s="2">
        <v>45528.813090277778</v>
      </c>
      <c r="C1137" s="1" t="s">
        <v>3443</v>
      </c>
      <c r="D1137" s="1" t="s">
        <v>514</v>
      </c>
      <c r="E1137" s="1" t="s">
        <v>3471</v>
      </c>
      <c r="F1137" s="1" t="s">
        <v>3476</v>
      </c>
      <c r="G1137" s="1">
        <v>1308.5999999999999</v>
      </c>
      <c r="H1137" s="1">
        <v>2</v>
      </c>
      <c r="I1137" s="1">
        <f>Sales[[#This Row],[Selling Price]]*H1137</f>
        <v>2617.1999999999998</v>
      </c>
      <c r="J1137" s="1">
        <f>VLOOKUP(Sales[[#This Row],[Product ID]],Products[],4,0)</f>
        <v>787.31</v>
      </c>
      <c r="K1137" s="1">
        <f>Sales[[#This Row],[Total Sales]]-Sales[[#This Row],[Cost price]]</f>
        <v>1829.8899999999999</v>
      </c>
      <c r="L1137" s="1" t="str">
        <f>TEXT(Sales[[#This Row],[Date and Time]],"dddd")</f>
        <v>Saturday</v>
      </c>
      <c r="M1137" s="1" t="str">
        <f>TEXT(Sales[[#This Row],[Date and Time]],"mm")</f>
        <v>08</v>
      </c>
      <c r="N1137" s="10" t="str">
        <f>TEXT(Sales[[#This Row],[Date and Time]],"mmmm")</f>
        <v>August</v>
      </c>
    </row>
    <row r="1138" spans="1:14" x14ac:dyDescent="0.3">
      <c r="A1138" s="1" t="s">
        <v>4606</v>
      </c>
      <c r="B1138" s="2">
        <v>45296.845567129632</v>
      </c>
      <c r="C1138" s="1" t="s">
        <v>3365</v>
      </c>
      <c r="D1138" s="1" t="s">
        <v>1383</v>
      </c>
      <c r="E1138" s="1" t="s">
        <v>3461</v>
      </c>
      <c r="F1138" s="1" t="s">
        <v>3469</v>
      </c>
      <c r="G1138" s="1">
        <v>325.07</v>
      </c>
      <c r="H1138" s="1">
        <v>6</v>
      </c>
      <c r="I1138" s="1">
        <f>Sales[[#This Row],[Selling Price]]*H1138</f>
        <v>1950.42</v>
      </c>
      <c r="J1138" s="1">
        <f>VLOOKUP(Sales[[#This Row],[Product ID]],Products[],4,0)</f>
        <v>104.7</v>
      </c>
      <c r="K1138" s="1">
        <f>Sales[[#This Row],[Total Sales]]-Sales[[#This Row],[Cost price]]</f>
        <v>1845.72</v>
      </c>
      <c r="L1138" s="1" t="str">
        <f>TEXT(Sales[[#This Row],[Date and Time]],"dddd")</f>
        <v>Friday</v>
      </c>
      <c r="M1138" s="1" t="str">
        <f>TEXT(Sales[[#This Row],[Date and Time]],"mm")</f>
        <v>01</v>
      </c>
      <c r="N1138" s="10" t="str">
        <f>TEXT(Sales[[#This Row],[Date and Time]],"mmmm")</f>
        <v>January</v>
      </c>
    </row>
    <row r="1139" spans="1:14" x14ac:dyDescent="0.3">
      <c r="A1139" s="1" t="s">
        <v>4607</v>
      </c>
      <c r="B1139" s="2">
        <v>45478.835486111115</v>
      </c>
      <c r="C1139" s="1" t="s">
        <v>3330</v>
      </c>
      <c r="D1139" s="1" t="s">
        <v>2886</v>
      </c>
      <c r="E1139" s="1" t="s">
        <v>3479</v>
      </c>
      <c r="F1139" s="1" t="s">
        <v>3467</v>
      </c>
      <c r="G1139" s="1">
        <v>1670.01</v>
      </c>
      <c r="H1139" s="1">
        <v>5</v>
      </c>
      <c r="I1139" s="1">
        <f>Sales[[#This Row],[Selling Price]]*H1139</f>
        <v>8350.0499999999993</v>
      </c>
      <c r="J1139" s="1">
        <f>VLOOKUP(Sales[[#This Row],[Product ID]],Products[],4,0)</f>
        <v>368.23</v>
      </c>
      <c r="K1139" s="1">
        <f>Sales[[#This Row],[Total Sales]]-Sales[[#This Row],[Cost price]]</f>
        <v>7981.82</v>
      </c>
      <c r="L1139" s="1" t="str">
        <f>TEXT(Sales[[#This Row],[Date and Time]],"dddd")</f>
        <v>Friday</v>
      </c>
      <c r="M1139" s="1" t="str">
        <f>TEXT(Sales[[#This Row],[Date and Time]],"mm")</f>
        <v>07</v>
      </c>
      <c r="N1139" s="10" t="str">
        <f>TEXT(Sales[[#This Row],[Date and Time]],"mmmm")</f>
        <v>July</v>
      </c>
    </row>
    <row r="1140" spans="1:14" x14ac:dyDescent="0.3">
      <c r="A1140" s="1" t="s">
        <v>4608</v>
      </c>
      <c r="B1140" s="2">
        <v>45439.176793981482</v>
      </c>
      <c r="C1140" s="1" t="s">
        <v>3414</v>
      </c>
      <c r="D1140" s="1" t="s">
        <v>1778</v>
      </c>
      <c r="E1140" s="1" t="s">
        <v>3471</v>
      </c>
      <c r="F1140" s="1" t="s">
        <v>3467</v>
      </c>
      <c r="G1140" s="1">
        <v>1019.59</v>
      </c>
      <c r="H1140" s="1">
        <v>3</v>
      </c>
      <c r="I1140" s="1">
        <f>Sales[[#This Row],[Selling Price]]*H1140</f>
        <v>3058.77</v>
      </c>
      <c r="J1140" s="1">
        <f>VLOOKUP(Sales[[#This Row],[Product ID]],Products[],4,0)</f>
        <v>859.01</v>
      </c>
      <c r="K1140" s="1">
        <f>Sales[[#This Row],[Total Sales]]-Sales[[#This Row],[Cost price]]</f>
        <v>2199.7600000000002</v>
      </c>
      <c r="L1140" s="1" t="str">
        <f>TEXT(Sales[[#This Row],[Date and Time]],"dddd")</f>
        <v>Monday</v>
      </c>
      <c r="M1140" s="1" t="str">
        <f>TEXT(Sales[[#This Row],[Date and Time]],"mm")</f>
        <v>05</v>
      </c>
      <c r="N1140" s="10" t="str">
        <f>TEXT(Sales[[#This Row],[Date and Time]],"mmmm")</f>
        <v>May</v>
      </c>
    </row>
    <row r="1141" spans="1:14" x14ac:dyDescent="0.3">
      <c r="A1141" s="1" t="s">
        <v>4609</v>
      </c>
      <c r="B1141" s="2">
        <v>45469.139143518521</v>
      </c>
      <c r="C1141" s="1" t="s">
        <v>3319</v>
      </c>
      <c r="D1141" s="1" t="s">
        <v>191</v>
      </c>
      <c r="E1141" s="1" t="s">
        <v>3466</v>
      </c>
      <c r="F1141" s="1" t="s">
        <v>3472</v>
      </c>
      <c r="G1141" s="1">
        <v>1212.1199999999999</v>
      </c>
      <c r="H1141" s="1">
        <v>7</v>
      </c>
      <c r="I1141" s="1">
        <f>Sales[[#This Row],[Selling Price]]*H1141</f>
        <v>8484.84</v>
      </c>
      <c r="J1141" s="1">
        <f>VLOOKUP(Sales[[#This Row],[Product ID]],Products[],4,0)</f>
        <v>704.91</v>
      </c>
      <c r="K1141" s="1">
        <f>Sales[[#This Row],[Total Sales]]-Sales[[#This Row],[Cost price]]</f>
        <v>7779.93</v>
      </c>
      <c r="L1141" s="1" t="str">
        <f>TEXT(Sales[[#This Row],[Date and Time]],"dddd")</f>
        <v>Wednesday</v>
      </c>
      <c r="M1141" s="1" t="str">
        <f>TEXT(Sales[[#This Row],[Date and Time]],"mm")</f>
        <v>06</v>
      </c>
      <c r="N1141" s="10" t="str">
        <f>TEXT(Sales[[#This Row],[Date and Time]],"mmmm")</f>
        <v>June</v>
      </c>
    </row>
    <row r="1142" spans="1:14" x14ac:dyDescent="0.3">
      <c r="A1142" s="1" t="s">
        <v>4610</v>
      </c>
      <c r="B1142" s="2">
        <v>45512.675856481481</v>
      </c>
      <c r="C1142" s="1" t="s">
        <v>3395</v>
      </c>
      <c r="D1142" s="1" t="s">
        <v>843</v>
      </c>
      <c r="E1142" s="1" t="s">
        <v>3479</v>
      </c>
      <c r="F1142" s="1" t="s">
        <v>3472</v>
      </c>
      <c r="G1142" s="1">
        <v>193.63</v>
      </c>
      <c r="H1142" s="1">
        <v>3</v>
      </c>
      <c r="I1142" s="1">
        <f>Sales[[#This Row],[Selling Price]]*H1142</f>
        <v>580.89</v>
      </c>
      <c r="J1142" s="1">
        <f>VLOOKUP(Sales[[#This Row],[Product ID]],Products[],4,0)</f>
        <v>102.72</v>
      </c>
      <c r="K1142" s="1">
        <f>Sales[[#This Row],[Total Sales]]-Sales[[#This Row],[Cost price]]</f>
        <v>478.16999999999996</v>
      </c>
      <c r="L1142" s="1" t="str">
        <f>TEXT(Sales[[#This Row],[Date and Time]],"dddd")</f>
        <v>Thursday</v>
      </c>
      <c r="M1142" s="1" t="str">
        <f>TEXT(Sales[[#This Row],[Date and Time]],"mm")</f>
        <v>08</v>
      </c>
      <c r="N1142" s="10" t="str">
        <f>TEXT(Sales[[#This Row],[Date and Time]],"mmmm")</f>
        <v>August</v>
      </c>
    </row>
    <row r="1143" spans="1:14" x14ac:dyDescent="0.3">
      <c r="A1143" s="1" t="s">
        <v>4611</v>
      </c>
      <c r="B1143" s="2">
        <v>45351.185752314814</v>
      </c>
      <c r="C1143" s="1" t="s">
        <v>3446</v>
      </c>
      <c r="D1143" s="1" t="s">
        <v>2394</v>
      </c>
      <c r="E1143" s="1" t="s">
        <v>3461</v>
      </c>
      <c r="F1143" s="1" t="s">
        <v>3476</v>
      </c>
      <c r="G1143" s="1">
        <v>294.73</v>
      </c>
      <c r="H1143" s="1">
        <v>10</v>
      </c>
      <c r="I1143" s="1">
        <f>Sales[[#This Row],[Selling Price]]*H1143</f>
        <v>2947.3</v>
      </c>
      <c r="J1143" s="1">
        <f>VLOOKUP(Sales[[#This Row],[Product ID]],Products[],4,0)</f>
        <v>809.98</v>
      </c>
      <c r="K1143" s="1">
        <f>Sales[[#This Row],[Total Sales]]-Sales[[#This Row],[Cost price]]</f>
        <v>2137.3200000000002</v>
      </c>
      <c r="L1143" s="1" t="str">
        <f>TEXT(Sales[[#This Row],[Date and Time]],"dddd")</f>
        <v>Thursday</v>
      </c>
      <c r="M1143" s="1" t="str">
        <f>TEXT(Sales[[#This Row],[Date and Time]],"mm")</f>
        <v>02</v>
      </c>
      <c r="N1143" s="10" t="str">
        <f>TEXT(Sales[[#This Row],[Date and Time]],"mmmm")</f>
        <v>February</v>
      </c>
    </row>
    <row r="1144" spans="1:14" x14ac:dyDescent="0.3">
      <c r="A1144" s="1" t="s">
        <v>4612</v>
      </c>
      <c r="B1144" s="2">
        <v>45545.551666666666</v>
      </c>
      <c r="C1144" s="1" t="s">
        <v>3274</v>
      </c>
      <c r="D1144" s="1" t="s">
        <v>1099</v>
      </c>
      <c r="E1144" s="1" t="s">
        <v>3471</v>
      </c>
      <c r="F1144" s="1" t="s">
        <v>3467</v>
      </c>
      <c r="G1144" s="1">
        <v>1413.97</v>
      </c>
      <c r="H1144" s="1">
        <v>4</v>
      </c>
      <c r="I1144" s="1">
        <f>Sales[[#This Row],[Selling Price]]*H1144</f>
        <v>5655.88</v>
      </c>
      <c r="J1144" s="1">
        <f>VLOOKUP(Sales[[#This Row],[Product ID]],Products[],4,0)</f>
        <v>951.64</v>
      </c>
      <c r="K1144" s="1">
        <f>Sales[[#This Row],[Total Sales]]-Sales[[#This Row],[Cost price]]</f>
        <v>4704.24</v>
      </c>
      <c r="L1144" s="1" t="str">
        <f>TEXT(Sales[[#This Row],[Date and Time]],"dddd")</f>
        <v>Tuesday</v>
      </c>
      <c r="M1144" s="1" t="str">
        <f>TEXT(Sales[[#This Row],[Date and Time]],"mm")</f>
        <v>09</v>
      </c>
      <c r="N1144" s="10" t="str">
        <f>TEXT(Sales[[#This Row],[Date and Time]],"mmmm")</f>
        <v>September</v>
      </c>
    </row>
    <row r="1145" spans="1:14" x14ac:dyDescent="0.3">
      <c r="A1145" s="1" t="s">
        <v>4613</v>
      </c>
      <c r="B1145" s="2">
        <v>45589.607858796298</v>
      </c>
      <c r="C1145" s="1" t="s">
        <v>3370</v>
      </c>
      <c r="D1145" s="1" t="s">
        <v>851</v>
      </c>
      <c r="E1145" s="1" t="s">
        <v>3471</v>
      </c>
      <c r="F1145" s="1" t="s">
        <v>3462</v>
      </c>
      <c r="G1145" s="1">
        <v>1966.85</v>
      </c>
      <c r="H1145" s="1">
        <v>9</v>
      </c>
      <c r="I1145" s="1">
        <f>Sales[[#This Row],[Selling Price]]*H1145</f>
        <v>17701.649999999998</v>
      </c>
      <c r="J1145" s="1">
        <f>VLOOKUP(Sales[[#This Row],[Product ID]],Products[],4,0)</f>
        <v>621.46</v>
      </c>
      <c r="K1145" s="1">
        <f>Sales[[#This Row],[Total Sales]]-Sales[[#This Row],[Cost price]]</f>
        <v>17080.189999999999</v>
      </c>
      <c r="L1145" s="1" t="str">
        <f>TEXT(Sales[[#This Row],[Date and Time]],"dddd")</f>
        <v>Thursday</v>
      </c>
      <c r="M1145" s="1" t="str">
        <f>TEXT(Sales[[#This Row],[Date and Time]],"mm")</f>
        <v>10</v>
      </c>
      <c r="N1145" s="10" t="str">
        <f>TEXT(Sales[[#This Row],[Date and Time]],"mmmm")</f>
        <v>October</v>
      </c>
    </row>
    <row r="1146" spans="1:14" x14ac:dyDescent="0.3">
      <c r="A1146" s="1" t="s">
        <v>4614</v>
      </c>
      <c r="B1146" s="2">
        <v>45572.518090277779</v>
      </c>
      <c r="C1146" s="1" t="s">
        <v>3337</v>
      </c>
      <c r="D1146" s="1" t="s">
        <v>539</v>
      </c>
      <c r="E1146" s="1" t="s">
        <v>3479</v>
      </c>
      <c r="F1146" s="1" t="s">
        <v>3462</v>
      </c>
      <c r="G1146" s="1">
        <v>732.23</v>
      </c>
      <c r="H1146" s="1">
        <v>3</v>
      </c>
      <c r="I1146" s="1">
        <f>Sales[[#This Row],[Selling Price]]*H1146</f>
        <v>2196.69</v>
      </c>
      <c r="J1146" s="1">
        <f>VLOOKUP(Sales[[#This Row],[Product ID]],Products[],4,0)</f>
        <v>899.57</v>
      </c>
      <c r="K1146" s="1">
        <f>Sales[[#This Row],[Total Sales]]-Sales[[#This Row],[Cost price]]</f>
        <v>1297.1199999999999</v>
      </c>
      <c r="L1146" s="1" t="str">
        <f>TEXT(Sales[[#This Row],[Date and Time]],"dddd")</f>
        <v>Monday</v>
      </c>
      <c r="M1146" s="1" t="str">
        <f>TEXT(Sales[[#This Row],[Date and Time]],"mm")</f>
        <v>10</v>
      </c>
      <c r="N1146" s="10" t="str">
        <f>TEXT(Sales[[#This Row],[Date and Time]],"mmmm")</f>
        <v>October</v>
      </c>
    </row>
    <row r="1147" spans="1:14" x14ac:dyDescent="0.3">
      <c r="A1147" s="1" t="s">
        <v>4615</v>
      </c>
      <c r="B1147" s="2">
        <v>45377.358715277776</v>
      </c>
      <c r="C1147" s="1" t="s">
        <v>3353</v>
      </c>
      <c r="D1147" s="1" t="s">
        <v>396</v>
      </c>
      <c r="E1147" s="1" t="s">
        <v>3471</v>
      </c>
      <c r="F1147" s="1" t="s">
        <v>3472</v>
      </c>
      <c r="G1147" s="1">
        <v>268.57</v>
      </c>
      <c r="H1147" s="1">
        <v>7</v>
      </c>
      <c r="I1147" s="1">
        <f>Sales[[#This Row],[Selling Price]]*H1147</f>
        <v>1879.99</v>
      </c>
      <c r="J1147" s="1">
        <f>VLOOKUP(Sales[[#This Row],[Product ID]],Products[],4,0)</f>
        <v>978.72</v>
      </c>
      <c r="K1147" s="1">
        <f>Sales[[#This Row],[Total Sales]]-Sales[[#This Row],[Cost price]]</f>
        <v>901.27</v>
      </c>
      <c r="L1147" s="1" t="str">
        <f>TEXT(Sales[[#This Row],[Date and Time]],"dddd")</f>
        <v>Tuesday</v>
      </c>
      <c r="M1147" s="1" t="str">
        <f>TEXT(Sales[[#This Row],[Date and Time]],"mm")</f>
        <v>03</v>
      </c>
      <c r="N1147" s="10" t="str">
        <f>TEXT(Sales[[#This Row],[Date and Time]],"mmmm")</f>
        <v>March</v>
      </c>
    </row>
    <row r="1148" spans="1:14" x14ac:dyDescent="0.3">
      <c r="A1148" s="1" t="s">
        <v>4616</v>
      </c>
      <c r="B1148" s="2">
        <v>45579.93273148148</v>
      </c>
      <c r="C1148" s="1" t="s">
        <v>3306</v>
      </c>
      <c r="D1148" s="1" t="s">
        <v>1995</v>
      </c>
      <c r="E1148" s="1" t="s">
        <v>3466</v>
      </c>
      <c r="F1148" s="1" t="s">
        <v>3476</v>
      </c>
      <c r="G1148" s="1">
        <v>1890.73</v>
      </c>
      <c r="H1148" s="1">
        <v>2</v>
      </c>
      <c r="I1148" s="1">
        <f>Sales[[#This Row],[Selling Price]]*H1148</f>
        <v>3781.46</v>
      </c>
      <c r="J1148" s="1">
        <f>VLOOKUP(Sales[[#This Row],[Product ID]],Products[],4,0)</f>
        <v>914.29</v>
      </c>
      <c r="K1148" s="1">
        <f>Sales[[#This Row],[Total Sales]]-Sales[[#This Row],[Cost price]]</f>
        <v>2867.17</v>
      </c>
      <c r="L1148" s="1" t="str">
        <f>TEXT(Sales[[#This Row],[Date and Time]],"dddd")</f>
        <v>Monday</v>
      </c>
      <c r="M1148" s="1" t="str">
        <f>TEXT(Sales[[#This Row],[Date and Time]],"mm")</f>
        <v>10</v>
      </c>
      <c r="N1148" s="10" t="str">
        <f>TEXT(Sales[[#This Row],[Date and Time]],"mmmm")</f>
        <v>October</v>
      </c>
    </row>
    <row r="1149" spans="1:14" x14ac:dyDescent="0.3">
      <c r="A1149" s="1" t="s">
        <v>4617</v>
      </c>
      <c r="B1149" s="2">
        <v>45333.057488425926</v>
      </c>
      <c r="C1149" s="1" t="s">
        <v>3325</v>
      </c>
      <c r="D1149" s="1" t="s">
        <v>861</v>
      </c>
      <c r="E1149" s="1" t="s">
        <v>3461</v>
      </c>
      <c r="F1149" s="1" t="s">
        <v>3467</v>
      </c>
      <c r="G1149" s="1">
        <v>945.52</v>
      </c>
      <c r="H1149" s="1">
        <v>9</v>
      </c>
      <c r="I1149" s="1">
        <f>Sales[[#This Row],[Selling Price]]*H1149</f>
        <v>8509.68</v>
      </c>
      <c r="J1149" s="1">
        <f>VLOOKUP(Sales[[#This Row],[Product ID]],Products[],4,0)</f>
        <v>670.34</v>
      </c>
      <c r="K1149" s="1">
        <f>Sales[[#This Row],[Total Sales]]-Sales[[#This Row],[Cost price]]</f>
        <v>7839.34</v>
      </c>
      <c r="L1149" s="1" t="str">
        <f>TEXT(Sales[[#This Row],[Date and Time]],"dddd")</f>
        <v>Sunday</v>
      </c>
      <c r="M1149" s="1" t="str">
        <f>TEXT(Sales[[#This Row],[Date and Time]],"mm")</f>
        <v>02</v>
      </c>
      <c r="N1149" s="10" t="str">
        <f>TEXT(Sales[[#This Row],[Date and Time]],"mmmm")</f>
        <v>February</v>
      </c>
    </row>
    <row r="1150" spans="1:14" x14ac:dyDescent="0.3">
      <c r="A1150" s="1" t="s">
        <v>4618</v>
      </c>
      <c r="B1150" s="2">
        <v>45557.521006944444</v>
      </c>
      <c r="C1150" s="1" t="s">
        <v>3332</v>
      </c>
      <c r="D1150" s="1" t="s">
        <v>667</v>
      </c>
      <c r="E1150" s="1" t="s">
        <v>3461</v>
      </c>
      <c r="F1150" s="1" t="s">
        <v>3472</v>
      </c>
      <c r="G1150" s="1">
        <v>368.21</v>
      </c>
      <c r="H1150" s="1">
        <v>3</v>
      </c>
      <c r="I1150" s="1">
        <f>Sales[[#This Row],[Selling Price]]*H1150</f>
        <v>1104.6299999999999</v>
      </c>
      <c r="J1150" s="1">
        <f>VLOOKUP(Sales[[#This Row],[Product ID]],Products[],4,0)</f>
        <v>348.54</v>
      </c>
      <c r="K1150" s="1">
        <f>Sales[[#This Row],[Total Sales]]-Sales[[#This Row],[Cost price]]</f>
        <v>756.08999999999992</v>
      </c>
      <c r="L1150" s="1" t="str">
        <f>TEXT(Sales[[#This Row],[Date and Time]],"dddd")</f>
        <v>Sunday</v>
      </c>
      <c r="M1150" s="1" t="str">
        <f>TEXT(Sales[[#This Row],[Date and Time]],"mm")</f>
        <v>09</v>
      </c>
      <c r="N1150" s="10" t="str">
        <f>TEXT(Sales[[#This Row],[Date and Time]],"mmmm")</f>
        <v>September</v>
      </c>
    </row>
    <row r="1151" spans="1:14" x14ac:dyDescent="0.3">
      <c r="A1151" s="1" t="s">
        <v>4619</v>
      </c>
      <c r="B1151" s="2">
        <v>45606.308125000003</v>
      </c>
      <c r="C1151" s="1" t="s">
        <v>3350</v>
      </c>
      <c r="D1151" s="1" t="s">
        <v>2158</v>
      </c>
      <c r="E1151" s="1" t="s">
        <v>3479</v>
      </c>
      <c r="F1151" s="1" t="s">
        <v>3469</v>
      </c>
      <c r="G1151" s="1">
        <v>109.69</v>
      </c>
      <c r="H1151" s="1">
        <v>4</v>
      </c>
      <c r="I1151" s="1">
        <f>Sales[[#This Row],[Selling Price]]*H1151</f>
        <v>438.76</v>
      </c>
      <c r="J1151" s="1">
        <f>VLOOKUP(Sales[[#This Row],[Product ID]],Products[],4,0)</f>
        <v>943.24</v>
      </c>
      <c r="K1151" s="1">
        <f>Sales[[#This Row],[Total Sales]]-Sales[[#This Row],[Cost price]]</f>
        <v>-504.48</v>
      </c>
      <c r="L1151" s="1" t="str">
        <f>TEXT(Sales[[#This Row],[Date and Time]],"dddd")</f>
        <v>Sunday</v>
      </c>
      <c r="M1151" s="1" t="str">
        <f>TEXT(Sales[[#This Row],[Date and Time]],"mm")</f>
        <v>11</v>
      </c>
      <c r="N1151" s="10" t="str">
        <f>TEXT(Sales[[#This Row],[Date and Time]],"mmmm")</f>
        <v>November</v>
      </c>
    </row>
    <row r="1152" spans="1:14" x14ac:dyDescent="0.3">
      <c r="A1152" s="1" t="s">
        <v>4620</v>
      </c>
      <c r="B1152" s="2">
        <v>45292.725671296299</v>
      </c>
      <c r="C1152" s="1" t="s">
        <v>3313</v>
      </c>
      <c r="D1152" s="1" t="s">
        <v>2733</v>
      </c>
      <c r="E1152" s="1" t="s">
        <v>3471</v>
      </c>
      <c r="F1152" s="1" t="s">
        <v>3462</v>
      </c>
      <c r="G1152" s="1">
        <v>307.83999999999997</v>
      </c>
      <c r="H1152" s="1">
        <v>7</v>
      </c>
      <c r="I1152" s="1">
        <f>Sales[[#This Row],[Selling Price]]*H1152</f>
        <v>2154.8799999999997</v>
      </c>
      <c r="J1152" s="1">
        <f>VLOOKUP(Sales[[#This Row],[Product ID]],Products[],4,0)</f>
        <v>778.48</v>
      </c>
      <c r="K1152" s="1">
        <f>Sales[[#This Row],[Total Sales]]-Sales[[#This Row],[Cost price]]</f>
        <v>1376.3999999999996</v>
      </c>
      <c r="L1152" s="1" t="str">
        <f>TEXT(Sales[[#This Row],[Date and Time]],"dddd")</f>
        <v>Monday</v>
      </c>
      <c r="M1152" s="1" t="str">
        <f>TEXT(Sales[[#This Row],[Date and Time]],"mm")</f>
        <v>01</v>
      </c>
      <c r="N1152" s="10" t="str">
        <f>TEXT(Sales[[#This Row],[Date and Time]],"mmmm")</f>
        <v>January</v>
      </c>
    </row>
    <row r="1153" spans="1:14" x14ac:dyDescent="0.3">
      <c r="A1153" s="1" t="s">
        <v>4621</v>
      </c>
      <c r="B1153" s="2">
        <v>45392.610810185186</v>
      </c>
      <c r="C1153" s="1" t="s">
        <v>3387</v>
      </c>
      <c r="D1153" s="1" t="s">
        <v>2559</v>
      </c>
      <c r="E1153" s="1" t="s">
        <v>3461</v>
      </c>
      <c r="F1153" s="1" t="s">
        <v>3472</v>
      </c>
      <c r="G1153" s="1">
        <v>530.86</v>
      </c>
      <c r="H1153" s="1">
        <v>4</v>
      </c>
      <c r="I1153" s="1">
        <f>Sales[[#This Row],[Selling Price]]*H1153</f>
        <v>2123.44</v>
      </c>
      <c r="J1153" s="1">
        <f>VLOOKUP(Sales[[#This Row],[Product ID]],Products[],4,0)</f>
        <v>162.74</v>
      </c>
      <c r="K1153" s="1">
        <f>Sales[[#This Row],[Total Sales]]-Sales[[#This Row],[Cost price]]</f>
        <v>1960.7</v>
      </c>
      <c r="L1153" s="1" t="str">
        <f>TEXT(Sales[[#This Row],[Date and Time]],"dddd")</f>
        <v>Wednesday</v>
      </c>
      <c r="M1153" s="1" t="str">
        <f>TEXT(Sales[[#This Row],[Date and Time]],"mm")</f>
        <v>04</v>
      </c>
      <c r="N1153" s="10" t="str">
        <f>TEXT(Sales[[#This Row],[Date and Time]],"mmmm")</f>
        <v>April</v>
      </c>
    </row>
    <row r="1154" spans="1:14" x14ac:dyDescent="0.3">
      <c r="A1154" s="1" t="s">
        <v>4622</v>
      </c>
      <c r="B1154" s="2">
        <v>45454.510011574072</v>
      </c>
      <c r="C1154" s="1" t="s">
        <v>3436</v>
      </c>
      <c r="D1154" s="1" t="s">
        <v>1801</v>
      </c>
      <c r="E1154" s="1" t="s">
        <v>3464</v>
      </c>
      <c r="F1154" s="1" t="s">
        <v>3469</v>
      </c>
      <c r="G1154" s="1">
        <v>917.95</v>
      </c>
      <c r="H1154" s="1">
        <v>3</v>
      </c>
      <c r="I1154" s="1">
        <f>Sales[[#This Row],[Selling Price]]*H1154</f>
        <v>2753.8500000000004</v>
      </c>
      <c r="J1154" s="1">
        <f>VLOOKUP(Sales[[#This Row],[Product ID]],Products[],4,0)</f>
        <v>839.9</v>
      </c>
      <c r="K1154" s="1">
        <f>Sales[[#This Row],[Total Sales]]-Sales[[#This Row],[Cost price]]</f>
        <v>1913.9500000000003</v>
      </c>
      <c r="L1154" s="1" t="str">
        <f>TEXT(Sales[[#This Row],[Date and Time]],"dddd")</f>
        <v>Tuesday</v>
      </c>
      <c r="M1154" s="1" t="str">
        <f>TEXT(Sales[[#This Row],[Date and Time]],"mm")</f>
        <v>06</v>
      </c>
      <c r="N1154" s="10" t="str">
        <f>TEXT(Sales[[#This Row],[Date and Time]],"mmmm")</f>
        <v>June</v>
      </c>
    </row>
    <row r="1155" spans="1:14" x14ac:dyDescent="0.3">
      <c r="A1155" s="1" t="s">
        <v>4623</v>
      </c>
      <c r="B1155" s="2">
        <v>45560.550949074073</v>
      </c>
      <c r="C1155" s="1" t="s">
        <v>3303</v>
      </c>
      <c r="D1155" s="1" t="s">
        <v>1131</v>
      </c>
      <c r="E1155" s="1" t="s">
        <v>3466</v>
      </c>
      <c r="F1155" s="1" t="s">
        <v>3467</v>
      </c>
      <c r="G1155" s="1">
        <v>628.19000000000005</v>
      </c>
      <c r="H1155" s="1">
        <v>3</v>
      </c>
      <c r="I1155" s="1">
        <f>Sales[[#This Row],[Selling Price]]*H1155</f>
        <v>1884.5700000000002</v>
      </c>
      <c r="J1155" s="1">
        <f>VLOOKUP(Sales[[#This Row],[Product ID]],Products[],4,0)</f>
        <v>752.34</v>
      </c>
      <c r="K1155" s="1">
        <f>Sales[[#This Row],[Total Sales]]-Sales[[#This Row],[Cost price]]</f>
        <v>1132.23</v>
      </c>
      <c r="L1155" s="1" t="str">
        <f>TEXT(Sales[[#This Row],[Date and Time]],"dddd")</f>
        <v>Wednesday</v>
      </c>
      <c r="M1155" s="1" t="str">
        <f>TEXT(Sales[[#This Row],[Date and Time]],"mm")</f>
        <v>09</v>
      </c>
      <c r="N1155" s="10" t="str">
        <f>TEXT(Sales[[#This Row],[Date and Time]],"mmmm")</f>
        <v>September</v>
      </c>
    </row>
    <row r="1156" spans="1:14" x14ac:dyDescent="0.3">
      <c r="A1156" s="1" t="s">
        <v>4624</v>
      </c>
      <c r="B1156" s="2">
        <v>45300.455358796295</v>
      </c>
      <c r="C1156" s="1" t="s">
        <v>3444</v>
      </c>
      <c r="D1156" s="1" t="s">
        <v>1641</v>
      </c>
      <c r="E1156" s="1" t="s">
        <v>3464</v>
      </c>
      <c r="F1156" s="1" t="s">
        <v>3462</v>
      </c>
      <c r="G1156" s="1">
        <v>1331.03</v>
      </c>
      <c r="H1156" s="1">
        <v>4</v>
      </c>
      <c r="I1156" s="1">
        <f>Sales[[#This Row],[Selling Price]]*H1156</f>
        <v>5324.12</v>
      </c>
      <c r="J1156" s="1">
        <f>VLOOKUP(Sales[[#This Row],[Product ID]],Products[],4,0)</f>
        <v>148.63</v>
      </c>
      <c r="K1156" s="1">
        <f>Sales[[#This Row],[Total Sales]]-Sales[[#This Row],[Cost price]]</f>
        <v>5175.49</v>
      </c>
      <c r="L1156" s="1" t="str">
        <f>TEXT(Sales[[#This Row],[Date and Time]],"dddd")</f>
        <v>Tuesday</v>
      </c>
      <c r="M1156" s="1" t="str">
        <f>TEXT(Sales[[#This Row],[Date and Time]],"mm")</f>
        <v>01</v>
      </c>
      <c r="N1156" s="10" t="str">
        <f>TEXT(Sales[[#This Row],[Date and Time]],"mmmm")</f>
        <v>January</v>
      </c>
    </row>
    <row r="1157" spans="1:14" x14ac:dyDescent="0.3">
      <c r="A1157" s="1" t="s">
        <v>4625</v>
      </c>
      <c r="B1157" s="2">
        <v>45384.141770833332</v>
      </c>
      <c r="C1157" s="1" t="s">
        <v>3243</v>
      </c>
      <c r="D1157" s="1" t="s">
        <v>1962</v>
      </c>
      <c r="E1157" s="1" t="s">
        <v>3464</v>
      </c>
      <c r="F1157" s="1" t="s">
        <v>3467</v>
      </c>
      <c r="G1157" s="1">
        <v>913.31</v>
      </c>
      <c r="H1157" s="1">
        <v>9</v>
      </c>
      <c r="I1157" s="1">
        <f>Sales[[#This Row],[Selling Price]]*H1157</f>
        <v>8219.7899999999991</v>
      </c>
      <c r="J1157" s="1">
        <f>VLOOKUP(Sales[[#This Row],[Product ID]],Products[],4,0)</f>
        <v>132.38999999999999</v>
      </c>
      <c r="K1157" s="1">
        <f>Sales[[#This Row],[Total Sales]]-Sales[[#This Row],[Cost price]]</f>
        <v>8087.3999999999987</v>
      </c>
      <c r="L1157" s="1" t="str">
        <f>TEXT(Sales[[#This Row],[Date and Time]],"dddd")</f>
        <v>Tuesday</v>
      </c>
      <c r="M1157" s="1" t="str">
        <f>TEXT(Sales[[#This Row],[Date and Time]],"mm")</f>
        <v>04</v>
      </c>
      <c r="N1157" s="10" t="str">
        <f>TEXT(Sales[[#This Row],[Date and Time]],"mmmm")</f>
        <v>April</v>
      </c>
    </row>
    <row r="1158" spans="1:14" x14ac:dyDescent="0.3">
      <c r="A1158" s="1" t="s">
        <v>4626</v>
      </c>
      <c r="B1158" s="2">
        <v>45406.129189814812</v>
      </c>
      <c r="C1158" s="1" t="s">
        <v>3337</v>
      </c>
      <c r="D1158" s="1" t="s">
        <v>3103</v>
      </c>
      <c r="E1158" s="1" t="s">
        <v>3464</v>
      </c>
      <c r="F1158" s="1" t="s">
        <v>3476</v>
      </c>
      <c r="G1158" s="1">
        <v>1564.28</v>
      </c>
      <c r="H1158" s="1">
        <v>10</v>
      </c>
      <c r="I1158" s="1">
        <f>Sales[[#This Row],[Selling Price]]*H1158</f>
        <v>15642.8</v>
      </c>
      <c r="J1158" s="1">
        <f>VLOOKUP(Sales[[#This Row],[Product ID]],Products[],4,0)</f>
        <v>899.57</v>
      </c>
      <c r="K1158" s="1">
        <f>Sales[[#This Row],[Total Sales]]-Sales[[#This Row],[Cost price]]</f>
        <v>14743.23</v>
      </c>
      <c r="L1158" s="1" t="str">
        <f>TEXT(Sales[[#This Row],[Date and Time]],"dddd")</f>
        <v>Wednesday</v>
      </c>
      <c r="M1158" s="1" t="str">
        <f>TEXT(Sales[[#This Row],[Date and Time]],"mm")</f>
        <v>04</v>
      </c>
      <c r="N1158" s="10" t="str">
        <f>TEXT(Sales[[#This Row],[Date and Time]],"mmmm")</f>
        <v>April</v>
      </c>
    </row>
    <row r="1159" spans="1:14" x14ac:dyDescent="0.3">
      <c r="A1159" s="1" t="s">
        <v>4627</v>
      </c>
      <c r="B1159" s="2">
        <v>45361.217453703706</v>
      </c>
      <c r="C1159" s="1" t="s">
        <v>3347</v>
      </c>
      <c r="D1159" s="1" t="s">
        <v>1945</v>
      </c>
      <c r="E1159" s="1" t="s">
        <v>3479</v>
      </c>
      <c r="F1159" s="1" t="s">
        <v>3467</v>
      </c>
      <c r="G1159" s="1">
        <v>1331.05</v>
      </c>
      <c r="H1159" s="1">
        <v>7</v>
      </c>
      <c r="I1159" s="1">
        <f>Sales[[#This Row],[Selling Price]]*H1159</f>
        <v>9317.35</v>
      </c>
      <c r="J1159" s="1">
        <f>VLOOKUP(Sales[[#This Row],[Product ID]],Products[],4,0)</f>
        <v>211.14</v>
      </c>
      <c r="K1159" s="1">
        <f>Sales[[#This Row],[Total Sales]]-Sales[[#This Row],[Cost price]]</f>
        <v>9106.2100000000009</v>
      </c>
      <c r="L1159" s="1" t="str">
        <f>TEXT(Sales[[#This Row],[Date and Time]],"dddd")</f>
        <v>Sunday</v>
      </c>
      <c r="M1159" s="1" t="str">
        <f>TEXT(Sales[[#This Row],[Date and Time]],"mm")</f>
        <v>03</v>
      </c>
      <c r="N1159" s="10" t="str">
        <f>TEXT(Sales[[#This Row],[Date and Time]],"mmmm")</f>
        <v>March</v>
      </c>
    </row>
    <row r="1160" spans="1:14" x14ac:dyDescent="0.3">
      <c r="A1160" s="1" t="s">
        <v>4628</v>
      </c>
      <c r="B1160" s="2">
        <v>45574.495532407411</v>
      </c>
      <c r="C1160" s="1" t="s">
        <v>3382</v>
      </c>
      <c r="D1160" s="1" t="s">
        <v>1442</v>
      </c>
      <c r="E1160" s="1" t="s">
        <v>3461</v>
      </c>
      <c r="F1160" s="1" t="s">
        <v>3476</v>
      </c>
      <c r="G1160" s="1">
        <v>792.17</v>
      </c>
      <c r="H1160" s="1">
        <v>7</v>
      </c>
      <c r="I1160" s="1">
        <f>Sales[[#This Row],[Selling Price]]*H1160</f>
        <v>5545.19</v>
      </c>
      <c r="J1160" s="1">
        <f>VLOOKUP(Sales[[#This Row],[Product ID]],Products[],4,0)</f>
        <v>67.97</v>
      </c>
      <c r="K1160" s="1">
        <f>Sales[[#This Row],[Total Sales]]-Sales[[#This Row],[Cost price]]</f>
        <v>5477.2199999999993</v>
      </c>
      <c r="L1160" s="1" t="str">
        <f>TEXT(Sales[[#This Row],[Date and Time]],"dddd")</f>
        <v>Wednesday</v>
      </c>
      <c r="M1160" s="1" t="str">
        <f>TEXT(Sales[[#This Row],[Date and Time]],"mm")</f>
        <v>10</v>
      </c>
      <c r="N1160" s="10" t="str">
        <f>TEXT(Sales[[#This Row],[Date and Time]],"mmmm")</f>
        <v>October</v>
      </c>
    </row>
    <row r="1161" spans="1:14" x14ac:dyDescent="0.3">
      <c r="A1161" s="1" t="s">
        <v>4629</v>
      </c>
      <c r="B1161" s="2">
        <v>45339.783912037034</v>
      </c>
      <c r="C1161" s="1" t="s">
        <v>3382</v>
      </c>
      <c r="D1161" s="1" t="s">
        <v>1166</v>
      </c>
      <c r="E1161" s="1" t="s">
        <v>3464</v>
      </c>
      <c r="F1161" s="1" t="s">
        <v>3462</v>
      </c>
      <c r="G1161" s="1">
        <v>996.52</v>
      </c>
      <c r="H1161" s="1">
        <v>3</v>
      </c>
      <c r="I1161" s="1">
        <f>Sales[[#This Row],[Selling Price]]*H1161</f>
        <v>2989.56</v>
      </c>
      <c r="J1161" s="1">
        <f>VLOOKUP(Sales[[#This Row],[Product ID]],Products[],4,0)</f>
        <v>67.97</v>
      </c>
      <c r="K1161" s="1">
        <f>Sales[[#This Row],[Total Sales]]-Sales[[#This Row],[Cost price]]</f>
        <v>2921.59</v>
      </c>
      <c r="L1161" s="1" t="str">
        <f>TEXT(Sales[[#This Row],[Date and Time]],"dddd")</f>
        <v>Saturday</v>
      </c>
      <c r="M1161" s="1" t="str">
        <f>TEXT(Sales[[#This Row],[Date and Time]],"mm")</f>
        <v>02</v>
      </c>
      <c r="N1161" s="10" t="str">
        <f>TEXT(Sales[[#This Row],[Date and Time]],"mmmm")</f>
        <v>February</v>
      </c>
    </row>
    <row r="1162" spans="1:14" x14ac:dyDescent="0.3">
      <c r="A1162" s="1" t="s">
        <v>4630</v>
      </c>
      <c r="B1162" s="2">
        <v>45420.992175925923</v>
      </c>
      <c r="C1162" s="1" t="s">
        <v>3382</v>
      </c>
      <c r="D1162" s="1" t="s">
        <v>1840</v>
      </c>
      <c r="E1162" s="1" t="s">
        <v>3461</v>
      </c>
      <c r="F1162" s="1" t="s">
        <v>3476</v>
      </c>
      <c r="G1162" s="1">
        <v>201.92</v>
      </c>
      <c r="H1162" s="1">
        <v>10</v>
      </c>
      <c r="I1162" s="1">
        <f>Sales[[#This Row],[Selling Price]]*H1162</f>
        <v>2019.1999999999998</v>
      </c>
      <c r="J1162" s="1">
        <f>VLOOKUP(Sales[[#This Row],[Product ID]],Products[],4,0)</f>
        <v>67.97</v>
      </c>
      <c r="K1162" s="1">
        <f>Sales[[#This Row],[Total Sales]]-Sales[[#This Row],[Cost price]]</f>
        <v>1951.2299999999998</v>
      </c>
      <c r="L1162" s="1" t="str">
        <f>TEXT(Sales[[#This Row],[Date and Time]],"dddd")</f>
        <v>Wednesday</v>
      </c>
      <c r="M1162" s="1" t="str">
        <f>TEXT(Sales[[#This Row],[Date and Time]],"mm")</f>
        <v>05</v>
      </c>
      <c r="N1162" s="10" t="str">
        <f>TEXT(Sales[[#This Row],[Date and Time]],"mmmm")</f>
        <v>May</v>
      </c>
    </row>
    <row r="1163" spans="1:14" x14ac:dyDescent="0.3">
      <c r="A1163" s="1" t="s">
        <v>4631</v>
      </c>
      <c r="B1163" s="2">
        <v>45497.000324074077</v>
      </c>
      <c r="C1163" s="1" t="s">
        <v>3278</v>
      </c>
      <c r="D1163" s="1" t="s">
        <v>2770</v>
      </c>
      <c r="E1163" s="1" t="s">
        <v>3461</v>
      </c>
      <c r="F1163" s="1" t="s">
        <v>3462</v>
      </c>
      <c r="G1163" s="1">
        <v>1859.6</v>
      </c>
      <c r="H1163" s="1">
        <v>8</v>
      </c>
      <c r="I1163" s="1">
        <f>Sales[[#This Row],[Selling Price]]*H1163</f>
        <v>14876.8</v>
      </c>
      <c r="J1163" s="1">
        <f>VLOOKUP(Sales[[#This Row],[Product ID]],Products[],4,0)</f>
        <v>330.51</v>
      </c>
      <c r="K1163" s="1">
        <f>Sales[[#This Row],[Total Sales]]-Sales[[#This Row],[Cost price]]</f>
        <v>14546.289999999999</v>
      </c>
      <c r="L1163" s="1" t="str">
        <f>TEXT(Sales[[#This Row],[Date and Time]],"dddd")</f>
        <v>Wednesday</v>
      </c>
      <c r="M1163" s="1" t="str">
        <f>TEXT(Sales[[#This Row],[Date and Time]],"mm")</f>
        <v>07</v>
      </c>
      <c r="N1163" s="10" t="str">
        <f>TEXT(Sales[[#This Row],[Date and Time]],"mmmm")</f>
        <v>July</v>
      </c>
    </row>
    <row r="1164" spans="1:14" x14ac:dyDescent="0.3">
      <c r="A1164" s="1" t="s">
        <v>4632</v>
      </c>
      <c r="B1164" s="2">
        <v>45411.076562499999</v>
      </c>
      <c r="C1164" s="1" t="s">
        <v>3447</v>
      </c>
      <c r="D1164" s="1" t="s">
        <v>1030</v>
      </c>
      <c r="E1164" s="1" t="s">
        <v>3471</v>
      </c>
      <c r="F1164" s="1" t="s">
        <v>3469</v>
      </c>
      <c r="G1164" s="1">
        <v>918.91</v>
      </c>
      <c r="H1164" s="1">
        <v>2</v>
      </c>
      <c r="I1164" s="1">
        <f>Sales[[#This Row],[Selling Price]]*H1164</f>
        <v>1837.82</v>
      </c>
      <c r="J1164" s="1">
        <f>VLOOKUP(Sales[[#This Row],[Product ID]],Products[],4,0)</f>
        <v>521.98</v>
      </c>
      <c r="K1164" s="1">
        <f>Sales[[#This Row],[Total Sales]]-Sales[[#This Row],[Cost price]]</f>
        <v>1315.84</v>
      </c>
      <c r="L1164" s="1" t="str">
        <f>TEXT(Sales[[#This Row],[Date and Time]],"dddd")</f>
        <v>Monday</v>
      </c>
      <c r="M1164" s="1" t="str">
        <f>TEXT(Sales[[#This Row],[Date and Time]],"mm")</f>
        <v>04</v>
      </c>
      <c r="N1164" s="10" t="str">
        <f>TEXT(Sales[[#This Row],[Date and Time]],"mmmm")</f>
        <v>April</v>
      </c>
    </row>
    <row r="1165" spans="1:14" x14ac:dyDescent="0.3">
      <c r="A1165" s="1" t="s">
        <v>4633</v>
      </c>
      <c r="B1165" s="2">
        <v>45313.040659722225</v>
      </c>
      <c r="C1165" s="1" t="s">
        <v>3325</v>
      </c>
      <c r="D1165" s="1" t="s">
        <v>1720</v>
      </c>
      <c r="E1165" s="1" t="s">
        <v>3464</v>
      </c>
      <c r="F1165" s="1" t="s">
        <v>3467</v>
      </c>
      <c r="G1165" s="1">
        <v>390.12</v>
      </c>
      <c r="H1165" s="1">
        <v>8</v>
      </c>
      <c r="I1165" s="1">
        <f>Sales[[#This Row],[Selling Price]]*H1165</f>
        <v>3120.96</v>
      </c>
      <c r="J1165" s="1">
        <f>VLOOKUP(Sales[[#This Row],[Product ID]],Products[],4,0)</f>
        <v>670.34</v>
      </c>
      <c r="K1165" s="1">
        <f>Sales[[#This Row],[Total Sales]]-Sales[[#This Row],[Cost price]]</f>
        <v>2450.62</v>
      </c>
      <c r="L1165" s="1" t="str">
        <f>TEXT(Sales[[#This Row],[Date and Time]],"dddd")</f>
        <v>Monday</v>
      </c>
      <c r="M1165" s="1" t="str">
        <f>TEXT(Sales[[#This Row],[Date and Time]],"mm")</f>
        <v>01</v>
      </c>
      <c r="N1165" s="10" t="str">
        <f>TEXT(Sales[[#This Row],[Date and Time]],"mmmm")</f>
        <v>January</v>
      </c>
    </row>
    <row r="1166" spans="1:14" x14ac:dyDescent="0.3">
      <c r="A1166" s="1" t="s">
        <v>4634</v>
      </c>
      <c r="B1166" s="2">
        <v>45301.029722222222</v>
      </c>
      <c r="C1166" s="1" t="s">
        <v>3373</v>
      </c>
      <c r="D1166" s="1" t="s">
        <v>792</v>
      </c>
      <c r="E1166" s="1" t="s">
        <v>3479</v>
      </c>
      <c r="F1166" s="1" t="s">
        <v>3467</v>
      </c>
      <c r="G1166" s="1">
        <v>1674.06</v>
      </c>
      <c r="H1166" s="1">
        <v>7</v>
      </c>
      <c r="I1166" s="1">
        <f>Sales[[#This Row],[Selling Price]]*H1166</f>
        <v>11718.42</v>
      </c>
      <c r="J1166" s="1">
        <f>VLOOKUP(Sales[[#This Row],[Product ID]],Products[],4,0)</f>
        <v>821.86</v>
      </c>
      <c r="K1166" s="1">
        <f>Sales[[#This Row],[Total Sales]]-Sales[[#This Row],[Cost price]]</f>
        <v>10896.56</v>
      </c>
      <c r="L1166" s="1" t="str">
        <f>TEXT(Sales[[#This Row],[Date and Time]],"dddd")</f>
        <v>Wednesday</v>
      </c>
      <c r="M1166" s="1" t="str">
        <f>TEXT(Sales[[#This Row],[Date and Time]],"mm")</f>
        <v>01</v>
      </c>
      <c r="N1166" s="10" t="str">
        <f>TEXT(Sales[[#This Row],[Date and Time]],"mmmm")</f>
        <v>January</v>
      </c>
    </row>
    <row r="1167" spans="1:14" x14ac:dyDescent="0.3">
      <c r="A1167" s="1" t="s">
        <v>4635</v>
      </c>
      <c r="B1167" s="2">
        <v>45417.789930555555</v>
      </c>
      <c r="C1167" s="1" t="s">
        <v>3366</v>
      </c>
      <c r="D1167" s="1" t="s">
        <v>1781</v>
      </c>
      <c r="E1167" s="1" t="s">
        <v>3479</v>
      </c>
      <c r="F1167" s="1" t="s">
        <v>3472</v>
      </c>
      <c r="G1167" s="1">
        <v>412.62</v>
      </c>
      <c r="H1167" s="1">
        <v>8</v>
      </c>
      <c r="I1167" s="1">
        <f>Sales[[#This Row],[Selling Price]]*H1167</f>
        <v>3300.96</v>
      </c>
      <c r="J1167" s="1">
        <f>VLOOKUP(Sales[[#This Row],[Product ID]],Products[],4,0)</f>
        <v>669.31</v>
      </c>
      <c r="K1167" s="1">
        <f>Sales[[#This Row],[Total Sales]]-Sales[[#This Row],[Cost price]]</f>
        <v>2631.65</v>
      </c>
      <c r="L1167" s="1" t="str">
        <f>TEXT(Sales[[#This Row],[Date and Time]],"dddd")</f>
        <v>Sunday</v>
      </c>
      <c r="M1167" s="1" t="str">
        <f>TEXT(Sales[[#This Row],[Date and Time]],"mm")</f>
        <v>05</v>
      </c>
      <c r="N1167" s="10" t="str">
        <f>TEXT(Sales[[#This Row],[Date and Time]],"mmmm")</f>
        <v>May</v>
      </c>
    </row>
    <row r="1168" spans="1:14" x14ac:dyDescent="0.3">
      <c r="A1168" s="1" t="s">
        <v>4636</v>
      </c>
      <c r="B1168" s="2">
        <v>45354.703946759262</v>
      </c>
      <c r="C1168" s="1" t="s">
        <v>3282</v>
      </c>
      <c r="D1168" s="1" t="s">
        <v>2040</v>
      </c>
      <c r="E1168" s="1" t="s">
        <v>3464</v>
      </c>
      <c r="F1168" s="1" t="s">
        <v>3476</v>
      </c>
      <c r="G1168" s="1">
        <v>1788.6</v>
      </c>
      <c r="H1168" s="1">
        <v>10</v>
      </c>
      <c r="I1168" s="1">
        <f>Sales[[#This Row],[Selling Price]]*H1168</f>
        <v>17886</v>
      </c>
      <c r="J1168" s="1">
        <f>VLOOKUP(Sales[[#This Row],[Product ID]],Products[],4,0)</f>
        <v>707.26</v>
      </c>
      <c r="K1168" s="1">
        <f>Sales[[#This Row],[Total Sales]]-Sales[[#This Row],[Cost price]]</f>
        <v>17178.740000000002</v>
      </c>
      <c r="L1168" s="1" t="str">
        <f>TEXT(Sales[[#This Row],[Date and Time]],"dddd")</f>
        <v>Sunday</v>
      </c>
      <c r="M1168" s="1" t="str">
        <f>TEXT(Sales[[#This Row],[Date and Time]],"mm")</f>
        <v>03</v>
      </c>
      <c r="N1168" s="10" t="str">
        <f>TEXT(Sales[[#This Row],[Date and Time]],"mmmm")</f>
        <v>March</v>
      </c>
    </row>
    <row r="1169" spans="1:14" x14ac:dyDescent="0.3">
      <c r="A1169" s="1" t="s">
        <v>4637</v>
      </c>
      <c r="B1169" s="2">
        <v>45514.916851851849</v>
      </c>
      <c r="C1169" s="1" t="s">
        <v>3276</v>
      </c>
      <c r="D1169" s="1" t="s">
        <v>1413</v>
      </c>
      <c r="E1169" s="1" t="s">
        <v>3466</v>
      </c>
      <c r="F1169" s="1" t="s">
        <v>3469</v>
      </c>
      <c r="G1169" s="1">
        <v>752.54</v>
      </c>
      <c r="H1169" s="1">
        <v>2</v>
      </c>
      <c r="I1169" s="1">
        <f>Sales[[#This Row],[Selling Price]]*H1169</f>
        <v>1505.08</v>
      </c>
      <c r="J1169" s="1">
        <f>VLOOKUP(Sales[[#This Row],[Product ID]],Products[],4,0)</f>
        <v>736.41</v>
      </c>
      <c r="K1169" s="1">
        <f>Sales[[#This Row],[Total Sales]]-Sales[[#This Row],[Cost price]]</f>
        <v>768.67</v>
      </c>
      <c r="L1169" s="1" t="str">
        <f>TEXT(Sales[[#This Row],[Date and Time]],"dddd")</f>
        <v>Saturday</v>
      </c>
      <c r="M1169" s="1" t="str">
        <f>TEXT(Sales[[#This Row],[Date and Time]],"mm")</f>
        <v>08</v>
      </c>
      <c r="N1169" s="10" t="str">
        <f>TEXT(Sales[[#This Row],[Date and Time]],"mmmm")</f>
        <v>August</v>
      </c>
    </row>
    <row r="1170" spans="1:14" x14ac:dyDescent="0.3">
      <c r="A1170" s="1" t="s">
        <v>4638</v>
      </c>
      <c r="B1170" s="2">
        <v>45373.175011574072</v>
      </c>
      <c r="C1170" s="1" t="s">
        <v>3425</v>
      </c>
      <c r="D1170" s="1" t="s">
        <v>2604</v>
      </c>
      <c r="E1170" s="1" t="s">
        <v>3464</v>
      </c>
      <c r="F1170" s="1" t="s">
        <v>3467</v>
      </c>
      <c r="G1170" s="1">
        <v>580.46</v>
      </c>
      <c r="H1170" s="1">
        <v>7</v>
      </c>
      <c r="I1170" s="1">
        <f>Sales[[#This Row],[Selling Price]]*H1170</f>
        <v>4063.2200000000003</v>
      </c>
      <c r="J1170" s="1">
        <f>VLOOKUP(Sales[[#This Row],[Product ID]],Products[],4,0)</f>
        <v>95.27</v>
      </c>
      <c r="K1170" s="1">
        <f>Sales[[#This Row],[Total Sales]]-Sales[[#This Row],[Cost price]]</f>
        <v>3967.9500000000003</v>
      </c>
      <c r="L1170" s="1" t="str">
        <f>TEXT(Sales[[#This Row],[Date and Time]],"dddd")</f>
        <v>Friday</v>
      </c>
      <c r="M1170" s="1" t="str">
        <f>TEXT(Sales[[#This Row],[Date and Time]],"mm")</f>
        <v>03</v>
      </c>
      <c r="N1170" s="10" t="str">
        <f>TEXT(Sales[[#This Row],[Date and Time]],"mmmm")</f>
        <v>March</v>
      </c>
    </row>
    <row r="1171" spans="1:14" x14ac:dyDescent="0.3">
      <c r="A1171" s="1" t="s">
        <v>4639</v>
      </c>
      <c r="B1171" s="2">
        <v>45603.470277777778</v>
      </c>
      <c r="C1171" s="1" t="s">
        <v>3394</v>
      </c>
      <c r="D1171" s="1" t="s">
        <v>380</v>
      </c>
      <c r="E1171" s="1" t="s">
        <v>3466</v>
      </c>
      <c r="F1171" s="1" t="s">
        <v>3469</v>
      </c>
      <c r="G1171" s="1">
        <v>708.73</v>
      </c>
      <c r="H1171" s="1">
        <v>2</v>
      </c>
      <c r="I1171" s="1">
        <f>Sales[[#This Row],[Selling Price]]*H1171</f>
        <v>1417.46</v>
      </c>
      <c r="J1171" s="1">
        <f>VLOOKUP(Sales[[#This Row],[Product ID]],Products[],4,0)</f>
        <v>74.92</v>
      </c>
      <c r="K1171" s="1">
        <f>Sales[[#This Row],[Total Sales]]-Sales[[#This Row],[Cost price]]</f>
        <v>1342.54</v>
      </c>
      <c r="L1171" s="1" t="str">
        <f>TEXT(Sales[[#This Row],[Date and Time]],"dddd")</f>
        <v>Thursday</v>
      </c>
      <c r="M1171" s="1" t="str">
        <f>TEXT(Sales[[#This Row],[Date and Time]],"mm")</f>
        <v>11</v>
      </c>
      <c r="N1171" s="10" t="str">
        <f>TEXT(Sales[[#This Row],[Date and Time]],"mmmm")</f>
        <v>November</v>
      </c>
    </row>
    <row r="1172" spans="1:14" x14ac:dyDescent="0.3">
      <c r="A1172" s="1" t="s">
        <v>4640</v>
      </c>
      <c r="B1172" s="2">
        <v>45399.315393518518</v>
      </c>
      <c r="C1172" s="1" t="s">
        <v>3405</v>
      </c>
      <c r="D1172" s="1" t="s">
        <v>1182</v>
      </c>
      <c r="E1172" s="1" t="s">
        <v>3479</v>
      </c>
      <c r="F1172" s="1" t="s">
        <v>3462</v>
      </c>
      <c r="G1172" s="1">
        <v>1198.2</v>
      </c>
      <c r="H1172" s="1">
        <v>7</v>
      </c>
      <c r="I1172" s="1">
        <f>Sales[[#This Row],[Selling Price]]*H1172</f>
        <v>8387.4</v>
      </c>
      <c r="J1172" s="1">
        <f>VLOOKUP(Sales[[#This Row],[Product ID]],Products[],4,0)</f>
        <v>143.38</v>
      </c>
      <c r="K1172" s="1">
        <f>Sales[[#This Row],[Total Sales]]-Sales[[#This Row],[Cost price]]</f>
        <v>8244.02</v>
      </c>
      <c r="L1172" s="1" t="str">
        <f>TEXT(Sales[[#This Row],[Date and Time]],"dddd")</f>
        <v>Wednesday</v>
      </c>
      <c r="M1172" s="1" t="str">
        <f>TEXT(Sales[[#This Row],[Date and Time]],"mm")</f>
        <v>04</v>
      </c>
      <c r="N1172" s="10" t="str">
        <f>TEXT(Sales[[#This Row],[Date and Time]],"mmmm")</f>
        <v>April</v>
      </c>
    </row>
    <row r="1173" spans="1:14" x14ac:dyDescent="0.3">
      <c r="A1173" s="1" t="s">
        <v>4641</v>
      </c>
      <c r="B1173" s="2">
        <v>45565.987673611111</v>
      </c>
      <c r="C1173" s="1" t="s">
        <v>3393</v>
      </c>
      <c r="D1173" s="1" t="s">
        <v>2270</v>
      </c>
      <c r="E1173" s="1" t="s">
        <v>3471</v>
      </c>
      <c r="F1173" s="1" t="s">
        <v>3467</v>
      </c>
      <c r="G1173" s="1">
        <v>1300.8</v>
      </c>
      <c r="H1173" s="1">
        <v>5</v>
      </c>
      <c r="I1173" s="1">
        <f>Sales[[#This Row],[Selling Price]]*H1173</f>
        <v>6504</v>
      </c>
      <c r="J1173" s="1">
        <f>VLOOKUP(Sales[[#This Row],[Product ID]],Products[],4,0)</f>
        <v>368.41</v>
      </c>
      <c r="K1173" s="1">
        <f>Sales[[#This Row],[Total Sales]]-Sales[[#This Row],[Cost price]]</f>
        <v>6135.59</v>
      </c>
      <c r="L1173" s="1" t="str">
        <f>TEXT(Sales[[#This Row],[Date and Time]],"dddd")</f>
        <v>Monday</v>
      </c>
      <c r="M1173" s="1" t="str">
        <f>TEXT(Sales[[#This Row],[Date and Time]],"mm")</f>
        <v>09</v>
      </c>
      <c r="N1173" s="10" t="str">
        <f>TEXT(Sales[[#This Row],[Date and Time]],"mmmm")</f>
        <v>September</v>
      </c>
    </row>
    <row r="1174" spans="1:14" x14ac:dyDescent="0.3">
      <c r="A1174" s="1" t="s">
        <v>4642</v>
      </c>
      <c r="B1174" s="2">
        <v>45490.64502314815</v>
      </c>
      <c r="C1174" s="1" t="s">
        <v>3433</v>
      </c>
      <c r="D1174" s="1" t="s">
        <v>150</v>
      </c>
      <c r="E1174" s="1" t="s">
        <v>3479</v>
      </c>
      <c r="F1174" s="1" t="s">
        <v>3462</v>
      </c>
      <c r="G1174" s="1">
        <v>335.54</v>
      </c>
      <c r="H1174" s="1">
        <v>6</v>
      </c>
      <c r="I1174" s="1">
        <f>Sales[[#This Row],[Selling Price]]*H1174</f>
        <v>2013.2400000000002</v>
      </c>
      <c r="J1174" s="1">
        <f>VLOOKUP(Sales[[#This Row],[Product ID]],Products[],4,0)</f>
        <v>452.2</v>
      </c>
      <c r="K1174" s="1">
        <f>Sales[[#This Row],[Total Sales]]-Sales[[#This Row],[Cost price]]</f>
        <v>1561.0400000000002</v>
      </c>
      <c r="L1174" s="1" t="str">
        <f>TEXT(Sales[[#This Row],[Date and Time]],"dddd")</f>
        <v>Wednesday</v>
      </c>
      <c r="M1174" s="1" t="str">
        <f>TEXT(Sales[[#This Row],[Date and Time]],"mm")</f>
        <v>07</v>
      </c>
      <c r="N1174" s="10" t="str">
        <f>TEXT(Sales[[#This Row],[Date and Time]],"mmmm")</f>
        <v>July</v>
      </c>
    </row>
    <row r="1175" spans="1:14" x14ac:dyDescent="0.3">
      <c r="A1175" s="1" t="s">
        <v>4643</v>
      </c>
      <c r="B1175" s="2">
        <v>45577.178379629629</v>
      </c>
      <c r="C1175" s="1" t="s">
        <v>3447</v>
      </c>
      <c r="D1175" s="1" t="s">
        <v>1521</v>
      </c>
      <c r="E1175" s="1" t="s">
        <v>3461</v>
      </c>
      <c r="F1175" s="1" t="s">
        <v>3467</v>
      </c>
      <c r="G1175" s="1">
        <v>1203.56</v>
      </c>
      <c r="H1175" s="1">
        <v>4</v>
      </c>
      <c r="I1175" s="1">
        <f>Sales[[#This Row],[Selling Price]]*H1175</f>
        <v>4814.24</v>
      </c>
      <c r="J1175" s="1">
        <f>VLOOKUP(Sales[[#This Row],[Product ID]],Products[],4,0)</f>
        <v>521.98</v>
      </c>
      <c r="K1175" s="1">
        <f>Sales[[#This Row],[Total Sales]]-Sales[[#This Row],[Cost price]]</f>
        <v>4292.26</v>
      </c>
      <c r="L1175" s="1" t="str">
        <f>TEXT(Sales[[#This Row],[Date and Time]],"dddd")</f>
        <v>Saturday</v>
      </c>
      <c r="M1175" s="1" t="str">
        <f>TEXT(Sales[[#This Row],[Date and Time]],"mm")</f>
        <v>10</v>
      </c>
      <c r="N1175" s="10" t="str">
        <f>TEXT(Sales[[#This Row],[Date and Time]],"mmmm")</f>
        <v>October</v>
      </c>
    </row>
    <row r="1176" spans="1:14" x14ac:dyDescent="0.3">
      <c r="A1176" s="1" t="s">
        <v>4644</v>
      </c>
      <c r="B1176" s="2">
        <v>45538.054965277777</v>
      </c>
      <c r="C1176" s="1" t="s">
        <v>3425</v>
      </c>
      <c r="D1176" s="1" t="s">
        <v>1834</v>
      </c>
      <c r="E1176" s="1" t="s">
        <v>3466</v>
      </c>
      <c r="F1176" s="1" t="s">
        <v>3467</v>
      </c>
      <c r="G1176" s="1">
        <v>756.77</v>
      </c>
      <c r="H1176" s="1">
        <v>7</v>
      </c>
      <c r="I1176" s="1">
        <f>Sales[[#This Row],[Selling Price]]*H1176</f>
        <v>5297.3899999999994</v>
      </c>
      <c r="J1176" s="1">
        <f>VLOOKUP(Sales[[#This Row],[Product ID]],Products[],4,0)</f>
        <v>95.27</v>
      </c>
      <c r="K1176" s="1">
        <f>Sales[[#This Row],[Total Sales]]-Sales[[#This Row],[Cost price]]</f>
        <v>5202.119999999999</v>
      </c>
      <c r="L1176" s="1" t="str">
        <f>TEXT(Sales[[#This Row],[Date and Time]],"dddd")</f>
        <v>Tuesday</v>
      </c>
      <c r="M1176" s="1" t="str">
        <f>TEXT(Sales[[#This Row],[Date and Time]],"mm")</f>
        <v>09</v>
      </c>
      <c r="N1176" s="10" t="str">
        <f>TEXT(Sales[[#This Row],[Date and Time]],"mmmm")</f>
        <v>September</v>
      </c>
    </row>
    <row r="1177" spans="1:14" x14ac:dyDescent="0.3">
      <c r="A1177" s="1" t="s">
        <v>4645</v>
      </c>
      <c r="B1177" s="2">
        <v>45543.197280092594</v>
      </c>
      <c r="C1177" s="1" t="s">
        <v>3330</v>
      </c>
      <c r="D1177" s="1" t="s">
        <v>1927</v>
      </c>
      <c r="E1177" s="1" t="s">
        <v>3464</v>
      </c>
      <c r="F1177" s="1" t="s">
        <v>3469</v>
      </c>
      <c r="G1177" s="1">
        <v>308.14999999999998</v>
      </c>
      <c r="H1177" s="1">
        <v>5</v>
      </c>
      <c r="I1177" s="1">
        <f>Sales[[#This Row],[Selling Price]]*H1177</f>
        <v>1540.75</v>
      </c>
      <c r="J1177" s="1">
        <f>VLOOKUP(Sales[[#This Row],[Product ID]],Products[],4,0)</f>
        <v>368.23</v>
      </c>
      <c r="K1177" s="1">
        <f>Sales[[#This Row],[Total Sales]]-Sales[[#This Row],[Cost price]]</f>
        <v>1172.52</v>
      </c>
      <c r="L1177" s="1" t="str">
        <f>TEXT(Sales[[#This Row],[Date and Time]],"dddd")</f>
        <v>Sunday</v>
      </c>
      <c r="M1177" s="1" t="str">
        <f>TEXT(Sales[[#This Row],[Date and Time]],"mm")</f>
        <v>09</v>
      </c>
      <c r="N1177" s="10" t="str">
        <f>TEXT(Sales[[#This Row],[Date and Time]],"mmmm")</f>
        <v>September</v>
      </c>
    </row>
    <row r="1178" spans="1:14" x14ac:dyDescent="0.3">
      <c r="A1178" s="1" t="s">
        <v>4646</v>
      </c>
      <c r="B1178" s="2">
        <v>45414.908090277779</v>
      </c>
      <c r="C1178" s="1" t="s">
        <v>3327</v>
      </c>
      <c r="D1178" s="1" t="s">
        <v>2276</v>
      </c>
      <c r="E1178" s="1" t="s">
        <v>3461</v>
      </c>
      <c r="F1178" s="1" t="s">
        <v>3467</v>
      </c>
      <c r="G1178" s="1">
        <v>129.46</v>
      </c>
      <c r="H1178" s="1">
        <v>1</v>
      </c>
      <c r="I1178" s="1">
        <f>Sales[[#This Row],[Selling Price]]*H1178</f>
        <v>129.46</v>
      </c>
      <c r="J1178" s="1">
        <f>VLOOKUP(Sales[[#This Row],[Product ID]],Products[],4,0)</f>
        <v>984.71</v>
      </c>
      <c r="K1178" s="1">
        <f>Sales[[#This Row],[Total Sales]]-Sales[[#This Row],[Cost price]]</f>
        <v>-855.25</v>
      </c>
      <c r="L1178" s="1" t="str">
        <f>TEXT(Sales[[#This Row],[Date and Time]],"dddd")</f>
        <v>Thursday</v>
      </c>
      <c r="M1178" s="1" t="str">
        <f>TEXT(Sales[[#This Row],[Date and Time]],"mm")</f>
        <v>05</v>
      </c>
      <c r="N1178" s="10" t="str">
        <f>TEXT(Sales[[#This Row],[Date and Time]],"mmmm")</f>
        <v>May</v>
      </c>
    </row>
    <row r="1179" spans="1:14" x14ac:dyDescent="0.3">
      <c r="A1179" s="1" t="s">
        <v>4647</v>
      </c>
      <c r="B1179" s="2">
        <v>45352.822164351855</v>
      </c>
      <c r="C1179" s="1" t="s">
        <v>3389</v>
      </c>
      <c r="D1179" s="1" t="s">
        <v>3091</v>
      </c>
      <c r="E1179" s="1" t="s">
        <v>3479</v>
      </c>
      <c r="F1179" s="1" t="s">
        <v>3462</v>
      </c>
      <c r="G1179" s="1">
        <v>560.51</v>
      </c>
      <c r="H1179" s="1">
        <v>5</v>
      </c>
      <c r="I1179" s="1">
        <f>Sales[[#This Row],[Selling Price]]*H1179</f>
        <v>2802.55</v>
      </c>
      <c r="J1179" s="1">
        <f>VLOOKUP(Sales[[#This Row],[Product ID]],Products[],4,0)</f>
        <v>226.52</v>
      </c>
      <c r="K1179" s="1">
        <f>Sales[[#This Row],[Total Sales]]-Sales[[#This Row],[Cost price]]</f>
        <v>2576.0300000000002</v>
      </c>
      <c r="L1179" s="1" t="str">
        <f>TEXT(Sales[[#This Row],[Date and Time]],"dddd")</f>
        <v>Friday</v>
      </c>
      <c r="M1179" s="1" t="str">
        <f>TEXT(Sales[[#This Row],[Date and Time]],"mm")</f>
        <v>03</v>
      </c>
      <c r="N1179" s="10" t="str">
        <f>TEXT(Sales[[#This Row],[Date and Time]],"mmmm")</f>
        <v>March</v>
      </c>
    </row>
    <row r="1180" spans="1:14" x14ac:dyDescent="0.3">
      <c r="A1180" s="1" t="s">
        <v>4648</v>
      </c>
      <c r="B1180" s="2">
        <v>45335.797129629631</v>
      </c>
      <c r="C1180" s="1" t="s">
        <v>3291</v>
      </c>
      <c r="D1180" s="1" t="s">
        <v>1326</v>
      </c>
      <c r="E1180" s="1" t="s">
        <v>3479</v>
      </c>
      <c r="F1180" s="1" t="s">
        <v>3472</v>
      </c>
      <c r="G1180" s="1">
        <v>513.02</v>
      </c>
      <c r="H1180" s="1">
        <v>2</v>
      </c>
      <c r="I1180" s="1">
        <f>Sales[[#This Row],[Selling Price]]*H1180</f>
        <v>1026.04</v>
      </c>
      <c r="J1180" s="1">
        <f>VLOOKUP(Sales[[#This Row],[Product ID]],Products[],4,0)</f>
        <v>352.83</v>
      </c>
      <c r="K1180" s="1">
        <f>Sales[[#This Row],[Total Sales]]-Sales[[#This Row],[Cost price]]</f>
        <v>673.21</v>
      </c>
      <c r="L1180" s="1" t="str">
        <f>TEXT(Sales[[#This Row],[Date and Time]],"dddd")</f>
        <v>Tuesday</v>
      </c>
      <c r="M1180" s="1" t="str">
        <f>TEXT(Sales[[#This Row],[Date and Time]],"mm")</f>
        <v>02</v>
      </c>
      <c r="N1180" s="10" t="str">
        <f>TEXT(Sales[[#This Row],[Date and Time]],"mmmm")</f>
        <v>February</v>
      </c>
    </row>
    <row r="1181" spans="1:14" x14ac:dyDescent="0.3">
      <c r="A1181" s="1" t="s">
        <v>4649</v>
      </c>
      <c r="B1181" s="2">
        <v>45320.461469907408</v>
      </c>
      <c r="C1181" s="1" t="s">
        <v>3331</v>
      </c>
      <c r="D1181" s="1" t="s">
        <v>3014</v>
      </c>
      <c r="E1181" s="1" t="s">
        <v>3479</v>
      </c>
      <c r="F1181" s="1" t="s">
        <v>3469</v>
      </c>
      <c r="G1181" s="1">
        <v>1432.6</v>
      </c>
      <c r="H1181" s="1">
        <v>2</v>
      </c>
      <c r="I1181" s="1">
        <f>Sales[[#This Row],[Selling Price]]*H1181</f>
        <v>2865.2</v>
      </c>
      <c r="J1181" s="1">
        <f>VLOOKUP(Sales[[#This Row],[Product ID]],Products[],4,0)</f>
        <v>799.06</v>
      </c>
      <c r="K1181" s="1">
        <f>Sales[[#This Row],[Total Sales]]-Sales[[#This Row],[Cost price]]</f>
        <v>2066.14</v>
      </c>
      <c r="L1181" s="1" t="str">
        <f>TEXT(Sales[[#This Row],[Date and Time]],"dddd")</f>
        <v>Monday</v>
      </c>
      <c r="M1181" s="1" t="str">
        <f>TEXT(Sales[[#This Row],[Date and Time]],"mm")</f>
        <v>01</v>
      </c>
      <c r="N1181" s="10" t="str">
        <f>TEXT(Sales[[#This Row],[Date and Time]],"mmmm")</f>
        <v>January</v>
      </c>
    </row>
    <row r="1182" spans="1:14" x14ac:dyDescent="0.3">
      <c r="A1182" s="1" t="s">
        <v>4650</v>
      </c>
      <c r="B1182" s="2">
        <v>45375.164305555554</v>
      </c>
      <c r="C1182" s="1" t="s">
        <v>3318</v>
      </c>
      <c r="D1182" s="1" t="s">
        <v>2192</v>
      </c>
      <c r="E1182" s="1" t="s">
        <v>3471</v>
      </c>
      <c r="F1182" s="1" t="s">
        <v>3476</v>
      </c>
      <c r="G1182" s="1">
        <v>29.72</v>
      </c>
      <c r="H1182" s="1">
        <v>1</v>
      </c>
      <c r="I1182" s="1">
        <f>Sales[[#This Row],[Selling Price]]*H1182</f>
        <v>29.72</v>
      </c>
      <c r="J1182" s="1">
        <f>VLOOKUP(Sales[[#This Row],[Product ID]],Products[],4,0)</f>
        <v>69.03</v>
      </c>
      <c r="K1182" s="1">
        <f>Sales[[#This Row],[Total Sales]]-Sales[[#This Row],[Cost price]]</f>
        <v>-39.31</v>
      </c>
      <c r="L1182" s="1" t="str">
        <f>TEXT(Sales[[#This Row],[Date and Time]],"dddd")</f>
        <v>Sunday</v>
      </c>
      <c r="M1182" s="1" t="str">
        <f>TEXT(Sales[[#This Row],[Date and Time]],"mm")</f>
        <v>03</v>
      </c>
      <c r="N1182" s="10" t="str">
        <f>TEXT(Sales[[#This Row],[Date and Time]],"mmmm")</f>
        <v>March</v>
      </c>
    </row>
    <row r="1183" spans="1:14" x14ac:dyDescent="0.3">
      <c r="A1183" s="1" t="s">
        <v>4651</v>
      </c>
      <c r="B1183" s="2">
        <v>45598.461967592593</v>
      </c>
      <c r="C1183" s="1" t="s">
        <v>3451</v>
      </c>
      <c r="D1183" s="1" t="s">
        <v>3130</v>
      </c>
      <c r="E1183" s="1" t="s">
        <v>3466</v>
      </c>
      <c r="F1183" s="1" t="s">
        <v>3467</v>
      </c>
      <c r="G1183" s="1">
        <v>321.54000000000002</v>
      </c>
      <c r="H1183" s="1">
        <v>6</v>
      </c>
      <c r="I1183" s="1">
        <f>Sales[[#This Row],[Selling Price]]*H1183</f>
        <v>1929.2400000000002</v>
      </c>
      <c r="J1183" s="1">
        <f>VLOOKUP(Sales[[#This Row],[Product ID]],Products[],4,0)</f>
        <v>565.99</v>
      </c>
      <c r="K1183" s="1">
        <f>Sales[[#This Row],[Total Sales]]-Sales[[#This Row],[Cost price]]</f>
        <v>1363.2500000000002</v>
      </c>
      <c r="L1183" s="1" t="str">
        <f>TEXT(Sales[[#This Row],[Date and Time]],"dddd")</f>
        <v>Saturday</v>
      </c>
      <c r="M1183" s="1" t="str">
        <f>TEXT(Sales[[#This Row],[Date and Time]],"mm")</f>
        <v>11</v>
      </c>
      <c r="N1183" s="10" t="str">
        <f>TEXT(Sales[[#This Row],[Date and Time]],"mmmm")</f>
        <v>November</v>
      </c>
    </row>
    <row r="1184" spans="1:14" x14ac:dyDescent="0.3">
      <c r="A1184" s="1" t="s">
        <v>4652</v>
      </c>
      <c r="B1184" s="2">
        <v>45320.138506944444</v>
      </c>
      <c r="C1184" s="1" t="s">
        <v>3444</v>
      </c>
      <c r="D1184" s="1" t="s">
        <v>324</v>
      </c>
      <c r="E1184" s="1" t="s">
        <v>3479</v>
      </c>
      <c r="F1184" s="1" t="s">
        <v>3476</v>
      </c>
      <c r="G1184" s="1">
        <v>1310.18</v>
      </c>
      <c r="H1184" s="1">
        <v>3</v>
      </c>
      <c r="I1184" s="1">
        <f>Sales[[#This Row],[Selling Price]]*H1184</f>
        <v>3930.54</v>
      </c>
      <c r="J1184" s="1">
        <f>VLOOKUP(Sales[[#This Row],[Product ID]],Products[],4,0)</f>
        <v>148.63</v>
      </c>
      <c r="K1184" s="1">
        <f>Sales[[#This Row],[Total Sales]]-Sales[[#This Row],[Cost price]]</f>
        <v>3781.91</v>
      </c>
      <c r="L1184" s="1" t="str">
        <f>TEXT(Sales[[#This Row],[Date and Time]],"dddd")</f>
        <v>Monday</v>
      </c>
      <c r="M1184" s="1" t="str">
        <f>TEXT(Sales[[#This Row],[Date and Time]],"mm")</f>
        <v>01</v>
      </c>
      <c r="N1184" s="10" t="str">
        <f>TEXT(Sales[[#This Row],[Date and Time]],"mmmm")</f>
        <v>January</v>
      </c>
    </row>
    <row r="1185" spans="1:14" x14ac:dyDescent="0.3">
      <c r="A1185" s="1" t="s">
        <v>4653</v>
      </c>
      <c r="B1185" s="2">
        <v>45567.032476851855</v>
      </c>
      <c r="C1185" s="1" t="s">
        <v>3291</v>
      </c>
      <c r="D1185" s="1" t="s">
        <v>3145</v>
      </c>
      <c r="E1185" s="1" t="s">
        <v>3464</v>
      </c>
      <c r="F1185" s="1" t="s">
        <v>3462</v>
      </c>
      <c r="G1185" s="1">
        <v>812.88</v>
      </c>
      <c r="H1185" s="1">
        <v>8</v>
      </c>
      <c r="I1185" s="1">
        <f>Sales[[#This Row],[Selling Price]]*H1185</f>
        <v>6503.04</v>
      </c>
      <c r="J1185" s="1">
        <f>VLOOKUP(Sales[[#This Row],[Product ID]],Products[],4,0)</f>
        <v>352.83</v>
      </c>
      <c r="K1185" s="1">
        <f>Sales[[#This Row],[Total Sales]]-Sales[[#This Row],[Cost price]]</f>
        <v>6150.21</v>
      </c>
      <c r="L1185" s="1" t="str">
        <f>TEXT(Sales[[#This Row],[Date and Time]],"dddd")</f>
        <v>Wednesday</v>
      </c>
      <c r="M1185" s="1" t="str">
        <f>TEXT(Sales[[#This Row],[Date and Time]],"mm")</f>
        <v>10</v>
      </c>
      <c r="N1185" s="10" t="str">
        <f>TEXT(Sales[[#This Row],[Date and Time]],"mmmm")</f>
        <v>October</v>
      </c>
    </row>
    <row r="1186" spans="1:14" x14ac:dyDescent="0.3">
      <c r="A1186" s="1" t="s">
        <v>4654</v>
      </c>
      <c r="B1186" s="2">
        <v>45445.219861111109</v>
      </c>
      <c r="C1186" s="1" t="s">
        <v>3334</v>
      </c>
      <c r="D1186" s="1" t="s">
        <v>2242</v>
      </c>
      <c r="E1186" s="1" t="s">
        <v>3479</v>
      </c>
      <c r="F1186" s="1" t="s">
        <v>3467</v>
      </c>
      <c r="G1186" s="1">
        <v>1430.44</v>
      </c>
      <c r="H1186" s="1">
        <v>2</v>
      </c>
      <c r="I1186" s="1">
        <f>Sales[[#This Row],[Selling Price]]*H1186</f>
        <v>2860.88</v>
      </c>
      <c r="J1186" s="1">
        <f>VLOOKUP(Sales[[#This Row],[Product ID]],Products[],4,0)</f>
        <v>208.12</v>
      </c>
      <c r="K1186" s="1">
        <f>Sales[[#This Row],[Total Sales]]-Sales[[#This Row],[Cost price]]</f>
        <v>2652.76</v>
      </c>
      <c r="L1186" s="1" t="str">
        <f>TEXT(Sales[[#This Row],[Date and Time]],"dddd")</f>
        <v>Sunday</v>
      </c>
      <c r="M1186" s="1" t="str">
        <f>TEXT(Sales[[#This Row],[Date and Time]],"mm")</f>
        <v>06</v>
      </c>
      <c r="N1186" s="10" t="str">
        <f>TEXT(Sales[[#This Row],[Date and Time]],"mmmm")</f>
        <v>June</v>
      </c>
    </row>
    <row r="1187" spans="1:14" x14ac:dyDescent="0.3">
      <c r="A1187" s="1" t="s">
        <v>4655</v>
      </c>
      <c r="B1187" s="2">
        <v>45358.247175925928</v>
      </c>
      <c r="C1187" s="1" t="s">
        <v>3405</v>
      </c>
      <c r="D1187" s="1" t="s">
        <v>309</v>
      </c>
      <c r="E1187" s="1" t="s">
        <v>3464</v>
      </c>
      <c r="F1187" s="1" t="s">
        <v>3469</v>
      </c>
      <c r="G1187" s="1">
        <v>873.1</v>
      </c>
      <c r="H1187" s="1">
        <v>5</v>
      </c>
      <c r="I1187" s="1">
        <f>Sales[[#This Row],[Selling Price]]*H1187</f>
        <v>4365.5</v>
      </c>
      <c r="J1187" s="1">
        <f>VLOOKUP(Sales[[#This Row],[Product ID]],Products[],4,0)</f>
        <v>143.38</v>
      </c>
      <c r="K1187" s="1">
        <f>Sales[[#This Row],[Total Sales]]-Sales[[#This Row],[Cost price]]</f>
        <v>4222.12</v>
      </c>
      <c r="L1187" s="1" t="str">
        <f>TEXT(Sales[[#This Row],[Date and Time]],"dddd")</f>
        <v>Thursday</v>
      </c>
      <c r="M1187" s="1" t="str">
        <f>TEXT(Sales[[#This Row],[Date and Time]],"mm")</f>
        <v>03</v>
      </c>
      <c r="N1187" s="10" t="str">
        <f>TEXT(Sales[[#This Row],[Date and Time]],"mmmm")</f>
        <v>March</v>
      </c>
    </row>
    <row r="1188" spans="1:14" x14ac:dyDescent="0.3">
      <c r="A1188" s="1" t="s">
        <v>4656</v>
      </c>
      <c r="B1188" s="2">
        <v>45328.595416666663</v>
      </c>
      <c r="C1188" s="1" t="s">
        <v>3284</v>
      </c>
      <c r="D1188" s="1" t="s">
        <v>1953</v>
      </c>
      <c r="E1188" s="1" t="s">
        <v>3466</v>
      </c>
      <c r="F1188" s="1" t="s">
        <v>3472</v>
      </c>
      <c r="G1188" s="1">
        <v>1756.16</v>
      </c>
      <c r="H1188" s="1">
        <v>1</v>
      </c>
      <c r="I1188" s="1">
        <f>Sales[[#This Row],[Selling Price]]*H1188</f>
        <v>1756.16</v>
      </c>
      <c r="J1188" s="1">
        <f>VLOOKUP(Sales[[#This Row],[Product ID]],Products[],4,0)</f>
        <v>644.58000000000004</v>
      </c>
      <c r="K1188" s="1">
        <f>Sales[[#This Row],[Total Sales]]-Sales[[#This Row],[Cost price]]</f>
        <v>1111.58</v>
      </c>
      <c r="L1188" s="1" t="str">
        <f>TEXT(Sales[[#This Row],[Date and Time]],"dddd")</f>
        <v>Tuesday</v>
      </c>
      <c r="M1188" s="1" t="str">
        <f>TEXT(Sales[[#This Row],[Date and Time]],"mm")</f>
        <v>02</v>
      </c>
      <c r="N1188" s="10" t="str">
        <f>TEXT(Sales[[#This Row],[Date and Time]],"mmmm")</f>
        <v>February</v>
      </c>
    </row>
    <row r="1189" spans="1:14" x14ac:dyDescent="0.3">
      <c r="A1189" s="1" t="s">
        <v>4657</v>
      </c>
      <c r="B1189" s="2">
        <v>45603.866412037038</v>
      </c>
      <c r="C1189" s="1" t="s">
        <v>3439</v>
      </c>
      <c r="D1189" s="1" t="s">
        <v>2610</v>
      </c>
      <c r="E1189" s="1" t="s">
        <v>3479</v>
      </c>
      <c r="F1189" s="1" t="s">
        <v>3469</v>
      </c>
      <c r="G1189" s="1">
        <v>110.73</v>
      </c>
      <c r="H1189" s="1">
        <v>8</v>
      </c>
      <c r="I1189" s="1">
        <f>Sales[[#This Row],[Selling Price]]*H1189</f>
        <v>885.84</v>
      </c>
      <c r="J1189" s="1">
        <f>VLOOKUP(Sales[[#This Row],[Product ID]],Products[],4,0)</f>
        <v>945.84</v>
      </c>
      <c r="K1189" s="1">
        <f>Sales[[#This Row],[Total Sales]]-Sales[[#This Row],[Cost price]]</f>
        <v>-60</v>
      </c>
      <c r="L1189" s="1" t="str">
        <f>TEXT(Sales[[#This Row],[Date and Time]],"dddd")</f>
        <v>Thursday</v>
      </c>
      <c r="M1189" s="1" t="str">
        <f>TEXT(Sales[[#This Row],[Date and Time]],"mm")</f>
        <v>11</v>
      </c>
      <c r="N1189" s="10" t="str">
        <f>TEXT(Sales[[#This Row],[Date and Time]],"mmmm")</f>
        <v>November</v>
      </c>
    </row>
    <row r="1190" spans="1:14" x14ac:dyDescent="0.3">
      <c r="A1190" s="1" t="s">
        <v>4658</v>
      </c>
      <c r="B1190" s="2">
        <v>45543.280798611115</v>
      </c>
      <c r="C1190" s="1" t="s">
        <v>3360</v>
      </c>
      <c r="D1190" s="1" t="s">
        <v>1179</v>
      </c>
      <c r="E1190" s="1" t="s">
        <v>3471</v>
      </c>
      <c r="F1190" s="1" t="s">
        <v>3472</v>
      </c>
      <c r="G1190" s="1">
        <v>751.71</v>
      </c>
      <c r="H1190" s="1">
        <v>1</v>
      </c>
      <c r="I1190" s="1">
        <f>Sales[[#This Row],[Selling Price]]*H1190</f>
        <v>751.71</v>
      </c>
      <c r="J1190" s="1">
        <f>VLOOKUP(Sales[[#This Row],[Product ID]],Products[],4,0)</f>
        <v>434.88</v>
      </c>
      <c r="K1190" s="1">
        <f>Sales[[#This Row],[Total Sales]]-Sales[[#This Row],[Cost price]]</f>
        <v>316.83000000000004</v>
      </c>
      <c r="L1190" s="1" t="str">
        <f>TEXT(Sales[[#This Row],[Date and Time]],"dddd")</f>
        <v>Sunday</v>
      </c>
      <c r="M1190" s="1" t="str">
        <f>TEXT(Sales[[#This Row],[Date and Time]],"mm")</f>
        <v>09</v>
      </c>
      <c r="N1190" s="10" t="str">
        <f>TEXT(Sales[[#This Row],[Date and Time]],"mmmm")</f>
        <v>September</v>
      </c>
    </row>
    <row r="1191" spans="1:14" x14ac:dyDescent="0.3">
      <c r="A1191" s="1" t="s">
        <v>4659</v>
      </c>
      <c r="B1191" s="2">
        <v>45377.603333333333</v>
      </c>
      <c r="C1191" s="1" t="s">
        <v>3363</v>
      </c>
      <c r="D1191" s="1" t="s">
        <v>2544</v>
      </c>
      <c r="E1191" s="1" t="s">
        <v>3461</v>
      </c>
      <c r="F1191" s="1" t="s">
        <v>3476</v>
      </c>
      <c r="G1191" s="1">
        <v>1663.22</v>
      </c>
      <c r="H1191" s="1">
        <v>3</v>
      </c>
      <c r="I1191" s="1">
        <f>Sales[[#This Row],[Selling Price]]*H1191</f>
        <v>4989.66</v>
      </c>
      <c r="J1191" s="1">
        <f>VLOOKUP(Sales[[#This Row],[Product ID]],Products[],4,0)</f>
        <v>678.93</v>
      </c>
      <c r="K1191" s="1">
        <f>Sales[[#This Row],[Total Sales]]-Sales[[#This Row],[Cost price]]</f>
        <v>4310.7299999999996</v>
      </c>
      <c r="L1191" s="1" t="str">
        <f>TEXT(Sales[[#This Row],[Date and Time]],"dddd")</f>
        <v>Tuesday</v>
      </c>
      <c r="M1191" s="1" t="str">
        <f>TEXT(Sales[[#This Row],[Date and Time]],"mm")</f>
        <v>03</v>
      </c>
      <c r="N1191" s="10" t="str">
        <f>TEXT(Sales[[#This Row],[Date and Time]],"mmmm")</f>
        <v>March</v>
      </c>
    </row>
    <row r="1192" spans="1:14" x14ac:dyDescent="0.3">
      <c r="A1192" s="1" t="s">
        <v>4660</v>
      </c>
      <c r="B1192" s="2">
        <v>45529.462881944448</v>
      </c>
      <c r="C1192" s="1" t="s">
        <v>3264</v>
      </c>
      <c r="D1192" s="1" t="s">
        <v>1373</v>
      </c>
      <c r="E1192" s="1" t="s">
        <v>3464</v>
      </c>
      <c r="F1192" s="1" t="s">
        <v>3462</v>
      </c>
      <c r="G1192" s="1">
        <v>1486.84</v>
      </c>
      <c r="H1192" s="1">
        <v>2</v>
      </c>
      <c r="I1192" s="1">
        <f>Sales[[#This Row],[Selling Price]]*H1192</f>
        <v>2973.68</v>
      </c>
      <c r="J1192" s="1">
        <f>VLOOKUP(Sales[[#This Row],[Product ID]],Products[],4,0)</f>
        <v>249.12</v>
      </c>
      <c r="K1192" s="1">
        <f>Sales[[#This Row],[Total Sales]]-Sales[[#This Row],[Cost price]]</f>
        <v>2724.56</v>
      </c>
      <c r="L1192" s="1" t="str">
        <f>TEXT(Sales[[#This Row],[Date and Time]],"dddd")</f>
        <v>Sunday</v>
      </c>
      <c r="M1192" s="1" t="str">
        <f>TEXT(Sales[[#This Row],[Date and Time]],"mm")</f>
        <v>08</v>
      </c>
      <c r="N1192" s="10" t="str">
        <f>TEXT(Sales[[#This Row],[Date and Time]],"mmmm")</f>
        <v>August</v>
      </c>
    </row>
    <row r="1193" spans="1:14" x14ac:dyDescent="0.3">
      <c r="A1193" s="1" t="s">
        <v>4661</v>
      </c>
      <c r="B1193" s="2">
        <v>45311.947997685187</v>
      </c>
      <c r="C1193" s="1" t="s">
        <v>3301</v>
      </c>
      <c r="D1193" s="1" t="s">
        <v>785</v>
      </c>
      <c r="E1193" s="1" t="s">
        <v>3466</v>
      </c>
      <c r="F1193" s="1" t="s">
        <v>3476</v>
      </c>
      <c r="G1193" s="1">
        <v>1902.87</v>
      </c>
      <c r="H1193" s="1">
        <v>8</v>
      </c>
      <c r="I1193" s="1">
        <f>Sales[[#This Row],[Selling Price]]*H1193</f>
        <v>15222.96</v>
      </c>
      <c r="J1193" s="1">
        <f>VLOOKUP(Sales[[#This Row],[Product ID]],Products[],4,0)</f>
        <v>502.29</v>
      </c>
      <c r="K1193" s="1">
        <f>Sales[[#This Row],[Total Sales]]-Sales[[#This Row],[Cost price]]</f>
        <v>14720.669999999998</v>
      </c>
      <c r="L1193" s="1" t="str">
        <f>TEXT(Sales[[#This Row],[Date and Time]],"dddd")</f>
        <v>Saturday</v>
      </c>
      <c r="M1193" s="1" t="str">
        <f>TEXT(Sales[[#This Row],[Date and Time]],"mm")</f>
        <v>01</v>
      </c>
      <c r="N1193" s="10" t="str">
        <f>TEXT(Sales[[#This Row],[Date and Time]],"mmmm")</f>
        <v>January</v>
      </c>
    </row>
    <row r="1194" spans="1:14" x14ac:dyDescent="0.3">
      <c r="A1194" s="1" t="s">
        <v>4662</v>
      </c>
      <c r="B1194" s="2">
        <v>45319.312418981484</v>
      </c>
      <c r="C1194" s="1" t="s">
        <v>3359</v>
      </c>
      <c r="D1194" s="1" t="s">
        <v>1179</v>
      </c>
      <c r="E1194" s="1" t="s">
        <v>3464</v>
      </c>
      <c r="F1194" s="1" t="s">
        <v>3472</v>
      </c>
      <c r="G1194" s="1">
        <v>1799.55</v>
      </c>
      <c r="H1194" s="1">
        <v>5</v>
      </c>
      <c r="I1194" s="1">
        <f>Sales[[#This Row],[Selling Price]]*H1194</f>
        <v>8997.75</v>
      </c>
      <c r="J1194" s="1">
        <f>VLOOKUP(Sales[[#This Row],[Product ID]],Products[],4,0)</f>
        <v>750.19</v>
      </c>
      <c r="K1194" s="1">
        <f>Sales[[#This Row],[Total Sales]]-Sales[[#This Row],[Cost price]]</f>
        <v>8247.56</v>
      </c>
      <c r="L1194" s="1" t="str">
        <f>TEXT(Sales[[#This Row],[Date and Time]],"dddd")</f>
        <v>Sunday</v>
      </c>
      <c r="M1194" s="1" t="str">
        <f>TEXT(Sales[[#This Row],[Date and Time]],"mm")</f>
        <v>01</v>
      </c>
      <c r="N1194" s="10" t="str">
        <f>TEXT(Sales[[#This Row],[Date and Time]],"mmmm")</f>
        <v>January</v>
      </c>
    </row>
    <row r="1195" spans="1:14" x14ac:dyDescent="0.3">
      <c r="A1195" s="1" t="s">
        <v>4663</v>
      </c>
      <c r="B1195" s="2">
        <v>45531.845416666663</v>
      </c>
      <c r="C1195" s="1" t="s">
        <v>3390</v>
      </c>
      <c r="D1195" s="1" t="s">
        <v>1968</v>
      </c>
      <c r="E1195" s="1" t="s">
        <v>3461</v>
      </c>
      <c r="F1195" s="1" t="s">
        <v>3472</v>
      </c>
      <c r="G1195" s="1">
        <v>1364.95</v>
      </c>
      <c r="H1195" s="1">
        <v>3</v>
      </c>
      <c r="I1195" s="1">
        <f>Sales[[#This Row],[Selling Price]]*H1195</f>
        <v>4094.8500000000004</v>
      </c>
      <c r="J1195" s="1">
        <f>VLOOKUP(Sales[[#This Row],[Product ID]],Products[],4,0)</f>
        <v>612.41999999999996</v>
      </c>
      <c r="K1195" s="1">
        <f>Sales[[#This Row],[Total Sales]]-Sales[[#This Row],[Cost price]]</f>
        <v>3482.4300000000003</v>
      </c>
      <c r="L1195" s="1" t="str">
        <f>TEXT(Sales[[#This Row],[Date and Time]],"dddd")</f>
        <v>Tuesday</v>
      </c>
      <c r="M1195" s="1" t="str">
        <f>TEXT(Sales[[#This Row],[Date and Time]],"mm")</f>
        <v>08</v>
      </c>
      <c r="N1195" s="10" t="str">
        <f>TEXT(Sales[[#This Row],[Date and Time]],"mmmm")</f>
        <v>August</v>
      </c>
    </row>
    <row r="1196" spans="1:14" x14ac:dyDescent="0.3">
      <c r="A1196" s="1" t="s">
        <v>4664</v>
      </c>
      <c r="B1196" s="2">
        <v>45450.353148148148</v>
      </c>
      <c r="C1196" s="1" t="s">
        <v>3274</v>
      </c>
      <c r="D1196" s="1" t="s">
        <v>2424</v>
      </c>
      <c r="E1196" s="1" t="s">
        <v>3461</v>
      </c>
      <c r="F1196" s="1" t="s">
        <v>3467</v>
      </c>
      <c r="G1196" s="1">
        <v>1118.46</v>
      </c>
      <c r="H1196" s="1">
        <v>6</v>
      </c>
      <c r="I1196" s="1">
        <f>Sales[[#This Row],[Selling Price]]*H1196</f>
        <v>6710.76</v>
      </c>
      <c r="J1196" s="1">
        <f>VLOOKUP(Sales[[#This Row],[Product ID]],Products[],4,0)</f>
        <v>951.64</v>
      </c>
      <c r="K1196" s="1">
        <f>Sales[[#This Row],[Total Sales]]-Sales[[#This Row],[Cost price]]</f>
        <v>5759.12</v>
      </c>
      <c r="L1196" s="1" t="str">
        <f>TEXT(Sales[[#This Row],[Date and Time]],"dddd")</f>
        <v>Friday</v>
      </c>
      <c r="M1196" s="1" t="str">
        <f>TEXT(Sales[[#This Row],[Date and Time]],"mm")</f>
        <v>06</v>
      </c>
      <c r="N1196" s="10" t="str">
        <f>TEXT(Sales[[#This Row],[Date and Time]],"mmmm")</f>
        <v>June</v>
      </c>
    </row>
    <row r="1197" spans="1:14" x14ac:dyDescent="0.3">
      <c r="A1197" s="1" t="s">
        <v>4665</v>
      </c>
      <c r="B1197" s="2">
        <v>45305.296215277776</v>
      </c>
      <c r="C1197" s="1" t="s">
        <v>3427</v>
      </c>
      <c r="D1197" s="1" t="s">
        <v>675</v>
      </c>
      <c r="E1197" s="1" t="s">
        <v>3461</v>
      </c>
      <c r="F1197" s="1" t="s">
        <v>3476</v>
      </c>
      <c r="G1197" s="1">
        <v>186.07</v>
      </c>
      <c r="H1197" s="1">
        <v>3</v>
      </c>
      <c r="I1197" s="1">
        <f>Sales[[#This Row],[Selling Price]]*H1197</f>
        <v>558.21</v>
      </c>
      <c r="J1197" s="1">
        <f>VLOOKUP(Sales[[#This Row],[Product ID]],Products[],4,0)</f>
        <v>348.26</v>
      </c>
      <c r="K1197" s="1">
        <f>Sales[[#This Row],[Total Sales]]-Sales[[#This Row],[Cost price]]</f>
        <v>209.95000000000005</v>
      </c>
      <c r="L1197" s="1" t="str">
        <f>TEXT(Sales[[#This Row],[Date and Time]],"dddd")</f>
        <v>Sunday</v>
      </c>
      <c r="M1197" s="1" t="str">
        <f>TEXT(Sales[[#This Row],[Date and Time]],"mm")</f>
        <v>01</v>
      </c>
      <c r="N1197" s="10" t="str">
        <f>TEXT(Sales[[#This Row],[Date and Time]],"mmmm")</f>
        <v>January</v>
      </c>
    </row>
    <row r="1198" spans="1:14" x14ac:dyDescent="0.3">
      <c r="A1198" s="1" t="s">
        <v>4666</v>
      </c>
      <c r="B1198" s="2">
        <v>45459.051574074074</v>
      </c>
      <c r="C1198" s="1" t="s">
        <v>3316</v>
      </c>
      <c r="D1198" s="1" t="s">
        <v>2144</v>
      </c>
      <c r="E1198" s="1" t="s">
        <v>3471</v>
      </c>
      <c r="F1198" s="1" t="s">
        <v>3467</v>
      </c>
      <c r="G1198" s="1">
        <v>646.66</v>
      </c>
      <c r="H1198" s="1">
        <v>6</v>
      </c>
      <c r="I1198" s="1">
        <f>Sales[[#This Row],[Selling Price]]*H1198</f>
        <v>3879.96</v>
      </c>
      <c r="J1198" s="1">
        <f>VLOOKUP(Sales[[#This Row],[Product ID]],Products[],4,0)</f>
        <v>974.22</v>
      </c>
      <c r="K1198" s="1">
        <f>Sales[[#This Row],[Total Sales]]-Sales[[#This Row],[Cost price]]</f>
        <v>2905.74</v>
      </c>
      <c r="L1198" s="1" t="str">
        <f>TEXT(Sales[[#This Row],[Date and Time]],"dddd")</f>
        <v>Sunday</v>
      </c>
      <c r="M1198" s="1" t="str">
        <f>TEXT(Sales[[#This Row],[Date and Time]],"mm")</f>
        <v>06</v>
      </c>
      <c r="N1198" s="10" t="str">
        <f>TEXT(Sales[[#This Row],[Date and Time]],"mmmm")</f>
        <v>June</v>
      </c>
    </row>
    <row r="1199" spans="1:14" x14ac:dyDescent="0.3">
      <c r="A1199" s="1" t="s">
        <v>4667</v>
      </c>
      <c r="B1199" s="2">
        <v>45473.812708333331</v>
      </c>
      <c r="C1199" s="1" t="s">
        <v>3368</v>
      </c>
      <c r="D1199" s="1" t="s">
        <v>1646</v>
      </c>
      <c r="E1199" s="1" t="s">
        <v>3461</v>
      </c>
      <c r="F1199" s="1" t="s">
        <v>3462</v>
      </c>
      <c r="G1199" s="1">
        <v>905.95</v>
      </c>
      <c r="H1199" s="1">
        <v>2</v>
      </c>
      <c r="I1199" s="1">
        <f>Sales[[#This Row],[Selling Price]]*H1199</f>
        <v>1811.9</v>
      </c>
      <c r="J1199" s="1">
        <f>VLOOKUP(Sales[[#This Row],[Product ID]],Products[],4,0)</f>
        <v>197.58</v>
      </c>
      <c r="K1199" s="1">
        <f>Sales[[#This Row],[Total Sales]]-Sales[[#This Row],[Cost price]]</f>
        <v>1614.3200000000002</v>
      </c>
      <c r="L1199" s="1" t="str">
        <f>TEXT(Sales[[#This Row],[Date and Time]],"dddd")</f>
        <v>Sunday</v>
      </c>
      <c r="M1199" s="1" t="str">
        <f>TEXT(Sales[[#This Row],[Date and Time]],"mm")</f>
        <v>06</v>
      </c>
      <c r="N1199" s="10" t="str">
        <f>TEXT(Sales[[#This Row],[Date and Time]],"mmmm")</f>
        <v>June</v>
      </c>
    </row>
    <row r="1200" spans="1:14" x14ac:dyDescent="0.3">
      <c r="A1200" s="1" t="s">
        <v>4668</v>
      </c>
      <c r="B1200" s="2">
        <v>45311.179803240739</v>
      </c>
      <c r="C1200" s="1" t="s">
        <v>3441</v>
      </c>
      <c r="D1200" s="1" t="s">
        <v>2562</v>
      </c>
      <c r="E1200" s="1" t="s">
        <v>3471</v>
      </c>
      <c r="F1200" s="1" t="s">
        <v>3467</v>
      </c>
      <c r="G1200" s="1">
        <v>24.96</v>
      </c>
      <c r="H1200" s="1">
        <v>5</v>
      </c>
      <c r="I1200" s="1">
        <f>Sales[[#This Row],[Selling Price]]*H1200</f>
        <v>124.80000000000001</v>
      </c>
      <c r="J1200" s="1">
        <f>VLOOKUP(Sales[[#This Row],[Product ID]],Products[],4,0)</f>
        <v>325.48</v>
      </c>
      <c r="K1200" s="1">
        <f>Sales[[#This Row],[Total Sales]]-Sales[[#This Row],[Cost price]]</f>
        <v>-200.68</v>
      </c>
      <c r="L1200" s="1" t="str">
        <f>TEXT(Sales[[#This Row],[Date and Time]],"dddd")</f>
        <v>Saturday</v>
      </c>
      <c r="M1200" s="1" t="str">
        <f>TEXT(Sales[[#This Row],[Date and Time]],"mm")</f>
        <v>01</v>
      </c>
      <c r="N1200" s="10" t="str">
        <f>TEXT(Sales[[#This Row],[Date and Time]],"mmmm")</f>
        <v>January</v>
      </c>
    </row>
    <row r="1201" spans="1:14" x14ac:dyDescent="0.3">
      <c r="A1201" s="1" t="s">
        <v>4669</v>
      </c>
      <c r="B1201" s="2">
        <v>45339.808564814812</v>
      </c>
      <c r="C1201" s="1" t="s">
        <v>3393</v>
      </c>
      <c r="D1201" s="1" t="s">
        <v>468</v>
      </c>
      <c r="E1201" s="1" t="s">
        <v>3479</v>
      </c>
      <c r="F1201" s="1" t="s">
        <v>3469</v>
      </c>
      <c r="G1201" s="1">
        <v>775.56</v>
      </c>
      <c r="H1201" s="1">
        <v>4</v>
      </c>
      <c r="I1201" s="1">
        <f>Sales[[#This Row],[Selling Price]]*H1201</f>
        <v>3102.24</v>
      </c>
      <c r="J1201" s="1">
        <f>VLOOKUP(Sales[[#This Row],[Product ID]],Products[],4,0)</f>
        <v>368.41</v>
      </c>
      <c r="K1201" s="1">
        <f>Sales[[#This Row],[Total Sales]]-Sales[[#This Row],[Cost price]]</f>
        <v>2733.83</v>
      </c>
      <c r="L1201" s="1" t="str">
        <f>TEXT(Sales[[#This Row],[Date and Time]],"dddd")</f>
        <v>Saturday</v>
      </c>
      <c r="M1201" s="1" t="str">
        <f>TEXT(Sales[[#This Row],[Date and Time]],"mm")</f>
        <v>02</v>
      </c>
      <c r="N1201" s="10" t="str">
        <f>TEXT(Sales[[#This Row],[Date and Time]],"mmmm")</f>
        <v>February</v>
      </c>
    </row>
    <row r="1202" spans="1:14" x14ac:dyDescent="0.3">
      <c r="A1202" s="1" t="s">
        <v>4670</v>
      </c>
      <c r="B1202" s="2">
        <v>45353.096377314818</v>
      </c>
      <c r="C1202" s="1" t="s">
        <v>3300</v>
      </c>
      <c r="D1202" s="1" t="s">
        <v>1092</v>
      </c>
      <c r="E1202" s="1" t="s">
        <v>3479</v>
      </c>
      <c r="F1202" s="1" t="s">
        <v>3476</v>
      </c>
      <c r="G1202" s="1">
        <v>1893.51</v>
      </c>
      <c r="H1202" s="1">
        <v>5</v>
      </c>
      <c r="I1202" s="1">
        <f>Sales[[#This Row],[Selling Price]]*H1202</f>
        <v>9467.5499999999993</v>
      </c>
      <c r="J1202" s="1">
        <f>VLOOKUP(Sales[[#This Row],[Product ID]],Products[],4,0)</f>
        <v>762.05</v>
      </c>
      <c r="K1202" s="1">
        <f>Sales[[#This Row],[Total Sales]]-Sales[[#This Row],[Cost price]]</f>
        <v>8705.5</v>
      </c>
      <c r="L1202" s="1" t="str">
        <f>TEXT(Sales[[#This Row],[Date and Time]],"dddd")</f>
        <v>Saturday</v>
      </c>
      <c r="M1202" s="1" t="str">
        <f>TEXT(Sales[[#This Row],[Date and Time]],"mm")</f>
        <v>03</v>
      </c>
      <c r="N1202" s="10" t="str">
        <f>TEXT(Sales[[#This Row],[Date and Time]],"mmmm")</f>
        <v>March</v>
      </c>
    </row>
    <row r="1203" spans="1:14" x14ac:dyDescent="0.3">
      <c r="A1203" s="1" t="s">
        <v>4671</v>
      </c>
      <c r="B1203" s="2">
        <v>45399.41978009259</v>
      </c>
      <c r="C1203" s="1" t="s">
        <v>3453</v>
      </c>
      <c r="D1203" s="1" t="s">
        <v>812</v>
      </c>
      <c r="E1203" s="1" t="s">
        <v>3464</v>
      </c>
      <c r="F1203" s="1" t="s">
        <v>3476</v>
      </c>
      <c r="G1203" s="1">
        <v>109</v>
      </c>
      <c r="H1203" s="1">
        <v>1</v>
      </c>
      <c r="I1203" s="1">
        <f>Sales[[#This Row],[Selling Price]]*H1203</f>
        <v>109</v>
      </c>
      <c r="J1203" s="1">
        <f>VLOOKUP(Sales[[#This Row],[Product ID]],Products[],4,0)</f>
        <v>606.07000000000005</v>
      </c>
      <c r="K1203" s="1">
        <f>Sales[[#This Row],[Total Sales]]-Sales[[#This Row],[Cost price]]</f>
        <v>-497.07000000000005</v>
      </c>
      <c r="L1203" s="1" t="str">
        <f>TEXT(Sales[[#This Row],[Date and Time]],"dddd")</f>
        <v>Wednesday</v>
      </c>
      <c r="M1203" s="1" t="str">
        <f>TEXT(Sales[[#This Row],[Date and Time]],"mm")</f>
        <v>04</v>
      </c>
      <c r="N1203" s="10" t="str">
        <f>TEXT(Sales[[#This Row],[Date and Time]],"mmmm")</f>
        <v>April</v>
      </c>
    </row>
    <row r="1204" spans="1:14" x14ac:dyDescent="0.3">
      <c r="A1204" s="1" t="s">
        <v>4672</v>
      </c>
      <c r="B1204" s="2">
        <v>45476.514363425929</v>
      </c>
      <c r="C1204" s="1" t="s">
        <v>3375</v>
      </c>
      <c r="D1204" s="1" t="s">
        <v>2061</v>
      </c>
      <c r="E1204" s="1" t="s">
        <v>3466</v>
      </c>
      <c r="F1204" s="1" t="s">
        <v>3467</v>
      </c>
      <c r="G1204" s="1">
        <v>1684.81</v>
      </c>
      <c r="H1204" s="1">
        <v>2</v>
      </c>
      <c r="I1204" s="1">
        <f>Sales[[#This Row],[Selling Price]]*H1204</f>
        <v>3369.62</v>
      </c>
      <c r="J1204" s="1">
        <f>VLOOKUP(Sales[[#This Row],[Product ID]],Products[],4,0)</f>
        <v>574.14</v>
      </c>
      <c r="K1204" s="1">
        <f>Sales[[#This Row],[Total Sales]]-Sales[[#This Row],[Cost price]]</f>
        <v>2795.48</v>
      </c>
      <c r="L1204" s="1" t="str">
        <f>TEXT(Sales[[#This Row],[Date and Time]],"dddd")</f>
        <v>Wednesday</v>
      </c>
      <c r="M1204" s="1" t="str">
        <f>TEXT(Sales[[#This Row],[Date and Time]],"mm")</f>
        <v>07</v>
      </c>
      <c r="N1204" s="10" t="str">
        <f>TEXT(Sales[[#This Row],[Date and Time]],"mmmm")</f>
        <v>July</v>
      </c>
    </row>
    <row r="1205" spans="1:14" x14ac:dyDescent="0.3">
      <c r="A1205" s="1" t="s">
        <v>4673</v>
      </c>
      <c r="B1205" s="2">
        <v>45592.580370370371</v>
      </c>
      <c r="C1205" s="1" t="s">
        <v>3315</v>
      </c>
      <c r="D1205" s="1" t="s">
        <v>1295</v>
      </c>
      <c r="E1205" s="1" t="s">
        <v>3479</v>
      </c>
      <c r="F1205" s="1" t="s">
        <v>3462</v>
      </c>
      <c r="G1205" s="1">
        <v>194.55</v>
      </c>
      <c r="H1205" s="1">
        <v>4</v>
      </c>
      <c r="I1205" s="1">
        <f>Sales[[#This Row],[Selling Price]]*H1205</f>
        <v>778.2</v>
      </c>
      <c r="J1205" s="1">
        <f>VLOOKUP(Sales[[#This Row],[Product ID]],Products[],4,0)</f>
        <v>90.98</v>
      </c>
      <c r="K1205" s="1">
        <f>Sales[[#This Row],[Total Sales]]-Sales[[#This Row],[Cost price]]</f>
        <v>687.22</v>
      </c>
      <c r="L1205" s="1" t="str">
        <f>TEXT(Sales[[#This Row],[Date and Time]],"dddd")</f>
        <v>Sunday</v>
      </c>
      <c r="M1205" s="1" t="str">
        <f>TEXT(Sales[[#This Row],[Date and Time]],"mm")</f>
        <v>10</v>
      </c>
      <c r="N1205" s="10" t="str">
        <f>TEXT(Sales[[#This Row],[Date and Time]],"mmmm")</f>
        <v>October</v>
      </c>
    </row>
    <row r="1206" spans="1:14" x14ac:dyDescent="0.3">
      <c r="A1206" s="1" t="s">
        <v>4674</v>
      </c>
      <c r="B1206" s="2">
        <v>45353.946562500001</v>
      </c>
      <c r="C1206" s="1" t="s">
        <v>3329</v>
      </c>
      <c r="D1206" s="1" t="s">
        <v>334</v>
      </c>
      <c r="E1206" s="1" t="s">
        <v>3461</v>
      </c>
      <c r="F1206" s="1" t="s">
        <v>3462</v>
      </c>
      <c r="G1206" s="1">
        <v>1350.34</v>
      </c>
      <c r="H1206" s="1">
        <v>3</v>
      </c>
      <c r="I1206" s="1">
        <f>Sales[[#This Row],[Selling Price]]*H1206</f>
        <v>4051.0199999999995</v>
      </c>
      <c r="J1206" s="1">
        <f>VLOOKUP(Sales[[#This Row],[Product ID]],Products[],4,0)</f>
        <v>596.91999999999996</v>
      </c>
      <c r="K1206" s="1">
        <f>Sales[[#This Row],[Total Sales]]-Sales[[#This Row],[Cost price]]</f>
        <v>3454.0999999999995</v>
      </c>
      <c r="L1206" s="1" t="str">
        <f>TEXT(Sales[[#This Row],[Date and Time]],"dddd")</f>
        <v>Saturday</v>
      </c>
      <c r="M1206" s="1" t="str">
        <f>TEXT(Sales[[#This Row],[Date and Time]],"mm")</f>
        <v>03</v>
      </c>
      <c r="N1206" s="10" t="str">
        <f>TEXT(Sales[[#This Row],[Date and Time]],"mmmm")</f>
        <v>March</v>
      </c>
    </row>
    <row r="1207" spans="1:14" x14ac:dyDescent="0.3">
      <c r="A1207" s="1" t="s">
        <v>4675</v>
      </c>
      <c r="B1207" s="2">
        <v>45365.064814814818</v>
      </c>
      <c r="C1207" s="1" t="s">
        <v>3345</v>
      </c>
      <c r="D1207" s="1" t="s">
        <v>2925</v>
      </c>
      <c r="E1207" s="1" t="s">
        <v>3464</v>
      </c>
      <c r="F1207" s="1" t="s">
        <v>3469</v>
      </c>
      <c r="G1207" s="1">
        <v>1656.17</v>
      </c>
      <c r="H1207" s="1">
        <v>1</v>
      </c>
      <c r="I1207" s="1">
        <f>Sales[[#This Row],[Selling Price]]*H1207</f>
        <v>1656.17</v>
      </c>
      <c r="J1207" s="1">
        <f>VLOOKUP(Sales[[#This Row],[Product ID]],Products[],4,0)</f>
        <v>762.47</v>
      </c>
      <c r="K1207" s="1">
        <f>Sales[[#This Row],[Total Sales]]-Sales[[#This Row],[Cost price]]</f>
        <v>893.7</v>
      </c>
      <c r="L1207" s="1" t="str">
        <f>TEXT(Sales[[#This Row],[Date and Time]],"dddd")</f>
        <v>Thursday</v>
      </c>
      <c r="M1207" s="1" t="str">
        <f>TEXT(Sales[[#This Row],[Date and Time]],"mm")</f>
        <v>03</v>
      </c>
      <c r="N1207" s="10" t="str">
        <f>TEXT(Sales[[#This Row],[Date and Time]],"mmmm")</f>
        <v>March</v>
      </c>
    </row>
    <row r="1208" spans="1:14" x14ac:dyDescent="0.3">
      <c r="A1208" s="1" t="s">
        <v>4676</v>
      </c>
      <c r="B1208" s="2">
        <v>45444.484606481485</v>
      </c>
      <c r="C1208" s="1" t="s">
        <v>3271</v>
      </c>
      <c r="D1208" s="1" t="s">
        <v>1452</v>
      </c>
      <c r="E1208" s="1" t="s">
        <v>3464</v>
      </c>
      <c r="F1208" s="1" t="s">
        <v>3467</v>
      </c>
      <c r="G1208" s="1">
        <v>981.55</v>
      </c>
      <c r="H1208" s="1">
        <v>9</v>
      </c>
      <c r="I1208" s="1">
        <f>Sales[[#This Row],[Selling Price]]*H1208</f>
        <v>8833.9499999999989</v>
      </c>
      <c r="J1208" s="1">
        <f>VLOOKUP(Sales[[#This Row],[Product ID]],Products[],4,0)</f>
        <v>493.17</v>
      </c>
      <c r="K1208" s="1">
        <f>Sales[[#This Row],[Total Sales]]-Sales[[#This Row],[Cost price]]</f>
        <v>8340.7799999999988</v>
      </c>
      <c r="L1208" s="1" t="str">
        <f>TEXT(Sales[[#This Row],[Date and Time]],"dddd")</f>
        <v>Saturday</v>
      </c>
      <c r="M1208" s="1" t="str">
        <f>TEXT(Sales[[#This Row],[Date and Time]],"mm")</f>
        <v>06</v>
      </c>
      <c r="N1208" s="10" t="str">
        <f>TEXT(Sales[[#This Row],[Date and Time]],"mmmm")</f>
        <v>June</v>
      </c>
    </row>
    <row r="1209" spans="1:14" x14ac:dyDescent="0.3">
      <c r="A1209" s="1" t="s">
        <v>4677</v>
      </c>
      <c r="B1209" s="2">
        <v>45378.144375000003</v>
      </c>
      <c r="C1209" s="1" t="s">
        <v>3425</v>
      </c>
      <c r="D1209" s="1" t="s">
        <v>1068</v>
      </c>
      <c r="E1209" s="1" t="s">
        <v>3471</v>
      </c>
      <c r="F1209" s="1" t="s">
        <v>3469</v>
      </c>
      <c r="G1209" s="1">
        <v>192.06</v>
      </c>
      <c r="H1209" s="1">
        <v>3</v>
      </c>
      <c r="I1209" s="1">
        <f>Sales[[#This Row],[Selling Price]]*H1209</f>
        <v>576.18000000000006</v>
      </c>
      <c r="J1209" s="1">
        <f>VLOOKUP(Sales[[#This Row],[Product ID]],Products[],4,0)</f>
        <v>95.27</v>
      </c>
      <c r="K1209" s="1">
        <f>Sales[[#This Row],[Total Sales]]-Sales[[#This Row],[Cost price]]</f>
        <v>480.91000000000008</v>
      </c>
      <c r="L1209" s="1" t="str">
        <f>TEXT(Sales[[#This Row],[Date and Time]],"dddd")</f>
        <v>Wednesday</v>
      </c>
      <c r="M1209" s="1" t="str">
        <f>TEXT(Sales[[#This Row],[Date and Time]],"mm")</f>
        <v>03</v>
      </c>
      <c r="N1209" s="10" t="str">
        <f>TEXT(Sales[[#This Row],[Date and Time]],"mmmm")</f>
        <v>March</v>
      </c>
    </row>
    <row r="1210" spans="1:14" x14ac:dyDescent="0.3">
      <c r="A1210" s="1" t="s">
        <v>4678</v>
      </c>
      <c r="B1210" s="2">
        <v>45513.895474537036</v>
      </c>
      <c r="C1210" s="1" t="s">
        <v>3311</v>
      </c>
      <c r="D1210" s="1" t="s">
        <v>1787</v>
      </c>
      <c r="E1210" s="1" t="s">
        <v>3471</v>
      </c>
      <c r="F1210" s="1" t="s">
        <v>3469</v>
      </c>
      <c r="G1210" s="1">
        <v>128.9</v>
      </c>
      <c r="H1210" s="1">
        <v>10</v>
      </c>
      <c r="I1210" s="1">
        <f>Sales[[#This Row],[Selling Price]]*H1210</f>
        <v>1289</v>
      </c>
      <c r="J1210" s="1">
        <f>VLOOKUP(Sales[[#This Row],[Product ID]],Products[],4,0)</f>
        <v>961.88</v>
      </c>
      <c r="K1210" s="1">
        <f>Sales[[#This Row],[Total Sales]]-Sales[[#This Row],[Cost price]]</f>
        <v>327.12</v>
      </c>
      <c r="L1210" s="1" t="str">
        <f>TEXT(Sales[[#This Row],[Date and Time]],"dddd")</f>
        <v>Friday</v>
      </c>
      <c r="M1210" s="1" t="str">
        <f>TEXT(Sales[[#This Row],[Date and Time]],"mm")</f>
        <v>08</v>
      </c>
      <c r="N1210" s="10" t="str">
        <f>TEXT(Sales[[#This Row],[Date and Time]],"mmmm")</f>
        <v>August</v>
      </c>
    </row>
    <row r="1211" spans="1:14" x14ac:dyDescent="0.3">
      <c r="A1211" s="1" t="s">
        <v>4679</v>
      </c>
      <c r="B1211" s="2">
        <v>45473.333715277775</v>
      </c>
      <c r="C1211" s="1" t="s">
        <v>3264</v>
      </c>
      <c r="D1211" s="1" t="s">
        <v>2485</v>
      </c>
      <c r="E1211" s="1" t="s">
        <v>3479</v>
      </c>
      <c r="F1211" s="1" t="s">
        <v>3462</v>
      </c>
      <c r="G1211" s="1">
        <v>986.1</v>
      </c>
      <c r="H1211" s="1">
        <v>6</v>
      </c>
      <c r="I1211" s="1">
        <f>Sales[[#This Row],[Selling Price]]*H1211</f>
        <v>5916.6</v>
      </c>
      <c r="J1211" s="1">
        <f>VLOOKUP(Sales[[#This Row],[Product ID]],Products[],4,0)</f>
        <v>249.12</v>
      </c>
      <c r="K1211" s="1">
        <f>Sales[[#This Row],[Total Sales]]-Sales[[#This Row],[Cost price]]</f>
        <v>5667.4800000000005</v>
      </c>
      <c r="L1211" s="1" t="str">
        <f>TEXT(Sales[[#This Row],[Date and Time]],"dddd")</f>
        <v>Sunday</v>
      </c>
      <c r="M1211" s="1" t="str">
        <f>TEXT(Sales[[#This Row],[Date and Time]],"mm")</f>
        <v>06</v>
      </c>
      <c r="N1211" s="10" t="str">
        <f>TEXT(Sales[[#This Row],[Date and Time]],"mmmm")</f>
        <v>June</v>
      </c>
    </row>
    <row r="1212" spans="1:14" x14ac:dyDescent="0.3">
      <c r="A1212" s="1" t="s">
        <v>4680</v>
      </c>
      <c r="B1212" s="2">
        <v>45532.967268518521</v>
      </c>
      <c r="C1212" s="1" t="s">
        <v>3329</v>
      </c>
      <c r="D1212" s="1" t="s">
        <v>1616</v>
      </c>
      <c r="E1212" s="1" t="s">
        <v>3464</v>
      </c>
      <c r="F1212" s="1" t="s">
        <v>3462</v>
      </c>
      <c r="G1212" s="1">
        <v>274.73</v>
      </c>
      <c r="H1212" s="1">
        <v>4</v>
      </c>
      <c r="I1212" s="1">
        <f>Sales[[#This Row],[Selling Price]]*H1212</f>
        <v>1098.92</v>
      </c>
      <c r="J1212" s="1">
        <f>VLOOKUP(Sales[[#This Row],[Product ID]],Products[],4,0)</f>
        <v>596.91999999999996</v>
      </c>
      <c r="K1212" s="1">
        <f>Sales[[#This Row],[Total Sales]]-Sales[[#This Row],[Cost price]]</f>
        <v>502.00000000000011</v>
      </c>
      <c r="L1212" s="1" t="str">
        <f>TEXT(Sales[[#This Row],[Date and Time]],"dddd")</f>
        <v>Wednesday</v>
      </c>
      <c r="M1212" s="1" t="str">
        <f>TEXT(Sales[[#This Row],[Date and Time]],"mm")</f>
        <v>08</v>
      </c>
      <c r="N1212" s="10" t="str">
        <f>TEXT(Sales[[#This Row],[Date and Time]],"mmmm")</f>
        <v>August</v>
      </c>
    </row>
    <row r="1213" spans="1:14" x14ac:dyDescent="0.3">
      <c r="A1213" s="1" t="s">
        <v>4681</v>
      </c>
      <c r="B1213" s="2">
        <v>45488.763703703706</v>
      </c>
      <c r="C1213" s="1" t="s">
        <v>3414</v>
      </c>
      <c r="D1213" s="1" t="s">
        <v>2412</v>
      </c>
      <c r="E1213" s="1" t="s">
        <v>3479</v>
      </c>
      <c r="F1213" s="1" t="s">
        <v>3476</v>
      </c>
      <c r="G1213" s="1">
        <v>1362.38</v>
      </c>
      <c r="H1213" s="1">
        <v>8</v>
      </c>
      <c r="I1213" s="1">
        <f>Sales[[#This Row],[Selling Price]]*H1213</f>
        <v>10899.04</v>
      </c>
      <c r="J1213" s="1">
        <f>VLOOKUP(Sales[[#This Row],[Product ID]],Products[],4,0)</f>
        <v>859.01</v>
      </c>
      <c r="K1213" s="1">
        <f>Sales[[#This Row],[Total Sales]]-Sales[[#This Row],[Cost price]]</f>
        <v>10040.030000000001</v>
      </c>
      <c r="L1213" s="1" t="str">
        <f>TEXT(Sales[[#This Row],[Date and Time]],"dddd")</f>
        <v>Monday</v>
      </c>
      <c r="M1213" s="1" t="str">
        <f>TEXT(Sales[[#This Row],[Date and Time]],"mm")</f>
        <v>07</v>
      </c>
      <c r="N1213" s="10" t="str">
        <f>TEXT(Sales[[#This Row],[Date and Time]],"mmmm")</f>
        <v>July</v>
      </c>
    </row>
    <row r="1214" spans="1:14" x14ac:dyDescent="0.3">
      <c r="A1214" s="1" t="s">
        <v>4682</v>
      </c>
      <c r="B1214" s="2">
        <v>45601.470717592594</v>
      </c>
      <c r="C1214" s="1" t="s">
        <v>3322</v>
      </c>
      <c r="D1214" s="1" t="s">
        <v>1521</v>
      </c>
      <c r="E1214" s="1" t="s">
        <v>3461</v>
      </c>
      <c r="F1214" s="1" t="s">
        <v>3472</v>
      </c>
      <c r="G1214" s="1">
        <v>1319.93</v>
      </c>
      <c r="H1214" s="1">
        <v>8</v>
      </c>
      <c r="I1214" s="1">
        <f>Sales[[#This Row],[Selling Price]]*H1214</f>
        <v>10559.44</v>
      </c>
      <c r="J1214" s="1">
        <f>VLOOKUP(Sales[[#This Row],[Product ID]],Products[],4,0)</f>
        <v>35.22</v>
      </c>
      <c r="K1214" s="1">
        <f>Sales[[#This Row],[Total Sales]]-Sales[[#This Row],[Cost price]]</f>
        <v>10524.220000000001</v>
      </c>
      <c r="L1214" s="1" t="str">
        <f>TEXT(Sales[[#This Row],[Date and Time]],"dddd")</f>
        <v>Tuesday</v>
      </c>
      <c r="M1214" s="1" t="str">
        <f>TEXT(Sales[[#This Row],[Date and Time]],"mm")</f>
        <v>11</v>
      </c>
      <c r="N1214" s="10" t="str">
        <f>TEXT(Sales[[#This Row],[Date and Time]],"mmmm")</f>
        <v>November</v>
      </c>
    </row>
    <row r="1215" spans="1:14" x14ac:dyDescent="0.3">
      <c r="A1215" s="1" t="s">
        <v>4683</v>
      </c>
      <c r="B1215" s="2">
        <v>45473.892187500001</v>
      </c>
      <c r="C1215" s="1" t="s">
        <v>3451</v>
      </c>
      <c r="D1215" s="1" t="s">
        <v>1491</v>
      </c>
      <c r="E1215" s="1" t="s">
        <v>3471</v>
      </c>
      <c r="F1215" s="1" t="s">
        <v>3462</v>
      </c>
      <c r="G1215" s="1">
        <v>1989.98</v>
      </c>
      <c r="H1215" s="1">
        <v>6</v>
      </c>
      <c r="I1215" s="1">
        <f>Sales[[#This Row],[Selling Price]]*H1215</f>
        <v>11939.880000000001</v>
      </c>
      <c r="J1215" s="1">
        <f>VLOOKUP(Sales[[#This Row],[Product ID]],Products[],4,0)</f>
        <v>565.99</v>
      </c>
      <c r="K1215" s="1">
        <f>Sales[[#This Row],[Total Sales]]-Sales[[#This Row],[Cost price]]</f>
        <v>11373.890000000001</v>
      </c>
      <c r="L1215" s="1" t="str">
        <f>TEXT(Sales[[#This Row],[Date and Time]],"dddd")</f>
        <v>Sunday</v>
      </c>
      <c r="M1215" s="1" t="str">
        <f>TEXT(Sales[[#This Row],[Date and Time]],"mm")</f>
        <v>06</v>
      </c>
      <c r="N1215" s="10" t="str">
        <f>TEXT(Sales[[#This Row],[Date and Time]],"mmmm")</f>
        <v>June</v>
      </c>
    </row>
    <row r="1216" spans="1:14" x14ac:dyDescent="0.3">
      <c r="A1216" s="1" t="s">
        <v>4684</v>
      </c>
      <c r="B1216" s="2">
        <v>45439.074502314812</v>
      </c>
      <c r="C1216" s="1" t="s">
        <v>3239</v>
      </c>
      <c r="D1216" s="1" t="s">
        <v>714</v>
      </c>
      <c r="E1216" s="1" t="s">
        <v>3479</v>
      </c>
      <c r="F1216" s="1" t="s">
        <v>3467</v>
      </c>
      <c r="G1216" s="1">
        <v>1812.94</v>
      </c>
      <c r="H1216" s="1">
        <v>5</v>
      </c>
      <c r="I1216" s="1">
        <f>Sales[[#This Row],[Selling Price]]*H1216</f>
        <v>9064.7000000000007</v>
      </c>
      <c r="J1216" s="1">
        <f>VLOOKUP(Sales[[#This Row],[Product ID]],Products[],4,0)</f>
        <v>438.5</v>
      </c>
      <c r="K1216" s="1">
        <f>Sales[[#This Row],[Total Sales]]-Sales[[#This Row],[Cost price]]</f>
        <v>8626.2000000000007</v>
      </c>
      <c r="L1216" s="1" t="str">
        <f>TEXT(Sales[[#This Row],[Date and Time]],"dddd")</f>
        <v>Monday</v>
      </c>
      <c r="M1216" s="1" t="str">
        <f>TEXT(Sales[[#This Row],[Date and Time]],"mm")</f>
        <v>05</v>
      </c>
      <c r="N1216" s="10" t="str">
        <f>TEXT(Sales[[#This Row],[Date and Time]],"mmmm")</f>
        <v>May</v>
      </c>
    </row>
    <row r="1217" spans="1:14" x14ac:dyDescent="0.3">
      <c r="A1217" s="1" t="s">
        <v>4685</v>
      </c>
      <c r="B1217" s="2">
        <v>45475.522824074076</v>
      </c>
      <c r="C1217" s="1" t="s">
        <v>3407</v>
      </c>
      <c r="D1217" s="1" t="s">
        <v>2919</v>
      </c>
      <c r="E1217" s="1" t="s">
        <v>3471</v>
      </c>
      <c r="F1217" s="1" t="s">
        <v>3476</v>
      </c>
      <c r="G1217" s="1">
        <v>1140.1400000000001</v>
      </c>
      <c r="H1217" s="1">
        <v>10</v>
      </c>
      <c r="I1217" s="1">
        <f>Sales[[#This Row],[Selling Price]]*H1217</f>
        <v>11401.400000000001</v>
      </c>
      <c r="J1217" s="1">
        <f>VLOOKUP(Sales[[#This Row],[Product ID]],Products[],4,0)</f>
        <v>37.53</v>
      </c>
      <c r="K1217" s="1">
        <f>Sales[[#This Row],[Total Sales]]-Sales[[#This Row],[Cost price]]</f>
        <v>11363.87</v>
      </c>
      <c r="L1217" s="1" t="str">
        <f>TEXT(Sales[[#This Row],[Date and Time]],"dddd")</f>
        <v>Tuesday</v>
      </c>
      <c r="M1217" s="1" t="str">
        <f>TEXT(Sales[[#This Row],[Date and Time]],"mm")</f>
        <v>07</v>
      </c>
      <c r="N1217" s="10" t="str">
        <f>TEXT(Sales[[#This Row],[Date and Time]],"mmmm")</f>
        <v>July</v>
      </c>
    </row>
    <row r="1218" spans="1:14" x14ac:dyDescent="0.3">
      <c r="A1218" s="1" t="s">
        <v>4686</v>
      </c>
      <c r="B1218" s="2">
        <v>45583.040821759256</v>
      </c>
      <c r="C1218" s="1" t="s">
        <v>3361</v>
      </c>
      <c r="D1218" s="1" t="s">
        <v>408</v>
      </c>
      <c r="E1218" s="1" t="s">
        <v>3466</v>
      </c>
      <c r="F1218" s="1" t="s">
        <v>3462</v>
      </c>
      <c r="G1218" s="1">
        <v>101.73</v>
      </c>
      <c r="H1218" s="1">
        <v>7</v>
      </c>
      <c r="I1218" s="1">
        <f>Sales[[#This Row],[Selling Price]]*H1218</f>
        <v>712.11</v>
      </c>
      <c r="J1218" s="1">
        <f>VLOOKUP(Sales[[#This Row],[Product ID]],Products[],4,0)</f>
        <v>188.08</v>
      </c>
      <c r="K1218" s="1">
        <f>Sales[[#This Row],[Total Sales]]-Sales[[#This Row],[Cost price]]</f>
        <v>524.03</v>
      </c>
      <c r="L1218" s="1" t="str">
        <f>TEXT(Sales[[#This Row],[Date and Time]],"dddd")</f>
        <v>Friday</v>
      </c>
      <c r="M1218" s="1" t="str">
        <f>TEXT(Sales[[#This Row],[Date and Time]],"mm")</f>
        <v>10</v>
      </c>
      <c r="N1218" s="10" t="str">
        <f>TEXT(Sales[[#This Row],[Date and Time]],"mmmm")</f>
        <v>October</v>
      </c>
    </row>
    <row r="1219" spans="1:14" x14ac:dyDescent="0.3">
      <c r="A1219" s="1" t="s">
        <v>4687</v>
      </c>
      <c r="B1219" s="2">
        <v>45451.050127314818</v>
      </c>
      <c r="C1219" s="1" t="s">
        <v>3402</v>
      </c>
      <c r="D1219" s="1" t="s">
        <v>2455</v>
      </c>
      <c r="E1219" s="1" t="s">
        <v>3471</v>
      </c>
      <c r="F1219" s="1" t="s">
        <v>3476</v>
      </c>
      <c r="G1219" s="1">
        <v>418.95</v>
      </c>
      <c r="H1219" s="1">
        <v>5</v>
      </c>
      <c r="I1219" s="1">
        <f>Sales[[#This Row],[Selling Price]]*H1219</f>
        <v>2094.75</v>
      </c>
      <c r="J1219" s="1">
        <f>VLOOKUP(Sales[[#This Row],[Product ID]],Products[],4,0)</f>
        <v>581.64</v>
      </c>
      <c r="K1219" s="1">
        <f>Sales[[#This Row],[Total Sales]]-Sales[[#This Row],[Cost price]]</f>
        <v>1513.1100000000001</v>
      </c>
      <c r="L1219" s="1" t="str">
        <f>TEXT(Sales[[#This Row],[Date and Time]],"dddd")</f>
        <v>Saturday</v>
      </c>
      <c r="M1219" s="1" t="str">
        <f>TEXT(Sales[[#This Row],[Date and Time]],"mm")</f>
        <v>06</v>
      </c>
      <c r="N1219" s="10" t="str">
        <f>TEXT(Sales[[#This Row],[Date and Time]],"mmmm")</f>
        <v>June</v>
      </c>
    </row>
    <row r="1220" spans="1:14" x14ac:dyDescent="0.3">
      <c r="A1220" s="1" t="s">
        <v>4688</v>
      </c>
      <c r="B1220" s="2">
        <v>45503.724918981483</v>
      </c>
      <c r="C1220" s="1" t="s">
        <v>3282</v>
      </c>
      <c r="D1220" s="1" t="s">
        <v>3040</v>
      </c>
      <c r="E1220" s="1" t="s">
        <v>3471</v>
      </c>
      <c r="F1220" s="1" t="s">
        <v>3476</v>
      </c>
      <c r="G1220" s="1">
        <v>716.97</v>
      </c>
      <c r="H1220" s="1">
        <v>5</v>
      </c>
      <c r="I1220" s="1">
        <f>Sales[[#This Row],[Selling Price]]*H1220</f>
        <v>3584.8500000000004</v>
      </c>
      <c r="J1220" s="1">
        <f>VLOOKUP(Sales[[#This Row],[Product ID]],Products[],4,0)</f>
        <v>707.26</v>
      </c>
      <c r="K1220" s="1">
        <f>Sales[[#This Row],[Total Sales]]-Sales[[#This Row],[Cost price]]</f>
        <v>2877.59</v>
      </c>
      <c r="L1220" s="1" t="str">
        <f>TEXT(Sales[[#This Row],[Date and Time]],"dddd")</f>
        <v>Tuesday</v>
      </c>
      <c r="M1220" s="1" t="str">
        <f>TEXT(Sales[[#This Row],[Date and Time]],"mm")</f>
        <v>07</v>
      </c>
      <c r="N1220" s="10" t="str">
        <f>TEXT(Sales[[#This Row],[Date and Time]],"mmmm")</f>
        <v>July</v>
      </c>
    </row>
    <row r="1221" spans="1:14" x14ac:dyDescent="0.3">
      <c r="A1221" s="1" t="s">
        <v>4689</v>
      </c>
      <c r="B1221" s="2">
        <v>45400.618750000001</v>
      </c>
      <c r="C1221" s="1" t="s">
        <v>3382</v>
      </c>
      <c r="D1221" s="1" t="s">
        <v>2117</v>
      </c>
      <c r="E1221" s="1" t="s">
        <v>3461</v>
      </c>
      <c r="F1221" s="1" t="s">
        <v>3469</v>
      </c>
      <c r="G1221" s="1">
        <v>26.31</v>
      </c>
      <c r="H1221" s="1">
        <v>10</v>
      </c>
      <c r="I1221" s="1">
        <f>Sales[[#This Row],[Selling Price]]*H1221</f>
        <v>263.09999999999997</v>
      </c>
      <c r="J1221" s="1">
        <f>VLOOKUP(Sales[[#This Row],[Product ID]],Products[],4,0)</f>
        <v>67.97</v>
      </c>
      <c r="K1221" s="1">
        <f>Sales[[#This Row],[Total Sales]]-Sales[[#This Row],[Cost price]]</f>
        <v>195.12999999999997</v>
      </c>
      <c r="L1221" s="1" t="str">
        <f>TEXT(Sales[[#This Row],[Date and Time]],"dddd")</f>
        <v>Thursday</v>
      </c>
      <c r="M1221" s="1" t="str">
        <f>TEXT(Sales[[#This Row],[Date and Time]],"mm")</f>
        <v>04</v>
      </c>
      <c r="N1221" s="10" t="str">
        <f>TEXT(Sales[[#This Row],[Date and Time]],"mmmm")</f>
        <v>April</v>
      </c>
    </row>
    <row r="1222" spans="1:14" x14ac:dyDescent="0.3">
      <c r="A1222" s="1" t="s">
        <v>4690</v>
      </c>
      <c r="B1222" s="2">
        <v>45319.150902777779</v>
      </c>
      <c r="C1222" s="1" t="s">
        <v>3321</v>
      </c>
      <c r="D1222" s="1" t="s">
        <v>24</v>
      </c>
      <c r="E1222" s="1" t="s">
        <v>3471</v>
      </c>
      <c r="F1222" s="1" t="s">
        <v>3462</v>
      </c>
      <c r="G1222" s="1">
        <v>825.55</v>
      </c>
      <c r="H1222" s="1">
        <v>2</v>
      </c>
      <c r="I1222" s="1">
        <f>Sales[[#This Row],[Selling Price]]*H1222</f>
        <v>1651.1</v>
      </c>
      <c r="J1222" s="1">
        <f>VLOOKUP(Sales[[#This Row],[Product ID]],Products[],4,0)</f>
        <v>57.64</v>
      </c>
      <c r="K1222" s="1">
        <f>Sales[[#This Row],[Total Sales]]-Sales[[#This Row],[Cost price]]</f>
        <v>1593.4599999999998</v>
      </c>
      <c r="L1222" s="1" t="str">
        <f>TEXT(Sales[[#This Row],[Date and Time]],"dddd")</f>
        <v>Sunday</v>
      </c>
      <c r="M1222" s="1" t="str">
        <f>TEXT(Sales[[#This Row],[Date and Time]],"mm")</f>
        <v>01</v>
      </c>
      <c r="N1222" s="10" t="str">
        <f>TEXT(Sales[[#This Row],[Date and Time]],"mmmm")</f>
        <v>January</v>
      </c>
    </row>
    <row r="1223" spans="1:14" x14ac:dyDescent="0.3">
      <c r="A1223" s="1" t="s">
        <v>4691</v>
      </c>
      <c r="B1223" s="2">
        <v>45590.934803240743</v>
      </c>
      <c r="C1223" s="1" t="s">
        <v>3432</v>
      </c>
      <c r="D1223" s="1" t="s">
        <v>2708</v>
      </c>
      <c r="E1223" s="1" t="s">
        <v>3471</v>
      </c>
      <c r="F1223" s="1" t="s">
        <v>3469</v>
      </c>
      <c r="G1223" s="1">
        <v>1371.13</v>
      </c>
      <c r="H1223" s="1">
        <v>6</v>
      </c>
      <c r="I1223" s="1">
        <f>Sales[[#This Row],[Selling Price]]*H1223</f>
        <v>8226.7800000000007</v>
      </c>
      <c r="J1223" s="1">
        <f>VLOOKUP(Sales[[#This Row],[Product ID]],Products[],4,0)</f>
        <v>221.06</v>
      </c>
      <c r="K1223" s="1">
        <f>Sales[[#This Row],[Total Sales]]-Sales[[#This Row],[Cost price]]</f>
        <v>8005.72</v>
      </c>
      <c r="L1223" s="1" t="str">
        <f>TEXT(Sales[[#This Row],[Date and Time]],"dddd")</f>
        <v>Friday</v>
      </c>
      <c r="M1223" s="1" t="str">
        <f>TEXT(Sales[[#This Row],[Date and Time]],"mm")</f>
        <v>10</v>
      </c>
      <c r="N1223" s="10" t="str">
        <f>TEXT(Sales[[#This Row],[Date and Time]],"mmmm")</f>
        <v>October</v>
      </c>
    </row>
    <row r="1224" spans="1:14" x14ac:dyDescent="0.3">
      <c r="A1224" s="1" t="s">
        <v>4692</v>
      </c>
      <c r="B1224" s="2">
        <v>45442.939629629633</v>
      </c>
      <c r="C1224" s="1" t="s">
        <v>3294</v>
      </c>
      <c r="D1224" s="1" t="s">
        <v>708</v>
      </c>
      <c r="E1224" s="1" t="s">
        <v>3461</v>
      </c>
      <c r="F1224" s="1" t="s">
        <v>3472</v>
      </c>
      <c r="G1224" s="1">
        <v>906.45</v>
      </c>
      <c r="H1224" s="1">
        <v>6</v>
      </c>
      <c r="I1224" s="1">
        <f>Sales[[#This Row],[Selling Price]]*H1224</f>
        <v>5438.7000000000007</v>
      </c>
      <c r="J1224" s="1">
        <f>VLOOKUP(Sales[[#This Row],[Product ID]],Products[],4,0)</f>
        <v>609.70000000000005</v>
      </c>
      <c r="K1224" s="1">
        <f>Sales[[#This Row],[Total Sales]]-Sales[[#This Row],[Cost price]]</f>
        <v>4829.0000000000009</v>
      </c>
      <c r="L1224" s="1" t="str">
        <f>TEXT(Sales[[#This Row],[Date and Time]],"dddd")</f>
        <v>Thursday</v>
      </c>
      <c r="M1224" s="1" t="str">
        <f>TEXT(Sales[[#This Row],[Date and Time]],"mm")</f>
        <v>05</v>
      </c>
      <c r="N1224" s="10" t="str">
        <f>TEXT(Sales[[#This Row],[Date and Time]],"mmmm")</f>
        <v>May</v>
      </c>
    </row>
    <row r="1225" spans="1:14" x14ac:dyDescent="0.3">
      <c r="A1225" s="1" t="s">
        <v>4693</v>
      </c>
      <c r="B1225" s="2">
        <v>45496.979953703703</v>
      </c>
      <c r="C1225" s="1" t="s">
        <v>3372</v>
      </c>
      <c r="D1225" s="1" t="s">
        <v>1479</v>
      </c>
      <c r="E1225" s="1" t="s">
        <v>3464</v>
      </c>
      <c r="F1225" s="1" t="s">
        <v>3476</v>
      </c>
      <c r="G1225" s="1">
        <v>1663.65</v>
      </c>
      <c r="H1225" s="1">
        <v>1</v>
      </c>
      <c r="I1225" s="1">
        <f>Sales[[#This Row],[Selling Price]]*H1225</f>
        <v>1663.65</v>
      </c>
      <c r="J1225" s="1">
        <f>VLOOKUP(Sales[[#This Row],[Product ID]],Products[],4,0)</f>
        <v>415.38</v>
      </c>
      <c r="K1225" s="1">
        <f>Sales[[#This Row],[Total Sales]]-Sales[[#This Row],[Cost price]]</f>
        <v>1248.27</v>
      </c>
      <c r="L1225" s="1" t="str">
        <f>TEXT(Sales[[#This Row],[Date and Time]],"dddd")</f>
        <v>Tuesday</v>
      </c>
      <c r="M1225" s="1" t="str">
        <f>TEXT(Sales[[#This Row],[Date and Time]],"mm")</f>
        <v>07</v>
      </c>
      <c r="N1225" s="10" t="str">
        <f>TEXT(Sales[[#This Row],[Date and Time]],"mmmm")</f>
        <v>July</v>
      </c>
    </row>
    <row r="1226" spans="1:14" x14ac:dyDescent="0.3">
      <c r="A1226" s="1" t="s">
        <v>4694</v>
      </c>
      <c r="B1226" s="2">
        <v>45444.775740740741</v>
      </c>
      <c r="C1226" s="1" t="s">
        <v>3314</v>
      </c>
      <c r="D1226" s="1" t="s">
        <v>1756</v>
      </c>
      <c r="E1226" s="1" t="s">
        <v>3471</v>
      </c>
      <c r="F1226" s="1" t="s">
        <v>3467</v>
      </c>
      <c r="G1226" s="1">
        <v>1800.31</v>
      </c>
      <c r="H1226" s="1">
        <v>3</v>
      </c>
      <c r="I1226" s="1">
        <f>Sales[[#This Row],[Selling Price]]*H1226</f>
        <v>5400.93</v>
      </c>
      <c r="J1226" s="1">
        <f>VLOOKUP(Sales[[#This Row],[Product ID]],Products[],4,0)</f>
        <v>925.53</v>
      </c>
      <c r="K1226" s="1">
        <f>Sales[[#This Row],[Total Sales]]-Sales[[#This Row],[Cost price]]</f>
        <v>4475.4000000000005</v>
      </c>
      <c r="L1226" s="1" t="str">
        <f>TEXT(Sales[[#This Row],[Date and Time]],"dddd")</f>
        <v>Saturday</v>
      </c>
      <c r="M1226" s="1" t="str">
        <f>TEXT(Sales[[#This Row],[Date and Time]],"mm")</f>
        <v>06</v>
      </c>
      <c r="N1226" s="10" t="str">
        <f>TEXT(Sales[[#This Row],[Date and Time]],"mmmm")</f>
        <v>June</v>
      </c>
    </row>
    <row r="1227" spans="1:14" x14ac:dyDescent="0.3">
      <c r="A1227" s="1" t="s">
        <v>4695</v>
      </c>
      <c r="B1227" s="2">
        <v>45423.648680555554</v>
      </c>
      <c r="C1227" s="1" t="s">
        <v>3273</v>
      </c>
      <c r="D1227" s="1" t="s">
        <v>1750</v>
      </c>
      <c r="E1227" s="1" t="s">
        <v>3461</v>
      </c>
      <c r="F1227" s="1" t="s">
        <v>3462</v>
      </c>
      <c r="G1227" s="1">
        <v>1440.54</v>
      </c>
      <c r="H1227" s="1">
        <v>9</v>
      </c>
      <c r="I1227" s="1">
        <f>Sales[[#This Row],[Selling Price]]*H1227</f>
        <v>12964.86</v>
      </c>
      <c r="J1227" s="1">
        <f>VLOOKUP(Sales[[#This Row],[Product ID]],Products[],4,0)</f>
        <v>963.58</v>
      </c>
      <c r="K1227" s="1">
        <f>Sales[[#This Row],[Total Sales]]-Sales[[#This Row],[Cost price]]</f>
        <v>12001.28</v>
      </c>
      <c r="L1227" s="1" t="str">
        <f>TEXT(Sales[[#This Row],[Date and Time]],"dddd")</f>
        <v>Saturday</v>
      </c>
      <c r="M1227" s="1" t="str">
        <f>TEXT(Sales[[#This Row],[Date and Time]],"mm")</f>
        <v>05</v>
      </c>
      <c r="N1227" s="10" t="str">
        <f>TEXT(Sales[[#This Row],[Date and Time]],"mmmm")</f>
        <v>May</v>
      </c>
    </row>
    <row r="1228" spans="1:14" x14ac:dyDescent="0.3">
      <c r="A1228" s="1" t="s">
        <v>4696</v>
      </c>
      <c r="B1228" s="2">
        <v>45552.667337962965</v>
      </c>
      <c r="C1228" s="1" t="s">
        <v>3301</v>
      </c>
      <c r="D1228" s="1" t="s">
        <v>2801</v>
      </c>
      <c r="E1228" s="1" t="s">
        <v>3471</v>
      </c>
      <c r="F1228" s="1" t="s">
        <v>3462</v>
      </c>
      <c r="G1228" s="1">
        <v>1983.37</v>
      </c>
      <c r="H1228" s="1">
        <v>7</v>
      </c>
      <c r="I1228" s="1">
        <f>Sales[[#This Row],[Selling Price]]*H1228</f>
        <v>13883.59</v>
      </c>
      <c r="J1228" s="1">
        <f>VLOOKUP(Sales[[#This Row],[Product ID]],Products[],4,0)</f>
        <v>502.29</v>
      </c>
      <c r="K1228" s="1">
        <f>Sales[[#This Row],[Total Sales]]-Sales[[#This Row],[Cost price]]</f>
        <v>13381.3</v>
      </c>
      <c r="L1228" s="1" t="str">
        <f>TEXT(Sales[[#This Row],[Date and Time]],"dddd")</f>
        <v>Tuesday</v>
      </c>
      <c r="M1228" s="1" t="str">
        <f>TEXT(Sales[[#This Row],[Date and Time]],"mm")</f>
        <v>09</v>
      </c>
      <c r="N1228" s="10" t="str">
        <f>TEXT(Sales[[#This Row],[Date and Time]],"mmmm")</f>
        <v>September</v>
      </c>
    </row>
    <row r="1229" spans="1:14" x14ac:dyDescent="0.3">
      <c r="A1229" s="1" t="s">
        <v>4697</v>
      </c>
      <c r="B1229" s="2">
        <v>45416.270266203705</v>
      </c>
      <c r="C1229" s="1" t="s">
        <v>3228</v>
      </c>
      <c r="D1229" s="1" t="s">
        <v>3063</v>
      </c>
      <c r="E1229" s="1" t="s">
        <v>3479</v>
      </c>
      <c r="F1229" s="1" t="s">
        <v>3476</v>
      </c>
      <c r="G1229" s="1">
        <v>71.680000000000007</v>
      </c>
      <c r="H1229" s="1">
        <v>6</v>
      </c>
      <c r="I1229" s="1">
        <f>Sales[[#This Row],[Selling Price]]*H1229</f>
        <v>430.08000000000004</v>
      </c>
      <c r="J1229" s="1">
        <f>VLOOKUP(Sales[[#This Row],[Product ID]],Products[],4,0)</f>
        <v>96.13</v>
      </c>
      <c r="K1229" s="1">
        <f>Sales[[#This Row],[Total Sales]]-Sales[[#This Row],[Cost price]]</f>
        <v>333.95000000000005</v>
      </c>
      <c r="L1229" s="1" t="str">
        <f>TEXT(Sales[[#This Row],[Date and Time]],"dddd")</f>
        <v>Saturday</v>
      </c>
      <c r="M1229" s="1" t="str">
        <f>TEXT(Sales[[#This Row],[Date and Time]],"mm")</f>
        <v>05</v>
      </c>
      <c r="N1229" s="10" t="str">
        <f>TEXT(Sales[[#This Row],[Date and Time]],"mmmm")</f>
        <v>May</v>
      </c>
    </row>
    <row r="1230" spans="1:14" x14ac:dyDescent="0.3">
      <c r="A1230" s="1" t="s">
        <v>4698</v>
      </c>
      <c r="B1230" s="2">
        <v>45425.009756944448</v>
      </c>
      <c r="C1230" s="1" t="s">
        <v>3267</v>
      </c>
      <c r="D1230" s="1" t="s">
        <v>2837</v>
      </c>
      <c r="E1230" s="1" t="s">
        <v>3466</v>
      </c>
      <c r="F1230" s="1" t="s">
        <v>3462</v>
      </c>
      <c r="G1230" s="1">
        <v>1689.86</v>
      </c>
      <c r="H1230" s="1">
        <v>2</v>
      </c>
      <c r="I1230" s="1">
        <f>Sales[[#This Row],[Selling Price]]*H1230</f>
        <v>3379.72</v>
      </c>
      <c r="J1230" s="1">
        <f>VLOOKUP(Sales[[#This Row],[Product ID]],Products[],4,0)</f>
        <v>465.59</v>
      </c>
      <c r="K1230" s="1">
        <f>Sales[[#This Row],[Total Sales]]-Sales[[#This Row],[Cost price]]</f>
        <v>2914.1299999999997</v>
      </c>
      <c r="L1230" s="1" t="str">
        <f>TEXT(Sales[[#This Row],[Date and Time]],"dddd")</f>
        <v>Monday</v>
      </c>
      <c r="M1230" s="1" t="str">
        <f>TEXT(Sales[[#This Row],[Date and Time]],"mm")</f>
        <v>05</v>
      </c>
      <c r="N1230" s="10" t="str">
        <f>TEXT(Sales[[#This Row],[Date and Time]],"mmmm")</f>
        <v>May</v>
      </c>
    </row>
    <row r="1231" spans="1:14" x14ac:dyDescent="0.3">
      <c r="A1231" s="1" t="s">
        <v>4699</v>
      </c>
      <c r="B1231" s="2">
        <v>45499.910833333335</v>
      </c>
      <c r="C1231" s="1" t="s">
        <v>3411</v>
      </c>
      <c r="D1231" s="1" t="s">
        <v>2919</v>
      </c>
      <c r="E1231" s="1" t="s">
        <v>3479</v>
      </c>
      <c r="F1231" s="1" t="s">
        <v>3462</v>
      </c>
      <c r="G1231" s="1">
        <v>1985.11</v>
      </c>
      <c r="H1231" s="1">
        <v>6</v>
      </c>
      <c r="I1231" s="1">
        <f>Sales[[#This Row],[Selling Price]]*H1231</f>
        <v>11910.66</v>
      </c>
      <c r="J1231" s="1">
        <f>VLOOKUP(Sales[[#This Row],[Product ID]],Products[],4,0)</f>
        <v>688.88</v>
      </c>
      <c r="K1231" s="1">
        <f>Sales[[#This Row],[Total Sales]]-Sales[[#This Row],[Cost price]]</f>
        <v>11221.78</v>
      </c>
      <c r="L1231" s="1" t="str">
        <f>TEXT(Sales[[#This Row],[Date and Time]],"dddd")</f>
        <v>Friday</v>
      </c>
      <c r="M1231" s="1" t="str">
        <f>TEXT(Sales[[#This Row],[Date and Time]],"mm")</f>
        <v>07</v>
      </c>
      <c r="N1231" s="10" t="str">
        <f>TEXT(Sales[[#This Row],[Date and Time]],"mmmm")</f>
        <v>July</v>
      </c>
    </row>
    <row r="1232" spans="1:14" x14ac:dyDescent="0.3">
      <c r="A1232" s="1" t="s">
        <v>4700</v>
      </c>
      <c r="B1232" s="2">
        <v>45533.908310185187</v>
      </c>
      <c r="C1232" s="1" t="s">
        <v>3415</v>
      </c>
      <c r="D1232" s="1" t="s">
        <v>2629</v>
      </c>
      <c r="E1232" s="1" t="s">
        <v>3471</v>
      </c>
      <c r="F1232" s="1" t="s">
        <v>3467</v>
      </c>
      <c r="G1232" s="1">
        <v>129.25</v>
      </c>
      <c r="H1232" s="1">
        <v>9</v>
      </c>
      <c r="I1232" s="1">
        <f>Sales[[#This Row],[Selling Price]]*H1232</f>
        <v>1163.25</v>
      </c>
      <c r="J1232" s="1">
        <f>VLOOKUP(Sales[[#This Row],[Product ID]],Products[],4,0)</f>
        <v>109.48</v>
      </c>
      <c r="K1232" s="1">
        <f>Sales[[#This Row],[Total Sales]]-Sales[[#This Row],[Cost price]]</f>
        <v>1053.77</v>
      </c>
      <c r="L1232" s="1" t="str">
        <f>TEXT(Sales[[#This Row],[Date and Time]],"dddd")</f>
        <v>Thursday</v>
      </c>
      <c r="M1232" s="1" t="str">
        <f>TEXT(Sales[[#This Row],[Date and Time]],"mm")</f>
        <v>08</v>
      </c>
      <c r="N1232" s="10" t="str">
        <f>TEXT(Sales[[#This Row],[Date and Time]],"mmmm")</f>
        <v>August</v>
      </c>
    </row>
    <row r="1233" spans="1:14" x14ac:dyDescent="0.3">
      <c r="A1233" s="1" t="s">
        <v>4701</v>
      </c>
      <c r="B1233" s="2">
        <v>45507.839791666665</v>
      </c>
      <c r="C1233" s="1" t="s">
        <v>3438</v>
      </c>
      <c r="D1233" s="1" t="s">
        <v>1790</v>
      </c>
      <c r="E1233" s="1" t="s">
        <v>3466</v>
      </c>
      <c r="F1233" s="1" t="s">
        <v>3472</v>
      </c>
      <c r="G1233" s="1">
        <v>1610.73</v>
      </c>
      <c r="H1233" s="1">
        <v>2</v>
      </c>
      <c r="I1233" s="1">
        <f>Sales[[#This Row],[Selling Price]]*H1233</f>
        <v>3221.46</v>
      </c>
      <c r="J1233" s="1">
        <f>VLOOKUP(Sales[[#This Row],[Product ID]],Products[],4,0)</f>
        <v>751.58</v>
      </c>
      <c r="K1233" s="1">
        <f>Sales[[#This Row],[Total Sales]]-Sales[[#This Row],[Cost price]]</f>
        <v>2469.88</v>
      </c>
      <c r="L1233" s="1" t="str">
        <f>TEXT(Sales[[#This Row],[Date and Time]],"dddd")</f>
        <v>Saturday</v>
      </c>
      <c r="M1233" s="1" t="str">
        <f>TEXT(Sales[[#This Row],[Date and Time]],"mm")</f>
        <v>08</v>
      </c>
      <c r="N1233" s="10" t="str">
        <f>TEXT(Sales[[#This Row],[Date and Time]],"mmmm")</f>
        <v>August</v>
      </c>
    </row>
    <row r="1234" spans="1:14" x14ac:dyDescent="0.3">
      <c r="A1234" s="1" t="s">
        <v>4702</v>
      </c>
      <c r="B1234" s="2">
        <v>45515.168865740743</v>
      </c>
      <c r="C1234" s="1" t="s">
        <v>3446</v>
      </c>
      <c r="D1234" s="1" t="s">
        <v>1140</v>
      </c>
      <c r="E1234" s="1" t="s">
        <v>3466</v>
      </c>
      <c r="F1234" s="1" t="s">
        <v>3472</v>
      </c>
      <c r="G1234" s="1">
        <v>1160.98</v>
      </c>
      <c r="H1234" s="1">
        <v>10</v>
      </c>
      <c r="I1234" s="1">
        <f>Sales[[#This Row],[Selling Price]]*H1234</f>
        <v>11609.8</v>
      </c>
      <c r="J1234" s="1">
        <f>VLOOKUP(Sales[[#This Row],[Product ID]],Products[],4,0)</f>
        <v>809.98</v>
      </c>
      <c r="K1234" s="1">
        <f>Sales[[#This Row],[Total Sales]]-Sales[[#This Row],[Cost price]]</f>
        <v>10799.82</v>
      </c>
      <c r="L1234" s="1" t="str">
        <f>TEXT(Sales[[#This Row],[Date and Time]],"dddd")</f>
        <v>Sunday</v>
      </c>
      <c r="M1234" s="1" t="str">
        <f>TEXT(Sales[[#This Row],[Date and Time]],"mm")</f>
        <v>08</v>
      </c>
      <c r="N1234" s="10" t="str">
        <f>TEXT(Sales[[#This Row],[Date and Time]],"mmmm")</f>
        <v>August</v>
      </c>
    </row>
    <row r="1235" spans="1:14" x14ac:dyDescent="0.3">
      <c r="A1235" s="1" t="s">
        <v>4703</v>
      </c>
      <c r="B1235" s="2">
        <v>45512.869340277779</v>
      </c>
      <c r="C1235" s="1" t="s">
        <v>3281</v>
      </c>
      <c r="D1235" s="1" t="s">
        <v>1439</v>
      </c>
      <c r="E1235" s="1" t="s">
        <v>3466</v>
      </c>
      <c r="F1235" s="1" t="s">
        <v>3462</v>
      </c>
      <c r="G1235" s="1">
        <v>1147.33</v>
      </c>
      <c r="H1235" s="1">
        <v>2</v>
      </c>
      <c r="I1235" s="1">
        <f>Sales[[#This Row],[Selling Price]]*H1235</f>
        <v>2294.66</v>
      </c>
      <c r="J1235" s="1">
        <f>VLOOKUP(Sales[[#This Row],[Product ID]],Products[],4,0)</f>
        <v>136.99</v>
      </c>
      <c r="K1235" s="1">
        <f>Sales[[#This Row],[Total Sales]]-Sales[[#This Row],[Cost price]]</f>
        <v>2157.67</v>
      </c>
      <c r="L1235" s="1" t="str">
        <f>TEXT(Sales[[#This Row],[Date and Time]],"dddd")</f>
        <v>Thursday</v>
      </c>
      <c r="M1235" s="1" t="str">
        <f>TEXT(Sales[[#This Row],[Date and Time]],"mm")</f>
        <v>08</v>
      </c>
      <c r="N1235" s="10" t="str">
        <f>TEXT(Sales[[#This Row],[Date and Time]],"mmmm")</f>
        <v>August</v>
      </c>
    </row>
    <row r="1236" spans="1:14" x14ac:dyDescent="0.3">
      <c r="A1236" s="1" t="s">
        <v>4704</v>
      </c>
      <c r="B1236" s="2">
        <v>45417.054942129631</v>
      </c>
      <c r="C1236" s="1" t="s">
        <v>3430</v>
      </c>
      <c r="D1236" s="1" t="s">
        <v>334</v>
      </c>
      <c r="E1236" s="1" t="s">
        <v>3466</v>
      </c>
      <c r="F1236" s="1" t="s">
        <v>3476</v>
      </c>
      <c r="G1236" s="1">
        <v>248.83</v>
      </c>
      <c r="H1236" s="1">
        <v>1</v>
      </c>
      <c r="I1236" s="1">
        <f>Sales[[#This Row],[Selling Price]]*H1236</f>
        <v>248.83</v>
      </c>
      <c r="J1236" s="1">
        <f>VLOOKUP(Sales[[#This Row],[Product ID]],Products[],4,0)</f>
        <v>102.73</v>
      </c>
      <c r="K1236" s="1">
        <f>Sales[[#This Row],[Total Sales]]-Sales[[#This Row],[Cost price]]</f>
        <v>146.10000000000002</v>
      </c>
      <c r="L1236" s="1" t="str">
        <f>TEXT(Sales[[#This Row],[Date and Time]],"dddd")</f>
        <v>Sunday</v>
      </c>
      <c r="M1236" s="1" t="str">
        <f>TEXT(Sales[[#This Row],[Date and Time]],"mm")</f>
        <v>05</v>
      </c>
      <c r="N1236" s="10" t="str">
        <f>TEXT(Sales[[#This Row],[Date and Time]],"mmmm")</f>
        <v>May</v>
      </c>
    </row>
    <row r="1237" spans="1:14" x14ac:dyDescent="0.3">
      <c r="A1237" s="1" t="s">
        <v>4705</v>
      </c>
      <c r="B1237" s="2">
        <v>45468.121469907404</v>
      </c>
      <c r="C1237" s="1" t="s">
        <v>3390</v>
      </c>
      <c r="D1237" s="1" t="s">
        <v>950</v>
      </c>
      <c r="E1237" s="1" t="s">
        <v>3464</v>
      </c>
      <c r="F1237" s="1" t="s">
        <v>3476</v>
      </c>
      <c r="G1237" s="1">
        <v>1480.91</v>
      </c>
      <c r="H1237" s="1">
        <v>3</v>
      </c>
      <c r="I1237" s="1">
        <f>Sales[[#This Row],[Selling Price]]*H1237</f>
        <v>4442.7300000000005</v>
      </c>
      <c r="J1237" s="1">
        <f>VLOOKUP(Sales[[#This Row],[Product ID]],Products[],4,0)</f>
        <v>612.41999999999996</v>
      </c>
      <c r="K1237" s="1">
        <f>Sales[[#This Row],[Total Sales]]-Sales[[#This Row],[Cost price]]</f>
        <v>3830.3100000000004</v>
      </c>
      <c r="L1237" s="1" t="str">
        <f>TEXT(Sales[[#This Row],[Date and Time]],"dddd")</f>
        <v>Tuesday</v>
      </c>
      <c r="M1237" s="1" t="str">
        <f>TEXT(Sales[[#This Row],[Date and Time]],"mm")</f>
        <v>06</v>
      </c>
      <c r="N1237" s="10" t="str">
        <f>TEXT(Sales[[#This Row],[Date and Time]],"mmmm")</f>
        <v>June</v>
      </c>
    </row>
    <row r="1238" spans="1:14" x14ac:dyDescent="0.3">
      <c r="A1238" s="1" t="s">
        <v>4706</v>
      </c>
      <c r="B1238" s="2">
        <v>45443.13521990741</v>
      </c>
      <c r="C1238" s="1" t="s">
        <v>3278</v>
      </c>
      <c r="D1238" s="1" t="s">
        <v>2046</v>
      </c>
      <c r="E1238" s="1" t="s">
        <v>3464</v>
      </c>
      <c r="F1238" s="1" t="s">
        <v>3472</v>
      </c>
      <c r="G1238" s="1">
        <v>1651.17</v>
      </c>
      <c r="H1238" s="1">
        <v>3</v>
      </c>
      <c r="I1238" s="1">
        <f>Sales[[#This Row],[Selling Price]]*H1238</f>
        <v>4953.51</v>
      </c>
      <c r="J1238" s="1">
        <f>VLOOKUP(Sales[[#This Row],[Product ID]],Products[],4,0)</f>
        <v>330.51</v>
      </c>
      <c r="K1238" s="1">
        <f>Sales[[#This Row],[Total Sales]]-Sales[[#This Row],[Cost price]]</f>
        <v>4623</v>
      </c>
      <c r="L1238" s="1" t="str">
        <f>TEXT(Sales[[#This Row],[Date and Time]],"dddd")</f>
        <v>Friday</v>
      </c>
      <c r="M1238" s="1" t="str">
        <f>TEXT(Sales[[#This Row],[Date and Time]],"mm")</f>
        <v>05</v>
      </c>
      <c r="N1238" s="10" t="str">
        <f>TEXT(Sales[[#This Row],[Date and Time]],"mmmm")</f>
        <v>May</v>
      </c>
    </row>
    <row r="1239" spans="1:14" x14ac:dyDescent="0.3">
      <c r="A1239" s="1" t="s">
        <v>4707</v>
      </c>
      <c r="B1239" s="2">
        <v>45590.488055555557</v>
      </c>
      <c r="C1239" s="1" t="s">
        <v>3383</v>
      </c>
      <c r="D1239" s="1" t="s">
        <v>2503</v>
      </c>
      <c r="E1239" s="1" t="s">
        <v>3464</v>
      </c>
      <c r="F1239" s="1" t="s">
        <v>3476</v>
      </c>
      <c r="G1239" s="1">
        <v>1669.92</v>
      </c>
      <c r="H1239" s="1">
        <v>1</v>
      </c>
      <c r="I1239" s="1">
        <f>Sales[[#This Row],[Selling Price]]*H1239</f>
        <v>1669.92</v>
      </c>
      <c r="J1239" s="1">
        <f>VLOOKUP(Sales[[#This Row],[Product ID]],Products[],4,0)</f>
        <v>692.63</v>
      </c>
      <c r="K1239" s="1">
        <f>Sales[[#This Row],[Total Sales]]-Sales[[#This Row],[Cost price]]</f>
        <v>977.29000000000008</v>
      </c>
      <c r="L1239" s="1" t="str">
        <f>TEXT(Sales[[#This Row],[Date and Time]],"dddd")</f>
        <v>Friday</v>
      </c>
      <c r="M1239" s="1" t="str">
        <f>TEXT(Sales[[#This Row],[Date and Time]],"mm")</f>
        <v>10</v>
      </c>
      <c r="N1239" s="10" t="str">
        <f>TEXT(Sales[[#This Row],[Date and Time]],"mmmm")</f>
        <v>October</v>
      </c>
    </row>
    <row r="1240" spans="1:14" x14ac:dyDescent="0.3">
      <c r="A1240" s="1" t="s">
        <v>4708</v>
      </c>
      <c r="B1240" s="2">
        <v>45424.162002314813</v>
      </c>
      <c r="C1240" s="1" t="s">
        <v>3361</v>
      </c>
      <c r="D1240" s="1" t="s">
        <v>1068</v>
      </c>
      <c r="E1240" s="1" t="s">
        <v>3464</v>
      </c>
      <c r="F1240" s="1" t="s">
        <v>3462</v>
      </c>
      <c r="G1240" s="1">
        <v>1742.9</v>
      </c>
      <c r="H1240" s="1">
        <v>3</v>
      </c>
      <c r="I1240" s="1">
        <f>Sales[[#This Row],[Selling Price]]*H1240</f>
        <v>5228.7000000000007</v>
      </c>
      <c r="J1240" s="1">
        <f>VLOOKUP(Sales[[#This Row],[Product ID]],Products[],4,0)</f>
        <v>188.08</v>
      </c>
      <c r="K1240" s="1">
        <f>Sales[[#This Row],[Total Sales]]-Sales[[#This Row],[Cost price]]</f>
        <v>5040.6200000000008</v>
      </c>
      <c r="L1240" s="1" t="str">
        <f>TEXT(Sales[[#This Row],[Date and Time]],"dddd")</f>
        <v>Sunday</v>
      </c>
      <c r="M1240" s="1" t="str">
        <f>TEXT(Sales[[#This Row],[Date and Time]],"mm")</f>
        <v>05</v>
      </c>
      <c r="N1240" s="10" t="str">
        <f>TEXT(Sales[[#This Row],[Date and Time]],"mmmm")</f>
        <v>May</v>
      </c>
    </row>
    <row r="1241" spans="1:14" x14ac:dyDescent="0.3">
      <c r="A1241" s="1" t="s">
        <v>4709</v>
      </c>
      <c r="B1241" s="2">
        <v>45583.350451388891</v>
      </c>
      <c r="C1241" s="1" t="s">
        <v>3320</v>
      </c>
      <c r="D1241" s="1" t="s">
        <v>2064</v>
      </c>
      <c r="E1241" s="1" t="s">
        <v>3461</v>
      </c>
      <c r="F1241" s="1" t="s">
        <v>3476</v>
      </c>
      <c r="G1241" s="1">
        <v>636.61</v>
      </c>
      <c r="H1241" s="1">
        <v>1</v>
      </c>
      <c r="I1241" s="1">
        <f>Sales[[#This Row],[Selling Price]]*H1241</f>
        <v>636.61</v>
      </c>
      <c r="J1241" s="1">
        <f>VLOOKUP(Sales[[#This Row],[Product ID]],Products[],4,0)</f>
        <v>878.74</v>
      </c>
      <c r="K1241" s="1">
        <f>Sales[[#This Row],[Total Sales]]-Sales[[#This Row],[Cost price]]</f>
        <v>-242.13</v>
      </c>
      <c r="L1241" s="1" t="str">
        <f>TEXT(Sales[[#This Row],[Date and Time]],"dddd")</f>
        <v>Friday</v>
      </c>
      <c r="M1241" s="1" t="str">
        <f>TEXT(Sales[[#This Row],[Date and Time]],"mm")</f>
        <v>10</v>
      </c>
      <c r="N1241" s="10" t="str">
        <f>TEXT(Sales[[#This Row],[Date and Time]],"mmmm")</f>
        <v>October</v>
      </c>
    </row>
    <row r="1242" spans="1:14" x14ac:dyDescent="0.3">
      <c r="A1242" s="1" t="s">
        <v>4710</v>
      </c>
      <c r="B1242" s="2">
        <v>45315.722951388889</v>
      </c>
      <c r="C1242" s="1" t="s">
        <v>3277</v>
      </c>
      <c r="D1242" s="1" t="s">
        <v>3066</v>
      </c>
      <c r="E1242" s="1" t="s">
        <v>3466</v>
      </c>
      <c r="F1242" s="1" t="s">
        <v>3476</v>
      </c>
      <c r="G1242" s="1">
        <v>367.51</v>
      </c>
      <c r="H1242" s="1">
        <v>10</v>
      </c>
      <c r="I1242" s="1">
        <f>Sales[[#This Row],[Selling Price]]*H1242</f>
        <v>3675.1</v>
      </c>
      <c r="J1242" s="1">
        <f>VLOOKUP(Sales[[#This Row],[Product ID]],Products[],4,0)</f>
        <v>439.15</v>
      </c>
      <c r="K1242" s="1">
        <f>Sales[[#This Row],[Total Sales]]-Sales[[#This Row],[Cost price]]</f>
        <v>3235.95</v>
      </c>
      <c r="L1242" s="1" t="str">
        <f>TEXT(Sales[[#This Row],[Date and Time]],"dddd")</f>
        <v>Wednesday</v>
      </c>
      <c r="M1242" s="1" t="str">
        <f>TEXT(Sales[[#This Row],[Date and Time]],"mm")</f>
        <v>01</v>
      </c>
      <c r="N1242" s="10" t="str">
        <f>TEXT(Sales[[#This Row],[Date and Time]],"mmmm")</f>
        <v>January</v>
      </c>
    </row>
    <row r="1243" spans="1:14" x14ac:dyDescent="0.3">
      <c r="A1243" s="1" t="s">
        <v>4711</v>
      </c>
      <c r="B1243" s="2">
        <v>45564.651296296295</v>
      </c>
      <c r="C1243" s="1" t="s">
        <v>3427</v>
      </c>
      <c r="D1243" s="1" t="s">
        <v>2550</v>
      </c>
      <c r="E1243" s="1" t="s">
        <v>3464</v>
      </c>
      <c r="F1243" s="1" t="s">
        <v>3469</v>
      </c>
      <c r="G1243" s="1">
        <v>539.21</v>
      </c>
      <c r="H1243" s="1">
        <v>8</v>
      </c>
      <c r="I1243" s="1">
        <f>Sales[[#This Row],[Selling Price]]*H1243</f>
        <v>4313.68</v>
      </c>
      <c r="J1243" s="1">
        <f>VLOOKUP(Sales[[#This Row],[Product ID]],Products[],4,0)</f>
        <v>348.26</v>
      </c>
      <c r="K1243" s="1">
        <f>Sales[[#This Row],[Total Sales]]-Sales[[#This Row],[Cost price]]</f>
        <v>3965.42</v>
      </c>
      <c r="L1243" s="1" t="str">
        <f>TEXT(Sales[[#This Row],[Date and Time]],"dddd")</f>
        <v>Sunday</v>
      </c>
      <c r="M1243" s="1" t="str">
        <f>TEXT(Sales[[#This Row],[Date and Time]],"mm")</f>
        <v>09</v>
      </c>
      <c r="N1243" s="10" t="str">
        <f>TEXT(Sales[[#This Row],[Date and Time]],"mmmm")</f>
        <v>September</v>
      </c>
    </row>
    <row r="1244" spans="1:14" x14ac:dyDescent="0.3">
      <c r="A1244" s="1" t="s">
        <v>4712</v>
      </c>
      <c r="B1244" s="2">
        <v>45342.463043981479</v>
      </c>
      <c r="C1244" s="1" t="s">
        <v>3337</v>
      </c>
      <c r="D1244" s="1" t="s">
        <v>2427</v>
      </c>
      <c r="E1244" s="1" t="s">
        <v>3471</v>
      </c>
      <c r="F1244" s="1" t="s">
        <v>3472</v>
      </c>
      <c r="G1244" s="1">
        <v>522.88</v>
      </c>
      <c r="H1244" s="1">
        <v>7</v>
      </c>
      <c r="I1244" s="1">
        <f>Sales[[#This Row],[Selling Price]]*H1244</f>
        <v>3660.16</v>
      </c>
      <c r="J1244" s="1">
        <f>VLOOKUP(Sales[[#This Row],[Product ID]],Products[],4,0)</f>
        <v>899.57</v>
      </c>
      <c r="K1244" s="1">
        <f>Sales[[#This Row],[Total Sales]]-Sales[[#This Row],[Cost price]]</f>
        <v>2760.5899999999997</v>
      </c>
      <c r="L1244" s="1" t="str">
        <f>TEXT(Sales[[#This Row],[Date and Time]],"dddd")</f>
        <v>Tuesday</v>
      </c>
      <c r="M1244" s="1" t="str">
        <f>TEXT(Sales[[#This Row],[Date and Time]],"mm")</f>
        <v>02</v>
      </c>
      <c r="N1244" s="10" t="str">
        <f>TEXT(Sales[[#This Row],[Date and Time]],"mmmm")</f>
        <v>February</v>
      </c>
    </row>
    <row r="1245" spans="1:14" x14ac:dyDescent="0.3">
      <c r="A1245" s="1" t="s">
        <v>4713</v>
      </c>
      <c r="B1245" s="2">
        <v>45540.117314814815</v>
      </c>
      <c r="C1245" s="1" t="s">
        <v>3291</v>
      </c>
      <c r="D1245" s="1" t="s">
        <v>2485</v>
      </c>
      <c r="E1245" s="1" t="s">
        <v>3464</v>
      </c>
      <c r="F1245" s="1" t="s">
        <v>3462</v>
      </c>
      <c r="G1245" s="1">
        <v>477.69</v>
      </c>
      <c r="H1245" s="1">
        <v>6</v>
      </c>
      <c r="I1245" s="1">
        <f>Sales[[#This Row],[Selling Price]]*H1245</f>
        <v>2866.14</v>
      </c>
      <c r="J1245" s="1">
        <f>VLOOKUP(Sales[[#This Row],[Product ID]],Products[],4,0)</f>
        <v>352.83</v>
      </c>
      <c r="K1245" s="1">
        <f>Sales[[#This Row],[Total Sales]]-Sales[[#This Row],[Cost price]]</f>
        <v>2513.31</v>
      </c>
      <c r="L1245" s="1" t="str">
        <f>TEXT(Sales[[#This Row],[Date and Time]],"dddd")</f>
        <v>Thursday</v>
      </c>
      <c r="M1245" s="1" t="str">
        <f>TEXT(Sales[[#This Row],[Date and Time]],"mm")</f>
        <v>09</v>
      </c>
      <c r="N1245" s="10" t="str">
        <f>TEXT(Sales[[#This Row],[Date and Time]],"mmmm")</f>
        <v>September</v>
      </c>
    </row>
    <row r="1246" spans="1:14" x14ac:dyDescent="0.3">
      <c r="A1246" s="1" t="s">
        <v>4714</v>
      </c>
      <c r="B1246" s="2">
        <v>45389.736261574071</v>
      </c>
      <c r="C1246" s="1" t="s">
        <v>3289</v>
      </c>
      <c r="D1246" s="1" t="s">
        <v>733</v>
      </c>
      <c r="E1246" s="1" t="s">
        <v>3466</v>
      </c>
      <c r="F1246" s="1" t="s">
        <v>3472</v>
      </c>
      <c r="G1246" s="1">
        <v>886.55</v>
      </c>
      <c r="H1246" s="1">
        <v>7</v>
      </c>
      <c r="I1246" s="1">
        <f>Sales[[#This Row],[Selling Price]]*H1246</f>
        <v>6205.8499999999995</v>
      </c>
      <c r="J1246" s="1">
        <f>VLOOKUP(Sales[[#This Row],[Product ID]],Products[],4,0)</f>
        <v>184.29</v>
      </c>
      <c r="K1246" s="1">
        <f>Sales[[#This Row],[Total Sales]]-Sales[[#This Row],[Cost price]]</f>
        <v>6021.5599999999995</v>
      </c>
      <c r="L1246" s="1" t="str">
        <f>TEXT(Sales[[#This Row],[Date and Time]],"dddd")</f>
        <v>Sunday</v>
      </c>
      <c r="M1246" s="1" t="str">
        <f>TEXT(Sales[[#This Row],[Date and Time]],"mm")</f>
        <v>04</v>
      </c>
      <c r="N1246" s="10" t="str">
        <f>TEXT(Sales[[#This Row],[Date and Time]],"mmmm")</f>
        <v>April</v>
      </c>
    </row>
    <row r="1247" spans="1:14" x14ac:dyDescent="0.3">
      <c r="A1247" s="1" t="s">
        <v>4715</v>
      </c>
      <c r="B1247" s="2">
        <v>45608.449131944442</v>
      </c>
      <c r="C1247" s="1" t="s">
        <v>3421</v>
      </c>
      <c r="D1247" s="1" t="s">
        <v>642</v>
      </c>
      <c r="E1247" s="1" t="s">
        <v>3464</v>
      </c>
      <c r="F1247" s="1" t="s">
        <v>3476</v>
      </c>
      <c r="G1247" s="1">
        <v>511.91</v>
      </c>
      <c r="H1247" s="1">
        <v>3</v>
      </c>
      <c r="I1247" s="1">
        <f>Sales[[#This Row],[Selling Price]]*H1247</f>
        <v>1535.73</v>
      </c>
      <c r="J1247" s="1">
        <f>VLOOKUP(Sales[[#This Row],[Product ID]],Products[],4,0)</f>
        <v>407.18</v>
      </c>
      <c r="K1247" s="1">
        <f>Sales[[#This Row],[Total Sales]]-Sales[[#This Row],[Cost price]]</f>
        <v>1128.55</v>
      </c>
      <c r="L1247" s="1" t="str">
        <f>TEXT(Sales[[#This Row],[Date and Time]],"dddd")</f>
        <v>Tuesday</v>
      </c>
      <c r="M1247" s="1" t="str">
        <f>TEXT(Sales[[#This Row],[Date and Time]],"mm")</f>
        <v>11</v>
      </c>
      <c r="N1247" s="10" t="str">
        <f>TEXT(Sales[[#This Row],[Date and Time]],"mmmm")</f>
        <v>November</v>
      </c>
    </row>
    <row r="1248" spans="1:14" x14ac:dyDescent="0.3">
      <c r="A1248" s="1" t="s">
        <v>4716</v>
      </c>
      <c r="B1248" s="2">
        <v>45463.144861111112</v>
      </c>
      <c r="C1248" s="1" t="s">
        <v>3237</v>
      </c>
      <c r="D1248" s="1" t="s">
        <v>1747</v>
      </c>
      <c r="E1248" s="1" t="s">
        <v>3461</v>
      </c>
      <c r="F1248" s="1" t="s">
        <v>3472</v>
      </c>
      <c r="G1248" s="1">
        <v>949.89</v>
      </c>
      <c r="H1248" s="1">
        <v>8</v>
      </c>
      <c r="I1248" s="1">
        <f>Sales[[#This Row],[Selling Price]]*H1248</f>
        <v>7599.12</v>
      </c>
      <c r="J1248" s="1">
        <f>VLOOKUP(Sales[[#This Row],[Product ID]],Products[],4,0)</f>
        <v>481</v>
      </c>
      <c r="K1248" s="1">
        <f>Sales[[#This Row],[Total Sales]]-Sales[[#This Row],[Cost price]]</f>
        <v>7118.12</v>
      </c>
      <c r="L1248" s="1" t="str">
        <f>TEXT(Sales[[#This Row],[Date and Time]],"dddd")</f>
        <v>Thursday</v>
      </c>
      <c r="M1248" s="1" t="str">
        <f>TEXT(Sales[[#This Row],[Date and Time]],"mm")</f>
        <v>06</v>
      </c>
      <c r="N1248" s="10" t="str">
        <f>TEXT(Sales[[#This Row],[Date and Time]],"mmmm")</f>
        <v>June</v>
      </c>
    </row>
    <row r="1249" spans="1:14" x14ac:dyDescent="0.3">
      <c r="A1249" s="1" t="s">
        <v>4717</v>
      </c>
      <c r="B1249" s="2">
        <v>45554.192048611112</v>
      </c>
      <c r="C1249" s="1" t="s">
        <v>3338</v>
      </c>
      <c r="D1249" s="1" t="s">
        <v>638</v>
      </c>
      <c r="E1249" s="1" t="s">
        <v>3464</v>
      </c>
      <c r="F1249" s="1" t="s">
        <v>3467</v>
      </c>
      <c r="G1249" s="1">
        <v>687.82</v>
      </c>
      <c r="H1249" s="1">
        <v>8</v>
      </c>
      <c r="I1249" s="1">
        <f>Sales[[#This Row],[Selling Price]]*H1249</f>
        <v>5502.56</v>
      </c>
      <c r="J1249" s="1">
        <f>VLOOKUP(Sales[[#This Row],[Product ID]],Products[],4,0)</f>
        <v>15.69</v>
      </c>
      <c r="K1249" s="1">
        <f>Sales[[#This Row],[Total Sales]]-Sales[[#This Row],[Cost price]]</f>
        <v>5486.8700000000008</v>
      </c>
      <c r="L1249" s="1" t="str">
        <f>TEXT(Sales[[#This Row],[Date and Time]],"dddd")</f>
        <v>Thursday</v>
      </c>
      <c r="M1249" s="1" t="str">
        <f>TEXT(Sales[[#This Row],[Date and Time]],"mm")</f>
        <v>09</v>
      </c>
      <c r="N1249" s="10" t="str">
        <f>TEXT(Sales[[#This Row],[Date and Time]],"mmmm")</f>
        <v>September</v>
      </c>
    </row>
    <row r="1250" spans="1:14" x14ac:dyDescent="0.3">
      <c r="A1250" s="1" t="s">
        <v>4718</v>
      </c>
      <c r="B1250" s="2">
        <v>45445.156111111108</v>
      </c>
      <c r="C1250" s="1" t="s">
        <v>3406</v>
      </c>
      <c r="D1250" s="1" t="s">
        <v>3008</v>
      </c>
      <c r="E1250" s="1" t="s">
        <v>3471</v>
      </c>
      <c r="F1250" s="1" t="s">
        <v>3469</v>
      </c>
      <c r="G1250" s="1">
        <v>234.47</v>
      </c>
      <c r="H1250" s="1">
        <v>9</v>
      </c>
      <c r="I1250" s="1">
        <f>Sales[[#This Row],[Selling Price]]*H1250</f>
        <v>2110.23</v>
      </c>
      <c r="J1250" s="1">
        <f>VLOOKUP(Sales[[#This Row],[Product ID]],Products[],4,0)</f>
        <v>585.16999999999996</v>
      </c>
      <c r="K1250" s="1">
        <f>Sales[[#This Row],[Total Sales]]-Sales[[#This Row],[Cost price]]</f>
        <v>1525.06</v>
      </c>
      <c r="L1250" s="1" t="str">
        <f>TEXT(Sales[[#This Row],[Date and Time]],"dddd")</f>
        <v>Sunday</v>
      </c>
      <c r="M1250" s="1" t="str">
        <f>TEXT(Sales[[#This Row],[Date and Time]],"mm")</f>
        <v>06</v>
      </c>
      <c r="N1250" s="10" t="str">
        <f>TEXT(Sales[[#This Row],[Date and Time]],"mmmm")</f>
        <v>June</v>
      </c>
    </row>
    <row r="1251" spans="1:14" x14ac:dyDescent="0.3">
      <c r="A1251" s="1" t="s">
        <v>4719</v>
      </c>
      <c r="B1251" s="2">
        <v>45455.12059027778</v>
      </c>
      <c r="C1251" s="1" t="s">
        <v>3249</v>
      </c>
      <c r="D1251" s="1" t="s">
        <v>3139</v>
      </c>
      <c r="E1251" s="1" t="s">
        <v>3466</v>
      </c>
      <c r="F1251" s="1" t="s">
        <v>3462</v>
      </c>
      <c r="G1251" s="1">
        <v>827.54</v>
      </c>
      <c r="H1251" s="1">
        <v>2</v>
      </c>
      <c r="I1251" s="1">
        <f>Sales[[#This Row],[Selling Price]]*H1251</f>
        <v>1655.08</v>
      </c>
      <c r="J1251" s="1">
        <f>VLOOKUP(Sales[[#This Row],[Product ID]],Products[],4,0)</f>
        <v>866.87</v>
      </c>
      <c r="K1251" s="1">
        <f>Sales[[#This Row],[Total Sales]]-Sales[[#This Row],[Cost price]]</f>
        <v>788.20999999999992</v>
      </c>
      <c r="L1251" s="1" t="str">
        <f>TEXT(Sales[[#This Row],[Date and Time]],"dddd")</f>
        <v>Wednesday</v>
      </c>
      <c r="M1251" s="1" t="str">
        <f>TEXT(Sales[[#This Row],[Date and Time]],"mm")</f>
        <v>06</v>
      </c>
      <c r="N1251" s="10" t="str">
        <f>TEXT(Sales[[#This Row],[Date and Time]],"mmmm")</f>
        <v>June</v>
      </c>
    </row>
    <row r="1252" spans="1:14" x14ac:dyDescent="0.3">
      <c r="A1252" s="1" t="s">
        <v>4720</v>
      </c>
      <c r="B1252" s="2">
        <v>45590.310115740744</v>
      </c>
      <c r="C1252" s="1" t="s">
        <v>3337</v>
      </c>
      <c r="D1252" s="1" t="s">
        <v>3139</v>
      </c>
      <c r="E1252" s="1" t="s">
        <v>3479</v>
      </c>
      <c r="F1252" s="1" t="s">
        <v>3467</v>
      </c>
      <c r="G1252" s="1">
        <v>808.64</v>
      </c>
      <c r="H1252" s="1">
        <v>4</v>
      </c>
      <c r="I1252" s="1">
        <f>Sales[[#This Row],[Selling Price]]*H1252</f>
        <v>3234.56</v>
      </c>
      <c r="J1252" s="1">
        <f>VLOOKUP(Sales[[#This Row],[Product ID]],Products[],4,0)</f>
        <v>899.57</v>
      </c>
      <c r="K1252" s="1">
        <f>Sales[[#This Row],[Total Sales]]-Sales[[#This Row],[Cost price]]</f>
        <v>2334.9899999999998</v>
      </c>
      <c r="L1252" s="1" t="str">
        <f>TEXT(Sales[[#This Row],[Date and Time]],"dddd")</f>
        <v>Friday</v>
      </c>
      <c r="M1252" s="1" t="str">
        <f>TEXT(Sales[[#This Row],[Date and Time]],"mm")</f>
        <v>10</v>
      </c>
      <c r="N1252" s="10" t="str">
        <f>TEXT(Sales[[#This Row],[Date and Time]],"mmmm")</f>
        <v>October</v>
      </c>
    </row>
    <row r="1253" spans="1:14" x14ac:dyDescent="0.3">
      <c r="A1253" s="1" t="s">
        <v>4721</v>
      </c>
      <c r="B1253" s="2">
        <v>45325.322800925926</v>
      </c>
      <c r="C1253" s="1" t="s">
        <v>3390</v>
      </c>
      <c r="D1253" s="1" t="s">
        <v>1044</v>
      </c>
      <c r="E1253" s="1" t="s">
        <v>3466</v>
      </c>
      <c r="F1253" s="1" t="s">
        <v>3462</v>
      </c>
      <c r="G1253" s="1">
        <v>819.66</v>
      </c>
      <c r="H1253" s="1">
        <v>1</v>
      </c>
      <c r="I1253" s="1">
        <f>Sales[[#This Row],[Selling Price]]*H1253</f>
        <v>819.66</v>
      </c>
      <c r="J1253" s="1">
        <f>VLOOKUP(Sales[[#This Row],[Product ID]],Products[],4,0)</f>
        <v>612.41999999999996</v>
      </c>
      <c r="K1253" s="1">
        <f>Sales[[#This Row],[Total Sales]]-Sales[[#This Row],[Cost price]]</f>
        <v>207.24</v>
      </c>
      <c r="L1253" s="1" t="str">
        <f>TEXT(Sales[[#This Row],[Date and Time]],"dddd")</f>
        <v>Saturday</v>
      </c>
      <c r="M1253" s="1" t="str">
        <f>TEXT(Sales[[#This Row],[Date and Time]],"mm")</f>
        <v>02</v>
      </c>
      <c r="N1253" s="10" t="str">
        <f>TEXT(Sales[[#This Row],[Date and Time]],"mmmm")</f>
        <v>February</v>
      </c>
    </row>
    <row r="1254" spans="1:14" x14ac:dyDescent="0.3">
      <c r="A1254" s="1" t="s">
        <v>4722</v>
      </c>
      <c r="B1254" s="2">
        <v>45439.810520833336</v>
      </c>
      <c r="C1254" s="1" t="s">
        <v>3386</v>
      </c>
      <c r="D1254" s="1" t="s">
        <v>2807</v>
      </c>
      <c r="E1254" s="1" t="s">
        <v>3479</v>
      </c>
      <c r="F1254" s="1" t="s">
        <v>3472</v>
      </c>
      <c r="G1254" s="1">
        <v>1459.11</v>
      </c>
      <c r="H1254" s="1">
        <v>1</v>
      </c>
      <c r="I1254" s="1">
        <f>Sales[[#This Row],[Selling Price]]*H1254</f>
        <v>1459.11</v>
      </c>
      <c r="J1254" s="1">
        <f>VLOOKUP(Sales[[#This Row],[Product ID]],Products[],4,0)</f>
        <v>751.27</v>
      </c>
      <c r="K1254" s="1">
        <f>Sales[[#This Row],[Total Sales]]-Sales[[#This Row],[Cost price]]</f>
        <v>707.83999999999992</v>
      </c>
      <c r="L1254" s="1" t="str">
        <f>TEXT(Sales[[#This Row],[Date and Time]],"dddd")</f>
        <v>Monday</v>
      </c>
      <c r="M1254" s="1" t="str">
        <f>TEXT(Sales[[#This Row],[Date and Time]],"mm")</f>
        <v>05</v>
      </c>
      <c r="N1254" s="10" t="str">
        <f>TEXT(Sales[[#This Row],[Date and Time]],"mmmm")</f>
        <v>May</v>
      </c>
    </row>
    <row r="1255" spans="1:14" x14ac:dyDescent="0.3">
      <c r="A1255" s="1" t="s">
        <v>4723</v>
      </c>
      <c r="B1255" s="2">
        <v>45413.76898148148</v>
      </c>
      <c r="C1255" s="1" t="s">
        <v>3330</v>
      </c>
      <c r="D1255" s="1" t="s">
        <v>795</v>
      </c>
      <c r="E1255" s="1" t="s">
        <v>3464</v>
      </c>
      <c r="F1255" s="1" t="s">
        <v>3476</v>
      </c>
      <c r="G1255" s="1">
        <v>381.42</v>
      </c>
      <c r="H1255" s="1">
        <v>9</v>
      </c>
      <c r="I1255" s="1">
        <f>Sales[[#This Row],[Selling Price]]*H1255</f>
        <v>3432.78</v>
      </c>
      <c r="J1255" s="1">
        <f>VLOOKUP(Sales[[#This Row],[Product ID]],Products[],4,0)</f>
        <v>368.23</v>
      </c>
      <c r="K1255" s="1">
        <f>Sales[[#This Row],[Total Sales]]-Sales[[#This Row],[Cost price]]</f>
        <v>3064.55</v>
      </c>
      <c r="L1255" s="1" t="str">
        <f>TEXT(Sales[[#This Row],[Date and Time]],"dddd")</f>
        <v>Wednesday</v>
      </c>
      <c r="M1255" s="1" t="str">
        <f>TEXT(Sales[[#This Row],[Date and Time]],"mm")</f>
        <v>05</v>
      </c>
      <c r="N1255" s="10" t="str">
        <f>TEXT(Sales[[#This Row],[Date and Time]],"mmmm")</f>
        <v>May</v>
      </c>
    </row>
    <row r="1256" spans="1:14" x14ac:dyDescent="0.3">
      <c r="A1256" s="1" t="s">
        <v>4724</v>
      </c>
      <c r="B1256" s="2">
        <v>45395.188831018517</v>
      </c>
      <c r="C1256" s="1" t="s">
        <v>3416</v>
      </c>
      <c r="D1256" s="1" t="s">
        <v>1728</v>
      </c>
      <c r="E1256" s="1" t="s">
        <v>3479</v>
      </c>
      <c r="F1256" s="1" t="s">
        <v>3476</v>
      </c>
      <c r="G1256" s="1">
        <v>205.01</v>
      </c>
      <c r="H1256" s="1">
        <v>3</v>
      </c>
      <c r="I1256" s="1">
        <f>Sales[[#This Row],[Selling Price]]*H1256</f>
        <v>615.03</v>
      </c>
      <c r="J1256" s="1">
        <f>VLOOKUP(Sales[[#This Row],[Product ID]],Products[],4,0)</f>
        <v>753.5</v>
      </c>
      <c r="K1256" s="1">
        <f>Sales[[#This Row],[Total Sales]]-Sales[[#This Row],[Cost price]]</f>
        <v>-138.47000000000003</v>
      </c>
      <c r="L1256" s="1" t="str">
        <f>TEXT(Sales[[#This Row],[Date and Time]],"dddd")</f>
        <v>Saturday</v>
      </c>
      <c r="M1256" s="1" t="str">
        <f>TEXT(Sales[[#This Row],[Date and Time]],"mm")</f>
        <v>04</v>
      </c>
      <c r="N1256" s="10" t="str">
        <f>TEXT(Sales[[#This Row],[Date and Time]],"mmmm")</f>
        <v>April</v>
      </c>
    </row>
    <row r="1257" spans="1:14" x14ac:dyDescent="0.3">
      <c r="A1257" s="1" t="s">
        <v>4725</v>
      </c>
      <c r="B1257" s="2">
        <v>45429.841122685182</v>
      </c>
      <c r="C1257" s="1" t="s">
        <v>3338</v>
      </c>
      <c r="D1257" s="1" t="s">
        <v>576</v>
      </c>
      <c r="E1257" s="1" t="s">
        <v>3461</v>
      </c>
      <c r="F1257" s="1" t="s">
        <v>3462</v>
      </c>
      <c r="G1257" s="1">
        <v>460.57</v>
      </c>
      <c r="H1257" s="1">
        <v>2</v>
      </c>
      <c r="I1257" s="1">
        <f>Sales[[#This Row],[Selling Price]]*H1257</f>
        <v>921.14</v>
      </c>
      <c r="J1257" s="1">
        <f>VLOOKUP(Sales[[#This Row],[Product ID]],Products[],4,0)</f>
        <v>15.69</v>
      </c>
      <c r="K1257" s="1">
        <f>Sales[[#This Row],[Total Sales]]-Sales[[#This Row],[Cost price]]</f>
        <v>905.44999999999993</v>
      </c>
      <c r="L1257" s="1" t="str">
        <f>TEXT(Sales[[#This Row],[Date and Time]],"dddd")</f>
        <v>Friday</v>
      </c>
      <c r="M1257" s="1" t="str">
        <f>TEXT(Sales[[#This Row],[Date and Time]],"mm")</f>
        <v>05</v>
      </c>
      <c r="N1257" s="10" t="str">
        <f>TEXT(Sales[[#This Row],[Date and Time]],"mmmm")</f>
        <v>May</v>
      </c>
    </row>
    <row r="1258" spans="1:14" x14ac:dyDescent="0.3">
      <c r="A1258" s="1" t="s">
        <v>4726</v>
      </c>
      <c r="B1258" s="2">
        <v>45367.744062500002</v>
      </c>
      <c r="C1258" s="1" t="s">
        <v>3304</v>
      </c>
      <c r="D1258" s="1" t="s">
        <v>2298</v>
      </c>
      <c r="E1258" s="1" t="s">
        <v>3479</v>
      </c>
      <c r="F1258" s="1" t="s">
        <v>3469</v>
      </c>
      <c r="G1258" s="1">
        <v>593.80999999999995</v>
      </c>
      <c r="H1258" s="1">
        <v>5</v>
      </c>
      <c r="I1258" s="1">
        <f>Sales[[#This Row],[Selling Price]]*H1258</f>
        <v>2969.0499999999997</v>
      </c>
      <c r="J1258" s="1">
        <f>VLOOKUP(Sales[[#This Row],[Product ID]],Products[],4,0)</f>
        <v>17.89</v>
      </c>
      <c r="K1258" s="1">
        <f>Sales[[#This Row],[Total Sales]]-Sales[[#This Row],[Cost price]]</f>
        <v>2951.16</v>
      </c>
      <c r="L1258" s="1" t="str">
        <f>TEXT(Sales[[#This Row],[Date and Time]],"dddd")</f>
        <v>Saturday</v>
      </c>
      <c r="M1258" s="1" t="str">
        <f>TEXT(Sales[[#This Row],[Date and Time]],"mm")</f>
        <v>03</v>
      </c>
      <c r="N1258" s="10" t="str">
        <f>TEXT(Sales[[#This Row],[Date and Time]],"mmmm")</f>
        <v>March</v>
      </c>
    </row>
    <row r="1259" spans="1:14" x14ac:dyDescent="0.3">
      <c r="A1259" s="1" t="s">
        <v>4727</v>
      </c>
      <c r="B1259" s="2">
        <v>45383.656134259261</v>
      </c>
      <c r="C1259" s="1" t="s">
        <v>3217</v>
      </c>
      <c r="D1259" s="1" t="s">
        <v>495</v>
      </c>
      <c r="E1259" s="1" t="s">
        <v>3479</v>
      </c>
      <c r="F1259" s="1" t="s">
        <v>3476</v>
      </c>
      <c r="G1259" s="1">
        <v>1887.89</v>
      </c>
      <c r="H1259" s="1">
        <v>7</v>
      </c>
      <c r="I1259" s="1">
        <f>Sales[[#This Row],[Selling Price]]*H1259</f>
        <v>13215.230000000001</v>
      </c>
      <c r="J1259" s="1">
        <f>VLOOKUP(Sales[[#This Row],[Product ID]],Products[],4,0)</f>
        <v>253.61</v>
      </c>
      <c r="K1259" s="1">
        <f>Sales[[#This Row],[Total Sales]]-Sales[[#This Row],[Cost price]]</f>
        <v>12961.62</v>
      </c>
      <c r="L1259" s="1" t="str">
        <f>TEXT(Sales[[#This Row],[Date and Time]],"dddd")</f>
        <v>Monday</v>
      </c>
      <c r="M1259" s="1" t="str">
        <f>TEXT(Sales[[#This Row],[Date and Time]],"mm")</f>
        <v>04</v>
      </c>
      <c r="N1259" s="10" t="str">
        <f>TEXT(Sales[[#This Row],[Date and Time]],"mmmm")</f>
        <v>April</v>
      </c>
    </row>
    <row r="1260" spans="1:14" x14ac:dyDescent="0.3">
      <c r="A1260" s="1" t="s">
        <v>4728</v>
      </c>
      <c r="B1260" s="2">
        <v>45401.398425925923</v>
      </c>
      <c r="C1260" s="1" t="s">
        <v>3429</v>
      </c>
      <c r="D1260" s="1" t="s">
        <v>1753</v>
      </c>
      <c r="E1260" s="1" t="s">
        <v>3466</v>
      </c>
      <c r="F1260" s="1" t="s">
        <v>3476</v>
      </c>
      <c r="G1260" s="1">
        <v>198.24</v>
      </c>
      <c r="H1260" s="1">
        <v>8</v>
      </c>
      <c r="I1260" s="1">
        <f>Sales[[#This Row],[Selling Price]]*H1260</f>
        <v>1585.92</v>
      </c>
      <c r="J1260" s="1">
        <f>VLOOKUP(Sales[[#This Row],[Product ID]],Products[],4,0)</f>
        <v>653.88</v>
      </c>
      <c r="K1260" s="1">
        <f>Sales[[#This Row],[Total Sales]]-Sales[[#This Row],[Cost price]]</f>
        <v>932.04000000000008</v>
      </c>
      <c r="L1260" s="1" t="str">
        <f>TEXT(Sales[[#This Row],[Date and Time]],"dddd")</f>
        <v>Friday</v>
      </c>
      <c r="M1260" s="1" t="str">
        <f>TEXT(Sales[[#This Row],[Date and Time]],"mm")</f>
        <v>04</v>
      </c>
      <c r="N1260" s="10" t="str">
        <f>TEXT(Sales[[#This Row],[Date and Time]],"mmmm")</f>
        <v>April</v>
      </c>
    </row>
    <row r="1261" spans="1:14" x14ac:dyDescent="0.3">
      <c r="A1261" s="1" t="s">
        <v>4729</v>
      </c>
      <c r="B1261" s="2">
        <v>45351.962118055555</v>
      </c>
      <c r="C1261" s="1" t="s">
        <v>3433</v>
      </c>
      <c r="D1261" s="1" t="s">
        <v>2795</v>
      </c>
      <c r="E1261" s="1" t="s">
        <v>3466</v>
      </c>
      <c r="F1261" s="1" t="s">
        <v>3476</v>
      </c>
      <c r="G1261" s="1">
        <v>1457.24</v>
      </c>
      <c r="H1261" s="1">
        <v>3</v>
      </c>
      <c r="I1261" s="1">
        <f>Sales[[#This Row],[Selling Price]]*H1261</f>
        <v>4371.72</v>
      </c>
      <c r="J1261" s="1">
        <f>VLOOKUP(Sales[[#This Row],[Product ID]],Products[],4,0)</f>
        <v>452.2</v>
      </c>
      <c r="K1261" s="1">
        <f>Sales[[#This Row],[Total Sales]]-Sales[[#This Row],[Cost price]]</f>
        <v>3919.5200000000004</v>
      </c>
      <c r="L1261" s="1" t="str">
        <f>TEXT(Sales[[#This Row],[Date and Time]],"dddd")</f>
        <v>Thursday</v>
      </c>
      <c r="M1261" s="1" t="str">
        <f>TEXT(Sales[[#This Row],[Date and Time]],"mm")</f>
        <v>02</v>
      </c>
      <c r="N1261" s="10" t="str">
        <f>TEXT(Sales[[#This Row],[Date and Time]],"mmmm")</f>
        <v>February</v>
      </c>
    </row>
    <row r="1262" spans="1:14" x14ac:dyDescent="0.3">
      <c r="A1262" s="1" t="s">
        <v>4730</v>
      </c>
      <c r="B1262" s="2">
        <v>45331.353043981479</v>
      </c>
      <c r="C1262" s="1" t="s">
        <v>3424</v>
      </c>
      <c r="D1262" s="1" t="s">
        <v>302</v>
      </c>
      <c r="E1262" s="1" t="s">
        <v>3464</v>
      </c>
      <c r="F1262" s="1" t="s">
        <v>3467</v>
      </c>
      <c r="G1262" s="1">
        <v>419.64</v>
      </c>
      <c r="H1262" s="1">
        <v>5</v>
      </c>
      <c r="I1262" s="1">
        <f>Sales[[#This Row],[Selling Price]]*H1262</f>
        <v>2098.1999999999998</v>
      </c>
      <c r="J1262" s="1">
        <f>VLOOKUP(Sales[[#This Row],[Product ID]],Products[],4,0)</f>
        <v>485.76</v>
      </c>
      <c r="K1262" s="1">
        <f>Sales[[#This Row],[Total Sales]]-Sales[[#This Row],[Cost price]]</f>
        <v>1612.4399999999998</v>
      </c>
      <c r="L1262" s="1" t="str">
        <f>TEXT(Sales[[#This Row],[Date and Time]],"dddd")</f>
        <v>Friday</v>
      </c>
      <c r="M1262" s="1" t="str">
        <f>TEXT(Sales[[#This Row],[Date and Time]],"mm")</f>
        <v>02</v>
      </c>
      <c r="N1262" s="10" t="str">
        <f>TEXT(Sales[[#This Row],[Date and Time]],"mmmm")</f>
        <v>February</v>
      </c>
    </row>
    <row r="1263" spans="1:14" x14ac:dyDescent="0.3">
      <c r="A1263" s="1" t="s">
        <v>4731</v>
      </c>
      <c r="B1263" s="2">
        <v>45307.642141203702</v>
      </c>
      <c r="C1263" s="1" t="s">
        <v>3370</v>
      </c>
      <c r="D1263" s="1" t="s">
        <v>1807</v>
      </c>
      <c r="E1263" s="1" t="s">
        <v>3479</v>
      </c>
      <c r="F1263" s="1" t="s">
        <v>3462</v>
      </c>
      <c r="G1263" s="1">
        <v>90.33</v>
      </c>
      <c r="H1263" s="1">
        <v>9</v>
      </c>
      <c r="I1263" s="1">
        <f>Sales[[#This Row],[Selling Price]]*H1263</f>
        <v>812.97</v>
      </c>
      <c r="J1263" s="1">
        <f>VLOOKUP(Sales[[#This Row],[Product ID]],Products[],4,0)</f>
        <v>621.46</v>
      </c>
      <c r="K1263" s="1">
        <f>Sales[[#This Row],[Total Sales]]-Sales[[#This Row],[Cost price]]</f>
        <v>191.51</v>
      </c>
      <c r="L1263" s="1" t="str">
        <f>TEXT(Sales[[#This Row],[Date and Time]],"dddd")</f>
        <v>Tuesday</v>
      </c>
      <c r="M1263" s="1" t="str">
        <f>TEXT(Sales[[#This Row],[Date and Time]],"mm")</f>
        <v>01</v>
      </c>
      <c r="N1263" s="10" t="str">
        <f>TEXT(Sales[[#This Row],[Date and Time]],"mmmm")</f>
        <v>January</v>
      </c>
    </row>
    <row r="1264" spans="1:14" x14ac:dyDescent="0.3">
      <c r="A1264" s="1" t="s">
        <v>4732</v>
      </c>
      <c r="B1264" s="2">
        <v>45369.792291666665</v>
      </c>
      <c r="C1264" s="1" t="s">
        <v>3406</v>
      </c>
      <c r="D1264" s="1" t="s">
        <v>126</v>
      </c>
      <c r="E1264" s="1" t="s">
        <v>3464</v>
      </c>
      <c r="F1264" s="1" t="s">
        <v>3462</v>
      </c>
      <c r="G1264" s="1">
        <v>1167.49</v>
      </c>
      <c r="H1264" s="1">
        <v>1</v>
      </c>
      <c r="I1264" s="1">
        <f>Sales[[#This Row],[Selling Price]]*H1264</f>
        <v>1167.49</v>
      </c>
      <c r="J1264" s="1">
        <f>VLOOKUP(Sales[[#This Row],[Product ID]],Products[],4,0)</f>
        <v>585.16999999999996</v>
      </c>
      <c r="K1264" s="1">
        <f>Sales[[#This Row],[Total Sales]]-Sales[[#This Row],[Cost price]]</f>
        <v>582.32000000000005</v>
      </c>
      <c r="L1264" s="1" t="str">
        <f>TEXT(Sales[[#This Row],[Date and Time]],"dddd")</f>
        <v>Monday</v>
      </c>
      <c r="M1264" s="1" t="str">
        <f>TEXT(Sales[[#This Row],[Date and Time]],"mm")</f>
        <v>03</v>
      </c>
      <c r="N1264" s="10" t="str">
        <f>TEXT(Sales[[#This Row],[Date and Time]],"mmmm")</f>
        <v>March</v>
      </c>
    </row>
    <row r="1265" spans="1:14" x14ac:dyDescent="0.3">
      <c r="A1265" s="1" t="s">
        <v>4733</v>
      </c>
      <c r="B1265" s="2">
        <v>45458.807337962964</v>
      </c>
      <c r="C1265" s="1" t="s">
        <v>3363</v>
      </c>
      <c r="D1265" s="1" t="s">
        <v>2617</v>
      </c>
      <c r="E1265" s="1" t="s">
        <v>3464</v>
      </c>
      <c r="F1265" s="1" t="s">
        <v>3476</v>
      </c>
      <c r="G1265" s="1">
        <v>58.24</v>
      </c>
      <c r="H1265" s="1">
        <v>6</v>
      </c>
      <c r="I1265" s="1">
        <f>Sales[[#This Row],[Selling Price]]*H1265</f>
        <v>349.44</v>
      </c>
      <c r="J1265" s="1">
        <f>VLOOKUP(Sales[[#This Row],[Product ID]],Products[],4,0)</f>
        <v>678.93</v>
      </c>
      <c r="K1265" s="1">
        <f>Sales[[#This Row],[Total Sales]]-Sales[[#This Row],[Cost price]]</f>
        <v>-329.48999999999995</v>
      </c>
      <c r="L1265" s="1" t="str">
        <f>TEXT(Sales[[#This Row],[Date and Time]],"dddd")</f>
        <v>Saturday</v>
      </c>
      <c r="M1265" s="1" t="str">
        <f>TEXT(Sales[[#This Row],[Date and Time]],"mm")</f>
        <v>06</v>
      </c>
      <c r="N1265" s="10" t="str">
        <f>TEXT(Sales[[#This Row],[Date and Time]],"mmmm")</f>
        <v>June</v>
      </c>
    </row>
    <row r="1266" spans="1:14" x14ac:dyDescent="0.3">
      <c r="A1266" s="1" t="s">
        <v>4734</v>
      </c>
      <c r="B1266" s="2">
        <v>45554.336006944446</v>
      </c>
      <c r="C1266" s="1" t="s">
        <v>3300</v>
      </c>
      <c r="D1266" s="1" t="s">
        <v>1968</v>
      </c>
      <c r="E1266" s="1" t="s">
        <v>3471</v>
      </c>
      <c r="F1266" s="1" t="s">
        <v>3469</v>
      </c>
      <c r="G1266" s="1">
        <v>590.47</v>
      </c>
      <c r="H1266" s="1">
        <v>9</v>
      </c>
      <c r="I1266" s="1">
        <f>Sales[[#This Row],[Selling Price]]*H1266</f>
        <v>5314.2300000000005</v>
      </c>
      <c r="J1266" s="1">
        <f>VLOOKUP(Sales[[#This Row],[Product ID]],Products[],4,0)</f>
        <v>762.05</v>
      </c>
      <c r="K1266" s="1">
        <f>Sales[[#This Row],[Total Sales]]-Sales[[#This Row],[Cost price]]</f>
        <v>4552.18</v>
      </c>
      <c r="L1266" s="1" t="str">
        <f>TEXT(Sales[[#This Row],[Date and Time]],"dddd")</f>
        <v>Thursday</v>
      </c>
      <c r="M1266" s="1" t="str">
        <f>TEXT(Sales[[#This Row],[Date and Time]],"mm")</f>
        <v>09</v>
      </c>
      <c r="N1266" s="10" t="str">
        <f>TEXT(Sales[[#This Row],[Date and Time]],"mmmm")</f>
        <v>September</v>
      </c>
    </row>
    <row r="1267" spans="1:14" x14ac:dyDescent="0.3">
      <c r="A1267" s="1" t="s">
        <v>4735</v>
      </c>
      <c r="B1267" s="2">
        <v>45292.106805555559</v>
      </c>
      <c r="C1267" s="1" t="s">
        <v>3329</v>
      </c>
      <c r="D1267" s="1" t="s">
        <v>1978</v>
      </c>
      <c r="E1267" s="1" t="s">
        <v>3471</v>
      </c>
      <c r="F1267" s="1" t="s">
        <v>3462</v>
      </c>
      <c r="G1267" s="1">
        <v>124.22</v>
      </c>
      <c r="H1267" s="1">
        <v>7</v>
      </c>
      <c r="I1267" s="1">
        <f>Sales[[#This Row],[Selling Price]]*H1267</f>
        <v>869.54</v>
      </c>
      <c r="J1267" s="1">
        <f>VLOOKUP(Sales[[#This Row],[Product ID]],Products[],4,0)</f>
        <v>596.91999999999996</v>
      </c>
      <c r="K1267" s="1">
        <f>Sales[[#This Row],[Total Sales]]-Sales[[#This Row],[Cost price]]</f>
        <v>272.62</v>
      </c>
      <c r="L1267" s="1" t="str">
        <f>TEXT(Sales[[#This Row],[Date and Time]],"dddd")</f>
        <v>Monday</v>
      </c>
      <c r="M1267" s="1" t="str">
        <f>TEXT(Sales[[#This Row],[Date and Time]],"mm")</f>
        <v>01</v>
      </c>
      <c r="N1267" s="10" t="str">
        <f>TEXT(Sales[[#This Row],[Date and Time]],"mmmm")</f>
        <v>January</v>
      </c>
    </row>
    <row r="1268" spans="1:14" x14ac:dyDescent="0.3">
      <c r="A1268" s="1" t="s">
        <v>4736</v>
      </c>
      <c r="B1268" s="2">
        <v>45353.235115740739</v>
      </c>
      <c r="C1268" s="1" t="s">
        <v>3453</v>
      </c>
      <c r="D1268" s="1" t="s">
        <v>1155</v>
      </c>
      <c r="E1268" s="1" t="s">
        <v>3461</v>
      </c>
      <c r="F1268" s="1" t="s">
        <v>3476</v>
      </c>
      <c r="G1268" s="1">
        <v>547.03</v>
      </c>
      <c r="H1268" s="1">
        <v>9</v>
      </c>
      <c r="I1268" s="1">
        <f>Sales[[#This Row],[Selling Price]]*H1268</f>
        <v>4923.2699999999995</v>
      </c>
      <c r="J1268" s="1">
        <f>VLOOKUP(Sales[[#This Row],[Product ID]],Products[],4,0)</f>
        <v>606.07000000000005</v>
      </c>
      <c r="K1268" s="1">
        <f>Sales[[#This Row],[Total Sales]]-Sales[[#This Row],[Cost price]]</f>
        <v>4317.2</v>
      </c>
      <c r="L1268" s="1" t="str">
        <f>TEXT(Sales[[#This Row],[Date and Time]],"dddd")</f>
        <v>Saturday</v>
      </c>
      <c r="M1268" s="1" t="str">
        <f>TEXT(Sales[[#This Row],[Date and Time]],"mm")</f>
        <v>03</v>
      </c>
      <c r="N1268" s="10" t="str">
        <f>TEXT(Sales[[#This Row],[Date and Time]],"mmmm")</f>
        <v>March</v>
      </c>
    </row>
    <row r="1269" spans="1:14" x14ac:dyDescent="0.3">
      <c r="A1269" s="1" t="s">
        <v>4737</v>
      </c>
      <c r="B1269" s="2">
        <v>45498.242268518516</v>
      </c>
      <c r="C1269" s="1" t="s">
        <v>3326</v>
      </c>
      <c r="D1269" s="1" t="s">
        <v>2213</v>
      </c>
      <c r="E1269" s="1" t="s">
        <v>3479</v>
      </c>
      <c r="F1269" s="1" t="s">
        <v>3472</v>
      </c>
      <c r="G1269" s="1">
        <v>1423.48</v>
      </c>
      <c r="H1269" s="1">
        <v>10</v>
      </c>
      <c r="I1269" s="1">
        <f>Sales[[#This Row],[Selling Price]]*H1269</f>
        <v>14234.8</v>
      </c>
      <c r="J1269" s="1">
        <f>VLOOKUP(Sales[[#This Row],[Product ID]],Products[],4,0)</f>
        <v>703.67</v>
      </c>
      <c r="K1269" s="1">
        <f>Sales[[#This Row],[Total Sales]]-Sales[[#This Row],[Cost price]]</f>
        <v>13531.13</v>
      </c>
      <c r="L1269" s="1" t="str">
        <f>TEXT(Sales[[#This Row],[Date and Time]],"dddd")</f>
        <v>Thursday</v>
      </c>
      <c r="M1269" s="1" t="str">
        <f>TEXT(Sales[[#This Row],[Date and Time]],"mm")</f>
        <v>07</v>
      </c>
      <c r="N1269" s="10" t="str">
        <f>TEXT(Sales[[#This Row],[Date and Time]],"mmmm")</f>
        <v>July</v>
      </c>
    </row>
    <row r="1270" spans="1:14" x14ac:dyDescent="0.3">
      <c r="A1270" s="1" t="s">
        <v>4738</v>
      </c>
      <c r="B1270" s="2">
        <v>45421.26</v>
      </c>
      <c r="C1270" s="1" t="s">
        <v>3335</v>
      </c>
      <c r="D1270" s="1" t="s">
        <v>747</v>
      </c>
      <c r="E1270" s="1" t="s">
        <v>3461</v>
      </c>
      <c r="F1270" s="1" t="s">
        <v>3467</v>
      </c>
      <c r="G1270" s="1">
        <v>291.79000000000002</v>
      </c>
      <c r="H1270" s="1">
        <v>8</v>
      </c>
      <c r="I1270" s="1">
        <f>Sales[[#This Row],[Selling Price]]*H1270</f>
        <v>2334.3200000000002</v>
      </c>
      <c r="J1270" s="1">
        <f>VLOOKUP(Sales[[#This Row],[Product ID]],Products[],4,0)</f>
        <v>303.60000000000002</v>
      </c>
      <c r="K1270" s="1">
        <f>Sales[[#This Row],[Total Sales]]-Sales[[#This Row],[Cost price]]</f>
        <v>2030.7200000000003</v>
      </c>
      <c r="L1270" s="1" t="str">
        <f>TEXT(Sales[[#This Row],[Date and Time]],"dddd")</f>
        <v>Thursday</v>
      </c>
      <c r="M1270" s="1" t="str">
        <f>TEXT(Sales[[#This Row],[Date and Time]],"mm")</f>
        <v>05</v>
      </c>
      <c r="N1270" s="10" t="str">
        <f>TEXT(Sales[[#This Row],[Date and Time]],"mmmm")</f>
        <v>May</v>
      </c>
    </row>
    <row r="1271" spans="1:14" x14ac:dyDescent="0.3">
      <c r="A1271" s="1" t="s">
        <v>4739</v>
      </c>
      <c r="B1271" s="2">
        <v>45465.670590277776</v>
      </c>
      <c r="C1271" s="1" t="s">
        <v>3283</v>
      </c>
      <c r="D1271" s="1" t="s">
        <v>2996</v>
      </c>
      <c r="E1271" s="1" t="s">
        <v>3479</v>
      </c>
      <c r="F1271" s="1" t="s">
        <v>3469</v>
      </c>
      <c r="G1271" s="1">
        <v>1409.32</v>
      </c>
      <c r="H1271" s="1">
        <v>9</v>
      </c>
      <c r="I1271" s="1">
        <f>Sales[[#This Row],[Selling Price]]*H1271</f>
        <v>12683.88</v>
      </c>
      <c r="J1271" s="1">
        <f>VLOOKUP(Sales[[#This Row],[Product ID]],Products[],4,0)</f>
        <v>462.14</v>
      </c>
      <c r="K1271" s="1">
        <f>Sales[[#This Row],[Total Sales]]-Sales[[#This Row],[Cost price]]</f>
        <v>12221.74</v>
      </c>
      <c r="L1271" s="1" t="str">
        <f>TEXT(Sales[[#This Row],[Date and Time]],"dddd")</f>
        <v>Saturday</v>
      </c>
      <c r="M1271" s="1" t="str">
        <f>TEXT(Sales[[#This Row],[Date and Time]],"mm")</f>
        <v>06</v>
      </c>
      <c r="N1271" s="10" t="str">
        <f>TEXT(Sales[[#This Row],[Date and Time]],"mmmm")</f>
        <v>June</v>
      </c>
    </row>
    <row r="1272" spans="1:14" x14ac:dyDescent="0.3">
      <c r="A1272" s="1" t="s">
        <v>4740</v>
      </c>
      <c r="B1272" s="2">
        <v>45467.844247685185</v>
      </c>
      <c r="C1272" s="1" t="s">
        <v>3253</v>
      </c>
      <c r="D1272" s="1" t="s">
        <v>2316</v>
      </c>
      <c r="E1272" s="1" t="s">
        <v>3479</v>
      </c>
      <c r="F1272" s="1" t="s">
        <v>3467</v>
      </c>
      <c r="G1272" s="1">
        <v>459.86</v>
      </c>
      <c r="H1272" s="1">
        <v>2</v>
      </c>
      <c r="I1272" s="1">
        <f>Sales[[#This Row],[Selling Price]]*H1272</f>
        <v>919.72</v>
      </c>
      <c r="J1272" s="1">
        <f>VLOOKUP(Sales[[#This Row],[Product ID]],Products[],4,0)</f>
        <v>34.31</v>
      </c>
      <c r="K1272" s="1">
        <f>Sales[[#This Row],[Total Sales]]-Sales[[#This Row],[Cost price]]</f>
        <v>885.41000000000008</v>
      </c>
      <c r="L1272" s="1" t="str">
        <f>TEXT(Sales[[#This Row],[Date and Time]],"dddd")</f>
        <v>Monday</v>
      </c>
      <c r="M1272" s="1" t="str">
        <f>TEXT(Sales[[#This Row],[Date and Time]],"mm")</f>
        <v>06</v>
      </c>
      <c r="N1272" s="10" t="str">
        <f>TEXT(Sales[[#This Row],[Date and Time]],"mmmm")</f>
        <v>June</v>
      </c>
    </row>
    <row r="1273" spans="1:14" x14ac:dyDescent="0.3">
      <c r="A1273" s="1" t="s">
        <v>4741</v>
      </c>
      <c r="B1273" s="2">
        <v>45452.724849537037</v>
      </c>
      <c r="C1273" s="1" t="s">
        <v>3359</v>
      </c>
      <c r="D1273" s="1" t="s">
        <v>1137</v>
      </c>
      <c r="E1273" s="1" t="s">
        <v>3479</v>
      </c>
      <c r="F1273" s="1" t="s">
        <v>3469</v>
      </c>
      <c r="G1273" s="1">
        <v>1856.16</v>
      </c>
      <c r="H1273" s="1">
        <v>4</v>
      </c>
      <c r="I1273" s="1">
        <f>Sales[[#This Row],[Selling Price]]*H1273</f>
        <v>7424.64</v>
      </c>
      <c r="J1273" s="1">
        <f>VLOOKUP(Sales[[#This Row],[Product ID]],Products[],4,0)</f>
        <v>750.19</v>
      </c>
      <c r="K1273" s="1">
        <f>Sales[[#This Row],[Total Sales]]-Sales[[#This Row],[Cost price]]</f>
        <v>6674.4500000000007</v>
      </c>
      <c r="L1273" s="1" t="str">
        <f>TEXT(Sales[[#This Row],[Date and Time]],"dddd")</f>
        <v>Sunday</v>
      </c>
      <c r="M1273" s="1" t="str">
        <f>TEXT(Sales[[#This Row],[Date and Time]],"mm")</f>
        <v>06</v>
      </c>
      <c r="N1273" s="10" t="str">
        <f>TEXT(Sales[[#This Row],[Date and Time]],"mmmm")</f>
        <v>June</v>
      </c>
    </row>
    <row r="1274" spans="1:14" x14ac:dyDescent="0.3">
      <c r="A1274" s="1" t="s">
        <v>4742</v>
      </c>
      <c r="B1274" s="2">
        <v>45499.107754629629</v>
      </c>
      <c r="C1274" s="1" t="s">
        <v>3309</v>
      </c>
      <c r="D1274" s="1" t="s">
        <v>276</v>
      </c>
      <c r="E1274" s="1" t="s">
        <v>3471</v>
      </c>
      <c r="F1274" s="1" t="s">
        <v>3469</v>
      </c>
      <c r="G1274" s="1">
        <v>1165.97</v>
      </c>
      <c r="H1274" s="1">
        <v>4</v>
      </c>
      <c r="I1274" s="1">
        <f>Sales[[#This Row],[Selling Price]]*H1274</f>
        <v>4663.88</v>
      </c>
      <c r="J1274" s="1">
        <f>VLOOKUP(Sales[[#This Row],[Product ID]],Products[],4,0)</f>
        <v>898.84</v>
      </c>
      <c r="K1274" s="1">
        <f>Sales[[#This Row],[Total Sales]]-Sales[[#This Row],[Cost price]]</f>
        <v>3765.04</v>
      </c>
      <c r="L1274" s="1" t="str">
        <f>TEXT(Sales[[#This Row],[Date and Time]],"dddd")</f>
        <v>Friday</v>
      </c>
      <c r="M1274" s="1" t="str">
        <f>TEXT(Sales[[#This Row],[Date and Time]],"mm")</f>
        <v>07</v>
      </c>
      <c r="N1274" s="10" t="str">
        <f>TEXT(Sales[[#This Row],[Date and Time]],"mmmm")</f>
        <v>July</v>
      </c>
    </row>
    <row r="1275" spans="1:14" x14ac:dyDescent="0.3">
      <c r="A1275" s="1" t="s">
        <v>4743</v>
      </c>
      <c r="B1275" s="2">
        <v>45604.941863425927</v>
      </c>
      <c r="C1275" s="1" t="s">
        <v>3348</v>
      </c>
      <c r="D1275" s="1" t="s">
        <v>2538</v>
      </c>
      <c r="E1275" s="1" t="s">
        <v>3471</v>
      </c>
      <c r="F1275" s="1" t="s">
        <v>3462</v>
      </c>
      <c r="G1275" s="1">
        <v>178.11</v>
      </c>
      <c r="H1275" s="1">
        <v>2</v>
      </c>
      <c r="I1275" s="1">
        <f>Sales[[#This Row],[Selling Price]]*H1275</f>
        <v>356.22</v>
      </c>
      <c r="J1275" s="1">
        <f>VLOOKUP(Sales[[#This Row],[Product ID]],Products[],4,0)</f>
        <v>307.60000000000002</v>
      </c>
      <c r="K1275" s="1">
        <f>Sales[[#This Row],[Total Sales]]-Sales[[#This Row],[Cost price]]</f>
        <v>48.620000000000005</v>
      </c>
      <c r="L1275" s="1" t="str">
        <f>TEXT(Sales[[#This Row],[Date and Time]],"dddd")</f>
        <v>Friday</v>
      </c>
      <c r="M1275" s="1" t="str">
        <f>TEXT(Sales[[#This Row],[Date and Time]],"mm")</f>
        <v>11</v>
      </c>
      <c r="N1275" s="10" t="str">
        <f>TEXT(Sales[[#This Row],[Date and Time]],"mmmm")</f>
        <v>November</v>
      </c>
    </row>
    <row r="1276" spans="1:14" x14ac:dyDescent="0.3">
      <c r="A1276" s="1" t="s">
        <v>4744</v>
      </c>
      <c r="B1276" s="2">
        <v>45376.097939814812</v>
      </c>
      <c r="C1276" s="1" t="s">
        <v>3241</v>
      </c>
      <c r="D1276" s="1" t="s">
        <v>1728</v>
      </c>
      <c r="E1276" s="1" t="s">
        <v>3466</v>
      </c>
      <c r="F1276" s="1" t="s">
        <v>3472</v>
      </c>
      <c r="G1276" s="1">
        <v>574</v>
      </c>
      <c r="H1276" s="1">
        <v>3</v>
      </c>
      <c r="I1276" s="1">
        <f>Sales[[#This Row],[Selling Price]]*H1276</f>
        <v>1722</v>
      </c>
      <c r="J1276" s="1">
        <f>VLOOKUP(Sales[[#This Row],[Product ID]],Products[],4,0)</f>
        <v>595.51</v>
      </c>
      <c r="K1276" s="1">
        <f>Sales[[#This Row],[Total Sales]]-Sales[[#This Row],[Cost price]]</f>
        <v>1126.49</v>
      </c>
      <c r="L1276" s="1" t="str">
        <f>TEXT(Sales[[#This Row],[Date and Time]],"dddd")</f>
        <v>Monday</v>
      </c>
      <c r="M1276" s="1" t="str">
        <f>TEXT(Sales[[#This Row],[Date and Time]],"mm")</f>
        <v>03</v>
      </c>
      <c r="N1276" s="10" t="str">
        <f>TEXT(Sales[[#This Row],[Date and Time]],"mmmm")</f>
        <v>March</v>
      </c>
    </row>
    <row r="1277" spans="1:14" x14ac:dyDescent="0.3">
      <c r="A1277" s="1" t="s">
        <v>4745</v>
      </c>
      <c r="B1277" s="2">
        <v>45319.094386574077</v>
      </c>
      <c r="C1277" s="1" t="s">
        <v>3425</v>
      </c>
      <c r="D1277" s="1" t="s">
        <v>1720</v>
      </c>
      <c r="E1277" s="1" t="s">
        <v>3479</v>
      </c>
      <c r="F1277" s="1" t="s">
        <v>3476</v>
      </c>
      <c r="G1277" s="1">
        <v>1335.8</v>
      </c>
      <c r="H1277" s="1">
        <v>5</v>
      </c>
      <c r="I1277" s="1">
        <f>Sales[[#This Row],[Selling Price]]*H1277</f>
        <v>6679</v>
      </c>
      <c r="J1277" s="1">
        <f>VLOOKUP(Sales[[#This Row],[Product ID]],Products[],4,0)</f>
        <v>95.27</v>
      </c>
      <c r="K1277" s="1">
        <f>Sales[[#This Row],[Total Sales]]-Sales[[#This Row],[Cost price]]</f>
        <v>6583.73</v>
      </c>
      <c r="L1277" s="1" t="str">
        <f>TEXT(Sales[[#This Row],[Date and Time]],"dddd")</f>
        <v>Sunday</v>
      </c>
      <c r="M1277" s="1" t="str">
        <f>TEXT(Sales[[#This Row],[Date and Time]],"mm")</f>
        <v>01</v>
      </c>
      <c r="N1277" s="10" t="str">
        <f>TEXT(Sales[[#This Row],[Date and Time]],"mmmm")</f>
        <v>January</v>
      </c>
    </row>
    <row r="1278" spans="1:14" x14ac:dyDescent="0.3">
      <c r="A1278" s="1" t="s">
        <v>4746</v>
      </c>
      <c r="B1278" s="2">
        <v>45301.252939814818</v>
      </c>
      <c r="C1278" s="1" t="s">
        <v>3332</v>
      </c>
      <c r="D1278" s="1" t="s">
        <v>256</v>
      </c>
      <c r="E1278" s="1" t="s">
        <v>3479</v>
      </c>
      <c r="F1278" s="1" t="s">
        <v>3476</v>
      </c>
      <c r="G1278" s="1">
        <v>630.94000000000005</v>
      </c>
      <c r="H1278" s="1">
        <v>9</v>
      </c>
      <c r="I1278" s="1">
        <f>Sales[[#This Row],[Selling Price]]*H1278</f>
        <v>5678.4600000000009</v>
      </c>
      <c r="J1278" s="1">
        <f>VLOOKUP(Sales[[#This Row],[Product ID]],Products[],4,0)</f>
        <v>348.54</v>
      </c>
      <c r="K1278" s="1">
        <f>Sales[[#This Row],[Total Sales]]-Sales[[#This Row],[Cost price]]</f>
        <v>5329.920000000001</v>
      </c>
      <c r="L1278" s="1" t="str">
        <f>TEXT(Sales[[#This Row],[Date and Time]],"dddd")</f>
        <v>Wednesday</v>
      </c>
      <c r="M1278" s="1" t="str">
        <f>TEXT(Sales[[#This Row],[Date and Time]],"mm")</f>
        <v>01</v>
      </c>
      <c r="N1278" s="10" t="str">
        <f>TEXT(Sales[[#This Row],[Date and Time]],"mmmm")</f>
        <v>January</v>
      </c>
    </row>
    <row r="1279" spans="1:14" x14ac:dyDescent="0.3">
      <c r="A1279" s="1" t="s">
        <v>4747</v>
      </c>
      <c r="B1279" s="2">
        <v>45471.800358796296</v>
      </c>
      <c r="C1279" s="1" t="s">
        <v>3401</v>
      </c>
      <c r="D1279" s="1" t="s">
        <v>576</v>
      </c>
      <c r="E1279" s="1" t="s">
        <v>3471</v>
      </c>
      <c r="F1279" s="1" t="s">
        <v>3472</v>
      </c>
      <c r="G1279" s="1">
        <v>720.9</v>
      </c>
      <c r="H1279" s="1">
        <v>2</v>
      </c>
      <c r="I1279" s="1">
        <f>Sales[[#This Row],[Selling Price]]*H1279</f>
        <v>1441.8</v>
      </c>
      <c r="J1279" s="1">
        <f>VLOOKUP(Sales[[#This Row],[Product ID]],Products[],4,0)</f>
        <v>93.21</v>
      </c>
      <c r="K1279" s="1">
        <f>Sales[[#This Row],[Total Sales]]-Sales[[#This Row],[Cost price]]</f>
        <v>1348.59</v>
      </c>
      <c r="L1279" s="1" t="str">
        <f>TEXT(Sales[[#This Row],[Date and Time]],"dddd")</f>
        <v>Friday</v>
      </c>
      <c r="M1279" s="1" t="str">
        <f>TEXT(Sales[[#This Row],[Date and Time]],"mm")</f>
        <v>06</v>
      </c>
      <c r="N1279" s="10" t="str">
        <f>TEXT(Sales[[#This Row],[Date and Time]],"mmmm")</f>
        <v>June</v>
      </c>
    </row>
    <row r="1280" spans="1:14" x14ac:dyDescent="0.3">
      <c r="A1280" s="1" t="s">
        <v>4748</v>
      </c>
      <c r="B1280" s="2">
        <v>45597.468634259261</v>
      </c>
      <c r="C1280" s="1" t="s">
        <v>3349</v>
      </c>
      <c r="D1280" s="1" t="s">
        <v>590</v>
      </c>
      <c r="E1280" s="1" t="s">
        <v>3471</v>
      </c>
      <c r="F1280" s="1" t="s">
        <v>3462</v>
      </c>
      <c r="G1280" s="1">
        <v>1289.83</v>
      </c>
      <c r="H1280" s="1">
        <v>4</v>
      </c>
      <c r="I1280" s="1">
        <f>Sales[[#This Row],[Selling Price]]*H1280</f>
        <v>5159.32</v>
      </c>
      <c r="J1280" s="1">
        <f>VLOOKUP(Sales[[#This Row],[Product ID]],Products[],4,0)</f>
        <v>746.04</v>
      </c>
      <c r="K1280" s="1">
        <f>Sales[[#This Row],[Total Sales]]-Sales[[#This Row],[Cost price]]</f>
        <v>4413.28</v>
      </c>
      <c r="L1280" s="1" t="str">
        <f>TEXT(Sales[[#This Row],[Date and Time]],"dddd")</f>
        <v>Friday</v>
      </c>
      <c r="M1280" s="1" t="str">
        <f>TEXT(Sales[[#This Row],[Date and Time]],"mm")</f>
        <v>11</v>
      </c>
      <c r="N1280" s="10" t="str">
        <f>TEXT(Sales[[#This Row],[Date and Time]],"mmmm")</f>
        <v>November</v>
      </c>
    </row>
    <row r="1281" spans="1:14" x14ac:dyDescent="0.3">
      <c r="A1281" s="1" t="s">
        <v>4749</v>
      </c>
      <c r="B1281" s="2">
        <v>45364.376631944448</v>
      </c>
      <c r="C1281" s="1" t="s">
        <v>3245</v>
      </c>
      <c r="D1281" s="1" t="s">
        <v>2635</v>
      </c>
      <c r="E1281" s="1" t="s">
        <v>3464</v>
      </c>
      <c r="F1281" s="1" t="s">
        <v>3469</v>
      </c>
      <c r="G1281" s="1">
        <v>1148</v>
      </c>
      <c r="H1281" s="1">
        <v>3</v>
      </c>
      <c r="I1281" s="1">
        <f>Sales[[#This Row],[Selling Price]]*H1281</f>
        <v>3444</v>
      </c>
      <c r="J1281" s="1">
        <f>VLOOKUP(Sales[[#This Row],[Product ID]],Products[],4,0)</f>
        <v>188.4</v>
      </c>
      <c r="K1281" s="1">
        <f>Sales[[#This Row],[Total Sales]]-Sales[[#This Row],[Cost price]]</f>
        <v>3255.6</v>
      </c>
      <c r="L1281" s="1" t="str">
        <f>TEXT(Sales[[#This Row],[Date and Time]],"dddd")</f>
        <v>Wednesday</v>
      </c>
      <c r="M1281" s="1" t="str">
        <f>TEXT(Sales[[#This Row],[Date and Time]],"mm")</f>
        <v>03</v>
      </c>
      <c r="N1281" s="10" t="str">
        <f>TEXT(Sales[[#This Row],[Date and Time]],"mmmm")</f>
        <v>March</v>
      </c>
    </row>
    <row r="1282" spans="1:14" x14ac:dyDescent="0.3">
      <c r="A1282" s="1" t="s">
        <v>4750</v>
      </c>
      <c r="B1282" s="2">
        <v>45447.807858796295</v>
      </c>
      <c r="C1282" s="1" t="s">
        <v>3410</v>
      </c>
      <c r="D1282" s="1" t="s">
        <v>1781</v>
      </c>
      <c r="E1282" s="1" t="s">
        <v>3464</v>
      </c>
      <c r="F1282" s="1" t="s">
        <v>3467</v>
      </c>
      <c r="G1282" s="1">
        <v>1373.21</v>
      </c>
      <c r="H1282" s="1">
        <v>8</v>
      </c>
      <c r="I1282" s="1">
        <f>Sales[[#This Row],[Selling Price]]*H1282</f>
        <v>10985.68</v>
      </c>
      <c r="J1282" s="1">
        <f>VLOOKUP(Sales[[#This Row],[Product ID]],Products[],4,0)</f>
        <v>152.68</v>
      </c>
      <c r="K1282" s="1">
        <f>Sales[[#This Row],[Total Sales]]-Sales[[#This Row],[Cost price]]</f>
        <v>10833</v>
      </c>
      <c r="L1282" s="1" t="str">
        <f>TEXT(Sales[[#This Row],[Date and Time]],"dddd")</f>
        <v>Tuesday</v>
      </c>
      <c r="M1282" s="1" t="str">
        <f>TEXT(Sales[[#This Row],[Date and Time]],"mm")</f>
        <v>06</v>
      </c>
      <c r="N1282" s="10" t="str">
        <f>TEXT(Sales[[#This Row],[Date and Time]],"mmmm")</f>
        <v>June</v>
      </c>
    </row>
    <row r="1283" spans="1:14" x14ac:dyDescent="0.3">
      <c r="A1283" s="1" t="s">
        <v>4751</v>
      </c>
      <c r="B1283" s="2">
        <v>45314.786851851852</v>
      </c>
      <c r="C1283" s="1" t="s">
        <v>3407</v>
      </c>
      <c r="D1283" s="1" t="s">
        <v>2473</v>
      </c>
      <c r="E1283" s="1" t="s">
        <v>3461</v>
      </c>
      <c r="F1283" s="1" t="s">
        <v>3469</v>
      </c>
      <c r="G1283" s="1">
        <v>284.48</v>
      </c>
      <c r="H1283" s="1">
        <v>8</v>
      </c>
      <c r="I1283" s="1">
        <f>Sales[[#This Row],[Selling Price]]*H1283</f>
        <v>2275.84</v>
      </c>
      <c r="J1283" s="1">
        <f>VLOOKUP(Sales[[#This Row],[Product ID]],Products[],4,0)</f>
        <v>37.53</v>
      </c>
      <c r="K1283" s="1">
        <f>Sales[[#This Row],[Total Sales]]-Sales[[#This Row],[Cost price]]</f>
        <v>2238.31</v>
      </c>
      <c r="L1283" s="1" t="str">
        <f>TEXT(Sales[[#This Row],[Date and Time]],"dddd")</f>
        <v>Tuesday</v>
      </c>
      <c r="M1283" s="1" t="str">
        <f>TEXT(Sales[[#This Row],[Date and Time]],"mm")</f>
        <v>01</v>
      </c>
      <c r="N1283" s="10" t="str">
        <f>TEXT(Sales[[#This Row],[Date and Time]],"mmmm")</f>
        <v>January</v>
      </c>
    </row>
    <row r="1284" spans="1:14" x14ac:dyDescent="0.3">
      <c r="A1284" s="1" t="s">
        <v>4752</v>
      </c>
      <c r="B1284" s="2">
        <v>45527.992442129631</v>
      </c>
      <c r="C1284" s="1" t="s">
        <v>3431</v>
      </c>
      <c r="D1284" s="1" t="s">
        <v>830</v>
      </c>
      <c r="E1284" s="1" t="s">
        <v>3464</v>
      </c>
      <c r="F1284" s="1" t="s">
        <v>3469</v>
      </c>
      <c r="G1284" s="1">
        <v>685.46</v>
      </c>
      <c r="H1284" s="1">
        <v>3</v>
      </c>
      <c r="I1284" s="1">
        <f>Sales[[#This Row],[Selling Price]]*H1284</f>
        <v>2056.38</v>
      </c>
      <c r="J1284" s="1">
        <f>VLOOKUP(Sales[[#This Row],[Product ID]],Products[],4,0)</f>
        <v>750.55</v>
      </c>
      <c r="K1284" s="1">
        <f>Sales[[#This Row],[Total Sales]]-Sales[[#This Row],[Cost price]]</f>
        <v>1305.8300000000002</v>
      </c>
      <c r="L1284" s="1" t="str">
        <f>TEXT(Sales[[#This Row],[Date and Time]],"dddd")</f>
        <v>Friday</v>
      </c>
      <c r="M1284" s="1" t="str">
        <f>TEXT(Sales[[#This Row],[Date and Time]],"mm")</f>
        <v>08</v>
      </c>
      <c r="N1284" s="10" t="str">
        <f>TEXT(Sales[[#This Row],[Date and Time]],"mmmm")</f>
        <v>August</v>
      </c>
    </row>
    <row r="1285" spans="1:14" x14ac:dyDescent="0.3">
      <c r="A1285" s="1" t="s">
        <v>4753</v>
      </c>
      <c r="B1285" s="2">
        <v>45305.001145833332</v>
      </c>
      <c r="C1285" s="1" t="s">
        <v>3348</v>
      </c>
      <c r="D1285" s="1" t="s">
        <v>1638</v>
      </c>
      <c r="E1285" s="1" t="s">
        <v>3479</v>
      </c>
      <c r="F1285" s="1" t="s">
        <v>3462</v>
      </c>
      <c r="G1285" s="1">
        <v>1288.95</v>
      </c>
      <c r="H1285" s="1">
        <v>6</v>
      </c>
      <c r="I1285" s="1">
        <f>Sales[[#This Row],[Selling Price]]*H1285</f>
        <v>7733.7000000000007</v>
      </c>
      <c r="J1285" s="1">
        <f>VLOOKUP(Sales[[#This Row],[Product ID]],Products[],4,0)</f>
        <v>307.60000000000002</v>
      </c>
      <c r="K1285" s="1">
        <f>Sales[[#This Row],[Total Sales]]-Sales[[#This Row],[Cost price]]</f>
        <v>7426.1</v>
      </c>
      <c r="L1285" s="1" t="str">
        <f>TEXT(Sales[[#This Row],[Date and Time]],"dddd")</f>
        <v>Sunday</v>
      </c>
      <c r="M1285" s="1" t="str">
        <f>TEXT(Sales[[#This Row],[Date and Time]],"mm")</f>
        <v>01</v>
      </c>
      <c r="N1285" s="10" t="str">
        <f>TEXT(Sales[[#This Row],[Date and Time]],"mmmm")</f>
        <v>January</v>
      </c>
    </row>
    <row r="1286" spans="1:14" x14ac:dyDescent="0.3">
      <c r="A1286" s="1" t="s">
        <v>4754</v>
      </c>
      <c r="B1286" s="2">
        <v>45372.460532407407</v>
      </c>
      <c r="C1286" s="1" t="s">
        <v>3438</v>
      </c>
      <c r="D1286" s="1" t="s">
        <v>3063</v>
      </c>
      <c r="E1286" s="1" t="s">
        <v>3464</v>
      </c>
      <c r="F1286" s="1" t="s">
        <v>3462</v>
      </c>
      <c r="G1286" s="1">
        <v>1412.98</v>
      </c>
      <c r="H1286" s="1">
        <v>6</v>
      </c>
      <c r="I1286" s="1">
        <f>Sales[[#This Row],[Selling Price]]*H1286</f>
        <v>8477.880000000001</v>
      </c>
      <c r="J1286" s="1">
        <f>VLOOKUP(Sales[[#This Row],[Product ID]],Products[],4,0)</f>
        <v>751.58</v>
      </c>
      <c r="K1286" s="1">
        <f>Sales[[#This Row],[Total Sales]]-Sales[[#This Row],[Cost price]]</f>
        <v>7726.3000000000011</v>
      </c>
      <c r="L1286" s="1" t="str">
        <f>TEXT(Sales[[#This Row],[Date and Time]],"dddd")</f>
        <v>Thursday</v>
      </c>
      <c r="M1286" s="1" t="str">
        <f>TEXT(Sales[[#This Row],[Date and Time]],"mm")</f>
        <v>03</v>
      </c>
      <c r="N1286" s="10" t="str">
        <f>TEXT(Sales[[#This Row],[Date and Time]],"mmmm")</f>
        <v>March</v>
      </c>
    </row>
    <row r="1287" spans="1:14" x14ac:dyDescent="0.3">
      <c r="A1287" s="1" t="s">
        <v>4755</v>
      </c>
      <c r="B1287" s="2">
        <v>45561.144594907404</v>
      </c>
      <c r="C1287" s="1" t="s">
        <v>3293</v>
      </c>
      <c r="D1287" s="1" t="s">
        <v>2180</v>
      </c>
      <c r="E1287" s="1" t="s">
        <v>3464</v>
      </c>
      <c r="F1287" s="1" t="s">
        <v>3476</v>
      </c>
      <c r="G1287" s="1">
        <v>1445.34</v>
      </c>
      <c r="H1287" s="1">
        <v>7</v>
      </c>
      <c r="I1287" s="1">
        <f>Sales[[#This Row],[Selling Price]]*H1287</f>
        <v>10117.379999999999</v>
      </c>
      <c r="J1287" s="1">
        <f>VLOOKUP(Sales[[#This Row],[Product ID]],Products[],4,0)</f>
        <v>174.99</v>
      </c>
      <c r="K1287" s="1">
        <f>Sales[[#This Row],[Total Sales]]-Sales[[#This Row],[Cost price]]</f>
        <v>9942.39</v>
      </c>
      <c r="L1287" s="1" t="str">
        <f>TEXT(Sales[[#This Row],[Date and Time]],"dddd")</f>
        <v>Thursday</v>
      </c>
      <c r="M1287" s="1" t="str">
        <f>TEXT(Sales[[#This Row],[Date and Time]],"mm")</f>
        <v>09</v>
      </c>
      <c r="N1287" s="10" t="str">
        <f>TEXT(Sales[[#This Row],[Date and Time]],"mmmm")</f>
        <v>September</v>
      </c>
    </row>
    <row r="1288" spans="1:14" x14ac:dyDescent="0.3">
      <c r="A1288" s="1" t="s">
        <v>4756</v>
      </c>
      <c r="B1288" s="2">
        <v>45529.432164351849</v>
      </c>
      <c r="C1288" s="1" t="s">
        <v>3388</v>
      </c>
      <c r="D1288" s="1" t="s">
        <v>1074</v>
      </c>
      <c r="E1288" s="1" t="s">
        <v>3471</v>
      </c>
      <c r="F1288" s="1" t="s">
        <v>3467</v>
      </c>
      <c r="G1288" s="1">
        <v>580.16999999999996</v>
      </c>
      <c r="H1288" s="1">
        <v>10</v>
      </c>
      <c r="I1288" s="1">
        <f>Sales[[#This Row],[Selling Price]]*H1288</f>
        <v>5801.7</v>
      </c>
      <c r="J1288" s="1">
        <f>VLOOKUP(Sales[[#This Row],[Product ID]],Products[],4,0)</f>
        <v>65.66</v>
      </c>
      <c r="K1288" s="1">
        <f>Sales[[#This Row],[Total Sales]]-Sales[[#This Row],[Cost price]]</f>
        <v>5736.04</v>
      </c>
      <c r="L1288" s="1" t="str">
        <f>TEXT(Sales[[#This Row],[Date and Time]],"dddd")</f>
        <v>Sunday</v>
      </c>
      <c r="M1288" s="1" t="str">
        <f>TEXT(Sales[[#This Row],[Date and Time]],"mm")</f>
        <v>08</v>
      </c>
      <c r="N1288" s="10" t="str">
        <f>TEXT(Sales[[#This Row],[Date and Time]],"mmmm")</f>
        <v>August</v>
      </c>
    </row>
    <row r="1289" spans="1:14" x14ac:dyDescent="0.3">
      <c r="A1289" s="1" t="s">
        <v>4757</v>
      </c>
      <c r="B1289" s="2">
        <v>45334.810787037037</v>
      </c>
      <c r="C1289" s="1" t="s">
        <v>3415</v>
      </c>
      <c r="D1289" s="1" t="s">
        <v>2227</v>
      </c>
      <c r="E1289" s="1" t="s">
        <v>3471</v>
      </c>
      <c r="F1289" s="1" t="s">
        <v>3472</v>
      </c>
      <c r="G1289" s="1">
        <v>916.37</v>
      </c>
      <c r="H1289" s="1">
        <v>10</v>
      </c>
      <c r="I1289" s="1">
        <f>Sales[[#This Row],[Selling Price]]*H1289</f>
        <v>9163.7000000000007</v>
      </c>
      <c r="J1289" s="1">
        <f>VLOOKUP(Sales[[#This Row],[Product ID]],Products[],4,0)</f>
        <v>109.48</v>
      </c>
      <c r="K1289" s="1">
        <f>Sales[[#This Row],[Total Sales]]-Sales[[#This Row],[Cost price]]</f>
        <v>9054.2200000000012</v>
      </c>
      <c r="L1289" s="1" t="str">
        <f>TEXT(Sales[[#This Row],[Date and Time]],"dddd")</f>
        <v>Monday</v>
      </c>
      <c r="M1289" s="1" t="str">
        <f>TEXT(Sales[[#This Row],[Date and Time]],"mm")</f>
        <v>02</v>
      </c>
      <c r="N1289" s="10" t="str">
        <f>TEXT(Sales[[#This Row],[Date and Time]],"mmmm")</f>
        <v>February</v>
      </c>
    </row>
    <row r="1290" spans="1:14" x14ac:dyDescent="0.3">
      <c r="A1290" s="1" t="s">
        <v>4758</v>
      </c>
      <c r="B1290" s="2">
        <v>45571.39638888889</v>
      </c>
      <c r="C1290" s="1" t="s">
        <v>3228</v>
      </c>
      <c r="D1290" s="1" t="s">
        <v>3207</v>
      </c>
      <c r="E1290" s="1" t="s">
        <v>3466</v>
      </c>
      <c r="F1290" s="1" t="s">
        <v>3476</v>
      </c>
      <c r="G1290" s="1">
        <v>974.5</v>
      </c>
      <c r="H1290" s="1">
        <v>9</v>
      </c>
      <c r="I1290" s="1">
        <f>Sales[[#This Row],[Selling Price]]*H1290</f>
        <v>8770.5</v>
      </c>
      <c r="J1290" s="1">
        <f>VLOOKUP(Sales[[#This Row],[Product ID]],Products[],4,0)</f>
        <v>96.13</v>
      </c>
      <c r="K1290" s="1">
        <f>Sales[[#This Row],[Total Sales]]-Sales[[#This Row],[Cost price]]</f>
        <v>8674.3700000000008</v>
      </c>
      <c r="L1290" s="1" t="str">
        <f>TEXT(Sales[[#This Row],[Date and Time]],"dddd")</f>
        <v>Sunday</v>
      </c>
      <c r="M1290" s="1" t="str">
        <f>TEXT(Sales[[#This Row],[Date and Time]],"mm")</f>
        <v>10</v>
      </c>
      <c r="N1290" s="10" t="str">
        <f>TEXT(Sales[[#This Row],[Date and Time]],"mmmm")</f>
        <v>October</v>
      </c>
    </row>
    <row r="1291" spans="1:14" x14ac:dyDescent="0.3">
      <c r="A1291" s="1" t="s">
        <v>4759</v>
      </c>
      <c r="B1291" s="2">
        <v>45508.533391203702</v>
      </c>
      <c r="C1291" s="1" t="s">
        <v>3377</v>
      </c>
      <c r="D1291" s="1" t="s">
        <v>1989</v>
      </c>
      <c r="E1291" s="1" t="s">
        <v>3466</v>
      </c>
      <c r="F1291" s="1" t="s">
        <v>3462</v>
      </c>
      <c r="G1291" s="1">
        <v>1854.24</v>
      </c>
      <c r="H1291" s="1">
        <v>9</v>
      </c>
      <c r="I1291" s="1">
        <f>Sales[[#This Row],[Selling Price]]*H1291</f>
        <v>16688.16</v>
      </c>
      <c r="J1291" s="1">
        <f>VLOOKUP(Sales[[#This Row],[Product ID]],Products[],4,0)</f>
        <v>409.39</v>
      </c>
      <c r="K1291" s="1">
        <f>Sales[[#This Row],[Total Sales]]-Sales[[#This Row],[Cost price]]</f>
        <v>16278.77</v>
      </c>
      <c r="L1291" s="1" t="str">
        <f>TEXT(Sales[[#This Row],[Date and Time]],"dddd")</f>
        <v>Sunday</v>
      </c>
      <c r="M1291" s="1" t="str">
        <f>TEXT(Sales[[#This Row],[Date and Time]],"mm")</f>
        <v>08</v>
      </c>
      <c r="N1291" s="10" t="str">
        <f>TEXT(Sales[[#This Row],[Date and Time]],"mmmm")</f>
        <v>August</v>
      </c>
    </row>
    <row r="1292" spans="1:14" x14ac:dyDescent="0.3">
      <c r="A1292" s="1" t="s">
        <v>4760</v>
      </c>
      <c r="B1292" s="2">
        <v>45333.906805555554</v>
      </c>
      <c r="C1292" s="1" t="s">
        <v>3214</v>
      </c>
      <c r="D1292" s="1" t="s">
        <v>1291</v>
      </c>
      <c r="E1292" s="1" t="s">
        <v>3466</v>
      </c>
      <c r="F1292" s="1" t="s">
        <v>3462</v>
      </c>
      <c r="G1292" s="1">
        <v>1559.88</v>
      </c>
      <c r="H1292" s="1">
        <v>3</v>
      </c>
      <c r="I1292" s="1">
        <f>Sales[[#This Row],[Selling Price]]*H1292</f>
        <v>4679.6400000000003</v>
      </c>
      <c r="J1292" s="1">
        <f>VLOOKUP(Sales[[#This Row],[Product ID]],Products[],4,0)</f>
        <v>435.29</v>
      </c>
      <c r="K1292" s="1">
        <f>Sales[[#This Row],[Total Sales]]-Sales[[#This Row],[Cost price]]</f>
        <v>4244.3500000000004</v>
      </c>
      <c r="L1292" s="1" t="str">
        <f>TEXT(Sales[[#This Row],[Date and Time]],"dddd")</f>
        <v>Sunday</v>
      </c>
      <c r="M1292" s="1" t="str">
        <f>TEXT(Sales[[#This Row],[Date and Time]],"mm")</f>
        <v>02</v>
      </c>
      <c r="N1292" s="10" t="str">
        <f>TEXT(Sales[[#This Row],[Date and Time]],"mmmm")</f>
        <v>February</v>
      </c>
    </row>
    <row r="1293" spans="1:14" x14ac:dyDescent="0.3">
      <c r="A1293" s="1" t="s">
        <v>4761</v>
      </c>
      <c r="B1293" s="2">
        <v>45404.875381944446</v>
      </c>
      <c r="C1293" s="1" t="s">
        <v>3347</v>
      </c>
      <c r="D1293" s="1" t="s">
        <v>242</v>
      </c>
      <c r="E1293" s="1" t="s">
        <v>3471</v>
      </c>
      <c r="F1293" s="1" t="s">
        <v>3472</v>
      </c>
      <c r="G1293" s="1">
        <v>529.91</v>
      </c>
      <c r="H1293" s="1">
        <v>10</v>
      </c>
      <c r="I1293" s="1">
        <f>Sales[[#This Row],[Selling Price]]*H1293</f>
        <v>5299.0999999999995</v>
      </c>
      <c r="J1293" s="1">
        <f>VLOOKUP(Sales[[#This Row],[Product ID]],Products[],4,0)</f>
        <v>211.14</v>
      </c>
      <c r="K1293" s="1">
        <f>Sales[[#This Row],[Total Sales]]-Sales[[#This Row],[Cost price]]</f>
        <v>5087.9599999999991</v>
      </c>
      <c r="L1293" s="1" t="str">
        <f>TEXT(Sales[[#This Row],[Date and Time]],"dddd")</f>
        <v>Monday</v>
      </c>
      <c r="M1293" s="1" t="str">
        <f>TEXT(Sales[[#This Row],[Date and Time]],"mm")</f>
        <v>04</v>
      </c>
      <c r="N1293" s="10" t="str">
        <f>TEXT(Sales[[#This Row],[Date and Time]],"mmmm")</f>
        <v>April</v>
      </c>
    </row>
    <row r="1294" spans="1:14" x14ac:dyDescent="0.3">
      <c r="A1294" s="1" t="s">
        <v>4762</v>
      </c>
      <c r="B1294" s="2">
        <v>45398.931770833333</v>
      </c>
      <c r="C1294" s="1" t="s">
        <v>3375</v>
      </c>
      <c r="D1294" s="1" t="s">
        <v>2987</v>
      </c>
      <c r="E1294" s="1" t="s">
        <v>3464</v>
      </c>
      <c r="F1294" s="1" t="s">
        <v>3469</v>
      </c>
      <c r="G1294" s="1">
        <v>1725.33</v>
      </c>
      <c r="H1294" s="1">
        <v>5</v>
      </c>
      <c r="I1294" s="1">
        <f>Sales[[#This Row],[Selling Price]]*H1294</f>
        <v>8626.65</v>
      </c>
      <c r="J1294" s="1">
        <f>VLOOKUP(Sales[[#This Row],[Product ID]],Products[],4,0)</f>
        <v>574.14</v>
      </c>
      <c r="K1294" s="1">
        <f>Sales[[#This Row],[Total Sales]]-Sales[[#This Row],[Cost price]]</f>
        <v>8052.5099999999993</v>
      </c>
      <c r="L1294" s="1" t="str">
        <f>TEXT(Sales[[#This Row],[Date and Time]],"dddd")</f>
        <v>Tuesday</v>
      </c>
      <c r="M1294" s="1" t="str">
        <f>TEXT(Sales[[#This Row],[Date and Time]],"mm")</f>
        <v>04</v>
      </c>
      <c r="N1294" s="10" t="str">
        <f>TEXT(Sales[[#This Row],[Date and Time]],"mmmm")</f>
        <v>April</v>
      </c>
    </row>
    <row r="1295" spans="1:14" x14ac:dyDescent="0.3">
      <c r="A1295" s="1" t="s">
        <v>4763</v>
      </c>
      <c r="B1295" s="2">
        <v>45366.76425925926</v>
      </c>
      <c r="C1295" s="1" t="s">
        <v>3304</v>
      </c>
      <c r="D1295" s="1" t="s">
        <v>1537</v>
      </c>
      <c r="E1295" s="1" t="s">
        <v>3464</v>
      </c>
      <c r="F1295" s="1" t="s">
        <v>3469</v>
      </c>
      <c r="G1295" s="1">
        <v>1499.12</v>
      </c>
      <c r="H1295" s="1">
        <v>8</v>
      </c>
      <c r="I1295" s="1">
        <f>Sales[[#This Row],[Selling Price]]*H1295</f>
        <v>11992.96</v>
      </c>
      <c r="J1295" s="1">
        <f>VLOOKUP(Sales[[#This Row],[Product ID]],Products[],4,0)</f>
        <v>17.89</v>
      </c>
      <c r="K1295" s="1">
        <f>Sales[[#This Row],[Total Sales]]-Sales[[#This Row],[Cost price]]</f>
        <v>11975.07</v>
      </c>
      <c r="L1295" s="1" t="str">
        <f>TEXT(Sales[[#This Row],[Date and Time]],"dddd")</f>
        <v>Friday</v>
      </c>
      <c r="M1295" s="1" t="str">
        <f>TEXT(Sales[[#This Row],[Date and Time]],"mm")</f>
        <v>03</v>
      </c>
      <c r="N1295" s="10" t="str">
        <f>TEXT(Sales[[#This Row],[Date and Time]],"mmmm")</f>
        <v>March</v>
      </c>
    </row>
    <row r="1296" spans="1:14" x14ac:dyDescent="0.3">
      <c r="A1296" s="1" t="s">
        <v>4764</v>
      </c>
      <c r="B1296" s="2">
        <v>45338.168194444443</v>
      </c>
      <c r="C1296" s="1" t="s">
        <v>3364</v>
      </c>
      <c r="D1296" s="1" t="s">
        <v>2955</v>
      </c>
      <c r="E1296" s="1" t="s">
        <v>3479</v>
      </c>
      <c r="F1296" s="1" t="s">
        <v>3472</v>
      </c>
      <c r="G1296" s="1">
        <v>670.77</v>
      </c>
      <c r="H1296" s="1">
        <v>3</v>
      </c>
      <c r="I1296" s="1">
        <f>Sales[[#This Row],[Selling Price]]*H1296</f>
        <v>2012.31</v>
      </c>
      <c r="J1296" s="1">
        <f>VLOOKUP(Sales[[#This Row],[Product ID]],Products[],4,0)</f>
        <v>771.88</v>
      </c>
      <c r="K1296" s="1">
        <f>Sales[[#This Row],[Total Sales]]-Sales[[#This Row],[Cost price]]</f>
        <v>1240.4299999999998</v>
      </c>
      <c r="L1296" s="1" t="str">
        <f>TEXT(Sales[[#This Row],[Date and Time]],"dddd")</f>
        <v>Friday</v>
      </c>
      <c r="M1296" s="1" t="str">
        <f>TEXT(Sales[[#This Row],[Date and Time]],"mm")</f>
        <v>02</v>
      </c>
      <c r="N1296" s="10" t="str">
        <f>TEXT(Sales[[#This Row],[Date and Time]],"mmmm")</f>
        <v>February</v>
      </c>
    </row>
    <row r="1297" spans="1:14" x14ac:dyDescent="0.3">
      <c r="A1297" s="1" t="s">
        <v>4765</v>
      </c>
      <c r="B1297" s="2">
        <v>45576.154976851853</v>
      </c>
      <c r="C1297" s="1" t="s">
        <v>3321</v>
      </c>
      <c r="D1297" s="1" t="s">
        <v>2192</v>
      </c>
      <c r="E1297" s="1" t="s">
        <v>3471</v>
      </c>
      <c r="F1297" s="1" t="s">
        <v>3476</v>
      </c>
      <c r="G1297" s="1">
        <v>165.6</v>
      </c>
      <c r="H1297" s="1">
        <v>2</v>
      </c>
      <c r="I1297" s="1">
        <f>Sales[[#This Row],[Selling Price]]*H1297</f>
        <v>331.2</v>
      </c>
      <c r="J1297" s="1">
        <f>VLOOKUP(Sales[[#This Row],[Product ID]],Products[],4,0)</f>
        <v>57.64</v>
      </c>
      <c r="K1297" s="1">
        <f>Sales[[#This Row],[Total Sales]]-Sales[[#This Row],[Cost price]]</f>
        <v>273.56</v>
      </c>
      <c r="L1297" s="1" t="str">
        <f>TEXT(Sales[[#This Row],[Date and Time]],"dddd")</f>
        <v>Friday</v>
      </c>
      <c r="M1297" s="1" t="str">
        <f>TEXT(Sales[[#This Row],[Date and Time]],"mm")</f>
        <v>10</v>
      </c>
      <c r="N1297" s="10" t="str">
        <f>TEXT(Sales[[#This Row],[Date and Time]],"mmmm")</f>
        <v>October</v>
      </c>
    </row>
    <row r="1298" spans="1:14" x14ac:dyDescent="0.3">
      <c r="A1298" s="1" t="s">
        <v>4766</v>
      </c>
      <c r="B1298" s="2">
        <v>45588.202881944446</v>
      </c>
      <c r="C1298" s="1" t="s">
        <v>3223</v>
      </c>
      <c r="D1298" s="1" t="s">
        <v>3094</v>
      </c>
      <c r="E1298" s="1" t="s">
        <v>3464</v>
      </c>
      <c r="F1298" s="1" t="s">
        <v>3472</v>
      </c>
      <c r="G1298" s="1">
        <v>554.17999999999995</v>
      </c>
      <c r="H1298" s="1">
        <v>7</v>
      </c>
      <c r="I1298" s="1">
        <f>Sales[[#This Row],[Selling Price]]*H1298</f>
        <v>3879.2599999999998</v>
      </c>
      <c r="J1298" s="1">
        <f>VLOOKUP(Sales[[#This Row],[Product ID]],Products[],4,0)</f>
        <v>454.08</v>
      </c>
      <c r="K1298" s="1">
        <f>Sales[[#This Row],[Total Sales]]-Sales[[#This Row],[Cost price]]</f>
        <v>3425.18</v>
      </c>
      <c r="L1298" s="1" t="str">
        <f>TEXT(Sales[[#This Row],[Date and Time]],"dddd")</f>
        <v>Wednesday</v>
      </c>
      <c r="M1298" s="1" t="str">
        <f>TEXT(Sales[[#This Row],[Date and Time]],"mm")</f>
        <v>10</v>
      </c>
      <c r="N1298" s="10" t="str">
        <f>TEXT(Sales[[#This Row],[Date and Time]],"mmmm")</f>
        <v>October</v>
      </c>
    </row>
    <row r="1299" spans="1:14" x14ac:dyDescent="0.3">
      <c r="A1299" s="1" t="s">
        <v>4767</v>
      </c>
      <c r="B1299" s="2">
        <v>45345.28638888889</v>
      </c>
      <c r="C1299" s="1" t="s">
        <v>3405</v>
      </c>
      <c r="D1299" s="1" t="s">
        <v>2804</v>
      </c>
      <c r="E1299" s="1" t="s">
        <v>3471</v>
      </c>
      <c r="F1299" s="1" t="s">
        <v>3476</v>
      </c>
      <c r="G1299" s="1">
        <v>1035.4000000000001</v>
      </c>
      <c r="H1299" s="1">
        <v>2</v>
      </c>
      <c r="I1299" s="1">
        <f>Sales[[#This Row],[Selling Price]]*H1299</f>
        <v>2070.8000000000002</v>
      </c>
      <c r="J1299" s="1">
        <f>VLOOKUP(Sales[[#This Row],[Product ID]],Products[],4,0)</f>
        <v>143.38</v>
      </c>
      <c r="K1299" s="1">
        <f>Sales[[#This Row],[Total Sales]]-Sales[[#This Row],[Cost price]]</f>
        <v>1927.42</v>
      </c>
      <c r="L1299" s="1" t="str">
        <f>TEXT(Sales[[#This Row],[Date and Time]],"dddd")</f>
        <v>Friday</v>
      </c>
      <c r="M1299" s="1" t="str">
        <f>TEXT(Sales[[#This Row],[Date and Time]],"mm")</f>
        <v>02</v>
      </c>
      <c r="N1299" s="10" t="str">
        <f>TEXT(Sales[[#This Row],[Date and Time]],"mmmm")</f>
        <v>February</v>
      </c>
    </row>
    <row r="1300" spans="1:14" x14ac:dyDescent="0.3">
      <c r="A1300" s="1" t="s">
        <v>4768</v>
      </c>
      <c r="B1300" s="2">
        <v>45422.437893518516</v>
      </c>
      <c r="C1300" s="1" t="s">
        <v>3267</v>
      </c>
      <c r="D1300" s="1" t="s">
        <v>1036</v>
      </c>
      <c r="E1300" s="1" t="s">
        <v>3479</v>
      </c>
      <c r="F1300" s="1" t="s">
        <v>3472</v>
      </c>
      <c r="G1300" s="1">
        <v>1334.03</v>
      </c>
      <c r="H1300" s="1">
        <v>3</v>
      </c>
      <c r="I1300" s="1">
        <f>Sales[[#This Row],[Selling Price]]*H1300</f>
        <v>4002.09</v>
      </c>
      <c r="J1300" s="1">
        <f>VLOOKUP(Sales[[#This Row],[Product ID]],Products[],4,0)</f>
        <v>465.59</v>
      </c>
      <c r="K1300" s="1">
        <f>Sales[[#This Row],[Total Sales]]-Sales[[#This Row],[Cost price]]</f>
        <v>3536.5</v>
      </c>
      <c r="L1300" s="1" t="str">
        <f>TEXT(Sales[[#This Row],[Date and Time]],"dddd")</f>
        <v>Friday</v>
      </c>
      <c r="M1300" s="1" t="str">
        <f>TEXT(Sales[[#This Row],[Date and Time]],"mm")</f>
        <v>05</v>
      </c>
      <c r="N1300" s="10" t="str">
        <f>TEXT(Sales[[#This Row],[Date and Time]],"mmmm")</f>
        <v>May</v>
      </c>
    </row>
    <row r="1301" spans="1:14" x14ac:dyDescent="0.3">
      <c r="A1301" s="1" t="s">
        <v>4769</v>
      </c>
      <c r="B1301" s="2">
        <v>45301.318819444445</v>
      </c>
      <c r="C1301" s="1" t="s">
        <v>3330</v>
      </c>
      <c r="D1301" s="1" t="s">
        <v>1735</v>
      </c>
      <c r="E1301" s="1" t="s">
        <v>3479</v>
      </c>
      <c r="F1301" s="1" t="s">
        <v>3462</v>
      </c>
      <c r="G1301" s="1">
        <v>1660.59</v>
      </c>
      <c r="H1301" s="1">
        <v>8</v>
      </c>
      <c r="I1301" s="1">
        <f>Sales[[#This Row],[Selling Price]]*H1301</f>
        <v>13284.72</v>
      </c>
      <c r="J1301" s="1">
        <f>VLOOKUP(Sales[[#This Row],[Product ID]],Products[],4,0)</f>
        <v>368.23</v>
      </c>
      <c r="K1301" s="1">
        <f>Sales[[#This Row],[Total Sales]]-Sales[[#This Row],[Cost price]]</f>
        <v>12916.49</v>
      </c>
      <c r="L1301" s="1" t="str">
        <f>TEXT(Sales[[#This Row],[Date and Time]],"dddd")</f>
        <v>Wednesday</v>
      </c>
      <c r="M1301" s="1" t="str">
        <f>TEXT(Sales[[#This Row],[Date and Time]],"mm")</f>
        <v>01</v>
      </c>
      <c r="N1301" s="10" t="str">
        <f>TEXT(Sales[[#This Row],[Date and Time]],"mmmm")</f>
        <v>January</v>
      </c>
    </row>
    <row r="1302" spans="1:14" x14ac:dyDescent="0.3">
      <c r="A1302" s="1" t="s">
        <v>4770</v>
      </c>
      <c r="B1302" s="2">
        <v>45312.674756944441</v>
      </c>
      <c r="C1302" s="1" t="s">
        <v>3384</v>
      </c>
      <c r="D1302" s="1" t="s">
        <v>2753</v>
      </c>
      <c r="E1302" s="1" t="s">
        <v>3471</v>
      </c>
      <c r="F1302" s="1" t="s">
        <v>3469</v>
      </c>
      <c r="G1302" s="1">
        <v>484.88</v>
      </c>
      <c r="H1302" s="1">
        <v>1</v>
      </c>
      <c r="I1302" s="1">
        <f>Sales[[#This Row],[Selling Price]]*H1302</f>
        <v>484.88</v>
      </c>
      <c r="J1302" s="1">
        <f>VLOOKUP(Sales[[#This Row],[Product ID]],Products[],4,0)</f>
        <v>694.54</v>
      </c>
      <c r="K1302" s="1">
        <f>Sales[[#This Row],[Total Sales]]-Sales[[#This Row],[Cost price]]</f>
        <v>-209.65999999999997</v>
      </c>
      <c r="L1302" s="1" t="str">
        <f>TEXT(Sales[[#This Row],[Date and Time]],"dddd")</f>
        <v>Sunday</v>
      </c>
      <c r="M1302" s="1" t="str">
        <f>TEXT(Sales[[#This Row],[Date and Time]],"mm")</f>
        <v>01</v>
      </c>
      <c r="N1302" s="10" t="str">
        <f>TEXT(Sales[[#This Row],[Date and Time]],"mmmm")</f>
        <v>January</v>
      </c>
    </row>
    <row r="1303" spans="1:14" x14ac:dyDescent="0.3">
      <c r="A1303" s="1" t="s">
        <v>4771</v>
      </c>
      <c r="B1303" s="2">
        <v>45292.745358796295</v>
      </c>
      <c r="C1303" s="1" t="s">
        <v>3387</v>
      </c>
      <c r="D1303" s="1" t="s">
        <v>2840</v>
      </c>
      <c r="E1303" s="1" t="s">
        <v>3461</v>
      </c>
      <c r="F1303" s="1" t="s">
        <v>3469</v>
      </c>
      <c r="G1303" s="1">
        <v>675.01</v>
      </c>
      <c r="H1303" s="1">
        <v>7</v>
      </c>
      <c r="I1303" s="1">
        <f>Sales[[#This Row],[Selling Price]]*H1303</f>
        <v>4725.07</v>
      </c>
      <c r="J1303" s="1">
        <f>VLOOKUP(Sales[[#This Row],[Product ID]],Products[],4,0)</f>
        <v>162.74</v>
      </c>
      <c r="K1303" s="1">
        <f>Sales[[#This Row],[Total Sales]]-Sales[[#This Row],[Cost price]]</f>
        <v>4562.33</v>
      </c>
      <c r="L1303" s="1" t="str">
        <f>TEXT(Sales[[#This Row],[Date and Time]],"dddd")</f>
        <v>Monday</v>
      </c>
      <c r="M1303" s="1" t="str">
        <f>TEXT(Sales[[#This Row],[Date and Time]],"mm")</f>
        <v>01</v>
      </c>
      <c r="N1303" s="10" t="str">
        <f>TEXT(Sales[[#This Row],[Date and Time]],"mmmm")</f>
        <v>January</v>
      </c>
    </row>
    <row r="1304" spans="1:14" x14ac:dyDescent="0.3">
      <c r="A1304" s="1" t="s">
        <v>4772</v>
      </c>
      <c r="B1304" s="2">
        <v>45311.64329861111</v>
      </c>
      <c r="C1304" s="1" t="s">
        <v>3214</v>
      </c>
      <c r="D1304" s="1" t="s">
        <v>2070</v>
      </c>
      <c r="E1304" s="1" t="s">
        <v>3479</v>
      </c>
      <c r="F1304" s="1" t="s">
        <v>3462</v>
      </c>
      <c r="G1304" s="1">
        <v>1747.79</v>
      </c>
      <c r="H1304" s="1">
        <v>6</v>
      </c>
      <c r="I1304" s="1">
        <f>Sales[[#This Row],[Selling Price]]*H1304</f>
        <v>10486.74</v>
      </c>
      <c r="J1304" s="1">
        <f>VLOOKUP(Sales[[#This Row],[Product ID]],Products[],4,0)</f>
        <v>435.29</v>
      </c>
      <c r="K1304" s="1">
        <f>Sales[[#This Row],[Total Sales]]-Sales[[#This Row],[Cost price]]</f>
        <v>10051.449999999999</v>
      </c>
      <c r="L1304" s="1" t="str">
        <f>TEXT(Sales[[#This Row],[Date and Time]],"dddd")</f>
        <v>Saturday</v>
      </c>
      <c r="M1304" s="1" t="str">
        <f>TEXT(Sales[[#This Row],[Date and Time]],"mm")</f>
        <v>01</v>
      </c>
      <c r="N1304" s="10" t="str">
        <f>TEXT(Sales[[#This Row],[Date and Time]],"mmmm")</f>
        <v>January</v>
      </c>
    </row>
    <row r="1305" spans="1:14" x14ac:dyDescent="0.3">
      <c r="A1305" s="1" t="s">
        <v>4773</v>
      </c>
      <c r="B1305" s="2">
        <v>45479.20453703704</v>
      </c>
      <c r="C1305" s="1" t="s">
        <v>3316</v>
      </c>
      <c r="D1305" s="1" t="s">
        <v>1686</v>
      </c>
      <c r="E1305" s="1" t="s">
        <v>3471</v>
      </c>
      <c r="F1305" s="1" t="s">
        <v>3469</v>
      </c>
      <c r="G1305" s="1">
        <v>1240.46</v>
      </c>
      <c r="H1305" s="1">
        <v>3</v>
      </c>
      <c r="I1305" s="1">
        <f>Sales[[#This Row],[Selling Price]]*H1305</f>
        <v>3721.38</v>
      </c>
      <c r="J1305" s="1">
        <f>VLOOKUP(Sales[[#This Row],[Product ID]],Products[],4,0)</f>
        <v>974.22</v>
      </c>
      <c r="K1305" s="1">
        <f>Sales[[#This Row],[Total Sales]]-Sales[[#This Row],[Cost price]]</f>
        <v>2747.16</v>
      </c>
      <c r="L1305" s="1" t="str">
        <f>TEXT(Sales[[#This Row],[Date and Time]],"dddd")</f>
        <v>Saturday</v>
      </c>
      <c r="M1305" s="1" t="str">
        <f>TEXT(Sales[[#This Row],[Date and Time]],"mm")</f>
        <v>07</v>
      </c>
      <c r="N1305" s="10" t="str">
        <f>TEXT(Sales[[#This Row],[Date and Time]],"mmmm")</f>
        <v>July</v>
      </c>
    </row>
    <row r="1306" spans="1:14" x14ac:dyDescent="0.3">
      <c r="A1306" s="1" t="s">
        <v>4774</v>
      </c>
      <c r="B1306" s="2">
        <v>45456.85328703704</v>
      </c>
      <c r="C1306" s="1" t="s">
        <v>3371</v>
      </c>
      <c r="D1306" s="1" t="s">
        <v>1399</v>
      </c>
      <c r="E1306" s="1" t="s">
        <v>3464</v>
      </c>
      <c r="F1306" s="1" t="s">
        <v>3476</v>
      </c>
      <c r="G1306" s="1">
        <v>298.27</v>
      </c>
      <c r="H1306" s="1">
        <v>5</v>
      </c>
      <c r="I1306" s="1">
        <f>Sales[[#This Row],[Selling Price]]*H1306</f>
        <v>1491.35</v>
      </c>
      <c r="J1306" s="1">
        <f>VLOOKUP(Sales[[#This Row],[Product ID]],Products[],4,0)</f>
        <v>370.52</v>
      </c>
      <c r="K1306" s="1">
        <f>Sales[[#This Row],[Total Sales]]-Sales[[#This Row],[Cost price]]</f>
        <v>1120.83</v>
      </c>
      <c r="L1306" s="1" t="str">
        <f>TEXT(Sales[[#This Row],[Date and Time]],"dddd")</f>
        <v>Thursday</v>
      </c>
      <c r="M1306" s="1" t="str">
        <f>TEXT(Sales[[#This Row],[Date and Time]],"mm")</f>
        <v>06</v>
      </c>
      <c r="N1306" s="10" t="str">
        <f>TEXT(Sales[[#This Row],[Date and Time]],"mmmm")</f>
        <v>June</v>
      </c>
    </row>
    <row r="1307" spans="1:14" x14ac:dyDescent="0.3">
      <c r="A1307" s="1" t="s">
        <v>4775</v>
      </c>
      <c r="B1307" s="2">
        <v>45489.2419212963</v>
      </c>
      <c r="C1307" s="1" t="s">
        <v>3406</v>
      </c>
      <c r="D1307" s="1" t="s">
        <v>2668</v>
      </c>
      <c r="E1307" s="1" t="s">
        <v>3479</v>
      </c>
      <c r="F1307" s="1" t="s">
        <v>3467</v>
      </c>
      <c r="G1307" s="1">
        <v>191.16</v>
      </c>
      <c r="H1307" s="1">
        <v>7</v>
      </c>
      <c r="I1307" s="1">
        <f>Sales[[#This Row],[Selling Price]]*H1307</f>
        <v>1338.12</v>
      </c>
      <c r="J1307" s="1">
        <f>VLOOKUP(Sales[[#This Row],[Product ID]],Products[],4,0)</f>
        <v>585.16999999999996</v>
      </c>
      <c r="K1307" s="1">
        <f>Sales[[#This Row],[Total Sales]]-Sales[[#This Row],[Cost price]]</f>
        <v>752.94999999999993</v>
      </c>
      <c r="L1307" s="1" t="str">
        <f>TEXT(Sales[[#This Row],[Date and Time]],"dddd")</f>
        <v>Tuesday</v>
      </c>
      <c r="M1307" s="1" t="str">
        <f>TEXT(Sales[[#This Row],[Date and Time]],"mm")</f>
        <v>07</v>
      </c>
      <c r="N1307" s="10" t="str">
        <f>TEXT(Sales[[#This Row],[Date and Time]],"mmmm")</f>
        <v>July</v>
      </c>
    </row>
    <row r="1308" spans="1:14" x14ac:dyDescent="0.3">
      <c r="A1308" s="1" t="s">
        <v>4776</v>
      </c>
      <c r="B1308" s="2">
        <v>45594.586076388892</v>
      </c>
      <c r="C1308" s="1" t="s">
        <v>3319</v>
      </c>
      <c r="D1308" s="1" t="s">
        <v>1107</v>
      </c>
      <c r="E1308" s="1" t="s">
        <v>3471</v>
      </c>
      <c r="F1308" s="1" t="s">
        <v>3472</v>
      </c>
      <c r="G1308" s="1">
        <v>984.71</v>
      </c>
      <c r="H1308" s="1">
        <v>7</v>
      </c>
      <c r="I1308" s="1">
        <f>Sales[[#This Row],[Selling Price]]*H1308</f>
        <v>6892.97</v>
      </c>
      <c r="J1308" s="1">
        <f>VLOOKUP(Sales[[#This Row],[Product ID]],Products[],4,0)</f>
        <v>704.91</v>
      </c>
      <c r="K1308" s="1">
        <f>Sales[[#This Row],[Total Sales]]-Sales[[#This Row],[Cost price]]</f>
        <v>6188.06</v>
      </c>
      <c r="L1308" s="1" t="str">
        <f>TEXT(Sales[[#This Row],[Date and Time]],"dddd")</f>
        <v>Tuesday</v>
      </c>
      <c r="M1308" s="1" t="str">
        <f>TEXT(Sales[[#This Row],[Date and Time]],"mm")</f>
        <v>10</v>
      </c>
      <c r="N1308" s="10" t="str">
        <f>TEXT(Sales[[#This Row],[Date and Time]],"mmmm")</f>
        <v>October</v>
      </c>
    </row>
    <row r="1309" spans="1:14" x14ac:dyDescent="0.3">
      <c r="A1309" s="1" t="s">
        <v>4777</v>
      </c>
      <c r="B1309" s="2">
        <v>45522.40929398148</v>
      </c>
      <c r="C1309" s="1" t="s">
        <v>3366</v>
      </c>
      <c r="D1309" s="1" t="s">
        <v>855</v>
      </c>
      <c r="E1309" s="1" t="s">
        <v>3464</v>
      </c>
      <c r="F1309" s="1" t="s">
        <v>3476</v>
      </c>
      <c r="G1309" s="1">
        <v>1031.18</v>
      </c>
      <c r="H1309" s="1">
        <v>4</v>
      </c>
      <c r="I1309" s="1">
        <f>Sales[[#This Row],[Selling Price]]*H1309</f>
        <v>4124.72</v>
      </c>
      <c r="J1309" s="1">
        <f>VLOOKUP(Sales[[#This Row],[Product ID]],Products[],4,0)</f>
        <v>669.31</v>
      </c>
      <c r="K1309" s="1">
        <f>Sales[[#This Row],[Total Sales]]-Sales[[#This Row],[Cost price]]</f>
        <v>3455.4100000000003</v>
      </c>
      <c r="L1309" s="1" t="str">
        <f>TEXT(Sales[[#This Row],[Date and Time]],"dddd")</f>
        <v>Sunday</v>
      </c>
      <c r="M1309" s="1" t="str">
        <f>TEXT(Sales[[#This Row],[Date and Time]],"mm")</f>
        <v>08</v>
      </c>
      <c r="N1309" s="10" t="str">
        <f>TEXT(Sales[[#This Row],[Date and Time]],"mmmm")</f>
        <v>August</v>
      </c>
    </row>
    <row r="1310" spans="1:14" x14ac:dyDescent="0.3">
      <c r="A1310" s="1" t="s">
        <v>4778</v>
      </c>
      <c r="B1310" s="2">
        <v>45342.037870370368</v>
      </c>
      <c r="C1310" s="1" t="s">
        <v>3348</v>
      </c>
      <c r="D1310" s="1" t="s">
        <v>2213</v>
      </c>
      <c r="E1310" s="1" t="s">
        <v>3479</v>
      </c>
      <c r="F1310" s="1" t="s">
        <v>3472</v>
      </c>
      <c r="G1310" s="1">
        <v>1353.22</v>
      </c>
      <c r="H1310" s="1">
        <v>10</v>
      </c>
      <c r="I1310" s="1">
        <f>Sales[[#This Row],[Selling Price]]*H1310</f>
        <v>13532.2</v>
      </c>
      <c r="J1310" s="1">
        <f>VLOOKUP(Sales[[#This Row],[Product ID]],Products[],4,0)</f>
        <v>307.60000000000002</v>
      </c>
      <c r="K1310" s="1">
        <f>Sales[[#This Row],[Total Sales]]-Sales[[#This Row],[Cost price]]</f>
        <v>13224.6</v>
      </c>
      <c r="L1310" s="1" t="str">
        <f>TEXT(Sales[[#This Row],[Date and Time]],"dddd")</f>
        <v>Tuesday</v>
      </c>
      <c r="M1310" s="1" t="str">
        <f>TEXT(Sales[[#This Row],[Date and Time]],"mm")</f>
        <v>02</v>
      </c>
      <c r="N1310" s="10" t="str">
        <f>TEXT(Sales[[#This Row],[Date and Time]],"mmmm")</f>
        <v>February</v>
      </c>
    </row>
    <row r="1311" spans="1:14" x14ac:dyDescent="0.3">
      <c r="A1311" s="1" t="s">
        <v>4779</v>
      </c>
      <c r="B1311" s="2">
        <v>45469.441388888888</v>
      </c>
      <c r="C1311" s="1" t="s">
        <v>3440</v>
      </c>
      <c r="D1311" s="1" t="s">
        <v>1778</v>
      </c>
      <c r="E1311" s="1" t="s">
        <v>3479</v>
      </c>
      <c r="F1311" s="1" t="s">
        <v>3467</v>
      </c>
      <c r="G1311" s="1">
        <v>709.37</v>
      </c>
      <c r="H1311" s="1">
        <v>7</v>
      </c>
      <c r="I1311" s="1">
        <f>Sales[[#This Row],[Selling Price]]*H1311</f>
        <v>4965.59</v>
      </c>
      <c r="J1311" s="1">
        <f>VLOOKUP(Sales[[#This Row],[Product ID]],Products[],4,0)</f>
        <v>117.5</v>
      </c>
      <c r="K1311" s="1">
        <f>Sales[[#This Row],[Total Sales]]-Sales[[#This Row],[Cost price]]</f>
        <v>4848.09</v>
      </c>
      <c r="L1311" s="1" t="str">
        <f>TEXT(Sales[[#This Row],[Date and Time]],"dddd")</f>
        <v>Wednesday</v>
      </c>
      <c r="M1311" s="1" t="str">
        <f>TEXT(Sales[[#This Row],[Date and Time]],"mm")</f>
        <v>06</v>
      </c>
      <c r="N1311" s="10" t="str">
        <f>TEXT(Sales[[#This Row],[Date and Time]],"mmmm")</f>
        <v>June</v>
      </c>
    </row>
    <row r="1312" spans="1:14" x14ac:dyDescent="0.3">
      <c r="A1312" s="1" t="s">
        <v>4780</v>
      </c>
      <c r="B1312" s="2">
        <v>45350.909571759257</v>
      </c>
      <c r="C1312" s="1" t="s">
        <v>3408</v>
      </c>
      <c r="D1312" s="1" t="s">
        <v>2067</v>
      </c>
      <c r="E1312" s="1" t="s">
        <v>3466</v>
      </c>
      <c r="F1312" s="1" t="s">
        <v>3472</v>
      </c>
      <c r="G1312" s="1">
        <v>1286.17</v>
      </c>
      <c r="H1312" s="1">
        <v>7</v>
      </c>
      <c r="I1312" s="1">
        <f>Sales[[#This Row],[Selling Price]]*H1312</f>
        <v>9003.19</v>
      </c>
      <c r="J1312" s="1">
        <f>VLOOKUP(Sales[[#This Row],[Product ID]],Products[],4,0)</f>
        <v>28.84</v>
      </c>
      <c r="K1312" s="1">
        <f>Sales[[#This Row],[Total Sales]]-Sales[[#This Row],[Cost price]]</f>
        <v>8974.35</v>
      </c>
      <c r="L1312" s="1" t="str">
        <f>TEXT(Sales[[#This Row],[Date and Time]],"dddd")</f>
        <v>Wednesday</v>
      </c>
      <c r="M1312" s="1" t="str">
        <f>TEXT(Sales[[#This Row],[Date and Time]],"mm")</f>
        <v>02</v>
      </c>
      <c r="N1312" s="10" t="str">
        <f>TEXT(Sales[[#This Row],[Date and Time]],"mmmm")</f>
        <v>February</v>
      </c>
    </row>
    <row r="1313" spans="1:14" x14ac:dyDescent="0.3">
      <c r="A1313" s="1" t="s">
        <v>4781</v>
      </c>
      <c r="B1313" s="2">
        <v>45434.869490740741</v>
      </c>
      <c r="C1313" s="1" t="s">
        <v>3300</v>
      </c>
      <c r="D1313" s="1" t="s">
        <v>2798</v>
      </c>
      <c r="E1313" s="1" t="s">
        <v>3471</v>
      </c>
      <c r="F1313" s="1" t="s">
        <v>3469</v>
      </c>
      <c r="G1313" s="1">
        <v>1191.31</v>
      </c>
      <c r="H1313" s="1">
        <v>8</v>
      </c>
      <c r="I1313" s="1">
        <f>Sales[[#This Row],[Selling Price]]*H1313</f>
        <v>9530.48</v>
      </c>
      <c r="J1313" s="1">
        <f>VLOOKUP(Sales[[#This Row],[Product ID]],Products[],4,0)</f>
        <v>762.05</v>
      </c>
      <c r="K1313" s="1">
        <f>Sales[[#This Row],[Total Sales]]-Sales[[#This Row],[Cost price]]</f>
        <v>8768.43</v>
      </c>
      <c r="L1313" s="1" t="str">
        <f>TEXT(Sales[[#This Row],[Date and Time]],"dddd")</f>
        <v>Wednesday</v>
      </c>
      <c r="M1313" s="1" t="str">
        <f>TEXT(Sales[[#This Row],[Date and Time]],"mm")</f>
        <v>05</v>
      </c>
      <c r="N1313" s="10" t="str">
        <f>TEXT(Sales[[#This Row],[Date and Time]],"mmmm")</f>
        <v>May</v>
      </c>
    </row>
    <row r="1314" spans="1:14" x14ac:dyDescent="0.3">
      <c r="A1314" s="1" t="s">
        <v>4782</v>
      </c>
      <c r="B1314" s="2">
        <v>45344.020254629628</v>
      </c>
      <c r="C1314" s="1" t="s">
        <v>3441</v>
      </c>
      <c r="D1314" s="1" t="s">
        <v>583</v>
      </c>
      <c r="E1314" s="1" t="s">
        <v>3461</v>
      </c>
      <c r="F1314" s="1" t="s">
        <v>3469</v>
      </c>
      <c r="G1314" s="1">
        <v>1210.79</v>
      </c>
      <c r="H1314" s="1">
        <v>9</v>
      </c>
      <c r="I1314" s="1">
        <f>Sales[[#This Row],[Selling Price]]*H1314</f>
        <v>10897.11</v>
      </c>
      <c r="J1314" s="1">
        <f>VLOOKUP(Sales[[#This Row],[Product ID]],Products[],4,0)</f>
        <v>325.48</v>
      </c>
      <c r="K1314" s="1">
        <f>Sales[[#This Row],[Total Sales]]-Sales[[#This Row],[Cost price]]</f>
        <v>10571.630000000001</v>
      </c>
      <c r="L1314" s="1" t="str">
        <f>TEXT(Sales[[#This Row],[Date and Time]],"dddd")</f>
        <v>Thursday</v>
      </c>
      <c r="M1314" s="1" t="str">
        <f>TEXT(Sales[[#This Row],[Date and Time]],"mm")</f>
        <v>02</v>
      </c>
      <c r="N1314" s="10" t="str">
        <f>TEXT(Sales[[#This Row],[Date and Time]],"mmmm")</f>
        <v>February</v>
      </c>
    </row>
    <row r="1315" spans="1:14" x14ac:dyDescent="0.3">
      <c r="A1315" s="1" t="s">
        <v>4783</v>
      </c>
      <c r="B1315" s="2">
        <v>45360.372442129628</v>
      </c>
      <c r="C1315" s="1" t="s">
        <v>3412</v>
      </c>
      <c r="D1315" s="1" t="s">
        <v>1473</v>
      </c>
      <c r="E1315" s="1" t="s">
        <v>3471</v>
      </c>
      <c r="F1315" s="1" t="s">
        <v>3472</v>
      </c>
      <c r="G1315" s="1">
        <v>1016.17</v>
      </c>
      <c r="H1315" s="1">
        <v>9</v>
      </c>
      <c r="I1315" s="1">
        <f>Sales[[#This Row],[Selling Price]]*H1315</f>
        <v>9145.5299999999988</v>
      </c>
      <c r="J1315" s="1">
        <f>VLOOKUP(Sales[[#This Row],[Product ID]],Products[],4,0)</f>
        <v>220.45</v>
      </c>
      <c r="K1315" s="1">
        <f>Sales[[#This Row],[Total Sales]]-Sales[[#This Row],[Cost price]]</f>
        <v>8925.0799999999981</v>
      </c>
      <c r="L1315" s="1" t="str">
        <f>TEXT(Sales[[#This Row],[Date and Time]],"dddd")</f>
        <v>Saturday</v>
      </c>
      <c r="M1315" s="1" t="str">
        <f>TEXT(Sales[[#This Row],[Date and Time]],"mm")</f>
        <v>03</v>
      </c>
      <c r="N1315" s="10" t="str">
        <f>TEXT(Sales[[#This Row],[Date and Time]],"mmmm")</f>
        <v>March</v>
      </c>
    </row>
    <row r="1316" spans="1:14" x14ac:dyDescent="0.3">
      <c r="A1316" s="1" t="s">
        <v>4784</v>
      </c>
      <c r="B1316" s="2">
        <v>45382.177557870367</v>
      </c>
      <c r="C1316" s="1" t="s">
        <v>3289</v>
      </c>
      <c r="D1316" s="1" t="s">
        <v>1054</v>
      </c>
      <c r="E1316" s="1" t="s">
        <v>3471</v>
      </c>
      <c r="F1316" s="1" t="s">
        <v>3476</v>
      </c>
      <c r="G1316" s="1">
        <v>1349.95</v>
      </c>
      <c r="H1316" s="1">
        <v>4</v>
      </c>
      <c r="I1316" s="1">
        <f>Sales[[#This Row],[Selling Price]]*H1316</f>
        <v>5399.8</v>
      </c>
      <c r="J1316" s="1">
        <f>VLOOKUP(Sales[[#This Row],[Product ID]],Products[],4,0)</f>
        <v>184.29</v>
      </c>
      <c r="K1316" s="1">
        <f>Sales[[#This Row],[Total Sales]]-Sales[[#This Row],[Cost price]]</f>
        <v>5215.51</v>
      </c>
      <c r="L1316" s="1" t="str">
        <f>TEXT(Sales[[#This Row],[Date and Time]],"dddd")</f>
        <v>Sunday</v>
      </c>
      <c r="M1316" s="1" t="str">
        <f>TEXT(Sales[[#This Row],[Date and Time]],"mm")</f>
        <v>03</v>
      </c>
      <c r="N1316" s="10" t="str">
        <f>TEXT(Sales[[#This Row],[Date and Time]],"mmmm")</f>
        <v>March</v>
      </c>
    </row>
    <row r="1317" spans="1:14" x14ac:dyDescent="0.3">
      <c r="A1317" s="1" t="s">
        <v>4785</v>
      </c>
      <c r="B1317" s="2">
        <v>45473.160983796297</v>
      </c>
      <c r="C1317" s="1" t="s">
        <v>3299</v>
      </c>
      <c r="D1317" s="1" t="s">
        <v>1452</v>
      </c>
      <c r="E1317" s="1" t="s">
        <v>3466</v>
      </c>
      <c r="F1317" s="1" t="s">
        <v>3462</v>
      </c>
      <c r="G1317" s="1">
        <v>1836.25</v>
      </c>
      <c r="H1317" s="1">
        <v>9</v>
      </c>
      <c r="I1317" s="1">
        <f>Sales[[#This Row],[Selling Price]]*H1317</f>
        <v>16526.25</v>
      </c>
      <c r="J1317" s="1">
        <f>VLOOKUP(Sales[[#This Row],[Product ID]],Products[],4,0)</f>
        <v>401.98</v>
      </c>
      <c r="K1317" s="1">
        <f>Sales[[#This Row],[Total Sales]]-Sales[[#This Row],[Cost price]]</f>
        <v>16124.27</v>
      </c>
      <c r="L1317" s="1" t="str">
        <f>TEXT(Sales[[#This Row],[Date and Time]],"dddd")</f>
        <v>Sunday</v>
      </c>
      <c r="M1317" s="1" t="str">
        <f>TEXT(Sales[[#This Row],[Date and Time]],"mm")</f>
        <v>06</v>
      </c>
      <c r="N1317" s="10" t="str">
        <f>TEXT(Sales[[#This Row],[Date and Time]],"mmmm")</f>
        <v>June</v>
      </c>
    </row>
    <row r="1318" spans="1:14" x14ac:dyDescent="0.3">
      <c r="A1318" s="1" t="s">
        <v>4786</v>
      </c>
      <c r="B1318" s="2">
        <v>45604.577835648146</v>
      </c>
      <c r="C1318" s="1" t="s">
        <v>3419</v>
      </c>
      <c r="D1318" s="1" t="s">
        <v>858</v>
      </c>
      <c r="E1318" s="1" t="s">
        <v>3461</v>
      </c>
      <c r="F1318" s="1" t="s">
        <v>3476</v>
      </c>
      <c r="G1318" s="1">
        <v>281.56</v>
      </c>
      <c r="H1318" s="1">
        <v>3</v>
      </c>
      <c r="I1318" s="1">
        <f>Sales[[#This Row],[Selling Price]]*H1318</f>
        <v>844.68000000000006</v>
      </c>
      <c r="J1318" s="1">
        <f>VLOOKUP(Sales[[#This Row],[Product ID]],Products[],4,0)</f>
        <v>925.33</v>
      </c>
      <c r="K1318" s="1">
        <f>Sales[[#This Row],[Total Sales]]-Sales[[#This Row],[Cost price]]</f>
        <v>-80.649999999999977</v>
      </c>
      <c r="L1318" s="1" t="str">
        <f>TEXT(Sales[[#This Row],[Date and Time]],"dddd")</f>
        <v>Friday</v>
      </c>
      <c r="M1318" s="1" t="str">
        <f>TEXT(Sales[[#This Row],[Date and Time]],"mm")</f>
        <v>11</v>
      </c>
      <c r="N1318" s="10" t="str">
        <f>TEXT(Sales[[#This Row],[Date and Time]],"mmmm")</f>
        <v>November</v>
      </c>
    </row>
    <row r="1319" spans="1:14" x14ac:dyDescent="0.3">
      <c r="A1319" s="1" t="s">
        <v>4787</v>
      </c>
      <c r="B1319" s="2">
        <v>45367.116979166669</v>
      </c>
      <c r="C1319" s="1" t="s">
        <v>3448</v>
      </c>
      <c r="D1319" s="1" t="s">
        <v>765</v>
      </c>
      <c r="E1319" s="1" t="s">
        <v>3464</v>
      </c>
      <c r="F1319" s="1" t="s">
        <v>3469</v>
      </c>
      <c r="G1319" s="1">
        <v>963.57</v>
      </c>
      <c r="H1319" s="1">
        <v>6</v>
      </c>
      <c r="I1319" s="1">
        <f>Sales[[#This Row],[Selling Price]]*H1319</f>
        <v>5781.42</v>
      </c>
      <c r="J1319" s="1">
        <f>VLOOKUP(Sales[[#This Row],[Product ID]],Products[],4,0)</f>
        <v>955.51</v>
      </c>
      <c r="K1319" s="1">
        <f>Sales[[#This Row],[Total Sales]]-Sales[[#This Row],[Cost price]]</f>
        <v>4825.91</v>
      </c>
      <c r="L1319" s="1" t="str">
        <f>TEXT(Sales[[#This Row],[Date and Time]],"dddd")</f>
        <v>Saturday</v>
      </c>
      <c r="M1319" s="1" t="str">
        <f>TEXT(Sales[[#This Row],[Date and Time]],"mm")</f>
        <v>03</v>
      </c>
      <c r="N1319" s="10" t="str">
        <f>TEXT(Sales[[#This Row],[Date and Time]],"mmmm")</f>
        <v>March</v>
      </c>
    </row>
    <row r="1320" spans="1:14" x14ac:dyDescent="0.3">
      <c r="A1320" s="1" t="s">
        <v>4788</v>
      </c>
      <c r="B1320" s="2">
        <v>45512.127754629626</v>
      </c>
      <c r="C1320" s="1" t="s">
        <v>3361</v>
      </c>
      <c r="D1320" s="1" t="s">
        <v>2146</v>
      </c>
      <c r="E1320" s="1" t="s">
        <v>3464</v>
      </c>
      <c r="F1320" s="1" t="s">
        <v>3469</v>
      </c>
      <c r="G1320" s="1">
        <v>1548.42</v>
      </c>
      <c r="H1320" s="1">
        <v>4</v>
      </c>
      <c r="I1320" s="1">
        <f>Sales[[#This Row],[Selling Price]]*H1320</f>
        <v>6193.68</v>
      </c>
      <c r="J1320" s="1">
        <f>VLOOKUP(Sales[[#This Row],[Product ID]],Products[],4,0)</f>
        <v>188.08</v>
      </c>
      <c r="K1320" s="1">
        <f>Sales[[#This Row],[Total Sales]]-Sales[[#This Row],[Cost price]]</f>
        <v>6005.6</v>
      </c>
      <c r="L1320" s="1" t="str">
        <f>TEXT(Sales[[#This Row],[Date and Time]],"dddd")</f>
        <v>Thursday</v>
      </c>
      <c r="M1320" s="1" t="str">
        <f>TEXT(Sales[[#This Row],[Date and Time]],"mm")</f>
        <v>08</v>
      </c>
      <c r="N1320" s="10" t="str">
        <f>TEXT(Sales[[#This Row],[Date and Time]],"mmmm")</f>
        <v>August</v>
      </c>
    </row>
    <row r="1321" spans="1:14" x14ac:dyDescent="0.3">
      <c r="A1321" s="1" t="s">
        <v>4789</v>
      </c>
      <c r="B1321" s="2">
        <v>45385.226261574076</v>
      </c>
      <c r="C1321" s="1" t="s">
        <v>3427</v>
      </c>
      <c r="D1321" s="1" t="s">
        <v>1924</v>
      </c>
      <c r="E1321" s="1" t="s">
        <v>3471</v>
      </c>
      <c r="F1321" s="1" t="s">
        <v>3462</v>
      </c>
      <c r="G1321" s="1">
        <v>798.05</v>
      </c>
      <c r="H1321" s="1">
        <v>10</v>
      </c>
      <c r="I1321" s="1">
        <f>Sales[[#This Row],[Selling Price]]*H1321</f>
        <v>7980.5</v>
      </c>
      <c r="J1321" s="1">
        <f>VLOOKUP(Sales[[#This Row],[Product ID]],Products[],4,0)</f>
        <v>348.26</v>
      </c>
      <c r="K1321" s="1">
        <f>Sales[[#This Row],[Total Sales]]-Sales[[#This Row],[Cost price]]</f>
        <v>7632.24</v>
      </c>
      <c r="L1321" s="1" t="str">
        <f>TEXT(Sales[[#This Row],[Date and Time]],"dddd")</f>
        <v>Wednesday</v>
      </c>
      <c r="M1321" s="1" t="str">
        <f>TEXT(Sales[[#This Row],[Date and Time]],"mm")</f>
        <v>04</v>
      </c>
      <c r="N1321" s="10" t="str">
        <f>TEXT(Sales[[#This Row],[Date and Time]],"mmmm")</f>
        <v>April</v>
      </c>
    </row>
    <row r="1322" spans="1:14" x14ac:dyDescent="0.3">
      <c r="A1322" s="1" t="s">
        <v>4790</v>
      </c>
      <c r="B1322" s="2">
        <v>45560.721331018518</v>
      </c>
      <c r="C1322" s="1" t="s">
        <v>3352</v>
      </c>
      <c r="D1322" s="1" t="s">
        <v>2699</v>
      </c>
      <c r="E1322" s="1" t="s">
        <v>3464</v>
      </c>
      <c r="F1322" s="1" t="s">
        <v>3462</v>
      </c>
      <c r="G1322" s="1">
        <v>1767.09</v>
      </c>
      <c r="H1322" s="1">
        <v>1</v>
      </c>
      <c r="I1322" s="1">
        <f>Sales[[#This Row],[Selling Price]]*H1322</f>
        <v>1767.09</v>
      </c>
      <c r="J1322" s="1">
        <f>VLOOKUP(Sales[[#This Row],[Product ID]],Products[],4,0)</f>
        <v>404.57</v>
      </c>
      <c r="K1322" s="1">
        <f>Sales[[#This Row],[Total Sales]]-Sales[[#This Row],[Cost price]]</f>
        <v>1362.52</v>
      </c>
      <c r="L1322" s="1" t="str">
        <f>TEXT(Sales[[#This Row],[Date and Time]],"dddd")</f>
        <v>Wednesday</v>
      </c>
      <c r="M1322" s="1" t="str">
        <f>TEXT(Sales[[#This Row],[Date and Time]],"mm")</f>
        <v>09</v>
      </c>
      <c r="N1322" s="10" t="str">
        <f>TEXT(Sales[[#This Row],[Date and Time]],"mmmm")</f>
        <v>September</v>
      </c>
    </row>
    <row r="1323" spans="1:14" x14ac:dyDescent="0.3">
      <c r="A1323" s="1" t="s">
        <v>4791</v>
      </c>
      <c r="B1323" s="2">
        <v>45579.776284722226</v>
      </c>
      <c r="C1323" s="1" t="s">
        <v>3337</v>
      </c>
      <c r="D1323" s="1" t="s">
        <v>1354</v>
      </c>
      <c r="E1323" s="1" t="s">
        <v>3466</v>
      </c>
      <c r="F1323" s="1" t="s">
        <v>3462</v>
      </c>
      <c r="G1323" s="1">
        <v>357.49</v>
      </c>
      <c r="H1323" s="1">
        <v>1</v>
      </c>
      <c r="I1323" s="1">
        <f>Sales[[#This Row],[Selling Price]]*H1323</f>
        <v>357.49</v>
      </c>
      <c r="J1323" s="1">
        <f>VLOOKUP(Sales[[#This Row],[Product ID]],Products[],4,0)</f>
        <v>899.57</v>
      </c>
      <c r="K1323" s="1">
        <f>Sales[[#This Row],[Total Sales]]-Sales[[#This Row],[Cost price]]</f>
        <v>-542.08000000000004</v>
      </c>
      <c r="L1323" s="1" t="str">
        <f>TEXT(Sales[[#This Row],[Date and Time]],"dddd")</f>
        <v>Monday</v>
      </c>
      <c r="M1323" s="1" t="str">
        <f>TEXT(Sales[[#This Row],[Date and Time]],"mm")</f>
        <v>10</v>
      </c>
      <c r="N1323" s="10" t="str">
        <f>TEXT(Sales[[#This Row],[Date and Time]],"mmmm")</f>
        <v>October</v>
      </c>
    </row>
    <row r="1324" spans="1:14" x14ac:dyDescent="0.3">
      <c r="A1324" s="1" t="s">
        <v>4792</v>
      </c>
      <c r="B1324" s="2">
        <v>45386.823738425926</v>
      </c>
      <c r="C1324" s="1" t="s">
        <v>3452</v>
      </c>
      <c r="D1324" s="1" t="s">
        <v>1128</v>
      </c>
      <c r="E1324" s="1" t="s">
        <v>3466</v>
      </c>
      <c r="F1324" s="1" t="s">
        <v>3467</v>
      </c>
      <c r="G1324" s="1">
        <v>766.98</v>
      </c>
      <c r="H1324" s="1">
        <v>9</v>
      </c>
      <c r="I1324" s="1">
        <f>Sales[[#This Row],[Selling Price]]*H1324</f>
        <v>6902.82</v>
      </c>
      <c r="J1324" s="1">
        <f>VLOOKUP(Sales[[#This Row],[Product ID]],Products[],4,0)</f>
        <v>907.07</v>
      </c>
      <c r="K1324" s="1">
        <f>Sales[[#This Row],[Total Sales]]-Sales[[#This Row],[Cost price]]</f>
        <v>5995.75</v>
      </c>
      <c r="L1324" s="1" t="str">
        <f>TEXT(Sales[[#This Row],[Date and Time]],"dddd")</f>
        <v>Thursday</v>
      </c>
      <c r="M1324" s="1" t="str">
        <f>TEXT(Sales[[#This Row],[Date and Time]],"mm")</f>
        <v>04</v>
      </c>
      <c r="N1324" s="10" t="str">
        <f>TEXT(Sales[[#This Row],[Date and Time]],"mmmm")</f>
        <v>April</v>
      </c>
    </row>
    <row r="1325" spans="1:14" x14ac:dyDescent="0.3">
      <c r="A1325" s="1" t="s">
        <v>4793</v>
      </c>
      <c r="B1325" s="2">
        <v>45595.851990740739</v>
      </c>
      <c r="C1325" s="1" t="s">
        <v>3345</v>
      </c>
      <c r="D1325" s="1" t="s">
        <v>2158</v>
      </c>
      <c r="E1325" s="1" t="s">
        <v>3464</v>
      </c>
      <c r="F1325" s="1" t="s">
        <v>3476</v>
      </c>
      <c r="G1325" s="1">
        <v>1835.03</v>
      </c>
      <c r="H1325" s="1">
        <v>9</v>
      </c>
      <c r="I1325" s="1">
        <f>Sales[[#This Row],[Selling Price]]*H1325</f>
        <v>16515.27</v>
      </c>
      <c r="J1325" s="1">
        <f>VLOOKUP(Sales[[#This Row],[Product ID]],Products[],4,0)</f>
        <v>762.47</v>
      </c>
      <c r="K1325" s="1">
        <f>Sales[[#This Row],[Total Sales]]-Sales[[#This Row],[Cost price]]</f>
        <v>15752.800000000001</v>
      </c>
      <c r="L1325" s="1" t="str">
        <f>TEXT(Sales[[#This Row],[Date and Time]],"dddd")</f>
        <v>Wednesday</v>
      </c>
      <c r="M1325" s="1" t="str">
        <f>TEXT(Sales[[#This Row],[Date and Time]],"mm")</f>
        <v>10</v>
      </c>
      <c r="N1325" s="10" t="str">
        <f>TEXT(Sales[[#This Row],[Date and Time]],"mmmm")</f>
        <v>October</v>
      </c>
    </row>
    <row r="1326" spans="1:14" x14ac:dyDescent="0.3">
      <c r="A1326" s="1" t="s">
        <v>4794</v>
      </c>
      <c r="B1326" s="2">
        <v>45489.7421412037</v>
      </c>
      <c r="C1326" s="1" t="s">
        <v>3304</v>
      </c>
      <c r="D1326" s="1" t="s">
        <v>176</v>
      </c>
      <c r="E1326" s="1" t="s">
        <v>3479</v>
      </c>
      <c r="F1326" s="1" t="s">
        <v>3462</v>
      </c>
      <c r="G1326" s="1">
        <v>67.17</v>
      </c>
      <c r="H1326" s="1">
        <v>5</v>
      </c>
      <c r="I1326" s="1">
        <f>Sales[[#This Row],[Selling Price]]*H1326</f>
        <v>335.85</v>
      </c>
      <c r="J1326" s="1">
        <f>VLOOKUP(Sales[[#This Row],[Product ID]],Products[],4,0)</f>
        <v>17.89</v>
      </c>
      <c r="K1326" s="1">
        <f>Sales[[#This Row],[Total Sales]]-Sales[[#This Row],[Cost price]]</f>
        <v>317.96000000000004</v>
      </c>
      <c r="L1326" s="1" t="str">
        <f>TEXT(Sales[[#This Row],[Date and Time]],"dddd")</f>
        <v>Tuesday</v>
      </c>
      <c r="M1326" s="1" t="str">
        <f>TEXT(Sales[[#This Row],[Date and Time]],"mm")</f>
        <v>07</v>
      </c>
      <c r="N1326" s="10" t="str">
        <f>TEXT(Sales[[#This Row],[Date and Time]],"mmmm")</f>
        <v>July</v>
      </c>
    </row>
    <row r="1327" spans="1:14" x14ac:dyDescent="0.3">
      <c r="A1327" s="1" t="s">
        <v>4795</v>
      </c>
      <c r="B1327" s="2">
        <v>45392.677210648151</v>
      </c>
      <c r="C1327" s="1" t="s">
        <v>3228</v>
      </c>
      <c r="D1327" s="1" t="s">
        <v>605</v>
      </c>
      <c r="E1327" s="1" t="s">
        <v>3464</v>
      </c>
      <c r="F1327" s="1" t="s">
        <v>3462</v>
      </c>
      <c r="G1327" s="1">
        <v>176.41</v>
      </c>
      <c r="H1327" s="1">
        <v>1</v>
      </c>
      <c r="I1327" s="1">
        <f>Sales[[#This Row],[Selling Price]]*H1327</f>
        <v>176.41</v>
      </c>
      <c r="J1327" s="1">
        <f>VLOOKUP(Sales[[#This Row],[Product ID]],Products[],4,0)</f>
        <v>96.13</v>
      </c>
      <c r="K1327" s="1">
        <f>Sales[[#This Row],[Total Sales]]-Sales[[#This Row],[Cost price]]</f>
        <v>80.28</v>
      </c>
      <c r="L1327" s="1" t="str">
        <f>TEXT(Sales[[#This Row],[Date and Time]],"dddd")</f>
        <v>Wednesday</v>
      </c>
      <c r="M1327" s="1" t="str">
        <f>TEXT(Sales[[#This Row],[Date and Time]],"mm")</f>
        <v>04</v>
      </c>
      <c r="N1327" s="10" t="str">
        <f>TEXT(Sales[[#This Row],[Date and Time]],"mmmm")</f>
        <v>April</v>
      </c>
    </row>
    <row r="1328" spans="1:14" x14ac:dyDescent="0.3">
      <c r="A1328" s="1" t="s">
        <v>4796</v>
      </c>
      <c r="B1328" s="2">
        <v>45463.908993055556</v>
      </c>
      <c r="C1328" s="1" t="s">
        <v>3370</v>
      </c>
      <c r="D1328" s="1" t="s">
        <v>457</v>
      </c>
      <c r="E1328" s="1" t="s">
        <v>3471</v>
      </c>
      <c r="F1328" s="1" t="s">
        <v>3476</v>
      </c>
      <c r="G1328" s="1">
        <v>983.67</v>
      </c>
      <c r="H1328" s="1">
        <v>6</v>
      </c>
      <c r="I1328" s="1">
        <f>Sales[[#This Row],[Selling Price]]*H1328</f>
        <v>5902.0199999999995</v>
      </c>
      <c r="J1328" s="1">
        <f>VLOOKUP(Sales[[#This Row],[Product ID]],Products[],4,0)</f>
        <v>621.46</v>
      </c>
      <c r="K1328" s="1">
        <f>Sales[[#This Row],[Total Sales]]-Sales[[#This Row],[Cost price]]</f>
        <v>5280.5599999999995</v>
      </c>
      <c r="L1328" s="1" t="str">
        <f>TEXT(Sales[[#This Row],[Date and Time]],"dddd")</f>
        <v>Thursday</v>
      </c>
      <c r="M1328" s="1" t="str">
        <f>TEXT(Sales[[#This Row],[Date and Time]],"mm")</f>
        <v>06</v>
      </c>
      <c r="N1328" s="10" t="str">
        <f>TEXT(Sales[[#This Row],[Date and Time]],"mmmm")</f>
        <v>June</v>
      </c>
    </row>
    <row r="1329" spans="1:14" x14ac:dyDescent="0.3">
      <c r="A1329" s="1" t="s">
        <v>4797</v>
      </c>
      <c r="B1329" s="2">
        <v>45468.057210648149</v>
      </c>
      <c r="C1329" s="1" t="s">
        <v>3354</v>
      </c>
      <c r="D1329" s="1" t="s">
        <v>1962</v>
      </c>
      <c r="E1329" s="1" t="s">
        <v>3466</v>
      </c>
      <c r="F1329" s="1" t="s">
        <v>3476</v>
      </c>
      <c r="G1329" s="1">
        <v>450.48</v>
      </c>
      <c r="H1329" s="1">
        <v>2</v>
      </c>
      <c r="I1329" s="1">
        <f>Sales[[#This Row],[Selling Price]]*H1329</f>
        <v>900.96</v>
      </c>
      <c r="J1329" s="1">
        <f>VLOOKUP(Sales[[#This Row],[Product ID]],Products[],4,0)</f>
        <v>294.83</v>
      </c>
      <c r="K1329" s="1">
        <f>Sales[[#This Row],[Total Sales]]-Sales[[#This Row],[Cost price]]</f>
        <v>606.13000000000011</v>
      </c>
      <c r="L1329" s="1" t="str">
        <f>TEXT(Sales[[#This Row],[Date and Time]],"dddd")</f>
        <v>Tuesday</v>
      </c>
      <c r="M1329" s="1" t="str">
        <f>TEXT(Sales[[#This Row],[Date and Time]],"mm")</f>
        <v>06</v>
      </c>
      <c r="N1329" s="10" t="str">
        <f>TEXT(Sales[[#This Row],[Date and Time]],"mmmm")</f>
        <v>June</v>
      </c>
    </row>
    <row r="1330" spans="1:14" x14ac:dyDescent="0.3">
      <c r="A1330" s="1" t="s">
        <v>4798</v>
      </c>
      <c r="B1330" s="2">
        <v>45584.470625000002</v>
      </c>
      <c r="C1330" s="1" t="s">
        <v>3274</v>
      </c>
      <c r="D1330" s="1" t="s">
        <v>1769</v>
      </c>
      <c r="E1330" s="1" t="s">
        <v>3466</v>
      </c>
      <c r="F1330" s="1" t="s">
        <v>3472</v>
      </c>
      <c r="G1330" s="1">
        <v>947.02</v>
      </c>
      <c r="H1330" s="1">
        <v>9</v>
      </c>
      <c r="I1330" s="1">
        <f>Sales[[#This Row],[Selling Price]]*H1330</f>
        <v>8523.18</v>
      </c>
      <c r="J1330" s="1">
        <f>VLOOKUP(Sales[[#This Row],[Product ID]],Products[],4,0)</f>
        <v>951.64</v>
      </c>
      <c r="K1330" s="1">
        <f>Sales[[#This Row],[Total Sales]]-Sales[[#This Row],[Cost price]]</f>
        <v>7571.54</v>
      </c>
      <c r="L1330" s="1" t="str">
        <f>TEXT(Sales[[#This Row],[Date and Time]],"dddd")</f>
        <v>Saturday</v>
      </c>
      <c r="M1330" s="1" t="str">
        <f>TEXT(Sales[[#This Row],[Date and Time]],"mm")</f>
        <v>10</v>
      </c>
      <c r="N1330" s="10" t="str">
        <f>TEXT(Sales[[#This Row],[Date and Time]],"mmmm")</f>
        <v>October</v>
      </c>
    </row>
    <row r="1331" spans="1:14" x14ac:dyDescent="0.3">
      <c r="A1331" s="1" t="s">
        <v>4799</v>
      </c>
      <c r="B1331" s="2">
        <v>45593.068657407406</v>
      </c>
      <c r="C1331" s="1" t="s">
        <v>3368</v>
      </c>
      <c r="D1331" s="1" t="s">
        <v>537</v>
      </c>
      <c r="E1331" s="1" t="s">
        <v>3466</v>
      </c>
      <c r="F1331" s="1" t="s">
        <v>3469</v>
      </c>
      <c r="G1331" s="1">
        <v>1940.79</v>
      </c>
      <c r="H1331" s="1">
        <v>9</v>
      </c>
      <c r="I1331" s="1">
        <f>Sales[[#This Row],[Selling Price]]*H1331</f>
        <v>17467.11</v>
      </c>
      <c r="J1331" s="1">
        <f>VLOOKUP(Sales[[#This Row],[Product ID]],Products[],4,0)</f>
        <v>197.58</v>
      </c>
      <c r="K1331" s="1">
        <f>Sales[[#This Row],[Total Sales]]-Sales[[#This Row],[Cost price]]</f>
        <v>17269.53</v>
      </c>
      <c r="L1331" s="1" t="str">
        <f>TEXT(Sales[[#This Row],[Date and Time]],"dddd")</f>
        <v>Monday</v>
      </c>
      <c r="M1331" s="1" t="str">
        <f>TEXT(Sales[[#This Row],[Date and Time]],"mm")</f>
        <v>10</v>
      </c>
      <c r="N1331" s="10" t="str">
        <f>TEXT(Sales[[#This Row],[Date and Time]],"mmmm")</f>
        <v>October</v>
      </c>
    </row>
    <row r="1332" spans="1:14" x14ac:dyDescent="0.3">
      <c r="A1332" s="1" t="s">
        <v>4800</v>
      </c>
      <c r="B1332" s="2">
        <v>45395.619108796294</v>
      </c>
      <c r="C1332" s="1" t="s">
        <v>3308</v>
      </c>
      <c r="D1332" s="1" t="s">
        <v>2149</v>
      </c>
      <c r="E1332" s="1" t="s">
        <v>3466</v>
      </c>
      <c r="F1332" s="1" t="s">
        <v>3476</v>
      </c>
      <c r="G1332" s="1">
        <v>909.7</v>
      </c>
      <c r="H1332" s="1">
        <v>7</v>
      </c>
      <c r="I1332" s="1">
        <f>Sales[[#This Row],[Selling Price]]*H1332</f>
        <v>6367.9000000000005</v>
      </c>
      <c r="J1332" s="1">
        <f>VLOOKUP(Sales[[#This Row],[Product ID]],Products[],4,0)</f>
        <v>998.57</v>
      </c>
      <c r="K1332" s="1">
        <f>Sales[[#This Row],[Total Sales]]-Sales[[#This Row],[Cost price]]</f>
        <v>5369.3300000000008</v>
      </c>
      <c r="L1332" s="1" t="str">
        <f>TEXT(Sales[[#This Row],[Date and Time]],"dddd")</f>
        <v>Saturday</v>
      </c>
      <c r="M1332" s="1" t="str">
        <f>TEXT(Sales[[#This Row],[Date and Time]],"mm")</f>
        <v>04</v>
      </c>
      <c r="N1332" s="10" t="str">
        <f>TEXT(Sales[[#This Row],[Date and Time]],"mmmm")</f>
        <v>April</v>
      </c>
    </row>
    <row r="1333" spans="1:14" x14ac:dyDescent="0.3">
      <c r="A1333" s="1" t="s">
        <v>4801</v>
      </c>
      <c r="B1333" s="2">
        <v>45399.761435185188</v>
      </c>
      <c r="C1333" s="1" t="s">
        <v>3312</v>
      </c>
      <c r="D1333" s="1" t="s">
        <v>1275</v>
      </c>
      <c r="E1333" s="1" t="s">
        <v>3464</v>
      </c>
      <c r="F1333" s="1" t="s">
        <v>3469</v>
      </c>
      <c r="G1333" s="1">
        <v>1828.11</v>
      </c>
      <c r="H1333" s="1">
        <v>9</v>
      </c>
      <c r="I1333" s="1">
        <f>Sales[[#This Row],[Selling Price]]*H1333</f>
        <v>16452.989999999998</v>
      </c>
      <c r="J1333" s="1">
        <f>VLOOKUP(Sales[[#This Row],[Product ID]],Products[],4,0)</f>
        <v>193.63</v>
      </c>
      <c r="K1333" s="1">
        <f>Sales[[#This Row],[Total Sales]]-Sales[[#This Row],[Cost price]]</f>
        <v>16259.359999999999</v>
      </c>
      <c r="L1333" s="1" t="str">
        <f>TEXT(Sales[[#This Row],[Date and Time]],"dddd")</f>
        <v>Wednesday</v>
      </c>
      <c r="M1333" s="1" t="str">
        <f>TEXT(Sales[[#This Row],[Date and Time]],"mm")</f>
        <v>04</v>
      </c>
      <c r="N1333" s="10" t="str">
        <f>TEXT(Sales[[#This Row],[Date and Time]],"mmmm")</f>
        <v>April</v>
      </c>
    </row>
    <row r="1334" spans="1:14" x14ac:dyDescent="0.3">
      <c r="A1334" s="1" t="s">
        <v>4802</v>
      </c>
      <c r="B1334" s="2">
        <v>45497.527824074074</v>
      </c>
      <c r="C1334" s="1" t="s">
        <v>3322</v>
      </c>
      <c r="D1334" s="1" t="s">
        <v>2589</v>
      </c>
      <c r="E1334" s="1" t="s">
        <v>3479</v>
      </c>
      <c r="F1334" s="1" t="s">
        <v>3462</v>
      </c>
      <c r="G1334" s="1">
        <v>1638.33</v>
      </c>
      <c r="H1334" s="1">
        <v>4</v>
      </c>
      <c r="I1334" s="1">
        <f>Sales[[#This Row],[Selling Price]]*H1334</f>
        <v>6553.32</v>
      </c>
      <c r="J1334" s="1">
        <f>VLOOKUP(Sales[[#This Row],[Product ID]],Products[],4,0)</f>
        <v>35.22</v>
      </c>
      <c r="K1334" s="1">
        <f>Sales[[#This Row],[Total Sales]]-Sales[[#This Row],[Cost price]]</f>
        <v>6518.0999999999995</v>
      </c>
      <c r="L1334" s="1" t="str">
        <f>TEXT(Sales[[#This Row],[Date and Time]],"dddd")</f>
        <v>Wednesday</v>
      </c>
      <c r="M1334" s="1" t="str">
        <f>TEXT(Sales[[#This Row],[Date and Time]],"mm")</f>
        <v>07</v>
      </c>
      <c r="N1334" s="10" t="str">
        <f>TEXT(Sales[[#This Row],[Date and Time]],"mmmm")</f>
        <v>July</v>
      </c>
    </row>
    <row r="1335" spans="1:14" x14ac:dyDescent="0.3">
      <c r="A1335" s="1" t="s">
        <v>4803</v>
      </c>
      <c r="B1335" s="2">
        <v>45356.470069444447</v>
      </c>
      <c r="C1335" s="1" t="s">
        <v>3357</v>
      </c>
      <c r="D1335" s="1" t="s">
        <v>392</v>
      </c>
      <c r="E1335" s="1" t="s">
        <v>3461</v>
      </c>
      <c r="F1335" s="1" t="s">
        <v>3467</v>
      </c>
      <c r="G1335" s="1">
        <v>917.1</v>
      </c>
      <c r="H1335" s="1">
        <v>1</v>
      </c>
      <c r="I1335" s="1">
        <f>Sales[[#This Row],[Selling Price]]*H1335</f>
        <v>917.1</v>
      </c>
      <c r="J1335" s="1">
        <f>VLOOKUP(Sales[[#This Row],[Product ID]],Products[],4,0)</f>
        <v>305.49</v>
      </c>
      <c r="K1335" s="1">
        <f>Sales[[#This Row],[Total Sales]]-Sales[[#This Row],[Cost price]]</f>
        <v>611.61</v>
      </c>
      <c r="L1335" s="1" t="str">
        <f>TEXT(Sales[[#This Row],[Date and Time]],"dddd")</f>
        <v>Tuesday</v>
      </c>
      <c r="M1335" s="1" t="str">
        <f>TEXT(Sales[[#This Row],[Date and Time]],"mm")</f>
        <v>03</v>
      </c>
      <c r="N1335" s="10" t="str">
        <f>TEXT(Sales[[#This Row],[Date and Time]],"mmmm")</f>
        <v>March</v>
      </c>
    </row>
    <row r="1336" spans="1:14" x14ac:dyDescent="0.3">
      <c r="A1336" s="1" t="s">
        <v>4804</v>
      </c>
      <c r="B1336" s="2">
        <v>45356.096331018518</v>
      </c>
      <c r="C1336" s="1" t="s">
        <v>3311</v>
      </c>
      <c r="D1336" s="1" t="s">
        <v>1340</v>
      </c>
      <c r="E1336" s="1" t="s">
        <v>3471</v>
      </c>
      <c r="F1336" s="1" t="s">
        <v>3469</v>
      </c>
      <c r="G1336" s="1">
        <v>1571.8</v>
      </c>
      <c r="H1336" s="1">
        <v>4</v>
      </c>
      <c r="I1336" s="1">
        <f>Sales[[#This Row],[Selling Price]]*H1336</f>
        <v>6287.2</v>
      </c>
      <c r="J1336" s="1">
        <f>VLOOKUP(Sales[[#This Row],[Product ID]],Products[],4,0)</f>
        <v>961.88</v>
      </c>
      <c r="K1336" s="1">
        <f>Sales[[#This Row],[Total Sales]]-Sales[[#This Row],[Cost price]]</f>
        <v>5325.32</v>
      </c>
      <c r="L1336" s="1" t="str">
        <f>TEXT(Sales[[#This Row],[Date and Time]],"dddd")</f>
        <v>Tuesday</v>
      </c>
      <c r="M1336" s="1" t="str">
        <f>TEXT(Sales[[#This Row],[Date and Time]],"mm")</f>
        <v>03</v>
      </c>
      <c r="N1336" s="10" t="str">
        <f>TEXT(Sales[[#This Row],[Date and Time]],"mmmm")</f>
        <v>March</v>
      </c>
    </row>
    <row r="1337" spans="1:14" x14ac:dyDescent="0.3">
      <c r="A1337" s="1" t="s">
        <v>4805</v>
      </c>
      <c r="B1337" s="2">
        <v>45497.926099537035</v>
      </c>
      <c r="C1337" s="1" t="s">
        <v>3228</v>
      </c>
      <c r="D1337" s="1" t="s">
        <v>2831</v>
      </c>
      <c r="E1337" s="1" t="s">
        <v>3461</v>
      </c>
      <c r="F1337" s="1" t="s">
        <v>3469</v>
      </c>
      <c r="G1337" s="1">
        <v>617.41999999999996</v>
      </c>
      <c r="H1337" s="1">
        <v>1</v>
      </c>
      <c r="I1337" s="1">
        <f>Sales[[#This Row],[Selling Price]]*H1337</f>
        <v>617.41999999999996</v>
      </c>
      <c r="J1337" s="1">
        <f>VLOOKUP(Sales[[#This Row],[Product ID]],Products[],4,0)</f>
        <v>96.13</v>
      </c>
      <c r="K1337" s="1">
        <f>Sales[[#This Row],[Total Sales]]-Sales[[#This Row],[Cost price]]</f>
        <v>521.29</v>
      </c>
      <c r="L1337" s="1" t="str">
        <f>TEXT(Sales[[#This Row],[Date and Time]],"dddd")</f>
        <v>Wednesday</v>
      </c>
      <c r="M1337" s="1" t="str">
        <f>TEXT(Sales[[#This Row],[Date and Time]],"mm")</f>
        <v>07</v>
      </c>
      <c r="N1337" s="10" t="str">
        <f>TEXT(Sales[[#This Row],[Date and Time]],"mmmm")</f>
        <v>July</v>
      </c>
    </row>
    <row r="1338" spans="1:14" x14ac:dyDescent="0.3">
      <c r="A1338" s="1" t="s">
        <v>4806</v>
      </c>
      <c r="B1338" s="2">
        <v>45527.860312500001</v>
      </c>
      <c r="C1338" s="1" t="s">
        <v>3404</v>
      </c>
      <c r="D1338" s="1" t="s">
        <v>2470</v>
      </c>
      <c r="E1338" s="1" t="s">
        <v>3461</v>
      </c>
      <c r="F1338" s="1" t="s">
        <v>3476</v>
      </c>
      <c r="G1338" s="1">
        <v>598.4</v>
      </c>
      <c r="H1338" s="1">
        <v>4</v>
      </c>
      <c r="I1338" s="1">
        <f>Sales[[#This Row],[Selling Price]]*H1338</f>
        <v>2393.6</v>
      </c>
      <c r="J1338" s="1">
        <f>VLOOKUP(Sales[[#This Row],[Product ID]],Products[],4,0)</f>
        <v>47.47</v>
      </c>
      <c r="K1338" s="1">
        <f>Sales[[#This Row],[Total Sales]]-Sales[[#This Row],[Cost price]]</f>
        <v>2346.13</v>
      </c>
      <c r="L1338" s="1" t="str">
        <f>TEXT(Sales[[#This Row],[Date and Time]],"dddd")</f>
        <v>Friday</v>
      </c>
      <c r="M1338" s="1" t="str">
        <f>TEXT(Sales[[#This Row],[Date and Time]],"mm")</f>
        <v>08</v>
      </c>
      <c r="N1338" s="10" t="str">
        <f>TEXT(Sales[[#This Row],[Date and Time]],"mmmm")</f>
        <v>August</v>
      </c>
    </row>
    <row r="1339" spans="1:14" x14ac:dyDescent="0.3">
      <c r="A1339" s="1" t="s">
        <v>4807</v>
      </c>
      <c r="B1339" s="2">
        <v>45435.369062500002</v>
      </c>
      <c r="C1339" s="1" t="s">
        <v>3403</v>
      </c>
      <c r="D1339" s="1" t="s">
        <v>2681</v>
      </c>
      <c r="E1339" s="1" t="s">
        <v>3466</v>
      </c>
      <c r="F1339" s="1" t="s">
        <v>3469</v>
      </c>
      <c r="G1339" s="1">
        <v>33.17</v>
      </c>
      <c r="H1339" s="1">
        <v>4</v>
      </c>
      <c r="I1339" s="1">
        <f>Sales[[#This Row],[Selling Price]]*H1339</f>
        <v>132.68</v>
      </c>
      <c r="J1339" s="1">
        <f>VLOOKUP(Sales[[#This Row],[Product ID]],Products[],4,0)</f>
        <v>904.67</v>
      </c>
      <c r="K1339" s="1">
        <f>Sales[[#This Row],[Total Sales]]-Sales[[#This Row],[Cost price]]</f>
        <v>-771.99</v>
      </c>
      <c r="L1339" s="1" t="str">
        <f>TEXT(Sales[[#This Row],[Date and Time]],"dddd")</f>
        <v>Thursday</v>
      </c>
      <c r="M1339" s="1" t="str">
        <f>TEXT(Sales[[#This Row],[Date and Time]],"mm")</f>
        <v>05</v>
      </c>
      <c r="N1339" s="10" t="str">
        <f>TEXT(Sales[[#This Row],[Date and Time]],"mmmm")</f>
        <v>May</v>
      </c>
    </row>
    <row r="1340" spans="1:14" x14ac:dyDescent="0.3">
      <c r="A1340" s="1" t="s">
        <v>4808</v>
      </c>
      <c r="B1340" s="2">
        <v>45418.379895833335</v>
      </c>
      <c r="C1340" s="1" t="s">
        <v>3282</v>
      </c>
      <c r="D1340" s="1" t="s">
        <v>2538</v>
      </c>
      <c r="E1340" s="1" t="s">
        <v>3461</v>
      </c>
      <c r="F1340" s="1" t="s">
        <v>3462</v>
      </c>
      <c r="G1340" s="1">
        <v>1815.78</v>
      </c>
      <c r="H1340" s="1">
        <v>4</v>
      </c>
      <c r="I1340" s="1">
        <f>Sales[[#This Row],[Selling Price]]*H1340</f>
        <v>7263.12</v>
      </c>
      <c r="J1340" s="1">
        <f>VLOOKUP(Sales[[#This Row],[Product ID]],Products[],4,0)</f>
        <v>707.26</v>
      </c>
      <c r="K1340" s="1">
        <f>Sales[[#This Row],[Total Sales]]-Sales[[#This Row],[Cost price]]</f>
        <v>6555.86</v>
      </c>
      <c r="L1340" s="1" t="str">
        <f>TEXT(Sales[[#This Row],[Date and Time]],"dddd")</f>
        <v>Monday</v>
      </c>
      <c r="M1340" s="1" t="str">
        <f>TEXT(Sales[[#This Row],[Date and Time]],"mm")</f>
        <v>05</v>
      </c>
      <c r="N1340" s="10" t="str">
        <f>TEXT(Sales[[#This Row],[Date and Time]],"mmmm")</f>
        <v>May</v>
      </c>
    </row>
    <row r="1341" spans="1:14" x14ac:dyDescent="0.3">
      <c r="A1341" s="1" t="s">
        <v>4809</v>
      </c>
      <c r="B1341" s="2">
        <v>45450.375127314815</v>
      </c>
      <c r="C1341" s="1" t="s">
        <v>3395</v>
      </c>
      <c r="D1341" s="1" t="s">
        <v>977</v>
      </c>
      <c r="E1341" s="1" t="s">
        <v>3479</v>
      </c>
      <c r="F1341" s="1" t="s">
        <v>3469</v>
      </c>
      <c r="G1341" s="1">
        <v>1643.15</v>
      </c>
      <c r="H1341" s="1">
        <v>5</v>
      </c>
      <c r="I1341" s="1">
        <f>Sales[[#This Row],[Selling Price]]*H1341</f>
        <v>8215.75</v>
      </c>
      <c r="J1341" s="1">
        <f>VLOOKUP(Sales[[#This Row],[Product ID]],Products[],4,0)</f>
        <v>102.72</v>
      </c>
      <c r="K1341" s="1">
        <f>Sales[[#This Row],[Total Sales]]-Sales[[#This Row],[Cost price]]</f>
        <v>8113.03</v>
      </c>
      <c r="L1341" s="1" t="str">
        <f>TEXT(Sales[[#This Row],[Date and Time]],"dddd")</f>
        <v>Friday</v>
      </c>
      <c r="M1341" s="1" t="str">
        <f>TEXT(Sales[[#This Row],[Date and Time]],"mm")</f>
        <v>06</v>
      </c>
      <c r="N1341" s="10" t="str">
        <f>TEXT(Sales[[#This Row],[Date and Time]],"mmmm")</f>
        <v>June</v>
      </c>
    </row>
    <row r="1342" spans="1:14" x14ac:dyDescent="0.3">
      <c r="A1342" s="1" t="s">
        <v>4810</v>
      </c>
      <c r="B1342" s="2">
        <v>45579.746516203704</v>
      </c>
      <c r="C1342" s="1" t="s">
        <v>3398</v>
      </c>
      <c r="D1342" s="1" t="s">
        <v>2828</v>
      </c>
      <c r="E1342" s="1" t="s">
        <v>3466</v>
      </c>
      <c r="F1342" s="1" t="s">
        <v>3469</v>
      </c>
      <c r="G1342" s="1">
        <v>1281.6400000000001</v>
      </c>
      <c r="H1342" s="1">
        <v>10</v>
      </c>
      <c r="I1342" s="1">
        <f>Sales[[#This Row],[Selling Price]]*H1342</f>
        <v>12816.400000000001</v>
      </c>
      <c r="J1342" s="1">
        <f>VLOOKUP(Sales[[#This Row],[Product ID]],Products[],4,0)</f>
        <v>789.58</v>
      </c>
      <c r="K1342" s="1">
        <f>Sales[[#This Row],[Total Sales]]-Sales[[#This Row],[Cost price]]</f>
        <v>12026.820000000002</v>
      </c>
      <c r="L1342" s="1" t="str">
        <f>TEXT(Sales[[#This Row],[Date and Time]],"dddd")</f>
        <v>Monday</v>
      </c>
      <c r="M1342" s="1" t="str">
        <f>TEXT(Sales[[#This Row],[Date and Time]],"mm")</f>
        <v>10</v>
      </c>
      <c r="N1342" s="10" t="str">
        <f>TEXT(Sales[[#This Row],[Date and Time]],"mmmm")</f>
        <v>October</v>
      </c>
    </row>
    <row r="1343" spans="1:14" x14ac:dyDescent="0.3">
      <c r="A1343" s="1" t="s">
        <v>4811</v>
      </c>
      <c r="B1343" s="2">
        <v>45553.815555555557</v>
      </c>
      <c r="C1343" s="1" t="s">
        <v>3440</v>
      </c>
      <c r="D1343" s="1" t="s">
        <v>1766</v>
      </c>
      <c r="E1343" s="1" t="s">
        <v>3464</v>
      </c>
      <c r="F1343" s="1" t="s">
        <v>3472</v>
      </c>
      <c r="G1343" s="1">
        <v>864.41</v>
      </c>
      <c r="H1343" s="1">
        <v>10</v>
      </c>
      <c r="I1343" s="1">
        <f>Sales[[#This Row],[Selling Price]]*H1343</f>
        <v>8644.1</v>
      </c>
      <c r="J1343" s="1">
        <f>VLOOKUP(Sales[[#This Row],[Product ID]],Products[],4,0)</f>
        <v>117.5</v>
      </c>
      <c r="K1343" s="1">
        <f>Sales[[#This Row],[Total Sales]]-Sales[[#This Row],[Cost price]]</f>
        <v>8526.6</v>
      </c>
      <c r="L1343" s="1" t="str">
        <f>TEXT(Sales[[#This Row],[Date and Time]],"dddd")</f>
        <v>Wednesday</v>
      </c>
      <c r="M1343" s="1" t="str">
        <f>TEXT(Sales[[#This Row],[Date and Time]],"mm")</f>
        <v>09</v>
      </c>
      <c r="N1343" s="10" t="str">
        <f>TEXT(Sales[[#This Row],[Date and Time]],"mmmm")</f>
        <v>September</v>
      </c>
    </row>
    <row r="1344" spans="1:14" x14ac:dyDescent="0.3">
      <c r="A1344" s="1" t="s">
        <v>4812</v>
      </c>
      <c r="B1344" s="2">
        <v>45406.386979166666</v>
      </c>
      <c r="C1344" s="1" t="s">
        <v>3385</v>
      </c>
      <c r="D1344" s="1" t="s">
        <v>2744</v>
      </c>
      <c r="E1344" s="1" t="s">
        <v>3461</v>
      </c>
      <c r="F1344" s="1" t="s">
        <v>3467</v>
      </c>
      <c r="G1344" s="1">
        <v>1517.79</v>
      </c>
      <c r="H1344" s="1">
        <v>8</v>
      </c>
      <c r="I1344" s="1">
        <f>Sales[[#This Row],[Selling Price]]*H1344</f>
        <v>12142.32</v>
      </c>
      <c r="J1344" s="1">
        <f>VLOOKUP(Sales[[#This Row],[Product ID]],Products[],4,0)</f>
        <v>28.1</v>
      </c>
      <c r="K1344" s="1">
        <f>Sales[[#This Row],[Total Sales]]-Sales[[#This Row],[Cost price]]</f>
        <v>12114.22</v>
      </c>
      <c r="L1344" s="1" t="str">
        <f>TEXT(Sales[[#This Row],[Date and Time]],"dddd")</f>
        <v>Wednesday</v>
      </c>
      <c r="M1344" s="1" t="str">
        <f>TEXT(Sales[[#This Row],[Date and Time]],"mm")</f>
        <v>04</v>
      </c>
      <c r="N1344" s="10" t="str">
        <f>TEXT(Sales[[#This Row],[Date and Time]],"mmmm")</f>
        <v>April</v>
      </c>
    </row>
    <row r="1345" spans="1:14" x14ac:dyDescent="0.3">
      <c r="A1345" s="1" t="s">
        <v>4813</v>
      </c>
      <c r="B1345" s="2">
        <v>45509.576122685183</v>
      </c>
      <c r="C1345" s="1" t="s">
        <v>3439</v>
      </c>
      <c r="D1345" s="1" t="s">
        <v>2479</v>
      </c>
      <c r="E1345" s="1" t="s">
        <v>3466</v>
      </c>
      <c r="F1345" s="1" t="s">
        <v>3469</v>
      </c>
      <c r="G1345" s="1">
        <v>1765.16</v>
      </c>
      <c r="H1345" s="1">
        <v>5</v>
      </c>
      <c r="I1345" s="1">
        <f>Sales[[#This Row],[Selling Price]]*H1345</f>
        <v>8825.8000000000011</v>
      </c>
      <c r="J1345" s="1">
        <f>VLOOKUP(Sales[[#This Row],[Product ID]],Products[],4,0)</f>
        <v>945.84</v>
      </c>
      <c r="K1345" s="1">
        <f>Sales[[#This Row],[Total Sales]]-Sales[[#This Row],[Cost price]]</f>
        <v>7879.9600000000009</v>
      </c>
      <c r="L1345" s="1" t="str">
        <f>TEXT(Sales[[#This Row],[Date and Time]],"dddd")</f>
        <v>Monday</v>
      </c>
      <c r="M1345" s="1" t="str">
        <f>TEXT(Sales[[#This Row],[Date and Time]],"mm")</f>
        <v>08</v>
      </c>
      <c r="N1345" s="10" t="str">
        <f>TEXT(Sales[[#This Row],[Date and Time]],"mmmm")</f>
        <v>August</v>
      </c>
    </row>
    <row r="1346" spans="1:14" x14ac:dyDescent="0.3">
      <c r="A1346" s="1" t="s">
        <v>4814</v>
      </c>
      <c r="B1346" s="2">
        <v>45591.20349537037</v>
      </c>
      <c r="C1346" s="1" t="s">
        <v>3411</v>
      </c>
      <c r="D1346" s="1" t="s">
        <v>1784</v>
      </c>
      <c r="E1346" s="1" t="s">
        <v>3466</v>
      </c>
      <c r="F1346" s="1" t="s">
        <v>3476</v>
      </c>
      <c r="G1346" s="1">
        <v>735.92</v>
      </c>
      <c r="H1346" s="1">
        <v>8</v>
      </c>
      <c r="I1346" s="1">
        <f>Sales[[#This Row],[Selling Price]]*H1346</f>
        <v>5887.36</v>
      </c>
      <c r="J1346" s="1">
        <f>VLOOKUP(Sales[[#This Row],[Product ID]],Products[],4,0)</f>
        <v>688.88</v>
      </c>
      <c r="K1346" s="1">
        <f>Sales[[#This Row],[Total Sales]]-Sales[[#This Row],[Cost price]]</f>
        <v>5198.4799999999996</v>
      </c>
      <c r="L1346" s="1" t="str">
        <f>TEXT(Sales[[#This Row],[Date and Time]],"dddd")</f>
        <v>Saturday</v>
      </c>
      <c r="M1346" s="1" t="str">
        <f>TEXT(Sales[[#This Row],[Date and Time]],"mm")</f>
        <v>10</v>
      </c>
      <c r="N1346" s="10" t="str">
        <f>TEXT(Sales[[#This Row],[Date and Time]],"mmmm")</f>
        <v>October</v>
      </c>
    </row>
    <row r="1347" spans="1:14" x14ac:dyDescent="0.3">
      <c r="A1347" s="1" t="s">
        <v>4815</v>
      </c>
      <c r="B1347" s="2">
        <v>45338.19672453704</v>
      </c>
      <c r="C1347" s="1" t="s">
        <v>3312</v>
      </c>
      <c r="D1347" s="1" t="s">
        <v>785</v>
      </c>
      <c r="E1347" s="1" t="s">
        <v>3471</v>
      </c>
      <c r="F1347" s="1" t="s">
        <v>3467</v>
      </c>
      <c r="G1347" s="1">
        <v>433.19</v>
      </c>
      <c r="H1347" s="1">
        <v>5</v>
      </c>
      <c r="I1347" s="1">
        <f>Sales[[#This Row],[Selling Price]]*H1347</f>
        <v>2165.9499999999998</v>
      </c>
      <c r="J1347" s="1">
        <f>VLOOKUP(Sales[[#This Row],[Product ID]],Products[],4,0)</f>
        <v>193.63</v>
      </c>
      <c r="K1347" s="1">
        <f>Sales[[#This Row],[Total Sales]]-Sales[[#This Row],[Cost price]]</f>
        <v>1972.3199999999997</v>
      </c>
      <c r="L1347" s="1" t="str">
        <f>TEXT(Sales[[#This Row],[Date and Time]],"dddd")</f>
        <v>Friday</v>
      </c>
      <c r="M1347" s="1" t="str">
        <f>TEXT(Sales[[#This Row],[Date and Time]],"mm")</f>
        <v>02</v>
      </c>
      <c r="N1347" s="10" t="str">
        <f>TEXT(Sales[[#This Row],[Date and Time]],"mmmm")</f>
        <v>February</v>
      </c>
    </row>
    <row r="1348" spans="1:14" x14ac:dyDescent="0.3">
      <c r="A1348" s="1" t="s">
        <v>4816</v>
      </c>
      <c r="B1348" s="2">
        <v>45318.269872685189</v>
      </c>
      <c r="C1348" s="1" t="s">
        <v>3369</v>
      </c>
      <c r="D1348" s="1" t="s">
        <v>625</v>
      </c>
      <c r="E1348" s="1" t="s">
        <v>3461</v>
      </c>
      <c r="F1348" s="1" t="s">
        <v>3469</v>
      </c>
      <c r="G1348" s="1">
        <v>981.18</v>
      </c>
      <c r="H1348" s="1">
        <v>2</v>
      </c>
      <c r="I1348" s="1">
        <f>Sales[[#This Row],[Selling Price]]*H1348</f>
        <v>1962.36</v>
      </c>
      <c r="J1348" s="1">
        <f>VLOOKUP(Sales[[#This Row],[Product ID]],Products[],4,0)</f>
        <v>417.49</v>
      </c>
      <c r="K1348" s="1">
        <f>Sales[[#This Row],[Total Sales]]-Sales[[#This Row],[Cost price]]</f>
        <v>1544.87</v>
      </c>
      <c r="L1348" s="1" t="str">
        <f>TEXT(Sales[[#This Row],[Date and Time]],"dddd")</f>
        <v>Saturday</v>
      </c>
      <c r="M1348" s="1" t="str">
        <f>TEXT(Sales[[#This Row],[Date and Time]],"mm")</f>
        <v>01</v>
      </c>
      <c r="N1348" s="10" t="str">
        <f>TEXT(Sales[[#This Row],[Date and Time]],"mmmm")</f>
        <v>January</v>
      </c>
    </row>
    <row r="1349" spans="1:14" x14ac:dyDescent="0.3">
      <c r="A1349" s="1" t="s">
        <v>4817</v>
      </c>
      <c r="B1349" s="2">
        <v>45475.020983796298</v>
      </c>
      <c r="C1349" s="1" t="s">
        <v>3401</v>
      </c>
      <c r="D1349" s="1" t="s">
        <v>234</v>
      </c>
      <c r="E1349" s="1" t="s">
        <v>3471</v>
      </c>
      <c r="F1349" s="1" t="s">
        <v>3462</v>
      </c>
      <c r="G1349" s="1">
        <v>1068.03</v>
      </c>
      <c r="H1349" s="1">
        <v>4</v>
      </c>
      <c r="I1349" s="1">
        <f>Sales[[#This Row],[Selling Price]]*H1349</f>
        <v>4272.12</v>
      </c>
      <c r="J1349" s="1">
        <f>VLOOKUP(Sales[[#This Row],[Product ID]],Products[],4,0)</f>
        <v>93.21</v>
      </c>
      <c r="K1349" s="1">
        <f>Sales[[#This Row],[Total Sales]]-Sales[[#This Row],[Cost price]]</f>
        <v>4178.91</v>
      </c>
      <c r="L1349" s="1" t="str">
        <f>TEXT(Sales[[#This Row],[Date and Time]],"dddd")</f>
        <v>Tuesday</v>
      </c>
      <c r="M1349" s="1" t="str">
        <f>TEXT(Sales[[#This Row],[Date and Time]],"mm")</f>
        <v>07</v>
      </c>
      <c r="N1349" s="10" t="str">
        <f>TEXT(Sales[[#This Row],[Date and Time]],"mmmm")</f>
        <v>July</v>
      </c>
    </row>
    <row r="1350" spans="1:14" x14ac:dyDescent="0.3">
      <c r="A1350" s="1" t="s">
        <v>4818</v>
      </c>
      <c r="B1350" s="2">
        <v>45408.387488425928</v>
      </c>
      <c r="C1350" s="1" t="s">
        <v>3370</v>
      </c>
      <c r="D1350" s="1" t="s">
        <v>2224</v>
      </c>
      <c r="E1350" s="1" t="s">
        <v>3479</v>
      </c>
      <c r="F1350" s="1" t="s">
        <v>3472</v>
      </c>
      <c r="G1350" s="1">
        <v>1136</v>
      </c>
      <c r="H1350" s="1">
        <v>8</v>
      </c>
      <c r="I1350" s="1">
        <f>Sales[[#This Row],[Selling Price]]*H1350</f>
        <v>9088</v>
      </c>
      <c r="J1350" s="1">
        <f>VLOOKUP(Sales[[#This Row],[Product ID]],Products[],4,0)</f>
        <v>621.46</v>
      </c>
      <c r="K1350" s="1">
        <f>Sales[[#This Row],[Total Sales]]-Sales[[#This Row],[Cost price]]</f>
        <v>8466.5400000000009</v>
      </c>
      <c r="L1350" s="1" t="str">
        <f>TEXT(Sales[[#This Row],[Date and Time]],"dddd")</f>
        <v>Friday</v>
      </c>
      <c r="M1350" s="1" t="str">
        <f>TEXT(Sales[[#This Row],[Date and Time]],"mm")</f>
        <v>04</v>
      </c>
      <c r="N1350" s="10" t="str">
        <f>TEXT(Sales[[#This Row],[Date and Time]],"mmmm")</f>
        <v>April</v>
      </c>
    </row>
    <row r="1351" spans="1:14" x14ac:dyDescent="0.3">
      <c r="A1351" s="1" t="s">
        <v>4819</v>
      </c>
      <c r="B1351" s="2">
        <v>45441.327499999999</v>
      </c>
      <c r="C1351" s="1" t="s">
        <v>3366</v>
      </c>
      <c r="D1351" s="1" t="s">
        <v>1738</v>
      </c>
      <c r="E1351" s="1" t="s">
        <v>3464</v>
      </c>
      <c r="F1351" s="1" t="s">
        <v>3467</v>
      </c>
      <c r="G1351" s="1">
        <v>559.07000000000005</v>
      </c>
      <c r="H1351" s="1">
        <v>5</v>
      </c>
      <c r="I1351" s="1">
        <f>Sales[[#This Row],[Selling Price]]*H1351</f>
        <v>2795.3500000000004</v>
      </c>
      <c r="J1351" s="1">
        <f>VLOOKUP(Sales[[#This Row],[Product ID]],Products[],4,0)</f>
        <v>669.31</v>
      </c>
      <c r="K1351" s="1">
        <f>Sales[[#This Row],[Total Sales]]-Sales[[#This Row],[Cost price]]</f>
        <v>2126.0400000000004</v>
      </c>
      <c r="L1351" s="1" t="str">
        <f>TEXT(Sales[[#This Row],[Date and Time]],"dddd")</f>
        <v>Wednesday</v>
      </c>
      <c r="M1351" s="1" t="str">
        <f>TEXT(Sales[[#This Row],[Date and Time]],"mm")</f>
        <v>05</v>
      </c>
      <c r="N1351" s="10" t="str">
        <f>TEXT(Sales[[#This Row],[Date and Time]],"mmmm")</f>
        <v>May</v>
      </c>
    </row>
    <row r="1352" spans="1:14" x14ac:dyDescent="0.3">
      <c r="A1352" s="1" t="s">
        <v>4820</v>
      </c>
      <c r="B1352" s="2">
        <v>45453.558136574073</v>
      </c>
      <c r="C1352" s="1" t="s">
        <v>3368</v>
      </c>
      <c r="D1352" s="1" t="s">
        <v>754</v>
      </c>
      <c r="E1352" s="1" t="s">
        <v>3464</v>
      </c>
      <c r="F1352" s="1" t="s">
        <v>3469</v>
      </c>
      <c r="G1352" s="1">
        <v>1089.6600000000001</v>
      </c>
      <c r="H1352" s="1">
        <v>9</v>
      </c>
      <c r="I1352" s="1">
        <f>Sales[[#This Row],[Selling Price]]*H1352</f>
        <v>9806.94</v>
      </c>
      <c r="J1352" s="1">
        <f>VLOOKUP(Sales[[#This Row],[Product ID]],Products[],4,0)</f>
        <v>197.58</v>
      </c>
      <c r="K1352" s="1">
        <f>Sales[[#This Row],[Total Sales]]-Sales[[#This Row],[Cost price]]</f>
        <v>9609.36</v>
      </c>
      <c r="L1352" s="1" t="str">
        <f>TEXT(Sales[[#This Row],[Date and Time]],"dddd")</f>
        <v>Monday</v>
      </c>
      <c r="M1352" s="1" t="str">
        <f>TEXT(Sales[[#This Row],[Date and Time]],"mm")</f>
        <v>06</v>
      </c>
      <c r="N1352" s="10" t="str">
        <f>TEXT(Sales[[#This Row],[Date and Time]],"mmmm")</f>
        <v>June</v>
      </c>
    </row>
    <row r="1353" spans="1:14" x14ac:dyDescent="0.3">
      <c r="A1353" s="1" t="s">
        <v>4821</v>
      </c>
      <c r="B1353" s="2">
        <v>45494.550925925927</v>
      </c>
      <c r="C1353" s="1" t="s">
        <v>3410</v>
      </c>
      <c r="D1353" s="1" t="s">
        <v>400</v>
      </c>
      <c r="E1353" s="1" t="s">
        <v>3464</v>
      </c>
      <c r="F1353" s="1" t="s">
        <v>3469</v>
      </c>
      <c r="G1353" s="1">
        <v>1913.15</v>
      </c>
      <c r="H1353" s="1">
        <v>3</v>
      </c>
      <c r="I1353" s="1">
        <f>Sales[[#This Row],[Selling Price]]*H1353</f>
        <v>5739.4500000000007</v>
      </c>
      <c r="J1353" s="1">
        <f>VLOOKUP(Sales[[#This Row],[Product ID]],Products[],4,0)</f>
        <v>152.68</v>
      </c>
      <c r="K1353" s="1">
        <f>Sales[[#This Row],[Total Sales]]-Sales[[#This Row],[Cost price]]</f>
        <v>5586.77</v>
      </c>
      <c r="L1353" s="1" t="str">
        <f>TEXT(Sales[[#This Row],[Date and Time]],"dddd")</f>
        <v>Sunday</v>
      </c>
      <c r="M1353" s="1" t="str">
        <f>TEXT(Sales[[#This Row],[Date and Time]],"mm")</f>
        <v>07</v>
      </c>
      <c r="N1353" s="10" t="str">
        <f>TEXT(Sales[[#This Row],[Date and Time]],"mmmm")</f>
        <v>July</v>
      </c>
    </row>
    <row r="1354" spans="1:14" x14ac:dyDescent="0.3">
      <c r="A1354" s="1" t="s">
        <v>4822</v>
      </c>
      <c r="B1354" s="2">
        <v>45355.260972222219</v>
      </c>
      <c r="C1354" s="1" t="s">
        <v>3245</v>
      </c>
      <c r="D1354" s="1" t="s">
        <v>3161</v>
      </c>
      <c r="E1354" s="1" t="s">
        <v>3464</v>
      </c>
      <c r="F1354" s="1" t="s">
        <v>3469</v>
      </c>
      <c r="G1354" s="1">
        <v>522.69000000000005</v>
      </c>
      <c r="H1354" s="1">
        <v>6</v>
      </c>
      <c r="I1354" s="1">
        <f>Sales[[#This Row],[Selling Price]]*H1354</f>
        <v>3136.1400000000003</v>
      </c>
      <c r="J1354" s="1">
        <f>VLOOKUP(Sales[[#This Row],[Product ID]],Products[],4,0)</f>
        <v>188.4</v>
      </c>
      <c r="K1354" s="1">
        <f>Sales[[#This Row],[Total Sales]]-Sales[[#This Row],[Cost price]]</f>
        <v>2947.7400000000002</v>
      </c>
      <c r="L1354" s="1" t="str">
        <f>TEXT(Sales[[#This Row],[Date and Time]],"dddd")</f>
        <v>Monday</v>
      </c>
      <c r="M1354" s="1" t="str">
        <f>TEXT(Sales[[#This Row],[Date and Time]],"mm")</f>
        <v>03</v>
      </c>
      <c r="N1354" s="10" t="str">
        <f>TEXT(Sales[[#This Row],[Date and Time]],"mmmm")</f>
        <v>March</v>
      </c>
    </row>
    <row r="1355" spans="1:14" x14ac:dyDescent="0.3">
      <c r="A1355" s="1" t="s">
        <v>4823</v>
      </c>
      <c r="B1355" s="2">
        <v>45502.39943287037</v>
      </c>
      <c r="C1355" s="1" t="s">
        <v>3322</v>
      </c>
      <c r="D1355" s="1" t="s">
        <v>3112</v>
      </c>
      <c r="E1355" s="1" t="s">
        <v>3461</v>
      </c>
      <c r="F1355" s="1" t="s">
        <v>3467</v>
      </c>
      <c r="G1355" s="1">
        <v>1474.54</v>
      </c>
      <c r="H1355" s="1">
        <v>3</v>
      </c>
      <c r="I1355" s="1">
        <f>Sales[[#This Row],[Selling Price]]*H1355</f>
        <v>4423.62</v>
      </c>
      <c r="J1355" s="1">
        <f>VLOOKUP(Sales[[#This Row],[Product ID]],Products[],4,0)</f>
        <v>35.22</v>
      </c>
      <c r="K1355" s="1">
        <f>Sales[[#This Row],[Total Sales]]-Sales[[#This Row],[Cost price]]</f>
        <v>4388.3999999999996</v>
      </c>
      <c r="L1355" s="1" t="str">
        <f>TEXT(Sales[[#This Row],[Date and Time]],"dddd")</f>
        <v>Monday</v>
      </c>
      <c r="M1355" s="1" t="str">
        <f>TEXT(Sales[[#This Row],[Date and Time]],"mm")</f>
        <v>07</v>
      </c>
      <c r="N1355" s="10" t="str">
        <f>TEXT(Sales[[#This Row],[Date and Time]],"mmmm")</f>
        <v>July</v>
      </c>
    </row>
    <row r="1356" spans="1:14" x14ac:dyDescent="0.3">
      <c r="A1356" s="1" t="s">
        <v>4824</v>
      </c>
      <c r="B1356" s="2">
        <v>45489.332141203704</v>
      </c>
      <c r="C1356" s="1" t="s">
        <v>3404</v>
      </c>
      <c r="D1356" s="1" t="s">
        <v>380</v>
      </c>
      <c r="E1356" s="1" t="s">
        <v>3461</v>
      </c>
      <c r="F1356" s="1" t="s">
        <v>3462</v>
      </c>
      <c r="G1356" s="1">
        <v>1973.8</v>
      </c>
      <c r="H1356" s="1">
        <v>4</v>
      </c>
      <c r="I1356" s="1">
        <f>Sales[[#This Row],[Selling Price]]*H1356</f>
        <v>7895.2</v>
      </c>
      <c r="J1356" s="1">
        <f>VLOOKUP(Sales[[#This Row],[Product ID]],Products[],4,0)</f>
        <v>47.47</v>
      </c>
      <c r="K1356" s="1">
        <f>Sales[[#This Row],[Total Sales]]-Sales[[#This Row],[Cost price]]</f>
        <v>7847.73</v>
      </c>
      <c r="L1356" s="1" t="str">
        <f>TEXT(Sales[[#This Row],[Date and Time]],"dddd")</f>
        <v>Tuesday</v>
      </c>
      <c r="M1356" s="1" t="str">
        <f>TEXT(Sales[[#This Row],[Date and Time]],"mm")</f>
        <v>07</v>
      </c>
      <c r="N1356" s="10" t="str">
        <f>TEXT(Sales[[#This Row],[Date and Time]],"mmmm")</f>
        <v>July</v>
      </c>
    </row>
    <row r="1357" spans="1:14" x14ac:dyDescent="0.3">
      <c r="A1357" s="1" t="s">
        <v>4825</v>
      </c>
      <c r="B1357" s="2">
        <v>45450.49423611111</v>
      </c>
      <c r="C1357" s="1" t="s">
        <v>3226</v>
      </c>
      <c r="D1357" s="1" t="s">
        <v>1389</v>
      </c>
      <c r="E1357" s="1" t="s">
        <v>3479</v>
      </c>
      <c r="F1357" s="1" t="s">
        <v>3467</v>
      </c>
      <c r="G1357" s="1">
        <v>1073.04</v>
      </c>
      <c r="H1357" s="1">
        <v>10</v>
      </c>
      <c r="I1357" s="1">
        <f>Sales[[#This Row],[Selling Price]]*H1357</f>
        <v>10730.4</v>
      </c>
      <c r="J1357" s="1">
        <f>VLOOKUP(Sales[[#This Row],[Product ID]],Products[],4,0)</f>
        <v>809.47</v>
      </c>
      <c r="K1357" s="1">
        <f>Sales[[#This Row],[Total Sales]]-Sales[[#This Row],[Cost price]]</f>
        <v>9920.93</v>
      </c>
      <c r="L1357" s="1" t="str">
        <f>TEXT(Sales[[#This Row],[Date and Time]],"dddd")</f>
        <v>Friday</v>
      </c>
      <c r="M1357" s="1" t="str">
        <f>TEXT(Sales[[#This Row],[Date and Time]],"mm")</f>
        <v>06</v>
      </c>
      <c r="N1357" s="10" t="str">
        <f>TEXT(Sales[[#This Row],[Date and Time]],"mmmm")</f>
        <v>June</v>
      </c>
    </row>
    <row r="1358" spans="1:14" x14ac:dyDescent="0.3">
      <c r="A1358" s="1" t="s">
        <v>4826</v>
      </c>
      <c r="B1358" s="2">
        <v>45315.118414351855</v>
      </c>
      <c r="C1358" s="1" t="s">
        <v>3273</v>
      </c>
      <c r="D1358" s="1" t="s">
        <v>801</v>
      </c>
      <c r="E1358" s="1" t="s">
        <v>3479</v>
      </c>
      <c r="F1358" s="1" t="s">
        <v>3469</v>
      </c>
      <c r="G1358" s="1">
        <v>1628.98</v>
      </c>
      <c r="H1358" s="1">
        <v>7</v>
      </c>
      <c r="I1358" s="1">
        <f>Sales[[#This Row],[Selling Price]]*H1358</f>
        <v>11402.86</v>
      </c>
      <c r="J1358" s="1">
        <f>VLOOKUP(Sales[[#This Row],[Product ID]],Products[],4,0)</f>
        <v>963.58</v>
      </c>
      <c r="K1358" s="1">
        <f>Sales[[#This Row],[Total Sales]]-Sales[[#This Row],[Cost price]]</f>
        <v>10439.280000000001</v>
      </c>
      <c r="L1358" s="1" t="str">
        <f>TEXT(Sales[[#This Row],[Date and Time]],"dddd")</f>
        <v>Wednesday</v>
      </c>
      <c r="M1358" s="1" t="str">
        <f>TEXT(Sales[[#This Row],[Date and Time]],"mm")</f>
        <v>01</v>
      </c>
      <c r="N1358" s="10" t="str">
        <f>TEXT(Sales[[#This Row],[Date and Time]],"mmmm")</f>
        <v>January</v>
      </c>
    </row>
    <row r="1359" spans="1:14" x14ac:dyDescent="0.3">
      <c r="A1359" s="1" t="s">
        <v>4827</v>
      </c>
      <c r="B1359" s="2">
        <v>45420.063773148147</v>
      </c>
      <c r="C1359" s="1" t="s">
        <v>3381</v>
      </c>
      <c r="D1359" s="1" t="s">
        <v>63</v>
      </c>
      <c r="E1359" s="1" t="s">
        <v>3479</v>
      </c>
      <c r="F1359" s="1" t="s">
        <v>3476</v>
      </c>
      <c r="G1359" s="1">
        <v>1926.09</v>
      </c>
      <c r="H1359" s="1">
        <v>3</v>
      </c>
      <c r="I1359" s="1">
        <f>Sales[[#This Row],[Selling Price]]*H1359</f>
        <v>5778.2699999999995</v>
      </c>
      <c r="J1359" s="1">
        <f>VLOOKUP(Sales[[#This Row],[Product ID]],Products[],4,0)</f>
        <v>505.04</v>
      </c>
      <c r="K1359" s="1">
        <f>Sales[[#This Row],[Total Sales]]-Sales[[#This Row],[Cost price]]</f>
        <v>5273.23</v>
      </c>
      <c r="L1359" s="1" t="str">
        <f>TEXT(Sales[[#This Row],[Date and Time]],"dddd")</f>
        <v>Wednesday</v>
      </c>
      <c r="M1359" s="1" t="str">
        <f>TEXT(Sales[[#This Row],[Date and Time]],"mm")</f>
        <v>05</v>
      </c>
      <c r="N1359" s="10" t="str">
        <f>TEXT(Sales[[#This Row],[Date and Time]],"mmmm")</f>
        <v>May</v>
      </c>
    </row>
    <row r="1360" spans="1:14" x14ac:dyDescent="0.3">
      <c r="A1360" s="1" t="s">
        <v>4828</v>
      </c>
      <c r="B1360" s="2">
        <v>45579.87190972222</v>
      </c>
      <c r="C1360" s="1" t="s">
        <v>3220</v>
      </c>
      <c r="D1360" s="1" t="s">
        <v>2388</v>
      </c>
      <c r="E1360" s="1" t="s">
        <v>3466</v>
      </c>
      <c r="F1360" s="1" t="s">
        <v>3462</v>
      </c>
      <c r="G1360" s="1">
        <v>446.38</v>
      </c>
      <c r="H1360" s="1">
        <v>8</v>
      </c>
      <c r="I1360" s="1">
        <f>Sales[[#This Row],[Selling Price]]*H1360</f>
        <v>3571.04</v>
      </c>
      <c r="J1360" s="1">
        <f>VLOOKUP(Sales[[#This Row],[Product ID]],Products[],4,0)</f>
        <v>27.63</v>
      </c>
      <c r="K1360" s="1">
        <f>Sales[[#This Row],[Total Sales]]-Sales[[#This Row],[Cost price]]</f>
        <v>3543.41</v>
      </c>
      <c r="L1360" s="1" t="str">
        <f>TEXT(Sales[[#This Row],[Date and Time]],"dddd")</f>
        <v>Monday</v>
      </c>
      <c r="M1360" s="1" t="str">
        <f>TEXT(Sales[[#This Row],[Date and Time]],"mm")</f>
        <v>10</v>
      </c>
      <c r="N1360" s="10" t="str">
        <f>TEXT(Sales[[#This Row],[Date and Time]],"mmmm")</f>
        <v>October</v>
      </c>
    </row>
    <row r="1361" spans="1:14" x14ac:dyDescent="0.3">
      <c r="A1361" s="1" t="s">
        <v>4829</v>
      </c>
      <c r="B1361" s="2">
        <v>45474.454317129632</v>
      </c>
      <c r="C1361" s="1" t="s">
        <v>3431</v>
      </c>
      <c r="D1361" s="1" t="s">
        <v>1775</v>
      </c>
      <c r="E1361" s="1" t="s">
        <v>3461</v>
      </c>
      <c r="F1361" s="1" t="s">
        <v>3476</v>
      </c>
      <c r="G1361" s="1">
        <v>1690.65</v>
      </c>
      <c r="H1361" s="1">
        <v>6</v>
      </c>
      <c r="I1361" s="1">
        <f>Sales[[#This Row],[Selling Price]]*H1361</f>
        <v>10143.900000000001</v>
      </c>
      <c r="J1361" s="1">
        <f>VLOOKUP(Sales[[#This Row],[Product ID]],Products[],4,0)</f>
        <v>750.55</v>
      </c>
      <c r="K1361" s="1">
        <f>Sales[[#This Row],[Total Sales]]-Sales[[#This Row],[Cost price]]</f>
        <v>9393.3500000000022</v>
      </c>
      <c r="L1361" s="1" t="str">
        <f>TEXT(Sales[[#This Row],[Date and Time]],"dddd")</f>
        <v>Monday</v>
      </c>
      <c r="M1361" s="1" t="str">
        <f>TEXT(Sales[[#This Row],[Date and Time]],"mm")</f>
        <v>07</v>
      </c>
      <c r="N1361" s="10" t="str">
        <f>TEXT(Sales[[#This Row],[Date and Time]],"mmmm")</f>
        <v>July</v>
      </c>
    </row>
    <row r="1362" spans="1:14" x14ac:dyDescent="0.3">
      <c r="A1362" s="1" t="s">
        <v>4830</v>
      </c>
      <c r="B1362" s="2">
        <v>45418.951990740738</v>
      </c>
      <c r="C1362" s="1" t="s">
        <v>3352</v>
      </c>
      <c r="D1362" s="1" t="s">
        <v>861</v>
      </c>
      <c r="E1362" s="1" t="s">
        <v>3461</v>
      </c>
      <c r="F1362" s="1" t="s">
        <v>3467</v>
      </c>
      <c r="G1362" s="1">
        <v>331.61</v>
      </c>
      <c r="H1362" s="1">
        <v>2</v>
      </c>
      <c r="I1362" s="1">
        <f>Sales[[#This Row],[Selling Price]]*H1362</f>
        <v>663.22</v>
      </c>
      <c r="J1362" s="1">
        <f>VLOOKUP(Sales[[#This Row],[Product ID]],Products[],4,0)</f>
        <v>404.57</v>
      </c>
      <c r="K1362" s="1">
        <f>Sales[[#This Row],[Total Sales]]-Sales[[#This Row],[Cost price]]</f>
        <v>258.65000000000003</v>
      </c>
      <c r="L1362" s="1" t="str">
        <f>TEXT(Sales[[#This Row],[Date and Time]],"dddd")</f>
        <v>Monday</v>
      </c>
      <c r="M1362" s="1" t="str">
        <f>TEXT(Sales[[#This Row],[Date and Time]],"mm")</f>
        <v>05</v>
      </c>
      <c r="N1362" s="10" t="str">
        <f>TEXT(Sales[[#This Row],[Date and Time]],"mmmm")</f>
        <v>May</v>
      </c>
    </row>
    <row r="1363" spans="1:14" x14ac:dyDescent="0.3">
      <c r="A1363" s="1" t="s">
        <v>4831</v>
      </c>
      <c r="B1363" s="2">
        <v>45325.700821759259</v>
      </c>
      <c r="C1363" s="1" t="s">
        <v>3341</v>
      </c>
      <c r="D1363" s="1" t="s">
        <v>264</v>
      </c>
      <c r="E1363" s="1" t="s">
        <v>3479</v>
      </c>
      <c r="F1363" s="1" t="s">
        <v>3476</v>
      </c>
      <c r="G1363" s="1">
        <v>648.05999999999995</v>
      </c>
      <c r="H1363" s="1">
        <v>9</v>
      </c>
      <c r="I1363" s="1">
        <f>Sales[[#This Row],[Selling Price]]*H1363</f>
        <v>5832.5399999999991</v>
      </c>
      <c r="J1363" s="1">
        <f>VLOOKUP(Sales[[#This Row],[Product ID]],Products[],4,0)</f>
        <v>77.61</v>
      </c>
      <c r="K1363" s="1">
        <f>Sales[[#This Row],[Total Sales]]-Sales[[#This Row],[Cost price]]</f>
        <v>5754.9299999999994</v>
      </c>
      <c r="L1363" s="1" t="str">
        <f>TEXT(Sales[[#This Row],[Date and Time]],"dddd")</f>
        <v>Saturday</v>
      </c>
      <c r="M1363" s="1" t="str">
        <f>TEXT(Sales[[#This Row],[Date and Time]],"mm")</f>
        <v>02</v>
      </c>
      <c r="N1363" s="10" t="str">
        <f>TEXT(Sales[[#This Row],[Date and Time]],"mmmm")</f>
        <v>February</v>
      </c>
    </row>
    <row r="1364" spans="1:14" x14ac:dyDescent="0.3">
      <c r="A1364" s="1" t="s">
        <v>4832</v>
      </c>
      <c r="B1364" s="2">
        <v>45370.79179398148</v>
      </c>
      <c r="C1364" s="1" t="s">
        <v>3369</v>
      </c>
      <c r="D1364" s="1" t="s">
        <v>1769</v>
      </c>
      <c r="E1364" s="1" t="s">
        <v>3479</v>
      </c>
      <c r="F1364" s="1" t="s">
        <v>3467</v>
      </c>
      <c r="G1364" s="1">
        <v>1535.94</v>
      </c>
      <c r="H1364" s="1">
        <v>10</v>
      </c>
      <c r="I1364" s="1">
        <f>Sales[[#This Row],[Selling Price]]*H1364</f>
        <v>15359.400000000001</v>
      </c>
      <c r="J1364" s="1">
        <f>VLOOKUP(Sales[[#This Row],[Product ID]],Products[],4,0)</f>
        <v>417.49</v>
      </c>
      <c r="K1364" s="1">
        <f>Sales[[#This Row],[Total Sales]]-Sales[[#This Row],[Cost price]]</f>
        <v>14941.910000000002</v>
      </c>
      <c r="L1364" s="1" t="str">
        <f>TEXT(Sales[[#This Row],[Date and Time]],"dddd")</f>
        <v>Tuesday</v>
      </c>
      <c r="M1364" s="1" t="str">
        <f>TEXT(Sales[[#This Row],[Date and Time]],"mm")</f>
        <v>03</v>
      </c>
      <c r="N1364" s="10" t="str">
        <f>TEXT(Sales[[#This Row],[Date and Time]],"mmmm")</f>
        <v>March</v>
      </c>
    </row>
    <row r="1365" spans="1:14" x14ac:dyDescent="0.3">
      <c r="A1365" s="1" t="s">
        <v>4833</v>
      </c>
      <c r="B1365" s="2">
        <v>45598.744097222225</v>
      </c>
      <c r="C1365" s="1" t="s">
        <v>3298</v>
      </c>
      <c r="D1365" s="1" t="s">
        <v>1584</v>
      </c>
      <c r="E1365" s="1" t="s">
        <v>3471</v>
      </c>
      <c r="F1365" s="1" t="s">
        <v>3467</v>
      </c>
      <c r="G1365" s="1">
        <v>1317.13</v>
      </c>
      <c r="H1365" s="1">
        <v>1</v>
      </c>
      <c r="I1365" s="1">
        <f>Sales[[#This Row],[Selling Price]]*H1365</f>
        <v>1317.13</v>
      </c>
      <c r="J1365" s="1">
        <f>VLOOKUP(Sales[[#This Row],[Product ID]],Products[],4,0)</f>
        <v>965.14</v>
      </c>
      <c r="K1365" s="1">
        <f>Sales[[#This Row],[Total Sales]]-Sales[[#This Row],[Cost price]]</f>
        <v>351.99000000000012</v>
      </c>
      <c r="L1365" s="1" t="str">
        <f>TEXT(Sales[[#This Row],[Date and Time]],"dddd")</f>
        <v>Saturday</v>
      </c>
      <c r="M1365" s="1" t="str">
        <f>TEXT(Sales[[#This Row],[Date and Time]],"mm")</f>
        <v>11</v>
      </c>
      <c r="N1365" s="10" t="str">
        <f>TEXT(Sales[[#This Row],[Date and Time]],"mmmm")</f>
        <v>November</v>
      </c>
    </row>
    <row r="1366" spans="1:14" x14ac:dyDescent="0.3">
      <c r="A1366" s="1" t="s">
        <v>4834</v>
      </c>
      <c r="B1366" s="2">
        <v>45353.380590277775</v>
      </c>
      <c r="C1366" s="1" t="s">
        <v>3228</v>
      </c>
      <c r="D1366" s="1" t="s">
        <v>2512</v>
      </c>
      <c r="E1366" s="1" t="s">
        <v>3471</v>
      </c>
      <c r="F1366" s="1" t="s">
        <v>3467</v>
      </c>
      <c r="G1366" s="1">
        <v>766.41</v>
      </c>
      <c r="H1366" s="1">
        <v>2</v>
      </c>
      <c r="I1366" s="1">
        <f>Sales[[#This Row],[Selling Price]]*H1366</f>
        <v>1532.82</v>
      </c>
      <c r="J1366" s="1">
        <f>VLOOKUP(Sales[[#This Row],[Product ID]],Products[],4,0)</f>
        <v>96.13</v>
      </c>
      <c r="K1366" s="1">
        <f>Sales[[#This Row],[Total Sales]]-Sales[[#This Row],[Cost price]]</f>
        <v>1436.69</v>
      </c>
      <c r="L1366" s="1" t="str">
        <f>TEXT(Sales[[#This Row],[Date and Time]],"dddd")</f>
        <v>Saturday</v>
      </c>
      <c r="M1366" s="1" t="str">
        <f>TEXT(Sales[[#This Row],[Date and Time]],"mm")</f>
        <v>03</v>
      </c>
      <c r="N1366" s="10" t="str">
        <f>TEXT(Sales[[#This Row],[Date and Time]],"mmmm")</f>
        <v>March</v>
      </c>
    </row>
    <row r="1367" spans="1:14" x14ac:dyDescent="0.3">
      <c r="A1367" s="1" t="s">
        <v>4835</v>
      </c>
      <c r="B1367" s="2">
        <v>45491.539861111109</v>
      </c>
      <c r="C1367" s="1" t="s">
        <v>3444</v>
      </c>
      <c r="D1367" s="1" t="s">
        <v>1924</v>
      </c>
      <c r="E1367" s="1" t="s">
        <v>3479</v>
      </c>
      <c r="F1367" s="1" t="s">
        <v>3469</v>
      </c>
      <c r="G1367" s="1">
        <v>1048.49</v>
      </c>
      <c r="H1367" s="1">
        <v>3</v>
      </c>
      <c r="I1367" s="1">
        <f>Sales[[#This Row],[Selling Price]]*H1367</f>
        <v>3145.4700000000003</v>
      </c>
      <c r="J1367" s="1">
        <f>VLOOKUP(Sales[[#This Row],[Product ID]],Products[],4,0)</f>
        <v>148.63</v>
      </c>
      <c r="K1367" s="1">
        <f>Sales[[#This Row],[Total Sales]]-Sales[[#This Row],[Cost price]]</f>
        <v>2996.84</v>
      </c>
      <c r="L1367" s="1" t="str">
        <f>TEXT(Sales[[#This Row],[Date and Time]],"dddd")</f>
        <v>Thursday</v>
      </c>
      <c r="M1367" s="1" t="str">
        <f>TEXT(Sales[[#This Row],[Date and Time]],"mm")</f>
        <v>07</v>
      </c>
      <c r="N1367" s="10" t="str">
        <f>TEXT(Sales[[#This Row],[Date and Time]],"mmmm")</f>
        <v>July</v>
      </c>
    </row>
    <row r="1368" spans="1:14" x14ac:dyDescent="0.3">
      <c r="A1368" s="1" t="s">
        <v>4836</v>
      </c>
      <c r="B1368" s="2">
        <v>45303.42523148148</v>
      </c>
      <c r="C1368" s="1" t="s">
        <v>3369</v>
      </c>
      <c r="D1368" s="1" t="s">
        <v>2245</v>
      </c>
      <c r="E1368" s="1" t="s">
        <v>3466</v>
      </c>
      <c r="F1368" s="1" t="s">
        <v>3472</v>
      </c>
      <c r="G1368" s="1">
        <v>637.98</v>
      </c>
      <c r="H1368" s="1">
        <v>4</v>
      </c>
      <c r="I1368" s="1">
        <f>Sales[[#This Row],[Selling Price]]*H1368</f>
        <v>2551.92</v>
      </c>
      <c r="J1368" s="1">
        <f>VLOOKUP(Sales[[#This Row],[Product ID]],Products[],4,0)</f>
        <v>417.49</v>
      </c>
      <c r="K1368" s="1">
        <f>Sales[[#This Row],[Total Sales]]-Sales[[#This Row],[Cost price]]</f>
        <v>2134.4300000000003</v>
      </c>
      <c r="L1368" s="1" t="str">
        <f>TEXT(Sales[[#This Row],[Date and Time]],"dddd")</f>
        <v>Friday</v>
      </c>
      <c r="M1368" s="1" t="str">
        <f>TEXT(Sales[[#This Row],[Date and Time]],"mm")</f>
        <v>01</v>
      </c>
      <c r="N1368" s="10" t="str">
        <f>TEXT(Sales[[#This Row],[Date and Time]],"mmmm")</f>
        <v>January</v>
      </c>
    </row>
    <row r="1369" spans="1:14" x14ac:dyDescent="0.3">
      <c r="A1369" s="1" t="s">
        <v>4837</v>
      </c>
      <c r="B1369" s="2">
        <v>45385.285046296296</v>
      </c>
      <c r="C1369" s="1" t="s">
        <v>3370</v>
      </c>
      <c r="D1369" s="1" t="s">
        <v>384</v>
      </c>
      <c r="E1369" s="1" t="s">
        <v>3461</v>
      </c>
      <c r="F1369" s="1" t="s">
        <v>3476</v>
      </c>
      <c r="G1369" s="1">
        <v>868.23</v>
      </c>
      <c r="H1369" s="1">
        <v>2</v>
      </c>
      <c r="I1369" s="1">
        <f>Sales[[#This Row],[Selling Price]]*H1369</f>
        <v>1736.46</v>
      </c>
      <c r="J1369" s="1">
        <f>VLOOKUP(Sales[[#This Row],[Product ID]],Products[],4,0)</f>
        <v>621.46</v>
      </c>
      <c r="K1369" s="1">
        <f>Sales[[#This Row],[Total Sales]]-Sales[[#This Row],[Cost price]]</f>
        <v>1115</v>
      </c>
      <c r="L1369" s="1" t="str">
        <f>TEXT(Sales[[#This Row],[Date and Time]],"dddd")</f>
        <v>Wednesday</v>
      </c>
      <c r="M1369" s="1" t="str">
        <f>TEXT(Sales[[#This Row],[Date and Time]],"mm")</f>
        <v>04</v>
      </c>
      <c r="N1369" s="10" t="str">
        <f>TEXT(Sales[[#This Row],[Date and Time]],"mmmm")</f>
        <v>April</v>
      </c>
    </row>
    <row r="1370" spans="1:14" x14ac:dyDescent="0.3">
      <c r="A1370" s="1" t="s">
        <v>4838</v>
      </c>
      <c r="B1370" s="2">
        <v>45325.793483796297</v>
      </c>
      <c r="C1370" s="1" t="s">
        <v>3453</v>
      </c>
      <c r="D1370" s="1" t="s">
        <v>180</v>
      </c>
      <c r="E1370" s="1" t="s">
        <v>3479</v>
      </c>
      <c r="F1370" s="1" t="s">
        <v>3469</v>
      </c>
      <c r="G1370" s="1">
        <v>805.13</v>
      </c>
      <c r="H1370" s="1">
        <v>9</v>
      </c>
      <c r="I1370" s="1">
        <f>Sales[[#This Row],[Selling Price]]*H1370</f>
        <v>7246.17</v>
      </c>
      <c r="J1370" s="1">
        <f>VLOOKUP(Sales[[#This Row],[Product ID]],Products[],4,0)</f>
        <v>606.07000000000005</v>
      </c>
      <c r="K1370" s="1">
        <f>Sales[[#This Row],[Total Sales]]-Sales[[#This Row],[Cost price]]</f>
        <v>6640.1</v>
      </c>
      <c r="L1370" s="1" t="str">
        <f>TEXT(Sales[[#This Row],[Date and Time]],"dddd")</f>
        <v>Saturday</v>
      </c>
      <c r="M1370" s="1" t="str">
        <f>TEXT(Sales[[#This Row],[Date and Time]],"mm")</f>
        <v>02</v>
      </c>
      <c r="N1370" s="10" t="str">
        <f>TEXT(Sales[[#This Row],[Date and Time]],"mmmm")</f>
        <v>February</v>
      </c>
    </row>
    <row r="1371" spans="1:14" x14ac:dyDescent="0.3">
      <c r="A1371" s="1" t="s">
        <v>4839</v>
      </c>
      <c r="B1371" s="2">
        <v>45439.479224537034</v>
      </c>
      <c r="C1371" s="1" t="s">
        <v>3291</v>
      </c>
      <c r="D1371" s="1" t="s">
        <v>2955</v>
      </c>
      <c r="E1371" s="1" t="s">
        <v>3466</v>
      </c>
      <c r="F1371" s="1" t="s">
        <v>3472</v>
      </c>
      <c r="G1371" s="1">
        <v>199.28</v>
      </c>
      <c r="H1371" s="1">
        <v>9</v>
      </c>
      <c r="I1371" s="1">
        <f>Sales[[#This Row],[Selling Price]]*H1371</f>
        <v>1793.52</v>
      </c>
      <c r="J1371" s="1">
        <f>VLOOKUP(Sales[[#This Row],[Product ID]],Products[],4,0)</f>
        <v>352.83</v>
      </c>
      <c r="K1371" s="1">
        <f>Sales[[#This Row],[Total Sales]]-Sales[[#This Row],[Cost price]]</f>
        <v>1440.69</v>
      </c>
      <c r="L1371" s="1" t="str">
        <f>TEXT(Sales[[#This Row],[Date and Time]],"dddd")</f>
        <v>Monday</v>
      </c>
      <c r="M1371" s="1" t="str">
        <f>TEXT(Sales[[#This Row],[Date and Time]],"mm")</f>
        <v>05</v>
      </c>
      <c r="N1371" s="10" t="str">
        <f>TEXT(Sales[[#This Row],[Date and Time]],"mmmm")</f>
        <v>May</v>
      </c>
    </row>
    <row r="1372" spans="1:14" x14ac:dyDescent="0.3">
      <c r="A1372" s="1" t="s">
        <v>4840</v>
      </c>
      <c r="B1372" s="2">
        <v>45323.160381944443</v>
      </c>
      <c r="C1372" s="1" t="s">
        <v>3392</v>
      </c>
      <c r="D1372" s="1" t="s">
        <v>523</v>
      </c>
      <c r="E1372" s="1" t="s">
        <v>3461</v>
      </c>
      <c r="F1372" s="1" t="s">
        <v>3467</v>
      </c>
      <c r="G1372" s="1">
        <v>68.63</v>
      </c>
      <c r="H1372" s="1">
        <v>10</v>
      </c>
      <c r="I1372" s="1">
        <f>Sales[[#This Row],[Selling Price]]*H1372</f>
        <v>686.3</v>
      </c>
      <c r="J1372" s="1">
        <f>VLOOKUP(Sales[[#This Row],[Product ID]],Products[],4,0)</f>
        <v>699.64</v>
      </c>
      <c r="K1372" s="1">
        <f>Sales[[#This Row],[Total Sales]]-Sales[[#This Row],[Cost price]]</f>
        <v>-13.340000000000032</v>
      </c>
      <c r="L1372" s="1" t="str">
        <f>TEXT(Sales[[#This Row],[Date and Time]],"dddd")</f>
        <v>Thursday</v>
      </c>
      <c r="M1372" s="1" t="str">
        <f>TEXT(Sales[[#This Row],[Date and Time]],"mm")</f>
        <v>02</v>
      </c>
      <c r="N1372" s="10" t="str">
        <f>TEXT(Sales[[#This Row],[Date and Time]],"mmmm")</f>
        <v>February</v>
      </c>
    </row>
    <row r="1373" spans="1:14" x14ac:dyDescent="0.3">
      <c r="A1373" s="1" t="s">
        <v>4841</v>
      </c>
      <c r="B1373" s="2">
        <v>45397.228946759256</v>
      </c>
      <c r="C1373" s="1" t="s">
        <v>3341</v>
      </c>
      <c r="D1373" s="1" t="s">
        <v>2733</v>
      </c>
      <c r="E1373" s="1" t="s">
        <v>3479</v>
      </c>
      <c r="F1373" s="1" t="s">
        <v>3476</v>
      </c>
      <c r="G1373" s="1">
        <v>1486.62</v>
      </c>
      <c r="H1373" s="1">
        <v>5</v>
      </c>
      <c r="I1373" s="1">
        <f>Sales[[#This Row],[Selling Price]]*H1373</f>
        <v>7433.0999999999995</v>
      </c>
      <c r="J1373" s="1">
        <f>VLOOKUP(Sales[[#This Row],[Product ID]],Products[],4,0)</f>
        <v>77.61</v>
      </c>
      <c r="K1373" s="1">
        <f>Sales[[#This Row],[Total Sales]]-Sales[[#This Row],[Cost price]]</f>
        <v>7355.49</v>
      </c>
      <c r="L1373" s="1" t="str">
        <f>TEXT(Sales[[#This Row],[Date and Time]],"dddd")</f>
        <v>Monday</v>
      </c>
      <c r="M1373" s="1" t="str">
        <f>TEXT(Sales[[#This Row],[Date and Time]],"mm")</f>
        <v>04</v>
      </c>
      <c r="N1373" s="10" t="str">
        <f>TEXT(Sales[[#This Row],[Date and Time]],"mmmm")</f>
        <v>April</v>
      </c>
    </row>
    <row r="1374" spans="1:14" x14ac:dyDescent="0.3">
      <c r="A1374" s="1" t="s">
        <v>4842</v>
      </c>
      <c r="B1374" s="2">
        <v>45528.516574074078</v>
      </c>
      <c r="C1374" s="1" t="s">
        <v>3353</v>
      </c>
      <c r="D1374" s="1" t="s">
        <v>2394</v>
      </c>
      <c r="E1374" s="1" t="s">
        <v>3479</v>
      </c>
      <c r="F1374" s="1" t="s">
        <v>3467</v>
      </c>
      <c r="G1374" s="1">
        <v>66.760000000000005</v>
      </c>
      <c r="H1374" s="1">
        <v>2</v>
      </c>
      <c r="I1374" s="1">
        <f>Sales[[#This Row],[Selling Price]]*H1374</f>
        <v>133.52000000000001</v>
      </c>
      <c r="J1374" s="1">
        <f>VLOOKUP(Sales[[#This Row],[Product ID]],Products[],4,0)</f>
        <v>978.72</v>
      </c>
      <c r="K1374" s="1">
        <f>Sales[[#This Row],[Total Sales]]-Sales[[#This Row],[Cost price]]</f>
        <v>-845.2</v>
      </c>
      <c r="L1374" s="1" t="str">
        <f>TEXT(Sales[[#This Row],[Date and Time]],"dddd")</f>
        <v>Saturday</v>
      </c>
      <c r="M1374" s="1" t="str">
        <f>TEXT(Sales[[#This Row],[Date and Time]],"mm")</f>
        <v>08</v>
      </c>
      <c r="N1374" s="10" t="str">
        <f>TEXT(Sales[[#This Row],[Date and Time]],"mmmm")</f>
        <v>August</v>
      </c>
    </row>
    <row r="1375" spans="1:14" x14ac:dyDescent="0.3">
      <c r="A1375" s="1" t="s">
        <v>4843</v>
      </c>
      <c r="B1375" s="2">
        <v>45298.363009259258</v>
      </c>
      <c r="C1375" s="1" t="s">
        <v>3377</v>
      </c>
      <c r="D1375" s="1" t="s">
        <v>3142</v>
      </c>
      <c r="E1375" s="1" t="s">
        <v>3479</v>
      </c>
      <c r="F1375" s="1" t="s">
        <v>3467</v>
      </c>
      <c r="G1375" s="1">
        <v>1654.89</v>
      </c>
      <c r="H1375" s="1">
        <v>5</v>
      </c>
      <c r="I1375" s="1">
        <f>Sales[[#This Row],[Selling Price]]*H1375</f>
        <v>8274.4500000000007</v>
      </c>
      <c r="J1375" s="1">
        <f>VLOOKUP(Sales[[#This Row],[Product ID]],Products[],4,0)</f>
        <v>409.39</v>
      </c>
      <c r="K1375" s="1">
        <f>Sales[[#This Row],[Total Sales]]-Sales[[#This Row],[Cost price]]</f>
        <v>7865.06</v>
      </c>
      <c r="L1375" s="1" t="str">
        <f>TEXT(Sales[[#This Row],[Date and Time]],"dddd")</f>
        <v>Sunday</v>
      </c>
      <c r="M1375" s="1" t="str">
        <f>TEXT(Sales[[#This Row],[Date and Time]],"mm")</f>
        <v>01</v>
      </c>
      <c r="N1375" s="10" t="str">
        <f>TEXT(Sales[[#This Row],[Date and Time]],"mmmm")</f>
        <v>January</v>
      </c>
    </row>
    <row r="1376" spans="1:14" x14ac:dyDescent="0.3">
      <c r="A1376" s="1" t="s">
        <v>4844</v>
      </c>
      <c r="B1376" s="2">
        <v>45380.493055555555</v>
      </c>
      <c r="C1376" s="1" t="s">
        <v>3277</v>
      </c>
      <c r="D1376" s="1" t="s">
        <v>523</v>
      </c>
      <c r="E1376" s="1" t="s">
        <v>3479</v>
      </c>
      <c r="F1376" s="1" t="s">
        <v>3476</v>
      </c>
      <c r="G1376" s="1">
        <v>339.6</v>
      </c>
      <c r="H1376" s="1">
        <v>6</v>
      </c>
      <c r="I1376" s="1">
        <f>Sales[[#This Row],[Selling Price]]*H1376</f>
        <v>2037.6000000000001</v>
      </c>
      <c r="J1376" s="1">
        <f>VLOOKUP(Sales[[#This Row],[Product ID]],Products[],4,0)</f>
        <v>439.15</v>
      </c>
      <c r="K1376" s="1">
        <f>Sales[[#This Row],[Total Sales]]-Sales[[#This Row],[Cost price]]</f>
        <v>1598.4500000000003</v>
      </c>
      <c r="L1376" s="1" t="str">
        <f>TEXT(Sales[[#This Row],[Date and Time]],"dddd")</f>
        <v>Friday</v>
      </c>
      <c r="M1376" s="1" t="str">
        <f>TEXT(Sales[[#This Row],[Date and Time]],"mm")</f>
        <v>03</v>
      </c>
      <c r="N1376" s="10" t="str">
        <f>TEXT(Sales[[#This Row],[Date and Time]],"mmmm")</f>
        <v>March</v>
      </c>
    </row>
    <row r="1377" spans="1:14" x14ac:dyDescent="0.3">
      <c r="A1377" s="1" t="s">
        <v>4845</v>
      </c>
      <c r="B1377" s="2">
        <v>45583.865729166668</v>
      </c>
      <c r="C1377" s="1" t="s">
        <v>3362</v>
      </c>
      <c r="D1377" s="1" t="s">
        <v>1295</v>
      </c>
      <c r="E1377" s="1" t="s">
        <v>3479</v>
      </c>
      <c r="F1377" s="1" t="s">
        <v>3476</v>
      </c>
      <c r="G1377" s="1">
        <v>1773.72</v>
      </c>
      <c r="H1377" s="1">
        <v>4</v>
      </c>
      <c r="I1377" s="1">
        <f>Sales[[#This Row],[Selling Price]]*H1377</f>
        <v>7094.88</v>
      </c>
      <c r="J1377" s="1">
        <f>VLOOKUP(Sales[[#This Row],[Product ID]],Products[],4,0)</f>
        <v>282.68</v>
      </c>
      <c r="K1377" s="1">
        <f>Sales[[#This Row],[Total Sales]]-Sales[[#This Row],[Cost price]]</f>
        <v>6812.2</v>
      </c>
      <c r="L1377" s="1" t="str">
        <f>TEXT(Sales[[#This Row],[Date and Time]],"dddd")</f>
        <v>Friday</v>
      </c>
      <c r="M1377" s="1" t="str">
        <f>TEXT(Sales[[#This Row],[Date and Time]],"mm")</f>
        <v>10</v>
      </c>
      <c r="N1377" s="10" t="str">
        <f>TEXT(Sales[[#This Row],[Date and Time]],"mmmm")</f>
        <v>October</v>
      </c>
    </row>
    <row r="1378" spans="1:14" x14ac:dyDescent="0.3">
      <c r="A1378" s="1" t="s">
        <v>4846</v>
      </c>
      <c r="B1378" s="2">
        <v>45376.103020833332</v>
      </c>
      <c r="C1378" s="1" t="s">
        <v>3403</v>
      </c>
      <c r="D1378" s="1" t="s">
        <v>1819</v>
      </c>
      <c r="E1378" s="1" t="s">
        <v>3461</v>
      </c>
      <c r="F1378" s="1" t="s">
        <v>3462</v>
      </c>
      <c r="G1378" s="1">
        <v>1393.99</v>
      </c>
      <c r="H1378" s="1">
        <v>8</v>
      </c>
      <c r="I1378" s="1">
        <f>Sales[[#This Row],[Selling Price]]*H1378</f>
        <v>11151.92</v>
      </c>
      <c r="J1378" s="1">
        <f>VLOOKUP(Sales[[#This Row],[Product ID]],Products[],4,0)</f>
        <v>904.67</v>
      </c>
      <c r="K1378" s="1">
        <f>Sales[[#This Row],[Total Sales]]-Sales[[#This Row],[Cost price]]</f>
        <v>10247.25</v>
      </c>
      <c r="L1378" s="1" t="str">
        <f>TEXT(Sales[[#This Row],[Date and Time]],"dddd")</f>
        <v>Monday</v>
      </c>
      <c r="M1378" s="1" t="str">
        <f>TEXT(Sales[[#This Row],[Date and Time]],"mm")</f>
        <v>03</v>
      </c>
      <c r="N1378" s="10" t="str">
        <f>TEXT(Sales[[#This Row],[Date and Time]],"mmmm")</f>
        <v>March</v>
      </c>
    </row>
    <row r="1379" spans="1:14" x14ac:dyDescent="0.3">
      <c r="A1379" s="1" t="s">
        <v>4847</v>
      </c>
      <c r="B1379" s="2">
        <v>45407.401273148149</v>
      </c>
      <c r="C1379" s="1" t="s">
        <v>3292</v>
      </c>
      <c r="D1379" s="1" t="s">
        <v>260</v>
      </c>
      <c r="E1379" s="1" t="s">
        <v>3479</v>
      </c>
      <c r="F1379" s="1" t="s">
        <v>3472</v>
      </c>
      <c r="G1379" s="1">
        <v>573.29</v>
      </c>
      <c r="H1379" s="1">
        <v>2</v>
      </c>
      <c r="I1379" s="1">
        <f>Sales[[#This Row],[Selling Price]]*H1379</f>
        <v>1146.58</v>
      </c>
      <c r="J1379" s="1">
        <f>VLOOKUP(Sales[[#This Row],[Product ID]],Products[],4,0)</f>
        <v>321.19</v>
      </c>
      <c r="K1379" s="1">
        <f>Sales[[#This Row],[Total Sales]]-Sales[[#This Row],[Cost price]]</f>
        <v>825.38999999999987</v>
      </c>
      <c r="L1379" s="1" t="str">
        <f>TEXT(Sales[[#This Row],[Date and Time]],"dddd")</f>
        <v>Thursday</v>
      </c>
      <c r="M1379" s="1" t="str">
        <f>TEXT(Sales[[#This Row],[Date and Time]],"mm")</f>
        <v>04</v>
      </c>
      <c r="N1379" s="10" t="str">
        <f>TEXT(Sales[[#This Row],[Date and Time]],"mmmm")</f>
        <v>April</v>
      </c>
    </row>
    <row r="1380" spans="1:14" x14ac:dyDescent="0.3">
      <c r="A1380" s="1" t="s">
        <v>4848</v>
      </c>
      <c r="B1380" s="2">
        <v>45322.99145833333</v>
      </c>
      <c r="C1380" s="1" t="s">
        <v>3289</v>
      </c>
      <c r="D1380" s="1" t="s">
        <v>1581</v>
      </c>
      <c r="E1380" s="1" t="s">
        <v>3466</v>
      </c>
      <c r="F1380" s="1" t="s">
        <v>3469</v>
      </c>
      <c r="G1380" s="1">
        <v>218.93</v>
      </c>
      <c r="H1380" s="1">
        <v>1</v>
      </c>
      <c r="I1380" s="1">
        <f>Sales[[#This Row],[Selling Price]]*H1380</f>
        <v>218.93</v>
      </c>
      <c r="J1380" s="1">
        <f>VLOOKUP(Sales[[#This Row],[Product ID]],Products[],4,0)</f>
        <v>184.29</v>
      </c>
      <c r="K1380" s="1">
        <f>Sales[[#This Row],[Total Sales]]-Sales[[#This Row],[Cost price]]</f>
        <v>34.640000000000015</v>
      </c>
      <c r="L1380" s="1" t="str">
        <f>TEXT(Sales[[#This Row],[Date and Time]],"dddd")</f>
        <v>Wednesday</v>
      </c>
      <c r="M1380" s="1" t="str">
        <f>TEXT(Sales[[#This Row],[Date and Time]],"mm")</f>
        <v>01</v>
      </c>
      <c r="N1380" s="10" t="str">
        <f>TEXT(Sales[[#This Row],[Date and Time]],"mmmm")</f>
        <v>January</v>
      </c>
    </row>
    <row r="1381" spans="1:14" x14ac:dyDescent="0.3">
      <c r="A1381" s="1" t="s">
        <v>4849</v>
      </c>
      <c r="B1381" s="2">
        <v>45568.280543981484</v>
      </c>
      <c r="C1381" s="1" t="s">
        <v>3363</v>
      </c>
      <c r="D1381" s="1" t="s">
        <v>313</v>
      </c>
      <c r="E1381" s="1" t="s">
        <v>3464</v>
      </c>
      <c r="F1381" s="1" t="s">
        <v>3476</v>
      </c>
      <c r="G1381" s="1">
        <v>951.97</v>
      </c>
      <c r="H1381" s="1">
        <v>8</v>
      </c>
      <c r="I1381" s="1">
        <f>Sales[[#This Row],[Selling Price]]*H1381</f>
        <v>7615.76</v>
      </c>
      <c r="J1381" s="1">
        <f>VLOOKUP(Sales[[#This Row],[Product ID]],Products[],4,0)</f>
        <v>678.93</v>
      </c>
      <c r="K1381" s="1">
        <f>Sales[[#This Row],[Total Sales]]-Sales[[#This Row],[Cost price]]</f>
        <v>6936.83</v>
      </c>
      <c r="L1381" s="1" t="str">
        <f>TEXT(Sales[[#This Row],[Date and Time]],"dddd")</f>
        <v>Thursday</v>
      </c>
      <c r="M1381" s="1" t="str">
        <f>TEXT(Sales[[#This Row],[Date and Time]],"mm")</f>
        <v>10</v>
      </c>
      <c r="N1381" s="10" t="str">
        <f>TEXT(Sales[[#This Row],[Date and Time]],"mmmm")</f>
        <v>October</v>
      </c>
    </row>
    <row r="1382" spans="1:14" x14ac:dyDescent="0.3">
      <c r="A1382" s="1" t="s">
        <v>4850</v>
      </c>
      <c r="B1382" s="2">
        <v>45452.018553240741</v>
      </c>
      <c r="C1382" s="1" t="s">
        <v>3223</v>
      </c>
      <c r="D1382" s="1" t="s">
        <v>207</v>
      </c>
      <c r="E1382" s="1" t="s">
        <v>3461</v>
      </c>
      <c r="F1382" s="1" t="s">
        <v>3467</v>
      </c>
      <c r="G1382" s="1">
        <v>1316.07</v>
      </c>
      <c r="H1382" s="1">
        <v>10</v>
      </c>
      <c r="I1382" s="1">
        <f>Sales[[#This Row],[Selling Price]]*H1382</f>
        <v>13160.699999999999</v>
      </c>
      <c r="J1382" s="1">
        <f>VLOOKUP(Sales[[#This Row],[Product ID]],Products[],4,0)</f>
        <v>454.08</v>
      </c>
      <c r="K1382" s="1">
        <f>Sales[[#This Row],[Total Sales]]-Sales[[#This Row],[Cost price]]</f>
        <v>12706.619999999999</v>
      </c>
      <c r="L1382" s="1" t="str">
        <f>TEXT(Sales[[#This Row],[Date and Time]],"dddd")</f>
        <v>Sunday</v>
      </c>
      <c r="M1382" s="1" t="str">
        <f>TEXT(Sales[[#This Row],[Date and Time]],"mm")</f>
        <v>06</v>
      </c>
      <c r="N1382" s="10" t="str">
        <f>TEXT(Sales[[#This Row],[Date and Time]],"mmmm")</f>
        <v>June</v>
      </c>
    </row>
    <row r="1383" spans="1:14" x14ac:dyDescent="0.3">
      <c r="A1383" s="1" t="s">
        <v>4851</v>
      </c>
      <c r="B1383" s="2">
        <v>45389.919224537036</v>
      </c>
      <c r="C1383" s="1" t="s">
        <v>3278</v>
      </c>
      <c r="D1383" s="1" t="s">
        <v>925</v>
      </c>
      <c r="E1383" s="1" t="s">
        <v>3461</v>
      </c>
      <c r="F1383" s="1" t="s">
        <v>3467</v>
      </c>
      <c r="G1383" s="1">
        <v>1055.1600000000001</v>
      </c>
      <c r="H1383" s="1">
        <v>2</v>
      </c>
      <c r="I1383" s="1">
        <f>Sales[[#This Row],[Selling Price]]*H1383</f>
        <v>2110.3200000000002</v>
      </c>
      <c r="J1383" s="1">
        <f>VLOOKUP(Sales[[#This Row],[Product ID]],Products[],4,0)</f>
        <v>330.51</v>
      </c>
      <c r="K1383" s="1">
        <f>Sales[[#This Row],[Total Sales]]-Sales[[#This Row],[Cost price]]</f>
        <v>1779.8100000000002</v>
      </c>
      <c r="L1383" s="1" t="str">
        <f>TEXT(Sales[[#This Row],[Date and Time]],"dddd")</f>
        <v>Sunday</v>
      </c>
      <c r="M1383" s="1" t="str">
        <f>TEXT(Sales[[#This Row],[Date and Time]],"mm")</f>
        <v>04</v>
      </c>
      <c r="N1383" s="10" t="str">
        <f>TEXT(Sales[[#This Row],[Date and Time]],"mmmm")</f>
        <v>April</v>
      </c>
    </row>
    <row r="1384" spans="1:14" x14ac:dyDescent="0.3">
      <c r="A1384" s="1" t="s">
        <v>4852</v>
      </c>
      <c r="B1384" s="2">
        <v>45387.29414351852</v>
      </c>
      <c r="C1384" s="1" t="s">
        <v>3327</v>
      </c>
      <c r="D1384" s="1" t="s">
        <v>138</v>
      </c>
      <c r="E1384" s="1" t="s">
        <v>3466</v>
      </c>
      <c r="F1384" s="1" t="s">
        <v>3467</v>
      </c>
      <c r="G1384" s="1">
        <v>1430.85</v>
      </c>
      <c r="H1384" s="1">
        <v>9</v>
      </c>
      <c r="I1384" s="1">
        <f>Sales[[#This Row],[Selling Price]]*H1384</f>
        <v>12877.65</v>
      </c>
      <c r="J1384" s="1">
        <f>VLOOKUP(Sales[[#This Row],[Product ID]],Products[],4,0)</f>
        <v>984.71</v>
      </c>
      <c r="K1384" s="1">
        <f>Sales[[#This Row],[Total Sales]]-Sales[[#This Row],[Cost price]]</f>
        <v>11892.939999999999</v>
      </c>
      <c r="L1384" s="1" t="str">
        <f>TEXT(Sales[[#This Row],[Date and Time]],"dddd")</f>
        <v>Friday</v>
      </c>
      <c r="M1384" s="1" t="str">
        <f>TEXT(Sales[[#This Row],[Date and Time]],"mm")</f>
        <v>04</v>
      </c>
      <c r="N1384" s="10" t="str">
        <f>TEXT(Sales[[#This Row],[Date and Time]],"mmmm")</f>
        <v>April</v>
      </c>
    </row>
    <row r="1385" spans="1:14" x14ac:dyDescent="0.3">
      <c r="A1385" s="1" t="s">
        <v>4853</v>
      </c>
      <c r="B1385" s="2">
        <v>45502.936006944445</v>
      </c>
      <c r="C1385" s="1" t="s">
        <v>3403</v>
      </c>
      <c r="D1385" s="1" t="s">
        <v>576</v>
      </c>
      <c r="E1385" s="1" t="s">
        <v>3471</v>
      </c>
      <c r="F1385" s="1" t="s">
        <v>3476</v>
      </c>
      <c r="G1385" s="1">
        <v>1093.5999999999999</v>
      </c>
      <c r="H1385" s="1">
        <v>9</v>
      </c>
      <c r="I1385" s="1">
        <f>Sales[[#This Row],[Selling Price]]*H1385</f>
        <v>9842.4</v>
      </c>
      <c r="J1385" s="1">
        <f>VLOOKUP(Sales[[#This Row],[Product ID]],Products[],4,0)</f>
        <v>904.67</v>
      </c>
      <c r="K1385" s="1">
        <f>Sales[[#This Row],[Total Sales]]-Sales[[#This Row],[Cost price]]</f>
        <v>8937.73</v>
      </c>
      <c r="L1385" s="1" t="str">
        <f>TEXT(Sales[[#This Row],[Date and Time]],"dddd")</f>
        <v>Monday</v>
      </c>
      <c r="M1385" s="1" t="str">
        <f>TEXT(Sales[[#This Row],[Date and Time]],"mm")</f>
        <v>07</v>
      </c>
      <c r="N1385" s="10" t="str">
        <f>TEXT(Sales[[#This Row],[Date and Time]],"mmmm")</f>
        <v>July</v>
      </c>
    </row>
    <row r="1386" spans="1:14" x14ac:dyDescent="0.3">
      <c r="A1386" s="1" t="s">
        <v>4854</v>
      </c>
      <c r="B1386" s="2">
        <v>45579.646620370368</v>
      </c>
      <c r="C1386" s="1" t="s">
        <v>3405</v>
      </c>
      <c r="D1386" s="1" t="s">
        <v>980</v>
      </c>
      <c r="E1386" s="1" t="s">
        <v>3466</v>
      </c>
      <c r="F1386" s="1" t="s">
        <v>3467</v>
      </c>
      <c r="G1386" s="1">
        <v>1450.42</v>
      </c>
      <c r="H1386" s="1">
        <v>7</v>
      </c>
      <c r="I1386" s="1">
        <f>Sales[[#This Row],[Selling Price]]*H1386</f>
        <v>10152.94</v>
      </c>
      <c r="J1386" s="1">
        <f>VLOOKUP(Sales[[#This Row],[Product ID]],Products[],4,0)</f>
        <v>143.38</v>
      </c>
      <c r="K1386" s="1">
        <f>Sales[[#This Row],[Total Sales]]-Sales[[#This Row],[Cost price]]</f>
        <v>10009.560000000001</v>
      </c>
      <c r="L1386" s="1" t="str">
        <f>TEXT(Sales[[#This Row],[Date and Time]],"dddd")</f>
        <v>Monday</v>
      </c>
      <c r="M1386" s="1" t="str">
        <f>TEXT(Sales[[#This Row],[Date and Time]],"mm")</f>
        <v>10</v>
      </c>
      <c r="N1386" s="10" t="str">
        <f>TEXT(Sales[[#This Row],[Date and Time]],"mmmm")</f>
        <v>October</v>
      </c>
    </row>
    <row r="1387" spans="1:14" x14ac:dyDescent="0.3">
      <c r="A1387" s="1" t="s">
        <v>4855</v>
      </c>
      <c r="B1387" s="2">
        <v>45528.439317129632</v>
      </c>
      <c r="C1387" s="1" t="s">
        <v>3383</v>
      </c>
      <c r="D1387" s="1" t="s">
        <v>1373</v>
      </c>
      <c r="E1387" s="1" t="s">
        <v>3461</v>
      </c>
      <c r="F1387" s="1" t="s">
        <v>3469</v>
      </c>
      <c r="G1387" s="1">
        <v>1626.99</v>
      </c>
      <c r="H1387" s="1">
        <v>10</v>
      </c>
      <c r="I1387" s="1">
        <f>Sales[[#This Row],[Selling Price]]*H1387</f>
        <v>16269.9</v>
      </c>
      <c r="J1387" s="1">
        <f>VLOOKUP(Sales[[#This Row],[Product ID]],Products[],4,0)</f>
        <v>692.63</v>
      </c>
      <c r="K1387" s="1">
        <f>Sales[[#This Row],[Total Sales]]-Sales[[#This Row],[Cost price]]</f>
        <v>15577.27</v>
      </c>
      <c r="L1387" s="1" t="str">
        <f>TEXT(Sales[[#This Row],[Date and Time]],"dddd")</f>
        <v>Saturday</v>
      </c>
      <c r="M1387" s="1" t="str">
        <f>TEXT(Sales[[#This Row],[Date and Time]],"mm")</f>
        <v>08</v>
      </c>
      <c r="N1387" s="10" t="str">
        <f>TEXT(Sales[[#This Row],[Date and Time]],"mmmm")</f>
        <v>August</v>
      </c>
    </row>
    <row r="1388" spans="1:14" x14ac:dyDescent="0.3">
      <c r="A1388" s="1" t="s">
        <v>4856</v>
      </c>
      <c r="B1388" s="2">
        <v>45477.007708333331</v>
      </c>
      <c r="C1388" s="1" t="s">
        <v>3433</v>
      </c>
      <c r="D1388" s="1" t="s">
        <v>750</v>
      </c>
      <c r="E1388" s="1" t="s">
        <v>3479</v>
      </c>
      <c r="F1388" s="1" t="s">
        <v>3476</v>
      </c>
      <c r="G1388" s="1">
        <v>753.13</v>
      </c>
      <c r="H1388" s="1">
        <v>3</v>
      </c>
      <c r="I1388" s="1">
        <f>Sales[[#This Row],[Selling Price]]*H1388</f>
        <v>2259.39</v>
      </c>
      <c r="J1388" s="1">
        <f>VLOOKUP(Sales[[#This Row],[Product ID]],Products[],4,0)</f>
        <v>452.2</v>
      </c>
      <c r="K1388" s="1">
        <f>Sales[[#This Row],[Total Sales]]-Sales[[#This Row],[Cost price]]</f>
        <v>1807.1899999999998</v>
      </c>
      <c r="L1388" s="1" t="str">
        <f>TEXT(Sales[[#This Row],[Date and Time]],"dddd")</f>
        <v>Thursday</v>
      </c>
      <c r="M1388" s="1" t="str">
        <f>TEXT(Sales[[#This Row],[Date and Time]],"mm")</f>
        <v>07</v>
      </c>
      <c r="N1388" s="10" t="str">
        <f>TEXT(Sales[[#This Row],[Date and Time]],"mmmm")</f>
        <v>July</v>
      </c>
    </row>
    <row r="1389" spans="1:14" x14ac:dyDescent="0.3">
      <c r="A1389" s="1" t="s">
        <v>4857</v>
      </c>
      <c r="B1389" s="2">
        <v>45354.899583333332</v>
      </c>
      <c r="C1389" s="1" t="s">
        <v>3370</v>
      </c>
      <c r="D1389" s="1" t="s">
        <v>1813</v>
      </c>
      <c r="E1389" s="1" t="s">
        <v>3461</v>
      </c>
      <c r="F1389" s="1" t="s">
        <v>3462</v>
      </c>
      <c r="G1389" s="1">
        <v>376.03</v>
      </c>
      <c r="H1389" s="1">
        <v>3</v>
      </c>
      <c r="I1389" s="1">
        <f>Sales[[#This Row],[Selling Price]]*H1389</f>
        <v>1128.0899999999999</v>
      </c>
      <c r="J1389" s="1">
        <f>VLOOKUP(Sales[[#This Row],[Product ID]],Products[],4,0)</f>
        <v>621.46</v>
      </c>
      <c r="K1389" s="1">
        <f>Sales[[#This Row],[Total Sales]]-Sales[[#This Row],[Cost price]]</f>
        <v>506.62999999999988</v>
      </c>
      <c r="L1389" s="1" t="str">
        <f>TEXT(Sales[[#This Row],[Date and Time]],"dddd")</f>
        <v>Sunday</v>
      </c>
      <c r="M1389" s="1" t="str">
        <f>TEXT(Sales[[#This Row],[Date and Time]],"mm")</f>
        <v>03</v>
      </c>
      <c r="N1389" s="10" t="str">
        <f>TEXT(Sales[[#This Row],[Date and Time]],"mmmm")</f>
        <v>March</v>
      </c>
    </row>
    <row r="1390" spans="1:14" x14ac:dyDescent="0.3">
      <c r="A1390" s="1" t="s">
        <v>4858</v>
      </c>
      <c r="B1390" s="2">
        <v>45312.313263888886</v>
      </c>
      <c r="C1390" s="1" t="s">
        <v>3372</v>
      </c>
      <c r="D1390" s="1" t="s">
        <v>1663</v>
      </c>
      <c r="E1390" s="1" t="s">
        <v>3471</v>
      </c>
      <c r="F1390" s="1" t="s">
        <v>3467</v>
      </c>
      <c r="G1390" s="1">
        <v>1599.1</v>
      </c>
      <c r="H1390" s="1">
        <v>3</v>
      </c>
      <c r="I1390" s="1">
        <f>Sales[[#This Row],[Selling Price]]*H1390</f>
        <v>4797.2999999999993</v>
      </c>
      <c r="J1390" s="1">
        <f>VLOOKUP(Sales[[#This Row],[Product ID]],Products[],4,0)</f>
        <v>415.38</v>
      </c>
      <c r="K1390" s="1">
        <f>Sales[[#This Row],[Total Sales]]-Sales[[#This Row],[Cost price]]</f>
        <v>4381.9199999999992</v>
      </c>
      <c r="L1390" s="1" t="str">
        <f>TEXT(Sales[[#This Row],[Date and Time]],"dddd")</f>
        <v>Sunday</v>
      </c>
      <c r="M1390" s="1" t="str">
        <f>TEXT(Sales[[#This Row],[Date and Time]],"mm")</f>
        <v>01</v>
      </c>
      <c r="N1390" s="10" t="str">
        <f>TEXT(Sales[[#This Row],[Date and Time]],"mmmm")</f>
        <v>January</v>
      </c>
    </row>
    <row r="1391" spans="1:14" x14ac:dyDescent="0.3">
      <c r="A1391" s="1" t="s">
        <v>4859</v>
      </c>
      <c r="B1391" s="2">
        <v>45301.837199074071</v>
      </c>
      <c r="C1391" s="1" t="s">
        <v>3220</v>
      </c>
      <c r="D1391" s="1" t="s">
        <v>78</v>
      </c>
      <c r="E1391" s="1" t="s">
        <v>3461</v>
      </c>
      <c r="F1391" s="1" t="s">
        <v>3472</v>
      </c>
      <c r="G1391" s="1">
        <v>1727.95</v>
      </c>
      <c r="H1391" s="1">
        <v>6</v>
      </c>
      <c r="I1391" s="1">
        <f>Sales[[#This Row],[Selling Price]]*H1391</f>
        <v>10367.700000000001</v>
      </c>
      <c r="J1391" s="1">
        <f>VLOOKUP(Sales[[#This Row],[Product ID]],Products[],4,0)</f>
        <v>27.63</v>
      </c>
      <c r="K1391" s="1">
        <f>Sales[[#This Row],[Total Sales]]-Sales[[#This Row],[Cost price]]</f>
        <v>10340.070000000002</v>
      </c>
      <c r="L1391" s="1" t="str">
        <f>TEXT(Sales[[#This Row],[Date and Time]],"dddd")</f>
        <v>Wednesday</v>
      </c>
      <c r="M1391" s="1" t="str">
        <f>TEXT(Sales[[#This Row],[Date and Time]],"mm")</f>
        <v>01</v>
      </c>
      <c r="N1391" s="10" t="str">
        <f>TEXT(Sales[[#This Row],[Date and Time]],"mmmm")</f>
        <v>January</v>
      </c>
    </row>
    <row r="1392" spans="1:14" x14ac:dyDescent="0.3">
      <c r="A1392" s="1" t="s">
        <v>4860</v>
      </c>
      <c r="B1392" s="2">
        <v>45558.672164351854</v>
      </c>
      <c r="C1392" s="1" t="s">
        <v>3261</v>
      </c>
      <c r="D1392" s="1" t="s">
        <v>1937</v>
      </c>
      <c r="E1392" s="1" t="s">
        <v>3471</v>
      </c>
      <c r="F1392" s="1" t="s">
        <v>3472</v>
      </c>
      <c r="G1392" s="1">
        <v>591.08000000000004</v>
      </c>
      <c r="H1392" s="1">
        <v>9</v>
      </c>
      <c r="I1392" s="1">
        <f>Sales[[#This Row],[Selling Price]]*H1392</f>
        <v>5319.72</v>
      </c>
      <c r="J1392" s="1">
        <f>VLOOKUP(Sales[[#This Row],[Product ID]],Products[],4,0)</f>
        <v>950.81</v>
      </c>
      <c r="K1392" s="1">
        <f>Sales[[#This Row],[Total Sales]]-Sales[[#This Row],[Cost price]]</f>
        <v>4368.91</v>
      </c>
      <c r="L1392" s="1" t="str">
        <f>TEXT(Sales[[#This Row],[Date and Time]],"dddd")</f>
        <v>Monday</v>
      </c>
      <c r="M1392" s="1" t="str">
        <f>TEXT(Sales[[#This Row],[Date and Time]],"mm")</f>
        <v>09</v>
      </c>
      <c r="N1392" s="10" t="str">
        <f>TEXT(Sales[[#This Row],[Date and Time]],"mmmm")</f>
        <v>September</v>
      </c>
    </row>
    <row r="1393" spans="1:14" x14ac:dyDescent="0.3">
      <c r="A1393" s="1" t="s">
        <v>4861</v>
      </c>
      <c r="B1393" s="2">
        <v>45377.235983796294</v>
      </c>
      <c r="C1393" s="1" t="s">
        <v>3388</v>
      </c>
      <c r="D1393" s="1" t="s">
        <v>2786</v>
      </c>
      <c r="E1393" s="1" t="s">
        <v>3471</v>
      </c>
      <c r="F1393" s="1" t="s">
        <v>3472</v>
      </c>
      <c r="G1393" s="1">
        <v>263.93</v>
      </c>
      <c r="H1393" s="1">
        <v>7</v>
      </c>
      <c r="I1393" s="1">
        <f>Sales[[#This Row],[Selling Price]]*H1393</f>
        <v>1847.51</v>
      </c>
      <c r="J1393" s="1">
        <f>VLOOKUP(Sales[[#This Row],[Product ID]],Products[],4,0)</f>
        <v>65.66</v>
      </c>
      <c r="K1393" s="1">
        <f>Sales[[#This Row],[Total Sales]]-Sales[[#This Row],[Cost price]]</f>
        <v>1781.85</v>
      </c>
      <c r="L1393" s="1" t="str">
        <f>TEXT(Sales[[#This Row],[Date and Time]],"dddd")</f>
        <v>Tuesday</v>
      </c>
      <c r="M1393" s="1" t="str">
        <f>TEXT(Sales[[#This Row],[Date and Time]],"mm")</f>
        <v>03</v>
      </c>
      <c r="N1393" s="10" t="str">
        <f>TEXT(Sales[[#This Row],[Date and Time]],"mmmm")</f>
        <v>March</v>
      </c>
    </row>
    <row r="1394" spans="1:14" x14ac:dyDescent="0.3">
      <c r="A1394" s="1" t="s">
        <v>4862</v>
      </c>
      <c r="B1394" s="2">
        <v>45508.345601851855</v>
      </c>
      <c r="C1394" s="1" t="s">
        <v>3326</v>
      </c>
      <c r="D1394" s="1" t="s">
        <v>1315</v>
      </c>
      <c r="E1394" s="1" t="s">
        <v>3479</v>
      </c>
      <c r="F1394" s="1" t="s">
        <v>3462</v>
      </c>
      <c r="G1394" s="1">
        <v>847.13</v>
      </c>
      <c r="H1394" s="1">
        <v>8</v>
      </c>
      <c r="I1394" s="1">
        <f>Sales[[#This Row],[Selling Price]]*H1394</f>
        <v>6777.04</v>
      </c>
      <c r="J1394" s="1">
        <f>VLOOKUP(Sales[[#This Row],[Product ID]],Products[],4,0)</f>
        <v>703.67</v>
      </c>
      <c r="K1394" s="1">
        <f>Sales[[#This Row],[Total Sales]]-Sales[[#This Row],[Cost price]]</f>
        <v>6073.37</v>
      </c>
      <c r="L1394" s="1" t="str">
        <f>TEXT(Sales[[#This Row],[Date and Time]],"dddd")</f>
        <v>Sunday</v>
      </c>
      <c r="M1394" s="1" t="str">
        <f>TEXT(Sales[[#This Row],[Date and Time]],"mm")</f>
        <v>08</v>
      </c>
      <c r="N1394" s="10" t="str">
        <f>TEXT(Sales[[#This Row],[Date and Time]],"mmmm")</f>
        <v>August</v>
      </c>
    </row>
    <row r="1395" spans="1:14" x14ac:dyDescent="0.3">
      <c r="A1395" s="1" t="s">
        <v>4863</v>
      </c>
      <c r="B1395" s="2">
        <v>45604.20921296296</v>
      </c>
      <c r="C1395" s="1" t="s">
        <v>3266</v>
      </c>
      <c r="D1395" s="1" t="s">
        <v>2436</v>
      </c>
      <c r="E1395" s="1" t="s">
        <v>3464</v>
      </c>
      <c r="F1395" s="1" t="s">
        <v>3467</v>
      </c>
      <c r="G1395" s="1">
        <v>1234.3800000000001</v>
      </c>
      <c r="H1395" s="1">
        <v>6</v>
      </c>
      <c r="I1395" s="1">
        <f>Sales[[#This Row],[Selling Price]]*H1395</f>
        <v>7406.2800000000007</v>
      </c>
      <c r="J1395" s="1">
        <f>VLOOKUP(Sales[[#This Row],[Product ID]],Products[],4,0)</f>
        <v>42.41</v>
      </c>
      <c r="K1395" s="1">
        <f>Sales[[#This Row],[Total Sales]]-Sales[[#This Row],[Cost price]]</f>
        <v>7363.8700000000008</v>
      </c>
      <c r="L1395" s="1" t="str">
        <f>TEXT(Sales[[#This Row],[Date and Time]],"dddd")</f>
        <v>Friday</v>
      </c>
      <c r="M1395" s="1" t="str">
        <f>TEXT(Sales[[#This Row],[Date and Time]],"mm")</f>
        <v>11</v>
      </c>
      <c r="N1395" s="10" t="str">
        <f>TEXT(Sales[[#This Row],[Date and Time]],"mmmm")</f>
        <v>November</v>
      </c>
    </row>
    <row r="1396" spans="1:14" x14ac:dyDescent="0.3">
      <c r="A1396" s="1" t="s">
        <v>4864</v>
      </c>
      <c r="B1396" s="2">
        <v>45521.356851851851</v>
      </c>
      <c r="C1396" s="1" t="s">
        <v>3226</v>
      </c>
      <c r="D1396" s="1" t="s">
        <v>1646</v>
      </c>
      <c r="E1396" s="1" t="s">
        <v>3471</v>
      </c>
      <c r="F1396" s="1" t="s">
        <v>3469</v>
      </c>
      <c r="G1396" s="1">
        <v>707.3</v>
      </c>
      <c r="H1396" s="1">
        <v>10</v>
      </c>
      <c r="I1396" s="1">
        <f>Sales[[#This Row],[Selling Price]]*H1396</f>
        <v>7073</v>
      </c>
      <c r="J1396" s="1">
        <f>VLOOKUP(Sales[[#This Row],[Product ID]],Products[],4,0)</f>
        <v>809.47</v>
      </c>
      <c r="K1396" s="1">
        <f>Sales[[#This Row],[Total Sales]]-Sales[[#This Row],[Cost price]]</f>
        <v>6263.53</v>
      </c>
      <c r="L1396" s="1" t="str">
        <f>TEXT(Sales[[#This Row],[Date and Time]],"dddd")</f>
        <v>Saturday</v>
      </c>
      <c r="M1396" s="1" t="str">
        <f>TEXT(Sales[[#This Row],[Date and Time]],"mm")</f>
        <v>08</v>
      </c>
      <c r="N1396" s="10" t="str">
        <f>TEXT(Sales[[#This Row],[Date and Time]],"mmmm")</f>
        <v>August</v>
      </c>
    </row>
    <row r="1397" spans="1:14" x14ac:dyDescent="0.3">
      <c r="A1397" s="1" t="s">
        <v>4865</v>
      </c>
      <c r="B1397" s="2">
        <v>45588.43109953704</v>
      </c>
      <c r="C1397" s="1" t="s">
        <v>3228</v>
      </c>
      <c r="D1397" s="1" t="s">
        <v>992</v>
      </c>
      <c r="E1397" s="1" t="s">
        <v>3479</v>
      </c>
      <c r="F1397" s="1" t="s">
        <v>3462</v>
      </c>
      <c r="G1397" s="1">
        <v>861.05</v>
      </c>
      <c r="H1397" s="1">
        <v>3</v>
      </c>
      <c r="I1397" s="1">
        <f>Sales[[#This Row],[Selling Price]]*H1397</f>
        <v>2583.1499999999996</v>
      </c>
      <c r="J1397" s="1">
        <f>VLOOKUP(Sales[[#This Row],[Product ID]],Products[],4,0)</f>
        <v>96.13</v>
      </c>
      <c r="K1397" s="1">
        <f>Sales[[#This Row],[Total Sales]]-Sales[[#This Row],[Cost price]]</f>
        <v>2487.0199999999995</v>
      </c>
      <c r="L1397" s="1" t="str">
        <f>TEXT(Sales[[#This Row],[Date and Time]],"dddd")</f>
        <v>Wednesday</v>
      </c>
      <c r="M1397" s="1" t="str">
        <f>TEXT(Sales[[#This Row],[Date and Time]],"mm")</f>
        <v>10</v>
      </c>
      <c r="N1397" s="10" t="str">
        <f>TEXT(Sales[[#This Row],[Date and Time]],"mmmm")</f>
        <v>October</v>
      </c>
    </row>
    <row r="1398" spans="1:14" x14ac:dyDescent="0.3">
      <c r="A1398" s="1" t="s">
        <v>4866</v>
      </c>
      <c r="B1398" s="2">
        <v>45390.577974537038</v>
      </c>
      <c r="C1398" s="1" t="s">
        <v>3303</v>
      </c>
      <c r="D1398" s="1" t="s">
        <v>1092</v>
      </c>
      <c r="E1398" s="1" t="s">
        <v>3479</v>
      </c>
      <c r="F1398" s="1" t="s">
        <v>3469</v>
      </c>
      <c r="G1398" s="1">
        <v>1507.39</v>
      </c>
      <c r="H1398" s="1">
        <v>7</v>
      </c>
      <c r="I1398" s="1">
        <f>Sales[[#This Row],[Selling Price]]*H1398</f>
        <v>10551.730000000001</v>
      </c>
      <c r="J1398" s="1">
        <f>VLOOKUP(Sales[[#This Row],[Product ID]],Products[],4,0)</f>
        <v>752.34</v>
      </c>
      <c r="K1398" s="1">
        <f>Sales[[#This Row],[Total Sales]]-Sales[[#This Row],[Cost price]]</f>
        <v>9799.3900000000012</v>
      </c>
      <c r="L1398" s="1" t="str">
        <f>TEXT(Sales[[#This Row],[Date and Time]],"dddd")</f>
        <v>Monday</v>
      </c>
      <c r="M1398" s="1" t="str">
        <f>TEXT(Sales[[#This Row],[Date and Time]],"mm")</f>
        <v>04</v>
      </c>
      <c r="N1398" s="10" t="str">
        <f>TEXT(Sales[[#This Row],[Date and Time]],"mmmm")</f>
        <v>April</v>
      </c>
    </row>
    <row r="1399" spans="1:14" x14ac:dyDescent="0.3">
      <c r="A1399" s="1" t="s">
        <v>4867</v>
      </c>
      <c r="B1399" s="2">
        <v>45489.967430555553</v>
      </c>
      <c r="C1399" s="1" t="s">
        <v>3278</v>
      </c>
      <c r="D1399" s="1" t="s">
        <v>71</v>
      </c>
      <c r="E1399" s="1" t="s">
        <v>3471</v>
      </c>
      <c r="F1399" s="1" t="s">
        <v>3472</v>
      </c>
      <c r="G1399" s="1">
        <v>1288.96</v>
      </c>
      <c r="H1399" s="1">
        <v>9</v>
      </c>
      <c r="I1399" s="1">
        <f>Sales[[#This Row],[Selling Price]]*H1399</f>
        <v>11600.64</v>
      </c>
      <c r="J1399" s="1">
        <f>VLOOKUP(Sales[[#This Row],[Product ID]],Products[],4,0)</f>
        <v>330.51</v>
      </c>
      <c r="K1399" s="1">
        <f>Sales[[#This Row],[Total Sales]]-Sales[[#This Row],[Cost price]]</f>
        <v>11270.13</v>
      </c>
      <c r="L1399" s="1" t="str">
        <f>TEXT(Sales[[#This Row],[Date and Time]],"dddd")</f>
        <v>Tuesday</v>
      </c>
      <c r="M1399" s="1" t="str">
        <f>TEXT(Sales[[#This Row],[Date and Time]],"mm")</f>
        <v>07</v>
      </c>
      <c r="N1399" s="10" t="str">
        <f>TEXT(Sales[[#This Row],[Date and Time]],"mmmm")</f>
        <v>July</v>
      </c>
    </row>
    <row r="1400" spans="1:14" x14ac:dyDescent="0.3">
      <c r="A1400" s="1" t="s">
        <v>4868</v>
      </c>
      <c r="B1400" s="2">
        <v>45551.365995370368</v>
      </c>
      <c r="C1400" s="1" t="s">
        <v>3320</v>
      </c>
      <c r="D1400" s="1" t="s">
        <v>944</v>
      </c>
      <c r="E1400" s="1" t="s">
        <v>3461</v>
      </c>
      <c r="F1400" s="1" t="s">
        <v>3462</v>
      </c>
      <c r="G1400" s="1">
        <v>669.9</v>
      </c>
      <c r="H1400" s="1">
        <v>10</v>
      </c>
      <c r="I1400" s="1">
        <f>Sales[[#This Row],[Selling Price]]*H1400</f>
        <v>6699</v>
      </c>
      <c r="J1400" s="1">
        <f>VLOOKUP(Sales[[#This Row],[Product ID]],Products[],4,0)</f>
        <v>878.74</v>
      </c>
      <c r="K1400" s="1">
        <f>Sales[[#This Row],[Total Sales]]-Sales[[#This Row],[Cost price]]</f>
        <v>5820.26</v>
      </c>
      <c r="L1400" s="1" t="str">
        <f>TEXT(Sales[[#This Row],[Date and Time]],"dddd")</f>
        <v>Monday</v>
      </c>
      <c r="M1400" s="1" t="str">
        <f>TEXT(Sales[[#This Row],[Date and Time]],"mm")</f>
        <v>09</v>
      </c>
      <c r="N1400" s="10" t="str">
        <f>TEXT(Sales[[#This Row],[Date and Time]],"mmmm")</f>
        <v>September</v>
      </c>
    </row>
    <row r="1401" spans="1:14" x14ac:dyDescent="0.3">
      <c r="A1401" s="1" t="s">
        <v>4869</v>
      </c>
      <c r="B1401" s="2">
        <v>45538.45453703704</v>
      </c>
      <c r="C1401" s="1" t="s">
        <v>3385</v>
      </c>
      <c r="D1401" s="1" t="s">
        <v>1485</v>
      </c>
      <c r="E1401" s="1" t="s">
        <v>3464</v>
      </c>
      <c r="F1401" s="1" t="s">
        <v>3462</v>
      </c>
      <c r="G1401" s="1">
        <v>1585.09</v>
      </c>
      <c r="H1401" s="1">
        <v>8</v>
      </c>
      <c r="I1401" s="1">
        <f>Sales[[#This Row],[Selling Price]]*H1401</f>
        <v>12680.72</v>
      </c>
      <c r="J1401" s="1">
        <f>VLOOKUP(Sales[[#This Row],[Product ID]],Products[],4,0)</f>
        <v>28.1</v>
      </c>
      <c r="K1401" s="1">
        <f>Sales[[#This Row],[Total Sales]]-Sales[[#This Row],[Cost price]]</f>
        <v>12652.619999999999</v>
      </c>
      <c r="L1401" s="1" t="str">
        <f>TEXT(Sales[[#This Row],[Date and Time]],"dddd")</f>
        <v>Tuesday</v>
      </c>
      <c r="M1401" s="1" t="str">
        <f>TEXT(Sales[[#This Row],[Date and Time]],"mm")</f>
        <v>09</v>
      </c>
      <c r="N1401" s="10" t="str">
        <f>TEXT(Sales[[#This Row],[Date and Time]],"mmmm")</f>
        <v>September</v>
      </c>
    </row>
    <row r="1402" spans="1:14" x14ac:dyDescent="0.3">
      <c r="A1402" s="1" t="s">
        <v>4870</v>
      </c>
      <c r="B1402" s="2">
        <v>45498.871874999997</v>
      </c>
      <c r="C1402" s="1" t="s">
        <v>3447</v>
      </c>
      <c r="D1402" s="1" t="s">
        <v>846</v>
      </c>
      <c r="E1402" s="1" t="s">
        <v>3461</v>
      </c>
      <c r="F1402" s="1" t="s">
        <v>3472</v>
      </c>
      <c r="G1402" s="1">
        <v>1383.15</v>
      </c>
      <c r="H1402" s="1">
        <v>7</v>
      </c>
      <c r="I1402" s="1">
        <f>Sales[[#This Row],[Selling Price]]*H1402</f>
        <v>9682.0500000000011</v>
      </c>
      <c r="J1402" s="1">
        <f>VLOOKUP(Sales[[#This Row],[Product ID]],Products[],4,0)</f>
        <v>521.98</v>
      </c>
      <c r="K1402" s="1">
        <f>Sales[[#This Row],[Total Sales]]-Sales[[#This Row],[Cost price]]</f>
        <v>9160.0700000000015</v>
      </c>
      <c r="L1402" s="1" t="str">
        <f>TEXT(Sales[[#This Row],[Date and Time]],"dddd")</f>
        <v>Thursday</v>
      </c>
      <c r="M1402" s="1" t="str">
        <f>TEXT(Sales[[#This Row],[Date and Time]],"mm")</f>
        <v>07</v>
      </c>
      <c r="N1402" s="10" t="str">
        <f>TEXT(Sales[[#This Row],[Date and Time]],"mmmm")</f>
        <v>July</v>
      </c>
    </row>
    <row r="1403" spans="1:14" x14ac:dyDescent="0.3">
      <c r="A1403" s="1" t="s">
        <v>4871</v>
      </c>
      <c r="B1403" s="2">
        <v>45336.103993055556</v>
      </c>
      <c r="C1403" s="1" t="s">
        <v>3259</v>
      </c>
      <c r="D1403" s="1" t="s">
        <v>1695</v>
      </c>
      <c r="E1403" s="1" t="s">
        <v>3471</v>
      </c>
      <c r="F1403" s="1" t="s">
        <v>3469</v>
      </c>
      <c r="G1403" s="1">
        <v>1738.1</v>
      </c>
      <c r="H1403" s="1">
        <v>8</v>
      </c>
      <c r="I1403" s="1">
        <f>Sales[[#This Row],[Selling Price]]*H1403</f>
        <v>13904.8</v>
      </c>
      <c r="J1403" s="1">
        <f>VLOOKUP(Sales[[#This Row],[Product ID]],Products[],4,0)</f>
        <v>211.71</v>
      </c>
      <c r="K1403" s="1">
        <f>Sales[[#This Row],[Total Sales]]-Sales[[#This Row],[Cost price]]</f>
        <v>13693.09</v>
      </c>
      <c r="L1403" s="1" t="str">
        <f>TEXT(Sales[[#This Row],[Date and Time]],"dddd")</f>
        <v>Wednesday</v>
      </c>
      <c r="M1403" s="1" t="str">
        <f>TEXT(Sales[[#This Row],[Date and Time]],"mm")</f>
        <v>02</v>
      </c>
      <c r="N1403" s="10" t="str">
        <f>TEXT(Sales[[#This Row],[Date and Time]],"mmmm")</f>
        <v>February</v>
      </c>
    </row>
    <row r="1404" spans="1:14" x14ac:dyDescent="0.3">
      <c r="A1404" s="1" t="s">
        <v>4872</v>
      </c>
      <c r="B1404" s="2">
        <v>45511.83934027778</v>
      </c>
      <c r="C1404" s="1" t="s">
        <v>3331</v>
      </c>
      <c r="D1404" s="1" t="s">
        <v>1467</v>
      </c>
      <c r="E1404" s="1" t="s">
        <v>3471</v>
      </c>
      <c r="F1404" s="1" t="s">
        <v>3467</v>
      </c>
      <c r="G1404" s="1">
        <v>1432.97</v>
      </c>
      <c r="H1404" s="1">
        <v>3</v>
      </c>
      <c r="I1404" s="1">
        <f>Sales[[#This Row],[Selling Price]]*H1404</f>
        <v>4298.91</v>
      </c>
      <c r="J1404" s="1">
        <f>VLOOKUP(Sales[[#This Row],[Product ID]],Products[],4,0)</f>
        <v>799.06</v>
      </c>
      <c r="K1404" s="1">
        <f>Sales[[#This Row],[Total Sales]]-Sales[[#This Row],[Cost price]]</f>
        <v>3499.85</v>
      </c>
      <c r="L1404" s="1" t="str">
        <f>TEXT(Sales[[#This Row],[Date and Time]],"dddd")</f>
        <v>Wednesday</v>
      </c>
      <c r="M1404" s="1" t="str">
        <f>TEXT(Sales[[#This Row],[Date and Time]],"mm")</f>
        <v>08</v>
      </c>
      <c r="N1404" s="10" t="str">
        <f>TEXT(Sales[[#This Row],[Date and Time]],"mmmm")</f>
        <v>August</v>
      </c>
    </row>
    <row r="1405" spans="1:14" x14ac:dyDescent="0.3">
      <c r="A1405" s="1" t="s">
        <v>4873</v>
      </c>
      <c r="B1405" s="2">
        <v>45422.111134259256</v>
      </c>
      <c r="C1405" s="1" t="s">
        <v>3275</v>
      </c>
      <c r="D1405" s="1" t="s">
        <v>482</v>
      </c>
      <c r="E1405" s="1" t="s">
        <v>3464</v>
      </c>
      <c r="F1405" s="1" t="s">
        <v>3462</v>
      </c>
      <c r="G1405" s="1">
        <v>342.07</v>
      </c>
      <c r="H1405" s="1">
        <v>4</v>
      </c>
      <c r="I1405" s="1">
        <f>Sales[[#This Row],[Selling Price]]*H1405</f>
        <v>1368.28</v>
      </c>
      <c r="J1405" s="1">
        <f>VLOOKUP(Sales[[#This Row],[Product ID]],Products[],4,0)</f>
        <v>363.91</v>
      </c>
      <c r="K1405" s="1">
        <f>Sales[[#This Row],[Total Sales]]-Sales[[#This Row],[Cost price]]</f>
        <v>1004.3699999999999</v>
      </c>
      <c r="L1405" s="1" t="str">
        <f>TEXT(Sales[[#This Row],[Date and Time]],"dddd")</f>
        <v>Friday</v>
      </c>
      <c r="M1405" s="1" t="str">
        <f>TEXT(Sales[[#This Row],[Date and Time]],"mm")</f>
        <v>05</v>
      </c>
      <c r="N1405" s="10" t="str">
        <f>TEXT(Sales[[#This Row],[Date and Time]],"mmmm")</f>
        <v>May</v>
      </c>
    </row>
    <row r="1406" spans="1:14" x14ac:dyDescent="0.3">
      <c r="A1406" s="1" t="s">
        <v>4874</v>
      </c>
      <c r="B1406" s="2">
        <v>45315.570381944446</v>
      </c>
      <c r="C1406" s="1" t="s">
        <v>3281</v>
      </c>
      <c r="D1406" s="1" t="s">
        <v>1524</v>
      </c>
      <c r="E1406" s="1" t="s">
        <v>3471</v>
      </c>
      <c r="F1406" s="1" t="s">
        <v>3476</v>
      </c>
      <c r="G1406" s="1">
        <v>174.12</v>
      </c>
      <c r="H1406" s="1">
        <v>8</v>
      </c>
      <c r="I1406" s="1">
        <f>Sales[[#This Row],[Selling Price]]*H1406</f>
        <v>1392.96</v>
      </c>
      <c r="J1406" s="1">
        <f>VLOOKUP(Sales[[#This Row],[Product ID]],Products[],4,0)</f>
        <v>136.99</v>
      </c>
      <c r="K1406" s="1">
        <f>Sales[[#This Row],[Total Sales]]-Sales[[#This Row],[Cost price]]</f>
        <v>1255.97</v>
      </c>
      <c r="L1406" s="1" t="str">
        <f>TEXT(Sales[[#This Row],[Date and Time]],"dddd")</f>
        <v>Wednesday</v>
      </c>
      <c r="M1406" s="1" t="str">
        <f>TEXT(Sales[[#This Row],[Date and Time]],"mm")</f>
        <v>01</v>
      </c>
      <c r="N1406" s="10" t="str">
        <f>TEXT(Sales[[#This Row],[Date and Time]],"mmmm")</f>
        <v>January</v>
      </c>
    </row>
    <row r="1407" spans="1:14" x14ac:dyDescent="0.3">
      <c r="A1407" s="1" t="s">
        <v>4875</v>
      </c>
      <c r="B1407" s="2">
        <v>45303.041932870372</v>
      </c>
      <c r="C1407" s="1" t="s">
        <v>3443</v>
      </c>
      <c r="D1407" s="1" t="s">
        <v>861</v>
      </c>
      <c r="E1407" s="1" t="s">
        <v>3464</v>
      </c>
      <c r="F1407" s="1" t="s">
        <v>3462</v>
      </c>
      <c r="G1407" s="1">
        <v>85.42</v>
      </c>
      <c r="H1407" s="1">
        <v>6</v>
      </c>
      <c r="I1407" s="1">
        <f>Sales[[#This Row],[Selling Price]]*H1407</f>
        <v>512.52</v>
      </c>
      <c r="J1407" s="1">
        <f>VLOOKUP(Sales[[#This Row],[Product ID]],Products[],4,0)</f>
        <v>787.31</v>
      </c>
      <c r="K1407" s="1">
        <f>Sales[[#This Row],[Total Sales]]-Sales[[#This Row],[Cost price]]</f>
        <v>-274.78999999999996</v>
      </c>
      <c r="L1407" s="1" t="str">
        <f>TEXT(Sales[[#This Row],[Date and Time]],"dddd")</f>
        <v>Friday</v>
      </c>
      <c r="M1407" s="1" t="str">
        <f>TEXT(Sales[[#This Row],[Date and Time]],"mm")</f>
        <v>01</v>
      </c>
      <c r="N1407" s="10" t="str">
        <f>TEXT(Sales[[#This Row],[Date and Time]],"mmmm")</f>
        <v>January</v>
      </c>
    </row>
    <row r="1408" spans="1:14" x14ac:dyDescent="0.3">
      <c r="A1408" s="1" t="s">
        <v>4876</v>
      </c>
      <c r="B1408" s="2">
        <v>45580.980381944442</v>
      </c>
      <c r="C1408" s="1" t="s">
        <v>3277</v>
      </c>
      <c r="D1408" s="1" t="s">
        <v>1396</v>
      </c>
      <c r="E1408" s="1" t="s">
        <v>3464</v>
      </c>
      <c r="F1408" s="1" t="s">
        <v>3469</v>
      </c>
      <c r="G1408" s="1">
        <v>898.14</v>
      </c>
      <c r="H1408" s="1">
        <v>1</v>
      </c>
      <c r="I1408" s="1">
        <f>Sales[[#This Row],[Selling Price]]*H1408</f>
        <v>898.14</v>
      </c>
      <c r="J1408" s="1">
        <f>VLOOKUP(Sales[[#This Row],[Product ID]],Products[],4,0)</f>
        <v>439.15</v>
      </c>
      <c r="K1408" s="1">
        <f>Sales[[#This Row],[Total Sales]]-Sales[[#This Row],[Cost price]]</f>
        <v>458.99</v>
      </c>
      <c r="L1408" s="1" t="str">
        <f>TEXT(Sales[[#This Row],[Date and Time]],"dddd")</f>
        <v>Tuesday</v>
      </c>
      <c r="M1408" s="1" t="str">
        <f>TEXT(Sales[[#This Row],[Date and Time]],"mm")</f>
        <v>10</v>
      </c>
      <c r="N1408" s="10" t="str">
        <f>TEXT(Sales[[#This Row],[Date and Time]],"mmmm")</f>
        <v>October</v>
      </c>
    </row>
    <row r="1409" spans="1:14" x14ac:dyDescent="0.3">
      <c r="A1409" s="1" t="s">
        <v>4877</v>
      </c>
      <c r="B1409" s="2">
        <v>45559.991805555554</v>
      </c>
      <c r="C1409" s="1" t="s">
        <v>3434</v>
      </c>
      <c r="D1409" s="1" t="s">
        <v>2931</v>
      </c>
      <c r="E1409" s="1" t="s">
        <v>3466</v>
      </c>
      <c r="F1409" s="1" t="s">
        <v>3462</v>
      </c>
      <c r="G1409" s="1">
        <v>1738.13</v>
      </c>
      <c r="H1409" s="1">
        <v>8</v>
      </c>
      <c r="I1409" s="1">
        <f>Sales[[#This Row],[Selling Price]]*H1409</f>
        <v>13905.04</v>
      </c>
      <c r="J1409" s="1">
        <f>VLOOKUP(Sales[[#This Row],[Product ID]],Products[],4,0)</f>
        <v>29.06</v>
      </c>
      <c r="K1409" s="1">
        <f>Sales[[#This Row],[Total Sales]]-Sales[[#This Row],[Cost price]]</f>
        <v>13875.980000000001</v>
      </c>
      <c r="L1409" s="1" t="str">
        <f>TEXT(Sales[[#This Row],[Date and Time]],"dddd")</f>
        <v>Tuesday</v>
      </c>
      <c r="M1409" s="1" t="str">
        <f>TEXT(Sales[[#This Row],[Date and Time]],"mm")</f>
        <v>09</v>
      </c>
      <c r="N1409" s="10" t="str">
        <f>TEXT(Sales[[#This Row],[Date and Time]],"mmmm")</f>
        <v>September</v>
      </c>
    </row>
    <row r="1410" spans="1:14" x14ac:dyDescent="0.3">
      <c r="A1410" s="1" t="s">
        <v>4878</v>
      </c>
      <c r="B1410" s="2">
        <v>45442.293425925927</v>
      </c>
      <c r="C1410" s="1" t="s">
        <v>3385</v>
      </c>
      <c r="D1410" s="1" t="s">
        <v>654</v>
      </c>
      <c r="E1410" s="1" t="s">
        <v>3464</v>
      </c>
      <c r="F1410" s="1" t="s">
        <v>3462</v>
      </c>
      <c r="G1410" s="1">
        <v>371.71</v>
      </c>
      <c r="H1410" s="1">
        <v>7</v>
      </c>
      <c r="I1410" s="1">
        <f>Sales[[#This Row],[Selling Price]]*H1410</f>
        <v>2601.9699999999998</v>
      </c>
      <c r="J1410" s="1">
        <f>VLOOKUP(Sales[[#This Row],[Product ID]],Products[],4,0)</f>
        <v>28.1</v>
      </c>
      <c r="K1410" s="1">
        <f>Sales[[#This Row],[Total Sales]]-Sales[[#This Row],[Cost price]]</f>
        <v>2573.87</v>
      </c>
      <c r="L1410" s="1" t="str">
        <f>TEXT(Sales[[#This Row],[Date and Time]],"dddd")</f>
        <v>Thursday</v>
      </c>
      <c r="M1410" s="1" t="str">
        <f>TEXT(Sales[[#This Row],[Date and Time]],"mm")</f>
        <v>05</v>
      </c>
      <c r="N1410" s="10" t="str">
        <f>TEXT(Sales[[#This Row],[Date and Time]],"mmmm")</f>
        <v>May</v>
      </c>
    </row>
    <row r="1411" spans="1:14" x14ac:dyDescent="0.3">
      <c r="A1411" s="1" t="s">
        <v>4879</v>
      </c>
      <c r="B1411" s="2">
        <v>45319.848194444443</v>
      </c>
      <c r="C1411" s="1" t="s">
        <v>3408</v>
      </c>
      <c r="D1411" s="1" t="s">
        <v>3025</v>
      </c>
      <c r="E1411" s="1" t="s">
        <v>3471</v>
      </c>
      <c r="F1411" s="1" t="s">
        <v>3467</v>
      </c>
      <c r="G1411" s="1">
        <v>385.59</v>
      </c>
      <c r="H1411" s="1">
        <v>10</v>
      </c>
      <c r="I1411" s="1">
        <f>Sales[[#This Row],[Selling Price]]*H1411</f>
        <v>3855.8999999999996</v>
      </c>
      <c r="J1411" s="1">
        <f>VLOOKUP(Sales[[#This Row],[Product ID]],Products[],4,0)</f>
        <v>28.84</v>
      </c>
      <c r="K1411" s="1">
        <f>Sales[[#This Row],[Total Sales]]-Sales[[#This Row],[Cost price]]</f>
        <v>3827.0599999999995</v>
      </c>
      <c r="L1411" s="1" t="str">
        <f>TEXT(Sales[[#This Row],[Date and Time]],"dddd")</f>
        <v>Sunday</v>
      </c>
      <c r="M1411" s="1" t="str">
        <f>TEXT(Sales[[#This Row],[Date and Time]],"mm")</f>
        <v>01</v>
      </c>
      <c r="N1411" s="10" t="str">
        <f>TEXT(Sales[[#This Row],[Date and Time]],"mmmm")</f>
        <v>January</v>
      </c>
    </row>
    <row r="1412" spans="1:14" x14ac:dyDescent="0.3">
      <c r="A1412" s="1" t="s">
        <v>4880</v>
      </c>
      <c r="B1412" s="2">
        <v>45538.274085648147</v>
      </c>
      <c r="C1412" s="1" t="s">
        <v>3243</v>
      </c>
      <c r="D1412" s="1" t="s">
        <v>2070</v>
      </c>
      <c r="E1412" s="1" t="s">
        <v>3461</v>
      </c>
      <c r="F1412" s="1" t="s">
        <v>3469</v>
      </c>
      <c r="G1412" s="1">
        <v>1073.6099999999999</v>
      </c>
      <c r="H1412" s="1">
        <v>10</v>
      </c>
      <c r="I1412" s="1">
        <f>Sales[[#This Row],[Selling Price]]*H1412</f>
        <v>10736.099999999999</v>
      </c>
      <c r="J1412" s="1">
        <f>VLOOKUP(Sales[[#This Row],[Product ID]],Products[],4,0)</f>
        <v>132.38999999999999</v>
      </c>
      <c r="K1412" s="1">
        <f>Sales[[#This Row],[Total Sales]]-Sales[[#This Row],[Cost price]]</f>
        <v>10603.71</v>
      </c>
      <c r="L1412" s="1" t="str">
        <f>TEXT(Sales[[#This Row],[Date and Time]],"dddd")</f>
        <v>Tuesday</v>
      </c>
      <c r="M1412" s="1" t="str">
        <f>TEXT(Sales[[#This Row],[Date and Time]],"mm")</f>
        <v>09</v>
      </c>
      <c r="N1412" s="10" t="str">
        <f>TEXT(Sales[[#This Row],[Date and Time]],"mmmm")</f>
        <v>September</v>
      </c>
    </row>
    <row r="1413" spans="1:14" x14ac:dyDescent="0.3">
      <c r="A1413" s="1" t="s">
        <v>4881</v>
      </c>
      <c r="B1413" s="2">
        <v>45502.642488425925</v>
      </c>
      <c r="C1413" s="1" t="s">
        <v>3380</v>
      </c>
      <c r="D1413" s="1" t="s">
        <v>1179</v>
      </c>
      <c r="E1413" s="1" t="s">
        <v>3464</v>
      </c>
      <c r="F1413" s="1" t="s">
        <v>3462</v>
      </c>
      <c r="G1413" s="1">
        <v>117.09</v>
      </c>
      <c r="H1413" s="1">
        <v>4</v>
      </c>
      <c r="I1413" s="1">
        <f>Sales[[#This Row],[Selling Price]]*H1413</f>
        <v>468.36</v>
      </c>
      <c r="J1413" s="1">
        <f>VLOOKUP(Sales[[#This Row],[Product ID]],Products[],4,0)</f>
        <v>802.35</v>
      </c>
      <c r="K1413" s="1">
        <f>Sales[[#This Row],[Total Sales]]-Sales[[#This Row],[Cost price]]</f>
        <v>-333.99</v>
      </c>
      <c r="L1413" s="1" t="str">
        <f>TEXT(Sales[[#This Row],[Date and Time]],"dddd")</f>
        <v>Monday</v>
      </c>
      <c r="M1413" s="1" t="str">
        <f>TEXT(Sales[[#This Row],[Date and Time]],"mm")</f>
        <v>07</v>
      </c>
      <c r="N1413" s="10" t="str">
        <f>TEXT(Sales[[#This Row],[Date and Time]],"mmmm")</f>
        <v>July</v>
      </c>
    </row>
    <row r="1414" spans="1:14" x14ac:dyDescent="0.3">
      <c r="A1414" s="1" t="s">
        <v>4882</v>
      </c>
      <c r="B1414" s="2">
        <v>45576.428773148145</v>
      </c>
      <c r="C1414" s="1" t="s">
        <v>3375</v>
      </c>
      <c r="D1414" s="1" t="s">
        <v>2129</v>
      </c>
      <c r="E1414" s="1" t="s">
        <v>3466</v>
      </c>
      <c r="F1414" s="1" t="s">
        <v>3462</v>
      </c>
      <c r="G1414" s="1">
        <v>1561.13</v>
      </c>
      <c r="H1414" s="1">
        <v>3</v>
      </c>
      <c r="I1414" s="1">
        <f>Sales[[#This Row],[Selling Price]]*H1414</f>
        <v>4683.3900000000003</v>
      </c>
      <c r="J1414" s="1">
        <f>VLOOKUP(Sales[[#This Row],[Product ID]],Products[],4,0)</f>
        <v>574.14</v>
      </c>
      <c r="K1414" s="1">
        <f>Sales[[#This Row],[Total Sales]]-Sales[[#This Row],[Cost price]]</f>
        <v>4109.25</v>
      </c>
      <c r="L1414" s="1" t="str">
        <f>TEXT(Sales[[#This Row],[Date and Time]],"dddd")</f>
        <v>Friday</v>
      </c>
      <c r="M1414" s="1" t="str">
        <f>TEXT(Sales[[#This Row],[Date and Time]],"mm")</f>
        <v>10</v>
      </c>
      <c r="N1414" s="10" t="str">
        <f>TEXT(Sales[[#This Row],[Date and Time]],"mmmm")</f>
        <v>October</v>
      </c>
    </row>
    <row r="1415" spans="1:14" x14ac:dyDescent="0.3">
      <c r="A1415" s="1" t="s">
        <v>4883</v>
      </c>
      <c r="B1415" s="2">
        <v>45560.145694444444</v>
      </c>
      <c r="C1415" s="1" t="s">
        <v>3363</v>
      </c>
      <c r="D1415" s="1" t="s">
        <v>2865</v>
      </c>
      <c r="E1415" s="1" t="s">
        <v>3461</v>
      </c>
      <c r="F1415" s="1" t="s">
        <v>3476</v>
      </c>
      <c r="G1415" s="1">
        <v>390.31</v>
      </c>
      <c r="H1415" s="1">
        <v>10</v>
      </c>
      <c r="I1415" s="1">
        <f>Sales[[#This Row],[Selling Price]]*H1415</f>
        <v>3903.1</v>
      </c>
      <c r="J1415" s="1">
        <f>VLOOKUP(Sales[[#This Row],[Product ID]],Products[],4,0)</f>
        <v>678.93</v>
      </c>
      <c r="K1415" s="1">
        <f>Sales[[#This Row],[Total Sales]]-Sales[[#This Row],[Cost price]]</f>
        <v>3224.17</v>
      </c>
      <c r="L1415" s="1" t="str">
        <f>TEXT(Sales[[#This Row],[Date and Time]],"dddd")</f>
        <v>Wednesday</v>
      </c>
      <c r="M1415" s="1" t="str">
        <f>TEXT(Sales[[#This Row],[Date and Time]],"mm")</f>
        <v>09</v>
      </c>
      <c r="N1415" s="10" t="str">
        <f>TEXT(Sales[[#This Row],[Date and Time]],"mmmm")</f>
        <v>September</v>
      </c>
    </row>
    <row r="1416" spans="1:14" x14ac:dyDescent="0.3">
      <c r="A1416" s="1" t="s">
        <v>4884</v>
      </c>
      <c r="B1416" s="2">
        <v>45422.529236111113</v>
      </c>
      <c r="C1416" s="1" t="s">
        <v>3408</v>
      </c>
      <c r="D1416" s="1" t="s">
        <v>2331</v>
      </c>
      <c r="E1416" s="1" t="s">
        <v>3471</v>
      </c>
      <c r="F1416" s="1" t="s">
        <v>3472</v>
      </c>
      <c r="G1416" s="1">
        <v>1176.24</v>
      </c>
      <c r="H1416" s="1">
        <v>7</v>
      </c>
      <c r="I1416" s="1">
        <f>Sales[[#This Row],[Selling Price]]*H1416</f>
        <v>8233.68</v>
      </c>
      <c r="J1416" s="1">
        <f>VLOOKUP(Sales[[#This Row],[Product ID]],Products[],4,0)</f>
        <v>28.84</v>
      </c>
      <c r="K1416" s="1">
        <f>Sales[[#This Row],[Total Sales]]-Sales[[#This Row],[Cost price]]</f>
        <v>8204.84</v>
      </c>
      <c r="L1416" s="1" t="str">
        <f>TEXT(Sales[[#This Row],[Date and Time]],"dddd")</f>
        <v>Friday</v>
      </c>
      <c r="M1416" s="1" t="str">
        <f>TEXT(Sales[[#This Row],[Date and Time]],"mm")</f>
        <v>05</v>
      </c>
      <c r="N1416" s="10" t="str">
        <f>TEXT(Sales[[#This Row],[Date and Time]],"mmmm")</f>
        <v>May</v>
      </c>
    </row>
    <row r="1417" spans="1:14" x14ac:dyDescent="0.3">
      <c r="A1417" s="1" t="s">
        <v>4885</v>
      </c>
      <c r="B1417" s="2">
        <v>45552.583124999997</v>
      </c>
      <c r="C1417" s="1" t="s">
        <v>3396</v>
      </c>
      <c r="D1417" s="1" t="s">
        <v>1810</v>
      </c>
      <c r="E1417" s="1" t="s">
        <v>3479</v>
      </c>
      <c r="F1417" s="1" t="s">
        <v>3469</v>
      </c>
      <c r="G1417" s="1">
        <v>406.2</v>
      </c>
      <c r="H1417" s="1">
        <v>1</v>
      </c>
      <c r="I1417" s="1">
        <f>Sales[[#This Row],[Selling Price]]*H1417</f>
        <v>406.2</v>
      </c>
      <c r="J1417" s="1">
        <f>VLOOKUP(Sales[[#This Row],[Product ID]],Products[],4,0)</f>
        <v>570.6</v>
      </c>
      <c r="K1417" s="1">
        <f>Sales[[#This Row],[Total Sales]]-Sales[[#This Row],[Cost price]]</f>
        <v>-164.40000000000003</v>
      </c>
      <c r="L1417" s="1" t="str">
        <f>TEXT(Sales[[#This Row],[Date and Time]],"dddd")</f>
        <v>Tuesday</v>
      </c>
      <c r="M1417" s="1" t="str">
        <f>TEXT(Sales[[#This Row],[Date and Time]],"mm")</f>
        <v>09</v>
      </c>
      <c r="N1417" s="10" t="str">
        <f>TEXT(Sales[[#This Row],[Date and Time]],"mmmm")</f>
        <v>September</v>
      </c>
    </row>
    <row r="1418" spans="1:14" x14ac:dyDescent="0.3">
      <c r="A1418" s="1" t="s">
        <v>4886</v>
      </c>
      <c r="B1418" s="2">
        <v>45610.454259259262</v>
      </c>
      <c r="C1418" s="1" t="s">
        <v>3259</v>
      </c>
      <c r="D1418" s="1" t="s">
        <v>1488</v>
      </c>
      <c r="E1418" s="1" t="s">
        <v>3466</v>
      </c>
      <c r="F1418" s="1" t="s">
        <v>3472</v>
      </c>
      <c r="G1418" s="1">
        <v>1885.34</v>
      </c>
      <c r="H1418" s="1">
        <v>9</v>
      </c>
      <c r="I1418" s="1">
        <f>Sales[[#This Row],[Selling Price]]*H1418</f>
        <v>16968.059999999998</v>
      </c>
      <c r="J1418" s="1">
        <f>VLOOKUP(Sales[[#This Row],[Product ID]],Products[],4,0)</f>
        <v>211.71</v>
      </c>
      <c r="K1418" s="1">
        <f>Sales[[#This Row],[Total Sales]]-Sales[[#This Row],[Cost price]]</f>
        <v>16756.349999999999</v>
      </c>
      <c r="L1418" s="1" t="str">
        <f>TEXT(Sales[[#This Row],[Date and Time]],"dddd")</f>
        <v>Thursday</v>
      </c>
      <c r="M1418" s="1" t="str">
        <f>TEXT(Sales[[#This Row],[Date and Time]],"mm")</f>
        <v>11</v>
      </c>
      <c r="N1418" s="10" t="str">
        <f>TEXT(Sales[[#This Row],[Date and Time]],"mmmm")</f>
        <v>November</v>
      </c>
    </row>
    <row r="1419" spans="1:14" x14ac:dyDescent="0.3">
      <c r="A1419" s="1" t="s">
        <v>4887</v>
      </c>
      <c r="B1419" s="2">
        <v>45330.858622685184</v>
      </c>
      <c r="C1419" s="1" t="s">
        <v>3296</v>
      </c>
      <c r="D1419" s="1" t="s">
        <v>2367</v>
      </c>
      <c r="E1419" s="1" t="s">
        <v>3471</v>
      </c>
      <c r="F1419" s="1" t="s">
        <v>3467</v>
      </c>
      <c r="G1419" s="1">
        <v>1378.74</v>
      </c>
      <c r="H1419" s="1">
        <v>2</v>
      </c>
      <c r="I1419" s="1">
        <f>Sales[[#This Row],[Selling Price]]*H1419</f>
        <v>2757.48</v>
      </c>
      <c r="J1419" s="1">
        <f>VLOOKUP(Sales[[#This Row],[Product ID]],Products[],4,0)</f>
        <v>587.24</v>
      </c>
      <c r="K1419" s="1">
        <f>Sales[[#This Row],[Total Sales]]-Sales[[#This Row],[Cost price]]</f>
        <v>2170.2399999999998</v>
      </c>
      <c r="L1419" s="1" t="str">
        <f>TEXT(Sales[[#This Row],[Date and Time]],"dddd")</f>
        <v>Thursday</v>
      </c>
      <c r="M1419" s="1" t="str">
        <f>TEXT(Sales[[#This Row],[Date and Time]],"mm")</f>
        <v>02</v>
      </c>
      <c r="N1419" s="10" t="str">
        <f>TEXT(Sales[[#This Row],[Date and Time]],"mmmm")</f>
        <v>February</v>
      </c>
    </row>
    <row r="1420" spans="1:14" x14ac:dyDescent="0.3">
      <c r="A1420" s="1" t="s">
        <v>4888</v>
      </c>
      <c r="B1420" s="2">
        <v>45310.468009259261</v>
      </c>
      <c r="C1420" s="1" t="s">
        <v>3402</v>
      </c>
      <c r="D1420" s="1" t="s">
        <v>1543</v>
      </c>
      <c r="E1420" s="1" t="s">
        <v>3466</v>
      </c>
      <c r="F1420" s="1" t="s">
        <v>3467</v>
      </c>
      <c r="G1420" s="1">
        <v>97.72</v>
      </c>
      <c r="H1420" s="1">
        <v>4</v>
      </c>
      <c r="I1420" s="1">
        <f>Sales[[#This Row],[Selling Price]]*H1420</f>
        <v>390.88</v>
      </c>
      <c r="J1420" s="1">
        <f>VLOOKUP(Sales[[#This Row],[Product ID]],Products[],4,0)</f>
        <v>581.64</v>
      </c>
      <c r="K1420" s="1">
        <f>Sales[[#This Row],[Total Sales]]-Sales[[#This Row],[Cost price]]</f>
        <v>-190.76</v>
      </c>
      <c r="L1420" s="1" t="str">
        <f>TEXT(Sales[[#This Row],[Date and Time]],"dddd")</f>
        <v>Friday</v>
      </c>
      <c r="M1420" s="1" t="str">
        <f>TEXT(Sales[[#This Row],[Date and Time]],"mm")</f>
        <v>01</v>
      </c>
      <c r="N1420" s="10" t="str">
        <f>TEXT(Sales[[#This Row],[Date and Time]],"mmmm")</f>
        <v>January</v>
      </c>
    </row>
    <row r="1421" spans="1:14" x14ac:dyDescent="0.3">
      <c r="A1421" s="1" t="s">
        <v>4889</v>
      </c>
      <c r="B1421" s="2">
        <v>45599.379236111112</v>
      </c>
      <c r="C1421" s="1" t="s">
        <v>3333</v>
      </c>
      <c r="D1421" s="1" t="s">
        <v>2224</v>
      </c>
      <c r="E1421" s="1" t="s">
        <v>3464</v>
      </c>
      <c r="F1421" s="1" t="s">
        <v>3472</v>
      </c>
      <c r="G1421" s="1">
        <v>1494.59</v>
      </c>
      <c r="H1421" s="1">
        <v>8</v>
      </c>
      <c r="I1421" s="1">
        <f>Sales[[#This Row],[Selling Price]]*H1421</f>
        <v>11956.72</v>
      </c>
      <c r="J1421" s="1">
        <f>VLOOKUP(Sales[[#This Row],[Product ID]],Products[],4,0)</f>
        <v>783.02</v>
      </c>
      <c r="K1421" s="1">
        <f>Sales[[#This Row],[Total Sales]]-Sales[[#This Row],[Cost price]]</f>
        <v>11173.699999999999</v>
      </c>
      <c r="L1421" s="1" t="str">
        <f>TEXT(Sales[[#This Row],[Date and Time]],"dddd")</f>
        <v>Sunday</v>
      </c>
      <c r="M1421" s="1" t="str">
        <f>TEXT(Sales[[#This Row],[Date and Time]],"mm")</f>
        <v>11</v>
      </c>
      <c r="N1421" s="10" t="str">
        <f>TEXT(Sales[[#This Row],[Date and Time]],"mmmm")</f>
        <v>November</v>
      </c>
    </row>
    <row r="1422" spans="1:14" x14ac:dyDescent="0.3">
      <c r="A1422" s="1" t="s">
        <v>4890</v>
      </c>
      <c r="B1422" s="2">
        <v>45485.519687499997</v>
      </c>
      <c r="C1422" s="1" t="s">
        <v>3425</v>
      </c>
      <c r="D1422" s="1" t="s">
        <v>1701</v>
      </c>
      <c r="E1422" s="1" t="s">
        <v>3466</v>
      </c>
      <c r="F1422" s="1" t="s">
        <v>3467</v>
      </c>
      <c r="G1422" s="1">
        <v>312.74</v>
      </c>
      <c r="H1422" s="1">
        <v>5</v>
      </c>
      <c r="I1422" s="1">
        <f>Sales[[#This Row],[Selling Price]]*H1422</f>
        <v>1563.7</v>
      </c>
      <c r="J1422" s="1">
        <f>VLOOKUP(Sales[[#This Row],[Product ID]],Products[],4,0)</f>
        <v>95.27</v>
      </c>
      <c r="K1422" s="1">
        <f>Sales[[#This Row],[Total Sales]]-Sales[[#This Row],[Cost price]]</f>
        <v>1468.43</v>
      </c>
      <c r="L1422" s="1" t="str">
        <f>TEXT(Sales[[#This Row],[Date and Time]],"dddd")</f>
        <v>Friday</v>
      </c>
      <c r="M1422" s="1" t="str">
        <f>TEXT(Sales[[#This Row],[Date and Time]],"mm")</f>
        <v>07</v>
      </c>
      <c r="N1422" s="10" t="str">
        <f>TEXT(Sales[[#This Row],[Date and Time]],"mmmm")</f>
        <v>July</v>
      </c>
    </row>
    <row r="1423" spans="1:14" x14ac:dyDescent="0.3">
      <c r="A1423" s="1" t="s">
        <v>4891</v>
      </c>
      <c r="B1423" s="2">
        <v>45323.97415509259</v>
      </c>
      <c r="C1423" s="1" t="s">
        <v>3276</v>
      </c>
      <c r="D1423" s="1" t="s">
        <v>1389</v>
      </c>
      <c r="E1423" s="1" t="s">
        <v>3461</v>
      </c>
      <c r="F1423" s="1" t="s">
        <v>3469</v>
      </c>
      <c r="G1423" s="1">
        <v>1971.58</v>
      </c>
      <c r="H1423" s="1">
        <v>8</v>
      </c>
      <c r="I1423" s="1">
        <f>Sales[[#This Row],[Selling Price]]*H1423</f>
        <v>15772.64</v>
      </c>
      <c r="J1423" s="1">
        <f>VLOOKUP(Sales[[#This Row],[Product ID]],Products[],4,0)</f>
        <v>736.41</v>
      </c>
      <c r="K1423" s="1">
        <f>Sales[[#This Row],[Total Sales]]-Sales[[#This Row],[Cost price]]</f>
        <v>15036.23</v>
      </c>
      <c r="L1423" s="1" t="str">
        <f>TEXT(Sales[[#This Row],[Date and Time]],"dddd")</f>
        <v>Thursday</v>
      </c>
      <c r="M1423" s="1" t="str">
        <f>TEXT(Sales[[#This Row],[Date and Time]],"mm")</f>
        <v>02</v>
      </c>
      <c r="N1423" s="10" t="str">
        <f>TEXT(Sales[[#This Row],[Date and Time]],"mmmm")</f>
        <v>February</v>
      </c>
    </row>
    <row r="1424" spans="1:14" x14ac:dyDescent="0.3">
      <c r="A1424" s="1" t="s">
        <v>4892</v>
      </c>
      <c r="B1424" s="2">
        <v>45356.321747685186</v>
      </c>
      <c r="C1424" s="1" t="s">
        <v>3387</v>
      </c>
      <c r="D1424" s="1" t="s">
        <v>1853</v>
      </c>
      <c r="E1424" s="1" t="s">
        <v>3471</v>
      </c>
      <c r="F1424" s="1" t="s">
        <v>3472</v>
      </c>
      <c r="G1424" s="1">
        <v>1266.18</v>
      </c>
      <c r="H1424" s="1">
        <v>9</v>
      </c>
      <c r="I1424" s="1">
        <f>Sales[[#This Row],[Selling Price]]*H1424</f>
        <v>11395.62</v>
      </c>
      <c r="J1424" s="1">
        <f>VLOOKUP(Sales[[#This Row],[Product ID]],Products[],4,0)</f>
        <v>162.74</v>
      </c>
      <c r="K1424" s="1">
        <f>Sales[[#This Row],[Total Sales]]-Sales[[#This Row],[Cost price]]</f>
        <v>11232.880000000001</v>
      </c>
      <c r="L1424" s="1" t="str">
        <f>TEXT(Sales[[#This Row],[Date and Time]],"dddd")</f>
        <v>Tuesday</v>
      </c>
      <c r="M1424" s="1" t="str">
        <f>TEXT(Sales[[#This Row],[Date and Time]],"mm")</f>
        <v>03</v>
      </c>
      <c r="N1424" s="10" t="str">
        <f>TEXT(Sales[[#This Row],[Date and Time]],"mmmm")</f>
        <v>March</v>
      </c>
    </row>
    <row r="1425" spans="1:14" x14ac:dyDescent="0.3">
      <c r="A1425" s="1" t="s">
        <v>4893</v>
      </c>
      <c r="B1425" s="2">
        <v>45487.330381944441</v>
      </c>
      <c r="C1425" s="1" t="s">
        <v>3381</v>
      </c>
      <c r="D1425" s="1" t="s">
        <v>446</v>
      </c>
      <c r="E1425" s="1" t="s">
        <v>3479</v>
      </c>
      <c r="F1425" s="1" t="s">
        <v>3476</v>
      </c>
      <c r="G1425" s="1">
        <v>328.29</v>
      </c>
      <c r="H1425" s="1">
        <v>3</v>
      </c>
      <c r="I1425" s="1">
        <f>Sales[[#This Row],[Selling Price]]*H1425</f>
        <v>984.87000000000012</v>
      </c>
      <c r="J1425" s="1">
        <f>VLOOKUP(Sales[[#This Row],[Product ID]],Products[],4,0)</f>
        <v>505.04</v>
      </c>
      <c r="K1425" s="1">
        <f>Sales[[#This Row],[Total Sales]]-Sales[[#This Row],[Cost price]]</f>
        <v>479.8300000000001</v>
      </c>
      <c r="L1425" s="1" t="str">
        <f>TEXT(Sales[[#This Row],[Date and Time]],"dddd")</f>
        <v>Sunday</v>
      </c>
      <c r="M1425" s="1" t="str">
        <f>TEXT(Sales[[#This Row],[Date and Time]],"mm")</f>
        <v>07</v>
      </c>
      <c r="N1425" s="10" t="str">
        <f>TEXT(Sales[[#This Row],[Date and Time]],"mmmm")</f>
        <v>July</v>
      </c>
    </row>
    <row r="1426" spans="1:14" x14ac:dyDescent="0.3">
      <c r="A1426" s="1" t="s">
        <v>4894</v>
      </c>
      <c r="B1426" s="2">
        <v>45554.614398148151</v>
      </c>
      <c r="C1426" s="1" t="s">
        <v>3426</v>
      </c>
      <c r="D1426" s="1" t="s">
        <v>1044</v>
      </c>
      <c r="E1426" s="1" t="s">
        <v>3461</v>
      </c>
      <c r="F1426" s="1" t="s">
        <v>3467</v>
      </c>
      <c r="G1426" s="1">
        <v>1250.44</v>
      </c>
      <c r="H1426" s="1">
        <v>10</v>
      </c>
      <c r="I1426" s="1">
        <f>Sales[[#This Row],[Selling Price]]*H1426</f>
        <v>12504.400000000001</v>
      </c>
      <c r="J1426" s="1">
        <f>VLOOKUP(Sales[[#This Row],[Product ID]],Products[],4,0)</f>
        <v>18.7</v>
      </c>
      <c r="K1426" s="1">
        <f>Sales[[#This Row],[Total Sales]]-Sales[[#This Row],[Cost price]]</f>
        <v>12485.7</v>
      </c>
      <c r="L1426" s="1" t="str">
        <f>TEXT(Sales[[#This Row],[Date and Time]],"dddd")</f>
        <v>Thursday</v>
      </c>
      <c r="M1426" s="1" t="str">
        <f>TEXT(Sales[[#This Row],[Date and Time]],"mm")</f>
        <v>09</v>
      </c>
      <c r="N1426" s="10" t="str">
        <f>TEXT(Sales[[#This Row],[Date and Time]],"mmmm")</f>
        <v>September</v>
      </c>
    </row>
    <row r="1427" spans="1:14" x14ac:dyDescent="0.3">
      <c r="A1427" s="1" t="s">
        <v>4895</v>
      </c>
      <c r="B1427" s="2">
        <v>45577.583449074074</v>
      </c>
      <c r="C1427" s="1" t="s">
        <v>3386</v>
      </c>
      <c r="D1427" s="1" t="s">
        <v>3075</v>
      </c>
      <c r="E1427" s="1" t="s">
        <v>3461</v>
      </c>
      <c r="F1427" s="1" t="s">
        <v>3469</v>
      </c>
      <c r="G1427" s="1">
        <v>1932.6</v>
      </c>
      <c r="H1427" s="1">
        <v>8</v>
      </c>
      <c r="I1427" s="1">
        <f>Sales[[#This Row],[Selling Price]]*H1427</f>
        <v>15460.8</v>
      </c>
      <c r="J1427" s="1">
        <f>VLOOKUP(Sales[[#This Row],[Product ID]],Products[],4,0)</f>
        <v>751.27</v>
      </c>
      <c r="K1427" s="1">
        <f>Sales[[#This Row],[Total Sales]]-Sales[[#This Row],[Cost price]]</f>
        <v>14709.529999999999</v>
      </c>
      <c r="L1427" s="1" t="str">
        <f>TEXT(Sales[[#This Row],[Date and Time]],"dddd")</f>
        <v>Saturday</v>
      </c>
      <c r="M1427" s="1" t="str">
        <f>TEXT(Sales[[#This Row],[Date and Time]],"mm")</f>
        <v>10</v>
      </c>
      <c r="N1427" s="10" t="str">
        <f>TEXT(Sales[[#This Row],[Date and Time]],"mmmm")</f>
        <v>October</v>
      </c>
    </row>
    <row r="1428" spans="1:14" x14ac:dyDescent="0.3">
      <c r="A1428" s="1" t="s">
        <v>4896</v>
      </c>
      <c r="B1428" s="2">
        <v>45466.786562499998</v>
      </c>
      <c r="C1428" s="1" t="s">
        <v>3290</v>
      </c>
      <c r="D1428" s="1" t="s">
        <v>2367</v>
      </c>
      <c r="E1428" s="1" t="s">
        <v>3471</v>
      </c>
      <c r="F1428" s="1" t="s">
        <v>3472</v>
      </c>
      <c r="G1428" s="1">
        <v>751.65</v>
      </c>
      <c r="H1428" s="1">
        <v>3</v>
      </c>
      <c r="I1428" s="1">
        <f>Sales[[#This Row],[Selling Price]]*H1428</f>
        <v>2254.9499999999998</v>
      </c>
      <c r="J1428" s="1">
        <f>VLOOKUP(Sales[[#This Row],[Product ID]],Products[],4,0)</f>
        <v>786.45</v>
      </c>
      <c r="K1428" s="1">
        <f>Sales[[#This Row],[Total Sales]]-Sales[[#This Row],[Cost price]]</f>
        <v>1468.4999999999998</v>
      </c>
      <c r="L1428" s="1" t="str">
        <f>TEXT(Sales[[#This Row],[Date and Time]],"dddd")</f>
        <v>Sunday</v>
      </c>
      <c r="M1428" s="1" t="str">
        <f>TEXT(Sales[[#This Row],[Date and Time]],"mm")</f>
        <v>06</v>
      </c>
      <c r="N1428" s="10" t="str">
        <f>TEXT(Sales[[#This Row],[Date and Time]],"mmmm")</f>
        <v>June</v>
      </c>
    </row>
    <row r="1429" spans="1:14" x14ac:dyDescent="0.3">
      <c r="A1429" s="1" t="s">
        <v>4897</v>
      </c>
      <c r="B1429" s="2">
        <v>45352.59957175926</v>
      </c>
      <c r="C1429" s="1" t="s">
        <v>3220</v>
      </c>
      <c r="D1429" s="1" t="s">
        <v>24</v>
      </c>
      <c r="E1429" s="1" t="s">
        <v>3464</v>
      </c>
      <c r="F1429" s="1" t="s">
        <v>3462</v>
      </c>
      <c r="G1429" s="1">
        <v>103.37</v>
      </c>
      <c r="H1429" s="1">
        <v>7</v>
      </c>
      <c r="I1429" s="1">
        <f>Sales[[#This Row],[Selling Price]]*H1429</f>
        <v>723.59</v>
      </c>
      <c r="J1429" s="1">
        <f>VLOOKUP(Sales[[#This Row],[Product ID]],Products[],4,0)</f>
        <v>27.63</v>
      </c>
      <c r="K1429" s="1">
        <f>Sales[[#This Row],[Total Sales]]-Sales[[#This Row],[Cost price]]</f>
        <v>695.96</v>
      </c>
      <c r="L1429" s="1" t="str">
        <f>TEXT(Sales[[#This Row],[Date and Time]],"dddd")</f>
        <v>Friday</v>
      </c>
      <c r="M1429" s="1" t="str">
        <f>TEXT(Sales[[#This Row],[Date and Time]],"mm")</f>
        <v>03</v>
      </c>
      <c r="N1429" s="10" t="str">
        <f>TEXT(Sales[[#This Row],[Date and Time]],"mmmm")</f>
        <v>March</v>
      </c>
    </row>
    <row r="1430" spans="1:14" x14ac:dyDescent="0.3">
      <c r="A1430" s="1" t="s">
        <v>4898</v>
      </c>
      <c r="B1430" s="2">
        <v>45449.701423611114</v>
      </c>
      <c r="C1430" s="1" t="s">
        <v>3445</v>
      </c>
      <c r="D1430" s="1" t="s">
        <v>1778</v>
      </c>
      <c r="E1430" s="1" t="s">
        <v>3466</v>
      </c>
      <c r="F1430" s="1" t="s">
        <v>3469</v>
      </c>
      <c r="G1430" s="1">
        <v>1343.5</v>
      </c>
      <c r="H1430" s="1">
        <v>2</v>
      </c>
      <c r="I1430" s="1">
        <f>Sales[[#This Row],[Selling Price]]*H1430</f>
        <v>2687</v>
      </c>
      <c r="J1430" s="1">
        <f>VLOOKUP(Sales[[#This Row],[Product ID]],Products[],4,0)</f>
        <v>154.76</v>
      </c>
      <c r="K1430" s="1">
        <f>Sales[[#This Row],[Total Sales]]-Sales[[#This Row],[Cost price]]</f>
        <v>2532.2399999999998</v>
      </c>
      <c r="L1430" s="1" t="str">
        <f>TEXT(Sales[[#This Row],[Date and Time]],"dddd")</f>
        <v>Thursday</v>
      </c>
      <c r="M1430" s="1" t="str">
        <f>TEXT(Sales[[#This Row],[Date and Time]],"mm")</f>
        <v>06</v>
      </c>
      <c r="N1430" s="10" t="str">
        <f>TEXT(Sales[[#This Row],[Date and Time]],"mmmm")</f>
        <v>June</v>
      </c>
    </row>
    <row r="1431" spans="1:14" x14ac:dyDescent="0.3">
      <c r="A1431" s="1" t="s">
        <v>4899</v>
      </c>
      <c r="B1431" s="2">
        <v>45434.513182870367</v>
      </c>
      <c r="C1431" s="1" t="s">
        <v>3367</v>
      </c>
      <c r="D1431" s="1" t="s">
        <v>320</v>
      </c>
      <c r="E1431" s="1" t="s">
        <v>3461</v>
      </c>
      <c r="F1431" s="1" t="s">
        <v>3462</v>
      </c>
      <c r="G1431" s="1">
        <v>1352.33</v>
      </c>
      <c r="H1431" s="1">
        <v>4</v>
      </c>
      <c r="I1431" s="1">
        <f>Sales[[#This Row],[Selling Price]]*H1431</f>
        <v>5409.32</v>
      </c>
      <c r="J1431" s="1">
        <f>VLOOKUP(Sales[[#This Row],[Product ID]],Products[],4,0)</f>
        <v>380.81</v>
      </c>
      <c r="K1431" s="1">
        <f>Sales[[#This Row],[Total Sales]]-Sales[[#This Row],[Cost price]]</f>
        <v>5028.5099999999993</v>
      </c>
      <c r="L1431" s="1" t="str">
        <f>TEXT(Sales[[#This Row],[Date and Time]],"dddd")</f>
        <v>Wednesday</v>
      </c>
      <c r="M1431" s="1" t="str">
        <f>TEXT(Sales[[#This Row],[Date and Time]],"mm")</f>
        <v>05</v>
      </c>
      <c r="N1431" s="10" t="str">
        <f>TEXT(Sales[[#This Row],[Date and Time]],"mmmm")</f>
        <v>May</v>
      </c>
    </row>
    <row r="1432" spans="1:14" x14ac:dyDescent="0.3">
      <c r="A1432" s="1" t="s">
        <v>4900</v>
      </c>
      <c r="B1432" s="2">
        <v>45397.597569444442</v>
      </c>
      <c r="C1432" s="1" t="s">
        <v>3363</v>
      </c>
      <c r="D1432" s="1" t="s">
        <v>130</v>
      </c>
      <c r="E1432" s="1" t="s">
        <v>3466</v>
      </c>
      <c r="F1432" s="1" t="s">
        <v>3469</v>
      </c>
      <c r="G1432" s="1">
        <v>983.95</v>
      </c>
      <c r="H1432" s="1">
        <v>8</v>
      </c>
      <c r="I1432" s="1">
        <f>Sales[[#This Row],[Selling Price]]*H1432</f>
        <v>7871.6</v>
      </c>
      <c r="J1432" s="1">
        <f>VLOOKUP(Sales[[#This Row],[Product ID]],Products[],4,0)</f>
        <v>678.93</v>
      </c>
      <c r="K1432" s="1">
        <f>Sales[[#This Row],[Total Sales]]-Sales[[#This Row],[Cost price]]</f>
        <v>7192.67</v>
      </c>
      <c r="L1432" s="1" t="str">
        <f>TEXT(Sales[[#This Row],[Date and Time]],"dddd")</f>
        <v>Monday</v>
      </c>
      <c r="M1432" s="1" t="str">
        <f>TEXT(Sales[[#This Row],[Date and Time]],"mm")</f>
        <v>04</v>
      </c>
      <c r="N1432" s="10" t="str">
        <f>TEXT(Sales[[#This Row],[Date and Time]],"mmmm")</f>
        <v>April</v>
      </c>
    </row>
    <row r="1433" spans="1:14" x14ac:dyDescent="0.3">
      <c r="A1433" s="1" t="s">
        <v>4901</v>
      </c>
      <c r="B1433" s="2">
        <v>45407.104467592595</v>
      </c>
      <c r="C1433" s="1" t="s">
        <v>3426</v>
      </c>
      <c r="D1433" s="1" t="s">
        <v>309</v>
      </c>
      <c r="E1433" s="1" t="s">
        <v>3466</v>
      </c>
      <c r="F1433" s="1" t="s">
        <v>3472</v>
      </c>
      <c r="G1433" s="1">
        <v>561.83000000000004</v>
      </c>
      <c r="H1433" s="1">
        <v>5</v>
      </c>
      <c r="I1433" s="1">
        <f>Sales[[#This Row],[Selling Price]]*H1433</f>
        <v>2809.15</v>
      </c>
      <c r="J1433" s="1">
        <f>VLOOKUP(Sales[[#This Row],[Product ID]],Products[],4,0)</f>
        <v>18.7</v>
      </c>
      <c r="K1433" s="1">
        <f>Sales[[#This Row],[Total Sales]]-Sales[[#This Row],[Cost price]]</f>
        <v>2790.4500000000003</v>
      </c>
      <c r="L1433" s="1" t="str">
        <f>TEXT(Sales[[#This Row],[Date and Time]],"dddd")</f>
        <v>Thursday</v>
      </c>
      <c r="M1433" s="1" t="str">
        <f>TEXT(Sales[[#This Row],[Date and Time]],"mm")</f>
        <v>04</v>
      </c>
      <c r="N1433" s="10" t="str">
        <f>TEXT(Sales[[#This Row],[Date and Time]],"mmmm")</f>
        <v>April</v>
      </c>
    </row>
    <row r="1434" spans="1:14" x14ac:dyDescent="0.3">
      <c r="A1434" s="1" t="s">
        <v>4902</v>
      </c>
      <c r="B1434" s="2">
        <v>45583.801296296297</v>
      </c>
      <c r="C1434" s="1" t="s">
        <v>3443</v>
      </c>
      <c r="D1434" s="1" t="s">
        <v>1884</v>
      </c>
      <c r="E1434" s="1" t="s">
        <v>3464</v>
      </c>
      <c r="F1434" s="1" t="s">
        <v>3469</v>
      </c>
      <c r="G1434" s="1">
        <v>80.16</v>
      </c>
      <c r="H1434" s="1">
        <v>9</v>
      </c>
      <c r="I1434" s="1">
        <f>Sales[[#This Row],[Selling Price]]*H1434</f>
        <v>721.43999999999994</v>
      </c>
      <c r="J1434" s="1">
        <f>VLOOKUP(Sales[[#This Row],[Product ID]],Products[],4,0)</f>
        <v>787.31</v>
      </c>
      <c r="K1434" s="1">
        <f>Sales[[#This Row],[Total Sales]]-Sales[[#This Row],[Cost price]]</f>
        <v>-65.87</v>
      </c>
      <c r="L1434" s="1" t="str">
        <f>TEXT(Sales[[#This Row],[Date and Time]],"dddd")</f>
        <v>Friday</v>
      </c>
      <c r="M1434" s="1" t="str">
        <f>TEXT(Sales[[#This Row],[Date and Time]],"mm")</f>
        <v>10</v>
      </c>
      <c r="N1434" s="10" t="str">
        <f>TEXT(Sales[[#This Row],[Date and Time]],"mmmm")</f>
        <v>October</v>
      </c>
    </row>
    <row r="1435" spans="1:14" x14ac:dyDescent="0.3">
      <c r="A1435" s="1" t="s">
        <v>4903</v>
      </c>
      <c r="B1435" s="2">
        <v>45379.827638888892</v>
      </c>
      <c r="C1435" s="1" t="s">
        <v>3321</v>
      </c>
      <c r="D1435" s="1" t="s">
        <v>468</v>
      </c>
      <c r="E1435" s="1" t="s">
        <v>3464</v>
      </c>
      <c r="F1435" s="1" t="s">
        <v>3469</v>
      </c>
      <c r="G1435" s="1">
        <v>1208.58</v>
      </c>
      <c r="H1435" s="1">
        <v>7</v>
      </c>
      <c r="I1435" s="1">
        <f>Sales[[#This Row],[Selling Price]]*H1435</f>
        <v>8460.06</v>
      </c>
      <c r="J1435" s="1">
        <f>VLOOKUP(Sales[[#This Row],[Product ID]],Products[],4,0)</f>
        <v>57.64</v>
      </c>
      <c r="K1435" s="1">
        <f>Sales[[#This Row],[Total Sales]]-Sales[[#This Row],[Cost price]]</f>
        <v>8402.42</v>
      </c>
      <c r="L1435" s="1" t="str">
        <f>TEXT(Sales[[#This Row],[Date and Time]],"dddd")</f>
        <v>Thursday</v>
      </c>
      <c r="M1435" s="1" t="str">
        <f>TEXT(Sales[[#This Row],[Date and Time]],"mm")</f>
        <v>03</v>
      </c>
      <c r="N1435" s="10" t="str">
        <f>TEXT(Sales[[#This Row],[Date and Time]],"mmmm")</f>
        <v>March</v>
      </c>
    </row>
    <row r="1436" spans="1:14" x14ac:dyDescent="0.3">
      <c r="A1436" s="1" t="s">
        <v>4904</v>
      </c>
      <c r="B1436" s="2">
        <v>45499.656875000001</v>
      </c>
      <c r="C1436" s="1" t="s">
        <v>3410</v>
      </c>
      <c r="D1436" s="1" t="s">
        <v>779</v>
      </c>
      <c r="E1436" s="1" t="s">
        <v>3471</v>
      </c>
      <c r="F1436" s="1" t="s">
        <v>3476</v>
      </c>
      <c r="G1436" s="1">
        <v>1755.81</v>
      </c>
      <c r="H1436" s="1">
        <v>7</v>
      </c>
      <c r="I1436" s="1">
        <f>Sales[[#This Row],[Selling Price]]*H1436</f>
        <v>12290.67</v>
      </c>
      <c r="J1436" s="1">
        <f>VLOOKUP(Sales[[#This Row],[Product ID]],Products[],4,0)</f>
        <v>152.68</v>
      </c>
      <c r="K1436" s="1">
        <f>Sales[[#This Row],[Total Sales]]-Sales[[#This Row],[Cost price]]</f>
        <v>12137.99</v>
      </c>
      <c r="L1436" s="1" t="str">
        <f>TEXT(Sales[[#This Row],[Date and Time]],"dddd")</f>
        <v>Friday</v>
      </c>
      <c r="M1436" s="1" t="str">
        <f>TEXT(Sales[[#This Row],[Date and Time]],"mm")</f>
        <v>07</v>
      </c>
      <c r="N1436" s="10" t="str">
        <f>TEXT(Sales[[#This Row],[Date and Time]],"mmmm")</f>
        <v>July</v>
      </c>
    </row>
    <row r="1437" spans="1:14" x14ac:dyDescent="0.3">
      <c r="A1437" s="1" t="s">
        <v>4905</v>
      </c>
      <c r="B1437" s="2">
        <v>45329.649837962963</v>
      </c>
      <c r="C1437" s="1" t="s">
        <v>3296</v>
      </c>
      <c r="D1437" s="1" t="s">
        <v>1092</v>
      </c>
      <c r="E1437" s="1" t="s">
        <v>3466</v>
      </c>
      <c r="F1437" s="1" t="s">
        <v>3469</v>
      </c>
      <c r="G1437" s="1">
        <v>1909.41</v>
      </c>
      <c r="H1437" s="1">
        <v>5</v>
      </c>
      <c r="I1437" s="1">
        <f>Sales[[#This Row],[Selling Price]]*H1437</f>
        <v>9547.0500000000011</v>
      </c>
      <c r="J1437" s="1">
        <f>VLOOKUP(Sales[[#This Row],[Product ID]],Products[],4,0)</f>
        <v>587.24</v>
      </c>
      <c r="K1437" s="1">
        <f>Sales[[#This Row],[Total Sales]]-Sales[[#This Row],[Cost price]]</f>
        <v>8959.8100000000013</v>
      </c>
      <c r="L1437" s="1" t="str">
        <f>TEXT(Sales[[#This Row],[Date and Time]],"dddd")</f>
        <v>Wednesday</v>
      </c>
      <c r="M1437" s="1" t="str">
        <f>TEXT(Sales[[#This Row],[Date and Time]],"mm")</f>
        <v>02</v>
      </c>
      <c r="N1437" s="10" t="str">
        <f>TEXT(Sales[[#This Row],[Date and Time]],"mmmm")</f>
        <v>February</v>
      </c>
    </row>
    <row r="1438" spans="1:14" x14ac:dyDescent="0.3">
      <c r="A1438" s="1" t="s">
        <v>4906</v>
      </c>
      <c r="B1438" s="2">
        <v>45411.487835648149</v>
      </c>
      <c r="C1438" s="1" t="s">
        <v>3250</v>
      </c>
      <c r="D1438" s="1" t="s">
        <v>3152</v>
      </c>
      <c r="E1438" s="1" t="s">
        <v>3471</v>
      </c>
      <c r="F1438" s="1" t="s">
        <v>3472</v>
      </c>
      <c r="G1438" s="1">
        <v>786.29</v>
      </c>
      <c r="H1438" s="1">
        <v>4</v>
      </c>
      <c r="I1438" s="1">
        <f>Sales[[#This Row],[Selling Price]]*H1438</f>
        <v>3145.16</v>
      </c>
      <c r="J1438" s="1">
        <f>VLOOKUP(Sales[[#This Row],[Product ID]],Products[],4,0)</f>
        <v>114.47</v>
      </c>
      <c r="K1438" s="1">
        <f>Sales[[#This Row],[Total Sales]]-Sales[[#This Row],[Cost price]]</f>
        <v>3030.69</v>
      </c>
      <c r="L1438" s="1" t="str">
        <f>TEXT(Sales[[#This Row],[Date and Time]],"dddd")</f>
        <v>Monday</v>
      </c>
      <c r="M1438" s="1" t="str">
        <f>TEXT(Sales[[#This Row],[Date and Time]],"mm")</f>
        <v>04</v>
      </c>
      <c r="N1438" s="10" t="str">
        <f>TEXT(Sales[[#This Row],[Date and Time]],"mmmm")</f>
        <v>April</v>
      </c>
    </row>
    <row r="1439" spans="1:14" x14ac:dyDescent="0.3">
      <c r="A1439" s="1" t="s">
        <v>4907</v>
      </c>
      <c r="B1439" s="2">
        <v>45605.798032407409</v>
      </c>
      <c r="C1439" s="1" t="s">
        <v>3399</v>
      </c>
      <c r="D1439" s="1" t="s">
        <v>1569</v>
      </c>
      <c r="E1439" s="1" t="s">
        <v>3461</v>
      </c>
      <c r="F1439" s="1" t="s">
        <v>3476</v>
      </c>
      <c r="G1439" s="1">
        <v>118.65</v>
      </c>
      <c r="H1439" s="1">
        <v>5</v>
      </c>
      <c r="I1439" s="1">
        <f>Sales[[#This Row],[Selling Price]]*H1439</f>
        <v>593.25</v>
      </c>
      <c r="J1439" s="1">
        <f>VLOOKUP(Sales[[#This Row],[Product ID]],Products[],4,0)</f>
        <v>687.22</v>
      </c>
      <c r="K1439" s="1">
        <f>Sales[[#This Row],[Total Sales]]-Sales[[#This Row],[Cost price]]</f>
        <v>-93.970000000000027</v>
      </c>
      <c r="L1439" s="1" t="str">
        <f>TEXT(Sales[[#This Row],[Date and Time]],"dddd")</f>
        <v>Saturday</v>
      </c>
      <c r="M1439" s="1" t="str">
        <f>TEXT(Sales[[#This Row],[Date and Time]],"mm")</f>
        <v>11</v>
      </c>
      <c r="N1439" s="10" t="str">
        <f>TEXT(Sales[[#This Row],[Date and Time]],"mmmm")</f>
        <v>November</v>
      </c>
    </row>
    <row r="1440" spans="1:14" x14ac:dyDescent="0.3">
      <c r="A1440" s="1" t="s">
        <v>4908</v>
      </c>
      <c r="B1440" s="2">
        <v>45587.668055555558</v>
      </c>
      <c r="C1440" s="1" t="s">
        <v>3289</v>
      </c>
      <c r="D1440" s="1" t="s">
        <v>1077</v>
      </c>
      <c r="E1440" s="1" t="s">
        <v>3471</v>
      </c>
      <c r="F1440" s="1" t="s">
        <v>3467</v>
      </c>
      <c r="G1440" s="1">
        <v>847.81</v>
      </c>
      <c r="H1440" s="1">
        <v>4</v>
      </c>
      <c r="I1440" s="1">
        <f>Sales[[#This Row],[Selling Price]]*H1440</f>
        <v>3391.24</v>
      </c>
      <c r="J1440" s="1">
        <f>VLOOKUP(Sales[[#This Row],[Product ID]],Products[],4,0)</f>
        <v>184.29</v>
      </c>
      <c r="K1440" s="1">
        <f>Sales[[#This Row],[Total Sales]]-Sales[[#This Row],[Cost price]]</f>
        <v>3206.95</v>
      </c>
      <c r="L1440" s="1" t="str">
        <f>TEXT(Sales[[#This Row],[Date and Time]],"dddd")</f>
        <v>Tuesday</v>
      </c>
      <c r="M1440" s="1" t="str">
        <f>TEXT(Sales[[#This Row],[Date and Time]],"mm")</f>
        <v>10</v>
      </c>
      <c r="N1440" s="10" t="str">
        <f>TEXT(Sales[[#This Row],[Date and Time]],"mmmm")</f>
        <v>October</v>
      </c>
    </row>
    <row r="1441" spans="1:14" x14ac:dyDescent="0.3">
      <c r="A1441" s="1" t="s">
        <v>4909</v>
      </c>
      <c r="B1441" s="2">
        <v>45475.700335648151</v>
      </c>
      <c r="C1441" s="1" t="s">
        <v>3432</v>
      </c>
      <c r="D1441" s="1" t="s">
        <v>2696</v>
      </c>
      <c r="E1441" s="1" t="s">
        <v>3461</v>
      </c>
      <c r="F1441" s="1" t="s">
        <v>3476</v>
      </c>
      <c r="G1441" s="1">
        <v>802.73</v>
      </c>
      <c r="H1441" s="1">
        <v>9</v>
      </c>
      <c r="I1441" s="1">
        <f>Sales[[#This Row],[Selling Price]]*H1441</f>
        <v>7224.57</v>
      </c>
      <c r="J1441" s="1">
        <f>VLOOKUP(Sales[[#This Row],[Product ID]],Products[],4,0)</f>
        <v>221.06</v>
      </c>
      <c r="K1441" s="1">
        <f>Sales[[#This Row],[Total Sales]]-Sales[[#This Row],[Cost price]]</f>
        <v>7003.5099999999993</v>
      </c>
      <c r="L1441" s="1" t="str">
        <f>TEXT(Sales[[#This Row],[Date and Time]],"dddd")</f>
        <v>Tuesday</v>
      </c>
      <c r="M1441" s="1" t="str">
        <f>TEXT(Sales[[#This Row],[Date and Time]],"mm")</f>
        <v>07</v>
      </c>
      <c r="N1441" s="10" t="str">
        <f>TEXT(Sales[[#This Row],[Date and Time]],"mmmm")</f>
        <v>July</v>
      </c>
    </row>
    <row r="1442" spans="1:14" x14ac:dyDescent="0.3">
      <c r="A1442" s="1" t="s">
        <v>4910</v>
      </c>
      <c r="B1442" s="2">
        <v>45444.823645833334</v>
      </c>
      <c r="C1442" s="1" t="s">
        <v>3284</v>
      </c>
      <c r="D1442" s="1" t="s">
        <v>2678</v>
      </c>
      <c r="E1442" s="1" t="s">
        <v>3461</v>
      </c>
      <c r="F1442" s="1" t="s">
        <v>3462</v>
      </c>
      <c r="G1442" s="1">
        <v>1119.54</v>
      </c>
      <c r="H1442" s="1">
        <v>10</v>
      </c>
      <c r="I1442" s="1">
        <f>Sales[[#This Row],[Selling Price]]*H1442</f>
        <v>11195.4</v>
      </c>
      <c r="J1442" s="1">
        <f>VLOOKUP(Sales[[#This Row],[Product ID]],Products[],4,0)</f>
        <v>644.58000000000004</v>
      </c>
      <c r="K1442" s="1">
        <f>Sales[[#This Row],[Total Sales]]-Sales[[#This Row],[Cost price]]</f>
        <v>10550.82</v>
      </c>
      <c r="L1442" s="1" t="str">
        <f>TEXT(Sales[[#This Row],[Date and Time]],"dddd")</f>
        <v>Saturday</v>
      </c>
      <c r="M1442" s="1" t="str">
        <f>TEXT(Sales[[#This Row],[Date and Time]],"mm")</f>
        <v>06</v>
      </c>
      <c r="N1442" s="10" t="str">
        <f>TEXT(Sales[[#This Row],[Date and Time]],"mmmm")</f>
        <v>June</v>
      </c>
    </row>
    <row r="1443" spans="1:14" x14ac:dyDescent="0.3">
      <c r="A1443" s="1" t="s">
        <v>4911</v>
      </c>
      <c r="B1443" s="2">
        <v>45315.752199074072</v>
      </c>
      <c r="C1443" s="1" t="s">
        <v>3287</v>
      </c>
      <c r="D1443" s="1" t="s">
        <v>3152</v>
      </c>
      <c r="E1443" s="1" t="s">
        <v>3479</v>
      </c>
      <c r="F1443" s="1" t="s">
        <v>3472</v>
      </c>
      <c r="G1443" s="1">
        <v>54.38</v>
      </c>
      <c r="H1443" s="1">
        <v>6</v>
      </c>
      <c r="I1443" s="1">
        <f>Sales[[#This Row],[Selling Price]]*H1443</f>
        <v>326.28000000000003</v>
      </c>
      <c r="J1443" s="1">
        <f>VLOOKUP(Sales[[#This Row],[Product ID]],Products[],4,0)</f>
        <v>901.68</v>
      </c>
      <c r="K1443" s="1">
        <f>Sales[[#This Row],[Total Sales]]-Sales[[#This Row],[Cost price]]</f>
        <v>-575.39999999999986</v>
      </c>
      <c r="L1443" s="1" t="str">
        <f>TEXT(Sales[[#This Row],[Date and Time]],"dddd")</f>
        <v>Wednesday</v>
      </c>
      <c r="M1443" s="1" t="str">
        <f>TEXT(Sales[[#This Row],[Date and Time]],"mm")</f>
        <v>01</v>
      </c>
      <c r="N1443" s="10" t="str">
        <f>TEXT(Sales[[#This Row],[Date and Time]],"mmmm")</f>
        <v>January</v>
      </c>
    </row>
    <row r="1444" spans="1:14" x14ac:dyDescent="0.3">
      <c r="A1444" s="1" t="s">
        <v>4912</v>
      </c>
      <c r="B1444" s="2">
        <v>45367.27542824074</v>
      </c>
      <c r="C1444" s="1" t="s">
        <v>3409</v>
      </c>
      <c r="D1444" s="1" t="s">
        <v>704</v>
      </c>
      <c r="E1444" s="1" t="s">
        <v>3464</v>
      </c>
      <c r="F1444" s="1" t="s">
        <v>3472</v>
      </c>
      <c r="G1444" s="1">
        <v>1080.46</v>
      </c>
      <c r="H1444" s="1">
        <v>6</v>
      </c>
      <c r="I1444" s="1">
        <f>Sales[[#This Row],[Selling Price]]*H1444</f>
        <v>6482.76</v>
      </c>
      <c r="J1444" s="1">
        <f>VLOOKUP(Sales[[#This Row],[Product ID]],Products[],4,0)</f>
        <v>660.16</v>
      </c>
      <c r="K1444" s="1">
        <f>Sales[[#This Row],[Total Sales]]-Sales[[#This Row],[Cost price]]</f>
        <v>5822.6</v>
      </c>
      <c r="L1444" s="1" t="str">
        <f>TEXT(Sales[[#This Row],[Date and Time]],"dddd")</f>
        <v>Saturday</v>
      </c>
      <c r="M1444" s="1" t="str">
        <f>TEXT(Sales[[#This Row],[Date and Time]],"mm")</f>
        <v>03</v>
      </c>
      <c r="N1444" s="10" t="str">
        <f>TEXT(Sales[[#This Row],[Date and Time]],"mmmm")</f>
        <v>March</v>
      </c>
    </row>
    <row r="1445" spans="1:14" x14ac:dyDescent="0.3">
      <c r="A1445" s="1" t="s">
        <v>4913</v>
      </c>
      <c r="B1445" s="2">
        <v>45437.88548611111</v>
      </c>
      <c r="C1445" s="1" t="s">
        <v>3330</v>
      </c>
      <c r="D1445" s="1" t="s">
        <v>543</v>
      </c>
      <c r="E1445" s="1" t="s">
        <v>3479</v>
      </c>
      <c r="F1445" s="1" t="s">
        <v>3472</v>
      </c>
      <c r="G1445" s="1">
        <v>134.36000000000001</v>
      </c>
      <c r="H1445" s="1">
        <v>3</v>
      </c>
      <c r="I1445" s="1">
        <f>Sales[[#This Row],[Selling Price]]*H1445</f>
        <v>403.08000000000004</v>
      </c>
      <c r="J1445" s="1">
        <f>VLOOKUP(Sales[[#This Row],[Product ID]],Products[],4,0)</f>
        <v>368.23</v>
      </c>
      <c r="K1445" s="1">
        <f>Sales[[#This Row],[Total Sales]]-Sales[[#This Row],[Cost price]]</f>
        <v>34.850000000000023</v>
      </c>
      <c r="L1445" s="1" t="str">
        <f>TEXT(Sales[[#This Row],[Date and Time]],"dddd")</f>
        <v>Saturday</v>
      </c>
      <c r="M1445" s="1" t="str">
        <f>TEXT(Sales[[#This Row],[Date and Time]],"mm")</f>
        <v>05</v>
      </c>
      <c r="N1445" s="10" t="str">
        <f>TEXT(Sales[[#This Row],[Date and Time]],"mmmm")</f>
        <v>May</v>
      </c>
    </row>
    <row r="1446" spans="1:14" x14ac:dyDescent="0.3">
      <c r="A1446" s="1" t="s">
        <v>4914</v>
      </c>
      <c r="B1446" s="2">
        <v>45598.54315972222</v>
      </c>
      <c r="C1446" s="1" t="s">
        <v>3431</v>
      </c>
      <c r="D1446" s="1" t="s">
        <v>299</v>
      </c>
      <c r="E1446" s="1" t="s">
        <v>3471</v>
      </c>
      <c r="F1446" s="1" t="s">
        <v>3462</v>
      </c>
      <c r="G1446" s="1">
        <v>73.06</v>
      </c>
      <c r="H1446" s="1">
        <v>10</v>
      </c>
      <c r="I1446" s="1">
        <f>Sales[[#This Row],[Selling Price]]*H1446</f>
        <v>730.6</v>
      </c>
      <c r="J1446" s="1">
        <f>VLOOKUP(Sales[[#This Row],[Product ID]],Products[],4,0)</f>
        <v>750.55</v>
      </c>
      <c r="K1446" s="1">
        <f>Sales[[#This Row],[Total Sales]]-Sales[[#This Row],[Cost price]]</f>
        <v>-19.949999999999932</v>
      </c>
      <c r="L1446" s="1" t="str">
        <f>TEXT(Sales[[#This Row],[Date and Time]],"dddd")</f>
        <v>Saturday</v>
      </c>
      <c r="M1446" s="1" t="str">
        <f>TEXT(Sales[[#This Row],[Date and Time]],"mm")</f>
        <v>11</v>
      </c>
      <c r="N1446" s="10" t="str">
        <f>TEXT(Sales[[#This Row],[Date and Time]],"mmmm")</f>
        <v>November</v>
      </c>
    </row>
    <row r="1447" spans="1:14" x14ac:dyDescent="0.3">
      <c r="A1447" s="1" t="s">
        <v>4915</v>
      </c>
      <c r="B1447" s="2">
        <v>45530.296099537038</v>
      </c>
      <c r="C1447" s="1" t="s">
        <v>3426</v>
      </c>
      <c r="D1447" s="1" t="s">
        <v>1047</v>
      </c>
      <c r="E1447" s="1" t="s">
        <v>3464</v>
      </c>
      <c r="F1447" s="1" t="s">
        <v>3462</v>
      </c>
      <c r="G1447" s="1">
        <v>1490.05</v>
      </c>
      <c r="H1447" s="1">
        <v>4</v>
      </c>
      <c r="I1447" s="1">
        <f>Sales[[#This Row],[Selling Price]]*H1447</f>
        <v>5960.2</v>
      </c>
      <c r="J1447" s="1">
        <f>VLOOKUP(Sales[[#This Row],[Product ID]],Products[],4,0)</f>
        <v>18.7</v>
      </c>
      <c r="K1447" s="1">
        <f>Sales[[#This Row],[Total Sales]]-Sales[[#This Row],[Cost price]]</f>
        <v>5941.5</v>
      </c>
      <c r="L1447" s="1" t="str">
        <f>TEXT(Sales[[#This Row],[Date and Time]],"dddd")</f>
        <v>Monday</v>
      </c>
      <c r="M1447" s="1" t="str">
        <f>TEXT(Sales[[#This Row],[Date and Time]],"mm")</f>
        <v>08</v>
      </c>
      <c r="N1447" s="10" t="str">
        <f>TEXT(Sales[[#This Row],[Date and Time]],"mmmm")</f>
        <v>August</v>
      </c>
    </row>
    <row r="1448" spans="1:14" x14ac:dyDescent="0.3">
      <c r="A1448" s="1" t="s">
        <v>4916</v>
      </c>
      <c r="B1448" s="2">
        <v>45592.404930555553</v>
      </c>
      <c r="C1448" s="1" t="s">
        <v>3344</v>
      </c>
      <c r="D1448" s="1" t="s">
        <v>2949</v>
      </c>
      <c r="E1448" s="1" t="s">
        <v>3461</v>
      </c>
      <c r="F1448" s="1" t="s">
        <v>3476</v>
      </c>
      <c r="G1448" s="1">
        <v>1173.08</v>
      </c>
      <c r="H1448" s="1">
        <v>8</v>
      </c>
      <c r="I1448" s="1">
        <f>Sales[[#This Row],[Selling Price]]*H1448</f>
        <v>9384.64</v>
      </c>
      <c r="J1448" s="1">
        <f>VLOOKUP(Sales[[#This Row],[Product ID]],Products[],4,0)</f>
        <v>814.84</v>
      </c>
      <c r="K1448" s="1">
        <f>Sales[[#This Row],[Total Sales]]-Sales[[#This Row],[Cost price]]</f>
        <v>8569.7999999999993</v>
      </c>
      <c r="L1448" s="1" t="str">
        <f>TEXT(Sales[[#This Row],[Date and Time]],"dddd")</f>
        <v>Sunday</v>
      </c>
      <c r="M1448" s="1" t="str">
        <f>TEXT(Sales[[#This Row],[Date and Time]],"mm")</f>
        <v>10</v>
      </c>
      <c r="N1448" s="10" t="str">
        <f>TEXT(Sales[[#This Row],[Date and Time]],"mmmm")</f>
        <v>October</v>
      </c>
    </row>
    <row r="1449" spans="1:14" x14ac:dyDescent="0.3">
      <c r="A1449" s="1" t="s">
        <v>4917</v>
      </c>
      <c r="B1449" s="2">
        <v>45319.848414351851</v>
      </c>
      <c r="C1449" s="1" t="s">
        <v>3304</v>
      </c>
      <c r="D1449" s="1" t="s">
        <v>32</v>
      </c>
      <c r="E1449" s="1" t="s">
        <v>3466</v>
      </c>
      <c r="F1449" s="1" t="s">
        <v>3462</v>
      </c>
      <c r="G1449" s="1">
        <v>1224.56</v>
      </c>
      <c r="H1449" s="1">
        <v>6</v>
      </c>
      <c r="I1449" s="1">
        <f>Sales[[#This Row],[Selling Price]]*H1449</f>
        <v>7347.36</v>
      </c>
      <c r="J1449" s="1">
        <f>VLOOKUP(Sales[[#This Row],[Product ID]],Products[],4,0)</f>
        <v>17.89</v>
      </c>
      <c r="K1449" s="1">
        <f>Sales[[#This Row],[Total Sales]]-Sales[[#This Row],[Cost price]]</f>
        <v>7329.4699999999993</v>
      </c>
      <c r="L1449" s="1" t="str">
        <f>TEXT(Sales[[#This Row],[Date and Time]],"dddd")</f>
        <v>Sunday</v>
      </c>
      <c r="M1449" s="1" t="str">
        <f>TEXT(Sales[[#This Row],[Date and Time]],"mm")</f>
        <v>01</v>
      </c>
      <c r="N1449" s="10" t="str">
        <f>TEXT(Sales[[#This Row],[Date and Time]],"mmmm")</f>
        <v>January</v>
      </c>
    </row>
    <row r="1450" spans="1:14" x14ac:dyDescent="0.3">
      <c r="A1450" s="1" t="s">
        <v>4918</v>
      </c>
      <c r="B1450" s="2">
        <v>45515.178946759261</v>
      </c>
      <c r="C1450" s="1" t="s">
        <v>3296</v>
      </c>
      <c r="D1450" s="1" t="s">
        <v>2117</v>
      </c>
      <c r="E1450" s="1" t="s">
        <v>3461</v>
      </c>
      <c r="F1450" s="1" t="s">
        <v>3472</v>
      </c>
      <c r="G1450" s="1">
        <v>1233.6600000000001</v>
      </c>
      <c r="H1450" s="1">
        <v>4</v>
      </c>
      <c r="I1450" s="1">
        <f>Sales[[#This Row],[Selling Price]]*H1450</f>
        <v>4934.6400000000003</v>
      </c>
      <c r="J1450" s="1">
        <f>VLOOKUP(Sales[[#This Row],[Product ID]],Products[],4,0)</f>
        <v>587.24</v>
      </c>
      <c r="K1450" s="1">
        <f>Sales[[#This Row],[Total Sales]]-Sales[[#This Row],[Cost price]]</f>
        <v>4347.4000000000005</v>
      </c>
      <c r="L1450" s="1" t="str">
        <f>TEXT(Sales[[#This Row],[Date and Time]],"dddd")</f>
        <v>Sunday</v>
      </c>
      <c r="M1450" s="1" t="str">
        <f>TEXT(Sales[[#This Row],[Date and Time]],"mm")</f>
        <v>08</v>
      </c>
      <c r="N1450" s="10" t="str">
        <f>TEXT(Sales[[#This Row],[Date and Time]],"mmmm")</f>
        <v>August</v>
      </c>
    </row>
    <row r="1451" spans="1:14" x14ac:dyDescent="0.3">
      <c r="A1451" s="1" t="s">
        <v>4919</v>
      </c>
      <c r="B1451" s="2">
        <v>45496.131365740737</v>
      </c>
      <c r="C1451" s="1" t="s">
        <v>3412</v>
      </c>
      <c r="D1451" s="1" t="s">
        <v>1622</v>
      </c>
      <c r="E1451" s="1" t="s">
        <v>3461</v>
      </c>
      <c r="F1451" s="1" t="s">
        <v>3472</v>
      </c>
      <c r="G1451" s="1">
        <v>1830.94</v>
      </c>
      <c r="H1451" s="1">
        <v>4</v>
      </c>
      <c r="I1451" s="1">
        <f>Sales[[#This Row],[Selling Price]]*H1451</f>
        <v>7323.76</v>
      </c>
      <c r="J1451" s="1">
        <f>VLOOKUP(Sales[[#This Row],[Product ID]],Products[],4,0)</f>
        <v>220.45</v>
      </c>
      <c r="K1451" s="1">
        <f>Sales[[#This Row],[Total Sales]]-Sales[[#This Row],[Cost price]]</f>
        <v>7103.31</v>
      </c>
      <c r="L1451" s="1" t="str">
        <f>TEXT(Sales[[#This Row],[Date and Time]],"dddd")</f>
        <v>Tuesday</v>
      </c>
      <c r="M1451" s="1" t="str">
        <f>TEXT(Sales[[#This Row],[Date and Time]],"mm")</f>
        <v>07</v>
      </c>
      <c r="N1451" s="10" t="str">
        <f>TEXT(Sales[[#This Row],[Date and Time]],"mmmm")</f>
        <v>July</v>
      </c>
    </row>
    <row r="1452" spans="1:14" x14ac:dyDescent="0.3">
      <c r="A1452" s="1" t="s">
        <v>4920</v>
      </c>
      <c r="B1452" s="2">
        <v>45410.695324074077</v>
      </c>
      <c r="C1452" s="1" t="s">
        <v>3329</v>
      </c>
      <c r="D1452" s="1" t="s">
        <v>726</v>
      </c>
      <c r="E1452" s="1" t="s">
        <v>3461</v>
      </c>
      <c r="F1452" s="1" t="s">
        <v>3462</v>
      </c>
      <c r="G1452" s="1">
        <v>597.85</v>
      </c>
      <c r="H1452" s="1">
        <v>8</v>
      </c>
      <c r="I1452" s="1">
        <f>Sales[[#This Row],[Selling Price]]*H1452</f>
        <v>4782.8</v>
      </c>
      <c r="J1452" s="1">
        <f>VLOOKUP(Sales[[#This Row],[Product ID]],Products[],4,0)</f>
        <v>596.91999999999996</v>
      </c>
      <c r="K1452" s="1">
        <f>Sales[[#This Row],[Total Sales]]-Sales[[#This Row],[Cost price]]</f>
        <v>4185.88</v>
      </c>
      <c r="L1452" s="1" t="str">
        <f>TEXT(Sales[[#This Row],[Date and Time]],"dddd")</f>
        <v>Sunday</v>
      </c>
      <c r="M1452" s="1" t="str">
        <f>TEXT(Sales[[#This Row],[Date and Time]],"mm")</f>
        <v>04</v>
      </c>
      <c r="N1452" s="10" t="str">
        <f>TEXT(Sales[[#This Row],[Date and Time]],"mmmm")</f>
        <v>April</v>
      </c>
    </row>
    <row r="1453" spans="1:14" x14ac:dyDescent="0.3">
      <c r="A1453" s="1" t="s">
        <v>4921</v>
      </c>
      <c r="B1453" s="2">
        <v>45598.529814814814</v>
      </c>
      <c r="C1453" s="1" t="s">
        <v>3335</v>
      </c>
      <c r="D1453" s="1" t="s">
        <v>758</v>
      </c>
      <c r="E1453" s="1" t="s">
        <v>3466</v>
      </c>
      <c r="F1453" s="1" t="s">
        <v>3476</v>
      </c>
      <c r="G1453" s="1">
        <v>1670.73</v>
      </c>
      <c r="H1453" s="1">
        <v>6</v>
      </c>
      <c r="I1453" s="1">
        <f>Sales[[#This Row],[Selling Price]]*H1453</f>
        <v>10024.380000000001</v>
      </c>
      <c r="J1453" s="1">
        <f>VLOOKUP(Sales[[#This Row],[Product ID]],Products[],4,0)</f>
        <v>303.60000000000002</v>
      </c>
      <c r="K1453" s="1">
        <f>Sales[[#This Row],[Total Sales]]-Sales[[#This Row],[Cost price]]</f>
        <v>9720.7800000000007</v>
      </c>
      <c r="L1453" s="1" t="str">
        <f>TEXT(Sales[[#This Row],[Date and Time]],"dddd")</f>
        <v>Saturday</v>
      </c>
      <c r="M1453" s="1" t="str">
        <f>TEXT(Sales[[#This Row],[Date and Time]],"mm")</f>
        <v>11</v>
      </c>
      <c r="N1453" s="10" t="str">
        <f>TEXT(Sales[[#This Row],[Date and Time]],"mmmm")</f>
        <v>November</v>
      </c>
    </row>
    <row r="1454" spans="1:14" x14ac:dyDescent="0.3">
      <c r="A1454" s="1" t="s">
        <v>4922</v>
      </c>
      <c r="B1454" s="2">
        <v>45537.474907407406</v>
      </c>
      <c r="C1454" s="1" t="s">
        <v>3389</v>
      </c>
      <c r="D1454" s="1" t="s">
        <v>3023</v>
      </c>
      <c r="E1454" s="1" t="s">
        <v>3466</v>
      </c>
      <c r="F1454" s="1" t="s">
        <v>3469</v>
      </c>
      <c r="G1454" s="1">
        <v>770.12</v>
      </c>
      <c r="H1454" s="1">
        <v>10</v>
      </c>
      <c r="I1454" s="1">
        <f>Sales[[#This Row],[Selling Price]]*H1454</f>
        <v>7701.2</v>
      </c>
      <c r="J1454" s="1">
        <f>VLOOKUP(Sales[[#This Row],[Product ID]],Products[],4,0)</f>
        <v>226.52</v>
      </c>
      <c r="K1454" s="1">
        <f>Sales[[#This Row],[Total Sales]]-Sales[[#This Row],[Cost price]]</f>
        <v>7474.6799999999994</v>
      </c>
      <c r="L1454" s="1" t="str">
        <f>TEXT(Sales[[#This Row],[Date and Time]],"dddd")</f>
        <v>Monday</v>
      </c>
      <c r="M1454" s="1" t="str">
        <f>TEXT(Sales[[#This Row],[Date and Time]],"mm")</f>
        <v>09</v>
      </c>
      <c r="N1454" s="10" t="str">
        <f>TEXT(Sales[[#This Row],[Date and Time]],"mmmm")</f>
        <v>September</v>
      </c>
    </row>
    <row r="1455" spans="1:14" x14ac:dyDescent="0.3">
      <c r="A1455" s="1" t="s">
        <v>4923</v>
      </c>
      <c r="B1455" s="2">
        <v>45504.682013888887</v>
      </c>
      <c r="C1455" s="1" t="s">
        <v>3359</v>
      </c>
      <c r="D1455" s="1" t="s">
        <v>2617</v>
      </c>
      <c r="E1455" s="1" t="s">
        <v>3461</v>
      </c>
      <c r="F1455" s="1" t="s">
        <v>3469</v>
      </c>
      <c r="G1455" s="1">
        <v>1886.04</v>
      </c>
      <c r="H1455" s="1">
        <v>1</v>
      </c>
      <c r="I1455" s="1">
        <f>Sales[[#This Row],[Selling Price]]*H1455</f>
        <v>1886.04</v>
      </c>
      <c r="J1455" s="1">
        <f>VLOOKUP(Sales[[#This Row],[Product ID]],Products[],4,0)</f>
        <v>750.19</v>
      </c>
      <c r="K1455" s="1">
        <f>Sales[[#This Row],[Total Sales]]-Sales[[#This Row],[Cost price]]</f>
        <v>1135.8499999999999</v>
      </c>
      <c r="L1455" s="1" t="str">
        <f>TEXT(Sales[[#This Row],[Date and Time]],"dddd")</f>
        <v>Wednesday</v>
      </c>
      <c r="M1455" s="1" t="str">
        <f>TEXT(Sales[[#This Row],[Date and Time]],"mm")</f>
        <v>07</v>
      </c>
      <c r="N1455" s="10" t="str">
        <f>TEXT(Sales[[#This Row],[Date and Time]],"mmmm")</f>
        <v>July</v>
      </c>
    </row>
    <row r="1456" spans="1:14" x14ac:dyDescent="0.3">
      <c r="A1456" s="1" t="s">
        <v>4924</v>
      </c>
      <c r="B1456" s="2">
        <v>45413.612349537034</v>
      </c>
      <c r="C1456" s="1" t="s">
        <v>3334</v>
      </c>
      <c r="D1456" s="1" t="s">
        <v>1266</v>
      </c>
      <c r="E1456" s="1" t="s">
        <v>3471</v>
      </c>
      <c r="F1456" s="1" t="s">
        <v>3467</v>
      </c>
      <c r="G1456" s="1">
        <v>261.19</v>
      </c>
      <c r="H1456" s="1">
        <v>10</v>
      </c>
      <c r="I1456" s="1">
        <f>Sales[[#This Row],[Selling Price]]*H1456</f>
        <v>2611.9</v>
      </c>
      <c r="J1456" s="1">
        <f>VLOOKUP(Sales[[#This Row],[Product ID]],Products[],4,0)</f>
        <v>208.12</v>
      </c>
      <c r="K1456" s="1">
        <f>Sales[[#This Row],[Total Sales]]-Sales[[#This Row],[Cost price]]</f>
        <v>2403.7800000000002</v>
      </c>
      <c r="L1456" s="1" t="str">
        <f>TEXT(Sales[[#This Row],[Date and Time]],"dddd")</f>
        <v>Wednesday</v>
      </c>
      <c r="M1456" s="1" t="str">
        <f>TEXT(Sales[[#This Row],[Date and Time]],"mm")</f>
        <v>05</v>
      </c>
      <c r="N1456" s="10" t="str">
        <f>TEXT(Sales[[#This Row],[Date and Time]],"mmmm")</f>
        <v>May</v>
      </c>
    </row>
    <row r="1457" spans="1:14" x14ac:dyDescent="0.3">
      <c r="A1457" s="1" t="s">
        <v>4925</v>
      </c>
      <c r="B1457" s="2">
        <v>45326.797002314815</v>
      </c>
      <c r="C1457" s="1" t="s">
        <v>3333</v>
      </c>
      <c r="D1457" s="1" t="s">
        <v>2192</v>
      </c>
      <c r="E1457" s="1" t="s">
        <v>3466</v>
      </c>
      <c r="F1457" s="1" t="s">
        <v>3476</v>
      </c>
      <c r="G1457" s="1">
        <v>206.25</v>
      </c>
      <c r="H1457" s="1">
        <v>8</v>
      </c>
      <c r="I1457" s="1">
        <f>Sales[[#This Row],[Selling Price]]*H1457</f>
        <v>1650</v>
      </c>
      <c r="J1457" s="1">
        <f>VLOOKUP(Sales[[#This Row],[Product ID]],Products[],4,0)</f>
        <v>783.02</v>
      </c>
      <c r="K1457" s="1">
        <f>Sales[[#This Row],[Total Sales]]-Sales[[#This Row],[Cost price]]</f>
        <v>866.98</v>
      </c>
      <c r="L1457" s="1" t="str">
        <f>TEXT(Sales[[#This Row],[Date and Time]],"dddd")</f>
        <v>Sunday</v>
      </c>
      <c r="M1457" s="1" t="str">
        <f>TEXT(Sales[[#This Row],[Date and Time]],"mm")</f>
        <v>02</v>
      </c>
      <c r="N1457" s="10" t="str">
        <f>TEXT(Sales[[#This Row],[Date and Time]],"mmmm")</f>
        <v>February</v>
      </c>
    </row>
    <row r="1458" spans="1:14" x14ac:dyDescent="0.3">
      <c r="A1458" s="1" t="s">
        <v>4926</v>
      </c>
      <c r="B1458" s="2">
        <v>45339.607592592591</v>
      </c>
      <c r="C1458" s="1" t="s">
        <v>3386</v>
      </c>
      <c r="D1458" s="1" t="s">
        <v>71</v>
      </c>
      <c r="E1458" s="1" t="s">
        <v>3461</v>
      </c>
      <c r="F1458" s="1" t="s">
        <v>3472</v>
      </c>
      <c r="G1458" s="1">
        <v>1336.01</v>
      </c>
      <c r="H1458" s="1">
        <v>2</v>
      </c>
      <c r="I1458" s="1">
        <f>Sales[[#This Row],[Selling Price]]*H1458</f>
        <v>2672.02</v>
      </c>
      <c r="J1458" s="1">
        <f>VLOOKUP(Sales[[#This Row],[Product ID]],Products[],4,0)</f>
        <v>751.27</v>
      </c>
      <c r="K1458" s="1">
        <f>Sales[[#This Row],[Total Sales]]-Sales[[#This Row],[Cost price]]</f>
        <v>1920.75</v>
      </c>
      <c r="L1458" s="1" t="str">
        <f>TEXT(Sales[[#This Row],[Date and Time]],"dddd")</f>
        <v>Saturday</v>
      </c>
      <c r="M1458" s="1" t="str">
        <f>TEXT(Sales[[#This Row],[Date and Time]],"mm")</f>
        <v>02</v>
      </c>
      <c r="N1458" s="10" t="str">
        <f>TEXT(Sales[[#This Row],[Date and Time]],"mmmm")</f>
        <v>February</v>
      </c>
    </row>
    <row r="1459" spans="1:14" x14ac:dyDescent="0.3">
      <c r="A1459" s="1" t="s">
        <v>4927</v>
      </c>
      <c r="B1459" s="2">
        <v>45497.379062499997</v>
      </c>
      <c r="C1459" s="1" t="s">
        <v>3364</v>
      </c>
      <c r="D1459" s="1" t="s">
        <v>2503</v>
      </c>
      <c r="E1459" s="1" t="s">
        <v>3466</v>
      </c>
      <c r="F1459" s="1" t="s">
        <v>3467</v>
      </c>
      <c r="G1459" s="1">
        <v>696.48</v>
      </c>
      <c r="H1459" s="1">
        <v>8</v>
      </c>
      <c r="I1459" s="1">
        <f>Sales[[#This Row],[Selling Price]]*H1459</f>
        <v>5571.84</v>
      </c>
      <c r="J1459" s="1">
        <f>VLOOKUP(Sales[[#This Row],[Product ID]],Products[],4,0)</f>
        <v>771.88</v>
      </c>
      <c r="K1459" s="1">
        <f>Sales[[#This Row],[Total Sales]]-Sales[[#This Row],[Cost price]]</f>
        <v>4799.96</v>
      </c>
      <c r="L1459" s="1" t="str">
        <f>TEXT(Sales[[#This Row],[Date and Time]],"dddd")</f>
        <v>Wednesday</v>
      </c>
      <c r="M1459" s="1" t="str">
        <f>TEXT(Sales[[#This Row],[Date and Time]],"mm")</f>
        <v>07</v>
      </c>
      <c r="N1459" s="10" t="str">
        <f>TEXT(Sales[[#This Row],[Date and Time]],"mmmm")</f>
        <v>July</v>
      </c>
    </row>
    <row r="1460" spans="1:14" x14ac:dyDescent="0.3">
      <c r="A1460" s="1" t="s">
        <v>4928</v>
      </c>
      <c r="B1460" s="2">
        <v>45422.81927083333</v>
      </c>
      <c r="C1460" s="1" t="s">
        <v>3259</v>
      </c>
      <c r="D1460" s="1" t="s">
        <v>328</v>
      </c>
      <c r="E1460" s="1" t="s">
        <v>3464</v>
      </c>
      <c r="F1460" s="1" t="s">
        <v>3467</v>
      </c>
      <c r="G1460" s="1">
        <v>778.78</v>
      </c>
      <c r="H1460" s="1">
        <v>9</v>
      </c>
      <c r="I1460" s="1">
        <f>Sales[[#This Row],[Selling Price]]*H1460</f>
        <v>7009.0199999999995</v>
      </c>
      <c r="J1460" s="1">
        <f>VLOOKUP(Sales[[#This Row],[Product ID]],Products[],4,0)</f>
        <v>211.71</v>
      </c>
      <c r="K1460" s="1">
        <f>Sales[[#This Row],[Total Sales]]-Sales[[#This Row],[Cost price]]</f>
        <v>6797.3099999999995</v>
      </c>
      <c r="L1460" s="1" t="str">
        <f>TEXT(Sales[[#This Row],[Date and Time]],"dddd")</f>
        <v>Friday</v>
      </c>
      <c r="M1460" s="1" t="str">
        <f>TEXT(Sales[[#This Row],[Date and Time]],"mm")</f>
        <v>05</v>
      </c>
      <c r="N1460" s="10" t="str">
        <f>TEXT(Sales[[#This Row],[Date and Time]],"mmmm")</f>
        <v>May</v>
      </c>
    </row>
    <row r="1461" spans="1:14" x14ac:dyDescent="0.3">
      <c r="A1461" s="1" t="s">
        <v>4929</v>
      </c>
      <c r="B1461" s="2">
        <v>45434.07203703704</v>
      </c>
      <c r="C1461" s="1" t="s">
        <v>3405</v>
      </c>
      <c r="D1461" s="1" t="s">
        <v>3142</v>
      </c>
      <c r="E1461" s="1" t="s">
        <v>3461</v>
      </c>
      <c r="F1461" s="1" t="s">
        <v>3476</v>
      </c>
      <c r="G1461" s="1">
        <v>1577.41</v>
      </c>
      <c r="H1461" s="1">
        <v>3</v>
      </c>
      <c r="I1461" s="1">
        <f>Sales[[#This Row],[Selling Price]]*H1461</f>
        <v>4732.2300000000005</v>
      </c>
      <c r="J1461" s="1">
        <f>VLOOKUP(Sales[[#This Row],[Product ID]],Products[],4,0)</f>
        <v>143.38</v>
      </c>
      <c r="K1461" s="1">
        <f>Sales[[#This Row],[Total Sales]]-Sales[[#This Row],[Cost price]]</f>
        <v>4588.8500000000004</v>
      </c>
      <c r="L1461" s="1" t="str">
        <f>TEXT(Sales[[#This Row],[Date and Time]],"dddd")</f>
        <v>Wednesday</v>
      </c>
      <c r="M1461" s="1" t="str">
        <f>TEXT(Sales[[#This Row],[Date and Time]],"mm")</f>
        <v>05</v>
      </c>
      <c r="N1461" s="10" t="str">
        <f>TEXT(Sales[[#This Row],[Date and Time]],"mmmm")</f>
        <v>May</v>
      </c>
    </row>
    <row r="1462" spans="1:14" x14ac:dyDescent="0.3">
      <c r="A1462" s="1" t="s">
        <v>4930</v>
      </c>
      <c r="B1462" s="2">
        <v>45435.660752314812</v>
      </c>
      <c r="C1462" s="1" t="s">
        <v>3341</v>
      </c>
      <c r="D1462" s="1" t="s">
        <v>1081</v>
      </c>
      <c r="E1462" s="1" t="s">
        <v>3464</v>
      </c>
      <c r="F1462" s="1" t="s">
        <v>3472</v>
      </c>
      <c r="G1462" s="1">
        <v>659.5</v>
      </c>
      <c r="H1462" s="1">
        <v>5</v>
      </c>
      <c r="I1462" s="1">
        <f>Sales[[#This Row],[Selling Price]]*H1462</f>
        <v>3297.5</v>
      </c>
      <c r="J1462" s="1">
        <f>VLOOKUP(Sales[[#This Row],[Product ID]],Products[],4,0)</f>
        <v>77.61</v>
      </c>
      <c r="K1462" s="1">
        <f>Sales[[#This Row],[Total Sales]]-Sales[[#This Row],[Cost price]]</f>
        <v>3219.89</v>
      </c>
      <c r="L1462" s="1" t="str">
        <f>TEXT(Sales[[#This Row],[Date and Time]],"dddd")</f>
        <v>Thursday</v>
      </c>
      <c r="M1462" s="1" t="str">
        <f>TEXT(Sales[[#This Row],[Date and Time]],"mm")</f>
        <v>05</v>
      </c>
      <c r="N1462" s="10" t="str">
        <f>TEXT(Sales[[#This Row],[Date and Time]],"mmmm")</f>
        <v>May</v>
      </c>
    </row>
    <row r="1463" spans="1:14" x14ac:dyDescent="0.3">
      <c r="A1463" s="1" t="s">
        <v>4931</v>
      </c>
      <c r="B1463" s="2">
        <v>45546.755231481482</v>
      </c>
      <c r="C1463" s="1" t="s">
        <v>3259</v>
      </c>
      <c r="D1463" s="1" t="s">
        <v>2195</v>
      </c>
      <c r="E1463" s="1" t="s">
        <v>3479</v>
      </c>
      <c r="F1463" s="1" t="s">
        <v>3467</v>
      </c>
      <c r="G1463" s="1">
        <v>403.96</v>
      </c>
      <c r="H1463" s="1">
        <v>2</v>
      </c>
      <c r="I1463" s="1">
        <f>Sales[[#This Row],[Selling Price]]*H1463</f>
        <v>807.92</v>
      </c>
      <c r="J1463" s="1">
        <f>VLOOKUP(Sales[[#This Row],[Product ID]],Products[],4,0)</f>
        <v>211.71</v>
      </c>
      <c r="K1463" s="1">
        <f>Sales[[#This Row],[Total Sales]]-Sales[[#This Row],[Cost price]]</f>
        <v>596.20999999999992</v>
      </c>
      <c r="L1463" s="1" t="str">
        <f>TEXT(Sales[[#This Row],[Date and Time]],"dddd")</f>
        <v>Wednesday</v>
      </c>
      <c r="M1463" s="1" t="str">
        <f>TEXT(Sales[[#This Row],[Date and Time]],"mm")</f>
        <v>09</v>
      </c>
      <c r="N1463" s="10" t="str">
        <f>TEXT(Sales[[#This Row],[Date and Time]],"mmmm")</f>
        <v>September</v>
      </c>
    </row>
    <row r="1464" spans="1:14" x14ac:dyDescent="0.3">
      <c r="A1464" s="1" t="s">
        <v>4932</v>
      </c>
      <c r="B1464" s="2">
        <v>45609.462141203701</v>
      </c>
      <c r="C1464" s="1" t="s">
        <v>3317</v>
      </c>
      <c r="D1464" s="1" t="s">
        <v>3094</v>
      </c>
      <c r="E1464" s="1" t="s">
        <v>3461</v>
      </c>
      <c r="F1464" s="1" t="s">
        <v>3469</v>
      </c>
      <c r="G1464" s="1">
        <v>360.38</v>
      </c>
      <c r="H1464" s="1">
        <v>2</v>
      </c>
      <c r="I1464" s="1">
        <f>Sales[[#This Row],[Selling Price]]*H1464</f>
        <v>720.76</v>
      </c>
      <c r="J1464" s="1">
        <f>VLOOKUP(Sales[[#This Row],[Product ID]],Products[],4,0)</f>
        <v>327.89</v>
      </c>
      <c r="K1464" s="1">
        <f>Sales[[#This Row],[Total Sales]]-Sales[[#This Row],[Cost price]]</f>
        <v>392.87</v>
      </c>
      <c r="L1464" s="1" t="str">
        <f>TEXT(Sales[[#This Row],[Date and Time]],"dddd")</f>
        <v>Wednesday</v>
      </c>
      <c r="M1464" s="1" t="str">
        <f>TEXT(Sales[[#This Row],[Date and Time]],"mm")</f>
        <v>11</v>
      </c>
      <c r="N1464" s="10" t="str">
        <f>TEXT(Sales[[#This Row],[Date and Time]],"mmmm")</f>
        <v>November</v>
      </c>
    </row>
    <row r="1465" spans="1:14" x14ac:dyDescent="0.3">
      <c r="A1465" s="1" t="s">
        <v>4933</v>
      </c>
      <c r="B1465" s="2">
        <v>45577.693807870368</v>
      </c>
      <c r="C1465" s="1" t="s">
        <v>3250</v>
      </c>
      <c r="D1465" s="1" t="s">
        <v>158</v>
      </c>
      <c r="E1465" s="1" t="s">
        <v>3479</v>
      </c>
      <c r="F1465" s="1" t="s">
        <v>3469</v>
      </c>
      <c r="G1465" s="1">
        <v>1828.37</v>
      </c>
      <c r="H1465" s="1">
        <v>3</v>
      </c>
      <c r="I1465" s="1">
        <f>Sales[[#This Row],[Selling Price]]*H1465</f>
        <v>5485.11</v>
      </c>
      <c r="J1465" s="1">
        <f>VLOOKUP(Sales[[#This Row],[Product ID]],Products[],4,0)</f>
        <v>114.47</v>
      </c>
      <c r="K1465" s="1">
        <f>Sales[[#This Row],[Total Sales]]-Sales[[#This Row],[Cost price]]</f>
        <v>5370.6399999999994</v>
      </c>
      <c r="L1465" s="1" t="str">
        <f>TEXT(Sales[[#This Row],[Date and Time]],"dddd")</f>
        <v>Saturday</v>
      </c>
      <c r="M1465" s="1" t="str">
        <f>TEXT(Sales[[#This Row],[Date and Time]],"mm")</f>
        <v>10</v>
      </c>
      <c r="N1465" s="10" t="str">
        <f>TEXT(Sales[[#This Row],[Date and Time]],"mmmm")</f>
        <v>October</v>
      </c>
    </row>
    <row r="1466" spans="1:14" x14ac:dyDescent="0.3">
      <c r="A1466" s="1" t="s">
        <v>4934</v>
      </c>
      <c r="B1466" s="2">
        <v>45534.821828703702</v>
      </c>
      <c r="C1466" s="1" t="s">
        <v>3438</v>
      </c>
      <c r="D1466" s="1" t="s">
        <v>1007</v>
      </c>
      <c r="E1466" s="1" t="s">
        <v>3471</v>
      </c>
      <c r="F1466" s="1" t="s">
        <v>3469</v>
      </c>
      <c r="G1466" s="1">
        <v>1873.69</v>
      </c>
      <c r="H1466" s="1">
        <v>1</v>
      </c>
      <c r="I1466" s="1">
        <f>Sales[[#This Row],[Selling Price]]*H1466</f>
        <v>1873.69</v>
      </c>
      <c r="J1466" s="1">
        <f>VLOOKUP(Sales[[#This Row],[Product ID]],Products[],4,0)</f>
        <v>751.58</v>
      </c>
      <c r="K1466" s="1">
        <f>Sales[[#This Row],[Total Sales]]-Sales[[#This Row],[Cost price]]</f>
        <v>1122.1100000000001</v>
      </c>
      <c r="L1466" s="1" t="str">
        <f>TEXT(Sales[[#This Row],[Date and Time]],"dddd")</f>
        <v>Friday</v>
      </c>
      <c r="M1466" s="1" t="str">
        <f>TEXT(Sales[[#This Row],[Date and Time]],"mm")</f>
        <v>08</v>
      </c>
      <c r="N1466" s="10" t="str">
        <f>TEXT(Sales[[#This Row],[Date and Time]],"mmmm")</f>
        <v>August</v>
      </c>
    </row>
    <row r="1467" spans="1:14" x14ac:dyDescent="0.3">
      <c r="A1467" s="1" t="s">
        <v>4935</v>
      </c>
      <c r="B1467" s="2">
        <v>45449.716493055559</v>
      </c>
      <c r="C1467" s="1" t="s">
        <v>3322</v>
      </c>
      <c r="D1467" s="1" t="s">
        <v>1170</v>
      </c>
      <c r="E1467" s="1" t="s">
        <v>3471</v>
      </c>
      <c r="F1467" s="1" t="s">
        <v>3476</v>
      </c>
      <c r="G1467" s="1">
        <v>687.12</v>
      </c>
      <c r="H1467" s="1">
        <v>3</v>
      </c>
      <c r="I1467" s="1">
        <f>Sales[[#This Row],[Selling Price]]*H1467</f>
        <v>2061.36</v>
      </c>
      <c r="J1467" s="1">
        <f>VLOOKUP(Sales[[#This Row],[Product ID]],Products[],4,0)</f>
        <v>35.22</v>
      </c>
      <c r="K1467" s="1">
        <f>Sales[[#This Row],[Total Sales]]-Sales[[#This Row],[Cost price]]</f>
        <v>2026.14</v>
      </c>
      <c r="L1467" s="1" t="str">
        <f>TEXT(Sales[[#This Row],[Date and Time]],"dddd")</f>
        <v>Thursday</v>
      </c>
      <c r="M1467" s="1" t="str">
        <f>TEXT(Sales[[#This Row],[Date and Time]],"mm")</f>
        <v>06</v>
      </c>
      <c r="N1467" s="10" t="str">
        <f>TEXT(Sales[[#This Row],[Date and Time]],"mmmm")</f>
        <v>June</v>
      </c>
    </row>
    <row r="1468" spans="1:14" x14ac:dyDescent="0.3">
      <c r="A1468" s="1" t="s">
        <v>4936</v>
      </c>
      <c r="B1468" s="2">
        <v>45302.197754629633</v>
      </c>
      <c r="C1468" s="1" t="s">
        <v>3447</v>
      </c>
      <c r="D1468" s="1" t="s">
        <v>28</v>
      </c>
      <c r="E1468" s="1" t="s">
        <v>3466</v>
      </c>
      <c r="F1468" s="1" t="s">
        <v>3462</v>
      </c>
      <c r="G1468" s="1">
        <v>758.48</v>
      </c>
      <c r="H1468" s="1">
        <v>1</v>
      </c>
      <c r="I1468" s="1">
        <f>Sales[[#This Row],[Selling Price]]*H1468</f>
        <v>758.48</v>
      </c>
      <c r="J1468" s="1">
        <f>VLOOKUP(Sales[[#This Row],[Product ID]],Products[],4,0)</f>
        <v>521.98</v>
      </c>
      <c r="K1468" s="1">
        <f>Sales[[#This Row],[Total Sales]]-Sales[[#This Row],[Cost price]]</f>
        <v>236.5</v>
      </c>
      <c r="L1468" s="1" t="str">
        <f>TEXT(Sales[[#This Row],[Date and Time]],"dddd")</f>
        <v>Thursday</v>
      </c>
      <c r="M1468" s="1" t="str">
        <f>TEXT(Sales[[#This Row],[Date and Time]],"mm")</f>
        <v>01</v>
      </c>
      <c r="N1468" s="10" t="str">
        <f>TEXT(Sales[[#This Row],[Date and Time]],"mmmm")</f>
        <v>January</v>
      </c>
    </row>
    <row r="1469" spans="1:14" x14ac:dyDescent="0.3">
      <c r="A1469" s="1" t="s">
        <v>4937</v>
      </c>
      <c r="B1469" s="2">
        <v>45348.116111111114</v>
      </c>
      <c r="C1469" s="1" t="s">
        <v>3344</v>
      </c>
      <c r="D1469" s="1" t="s">
        <v>2283</v>
      </c>
      <c r="E1469" s="1" t="s">
        <v>3471</v>
      </c>
      <c r="F1469" s="1" t="s">
        <v>3472</v>
      </c>
      <c r="G1469" s="1">
        <v>1991.96</v>
      </c>
      <c r="H1469" s="1">
        <v>9</v>
      </c>
      <c r="I1469" s="1">
        <f>Sales[[#This Row],[Selling Price]]*H1469</f>
        <v>17927.64</v>
      </c>
      <c r="J1469" s="1">
        <f>VLOOKUP(Sales[[#This Row],[Product ID]],Products[],4,0)</f>
        <v>814.84</v>
      </c>
      <c r="K1469" s="1">
        <f>Sales[[#This Row],[Total Sales]]-Sales[[#This Row],[Cost price]]</f>
        <v>17112.8</v>
      </c>
      <c r="L1469" s="1" t="str">
        <f>TEXT(Sales[[#This Row],[Date and Time]],"dddd")</f>
        <v>Monday</v>
      </c>
      <c r="M1469" s="1" t="str">
        <f>TEXT(Sales[[#This Row],[Date and Time]],"mm")</f>
        <v>02</v>
      </c>
      <c r="N1469" s="10" t="str">
        <f>TEXT(Sales[[#This Row],[Date and Time]],"mmmm")</f>
        <v>February</v>
      </c>
    </row>
    <row r="1470" spans="1:14" x14ac:dyDescent="0.3">
      <c r="A1470" s="1" t="s">
        <v>4938</v>
      </c>
      <c r="B1470" s="2">
        <v>45401.86178240741</v>
      </c>
      <c r="C1470" s="1" t="s">
        <v>3261</v>
      </c>
      <c r="D1470" s="1" t="s">
        <v>2189</v>
      </c>
      <c r="E1470" s="1" t="s">
        <v>3479</v>
      </c>
      <c r="F1470" s="1" t="s">
        <v>3467</v>
      </c>
      <c r="G1470" s="1">
        <v>792.4</v>
      </c>
      <c r="H1470" s="1">
        <v>9</v>
      </c>
      <c r="I1470" s="1">
        <f>Sales[[#This Row],[Selling Price]]*H1470</f>
        <v>7131.5999999999995</v>
      </c>
      <c r="J1470" s="1">
        <f>VLOOKUP(Sales[[#This Row],[Product ID]],Products[],4,0)</f>
        <v>950.81</v>
      </c>
      <c r="K1470" s="1">
        <f>Sales[[#This Row],[Total Sales]]-Sales[[#This Row],[Cost price]]</f>
        <v>6180.7899999999991</v>
      </c>
      <c r="L1470" s="1" t="str">
        <f>TEXT(Sales[[#This Row],[Date and Time]],"dddd")</f>
        <v>Friday</v>
      </c>
      <c r="M1470" s="1" t="str">
        <f>TEXT(Sales[[#This Row],[Date and Time]],"mm")</f>
        <v>04</v>
      </c>
      <c r="N1470" s="10" t="str">
        <f>TEXT(Sales[[#This Row],[Date and Time]],"mmmm")</f>
        <v>April</v>
      </c>
    </row>
    <row r="1471" spans="1:14" x14ac:dyDescent="0.3">
      <c r="A1471" s="1" t="s">
        <v>4939</v>
      </c>
      <c r="B1471" s="2">
        <v>45595.099803240744</v>
      </c>
      <c r="C1471" s="1" t="s">
        <v>3392</v>
      </c>
      <c r="D1471" s="1" t="s">
        <v>723</v>
      </c>
      <c r="E1471" s="1" t="s">
        <v>3466</v>
      </c>
      <c r="F1471" s="1" t="s">
        <v>3462</v>
      </c>
      <c r="G1471" s="1">
        <v>1455.95</v>
      </c>
      <c r="H1471" s="1">
        <v>1</v>
      </c>
      <c r="I1471" s="1">
        <f>Sales[[#This Row],[Selling Price]]*H1471</f>
        <v>1455.95</v>
      </c>
      <c r="J1471" s="1">
        <f>VLOOKUP(Sales[[#This Row],[Product ID]],Products[],4,0)</f>
        <v>699.64</v>
      </c>
      <c r="K1471" s="1">
        <f>Sales[[#This Row],[Total Sales]]-Sales[[#This Row],[Cost price]]</f>
        <v>756.31000000000006</v>
      </c>
      <c r="L1471" s="1" t="str">
        <f>TEXT(Sales[[#This Row],[Date and Time]],"dddd")</f>
        <v>Wednesday</v>
      </c>
      <c r="M1471" s="1" t="str">
        <f>TEXT(Sales[[#This Row],[Date and Time]],"mm")</f>
        <v>10</v>
      </c>
      <c r="N1471" s="10" t="str">
        <f>TEXT(Sales[[#This Row],[Date and Time]],"mmmm")</f>
        <v>October</v>
      </c>
    </row>
    <row r="1472" spans="1:14" x14ac:dyDescent="0.3">
      <c r="A1472" s="1" t="s">
        <v>4940</v>
      </c>
      <c r="B1472" s="2">
        <v>45510.217002314814</v>
      </c>
      <c r="C1472" s="1" t="s">
        <v>3318</v>
      </c>
      <c r="D1472" s="1" t="s">
        <v>3127</v>
      </c>
      <c r="E1472" s="1" t="s">
        <v>3464</v>
      </c>
      <c r="F1472" s="1" t="s">
        <v>3462</v>
      </c>
      <c r="G1472" s="1">
        <v>1116.57</v>
      </c>
      <c r="H1472" s="1">
        <v>3</v>
      </c>
      <c r="I1472" s="1">
        <f>Sales[[#This Row],[Selling Price]]*H1472</f>
        <v>3349.71</v>
      </c>
      <c r="J1472" s="1">
        <f>VLOOKUP(Sales[[#This Row],[Product ID]],Products[],4,0)</f>
        <v>69.03</v>
      </c>
      <c r="K1472" s="1">
        <f>Sales[[#This Row],[Total Sales]]-Sales[[#This Row],[Cost price]]</f>
        <v>3280.68</v>
      </c>
      <c r="L1472" s="1" t="str">
        <f>TEXT(Sales[[#This Row],[Date and Time]],"dddd")</f>
        <v>Tuesday</v>
      </c>
      <c r="M1472" s="1" t="str">
        <f>TEXT(Sales[[#This Row],[Date and Time]],"mm")</f>
        <v>08</v>
      </c>
      <c r="N1472" s="10" t="str">
        <f>TEXT(Sales[[#This Row],[Date and Time]],"mmmm")</f>
        <v>August</v>
      </c>
    </row>
    <row r="1473" spans="1:14" x14ac:dyDescent="0.3">
      <c r="A1473" s="1" t="s">
        <v>4941</v>
      </c>
      <c r="B1473" s="2">
        <v>45463.925949074073</v>
      </c>
      <c r="C1473" s="1" t="s">
        <v>3393</v>
      </c>
      <c r="D1473" s="1" t="s">
        <v>1826</v>
      </c>
      <c r="E1473" s="1" t="s">
        <v>3466</v>
      </c>
      <c r="F1473" s="1" t="s">
        <v>3476</v>
      </c>
      <c r="G1473" s="1">
        <v>956.78</v>
      </c>
      <c r="H1473" s="1">
        <v>3</v>
      </c>
      <c r="I1473" s="1">
        <f>Sales[[#This Row],[Selling Price]]*H1473</f>
        <v>2870.34</v>
      </c>
      <c r="J1473" s="1">
        <f>VLOOKUP(Sales[[#This Row],[Product ID]],Products[],4,0)</f>
        <v>368.41</v>
      </c>
      <c r="K1473" s="1">
        <f>Sales[[#This Row],[Total Sales]]-Sales[[#This Row],[Cost price]]</f>
        <v>2501.9300000000003</v>
      </c>
      <c r="L1473" s="1" t="str">
        <f>TEXT(Sales[[#This Row],[Date and Time]],"dddd")</f>
        <v>Thursday</v>
      </c>
      <c r="M1473" s="1" t="str">
        <f>TEXT(Sales[[#This Row],[Date and Time]],"mm")</f>
        <v>06</v>
      </c>
      <c r="N1473" s="10" t="str">
        <f>TEXT(Sales[[#This Row],[Date and Time]],"mmmm")</f>
        <v>June</v>
      </c>
    </row>
    <row r="1474" spans="1:14" x14ac:dyDescent="0.3">
      <c r="A1474" s="1" t="s">
        <v>4942</v>
      </c>
      <c r="B1474" s="2">
        <v>45484.203969907408</v>
      </c>
      <c r="C1474" s="1" t="s">
        <v>3376</v>
      </c>
      <c r="D1474" s="1" t="s">
        <v>158</v>
      </c>
      <c r="E1474" s="1" t="s">
        <v>3479</v>
      </c>
      <c r="F1474" s="1" t="s">
        <v>3462</v>
      </c>
      <c r="G1474" s="1">
        <v>837.77</v>
      </c>
      <c r="H1474" s="1">
        <v>2</v>
      </c>
      <c r="I1474" s="1">
        <f>Sales[[#This Row],[Selling Price]]*H1474</f>
        <v>1675.54</v>
      </c>
      <c r="J1474" s="1">
        <f>VLOOKUP(Sales[[#This Row],[Product ID]],Products[],4,0)</f>
        <v>372.5</v>
      </c>
      <c r="K1474" s="1">
        <f>Sales[[#This Row],[Total Sales]]-Sales[[#This Row],[Cost price]]</f>
        <v>1303.04</v>
      </c>
      <c r="L1474" s="1" t="str">
        <f>TEXT(Sales[[#This Row],[Date and Time]],"dddd")</f>
        <v>Thursday</v>
      </c>
      <c r="M1474" s="1" t="str">
        <f>TEXT(Sales[[#This Row],[Date and Time]],"mm")</f>
        <v>07</v>
      </c>
      <c r="N1474" s="10" t="str">
        <f>TEXT(Sales[[#This Row],[Date and Time]],"mmmm")</f>
        <v>July</v>
      </c>
    </row>
    <row r="1475" spans="1:14" x14ac:dyDescent="0.3">
      <c r="A1475" s="1" t="s">
        <v>4943</v>
      </c>
      <c r="B1475" s="2">
        <v>45493.330717592595</v>
      </c>
      <c r="C1475" s="1" t="s">
        <v>3433</v>
      </c>
      <c r="D1475" s="1" t="s">
        <v>345</v>
      </c>
      <c r="E1475" s="1" t="s">
        <v>3464</v>
      </c>
      <c r="F1475" s="1" t="s">
        <v>3469</v>
      </c>
      <c r="G1475" s="1">
        <v>1209.31</v>
      </c>
      <c r="H1475" s="1">
        <v>3</v>
      </c>
      <c r="I1475" s="1">
        <f>Sales[[#This Row],[Selling Price]]*H1475</f>
        <v>3627.93</v>
      </c>
      <c r="J1475" s="1">
        <f>VLOOKUP(Sales[[#This Row],[Product ID]],Products[],4,0)</f>
        <v>452.2</v>
      </c>
      <c r="K1475" s="1">
        <f>Sales[[#This Row],[Total Sales]]-Sales[[#This Row],[Cost price]]</f>
        <v>3175.73</v>
      </c>
      <c r="L1475" s="1" t="str">
        <f>TEXT(Sales[[#This Row],[Date and Time]],"dddd")</f>
        <v>Saturday</v>
      </c>
      <c r="M1475" s="1" t="str">
        <f>TEXT(Sales[[#This Row],[Date and Time]],"mm")</f>
        <v>07</v>
      </c>
      <c r="N1475" s="10" t="str">
        <f>TEXT(Sales[[#This Row],[Date and Time]],"mmmm")</f>
        <v>July</v>
      </c>
    </row>
    <row r="1476" spans="1:14" x14ac:dyDescent="0.3">
      <c r="A1476" s="1" t="s">
        <v>4944</v>
      </c>
      <c r="B1476" s="2">
        <v>45449.220462962963</v>
      </c>
      <c r="C1476" s="1" t="s">
        <v>3319</v>
      </c>
      <c r="D1476" s="1" t="s">
        <v>1460</v>
      </c>
      <c r="E1476" s="1" t="s">
        <v>3479</v>
      </c>
      <c r="F1476" s="1" t="s">
        <v>3472</v>
      </c>
      <c r="G1476" s="1">
        <v>766.9</v>
      </c>
      <c r="H1476" s="1">
        <v>8</v>
      </c>
      <c r="I1476" s="1">
        <f>Sales[[#This Row],[Selling Price]]*H1476</f>
        <v>6135.2</v>
      </c>
      <c r="J1476" s="1">
        <f>VLOOKUP(Sales[[#This Row],[Product ID]],Products[],4,0)</f>
        <v>704.91</v>
      </c>
      <c r="K1476" s="1">
        <f>Sales[[#This Row],[Total Sales]]-Sales[[#This Row],[Cost price]]</f>
        <v>5430.29</v>
      </c>
      <c r="L1476" s="1" t="str">
        <f>TEXT(Sales[[#This Row],[Date and Time]],"dddd")</f>
        <v>Thursday</v>
      </c>
      <c r="M1476" s="1" t="str">
        <f>TEXT(Sales[[#This Row],[Date and Time]],"mm")</f>
        <v>06</v>
      </c>
      <c r="N1476" s="10" t="str">
        <f>TEXT(Sales[[#This Row],[Date and Time]],"mmmm")</f>
        <v>June</v>
      </c>
    </row>
    <row r="1477" spans="1:14" x14ac:dyDescent="0.3">
      <c r="A1477" s="1" t="s">
        <v>4945</v>
      </c>
      <c r="B1477" s="2">
        <v>45317.173472222225</v>
      </c>
      <c r="C1477" s="1" t="s">
        <v>3408</v>
      </c>
      <c r="D1477" s="1" t="s">
        <v>683</v>
      </c>
      <c r="E1477" s="1" t="s">
        <v>3479</v>
      </c>
      <c r="F1477" s="1" t="s">
        <v>3467</v>
      </c>
      <c r="G1477" s="1">
        <v>452.5</v>
      </c>
      <c r="H1477" s="1">
        <v>6</v>
      </c>
      <c r="I1477" s="1">
        <f>Sales[[#This Row],[Selling Price]]*H1477</f>
        <v>2715</v>
      </c>
      <c r="J1477" s="1">
        <f>VLOOKUP(Sales[[#This Row],[Product ID]],Products[],4,0)</f>
        <v>28.84</v>
      </c>
      <c r="K1477" s="1">
        <f>Sales[[#This Row],[Total Sales]]-Sales[[#This Row],[Cost price]]</f>
        <v>2686.16</v>
      </c>
      <c r="L1477" s="1" t="str">
        <f>TEXT(Sales[[#This Row],[Date and Time]],"dddd")</f>
        <v>Friday</v>
      </c>
      <c r="M1477" s="1" t="str">
        <f>TEXT(Sales[[#This Row],[Date and Time]],"mm")</f>
        <v>01</v>
      </c>
      <c r="N1477" s="10" t="str">
        <f>TEXT(Sales[[#This Row],[Date and Time]],"mmmm")</f>
        <v>January</v>
      </c>
    </row>
    <row r="1478" spans="1:14" x14ac:dyDescent="0.3">
      <c r="A1478" s="1" t="s">
        <v>4946</v>
      </c>
      <c r="B1478" s="2">
        <v>45329.68645833333</v>
      </c>
      <c r="C1478" s="1" t="s">
        <v>3306</v>
      </c>
      <c r="D1478" s="1" t="s">
        <v>1010</v>
      </c>
      <c r="E1478" s="1" t="s">
        <v>3479</v>
      </c>
      <c r="F1478" s="1" t="s">
        <v>3467</v>
      </c>
      <c r="G1478" s="1">
        <v>57.94</v>
      </c>
      <c r="H1478" s="1">
        <v>8</v>
      </c>
      <c r="I1478" s="1">
        <f>Sales[[#This Row],[Selling Price]]*H1478</f>
        <v>463.52</v>
      </c>
      <c r="J1478" s="1">
        <f>VLOOKUP(Sales[[#This Row],[Product ID]],Products[],4,0)</f>
        <v>914.29</v>
      </c>
      <c r="K1478" s="1">
        <f>Sales[[#This Row],[Total Sales]]-Sales[[#This Row],[Cost price]]</f>
        <v>-450.77</v>
      </c>
      <c r="L1478" s="1" t="str">
        <f>TEXT(Sales[[#This Row],[Date and Time]],"dddd")</f>
        <v>Wednesday</v>
      </c>
      <c r="M1478" s="1" t="str">
        <f>TEXT(Sales[[#This Row],[Date and Time]],"mm")</f>
        <v>02</v>
      </c>
      <c r="N1478" s="10" t="str">
        <f>TEXT(Sales[[#This Row],[Date and Time]],"mmmm")</f>
        <v>February</v>
      </c>
    </row>
    <row r="1479" spans="1:14" x14ac:dyDescent="0.3">
      <c r="A1479" s="1" t="s">
        <v>4947</v>
      </c>
      <c r="B1479" s="2">
        <v>45450.97446759259</v>
      </c>
      <c r="C1479" s="1" t="s">
        <v>3390</v>
      </c>
      <c r="D1479" s="1" t="s">
        <v>3094</v>
      </c>
      <c r="E1479" s="1" t="s">
        <v>3464</v>
      </c>
      <c r="F1479" s="1" t="s">
        <v>3467</v>
      </c>
      <c r="G1479" s="1">
        <v>671.53</v>
      </c>
      <c r="H1479" s="1">
        <v>6</v>
      </c>
      <c r="I1479" s="1">
        <f>Sales[[#This Row],[Selling Price]]*H1479</f>
        <v>4029.18</v>
      </c>
      <c r="J1479" s="1">
        <f>VLOOKUP(Sales[[#This Row],[Product ID]],Products[],4,0)</f>
        <v>612.41999999999996</v>
      </c>
      <c r="K1479" s="1">
        <f>Sales[[#This Row],[Total Sales]]-Sales[[#This Row],[Cost price]]</f>
        <v>3416.7599999999998</v>
      </c>
      <c r="L1479" s="1" t="str">
        <f>TEXT(Sales[[#This Row],[Date and Time]],"dddd")</f>
        <v>Friday</v>
      </c>
      <c r="M1479" s="1" t="str">
        <f>TEXT(Sales[[#This Row],[Date and Time]],"mm")</f>
        <v>06</v>
      </c>
      <c r="N1479" s="10" t="str">
        <f>TEXT(Sales[[#This Row],[Date and Time]],"mmmm")</f>
        <v>June</v>
      </c>
    </row>
    <row r="1480" spans="1:14" x14ac:dyDescent="0.3">
      <c r="A1480" s="1" t="s">
        <v>4948</v>
      </c>
      <c r="B1480" s="2">
        <v>45537.829629629632</v>
      </c>
      <c r="C1480" s="1" t="s">
        <v>3446</v>
      </c>
      <c r="D1480" s="1" t="s">
        <v>3046</v>
      </c>
      <c r="E1480" s="1" t="s">
        <v>3466</v>
      </c>
      <c r="F1480" s="1" t="s">
        <v>3467</v>
      </c>
      <c r="G1480" s="1">
        <v>1593.48</v>
      </c>
      <c r="H1480" s="1">
        <v>8</v>
      </c>
      <c r="I1480" s="1">
        <f>Sales[[#This Row],[Selling Price]]*H1480</f>
        <v>12747.84</v>
      </c>
      <c r="J1480" s="1">
        <f>VLOOKUP(Sales[[#This Row],[Product ID]],Products[],4,0)</f>
        <v>809.98</v>
      </c>
      <c r="K1480" s="1">
        <f>Sales[[#This Row],[Total Sales]]-Sales[[#This Row],[Cost price]]</f>
        <v>11937.86</v>
      </c>
      <c r="L1480" s="1" t="str">
        <f>TEXT(Sales[[#This Row],[Date and Time]],"dddd")</f>
        <v>Monday</v>
      </c>
      <c r="M1480" s="1" t="str">
        <f>TEXT(Sales[[#This Row],[Date and Time]],"mm")</f>
        <v>09</v>
      </c>
      <c r="N1480" s="10" t="str">
        <f>TEXT(Sales[[#This Row],[Date and Time]],"mmmm")</f>
        <v>September</v>
      </c>
    </row>
    <row r="1481" spans="1:14" x14ac:dyDescent="0.3">
      <c r="A1481" s="1" t="s">
        <v>4949</v>
      </c>
      <c r="B1481" s="2">
        <v>45554.106469907405</v>
      </c>
      <c r="C1481" s="1" t="s">
        <v>3399</v>
      </c>
      <c r="D1481" s="1" t="s">
        <v>1669</v>
      </c>
      <c r="E1481" s="1" t="s">
        <v>3466</v>
      </c>
      <c r="F1481" s="1" t="s">
        <v>3472</v>
      </c>
      <c r="G1481" s="1">
        <v>1289.6199999999999</v>
      </c>
      <c r="H1481" s="1">
        <v>4</v>
      </c>
      <c r="I1481" s="1">
        <f>Sales[[#This Row],[Selling Price]]*H1481</f>
        <v>5158.4799999999996</v>
      </c>
      <c r="J1481" s="1">
        <f>VLOOKUP(Sales[[#This Row],[Product ID]],Products[],4,0)</f>
        <v>687.22</v>
      </c>
      <c r="K1481" s="1">
        <f>Sales[[#This Row],[Total Sales]]-Sales[[#This Row],[Cost price]]</f>
        <v>4471.2599999999993</v>
      </c>
      <c r="L1481" s="1" t="str">
        <f>TEXT(Sales[[#This Row],[Date and Time]],"dddd")</f>
        <v>Thursday</v>
      </c>
      <c r="M1481" s="1" t="str">
        <f>TEXT(Sales[[#This Row],[Date and Time]],"mm")</f>
        <v>09</v>
      </c>
      <c r="N1481" s="10" t="str">
        <f>TEXT(Sales[[#This Row],[Date and Time]],"mmmm")</f>
        <v>September</v>
      </c>
    </row>
    <row r="1482" spans="1:14" x14ac:dyDescent="0.3">
      <c r="A1482" s="1" t="s">
        <v>4950</v>
      </c>
      <c r="B1482" s="2">
        <v>45485.13385416667</v>
      </c>
      <c r="C1482" s="1" t="s">
        <v>3311</v>
      </c>
      <c r="D1482" s="1" t="s">
        <v>499</v>
      </c>
      <c r="E1482" s="1" t="s">
        <v>3479</v>
      </c>
      <c r="F1482" s="1" t="s">
        <v>3462</v>
      </c>
      <c r="G1482" s="1">
        <v>1982.41</v>
      </c>
      <c r="H1482" s="1">
        <v>3</v>
      </c>
      <c r="I1482" s="1">
        <f>Sales[[#This Row],[Selling Price]]*H1482</f>
        <v>5947.2300000000005</v>
      </c>
      <c r="J1482" s="1">
        <f>VLOOKUP(Sales[[#This Row],[Product ID]],Products[],4,0)</f>
        <v>961.88</v>
      </c>
      <c r="K1482" s="1">
        <f>Sales[[#This Row],[Total Sales]]-Sales[[#This Row],[Cost price]]</f>
        <v>4985.3500000000004</v>
      </c>
      <c r="L1482" s="1" t="str">
        <f>TEXT(Sales[[#This Row],[Date and Time]],"dddd")</f>
        <v>Friday</v>
      </c>
      <c r="M1482" s="1" t="str">
        <f>TEXT(Sales[[#This Row],[Date and Time]],"mm")</f>
        <v>07</v>
      </c>
      <c r="N1482" s="10" t="str">
        <f>TEXT(Sales[[#This Row],[Date and Time]],"mmmm")</f>
        <v>July</v>
      </c>
    </row>
    <row r="1483" spans="1:14" x14ac:dyDescent="0.3">
      <c r="A1483" s="1" t="s">
        <v>4951</v>
      </c>
      <c r="B1483" s="2">
        <v>45300.37804398148</v>
      </c>
      <c r="C1483" s="1" t="s">
        <v>3300</v>
      </c>
      <c r="D1483" s="1" t="s">
        <v>776</v>
      </c>
      <c r="E1483" s="1" t="s">
        <v>3466</v>
      </c>
      <c r="F1483" s="1" t="s">
        <v>3476</v>
      </c>
      <c r="G1483" s="1">
        <v>318.89</v>
      </c>
      <c r="H1483" s="1">
        <v>6</v>
      </c>
      <c r="I1483" s="1">
        <f>Sales[[#This Row],[Selling Price]]*H1483</f>
        <v>1913.34</v>
      </c>
      <c r="J1483" s="1">
        <f>VLOOKUP(Sales[[#This Row],[Product ID]],Products[],4,0)</f>
        <v>762.05</v>
      </c>
      <c r="K1483" s="1">
        <f>Sales[[#This Row],[Total Sales]]-Sales[[#This Row],[Cost price]]</f>
        <v>1151.29</v>
      </c>
      <c r="L1483" s="1" t="str">
        <f>TEXT(Sales[[#This Row],[Date and Time]],"dddd")</f>
        <v>Tuesday</v>
      </c>
      <c r="M1483" s="1" t="str">
        <f>TEXT(Sales[[#This Row],[Date and Time]],"mm")</f>
        <v>01</v>
      </c>
      <c r="N1483" s="10" t="str">
        <f>TEXT(Sales[[#This Row],[Date and Time]],"mmmm")</f>
        <v>January</v>
      </c>
    </row>
    <row r="1484" spans="1:14" x14ac:dyDescent="0.3">
      <c r="A1484" s="1" t="s">
        <v>4952</v>
      </c>
      <c r="B1484" s="2">
        <v>45477.218368055554</v>
      </c>
      <c r="C1484" s="1" t="s">
        <v>3253</v>
      </c>
      <c r="D1484" s="1" t="s">
        <v>1663</v>
      </c>
      <c r="E1484" s="1" t="s">
        <v>3464</v>
      </c>
      <c r="F1484" s="1" t="s">
        <v>3476</v>
      </c>
      <c r="G1484" s="1">
        <v>244.41</v>
      </c>
      <c r="H1484" s="1">
        <v>7</v>
      </c>
      <c r="I1484" s="1">
        <f>Sales[[#This Row],[Selling Price]]*H1484</f>
        <v>1710.87</v>
      </c>
      <c r="J1484" s="1">
        <f>VLOOKUP(Sales[[#This Row],[Product ID]],Products[],4,0)</f>
        <v>34.31</v>
      </c>
      <c r="K1484" s="1">
        <f>Sales[[#This Row],[Total Sales]]-Sales[[#This Row],[Cost price]]</f>
        <v>1676.56</v>
      </c>
      <c r="L1484" s="1" t="str">
        <f>TEXT(Sales[[#This Row],[Date and Time]],"dddd")</f>
        <v>Thursday</v>
      </c>
      <c r="M1484" s="1" t="str">
        <f>TEXT(Sales[[#This Row],[Date and Time]],"mm")</f>
        <v>07</v>
      </c>
      <c r="N1484" s="10" t="str">
        <f>TEXT(Sales[[#This Row],[Date and Time]],"mmmm")</f>
        <v>July</v>
      </c>
    </row>
    <row r="1485" spans="1:14" x14ac:dyDescent="0.3">
      <c r="A1485" s="1" t="s">
        <v>4953</v>
      </c>
      <c r="B1485" s="2">
        <v>45555.170810185184</v>
      </c>
      <c r="C1485" s="1" t="s">
        <v>3333</v>
      </c>
      <c r="D1485" s="1" t="s">
        <v>3034</v>
      </c>
      <c r="E1485" s="1" t="s">
        <v>3461</v>
      </c>
      <c r="F1485" s="1" t="s">
        <v>3469</v>
      </c>
      <c r="G1485" s="1">
        <v>979.02</v>
      </c>
      <c r="H1485" s="1">
        <v>4</v>
      </c>
      <c r="I1485" s="1">
        <f>Sales[[#This Row],[Selling Price]]*H1485</f>
        <v>3916.08</v>
      </c>
      <c r="J1485" s="1">
        <f>VLOOKUP(Sales[[#This Row],[Product ID]],Products[],4,0)</f>
        <v>783.02</v>
      </c>
      <c r="K1485" s="1">
        <f>Sales[[#This Row],[Total Sales]]-Sales[[#This Row],[Cost price]]</f>
        <v>3133.06</v>
      </c>
      <c r="L1485" s="1" t="str">
        <f>TEXT(Sales[[#This Row],[Date and Time]],"dddd")</f>
        <v>Friday</v>
      </c>
      <c r="M1485" s="1" t="str">
        <f>TEXT(Sales[[#This Row],[Date and Time]],"mm")</f>
        <v>09</v>
      </c>
      <c r="N1485" s="10" t="str">
        <f>TEXT(Sales[[#This Row],[Date and Time]],"mmmm")</f>
        <v>September</v>
      </c>
    </row>
    <row r="1486" spans="1:14" x14ac:dyDescent="0.3">
      <c r="A1486" s="1" t="s">
        <v>4954</v>
      </c>
      <c r="B1486" s="2">
        <v>45348.141226851854</v>
      </c>
      <c r="C1486" s="1" t="s">
        <v>3297</v>
      </c>
      <c r="D1486" s="1" t="s">
        <v>1587</v>
      </c>
      <c r="E1486" s="1" t="s">
        <v>3461</v>
      </c>
      <c r="F1486" s="1" t="s">
        <v>3462</v>
      </c>
      <c r="G1486" s="1">
        <v>845.45</v>
      </c>
      <c r="H1486" s="1">
        <v>4</v>
      </c>
      <c r="I1486" s="1">
        <f>Sales[[#This Row],[Selling Price]]*H1486</f>
        <v>3381.8</v>
      </c>
      <c r="J1486" s="1">
        <f>VLOOKUP(Sales[[#This Row],[Product ID]],Products[],4,0)</f>
        <v>821.78</v>
      </c>
      <c r="K1486" s="1">
        <f>Sales[[#This Row],[Total Sales]]-Sales[[#This Row],[Cost price]]</f>
        <v>2560.0200000000004</v>
      </c>
      <c r="L1486" s="1" t="str">
        <f>TEXT(Sales[[#This Row],[Date and Time]],"dddd")</f>
        <v>Monday</v>
      </c>
      <c r="M1486" s="1" t="str">
        <f>TEXT(Sales[[#This Row],[Date and Time]],"mm")</f>
        <v>02</v>
      </c>
      <c r="N1486" s="10" t="str">
        <f>TEXT(Sales[[#This Row],[Date and Time]],"mmmm")</f>
        <v>February</v>
      </c>
    </row>
    <row r="1487" spans="1:14" x14ac:dyDescent="0.3">
      <c r="A1487" s="1" t="s">
        <v>4955</v>
      </c>
      <c r="B1487" s="2">
        <v>45379.002476851849</v>
      </c>
      <c r="C1487" s="1" t="s">
        <v>3249</v>
      </c>
      <c r="D1487" s="1" t="s">
        <v>1631</v>
      </c>
      <c r="E1487" s="1" t="s">
        <v>3479</v>
      </c>
      <c r="F1487" s="1" t="s">
        <v>3462</v>
      </c>
      <c r="G1487" s="1">
        <v>269.72000000000003</v>
      </c>
      <c r="H1487" s="1">
        <v>1</v>
      </c>
      <c r="I1487" s="1">
        <f>Sales[[#This Row],[Selling Price]]*H1487</f>
        <v>269.72000000000003</v>
      </c>
      <c r="J1487" s="1">
        <f>VLOOKUP(Sales[[#This Row],[Product ID]],Products[],4,0)</f>
        <v>866.87</v>
      </c>
      <c r="K1487" s="1">
        <f>Sales[[#This Row],[Total Sales]]-Sales[[#This Row],[Cost price]]</f>
        <v>-597.15</v>
      </c>
      <c r="L1487" s="1" t="str">
        <f>TEXT(Sales[[#This Row],[Date and Time]],"dddd")</f>
        <v>Thursday</v>
      </c>
      <c r="M1487" s="1" t="str">
        <f>TEXT(Sales[[#This Row],[Date and Time]],"mm")</f>
        <v>03</v>
      </c>
      <c r="N1487" s="10" t="str">
        <f>TEXT(Sales[[#This Row],[Date and Time]],"mmmm")</f>
        <v>March</v>
      </c>
    </row>
    <row r="1488" spans="1:14" x14ac:dyDescent="0.3">
      <c r="A1488" s="1" t="s">
        <v>4956</v>
      </c>
      <c r="B1488" s="2">
        <v>45491.423333333332</v>
      </c>
      <c r="C1488" s="1" t="s">
        <v>3384</v>
      </c>
      <c r="D1488" s="1" t="s">
        <v>3028</v>
      </c>
      <c r="E1488" s="1" t="s">
        <v>3464</v>
      </c>
      <c r="F1488" s="1" t="s">
        <v>3467</v>
      </c>
      <c r="G1488" s="1">
        <v>1684.1</v>
      </c>
      <c r="H1488" s="1">
        <v>3</v>
      </c>
      <c r="I1488" s="1">
        <f>Sales[[#This Row],[Selling Price]]*H1488</f>
        <v>5052.2999999999993</v>
      </c>
      <c r="J1488" s="1">
        <f>VLOOKUP(Sales[[#This Row],[Product ID]],Products[],4,0)</f>
        <v>694.54</v>
      </c>
      <c r="K1488" s="1">
        <f>Sales[[#This Row],[Total Sales]]-Sales[[#This Row],[Cost price]]</f>
        <v>4357.7599999999993</v>
      </c>
      <c r="L1488" s="1" t="str">
        <f>TEXT(Sales[[#This Row],[Date and Time]],"dddd")</f>
        <v>Thursday</v>
      </c>
      <c r="M1488" s="1" t="str">
        <f>TEXT(Sales[[#This Row],[Date and Time]],"mm")</f>
        <v>07</v>
      </c>
      <c r="N1488" s="10" t="str">
        <f>TEXT(Sales[[#This Row],[Date and Time]],"mmmm")</f>
        <v>July</v>
      </c>
    </row>
    <row r="1489" spans="1:14" x14ac:dyDescent="0.3">
      <c r="A1489" s="1" t="s">
        <v>4957</v>
      </c>
      <c r="B1489" s="2">
        <v>45392.316979166666</v>
      </c>
      <c r="C1489" s="1" t="s">
        <v>3439</v>
      </c>
      <c r="D1489" s="1" t="s">
        <v>1194</v>
      </c>
      <c r="E1489" s="1" t="s">
        <v>3466</v>
      </c>
      <c r="F1489" s="1" t="s">
        <v>3476</v>
      </c>
      <c r="G1489" s="1">
        <v>892.2</v>
      </c>
      <c r="H1489" s="1">
        <v>10</v>
      </c>
      <c r="I1489" s="1">
        <f>Sales[[#This Row],[Selling Price]]*H1489</f>
        <v>8922</v>
      </c>
      <c r="J1489" s="1">
        <f>VLOOKUP(Sales[[#This Row],[Product ID]],Products[],4,0)</f>
        <v>945.84</v>
      </c>
      <c r="K1489" s="1">
        <f>Sales[[#This Row],[Total Sales]]-Sales[[#This Row],[Cost price]]</f>
        <v>7976.16</v>
      </c>
      <c r="L1489" s="1" t="str">
        <f>TEXT(Sales[[#This Row],[Date and Time]],"dddd")</f>
        <v>Wednesday</v>
      </c>
      <c r="M1489" s="1" t="str">
        <f>TEXT(Sales[[#This Row],[Date and Time]],"mm")</f>
        <v>04</v>
      </c>
      <c r="N1489" s="10" t="str">
        <f>TEXT(Sales[[#This Row],[Date and Time]],"mmmm")</f>
        <v>April</v>
      </c>
    </row>
    <row r="1490" spans="1:14" x14ac:dyDescent="0.3">
      <c r="A1490" s="1" t="s">
        <v>4958</v>
      </c>
      <c r="B1490" s="2">
        <v>45593.984317129631</v>
      </c>
      <c r="C1490" s="1" t="s">
        <v>3343</v>
      </c>
      <c r="D1490" s="1" t="s">
        <v>3091</v>
      </c>
      <c r="E1490" s="1" t="s">
        <v>3479</v>
      </c>
      <c r="F1490" s="1" t="s">
        <v>3467</v>
      </c>
      <c r="G1490" s="1">
        <v>1295.76</v>
      </c>
      <c r="H1490" s="1">
        <v>2</v>
      </c>
      <c r="I1490" s="1">
        <f>Sales[[#This Row],[Selling Price]]*H1490</f>
        <v>2591.52</v>
      </c>
      <c r="J1490" s="1">
        <f>VLOOKUP(Sales[[#This Row],[Product ID]],Products[],4,0)</f>
        <v>105.91</v>
      </c>
      <c r="K1490" s="1">
        <f>Sales[[#This Row],[Total Sales]]-Sales[[#This Row],[Cost price]]</f>
        <v>2485.61</v>
      </c>
      <c r="L1490" s="1" t="str">
        <f>TEXT(Sales[[#This Row],[Date and Time]],"dddd")</f>
        <v>Monday</v>
      </c>
      <c r="M1490" s="1" t="str">
        <f>TEXT(Sales[[#This Row],[Date and Time]],"mm")</f>
        <v>10</v>
      </c>
      <c r="N1490" s="10" t="str">
        <f>TEXT(Sales[[#This Row],[Date and Time]],"mmmm")</f>
        <v>October</v>
      </c>
    </row>
    <row r="1491" spans="1:14" x14ac:dyDescent="0.3">
      <c r="A1491" s="1" t="s">
        <v>4959</v>
      </c>
      <c r="B1491" s="2">
        <v>45332.339918981481</v>
      </c>
      <c r="C1491" s="1" t="s">
        <v>3443</v>
      </c>
      <c r="D1491" s="1" t="s">
        <v>1556</v>
      </c>
      <c r="E1491" s="1" t="s">
        <v>3471</v>
      </c>
      <c r="F1491" s="1" t="s">
        <v>3476</v>
      </c>
      <c r="G1491" s="1">
        <v>1626.28</v>
      </c>
      <c r="H1491" s="1">
        <v>8</v>
      </c>
      <c r="I1491" s="1">
        <f>Sales[[#This Row],[Selling Price]]*H1491</f>
        <v>13010.24</v>
      </c>
      <c r="J1491" s="1">
        <f>VLOOKUP(Sales[[#This Row],[Product ID]],Products[],4,0)</f>
        <v>787.31</v>
      </c>
      <c r="K1491" s="1">
        <f>Sales[[#This Row],[Total Sales]]-Sales[[#This Row],[Cost price]]</f>
        <v>12222.93</v>
      </c>
      <c r="L1491" s="1" t="str">
        <f>TEXT(Sales[[#This Row],[Date and Time]],"dddd")</f>
        <v>Saturday</v>
      </c>
      <c r="M1491" s="1" t="str">
        <f>TEXT(Sales[[#This Row],[Date and Time]],"mm")</f>
        <v>02</v>
      </c>
      <c r="N1491" s="10" t="str">
        <f>TEXT(Sales[[#This Row],[Date and Time]],"mmmm")</f>
        <v>February</v>
      </c>
    </row>
    <row r="1492" spans="1:14" x14ac:dyDescent="0.3">
      <c r="A1492" s="1" t="s">
        <v>4960</v>
      </c>
      <c r="B1492" s="2">
        <v>45409.661550925928</v>
      </c>
      <c r="C1492" s="1" t="s">
        <v>3305</v>
      </c>
      <c r="D1492" s="1" t="s">
        <v>1717</v>
      </c>
      <c r="E1492" s="1" t="s">
        <v>3464</v>
      </c>
      <c r="F1492" s="1" t="s">
        <v>3462</v>
      </c>
      <c r="G1492" s="1">
        <v>1988.99</v>
      </c>
      <c r="H1492" s="1">
        <v>4</v>
      </c>
      <c r="I1492" s="1">
        <f>Sales[[#This Row],[Selling Price]]*H1492</f>
        <v>7955.96</v>
      </c>
      <c r="J1492" s="1">
        <f>VLOOKUP(Sales[[#This Row],[Product ID]],Products[],4,0)</f>
        <v>376.96</v>
      </c>
      <c r="K1492" s="1">
        <f>Sales[[#This Row],[Total Sales]]-Sales[[#This Row],[Cost price]]</f>
        <v>7579</v>
      </c>
      <c r="L1492" s="1" t="str">
        <f>TEXT(Sales[[#This Row],[Date and Time]],"dddd")</f>
        <v>Saturday</v>
      </c>
      <c r="M1492" s="1" t="str">
        <f>TEXT(Sales[[#This Row],[Date and Time]],"mm")</f>
        <v>04</v>
      </c>
      <c r="N1492" s="10" t="str">
        <f>TEXT(Sales[[#This Row],[Date and Time]],"mmmm")</f>
        <v>April</v>
      </c>
    </row>
    <row r="1493" spans="1:14" x14ac:dyDescent="0.3">
      <c r="A1493" s="1" t="s">
        <v>4961</v>
      </c>
      <c r="B1493" s="2">
        <v>45425.011793981481</v>
      </c>
      <c r="C1493" s="1" t="s">
        <v>3368</v>
      </c>
      <c r="D1493" s="1" t="s">
        <v>2129</v>
      </c>
      <c r="E1493" s="1" t="s">
        <v>3471</v>
      </c>
      <c r="F1493" s="1" t="s">
        <v>3472</v>
      </c>
      <c r="G1493" s="1">
        <v>1210.93</v>
      </c>
      <c r="H1493" s="1">
        <v>8</v>
      </c>
      <c r="I1493" s="1">
        <f>Sales[[#This Row],[Selling Price]]*H1493</f>
        <v>9687.44</v>
      </c>
      <c r="J1493" s="1">
        <f>VLOOKUP(Sales[[#This Row],[Product ID]],Products[],4,0)</f>
        <v>197.58</v>
      </c>
      <c r="K1493" s="1">
        <f>Sales[[#This Row],[Total Sales]]-Sales[[#This Row],[Cost price]]</f>
        <v>9489.86</v>
      </c>
      <c r="L1493" s="1" t="str">
        <f>TEXT(Sales[[#This Row],[Date and Time]],"dddd")</f>
        <v>Monday</v>
      </c>
      <c r="M1493" s="1" t="str">
        <f>TEXT(Sales[[#This Row],[Date and Time]],"mm")</f>
        <v>05</v>
      </c>
      <c r="N1493" s="10" t="str">
        <f>TEXT(Sales[[#This Row],[Date and Time]],"mmmm")</f>
        <v>May</v>
      </c>
    </row>
    <row r="1494" spans="1:14" x14ac:dyDescent="0.3">
      <c r="A1494" s="1" t="s">
        <v>4962</v>
      </c>
      <c r="B1494" s="2">
        <v>45363.369293981479</v>
      </c>
      <c r="C1494" s="1" t="s">
        <v>3399</v>
      </c>
      <c r="D1494" s="1" t="s">
        <v>1512</v>
      </c>
      <c r="E1494" s="1" t="s">
        <v>3466</v>
      </c>
      <c r="F1494" s="1" t="s">
        <v>3467</v>
      </c>
      <c r="G1494" s="1">
        <v>1985.08</v>
      </c>
      <c r="H1494" s="1">
        <v>10</v>
      </c>
      <c r="I1494" s="1">
        <f>Sales[[#This Row],[Selling Price]]*H1494</f>
        <v>19850.8</v>
      </c>
      <c r="J1494" s="1">
        <f>VLOOKUP(Sales[[#This Row],[Product ID]],Products[],4,0)</f>
        <v>687.22</v>
      </c>
      <c r="K1494" s="1">
        <f>Sales[[#This Row],[Total Sales]]-Sales[[#This Row],[Cost price]]</f>
        <v>19163.579999999998</v>
      </c>
      <c r="L1494" s="1" t="str">
        <f>TEXT(Sales[[#This Row],[Date and Time]],"dddd")</f>
        <v>Tuesday</v>
      </c>
      <c r="M1494" s="1" t="str">
        <f>TEXT(Sales[[#This Row],[Date and Time]],"mm")</f>
        <v>03</v>
      </c>
      <c r="N1494" s="10" t="str">
        <f>TEXT(Sales[[#This Row],[Date and Time]],"mmmm")</f>
        <v>March</v>
      </c>
    </row>
    <row r="1495" spans="1:14" x14ac:dyDescent="0.3">
      <c r="A1495" s="1" t="s">
        <v>4963</v>
      </c>
      <c r="B1495" s="2">
        <v>45296.714837962965</v>
      </c>
      <c r="C1495" s="1" t="s">
        <v>3313</v>
      </c>
      <c r="D1495" s="1" t="s">
        <v>1284</v>
      </c>
      <c r="E1495" s="1" t="s">
        <v>3464</v>
      </c>
      <c r="F1495" s="1" t="s">
        <v>3469</v>
      </c>
      <c r="G1495" s="1">
        <v>121.37</v>
      </c>
      <c r="H1495" s="1">
        <v>4</v>
      </c>
      <c r="I1495" s="1">
        <f>Sales[[#This Row],[Selling Price]]*H1495</f>
        <v>485.48</v>
      </c>
      <c r="J1495" s="1">
        <f>VLOOKUP(Sales[[#This Row],[Product ID]],Products[],4,0)</f>
        <v>778.48</v>
      </c>
      <c r="K1495" s="1">
        <f>Sales[[#This Row],[Total Sales]]-Sales[[#This Row],[Cost price]]</f>
        <v>-293</v>
      </c>
      <c r="L1495" s="1" t="str">
        <f>TEXT(Sales[[#This Row],[Date and Time]],"dddd")</f>
        <v>Friday</v>
      </c>
      <c r="M1495" s="1" t="str">
        <f>TEXT(Sales[[#This Row],[Date and Time]],"mm")</f>
        <v>01</v>
      </c>
      <c r="N1495" s="10" t="str">
        <f>TEXT(Sales[[#This Row],[Date and Time]],"mmmm")</f>
        <v>January</v>
      </c>
    </row>
    <row r="1496" spans="1:14" x14ac:dyDescent="0.3">
      <c r="A1496" s="1" t="s">
        <v>4964</v>
      </c>
      <c r="B1496" s="2">
        <v>45329.723067129627</v>
      </c>
      <c r="C1496" s="1" t="s">
        <v>3253</v>
      </c>
      <c r="D1496" s="1" t="s">
        <v>2448</v>
      </c>
      <c r="E1496" s="1" t="s">
        <v>3466</v>
      </c>
      <c r="F1496" s="1" t="s">
        <v>3476</v>
      </c>
      <c r="G1496" s="1">
        <v>762.91</v>
      </c>
      <c r="H1496" s="1">
        <v>5</v>
      </c>
      <c r="I1496" s="1">
        <f>Sales[[#This Row],[Selling Price]]*H1496</f>
        <v>3814.5499999999997</v>
      </c>
      <c r="J1496" s="1">
        <f>VLOOKUP(Sales[[#This Row],[Product ID]],Products[],4,0)</f>
        <v>34.31</v>
      </c>
      <c r="K1496" s="1">
        <f>Sales[[#This Row],[Total Sales]]-Sales[[#This Row],[Cost price]]</f>
        <v>3780.24</v>
      </c>
      <c r="L1496" s="1" t="str">
        <f>TEXT(Sales[[#This Row],[Date and Time]],"dddd")</f>
        <v>Wednesday</v>
      </c>
      <c r="M1496" s="1" t="str">
        <f>TEXT(Sales[[#This Row],[Date and Time]],"mm")</f>
        <v>02</v>
      </c>
      <c r="N1496" s="10" t="str">
        <f>TEXT(Sales[[#This Row],[Date and Time]],"mmmm")</f>
        <v>February</v>
      </c>
    </row>
    <row r="1497" spans="1:14" x14ac:dyDescent="0.3">
      <c r="A1497" s="1" t="s">
        <v>4965</v>
      </c>
      <c r="B1497" s="2">
        <v>45382.874699074076</v>
      </c>
      <c r="C1497" s="1" t="s">
        <v>3348</v>
      </c>
      <c r="D1497" s="1" t="s">
        <v>1244</v>
      </c>
      <c r="E1497" s="1" t="s">
        <v>3461</v>
      </c>
      <c r="F1497" s="1" t="s">
        <v>3467</v>
      </c>
      <c r="G1497" s="1">
        <v>199.31</v>
      </c>
      <c r="H1497" s="1">
        <v>8</v>
      </c>
      <c r="I1497" s="1">
        <f>Sales[[#This Row],[Selling Price]]*H1497</f>
        <v>1594.48</v>
      </c>
      <c r="J1497" s="1">
        <f>VLOOKUP(Sales[[#This Row],[Product ID]],Products[],4,0)</f>
        <v>307.60000000000002</v>
      </c>
      <c r="K1497" s="1">
        <f>Sales[[#This Row],[Total Sales]]-Sales[[#This Row],[Cost price]]</f>
        <v>1286.8800000000001</v>
      </c>
      <c r="L1497" s="1" t="str">
        <f>TEXT(Sales[[#This Row],[Date and Time]],"dddd")</f>
        <v>Sunday</v>
      </c>
      <c r="M1497" s="1" t="str">
        <f>TEXT(Sales[[#This Row],[Date and Time]],"mm")</f>
        <v>03</v>
      </c>
      <c r="N1497" s="10" t="str">
        <f>TEXT(Sales[[#This Row],[Date and Time]],"mmmm")</f>
        <v>March</v>
      </c>
    </row>
    <row r="1498" spans="1:14" x14ac:dyDescent="0.3">
      <c r="A1498" s="1" t="s">
        <v>4966</v>
      </c>
      <c r="B1498" s="2">
        <v>45579.492395833331</v>
      </c>
      <c r="C1498" s="1" t="s">
        <v>3277</v>
      </c>
      <c r="D1498" s="1" t="s">
        <v>2789</v>
      </c>
      <c r="E1498" s="1" t="s">
        <v>3464</v>
      </c>
      <c r="F1498" s="1" t="s">
        <v>3467</v>
      </c>
      <c r="G1498" s="1">
        <v>1994.87</v>
      </c>
      <c r="H1498" s="1">
        <v>7</v>
      </c>
      <c r="I1498" s="1">
        <f>Sales[[#This Row],[Selling Price]]*H1498</f>
        <v>13964.09</v>
      </c>
      <c r="J1498" s="1">
        <f>VLOOKUP(Sales[[#This Row],[Product ID]],Products[],4,0)</f>
        <v>439.15</v>
      </c>
      <c r="K1498" s="1">
        <f>Sales[[#This Row],[Total Sales]]-Sales[[#This Row],[Cost price]]</f>
        <v>13524.94</v>
      </c>
      <c r="L1498" s="1" t="str">
        <f>TEXT(Sales[[#This Row],[Date and Time]],"dddd")</f>
        <v>Monday</v>
      </c>
      <c r="M1498" s="1" t="str">
        <f>TEXT(Sales[[#This Row],[Date and Time]],"mm")</f>
        <v>10</v>
      </c>
      <c r="N1498" s="10" t="str">
        <f>TEXT(Sales[[#This Row],[Date and Time]],"mmmm")</f>
        <v>October</v>
      </c>
    </row>
    <row r="1499" spans="1:14" x14ac:dyDescent="0.3">
      <c r="A1499" s="1" t="s">
        <v>4967</v>
      </c>
      <c r="B1499" s="2">
        <v>45555.466064814813</v>
      </c>
      <c r="C1499" s="1" t="s">
        <v>3332</v>
      </c>
      <c r="D1499" s="1" t="s">
        <v>2248</v>
      </c>
      <c r="E1499" s="1" t="s">
        <v>3461</v>
      </c>
      <c r="F1499" s="1" t="s">
        <v>3467</v>
      </c>
      <c r="G1499" s="1">
        <v>1114.17</v>
      </c>
      <c r="H1499" s="1">
        <v>6</v>
      </c>
      <c r="I1499" s="1">
        <f>Sales[[#This Row],[Selling Price]]*H1499</f>
        <v>6685.02</v>
      </c>
      <c r="J1499" s="1">
        <f>VLOOKUP(Sales[[#This Row],[Product ID]],Products[],4,0)</f>
        <v>348.54</v>
      </c>
      <c r="K1499" s="1">
        <f>Sales[[#This Row],[Total Sales]]-Sales[[#This Row],[Cost price]]</f>
        <v>6336.4800000000005</v>
      </c>
      <c r="L1499" s="1" t="str">
        <f>TEXT(Sales[[#This Row],[Date and Time]],"dddd")</f>
        <v>Friday</v>
      </c>
      <c r="M1499" s="1" t="str">
        <f>TEXT(Sales[[#This Row],[Date and Time]],"mm")</f>
        <v>09</v>
      </c>
      <c r="N1499" s="10" t="str">
        <f>TEXT(Sales[[#This Row],[Date and Time]],"mmmm")</f>
        <v>September</v>
      </c>
    </row>
    <row r="1500" spans="1:14" x14ac:dyDescent="0.3">
      <c r="A1500" s="1" t="s">
        <v>4968</v>
      </c>
      <c r="B1500" s="2">
        <v>45430.476018518515</v>
      </c>
      <c r="C1500" s="1" t="s">
        <v>3257</v>
      </c>
      <c r="D1500" s="1" t="s">
        <v>3142</v>
      </c>
      <c r="E1500" s="1" t="s">
        <v>3466</v>
      </c>
      <c r="F1500" s="1" t="s">
        <v>3469</v>
      </c>
      <c r="G1500" s="1">
        <v>712.03</v>
      </c>
      <c r="H1500" s="1">
        <v>7</v>
      </c>
      <c r="I1500" s="1">
        <f>Sales[[#This Row],[Selling Price]]*H1500</f>
        <v>4984.21</v>
      </c>
      <c r="J1500" s="1">
        <f>VLOOKUP(Sales[[#This Row],[Product ID]],Products[],4,0)</f>
        <v>288.51</v>
      </c>
      <c r="K1500" s="1">
        <f>Sales[[#This Row],[Total Sales]]-Sales[[#This Row],[Cost price]]</f>
        <v>4695.7</v>
      </c>
      <c r="L1500" s="1" t="str">
        <f>TEXT(Sales[[#This Row],[Date and Time]],"dddd")</f>
        <v>Saturday</v>
      </c>
      <c r="M1500" s="1" t="str">
        <f>TEXT(Sales[[#This Row],[Date and Time]],"mm")</f>
        <v>05</v>
      </c>
      <c r="N1500" s="10" t="str">
        <f>TEXT(Sales[[#This Row],[Date and Time]],"mmmm")</f>
        <v>May</v>
      </c>
    </row>
    <row r="1501" spans="1:14" x14ac:dyDescent="0.3">
      <c r="A1501" s="1" t="s">
        <v>4969</v>
      </c>
      <c r="B1501" s="2">
        <v>45310.983969907407</v>
      </c>
      <c r="C1501" s="1" t="s">
        <v>3285</v>
      </c>
      <c r="D1501" s="1" t="s">
        <v>118</v>
      </c>
      <c r="E1501" s="1" t="s">
        <v>3479</v>
      </c>
      <c r="F1501" s="1" t="s">
        <v>3462</v>
      </c>
      <c r="G1501" s="1">
        <v>1405.78</v>
      </c>
      <c r="H1501" s="1">
        <v>4</v>
      </c>
      <c r="I1501" s="1">
        <f>Sales[[#This Row],[Selling Price]]*H1501</f>
        <v>5623.12</v>
      </c>
      <c r="J1501" s="1">
        <f>VLOOKUP(Sales[[#This Row],[Product ID]],Products[],4,0)</f>
        <v>99.19</v>
      </c>
      <c r="K1501" s="1">
        <f>Sales[[#This Row],[Total Sales]]-Sales[[#This Row],[Cost price]]</f>
        <v>5523.93</v>
      </c>
      <c r="L1501" s="1" t="str">
        <f>TEXT(Sales[[#This Row],[Date and Time]],"dddd")</f>
        <v>Friday</v>
      </c>
      <c r="M1501" s="1" t="str">
        <f>TEXT(Sales[[#This Row],[Date and Time]],"mm")</f>
        <v>01</v>
      </c>
      <c r="N1501" s="10" t="str">
        <f>TEXT(Sales[[#This Row],[Date and Time]],"mmmm")</f>
        <v>January</v>
      </c>
    </row>
    <row r="1502" spans="1:14" x14ac:dyDescent="0.3">
      <c r="A1502" s="1" t="s">
        <v>4970</v>
      </c>
      <c r="B1502" s="2">
        <v>45304.814687500002</v>
      </c>
      <c r="C1502" s="1" t="s">
        <v>3354</v>
      </c>
      <c r="D1502" s="1" t="s">
        <v>1254</v>
      </c>
      <c r="E1502" s="1" t="s">
        <v>3466</v>
      </c>
      <c r="F1502" s="1" t="s">
        <v>3469</v>
      </c>
      <c r="G1502" s="1">
        <v>1533.49</v>
      </c>
      <c r="H1502" s="1">
        <v>2</v>
      </c>
      <c r="I1502" s="1">
        <f>Sales[[#This Row],[Selling Price]]*H1502</f>
        <v>3066.98</v>
      </c>
      <c r="J1502" s="1">
        <f>VLOOKUP(Sales[[#This Row],[Product ID]],Products[],4,0)</f>
        <v>294.83</v>
      </c>
      <c r="K1502" s="1">
        <f>Sales[[#This Row],[Total Sales]]-Sales[[#This Row],[Cost price]]</f>
        <v>2772.15</v>
      </c>
      <c r="L1502" s="1" t="str">
        <f>TEXT(Sales[[#This Row],[Date and Time]],"dddd")</f>
        <v>Saturday</v>
      </c>
      <c r="M1502" s="1" t="str">
        <f>TEXT(Sales[[#This Row],[Date and Time]],"mm")</f>
        <v>01</v>
      </c>
      <c r="N1502" s="10" t="str">
        <f>TEXT(Sales[[#This Row],[Date and Time]],"mmmm")</f>
        <v>January</v>
      </c>
    </row>
    <row r="1503" spans="1:14" x14ac:dyDescent="0.3">
      <c r="A1503" s="1" t="s">
        <v>4971</v>
      </c>
      <c r="B1503" s="2">
        <v>45480.069421296299</v>
      </c>
      <c r="C1503" s="1" t="s">
        <v>3438</v>
      </c>
      <c r="D1503" s="1" t="s">
        <v>3170</v>
      </c>
      <c r="E1503" s="1" t="s">
        <v>3471</v>
      </c>
      <c r="F1503" s="1" t="s">
        <v>3469</v>
      </c>
      <c r="G1503" s="1">
        <v>164.89</v>
      </c>
      <c r="H1503" s="1">
        <v>2</v>
      </c>
      <c r="I1503" s="1">
        <f>Sales[[#This Row],[Selling Price]]*H1503</f>
        <v>329.78</v>
      </c>
      <c r="J1503" s="1">
        <f>VLOOKUP(Sales[[#This Row],[Product ID]],Products[],4,0)</f>
        <v>751.58</v>
      </c>
      <c r="K1503" s="1">
        <f>Sales[[#This Row],[Total Sales]]-Sales[[#This Row],[Cost price]]</f>
        <v>-421.80000000000007</v>
      </c>
      <c r="L1503" s="1" t="str">
        <f>TEXT(Sales[[#This Row],[Date and Time]],"dddd")</f>
        <v>Sunday</v>
      </c>
      <c r="M1503" s="1" t="str">
        <f>TEXT(Sales[[#This Row],[Date and Time]],"mm")</f>
        <v>07</v>
      </c>
      <c r="N1503" s="10" t="str">
        <f>TEXT(Sales[[#This Row],[Date and Time]],"mmmm")</f>
        <v>July</v>
      </c>
    </row>
    <row r="1504" spans="1:14" x14ac:dyDescent="0.3">
      <c r="A1504" s="1" t="s">
        <v>4972</v>
      </c>
      <c r="B1504" s="2">
        <v>45343.195416666669</v>
      </c>
      <c r="C1504" s="1" t="s">
        <v>3444</v>
      </c>
      <c r="D1504" s="1" t="s">
        <v>2623</v>
      </c>
      <c r="E1504" s="1" t="s">
        <v>3466</v>
      </c>
      <c r="F1504" s="1" t="s">
        <v>3467</v>
      </c>
      <c r="G1504" s="1">
        <v>77.540000000000006</v>
      </c>
      <c r="H1504" s="1">
        <v>2</v>
      </c>
      <c r="I1504" s="1">
        <f>Sales[[#This Row],[Selling Price]]*H1504</f>
        <v>155.08000000000001</v>
      </c>
      <c r="J1504" s="1">
        <f>VLOOKUP(Sales[[#This Row],[Product ID]],Products[],4,0)</f>
        <v>148.63</v>
      </c>
      <c r="K1504" s="1">
        <f>Sales[[#This Row],[Total Sales]]-Sales[[#This Row],[Cost price]]</f>
        <v>6.4500000000000171</v>
      </c>
      <c r="L1504" s="1" t="str">
        <f>TEXT(Sales[[#This Row],[Date and Time]],"dddd")</f>
        <v>Wednesday</v>
      </c>
      <c r="M1504" s="1" t="str">
        <f>TEXT(Sales[[#This Row],[Date and Time]],"mm")</f>
        <v>02</v>
      </c>
      <c r="N1504" s="10" t="str">
        <f>TEXT(Sales[[#This Row],[Date and Time]],"mmmm")</f>
        <v>February</v>
      </c>
    </row>
    <row r="1505" spans="1:14" x14ac:dyDescent="0.3">
      <c r="A1505" s="1" t="s">
        <v>4973</v>
      </c>
      <c r="B1505" s="2">
        <v>45382.454143518517</v>
      </c>
      <c r="C1505" s="1" t="s">
        <v>3290</v>
      </c>
      <c r="D1505" s="1" t="s">
        <v>1556</v>
      </c>
      <c r="E1505" s="1" t="s">
        <v>3464</v>
      </c>
      <c r="F1505" s="1" t="s">
        <v>3467</v>
      </c>
      <c r="G1505" s="1">
        <v>1679.81</v>
      </c>
      <c r="H1505" s="1">
        <v>8</v>
      </c>
      <c r="I1505" s="1">
        <f>Sales[[#This Row],[Selling Price]]*H1505</f>
        <v>13438.48</v>
      </c>
      <c r="J1505" s="1">
        <f>VLOOKUP(Sales[[#This Row],[Product ID]],Products[],4,0)</f>
        <v>786.45</v>
      </c>
      <c r="K1505" s="1">
        <f>Sales[[#This Row],[Total Sales]]-Sales[[#This Row],[Cost price]]</f>
        <v>12652.029999999999</v>
      </c>
      <c r="L1505" s="1" t="str">
        <f>TEXT(Sales[[#This Row],[Date and Time]],"dddd")</f>
        <v>Sunday</v>
      </c>
      <c r="M1505" s="1" t="str">
        <f>TEXT(Sales[[#This Row],[Date and Time]],"mm")</f>
        <v>03</v>
      </c>
      <c r="N1505" s="10" t="str">
        <f>TEXT(Sales[[#This Row],[Date and Time]],"mmmm")</f>
        <v>March</v>
      </c>
    </row>
    <row r="1506" spans="1:14" x14ac:dyDescent="0.3">
      <c r="A1506" s="1" t="s">
        <v>4974</v>
      </c>
      <c r="B1506" s="2">
        <v>45377.781724537039</v>
      </c>
      <c r="C1506" s="1" t="s">
        <v>3314</v>
      </c>
      <c r="D1506" s="1" t="s">
        <v>28</v>
      </c>
      <c r="E1506" s="1" t="s">
        <v>3479</v>
      </c>
      <c r="F1506" s="1" t="s">
        <v>3467</v>
      </c>
      <c r="G1506" s="1">
        <v>581.41999999999996</v>
      </c>
      <c r="H1506" s="1">
        <v>6</v>
      </c>
      <c r="I1506" s="1">
        <f>Sales[[#This Row],[Selling Price]]*H1506</f>
        <v>3488.5199999999995</v>
      </c>
      <c r="J1506" s="1">
        <f>VLOOKUP(Sales[[#This Row],[Product ID]],Products[],4,0)</f>
        <v>925.53</v>
      </c>
      <c r="K1506" s="1">
        <f>Sales[[#This Row],[Total Sales]]-Sales[[#This Row],[Cost price]]</f>
        <v>2562.9899999999998</v>
      </c>
      <c r="L1506" s="1" t="str">
        <f>TEXT(Sales[[#This Row],[Date and Time]],"dddd")</f>
        <v>Tuesday</v>
      </c>
      <c r="M1506" s="1" t="str">
        <f>TEXT(Sales[[#This Row],[Date and Time]],"mm")</f>
        <v>03</v>
      </c>
      <c r="N1506" s="10" t="str">
        <f>TEXT(Sales[[#This Row],[Date and Time]],"mmmm")</f>
        <v>March</v>
      </c>
    </row>
    <row r="1507" spans="1:14" x14ac:dyDescent="0.3">
      <c r="A1507" s="1" t="s">
        <v>4975</v>
      </c>
      <c r="B1507" s="2">
        <v>45327.719143518516</v>
      </c>
      <c r="C1507" s="1" t="s">
        <v>3429</v>
      </c>
      <c r="D1507" s="1" t="s">
        <v>895</v>
      </c>
      <c r="E1507" s="1" t="s">
        <v>3479</v>
      </c>
      <c r="F1507" s="1" t="s">
        <v>3472</v>
      </c>
      <c r="G1507" s="1">
        <v>1757.3</v>
      </c>
      <c r="H1507" s="1">
        <v>10</v>
      </c>
      <c r="I1507" s="1">
        <f>Sales[[#This Row],[Selling Price]]*H1507</f>
        <v>17573</v>
      </c>
      <c r="J1507" s="1">
        <f>VLOOKUP(Sales[[#This Row],[Product ID]],Products[],4,0)</f>
        <v>653.88</v>
      </c>
      <c r="K1507" s="1">
        <f>Sales[[#This Row],[Total Sales]]-Sales[[#This Row],[Cost price]]</f>
        <v>16919.12</v>
      </c>
      <c r="L1507" s="1" t="str">
        <f>TEXT(Sales[[#This Row],[Date and Time]],"dddd")</f>
        <v>Monday</v>
      </c>
      <c r="M1507" s="1" t="str">
        <f>TEXT(Sales[[#This Row],[Date and Time]],"mm")</f>
        <v>02</v>
      </c>
      <c r="N1507" s="10" t="str">
        <f>TEXT(Sales[[#This Row],[Date and Time]],"mmmm")</f>
        <v>February</v>
      </c>
    </row>
    <row r="1508" spans="1:14" x14ac:dyDescent="0.3">
      <c r="A1508" s="1" t="s">
        <v>4976</v>
      </c>
      <c r="B1508" s="2">
        <v>45321.172951388886</v>
      </c>
      <c r="C1508" s="1" t="s">
        <v>3275</v>
      </c>
      <c r="D1508" s="1" t="s">
        <v>2037</v>
      </c>
      <c r="E1508" s="1" t="s">
        <v>3471</v>
      </c>
      <c r="F1508" s="1" t="s">
        <v>3469</v>
      </c>
      <c r="G1508" s="1">
        <v>1742.45</v>
      </c>
      <c r="H1508" s="1">
        <v>1</v>
      </c>
      <c r="I1508" s="1">
        <f>Sales[[#This Row],[Selling Price]]*H1508</f>
        <v>1742.45</v>
      </c>
      <c r="J1508" s="1">
        <f>VLOOKUP(Sales[[#This Row],[Product ID]],Products[],4,0)</f>
        <v>363.91</v>
      </c>
      <c r="K1508" s="1">
        <f>Sales[[#This Row],[Total Sales]]-Sales[[#This Row],[Cost price]]</f>
        <v>1378.54</v>
      </c>
      <c r="L1508" s="1" t="str">
        <f>TEXT(Sales[[#This Row],[Date and Time]],"dddd")</f>
        <v>Tuesday</v>
      </c>
      <c r="M1508" s="1" t="str">
        <f>TEXT(Sales[[#This Row],[Date and Time]],"mm")</f>
        <v>01</v>
      </c>
      <c r="N1508" s="10" t="str">
        <f>TEXT(Sales[[#This Row],[Date and Time]],"mmmm")</f>
        <v>January</v>
      </c>
    </row>
    <row r="1509" spans="1:14" x14ac:dyDescent="0.3">
      <c r="A1509" s="1" t="s">
        <v>4977</v>
      </c>
      <c r="B1509" s="2">
        <v>45441.080995370372</v>
      </c>
      <c r="C1509" s="1" t="s">
        <v>3442</v>
      </c>
      <c r="D1509" s="1" t="s">
        <v>2025</v>
      </c>
      <c r="E1509" s="1" t="s">
        <v>3479</v>
      </c>
      <c r="F1509" s="1" t="s">
        <v>3467</v>
      </c>
      <c r="G1509" s="1">
        <v>170.79</v>
      </c>
      <c r="H1509" s="1">
        <v>9</v>
      </c>
      <c r="I1509" s="1">
        <f>Sales[[#This Row],[Selling Price]]*H1509</f>
        <v>1537.11</v>
      </c>
      <c r="J1509" s="1">
        <f>VLOOKUP(Sales[[#This Row],[Product ID]],Products[],4,0)</f>
        <v>532.16999999999996</v>
      </c>
      <c r="K1509" s="1">
        <f>Sales[[#This Row],[Total Sales]]-Sales[[#This Row],[Cost price]]</f>
        <v>1004.9399999999999</v>
      </c>
      <c r="L1509" s="1" t="str">
        <f>TEXT(Sales[[#This Row],[Date and Time]],"dddd")</f>
        <v>Wednesday</v>
      </c>
      <c r="M1509" s="1" t="str">
        <f>TEXT(Sales[[#This Row],[Date and Time]],"mm")</f>
        <v>05</v>
      </c>
      <c r="N1509" s="10" t="str">
        <f>TEXT(Sales[[#This Row],[Date and Time]],"mmmm")</f>
        <v>May</v>
      </c>
    </row>
    <row r="1510" spans="1:14" x14ac:dyDescent="0.3">
      <c r="A1510" s="1" t="s">
        <v>4978</v>
      </c>
      <c r="B1510" s="2">
        <v>45432.890393518515</v>
      </c>
      <c r="C1510" s="1" t="s">
        <v>3390</v>
      </c>
      <c r="D1510" s="1" t="s">
        <v>2500</v>
      </c>
      <c r="E1510" s="1" t="s">
        <v>3479</v>
      </c>
      <c r="F1510" s="1" t="s">
        <v>3476</v>
      </c>
      <c r="G1510" s="1">
        <v>1377.63</v>
      </c>
      <c r="H1510" s="1">
        <v>10</v>
      </c>
      <c r="I1510" s="1">
        <f>Sales[[#This Row],[Selling Price]]*H1510</f>
        <v>13776.300000000001</v>
      </c>
      <c r="J1510" s="1">
        <f>VLOOKUP(Sales[[#This Row],[Product ID]],Products[],4,0)</f>
        <v>612.41999999999996</v>
      </c>
      <c r="K1510" s="1">
        <f>Sales[[#This Row],[Total Sales]]-Sales[[#This Row],[Cost price]]</f>
        <v>13163.880000000001</v>
      </c>
      <c r="L1510" s="1" t="str">
        <f>TEXT(Sales[[#This Row],[Date and Time]],"dddd")</f>
        <v>Monday</v>
      </c>
      <c r="M1510" s="1" t="str">
        <f>TEXT(Sales[[#This Row],[Date and Time]],"mm")</f>
        <v>05</v>
      </c>
      <c r="N1510" s="10" t="str">
        <f>TEXT(Sales[[#This Row],[Date and Time]],"mmmm")</f>
        <v>May</v>
      </c>
    </row>
    <row r="1511" spans="1:14" x14ac:dyDescent="0.3">
      <c r="A1511" s="1" t="s">
        <v>4979</v>
      </c>
      <c r="B1511" s="2">
        <v>45573.888819444444</v>
      </c>
      <c r="C1511" s="1" t="s">
        <v>3371</v>
      </c>
      <c r="D1511" s="1" t="s">
        <v>689</v>
      </c>
      <c r="E1511" s="1" t="s">
        <v>3479</v>
      </c>
      <c r="F1511" s="1" t="s">
        <v>3467</v>
      </c>
      <c r="G1511" s="1">
        <v>1855.55</v>
      </c>
      <c r="H1511" s="1">
        <v>10</v>
      </c>
      <c r="I1511" s="1">
        <f>Sales[[#This Row],[Selling Price]]*H1511</f>
        <v>18555.5</v>
      </c>
      <c r="J1511" s="1">
        <f>VLOOKUP(Sales[[#This Row],[Product ID]],Products[],4,0)</f>
        <v>370.52</v>
      </c>
      <c r="K1511" s="1">
        <f>Sales[[#This Row],[Total Sales]]-Sales[[#This Row],[Cost price]]</f>
        <v>18184.98</v>
      </c>
      <c r="L1511" s="1" t="str">
        <f>TEXT(Sales[[#This Row],[Date and Time]],"dddd")</f>
        <v>Tuesday</v>
      </c>
      <c r="M1511" s="1" t="str">
        <f>TEXT(Sales[[#This Row],[Date and Time]],"mm")</f>
        <v>10</v>
      </c>
      <c r="N1511" s="10" t="str">
        <f>TEXT(Sales[[#This Row],[Date and Time]],"mmmm")</f>
        <v>October</v>
      </c>
    </row>
    <row r="1512" spans="1:14" x14ac:dyDescent="0.3">
      <c r="A1512" s="1" t="s">
        <v>4980</v>
      </c>
      <c r="B1512" s="2">
        <v>45557.513796296298</v>
      </c>
      <c r="C1512" s="1" t="s">
        <v>3231</v>
      </c>
      <c r="D1512" s="1" t="s">
        <v>1176</v>
      </c>
      <c r="E1512" s="1" t="s">
        <v>3479</v>
      </c>
      <c r="F1512" s="1" t="s">
        <v>3467</v>
      </c>
      <c r="G1512" s="1">
        <v>288.05</v>
      </c>
      <c r="H1512" s="1">
        <v>6</v>
      </c>
      <c r="I1512" s="1">
        <f>Sales[[#This Row],[Selling Price]]*H1512</f>
        <v>1728.3000000000002</v>
      </c>
      <c r="J1512" s="1">
        <f>VLOOKUP(Sales[[#This Row],[Product ID]],Products[],4,0)</f>
        <v>157.37</v>
      </c>
      <c r="K1512" s="1">
        <f>Sales[[#This Row],[Total Sales]]-Sales[[#This Row],[Cost price]]</f>
        <v>1570.9300000000003</v>
      </c>
      <c r="L1512" s="1" t="str">
        <f>TEXT(Sales[[#This Row],[Date and Time]],"dddd")</f>
        <v>Sunday</v>
      </c>
      <c r="M1512" s="1" t="str">
        <f>TEXT(Sales[[#This Row],[Date and Time]],"mm")</f>
        <v>09</v>
      </c>
      <c r="N1512" s="10" t="str">
        <f>TEXT(Sales[[#This Row],[Date and Time]],"mmmm")</f>
        <v>September</v>
      </c>
    </row>
    <row r="1513" spans="1:14" x14ac:dyDescent="0.3">
      <c r="A1513" s="1" t="s">
        <v>4981</v>
      </c>
      <c r="B1513" s="2">
        <v>45473.074537037035</v>
      </c>
      <c r="C1513" s="1" t="s">
        <v>3294</v>
      </c>
      <c r="D1513" s="1" t="s">
        <v>423</v>
      </c>
      <c r="E1513" s="1" t="s">
        <v>3479</v>
      </c>
      <c r="F1513" s="1" t="s">
        <v>3472</v>
      </c>
      <c r="G1513" s="1">
        <v>1048.6199999999999</v>
      </c>
      <c r="H1513" s="1">
        <v>6</v>
      </c>
      <c r="I1513" s="1">
        <f>Sales[[#This Row],[Selling Price]]*H1513</f>
        <v>6291.7199999999993</v>
      </c>
      <c r="J1513" s="1">
        <f>VLOOKUP(Sales[[#This Row],[Product ID]],Products[],4,0)</f>
        <v>609.70000000000005</v>
      </c>
      <c r="K1513" s="1">
        <f>Sales[[#This Row],[Total Sales]]-Sales[[#This Row],[Cost price]]</f>
        <v>5682.0199999999995</v>
      </c>
      <c r="L1513" s="1" t="str">
        <f>TEXT(Sales[[#This Row],[Date and Time]],"dddd")</f>
        <v>Sunday</v>
      </c>
      <c r="M1513" s="1" t="str">
        <f>TEXT(Sales[[#This Row],[Date and Time]],"mm")</f>
        <v>06</v>
      </c>
      <c r="N1513" s="10" t="str">
        <f>TEXT(Sales[[#This Row],[Date and Time]],"mmmm")</f>
        <v>June</v>
      </c>
    </row>
    <row r="1514" spans="1:14" x14ac:dyDescent="0.3">
      <c r="A1514" s="1" t="s">
        <v>4982</v>
      </c>
      <c r="B1514" s="2">
        <v>45341.128078703703</v>
      </c>
      <c r="C1514" s="1" t="s">
        <v>3395</v>
      </c>
      <c r="D1514" s="1" t="s">
        <v>2367</v>
      </c>
      <c r="E1514" s="1" t="s">
        <v>3461</v>
      </c>
      <c r="F1514" s="1" t="s">
        <v>3462</v>
      </c>
      <c r="G1514" s="1">
        <v>1662.32</v>
      </c>
      <c r="H1514" s="1">
        <v>6</v>
      </c>
      <c r="I1514" s="1">
        <f>Sales[[#This Row],[Selling Price]]*H1514</f>
        <v>9973.92</v>
      </c>
      <c r="J1514" s="1">
        <f>VLOOKUP(Sales[[#This Row],[Product ID]],Products[],4,0)</f>
        <v>102.72</v>
      </c>
      <c r="K1514" s="1">
        <f>Sales[[#This Row],[Total Sales]]-Sales[[#This Row],[Cost price]]</f>
        <v>9871.2000000000007</v>
      </c>
      <c r="L1514" s="1" t="str">
        <f>TEXT(Sales[[#This Row],[Date and Time]],"dddd")</f>
        <v>Monday</v>
      </c>
      <c r="M1514" s="1" t="str">
        <f>TEXT(Sales[[#This Row],[Date and Time]],"mm")</f>
        <v>02</v>
      </c>
      <c r="N1514" s="10" t="str">
        <f>TEXT(Sales[[#This Row],[Date and Time]],"mmmm")</f>
        <v>February</v>
      </c>
    </row>
    <row r="1515" spans="1:14" x14ac:dyDescent="0.3">
      <c r="A1515" s="1" t="s">
        <v>4983</v>
      </c>
      <c r="B1515" s="2">
        <v>45560.94394675926</v>
      </c>
      <c r="C1515" s="1" t="s">
        <v>3228</v>
      </c>
      <c r="D1515" s="1" t="s">
        <v>2730</v>
      </c>
      <c r="E1515" s="1" t="s">
        <v>3479</v>
      </c>
      <c r="F1515" s="1" t="s">
        <v>3472</v>
      </c>
      <c r="G1515" s="1">
        <v>1998.54</v>
      </c>
      <c r="H1515" s="1">
        <v>3</v>
      </c>
      <c r="I1515" s="1">
        <f>Sales[[#This Row],[Selling Price]]*H1515</f>
        <v>5995.62</v>
      </c>
      <c r="J1515" s="1">
        <f>VLOOKUP(Sales[[#This Row],[Product ID]],Products[],4,0)</f>
        <v>96.13</v>
      </c>
      <c r="K1515" s="1">
        <f>Sales[[#This Row],[Total Sales]]-Sales[[#This Row],[Cost price]]</f>
        <v>5899.49</v>
      </c>
      <c r="L1515" s="1" t="str">
        <f>TEXT(Sales[[#This Row],[Date and Time]],"dddd")</f>
        <v>Wednesday</v>
      </c>
      <c r="M1515" s="1" t="str">
        <f>TEXT(Sales[[#This Row],[Date and Time]],"mm")</f>
        <v>09</v>
      </c>
      <c r="N1515" s="10" t="str">
        <f>TEXT(Sales[[#This Row],[Date and Time]],"mmmm")</f>
        <v>September</v>
      </c>
    </row>
    <row r="1516" spans="1:14" x14ac:dyDescent="0.3">
      <c r="A1516" s="1" t="s">
        <v>4984</v>
      </c>
      <c r="B1516" s="2">
        <v>45404.221030092594</v>
      </c>
      <c r="C1516" s="1" t="s">
        <v>3408</v>
      </c>
      <c r="D1516" s="1" t="s">
        <v>1179</v>
      </c>
      <c r="E1516" s="1" t="s">
        <v>3464</v>
      </c>
      <c r="F1516" s="1" t="s">
        <v>3469</v>
      </c>
      <c r="G1516" s="1">
        <v>51.75</v>
      </c>
      <c r="H1516" s="1">
        <v>6</v>
      </c>
      <c r="I1516" s="1">
        <f>Sales[[#This Row],[Selling Price]]*H1516</f>
        <v>310.5</v>
      </c>
      <c r="J1516" s="1">
        <f>VLOOKUP(Sales[[#This Row],[Product ID]],Products[],4,0)</f>
        <v>28.84</v>
      </c>
      <c r="K1516" s="1">
        <f>Sales[[#This Row],[Total Sales]]-Sales[[#This Row],[Cost price]]</f>
        <v>281.66000000000003</v>
      </c>
      <c r="L1516" s="1" t="str">
        <f>TEXT(Sales[[#This Row],[Date and Time]],"dddd")</f>
        <v>Monday</v>
      </c>
      <c r="M1516" s="1" t="str">
        <f>TEXT(Sales[[#This Row],[Date and Time]],"mm")</f>
        <v>04</v>
      </c>
      <c r="N1516" s="10" t="str">
        <f>TEXT(Sales[[#This Row],[Date and Time]],"mmmm")</f>
        <v>April</v>
      </c>
    </row>
    <row r="1517" spans="1:14" x14ac:dyDescent="0.3">
      <c r="A1517" s="1" t="s">
        <v>4985</v>
      </c>
      <c r="B1517" s="2">
        <v>45483.618217592593</v>
      </c>
      <c r="C1517" s="1" t="s">
        <v>3300</v>
      </c>
      <c r="D1517" s="1" t="s">
        <v>2319</v>
      </c>
      <c r="E1517" s="1" t="s">
        <v>3461</v>
      </c>
      <c r="F1517" s="1" t="s">
        <v>3472</v>
      </c>
      <c r="G1517" s="1">
        <v>40.590000000000003</v>
      </c>
      <c r="H1517" s="1">
        <v>9</v>
      </c>
      <c r="I1517" s="1">
        <f>Sales[[#This Row],[Selling Price]]*H1517</f>
        <v>365.31000000000006</v>
      </c>
      <c r="J1517" s="1">
        <f>VLOOKUP(Sales[[#This Row],[Product ID]],Products[],4,0)</f>
        <v>762.05</v>
      </c>
      <c r="K1517" s="1">
        <f>Sales[[#This Row],[Total Sales]]-Sales[[#This Row],[Cost price]]</f>
        <v>-396.7399999999999</v>
      </c>
      <c r="L1517" s="1" t="str">
        <f>TEXT(Sales[[#This Row],[Date and Time]],"dddd")</f>
        <v>Wednesday</v>
      </c>
      <c r="M1517" s="1" t="str">
        <f>TEXT(Sales[[#This Row],[Date and Time]],"mm")</f>
        <v>07</v>
      </c>
      <c r="N1517" s="10" t="str">
        <f>TEXT(Sales[[#This Row],[Date and Time]],"mmmm")</f>
        <v>July</v>
      </c>
    </row>
    <row r="1518" spans="1:14" x14ac:dyDescent="0.3">
      <c r="A1518" s="1" t="s">
        <v>4986</v>
      </c>
      <c r="B1518" s="2">
        <v>45373.256111111114</v>
      </c>
      <c r="C1518" s="1" t="s">
        <v>3373</v>
      </c>
      <c r="D1518" s="1" t="s">
        <v>891</v>
      </c>
      <c r="E1518" s="1" t="s">
        <v>3466</v>
      </c>
      <c r="F1518" s="1" t="s">
        <v>3467</v>
      </c>
      <c r="G1518" s="1">
        <v>583.09</v>
      </c>
      <c r="H1518" s="1">
        <v>3</v>
      </c>
      <c r="I1518" s="1">
        <f>Sales[[#This Row],[Selling Price]]*H1518</f>
        <v>1749.27</v>
      </c>
      <c r="J1518" s="1">
        <f>VLOOKUP(Sales[[#This Row],[Product ID]],Products[],4,0)</f>
        <v>821.86</v>
      </c>
      <c r="K1518" s="1">
        <f>Sales[[#This Row],[Total Sales]]-Sales[[#This Row],[Cost price]]</f>
        <v>927.41</v>
      </c>
      <c r="L1518" s="1" t="str">
        <f>TEXT(Sales[[#This Row],[Date and Time]],"dddd")</f>
        <v>Friday</v>
      </c>
      <c r="M1518" s="1" t="str">
        <f>TEXT(Sales[[#This Row],[Date and Time]],"mm")</f>
        <v>03</v>
      </c>
      <c r="N1518" s="10" t="str">
        <f>TEXT(Sales[[#This Row],[Date and Time]],"mmmm")</f>
        <v>March</v>
      </c>
    </row>
    <row r="1519" spans="1:14" x14ac:dyDescent="0.3">
      <c r="A1519" s="1" t="s">
        <v>4987</v>
      </c>
      <c r="B1519" s="2">
        <v>45441.952986111108</v>
      </c>
      <c r="C1519" s="1" t="s">
        <v>3234</v>
      </c>
      <c r="D1519" s="1" t="s">
        <v>1417</v>
      </c>
      <c r="E1519" s="1" t="s">
        <v>3479</v>
      </c>
      <c r="F1519" s="1" t="s">
        <v>3469</v>
      </c>
      <c r="G1519" s="1">
        <v>1372.03</v>
      </c>
      <c r="H1519" s="1">
        <v>2</v>
      </c>
      <c r="I1519" s="1">
        <f>Sales[[#This Row],[Selling Price]]*H1519</f>
        <v>2744.06</v>
      </c>
      <c r="J1519" s="1">
        <f>VLOOKUP(Sales[[#This Row],[Product ID]],Products[],4,0)</f>
        <v>851.56</v>
      </c>
      <c r="K1519" s="1">
        <f>Sales[[#This Row],[Total Sales]]-Sales[[#This Row],[Cost price]]</f>
        <v>1892.5</v>
      </c>
      <c r="L1519" s="1" t="str">
        <f>TEXT(Sales[[#This Row],[Date and Time]],"dddd")</f>
        <v>Wednesday</v>
      </c>
      <c r="M1519" s="1" t="str">
        <f>TEXT(Sales[[#This Row],[Date and Time]],"mm")</f>
        <v>05</v>
      </c>
      <c r="N1519" s="10" t="str">
        <f>TEXT(Sales[[#This Row],[Date and Time]],"mmmm")</f>
        <v>May</v>
      </c>
    </row>
    <row r="1520" spans="1:14" x14ac:dyDescent="0.3">
      <c r="A1520" s="1" t="s">
        <v>4988</v>
      </c>
      <c r="B1520" s="2">
        <v>45462.10491898148</v>
      </c>
      <c r="C1520" s="1" t="s">
        <v>3299</v>
      </c>
      <c r="D1520" s="1" t="s">
        <v>2865</v>
      </c>
      <c r="E1520" s="1" t="s">
        <v>3466</v>
      </c>
      <c r="F1520" s="1" t="s">
        <v>3472</v>
      </c>
      <c r="G1520" s="1">
        <v>742.63</v>
      </c>
      <c r="H1520" s="1">
        <v>5</v>
      </c>
      <c r="I1520" s="1">
        <f>Sales[[#This Row],[Selling Price]]*H1520</f>
        <v>3713.15</v>
      </c>
      <c r="J1520" s="1">
        <f>VLOOKUP(Sales[[#This Row],[Product ID]],Products[],4,0)</f>
        <v>401.98</v>
      </c>
      <c r="K1520" s="1">
        <f>Sales[[#This Row],[Total Sales]]-Sales[[#This Row],[Cost price]]</f>
        <v>3311.17</v>
      </c>
      <c r="L1520" s="1" t="str">
        <f>TEXT(Sales[[#This Row],[Date and Time]],"dddd")</f>
        <v>Wednesday</v>
      </c>
      <c r="M1520" s="1" t="str">
        <f>TEXT(Sales[[#This Row],[Date and Time]],"mm")</f>
        <v>06</v>
      </c>
      <c r="N1520" s="10" t="str">
        <f>TEXT(Sales[[#This Row],[Date and Time]],"mmmm")</f>
        <v>June</v>
      </c>
    </row>
    <row r="1521" spans="1:14" x14ac:dyDescent="0.3">
      <c r="A1521" s="1" t="s">
        <v>4989</v>
      </c>
      <c r="B1521" s="2">
        <v>45487.395219907405</v>
      </c>
      <c r="C1521" s="1" t="s">
        <v>3427</v>
      </c>
      <c r="D1521" s="1" t="s">
        <v>1001</v>
      </c>
      <c r="E1521" s="1" t="s">
        <v>3466</v>
      </c>
      <c r="F1521" s="1" t="s">
        <v>3472</v>
      </c>
      <c r="G1521" s="1">
        <v>1477.83</v>
      </c>
      <c r="H1521" s="1">
        <v>5</v>
      </c>
      <c r="I1521" s="1">
        <f>Sales[[#This Row],[Selling Price]]*H1521</f>
        <v>7389.15</v>
      </c>
      <c r="J1521" s="1">
        <f>VLOOKUP(Sales[[#This Row],[Product ID]],Products[],4,0)</f>
        <v>348.26</v>
      </c>
      <c r="K1521" s="1">
        <f>Sales[[#This Row],[Total Sales]]-Sales[[#This Row],[Cost price]]</f>
        <v>7040.8899999999994</v>
      </c>
      <c r="L1521" s="1" t="str">
        <f>TEXT(Sales[[#This Row],[Date and Time]],"dddd")</f>
        <v>Sunday</v>
      </c>
      <c r="M1521" s="1" t="str">
        <f>TEXT(Sales[[#This Row],[Date and Time]],"mm")</f>
        <v>07</v>
      </c>
      <c r="N1521" s="10" t="str">
        <f>TEXT(Sales[[#This Row],[Date and Time]],"mmmm")</f>
        <v>July</v>
      </c>
    </row>
    <row r="1522" spans="1:14" x14ac:dyDescent="0.3">
      <c r="A1522" s="1" t="s">
        <v>4990</v>
      </c>
      <c r="B1522" s="2">
        <v>45353.261354166665</v>
      </c>
      <c r="C1522" s="1" t="s">
        <v>3408</v>
      </c>
      <c r="D1522" s="1" t="s">
        <v>165</v>
      </c>
      <c r="E1522" s="1" t="s">
        <v>3464</v>
      </c>
      <c r="F1522" s="1" t="s">
        <v>3472</v>
      </c>
      <c r="G1522" s="1">
        <v>1693.89</v>
      </c>
      <c r="H1522" s="1">
        <v>1</v>
      </c>
      <c r="I1522" s="1">
        <f>Sales[[#This Row],[Selling Price]]*H1522</f>
        <v>1693.89</v>
      </c>
      <c r="J1522" s="1">
        <f>VLOOKUP(Sales[[#This Row],[Product ID]],Products[],4,0)</f>
        <v>28.84</v>
      </c>
      <c r="K1522" s="1">
        <f>Sales[[#This Row],[Total Sales]]-Sales[[#This Row],[Cost price]]</f>
        <v>1665.0500000000002</v>
      </c>
      <c r="L1522" s="1" t="str">
        <f>TEXT(Sales[[#This Row],[Date and Time]],"dddd")</f>
        <v>Saturday</v>
      </c>
      <c r="M1522" s="1" t="str">
        <f>TEXT(Sales[[#This Row],[Date and Time]],"mm")</f>
        <v>03</v>
      </c>
      <c r="N1522" s="10" t="str">
        <f>TEXT(Sales[[#This Row],[Date and Time]],"mmmm")</f>
        <v>March</v>
      </c>
    </row>
    <row r="1523" spans="1:14" x14ac:dyDescent="0.3">
      <c r="A1523" s="1" t="s">
        <v>4991</v>
      </c>
      <c r="B1523" s="2">
        <v>45490.365740740737</v>
      </c>
      <c r="C1523" s="1" t="s">
        <v>3419</v>
      </c>
      <c r="D1523" s="1" t="s">
        <v>1146</v>
      </c>
      <c r="E1523" s="1" t="s">
        <v>3471</v>
      </c>
      <c r="F1523" s="1" t="s">
        <v>3467</v>
      </c>
      <c r="G1523" s="1">
        <v>1395.14</v>
      </c>
      <c r="H1523" s="1">
        <v>7</v>
      </c>
      <c r="I1523" s="1">
        <f>Sales[[#This Row],[Selling Price]]*H1523</f>
        <v>9765.9800000000014</v>
      </c>
      <c r="J1523" s="1">
        <f>VLOOKUP(Sales[[#This Row],[Product ID]],Products[],4,0)</f>
        <v>925.33</v>
      </c>
      <c r="K1523" s="1">
        <f>Sales[[#This Row],[Total Sales]]-Sales[[#This Row],[Cost price]]</f>
        <v>8840.6500000000015</v>
      </c>
      <c r="L1523" s="1" t="str">
        <f>TEXT(Sales[[#This Row],[Date and Time]],"dddd")</f>
        <v>Wednesday</v>
      </c>
      <c r="M1523" s="1" t="str">
        <f>TEXT(Sales[[#This Row],[Date and Time]],"mm")</f>
        <v>07</v>
      </c>
      <c r="N1523" s="10" t="str">
        <f>TEXT(Sales[[#This Row],[Date and Time]],"mmmm")</f>
        <v>July</v>
      </c>
    </row>
    <row r="1524" spans="1:14" x14ac:dyDescent="0.3">
      <c r="A1524" s="1" t="s">
        <v>4992</v>
      </c>
      <c r="B1524" s="2">
        <v>45511.985023148147</v>
      </c>
      <c r="C1524" s="1" t="s">
        <v>3331</v>
      </c>
      <c r="D1524" s="1" t="s">
        <v>2727</v>
      </c>
      <c r="E1524" s="1" t="s">
        <v>3464</v>
      </c>
      <c r="F1524" s="1" t="s">
        <v>3472</v>
      </c>
      <c r="G1524" s="1">
        <v>1767.96</v>
      </c>
      <c r="H1524" s="1">
        <v>1</v>
      </c>
      <c r="I1524" s="1">
        <f>Sales[[#This Row],[Selling Price]]*H1524</f>
        <v>1767.96</v>
      </c>
      <c r="J1524" s="1">
        <f>VLOOKUP(Sales[[#This Row],[Product ID]],Products[],4,0)</f>
        <v>799.06</v>
      </c>
      <c r="K1524" s="1">
        <f>Sales[[#This Row],[Total Sales]]-Sales[[#This Row],[Cost price]]</f>
        <v>968.90000000000009</v>
      </c>
      <c r="L1524" s="1" t="str">
        <f>TEXT(Sales[[#This Row],[Date and Time]],"dddd")</f>
        <v>Wednesday</v>
      </c>
      <c r="M1524" s="1" t="str">
        <f>TEXT(Sales[[#This Row],[Date and Time]],"mm")</f>
        <v>08</v>
      </c>
      <c r="N1524" s="10" t="str">
        <f>TEXT(Sales[[#This Row],[Date and Time]],"mmmm")</f>
        <v>August</v>
      </c>
    </row>
    <row r="1525" spans="1:14" x14ac:dyDescent="0.3">
      <c r="A1525" s="1" t="s">
        <v>4993</v>
      </c>
      <c r="B1525" s="2">
        <v>45461.654120370367</v>
      </c>
      <c r="C1525" s="1" t="s">
        <v>3304</v>
      </c>
      <c r="D1525" s="1" t="s">
        <v>2762</v>
      </c>
      <c r="E1525" s="1" t="s">
        <v>3466</v>
      </c>
      <c r="F1525" s="1" t="s">
        <v>3476</v>
      </c>
      <c r="G1525" s="1">
        <v>532.99</v>
      </c>
      <c r="H1525" s="1">
        <v>10</v>
      </c>
      <c r="I1525" s="1">
        <f>Sales[[#This Row],[Selling Price]]*H1525</f>
        <v>5329.9</v>
      </c>
      <c r="J1525" s="1">
        <f>VLOOKUP(Sales[[#This Row],[Product ID]],Products[],4,0)</f>
        <v>17.89</v>
      </c>
      <c r="K1525" s="1">
        <f>Sales[[#This Row],[Total Sales]]-Sales[[#This Row],[Cost price]]</f>
        <v>5312.0099999999993</v>
      </c>
      <c r="L1525" s="1" t="str">
        <f>TEXT(Sales[[#This Row],[Date and Time]],"dddd")</f>
        <v>Tuesday</v>
      </c>
      <c r="M1525" s="1" t="str">
        <f>TEXT(Sales[[#This Row],[Date and Time]],"mm")</f>
        <v>06</v>
      </c>
      <c r="N1525" s="10" t="str">
        <f>TEXT(Sales[[#This Row],[Date and Time]],"mmmm")</f>
        <v>June</v>
      </c>
    </row>
    <row r="1526" spans="1:14" x14ac:dyDescent="0.3">
      <c r="A1526" s="1" t="s">
        <v>4994</v>
      </c>
      <c r="B1526" s="2">
        <v>45480.654791666668</v>
      </c>
      <c r="C1526" s="1" t="s">
        <v>3261</v>
      </c>
      <c r="D1526" s="1" t="s">
        <v>723</v>
      </c>
      <c r="E1526" s="1" t="s">
        <v>3464</v>
      </c>
      <c r="F1526" s="1" t="s">
        <v>3462</v>
      </c>
      <c r="G1526" s="1">
        <v>946.46</v>
      </c>
      <c r="H1526" s="1">
        <v>7</v>
      </c>
      <c r="I1526" s="1">
        <f>Sales[[#This Row],[Selling Price]]*H1526</f>
        <v>6625.22</v>
      </c>
      <c r="J1526" s="1">
        <f>VLOOKUP(Sales[[#This Row],[Product ID]],Products[],4,0)</f>
        <v>950.81</v>
      </c>
      <c r="K1526" s="1">
        <f>Sales[[#This Row],[Total Sales]]-Sales[[#This Row],[Cost price]]</f>
        <v>5674.41</v>
      </c>
      <c r="L1526" s="1" t="str">
        <f>TEXT(Sales[[#This Row],[Date and Time]],"dddd")</f>
        <v>Sunday</v>
      </c>
      <c r="M1526" s="1" t="str">
        <f>TEXT(Sales[[#This Row],[Date and Time]],"mm")</f>
        <v>07</v>
      </c>
      <c r="N1526" s="10" t="str">
        <f>TEXT(Sales[[#This Row],[Date and Time]],"mmmm")</f>
        <v>July</v>
      </c>
    </row>
    <row r="1527" spans="1:14" x14ac:dyDescent="0.3">
      <c r="A1527" s="1" t="s">
        <v>4995</v>
      </c>
      <c r="B1527" s="2">
        <v>45467.259363425925</v>
      </c>
      <c r="C1527" s="1" t="s">
        <v>3297</v>
      </c>
      <c r="D1527" s="1" t="s">
        <v>701</v>
      </c>
      <c r="E1527" s="1" t="s">
        <v>3479</v>
      </c>
      <c r="F1527" s="1" t="s">
        <v>3476</v>
      </c>
      <c r="G1527" s="1">
        <v>200.79</v>
      </c>
      <c r="H1527" s="1">
        <v>8</v>
      </c>
      <c r="I1527" s="1">
        <f>Sales[[#This Row],[Selling Price]]*H1527</f>
        <v>1606.32</v>
      </c>
      <c r="J1527" s="1">
        <f>VLOOKUP(Sales[[#This Row],[Product ID]],Products[],4,0)</f>
        <v>821.78</v>
      </c>
      <c r="K1527" s="1">
        <f>Sales[[#This Row],[Total Sales]]-Sales[[#This Row],[Cost price]]</f>
        <v>784.54</v>
      </c>
      <c r="L1527" s="1" t="str">
        <f>TEXT(Sales[[#This Row],[Date and Time]],"dddd")</f>
        <v>Monday</v>
      </c>
      <c r="M1527" s="1" t="str">
        <f>TEXT(Sales[[#This Row],[Date and Time]],"mm")</f>
        <v>06</v>
      </c>
      <c r="N1527" s="10" t="str">
        <f>TEXT(Sales[[#This Row],[Date and Time]],"mmmm")</f>
        <v>June</v>
      </c>
    </row>
    <row r="1528" spans="1:14" x14ac:dyDescent="0.3">
      <c r="A1528" s="1" t="s">
        <v>4996</v>
      </c>
      <c r="B1528" s="2">
        <v>45318.279178240744</v>
      </c>
      <c r="C1528" s="1" t="s">
        <v>3312</v>
      </c>
      <c r="D1528" s="1" t="s">
        <v>3115</v>
      </c>
      <c r="E1528" s="1" t="s">
        <v>3479</v>
      </c>
      <c r="F1528" s="1" t="s">
        <v>3472</v>
      </c>
      <c r="G1528" s="1">
        <v>251.14</v>
      </c>
      <c r="H1528" s="1">
        <v>9</v>
      </c>
      <c r="I1528" s="1">
        <f>Sales[[#This Row],[Selling Price]]*H1528</f>
        <v>2260.2599999999998</v>
      </c>
      <c r="J1528" s="1">
        <f>VLOOKUP(Sales[[#This Row],[Product ID]],Products[],4,0)</f>
        <v>193.63</v>
      </c>
      <c r="K1528" s="1">
        <f>Sales[[#This Row],[Total Sales]]-Sales[[#This Row],[Cost price]]</f>
        <v>2066.6299999999997</v>
      </c>
      <c r="L1528" s="1" t="str">
        <f>TEXT(Sales[[#This Row],[Date and Time]],"dddd")</f>
        <v>Saturday</v>
      </c>
      <c r="M1528" s="1" t="str">
        <f>TEXT(Sales[[#This Row],[Date and Time]],"mm")</f>
        <v>01</v>
      </c>
      <c r="N1528" s="10" t="str">
        <f>TEXT(Sales[[#This Row],[Date and Time]],"mmmm")</f>
        <v>January</v>
      </c>
    </row>
    <row r="1529" spans="1:14" x14ac:dyDescent="0.3">
      <c r="A1529" s="1" t="s">
        <v>4997</v>
      </c>
      <c r="B1529" s="2">
        <v>45575.429131944446</v>
      </c>
      <c r="C1529" s="1" t="s">
        <v>3278</v>
      </c>
      <c r="D1529" s="1" t="s">
        <v>1261</v>
      </c>
      <c r="E1529" s="1" t="s">
        <v>3466</v>
      </c>
      <c r="F1529" s="1" t="s">
        <v>3467</v>
      </c>
      <c r="G1529" s="1">
        <v>1217.46</v>
      </c>
      <c r="H1529" s="1">
        <v>8</v>
      </c>
      <c r="I1529" s="1">
        <f>Sales[[#This Row],[Selling Price]]*H1529</f>
        <v>9739.68</v>
      </c>
      <c r="J1529" s="1">
        <f>VLOOKUP(Sales[[#This Row],[Product ID]],Products[],4,0)</f>
        <v>330.51</v>
      </c>
      <c r="K1529" s="1">
        <f>Sales[[#This Row],[Total Sales]]-Sales[[#This Row],[Cost price]]</f>
        <v>9409.17</v>
      </c>
      <c r="L1529" s="1" t="str">
        <f>TEXT(Sales[[#This Row],[Date and Time]],"dddd")</f>
        <v>Thursday</v>
      </c>
      <c r="M1529" s="1" t="str">
        <f>TEXT(Sales[[#This Row],[Date and Time]],"mm")</f>
        <v>10</v>
      </c>
      <c r="N1529" s="10" t="str">
        <f>TEXT(Sales[[#This Row],[Date and Time]],"mmmm")</f>
        <v>October</v>
      </c>
    </row>
    <row r="1530" spans="1:14" x14ac:dyDescent="0.3">
      <c r="A1530" s="1" t="s">
        <v>4998</v>
      </c>
      <c r="B1530" s="2">
        <v>45553.244363425925</v>
      </c>
      <c r="C1530" s="1" t="s">
        <v>3319</v>
      </c>
      <c r="D1530" s="1" t="s">
        <v>586</v>
      </c>
      <c r="E1530" s="1" t="s">
        <v>3466</v>
      </c>
      <c r="F1530" s="1" t="s">
        <v>3462</v>
      </c>
      <c r="G1530" s="1">
        <v>1920.78</v>
      </c>
      <c r="H1530" s="1">
        <v>9</v>
      </c>
      <c r="I1530" s="1">
        <f>Sales[[#This Row],[Selling Price]]*H1530</f>
        <v>17287.02</v>
      </c>
      <c r="J1530" s="1">
        <f>VLOOKUP(Sales[[#This Row],[Product ID]],Products[],4,0)</f>
        <v>704.91</v>
      </c>
      <c r="K1530" s="1">
        <f>Sales[[#This Row],[Total Sales]]-Sales[[#This Row],[Cost price]]</f>
        <v>16582.11</v>
      </c>
      <c r="L1530" s="1" t="str">
        <f>TEXT(Sales[[#This Row],[Date and Time]],"dddd")</f>
        <v>Wednesday</v>
      </c>
      <c r="M1530" s="1" t="str">
        <f>TEXT(Sales[[#This Row],[Date and Time]],"mm")</f>
        <v>09</v>
      </c>
      <c r="N1530" s="10" t="str">
        <f>TEXT(Sales[[#This Row],[Date and Time]],"mmmm")</f>
        <v>September</v>
      </c>
    </row>
    <row r="1531" spans="1:14" x14ac:dyDescent="0.3">
      <c r="A1531" s="1" t="s">
        <v>4999</v>
      </c>
      <c r="B1531" s="2">
        <v>45320.577847222223</v>
      </c>
      <c r="C1531" s="1" t="s">
        <v>3422</v>
      </c>
      <c r="D1531" s="1" t="s">
        <v>1410</v>
      </c>
      <c r="E1531" s="1" t="s">
        <v>3464</v>
      </c>
      <c r="F1531" s="1" t="s">
        <v>3476</v>
      </c>
      <c r="G1531" s="1">
        <v>781.38</v>
      </c>
      <c r="H1531" s="1">
        <v>10</v>
      </c>
      <c r="I1531" s="1">
        <f>Sales[[#This Row],[Selling Price]]*H1531</f>
        <v>7813.8</v>
      </c>
      <c r="J1531" s="1">
        <f>VLOOKUP(Sales[[#This Row],[Product ID]],Products[],4,0)</f>
        <v>772.45</v>
      </c>
      <c r="K1531" s="1">
        <f>Sales[[#This Row],[Total Sales]]-Sales[[#This Row],[Cost price]]</f>
        <v>7041.35</v>
      </c>
      <c r="L1531" s="1" t="str">
        <f>TEXT(Sales[[#This Row],[Date and Time]],"dddd")</f>
        <v>Monday</v>
      </c>
      <c r="M1531" s="1" t="str">
        <f>TEXT(Sales[[#This Row],[Date and Time]],"mm")</f>
        <v>01</v>
      </c>
      <c r="N1531" s="10" t="str">
        <f>TEXT(Sales[[#This Row],[Date and Time]],"mmmm")</f>
        <v>January</v>
      </c>
    </row>
    <row r="1532" spans="1:14" x14ac:dyDescent="0.3">
      <c r="A1532" s="1" t="s">
        <v>5000</v>
      </c>
      <c r="B1532" s="2">
        <v>45365.322280092594</v>
      </c>
      <c r="C1532" s="1" t="s">
        <v>3332</v>
      </c>
      <c r="D1532" s="1" t="s">
        <v>1646</v>
      </c>
      <c r="E1532" s="1" t="s">
        <v>3466</v>
      </c>
      <c r="F1532" s="1" t="s">
        <v>3476</v>
      </c>
      <c r="G1532" s="1">
        <v>578.83000000000004</v>
      </c>
      <c r="H1532" s="1">
        <v>2</v>
      </c>
      <c r="I1532" s="1">
        <f>Sales[[#This Row],[Selling Price]]*H1532</f>
        <v>1157.6600000000001</v>
      </c>
      <c r="J1532" s="1">
        <f>VLOOKUP(Sales[[#This Row],[Product ID]],Products[],4,0)</f>
        <v>348.54</v>
      </c>
      <c r="K1532" s="1">
        <f>Sales[[#This Row],[Total Sales]]-Sales[[#This Row],[Cost price]]</f>
        <v>809.12000000000012</v>
      </c>
      <c r="L1532" s="1" t="str">
        <f>TEXT(Sales[[#This Row],[Date and Time]],"dddd")</f>
        <v>Thursday</v>
      </c>
      <c r="M1532" s="1" t="str">
        <f>TEXT(Sales[[#This Row],[Date and Time]],"mm")</f>
        <v>03</v>
      </c>
      <c r="N1532" s="10" t="str">
        <f>TEXT(Sales[[#This Row],[Date and Time]],"mmmm")</f>
        <v>March</v>
      </c>
    </row>
    <row r="1533" spans="1:14" x14ac:dyDescent="0.3">
      <c r="A1533" s="1" t="s">
        <v>5001</v>
      </c>
      <c r="B1533" s="2">
        <v>45547.463043981479</v>
      </c>
      <c r="C1533" s="1" t="s">
        <v>3281</v>
      </c>
      <c r="D1533" s="1" t="s">
        <v>63</v>
      </c>
      <c r="E1533" s="1" t="s">
        <v>3479</v>
      </c>
      <c r="F1533" s="1" t="s">
        <v>3469</v>
      </c>
      <c r="G1533" s="1">
        <v>1485.73</v>
      </c>
      <c r="H1533" s="1">
        <v>9</v>
      </c>
      <c r="I1533" s="1">
        <f>Sales[[#This Row],[Selling Price]]*H1533</f>
        <v>13371.57</v>
      </c>
      <c r="J1533" s="1">
        <f>VLOOKUP(Sales[[#This Row],[Product ID]],Products[],4,0)</f>
        <v>136.99</v>
      </c>
      <c r="K1533" s="1">
        <f>Sales[[#This Row],[Total Sales]]-Sales[[#This Row],[Cost price]]</f>
        <v>13234.58</v>
      </c>
      <c r="L1533" s="1" t="str">
        <f>TEXT(Sales[[#This Row],[Date and Time]],"dddd")</f>
        <v>Thursday</v>
      </c>
      <c r="M1533" s="1" t="str">
        <f>TEXT(Sales[[#This Row],[Date and Time]],"mm")</f>
        <v>09</v>
      </c>
      <c r="N1533" s="10" t="str">
        <f>TEXT(Sales[[#This Row],[Date and Time]],"mmmm")</f>
        <v>September</v>
      </c>
    </row>
    <row r="1534" spans="1:14" x14ac:dyDescent="0.3">
      <c r="A1534" s="1" t="s">
        <v>5002</v>
      </c>
      <c r="B1534" s="2">
        <v>45327.937951388885</v>
      </c>
      <c r="C1534" s="1" t="s">
        <v>3281</v>
      </c>
      <c r="D1534" s="1" t="s">
        <v>1598</v>
      </c>
      <c r="E1534" s="1" t="s">
        <v>3461</v>
      </c>
      <c r="F1534" s="1" t="s">
        <v>3467</v>
      </c>
      <c r="G1534" s="1">
        <v>1254.6300000000001</v>
      </c>
      <c r="H1534" s="1">
        <v>6</v>
      </c>
      <c r="I1534" s="1">
        <f>Sales[[#This Row],[Selling Price]]*H1534</f>
        <v>7527.7800000000007</v>
      </c>
      <c r="J1534" s="1">
        <f>VLOOKUP(Sales[[#This Row],[Product ID]],Products[],4,0)</f>
        <v>136.99</v>
      </c>
      <c r="K1534" s="1">
        <f>Sales[[#This Row],[Total Sales]]-Sales[[#This Row],[Cost price]]</f>
        <v>7390.7900000000009</v>
      </c>
      <c r="L1534" s="1" t="str">
        <f>TEXT(Sales[[#This Row],[Date and Time]],"dddd")</f>
        <v>Monday</v>
      </c>
      <c r="M1534" s="1" t="str">
        <f>TEXT(Sales[[#This Row],[Date and Time]],"mm")</f>
        <v>02</v>
      </c>
      <c r="N1534" s="10" t="str">
        <f>TEXT(Sales[[#This Row],[Date and Time]],"mmmm")</f>
        <v>February</v>
      </c>
    </row>
    <row r="1535" spans="1:14" x14ac:dyDescent="0.3">
      <c r="A1535" s="1" t="s">
        <v>5003</v>
      </c>
      <c r="B1535" s="2">
        <v>45610.531342592592</v>
      </c>
      <c r="C1535" s="1" t="s">
        <v>3331</v>
      </c>
      <c r="D1535" s="1" t="s">
        <v>2049</v>
      </c>
      <c r="E1535" s="1" t="s">
        <v>3464</v>
      </c>
      <c r="F1535" s="1" t="s">
        <v>3467</v>
      </c>
      <c r="G1535" s="1">
        <v>1227.58</v>
      </c>
      <c r="H1535" s="1">
        <v>10</v>
      </c>
      <c r="I1535" s="1">
        <f>Sales[[#This Row],[Selling Price]]*H1535</f>
        <v>12275.8</v>
      </c>
      <c r="J1535" s="1">
        <f>VLOOKUP(Sales[[#This Row],[Product ID]],Products[],4,0)</f>
        <v>799.06</v>
      </c>
      <c r="K1535" s="1">
        <f>Sales[[#This Row],[Total Sales]]-Sales[[#This Row],[Cost price]]</f>
        <v>11476.74</v>
      </c>
      <c r="L1535" s="1" t="str">
        <f>TEXT(Sales[[#This Row],[Date and Time]],"dddd")</f>
        <v>Thursday</v>
      </c>
      <c r="M1535" s="1" t="str">
        <f>TEXT(Sales[[#This Row],[Date and Time]],"mm")</f>
        <v>11</v>
      </c>
      <c r="N1535" s="10" t="str">
        <f>TEXT(Sales[[#This Row],[Date and Time]],"mmmm")</f>
        <v>November</v>
      </c>
    </row>
    <row r="1536" spans="1:14" x14ac:dyDescent="0.3">
      <c r="A1536" s="1" t="s">
        <v>5004</v>
      </c>
      <c r="B1536" s="2">
        <v>45586.647905092592</v>
      </c>
      <c r="C1536" s="1" t="s">
        <v>3322</v>
      </c>
      <c r="D1536" s="1" t="s">
        <v>154</v>
      </c>
      <c r="E1536" s="1" t="s">
        <v>3464</v>
      </c>
      <c r="F1536" s="1" t="s">
        <v>3472</v>
      </c>
      <c r="G1536" s="1">
        <v>1687.53</v>
      </c>
      <c r="H1536" s="1">
        <v>8</v>
      </c>
      <c r="I1536" s="1">
        <f>Sales[[#This Row],[Selling Price]]*H1536</f>
        <v>13500.24</v>
      </c>
      <c r="J1536" s="1">
        <f>VLOOKUP(Sales[[#This Row],[Product ID]],Products[],4,0)</f>
        <v>35.22</v>
      </c>
      <c r="K1536" s="1">
        <f>Sales[[#This Row],[Total Sales]]-Sales[[#This Row],[Cost price]]</f>
        <v>13465.02</v>
      </c>
      <c r="L1536" s="1" t="str">
        <f>TEXT(Sales[[#This Row],[Date and Time]],"dddd")</f>
        <v>Monday</v>
      </c>
      <c r="M1536" s="1" t="str">
        <f>TEXT(Sales[[#This Row],[Date and Time]],"mm")</f>
        <v>10</v>
      </c>
      <c r="N1536" s="10" t="str">
        <f>TEXT(Sales[[#This Row],[Date and Time]],"mmmm")</f>
        <v>October</v>
      </c>
    </row>
    <row r="1537" spans="1:14" x14ac:dyDescent="0.3">
      <c r="A1537" s="1" t="s">
        <v>5005</v>
      </c>
      <c r="B1537" s="2">
        <v>45323.337800925925</v>
      </c>
      <c r="C1537" s="1" t="s">
        <v>3333</v>
      </c>
      <c r="D1537" s="1" t="s">
        <v>146</v>
      </c>
      <c r="E1537" s="1" t="s">
        <v>3461</v>
      </c>
      <c r="F1537" s="1" t="s">
        <v>3472</v>
      </c>
      <c r="G1537" s="1">
        <v>695.7</v>
      </c>
      <c r="H1537" s="1">
        <v>8</v>
      </c>
      <c r="I1537" s="1">
        <f>Sales[[#This Row],[Selling Price]]*H1537</f>
        <v>5565.6</v>
      </c>
      <c r="J1537" s="1">
        <f>VLOOKUP(Sales[[#This Row],[Product ID]],Products[],4,0)</f>
        <v>783.02</v>
      </c>
      <c r="K1537" s="1">
        <f>Sales[[#This Row],[Total Sales]]-Sales[[#This Row],[Cost price]]</f>
        <v>4782.58</v>
      </c>
      <c r="L1537" s="1" t="str">
        <f>TEXT(Sales[[#This Row],[Date and Time]],"dddd")</f>
        <v>Thursday</v>
      </c>
      <c r="M1537" s="1" t="str">
        <f>TEXT(Sales[[#This Row],[Date and Time]],"mm")</f>
        <v>02</v>
      </c>
      <c r="N1537" s="10" t="str">
        <f>TEXT(Sales[[#This Row],[Date and Time]],"mmmm")</f>
        <v>February</v>
      </c>
    </row>
    <row r="1538" spans="1:14" x14ac:dyDescent="0.3">
      <c r="A1538" s="1" t="s">
        <v>5006</v>
      </c>
      <c r="B1538" s="2">
        <v>45410.292094907411</v>
      </c>
      <c r="C1538" s="1" t="s">
        <v>3263</v>
      </c>
      <c r="D1538" s="1" t="s">
        <v>3118</v>
      </c>
      <c r="E1538" s="1" t="s">
        <v>3461</v>
      </c>
      <c r="F1538" s="1" t="s">
        <v>3462</v>
      </c>
      <c r="G1538" s="1">
        <v>1671.8</v>
      </c>
      <c r="H1538" s="1">
        <v>7</v>
      </c>
      <c r="I1538" s="1">
        <f>Sales[[#This Row],[Selling Price]]*H1538</f>
        <v>11702.6</v>
      </c>
      <c r="J1538" s="1">
        <f>VLOOKUP(Sales[[#This Row],[Product ID]],Products[],4,0)</f>
        <v>418.1</v>
      </c>
      <c r="K1538" s="1">
        <f>Sales[[#This Row],[Total Sales]]-Sales[[#This Row],[Cost price]]</f>
        <v>11284.5</v>
      </c>
      <c r="L1538" s="1" t="str">
        <f>TEXT(Sales[[#This Row],[Date and Time]],"dddd")</f>
        <v>Sunday</v>
      </c>
      <c r="M1538" s="1" t="str">
        <f>TEXT(Sales[[#This Row],[Date and Time]],"mm")</f>
        <v>04</v>
      </c>
      <c r="N1538" s="10" t="str">
        <f>TEXT(Sales[[#This Row],[Date and Time]],"mmmm")</f>
        <v>April</v>
      </c>
    </row>
    <row r="1539" spans="1:14" x14ac:dyDescent="0.3">
      <c r="A1539" s="1" t="s">
        <v>5007</v>
      </c>
      <c r="B1539" s="2">
        <v>45322.331712962965</v>
      </c>
      <c r="C1539" s="1" t="s">
        <v>3430</v>
      </c>
      <c r="D1539" s="1" t="s">
        <v>2952</v>
      </c>
      <c r="E1539" s="1" t="s">
        <v>3471</v>
      </c>
      <c r="F1539" s="1" t="s">
        <v>3476</v>
      </c>
      <c r="G1539" s="1">
        <v>1911.92</v>
      </c>
      <c r="H1539" s="1">
        <v>5</v>
      </c>
      <c r="I1539" s="1">
        <f>Sales[[#This Row],[Selling Price]]*H1539</f>
        <v>9559.6</v>
      </c>
      <c r="J1539" s="1">
        <f>VLOOKUP(Sales[[#This Row],[Product ID]],Products[],4,0)</f>
        <v>102.73</v>
      </c>
      <c r="K1539" s="1">
        <f>Sales[[#This Row],[Total Sales]]-Sales[[#This Row],[Cost price]]</f>
        <v>9456.8700000000008</v>
      </c>
      <c r="L1539" s="1" t="str">
        <f>TEXT(Sales[[#This Row],[Date and Time]],"dddd")</f>
        <v>Wednesday</v>
      </c>
      <c r="M1539" s="1" t="str">
        <f>TEXT(Sales[[#This Row],[Date and Time]],"mm")</f>
        <v>01</v>
      </c>
      <c r="N1539" s="10" t="str">
        <f>TEXT(Sales[[#This Row],[Date and Time]],"mmmm")</f>
        <v>January</v>
      </c>
    </row>
    <row r="1540" spans="1:14" x14ac:dyDescent="0.3">
      <c r="A1540" s="1" t="s">
        <v>5008</v>
      </c>
      <c r="B1540" s="2">
        <v>45513.660034722219</v>
      </c>
      <c r="C1540" s="1" t="s">
        <v>3347</v>
      </c>
      <c r="D1540" s="1" t="s">
        <v>2629</v>
      </c>
      <c r="E1540" s="1" t="s">
        <v>3466</v>
      </c>
      <c r="F1540" s="1" t="s">
        <v>3462</v>
      </c>
      <c r="G1540" s="1">
        <v>1398.14</v>
      </c>
      <c r="H1540" s="1">
        <v>6</v>
      </c>
      <c r="I1540" s="1">
        <f>Sales[[#This Row],[Selling Price]]*H1540</f>
        <v>8388.84</v>
      </c>
      <c r="J1540" s="1">
        <f>VLOOKUP(Sales[[#This Row],[Product ID]],Products[],4,0)</f>
        <v>211.14</v>
      </c>
      <c r="K1540" s="1">
        <f>Sales[[#This Row],[Total Sales]]-Sales[[#This Row],[Cost price]]</f>
        <v>8177.7</v>
      </c>
      <c r="L1540" s="1" t="str">
        <f>TEXT(Sales[[#This Row],[Date and Time]],"dddd")</f>
        <v>Friday</v>
      </c>
      <c r="M1540" s="1" t="str">
        <f>TEXT(Sales[[#This Row],[Date and Time]],"mm")</f>
        <v>08</v>
      </c>
      <c r="N1540" s="10" t="str">
        <f>TEXT(Sales[[#This Row],[Date and Time]],"mmmm")</f>
        <v>August</v>
      </c>
    </row>
    <row r="1541" spans="1:14" x14ac:dyDescent="0.3">
      <c r="A1541" s="1" t="s">
        <v>5009</v>
      </c>
      <c r="B1541" s="2">
        <v>45515.450046296297</v>
      </c>
      <c r="C1541" s="1" t="s">
        <v>3297</v>
      </c>
      <c r="D1541" s="1" t="s">
        <v>2990</v>
      </c>
      <c r="E1541" s="1" t="s">
        <v>3466</v>
      </c>
      <c r="F1541" s="1" t="s">
        <v>3476</v>
      </c>
      <c r="G1541" s="1">
        <v>1702.17</v>
      </c>
      <c r="H1541" s="1">
        <v>7</v>
      </c>
      <c r="I1541" s="1">
        <f>Sales[[#This Row],[Selling Price]]*H1541</f>
        <v>11915.19</v>
      </c>
      <c r="J1541" s="1">
        <f>VLOOKUP(Sales[[#This Row],[Product ID]],Products[],4,0)</f>
        <v>821.78</v>
      </c>
      <c r="K1541" s="1">
        <f>Sales[[#This Row],[Total Sales]]-Sales[[#This Row],[Cost price]]</f>
        <v>11093.41</v>
      </c>
      <c r="L1541" s="1" t="str">
        <f>TEXT(Sales[[#This Row],[Date and Time]],"dddd")</f>
        <v>Sunday</v>
      </c>
      <c r="M1541" s="1" t="str">
        <f>TEXT(Sales[[#This Row],[Date and Time]],"mm")</f>
        <v>08</v>
      </c>
      <c r="N1541" s="10" t="str">
        <f>TEXT(Sales[[#This Row],[Date and Time]],"mmmm")</f>
        <v>August</v>
      </c>
    </row>
    <row r="1542" spans="1:14" x14ac:dyDescent="0.3">
      <c r="A1542" s="1" t="s">
        <v>5010</v>
      </c>
      <c r="B1542" s="2">
        <v>45496.094131944446</v>
      </c>
      <c r="C1542" s="1" t="s">
        <v>3302</v>
      </c>
      <c r="D1542" s="1" t="s">
        <v>1299</v>
      </c>
      <c r="E1542" s="1" t="s">
        <v>3461</v>
      </c>
      <c r="F1542" s="1" t="s">
        <v>3462</v>
      </c>
      <c r="G1542" s="1">
        <v>697.85</v>
      </c>
      <c r="H1542" s="1">
        <v>2</v>
      </c>
      <c r="I1542" s="1">
        <f>Sales[[#This Row],[Selling Price]]*H1542</f>
        <v>1395.7</v>
      </c>
      <c r="J1542" s="1">
        <f>VLOOKUP(Sales[[#This Row],[Product ID]],Products[],4,0)</f>
        <v>71.47</v>
      </c>
      <c r="K1542" s="1">
        <f>Sales[[#This Row],[Total Sales]]-Sales[[#This Row],[Cost price]]</f>
        <v>1324.23</v>
      </c>
      <c r="L1542" s="1" t="str">
        <f>TEXT(Sales[[#This Row],[Date and Time]],"dddd")</f>
        <v>Tuesday</v>
      </c>
      <c r="M1542" s="1" t="str">
        <f>TEXT(Sales[[#This Row],[Date and Time]],"mm")</f>
        <v>07</v>
      </c>
      <c r="N1542" s="10" t="str">
        <f>TEXT(Sales[[#This Row],[Date and Time]],"mmmm")</f>
        <v>July</v>
      </c>
    </row>
    <row r="1543" spans="1:14" x14ac:dyDescent="0.3">
      <c r="A1543" s="1" t="s">
        <v>5011</v>
      </c>
      <c r="B1543" s="2">
        <v>45300.529178240744</v>
      </c>
      <c r="C1543" s="1" t="s">
        <v>3372</v>
      </c>
      <c r="D1543" s="1" t="s">
        <v>901</v>
      </c>
      <c r="E1543" s="1" t="s">
        <v>3461</v>
      </c>
      <c r="F1543" s="1" t="s">
        <v>3472</v>
      </c>
      <c r="G1543" s="1">
        <v>135.05000000000001</v>
      </c>
      <c r="H1543" s="1">
        <v>6</v>
      </c>
      <c r="I1543" s="1">
        <f>Sales[[#This Row],[Selling Price]]*H1543</f>
        <v>810.30000000000007</v>
      </c>
      <c r="J1543" s="1">
        <f>VLOOKUP(Sales[[#This Row],[Product ID]],Products[],4,0)</f>
        <v>415.38</v>
      </c>
      <c r="K1543" s="1">
        <f>Sales[[#This Row],[Total Sales]]-Sales[[#This Row],[Cost price]]</f>
        <v>394.92000000000007</v>
      </c>
      <c r="L1543" s="1" t="str">
        <f>TEXT(Sales[[#This Row],[Date and Time]],"dddd")</f>
        <v>Tuesday</v>
      </c>
      <c r="M1543" s="1" t="str">
        <f>TEXT(Sales[[#This Row],[Date and Time]],"mm")</f>
        <v>01</v>
      </c>
      <c r="N1543" s="10" t="str">
        <f>TEXT(Sales[[#This Row],[Date and Time]],"mmmm")</f>
        <v>January</v>
      </c>
    </row>
    <row r="1544" spans="1:14" x14ac:dyDescent="0.3">
      <c r="A1544" s="1" t="s">
        <v>5012</v>
      </c>
      <c r="B1544" s="2">
        <v>45457.463067129633</v>
      </c>
      <c r="C1544" s="1" t="s">
        <v>3285</v>
      </c>
      <c r="D1544" s="1" t="s">
        <v>1140</v>
      </c>
      <c r="E1544" s="1" t="s">
        <v>3479</v>
      </c>
      <c r="F1544" s="1" t="s">
        <v>3462</v>
      </c>
      <c r="G1544" s="1">
        <v>534.71</v>
      </c>
      <c r="H1544" s="1">
        <v>7</v>
      </c>
      <c r="I1544" s="1">
        <f>Sales[[#This Row],[Selling Price]]*H1544</f>
        <v>3742.9700000000003</v>
      </c>
      <c r="J1544" s="1">
        <f>VLOOKUP(Sales[[#This Row],[Product ID]],Products[],4,0)</f>
        <v>99.19</v>
      </c>
      <c r="K1544" s="1">
        <f>Sales[[#This Row],[Total Sales]]-Sales[[#This Row],[Cost price]]</f>
        <v>3643.78</v>
      </c>
      <c r="L1544" s="1" t="str">
        <f>TEXT(Sales[[#This Row],[Date and Time]],"dddd")</f>
        <v>Friday</v>
      </c>
      <c r="M1544" s="1" t="str">
        <f>TEXT(Sales[[#This Row],[Date and Time]],"mm")</f>
        <v>06</v>
      </c>
      <c r="N1544" s="10" t="str">
        <f>TEXT(Sales[[#This Row],[Date and Time]],"mmmm")</f>
        <v>June</v>
      </c>
    </row>
    <row r="1545" spans="1:14" x14ac:dyDescent="0.3">
      <c r="A1545" s="1" t="s">
        <v>5013</v>
      </c>
      <c r="B1545" s="2">
        <v>45505.006631944445</v>
      </c>
      <c r="C1545" s="1" t="s">
        <v>3329</v>
      </c>
      <c r="D1545" s="1" t="s">
        <v>1698</v>
      </c>
      <c r="E1545" s="1" t="s">
        <v>3471</v>
      </c>
      <c r="F1545" s="1" t="s">
        <v>3476</v>
      </c>
      <c r="G1545" s="1">
        <v>221.23</v>
      </c>
      <c r="H1545" s="1">
        <v>10</v>
      </c>
      <c r="I1545" s="1">
        <f>Sales[[#This Row],[Selling Price]]*H1545</f>
        <v>2212.2999999999997</v>
      </c>
      <c r="J1545" s="1">
        <f>VLOOKUP(Sales[[#This Row],[Product ID]],Products[],4,0)</f>
        <v>596.91999999999996</v>
      </c>
      <c r="K1545" s="1">
        <f>Sales[[#This Row],[Total Sales]]-Sales[[#This Row],[Cost price]]</f>
        <v>1615.3799999999997</v>
      </c>
      <c r="L1545" s="1" t="str">
        <f>TEXT(Sales[[#This Row],[Date and Time]],"dddd")</f>
        <v>Thursday</v>
      </c>
      <c r="M1545" s="1" t="str">
        <f>TEXT(Sales[[#This Row],[Date and Time]],"mm")</f>
        <v>08</v>
      </c>
      <c r="N1545" s="10" t="str">
        <f>TEXT(Sales[[#This Row],[Date and Time]],"mmmm")</f>
        <v>August</v>
      </c>
    </row>
    <row r="1546" spans="1:14" x14ac:dyDescent="0.3">
      <c r="A1546" s="1" t="s">
        <v>5014</v>
      </c>
      <c r="B1546" s="2">
        <v>45497.58011574074</v>
      </c>
      <c r="C1546" s="1" t="s">
        <v>3409</v>
      </c>
      <c r="D1546" s="1" t="s">
        <v>956</v>
      </c>
      <c r="E1546" s="1" t="s">
        <v>3464</v>
      </c>
      <c r="F1546" s="1" t="s">
        <v>3472</v>
      </c>
      <c r="G1546" s="1">
        <v>196.03</v>
      </c>
      <c r="H1546" s="1">
        <v>9</v>
      </c>
      <c r="I1546" s="1">
        <f>Sales[[#This Row],[Selling Price]]*H1546</f>
        <v>1764.27</v>
      </c>
      <c r="J1546" s="1">
        <f>VLOOKUP(Sales[[#This Row],[Product ID]],Products[],4,0)</f>
        <v>660.16</v>
      </c>
      <c r="K1546" s="1">
        <f>Sales[[#This Row],[Total Sales]]-Sales[[#This Row],[Cost price]]</f>
        <v>1104.1100000000001</v>
      </c>
      <c r="L1546" s="1" t="str">
        <f>TEXT(Sales[[#This Row],[Date and Time]],"dddd")</f>
        <v>Wednesday</v>
      </c>
      <c r="M1546" s="1" t="str">
        <f>TEXT(Sales[[#This Row],[Date and Time]],"mm")</f>
        <v>07</v>
      </c>
      <c r="N1546" s="10" t="str">
        <f>TEXT(Sales[[#This Row],[Date and Time]],"mmmm")</f>
        <v>July</v>
      </c>
    </row>
    <row r="1547" spans="1:14" x14ac:dyDescent="0.3">
      <c r="A1547" s="1" t="s">
        <v>5015</v>
      </c>
      <c r="B1547" s="2">
        <v>45548.041145833333</v>
      </c>
      <c r="C1547" s="1" t="s">
        <v>3383</v>
      </c>
      <c r="D1547" s="1" t="s">
        <v>2506</v>
      </c>
      <c r="E1547" s="1" t="s">
        <v>3461</v>
      </c>
      <c r="F1547" s="1" t="s">
        <v>3467</v>
      </c>
      <c r="G1547" s="1">
        <v>299.77</v>
      </c>
      <c r="H1547" s="1">
        <v>7</v>
      </c>
      <c r="I1547" s="1">
        <f>Sales[[#This Row],[Selling Price]]*H1547</f>
        <v>2098.39</v>
      </c>
      <c r="J1547" s="1">
        <f>VLOOKUP(Sales[[#This Row],[Product ID]],Products[],4,0)</f>
        <v>692.63</v>
      </c>
      <c r="K1547" s="1">
        <f>Sales[[#This Row],[Total Sales]]-Sales[[#This Row],[Cost price]]</f>
        <v>1405.7599999999998</v>
      </c>
      <c r="L1547" s="1" t="str">
        <f>TEXT(Sales[[#This Row],[Date and Time]],"dddd")</f>
        <v>Friday</v>
      </c>
      <c r="M1547" s="1" t="str">
        <f>TEXT(Sales[[#This Row],[Date and Time]],"mm")</f>
        <v>09</v>
      </c>
      <c r="N1547" s="10" t="str">
        <f>TEXT(Sales[[#This Row],[Date and Time]],"mmmm")</f>
        <v>September</v>
      </c>
    </row>
    <row r="1548" spans="1:14" x14ac:dyDescent="0.3">
      <c r="A1548" s="1" t="s">
        <v>5016</v>
      </c>
      <c r="B1548" s="2">
        <v>45536.430601851855</v>
      </c>
      <c r="C1548" s="1" t="s">
        <v>3449</v>
      </c>
      <c r="D1548" s="1" t="s">
        <v>1896</v>
      </c>
      <c r="E1548" s="1" t="s">
        <v>3461</v>
      </c>
      <c r="F1548" s="1" t="s">
        <v>3462</v>
      </c>
      <c r="G1548" s="1">
        <v>95.11</v>
      </c>
      <c r="H1548" s="1">
        <v>6</v>
      </c>
      <c r="I1548" s="1">
        <f>Sales[[#This Row],[Selling Price]]*H1548</f>
        <v>570.66</v>
      </c>
      <c r="J1548" s="1">
        <f>VLOOKUP(Sales[[#This Row],[Product ID]],Products[],4,0)</f>
        <v>487.84</v>
      </c>
      <c r="K1548" s="1">
        <f>Sales[[#This Row],[Total Sales]]-Sales[[#This Row],[Cost price]]</f>
        <v>82.82</v>
      </c>
      <c r="L1548" s="1" t="str">
        <f>TEXT(Sales[[#This Row],[Date and Time]],"dddd")</f>
        <v>Sunday</v>
      </c>
      <c r="M1548" s="1" t="str">
        <f>TEXT(Sales[[#This Row],[Date and Time]],"mm")</f>
        <v>09</v>
      </c>
      <c r="N1548" s="10" t="str">
        <f>TEXT(Sales[[#This Row],[Date and Time]],"mmmm")</f>
        <v>September</v>
      </c>
    </row>
    <row r="1549" spans="1:14" x14ac:dyDescent="0.3">
      <c r="A1549" s="1" t="s">
        <v>5017</v>
      </c>
      <c r="B1549" s="2">
        <v>45456.120810185188</v>
      </c>
      <c r="C1549" s="1" t="s">
        <v>3341</v>
      </c>
      <c r="D1549" s="1" t="s">
        <v>2629</v>
      </c>
      <c r="E1549" s="1" t="s">
        <v>3464</v>
      </c>
      <c r="F1549" s="1" t="s">
        <v>3476</v>
      </c>
      <c r="G1549" s="1">
        <v>694.78</v>
      </c>
      <c r="H1549" s="1">
        <v>1</v>
      </c>
      <c r="I1549" s="1">
        <f>Sales[[#This Row],[Selling Price]]*H1549</f>
        <v>694.78</v>
      </c>
      <c r="J1549" s="1">
        <f>VLOOKUP(Sales[[#This Row],[Product ID]],Products[],4,0)</f>
        <v>77.61</v>
      </c>
      <c r="K1549" s="1">
        <f>Sales[[#This Row],[Total Sales]]-Sales[[#This Row],[Cost price]]</f>
        <v>617.16999999999996</v>
      </c>
      <c r="L1549" s="1" t="str">
        <f>TEXT(Sales[[#This Row],[Date and Time]],"dddd")</f>
        <v>Thursday</v>
      </c>
      <c r="M1549" s="1" t="str">
        <f>TEXT(Sales[[#This Row],[Date and Time]],"mm")</f>
        <v>06</v>
      </c>
      <c r="N1549" s="10" t="str">
        <f>TEXT(Sales[[#This Row],[Date and Time]],"mmmm")</f>
        <v>June</v>
      </c>
    </row>
    <row r="1550" spans="1:14" x14ac:dyDescent="0.3">
      <c r="A1550" s="1" t="s">
        <v>5018</v>
      </c>
      <c r="B1550" s="2">
        <v>45550.787222222221</v>
      </c>
      <c r="C1550" s="1" t="s">
        <v>3323</v>
      </c>
      <c r="D1550" s="1" t="s">
        <v>2671</v>
      </c>
      <c r="E1550" s="1" t="s">
        <v>3464</v>
      </c>
      <c r="F1550" s="1" t="s">
        <v>3469</v>
      </c>
      <c r="G1550" s="1">
        <v>1738.45</v>
      </c>
      <c r="H1550" s="1">
        <v>5</v>
      </c>
      <c r="I1550" s="1">
        <f>Sales[[#This Row],[Selling Price]]*H1550</f>
        <v>8692.25</v>
      </c>
      <c r="J1550" s="1">
        <f>VLOOKUP(Sales[[#This Row],[Product ID]],Products[],4,0)</f>
        <v>942.34</v>
      </c>
      <c r="K1550" s="1">
        <f>Sales[[#This Row],[Total Sales]]-Sales[[#This Row],[Cost price]]</f>
        <v>7749.91</v>
      </c>
      <c r="L1550" s="1" t="str">
        <f>TEXT(Sales[[#This Row],[Date and Time]],"dddd")</f>
        <v>Sunday</v>
      </c>
      <c r="M1550" s="1" t="str">
        <f>TEXT(Sales[[#This Row],[Date and Time]],"mm")</f>
        <v>09</v>
      </c>
      <c r="N1550" s="10" t="str">
        <f>TEXT(Sales[[#This Row],[Date and Time]],"mmmm")</f>
        <v>September</v>
      </c>
    </row>
    <row r="1551" spans="1:14" x14ac:dyDescent="0.3">
      <c r="A1551" s="1" t="s">
        <v>5019</v>
      </c>
      <c r="B1551" s="2">
        <v>45450.421087962961</v>
      </c>
      <c r="C1551" s="1" t="s">
        <v>3412</v>
      </c>
      <c r="D1551" s="1" t="s">
        <v>2098</v>
      </c>
      <c r="E1551" s="1" t="s">
        <v>3461</v>
      </c>
      <c r="F1551" s="1" t="s">
        <v>3462</v>
      </c>
      <c r="G1551" s="1">
        <v>913.88</v>
      </c>
      <c r="H1551" s="1">
        <v>3</v>
      </c>
      <c r="I1551" s="1">
        <f>Sales[[#This Row],[Selling Price]]*H1551</f>
        <v>2741.64</v>
      </c>
      <c r="J1551" s="1">
        <f>VLOOKUP(Sales[[#This Row],[Product ID]],Products[],4,0)</f>
        <v>220.45</v>
      </c>
      <c r="K1551" s="1">
        <f>Sales[[#This Row],[Total Sales]]-Sales[[#This Row],[Cost price]]</f>
        <v>2521.19</v>
      </c>
      <c r="L1551" s="1" t="str">
        <f>TEXT(Sales[[#This Row],[Date and Time]],"dddd")</f>
        <v>Friday</v>
      </c>
      <c r="M1551" s="1" t="str">
        <f>TEXT(Sales[[#This Row],[Date and Time]],"mm")</f>
        <v>06</v>
      </c>
      <c r="N1551" s="10" t="str">
        <f>TEXT(Sales[[#This Row],[Date and Time]],"mmmm")</f>
        <v>June</v>
      </c>
    </row>
    <row r="1552" spans="1:14" x14ac:dyDescent="0.3">
      <c r="A1552" s="1" t="s">
        <v>5020</v>
      </c>
      <c r="B1552" s="2">
        <v>45396.645462962966</v>
      </c>
      <c r="C1552" s="1" t="s">
        <v>3333</v>
      </c>
      <c r="D1552" s="1" t="s">
        <v>78</v>
      </c>
      <c r="E1552" s="1" t="s">
        <v>3464</v>
      </c>
      <c r="F1552" s="1" t="s">
        <v>3472</v>
      </c>
      <c r="G1552" s="1">
        <v>599.02</v>
      </c>
      <c r="H1552" s="1">
        <v>4</v>
      </c>
      <c r="I1552" s="1">
        <f>Sales[[#This Row],[Selling Price]]*H1552</f>
        <v>2396.08</v>
      </c>
      <c r="J1552" s="1">
        <f>VLOOKUP(Sales[[#This Row],[Product ID]],Products[],4,0)</f>
        <v>783.02</v>
      </c>
      <c r="K1552" s="1">
        <f>Sales[[#This Row],[Total Sales]]-Sales[[#This Row],[Cost price]]</f>
        <v>1613.06</v>
      </c>
      <c r="L1552" s="1" t="str">
        <f>TEXT(Sales[[#This Row],[Date and Time]],"dddd")</f>
        <v>Sunday</v>
      </c>
      <c r="M1552" s="1" t="str">
        <f>TEXT(Sales[[#This Row],[Date and Time]],"mm")</f>
        <v>04</v>
      </c>
      <c r="N1552" s="10" t="str">
        <f>TEXT(Sales[[#This Row],[Date and Time]],"mmmm")</f>
        <v>April</v>
      </c>
    </row>
    <row r="1553" spans="1:14" x14ac:dyDescent="0.3">
      <c r="A1553" s="1" t="s">
        <v>5021</v>
      </c>
      <c r="B1553" s="2">
        <v>45346.883796296293</v>
      </c>
      <c r="C1553" s="1" t="s">
        <v>3356</v>
      </c>
      <c r="D1553" s="1" t="s">
        <v>2473</v>
      </c>
      <c r="E1553" s="1" t="s">
        <v>3479</v>
      </c>
      <c r="F1553" s="1" t="s">
        <v>3476</v>
      </c>
      <c r="G1553" s="1">
        <v>1212.08</v>
      </c>
      <c r="H1553" s="1">
        <v>10</v>
      </c>
      <c r="I1553" s="1">
        <f>Sales[[#This Row],[Selling Price]]*H1553</f>
        <v>12120.8</v>
      </c>
      <c r="J1553" s="1">
        <f>VLOOKUP(Sales[[#This Row],[Product ID]],Products[],4,0)</f>
        <v>310.20999999999998</v>
      </c>
      <c r="K1553" s="1">
        <f>Sales[[#This Row],[Total Sales]]-Sales[[#This Row],[Cost price]]</f>
        <v>11810.59</v>
      </c>
      <c r="L1553" s="1" t="str">
        <f>TEXT(Sales[[#This Row],[Date and Time]],"dddd")</f>
        <v>Saturday</v>
      </c>
      <c r="M1553" s="1" t="str">
        <f>TEXT(Sales[[#This Row],[Date and Time]],"mm")</f>
        <v>02</v>
      </c>
      <c r="N1553" s="10" t="str">
        <f>TEXT(Sales[[#This Row],[Date and Time]],"mmmm")</f>
        <v>February</v>
      </c>
    </row>
    <row r="1554" spans="1:14" x14ac:dyDescent="0.3">
      <c r="A1554" s="1" t="s">
        <v>5022</v>
      </c>
      <c r="B1554" s="2">
        <v>45410.902488425927</v>
      </c>
      <c r="C1554" s="1" t="s">
        <v>3357</v>
      </c>
      <c r="D1554" s="1" t="s">
        <v>2515</v>
      </c>
      <c r="E1554" s="1" t="s">
        <v>3466</v>
      </c>
      <c r="F1554" s="1" t="s">
        <v>3469</v>
      </c>
      <c r="G1554" s="1">
        <v>1248.5</v>
      </c>
      <c r="H1554" s="1">
        <v>9</v>
      </c>
      <c r="I1554" s="1">
        <f>Sales[[#This Row],[Selling Price]]*H1554</f>
        <v>11236.5</v>
      </c>
      <c r="J1554" s="1">
        <f>VLOOKUP(Sales[[#This Row],[Product ID]],Products[],4,0)</f>
        <v>305.49</v>
      </c>
      <c r="K1554" s="1">
        <f>Sales[[#This Row],[Total Sales]]-Sales[[#This Row],[Cost price]]</f>
        <v>10931.01</v>
      </c>
      <c r="L1554" s="1" t="str">
        <f>TEXT(Sales[[#This Row],[Date and Time]],"dddd")</f>
        <v>Sunday</v>
      </c>
      <c r="M1554" s="1" t="str">
        <f>TEXT(Sales[[#This Row],[Date and Time]],"mm")</f>
        <v>04</v>
      </c>
      <c r="N1554" s="10" t="str">
        <f>TEXT(Sales[[#This Row],[Date and Time]],"mmmm")</f>
        <v>April</v>
      </c>
    </row>
    <row r="1555" spans="1:14" x14ac:dyDescent="0.3">
      <c r="A1555" s="1" t="s">
        <v>5023</v>
      </c>
      <c r="B1555" s="2">
        <v>45377.855729166666</v>
      </c>
      <c r="C1555" s="1" t="s">
        <v>3394</v>
      </c>
      <c r="D1555" s="1" t="s">
        <v>977</v>
      </c>
      <c r="E1555" s="1" t="s">
        <v>3461</v>
      </c>
      <c r="F1555" s="1" t="s">
        <v>3472</v>
      </c>
      <c r="G1555" s="1">
        <v>1470.81</v>
      </c>
      <c r="H1555" s="1">
        <v>8</v>
      </c>
      <c r="I1555" s="1">
        <f>Sales[[#This Row],[Selling Price]]*H1555</f>
        <v>11766.48</v>
      </c>
      <c r="J1555" s="1">
        <f>VLOOKUP(Sales[[#This Row],[Product ID]],Products[],4,0)</f>
        <v>74.92</v>
      </c>
      <c r="K1555" s="1">
        <f>Sales[[#This Row],[Total Sales]]-Sales[[#This Row],[Cost price]]</f>
        <v>11691.56</v>
      </c>
      <c r="L1555" s="1" t="str">
        <f>TEXT(Sales[[#This Row],[Date and Time]],"dddd")</f>
        <v>Tuesday</v>
      </c>
      <c r="M1555" s="1" t="str">
        <f>TEXT(Sales[[#This Row],[Date and Time]],"mm")</f>
        <v>03</v>
      </c>
      <c r="N1555" s="10" t="str">
        <f>TEXT(Sales[[#This Row],[Date and Time]],"mmmm")</f>
        <v>March</v>
      </c>
    </row>
    <row r="1556" spans="1:14" x14ac:dyDescent="0.3">
      <c r="A1556" s="1" t="s">
        <v>5024</v>
      </c>
      <c r="B1556" s="2">
        <v>45353.249027777776</v>
      </c>
      <c r="C1556" s="1" t="s">
        <v>3387</v>
      </c>
      <c r="D1556" s="1" t="s">
        <v>1537</v>
      </c>
      <c r="E1556" s="1" t="s">
        <v>3479</v>
      </c>
      <c r="F1556" s="1" t="s">
        <v>3476</v>
      </c>
      <c r="G1556" s="1">
        <v>1921.77</v>
      </c>
      <c r="H1556" s="1">
        <v>3</v>
      </c>
      <c r="I1556" s="1">
        <f>Sales[[#This Row],[Selling Price]]*H1556</f>
        <v>5765.3099999999995</v>
      </c>
      <c r="J1556" s="1">
        <f>VLOOKUP(Sales[[#This Row],[Product ID]],Products[],4,0)</f>
        <v>162.74</v>
      </c>
      <c r="K1556" s="1">
        <f>Sales[[#This Row],[Total Sales]]-Sales[[#This Row],[Cost price]]</f>
        <v>5602.57</v>
      </c>
      <c r="L1556" s="1" t="str">
        <f>TEXT(Sales[[#This Row],[Date and Time]],"dddd")</f>
        <v>Saturday</v>
      </c>
      <c r="M1556" s="1" t="str">
        <f>TEXT(Sales[[#This Row],[Date and Time]],"mm")</f>
        <v>03</v>
      </c>
      <c r="N1556" s="10" t="str">
        <f>TEXT(Sales[[#This Row],[Date and Time]],"mmmm")</f>
        <v>March</v>
      </c>
    </row>
    <row r="1557" spans="1:14" x14ac:dyDescent="0.3">
      <c r="A1557" s="1" t="s">
        <v>5025</v>
      </c>
      <c r="B1557" s="2">
        <v>45392.998460648145</v>
      </c>
      <c r="C1557" s="1" t="s">
        <v>3405</v>
      </c>
      <c r="D1557" s="1" t="s">
        <v>1744</v>
      </c>
      <c r="E1557" s="1" t="s">
        <v>3461</v>
      </c>
      <c r="F1557" s="1" t="s">
        <v>3472</v>
      </c>
      <c r="G1557" s="1">
        <v>65.650000000000006</v>
      </c>
      <c r="H1557" s="1">
        <v>9</v>
      </c>
      <c r="I1557" s="1">
        <f>Sales[[#This Row],[Selling Price]]*H1557</f>
        <v>590.85</v>
      </c>
      <c r="J1557" s="1">
        <f>VLOOKUP(Sales[[#This Row],[Product ID]],Products[],4,0)</f>
        <v>143.38</v>
      </c>
      <c r="K1557" s="1">
        <f>Sales[[#This Row],[Total Sales]]-Sales[[#This Row],[Cost price]]</f>
        <v>447.47</v>
      </c>
      <c r="L1557" s="1" t="str">
        <f>TEXT(Sales[[#This Row],[Date and Time]],"dddd")</f>
        <v>Wednesday</v>
      </c>
      <c r="M1557" s="1" t="str">
        <f>TEXT(Sales[[#This Row],[Date and Time]],"mm")</f>
        <v>04</v>
      </c>
      <c r="N1557" s="10" t="str">
        <f>TEXT(Sales[[#This Row],[Date and Time]],"mmmm")</f>
        <v>April</v>
      </c>
    </row>
    <row r="1558" spans="1:14" x14ac:dyDescent="0.3">
      <c r="A1558" s="1" t="s">
        <v>5026</v>
      </c>
      <c r="B1558" s="2">
        <v>45596.560844907406</v>
      </c>
      <c r="C1558" s="1" t="s">
        <v>3335</v>
      </c>
      <c r="D1558" s="1" t="s">
        <v>520</v>
      </c>
      <c r="E1558" s="1" t="s">
        <v>3466</v>
      </c>
      <c r="F1558" s="1" t="s">
        <v>3467</v>
      </c>
      <c r="G1558" s="1">
        <v>1486.36</v>
      </c>
      <c r="H1558" s="1">
        <v>5</v>
      </c>
      <c r="I1558" s="1">
        <f>Sales[[#This Row],[Selling Price]]*H1558</f>
        <v>7431.7999999999993</v>
      </c>
      <c r="J1558" s="1">
        <f>VLOOKUP(Sales[[#This Row],[Product ID]],Products[],4,0)</f>
        <v>303.60000000000002</v>
      </c>
      <c r="K1558" s="1">
        <f>Sales[[#This Row],[Total Sales]]-Sales[[#This Row],[Cost price]]</f>
        <v>7128.1999999999989</v>
      </c>
      <c r="L1558" s="1" t="str">
        <f>TEXT(Sales[[#This Row],[Date and Time]],"dddd")</f>
        <v>Thursday</v>
      </c>
      <c r="M1558" s="1" t="str">
        <f>TEXT(Sales[[#This Row],[Date and Time]],"mm")</f>
        <v>10</v>
      </c>
      <c r="N1558" s="10" t="str">
        <f>TEXT(Sales[[#This Row],[Date and Time]],"mmmm")</f>
        <v>October</v>
      </c>
    </row>
    <row r="1559" spans="1:14" x14ac:dyDescent="0.3">
      <c r="A1559" s="1" t="s">
        <v>5027</v>
      </c>
      <c r="B1559" s="2">
        <v>45366.616053240738</v>
      </c>
      <c r="C1559" s="1" t="s">
        <v>3228</v>
      </c>
      <c r="D1559" s="1" t="s">
        <v>2155</v>
      </c>
      <c r="E1559" s="1" t="s">
        <v>3461</v>
      </c>
      <c r="F1559" s="1" t="s">
        <v>3472</v>
      </c>
      <c r="G1559" s="1">
        <v>633.55999999999995</v>
      </c>
      <c r="H1559" s="1">
        <v>10</v>
      </c>
      <c r="I1559" s="1">
        <f>Sales[[#This Row],[Selling Price]]*H1559</f>
        <v>6335.5999999999995</v>
      </c>
      <c r="J1559" s="1">
        <f>VLOOKUP(Sales[[#This Row],[Product ID]],Products[],4,0)</f>
        <v>96.13</v>
      </c>
      <c r="K1559" s="1">
        <f>Sales[[#This Row],[Total Sales]]-Sales[[#This Row],[Cost price]]</f>
        <v>6239.4699999999993</v>
      </c>
      <c r="L1559" s="1" t="str">
        <f>TEXT(Sales[[#This Row],[Date and Time]],"dddd")</f>
        <v>Friday</v>
      </c>
      <c r="M1559" s="1" t="str">
        <f>TEXT(Sales[[#This Row],[Date and Time]],"mm")</f>
        <v>03</v>
      </c>
      <c r="N1559" s="10" t="str">
        <f>TEXT(Sales[[#This Row],[Date and Time]],"mmmm")</f>
        <v>March</v>
      </c>
    </row>
    <row r="1560" spans="1:14" x14ac:dyDescent="0.3">
      <c r="A1560" s="1" t="s">
        <v>5028</v>
      </c>
      <c r="B1560" s="2">
        <v>45417.509953703702</v>
      </c>
      <c r="C1560" s="1" t="s">
        <v>3332</v>
      </c>
      <c r="D1560" s="1" t="s">
        <v>1494</v>
      </c>
      <c r="E1560" s="1" t="s">
        <v>3461</v>
      </c>
      <c r="F1560" s="1" t="s">
        <v>3467</v>
      </c>
      <c r="G1560" s="1">
        <v>662.93</v>
      </c>
      <c r="H1560" s="1">
        <v>1</v>
      </c>
      <c r="I1560" s="1">
        <f>Sales[[#This Row],[Selling Price]]*H1560</f>
        <v>662.93</v>
      </c>
      <c r="J1560" s="1">
        <f>VLOOKUP(Sales[[#This Row],[Product ID]],Products[],4,0)</f>
        <v>348.54</v>
      </c>
      <c r="K1560" s="1">
        <f>Sales[[#This Row],[Total Sales]]-Sales[[#This Row],[Cost price]]</f>
        <v>314.38999999999993</v>
      </c>
      <c r="L1560" s="1" t="str">
        <f>TEXT(Sales[[#This Row],[Date and Time]],"dddd")</f>
        <v>Sunday</v>
      </c>
      <c r="M1560" s="1" t="str">
        <f>TEXT(Sales[[#This Row],[Date and Time]],"mm")</f>
        <v>05</v>
      </c>
      <c r="N1560" s="10" t="str">
        <f>TEXT(Sales[[#This Row],[Date and Time]],"mmmm")</f>
        <v>May</v>
      </c>
    </row>
    <row r="1561" spans="1:14" x14ac:dyDescent="0.3">
      <c r="A1561" s="1" t="s">
        <v>5029</v>
      </c>
      <c r="B1561" s="2">
        <v>45489.797256944446</v>
      </c>
      <c r="C1561" s="1" t="s">
        <v>3336</v>
      </c>
      <c r="D1561" s="1" t="s">
        <v>1014</v>
      </c>
      <c r="E1561" s="1" t="s">
        <v>3466</v>
      </c>
      <c r="F1561" s="1" t="s">
        <v>3462</v>
      </c>
      <c r="G1561" s="1">
        <v>459.08</v>
      </c>
      <c r="H1561" s="1">
        <v>3</v>
      </c>
      <c r="I1561" s="1">
        <f>Sales[[#This Row],[Selling Price]]*H1561</f>
        <v>1377.24</v>
      </c>
      <c r="J1561" s="1">
        <f>VLOOKUP(Sales[[#This Row],[Product ID]],Products[],4,0)</f>
        <v>970.96</v>
      </c>
      <c r="K1561" s="1">
        <f>Sales[[#This Row],[Total Sales]]-Sales[[#This Row],[Cost price]]</f>
        <v>406.28</v>
      </c>
      <c r="L1561" s="1" t="str">
        <f>TEXT(Sales[[#This Row],[Date and Time]],"dddd")</f>
        <v>Tuesday</v>
      </c>
      <c r="M1561" s="1" t="str">
        <f>TEXT(Sales[[#This Row],[Date and Time]],"mm")</f>
        <v>07</v>
      </c>
      <c r="N1561" s="10" t="str">
        <f>TEXT(Sales[[#This Row],[Date and Time]],"mmmm")</f>
        <v>July</v>
      </c>
    </row>
    <row r="1562" spans="1:14" x14ac:dyDescent="0.3">
      <c r="A1562" s="1" t="s">
        <v>5030</v>
      </c>
      <c r="B1562" s="2">
        <v>45598.513032407405</v>
      </c>
      <c r="C1562" s="1" t="s">
        <v>3314</v>
      </c>
      <c r="D1562" s="1" t="s">
        <v>154</v>
      </c>
      <c r="E1562" s="1" t="s">
        <v>3471</v>
      </c>
      <c r="F1562" s="1" t="s">
        <v>3472</v>
      </c>
      <c r="G1562" s="1">
        <v>1461.14</v>
      </c>
      <c r="H1562" s="1">
        <v>1</v>
      </c>
      <c r="I1562" s="1">
        <f>Sales[[#This Row],[Selling Price]]*H1562</f>
        <v>1461.14</v>
      </c>
      <c r="J1562" s="1">
        <f>VLOOKUP(Sales[[#This Row],[Product ID]],Products[],4,0)</f>
        <v>925.53</v>
      </c>
      <c r="K1562" s="1">
        <f>Sales[[#This Row],[Total Sales]]-Sales[[#This Row],[Cost price]]</f>
        <v>535.61000000000013</v>
      </c>
      <c r="L1562" s="1" t="str">
        <f>TEXT(Sales[[#This Row],[Date and Time]],"dddd")</f>
        <v>Saturday</v>
      </c>
      <c r="M1562" s="1" t="str">
        <f>TEXT(Sales[[#This Row],[Date and Time]],"mm")</f>
        <v>11</v>
      </c>
      <c r="N1562" s="10" t="str">
        <f>TEXT(Sales[[#This Row],[Date and Time]],"mmmm")</f>
        <v>November</v>
      </c>
    </row>
    <row r="1563" spans="1:14" x14ac:dyDescent="0.3">
      <c r="A1563" s="1" t="s">
        <v>5031</v>
      </c>
      <c r="B1563" s="2">
        <v>45558.20989583333</v>
      </c>
      <c r="C1563" s="1" t="s">
        <v>3381</v>
      </c>
      <c r="D1563" s="1" t="s">
        <v>412</v>
      </c>
      <c r="E1563" s="1" t="s">
        <v>3461</v>
      </c>
      <c r="F1563" s="1" t="s">
        <v>3467</v>
      </c>
      <c r="G1563" s="1">
        <v>1826.03</v>
      </c>
      <c r="H1563" s="1">
        <v>9</v>
      </c>
      <c r="I1563" s="1">
        <f>Sales[[#This Row],[Selling Price]]*H1563</f>
        <v>16434.27</v>
      </c>
      <c r="J1563" s="1">
        <f>VLOOKUP(Sales[[#This Row],[Product ID]],Products[],4,0)</f>
        <v>505.04</v>
      </c>
      <c r="K1563" s="1">
        <f>Sales[[#This Row],[Total Sales]]-Sales[[#This Row],[Cost price]]</f>
        <v>15929.23</v>
      </c>
      <c r="L1563" s="1" t="str">
        <f>TEXT(Sales[[#This Row],[Date and Time]],"dddd")</f>
        <v>Monday</v>
      </c>
      <c r="M1563" s="1" t="str">
        <f>TEXT(Sales[[#This Row],[Date and Time]],"mm")</f>
        <v>09</v>
      </c>
      <c r="N1563" s="10" t="str">
        <f>TEXT(Sales[[#This Row],[Date and Time]],"mmmm")</f>
        <v>September</v>
      </c>
    </row>
    <row r="1564" spans="1:14" x14ac:dyDescent="0.3">
      <c r="A1564" s="1" t="s">
        <v>5032</v>
      </c>
      <c r="B1564" s="2">
        <v>45542.443692129629</v>
      </c>
      <c r="C1564" s="1" t="s">
        <v>3245</v>
      </c>
      <c r="D1564" s="1" t="s">
        <v>1497</v>
      </c>
      <c r="E1564" s="1" t="s">
        <v>3466</v>
      </c>
      <c r="F1564" s="1" t="s">
        <v>3467</v>
      </c>
      <c r="G1564" s="1">
        <v>24.47</v>
      </c>
      <c r="H1564" s="1">
        <v>6</v>
      </c>
      <c r="I1564" s="1">
        <f>Sales[[#This Row],[Selling Price]]*H1564</f>
        <v>146.82</v>
      </c>
      <c r="J1564" s="1">
        <f>VLOOKUP(Sales[[#This Row],[Product ID]],Products[],4,0)</f>
        <v>188.4</v>
      </c>
      <c r="K1564" s="1">
        <f>Sales[[#This Row],[Total Sales]]-Sales[[#This Row],[Cost price]]</f>
        <v>-41.580000000000013</v>
      </c>
      <c r="L1564" s="1" t="str">
        <f>TEXT(Sales[[#This Row],[Date and Time]],"dddd")</f>
        <v>Saturday</v>
      </c>
      <c r="M1564" s="1" t="str">
        <f>TEXT(Sales[[#This Row],[Date and Time]],"mm")</f>
        <v>09</v>
      </c>
      <c r="N1564" s="10" t="str">
        <f>TEXT(Sales[[#This Row],[Date and Time]],"mmmm")</f>
        <v>September</v>
      </c>
    </row>
    <row r="1565" spans="1:14" x14ac:dyDescent="0.3">
      <c r="A1565" s="1" t="s">
        <v>5033</v>
      </c>
      <c r="B1565" s="2">
        <v>45383.264293981483</v>
      </c>
      <c r="C1565" s="1" t="s">
        <v>3319</v>
      </c>
      <c r="D1565" s="1" t="s">
        <v>761</v>
      </c>
      <c r="E1565" s="1" t="s">
        <v>3466</v>
      </c>
      <c r="F1565" s="1" t="s">
        <v>3472</v>
      </c>
      <c r="G1565" s="1">
        <v>25.25</v>
      </c>
      <c r="H1565" s="1">
        <v>10</v>
      </c>
      <c r="I1565" s="1">
        <f>Sales[[#This Row],[Selling Price]]*H1565</f>
        <v>252.5</v>
      </c>
      <c r="J1565" s="1">
        <f>VLOOKUP(Sales[[#This Row],[Product ID]],Products[],4,0)</f>
        <v>704.91</v>
      </c>
      <c r="K1565" s="1">
        <f>Sales[[#This Row],[Total Sales]]-Sales[[#This Row],[Cost price]]</f>
        <v>-452.40999999999997</v>
      </c>
      <c r="L1565" s="1" t="str">
        <f>TEXT(Sales[[#This Row],[Date and Time]],"dddd")</f>
        <v>Monday</v>
      </c>
      <c r="M1565" s="1" t="str">
        <f>TEXT(Sales[[#This Row],[Date and Time]],"mm")</f>
        <v>04</v>
      </c>
      <c r="N1565" s="10" t="str">
        <f>TEXT(Sales[[#This Row],[Date and Time]],"mmmm")</f>
        <v>April</v>
      </c>
    </row>
    <row r="1566" spans="1:14" x14ac:dyDescent="0.3">
      <c r="A1566" s="1" t="s">
        <v>5034</v>
      </c>
      <c r="B1566" s="2">
        <v>45447.698831018519</v>
      </c>
      <c r="C1566" s="1" t="s">
        <v>3449</v>
      </c>
      <c r="D1566" s="1" t="s">
        <v>1881</v>
      </c>
      <c r="E1566" s="1" t="s">
        <v>3466</v>
      </c>
      <c r="F1566" s="1" t="s">
        <v>3462</v>
      </c>
      <c r="G1566" s="1">
        <v>553.85</v>
      </c>
      <c r="H1566" s="1">
        <v>5</v>
      </c>
      <c r="I1566" s="1">
        <f>Sales[[#This Row],[Selling Price]]*H1566</f>
        <v>2769.25</v>
      </c>
      <c r="J1566" s="1">
        <f>VLOOKUP(Sales[[#This Row],[Product ID]],Products[],4,0)</f>
        <v>487.84</v>
      </c>
      <c r="K1566" s="1">
        <f>Sales[[#This Row],[Total Sales]]-Sales[[#This Row],[Cost price]]</f>
        <v>2281.41</v>
      </c>
      <c r="L1566" s="1" t="str">
        <f>TEXT(Sales[[#This Row],[Date and Time]],"dddd")</f>
        <v>Tuesday</v>
      </c>
      <c r="M1566" s="1" t="str">
        <f>TEXT(Sales[[#This Row],[Date and Time]],"mm")</f>
        <v>06</v>
      </c>
      <c r="N1566" s="10" t="str">
        <f>TEXT(Sales[[#This Row],[Date and Time]],"mmmm")</f>
        <v>June</v>
      </c>
    </row>
    <row r="1567" spans="1:14" x14ac:dyDescent="0.3">
      <c r="A1567" s="1" t="s">
        <v>5035</v>
      </c>
      <c r="B1567" s="2">
        <v>45563.462523148148</v>
      </c>
      <c r="C1567" s="1" t="s">
        <v>3313</v>
      </c>
      <c r="D1567" s="1" t="s">
        <v>2653</v>
      </c>
      <c r="E1567" s="1" t="s">
        <v>3461</v>
      </c>
      <c r="F1567" s="1" t="s">
        <v>3467</v>
      </c>
      <c r="G1567" s="1">
        <v>589.29</v>
      </c>
      <c r="H1567" s="1">
        <v>10</v>
      </c>
      <c r="I1567" s="1">
        <f>Sales[[#This Row],[Selling Price]]*H1567</f>
        <v>5892.9</v>
      </c>
      <c r="J1567" s="1">
        <f>VLOOKUP(Sales[[#This Row],[Product ID]],Products[],4,0)</f>
        <v>778.48</v>
      </c>
      <c r="K1567" s="1">
        <f>Sales[[#This Row],[Total Sales]]-Sales[[#This Row],[Cost price]]</f>
        <v>5114.42</v>
      </c>
      <c r="L1567" s="1" t="str">
        <f>TEXT(Sales[[#This Row],[Date and Time]],"dddd")</f>
        <v>Saturday</v>
      </c>
      <c r="M1567" s="1" t="str">
        <f>TEXT(Sales[[#This Row],[Date and Time]],"mm")</f>
        <v>09</v>
      </c>
      <c r="N1567" s="10" t="str">
        <f>TEXT(Sales[[#This Row],[Date and Time]],"mmmm")</f>
        <v>September</v>
      </c>
    </row>
    <row r="1568" spans="1:14" x14ac:dyDescent="0.3">
      <c r="A1568" s="1" t="s">
        <v>5036</v>
      </c>
      <c r="B1568" s="2">
        <v>45556.46230324074</v>
      </c>
      <c r="C1568" s="1" t="s">
        <v>3382</v>
      </c>
      <c r="D1568" s="1" t="s">
        <v>2708</v>
      </c>
      <c r="E1568" s="1" t="s">
        <v>3461</v>
      </c>
      <c r="F1568" s="1" t="s">
        <v>3462</v>
      </c>
      <c r="G1568" s="1">
        <v>1133.25</v>
      </c>
      <c r="H1568" s="1">
        <v>3</v>
      </c>
      <c r="I1568" s="1">
        <f>Sales[[#This Row],[Selling Price]]*H1568</f>
        <v>3399.75</v>
      </c>
      <c r="J1568" s="1">
        <f>VLOOKUP(Sales[[#This Row],[Product ID]],Products[],4,0)</f>
        <v>67.97</v>
      </c>
      <c r="K1568" s="1">
        <f>Sales[[#This Row],[Total Sales]]-Sales[[#This Row],[Cost price]]</f>
        <v>3331.78</v>
      </c>
      <c r="L1568" s="1" t="str">
        <f>TEXT(Sales[[#This Row],[Date and Time]],"dddd")</f>
        <v>Saturday</v>
      </c>
      <c r="M1568" s="1" t="str">
        <f>TEXT(Sales[[#This Row],[Date and Time]],"mm")</f>
        <v>09</v>
      </c>
      <c r="N1568" s="10" t="str">
        <f>TEXT(Sales[[#This Row],[Date and Time]],"mmmm")</f>
        <v>September</v>
      </c>
    </row>
    <row r="1569" spans="1:14" x14ac:dyDescent="0.3">
      <c r="A1569" s="1" t="s">
        <v>5037</v>
      </c>
      <c r="B1569" s="2">
        <v>45560.30641203704</v>
      </c>
      <c r="C1569" s="1" t="s">
        <v>3426</v>
      </c>
      <c r="D1569" s="1" t="s">
        <v>2340</v>
      </c>
      <c r="E1569" s="1" t="s">
        <v>3461</v>
      </c>
      <c r="F1569" s="1" t="s">
        <v>3462</v>
      </c>
      <c r="G1569" s="1">
        <v>1718.33</v>
      </c>
      <c r="H1569" s="1">
        <v>6</v>
      </c>
      <c r="I1569" s="1">
        <f>Sales[[#This Row],[Selling Price]]*H1569</f>
        <v>10309.98</v>
      </c>
      <c r="J1569" s="1">
        <f>VLOOKUP(Sales[[#This Row],[Product ID]],Products[],4,0)</f>
        <v>18.7</v>
      </c>
      <c r="K1569" s="1">
        <f>Sales[[#This Row],[Total Sales]]-Sales[[#This Row],[Cost price]]</f>
        <v>10291.279999999999</v>
      </c>
      <c r="L1569" s="1" t="str">
        <f>TEXT(Sales[[#This Row],[Date and Time]],"dddd")</f>
        <v>Wednesday</v>
      </c>
      <c r="M1569" s="1" t="str">
        <f>TEXT(Sales[[#This Row],[Date and Time]],"mm")</f>
        <v>09</v>
      </c>
      <c r="N1569" s="10" t="str">
        <f>TEXT(Sales[[#This Row],[Date and Time]],"mmmm")</f>
        <v>September</v>
      </c>
    </row>
    <row r="1570" spans="1:14" x14ac:dyDescent="0.3">
      <c r="A1570" s="1" t="s">
        <v>5038</v>
      </c>
      <c r="B1570" s="2">
        <v>45602.048171296294</v>
      </c>
      <c r="C1570" s="1" t="s">
        <v>3298</v>
      </c>
      <c r="D1570" s="1" t="s">
        <v>1128</v>
      </c>
      <c r="E1570" s="1" t="s">
        <v>3466</v>
      </c>
      <c r="F1570" s="1" t="s">
        <v>3467</v>
      </c>
      <c r="G1570" s="1">
        <v>1685.79</v>
      </c>
      <c r="H1570" s="1">
        <v>1</v>
      </c>
      <c r="I1570" s="1">
        <f>Sales[[#This Row],[Selling Price]]*H1570</f>
        <v>1685.79</v>
      </c>
      <c r="J1570" s="1">
        <f>VLOOKUP(Sales[[#This Row],[Product ID]],Products[],4,0)</f>
        <v>965.14</v>
      </c>
      <c r="K1570" s="1">
        <f>Sales[[#This Row],[Total Sales]]-Sales[[#This Row],[Cost price]]</f>
        <v>720.65</v>
      </c>
      <c r="L1570" s="1" t="str">
        <f>TEXT(Sales[[#This Row],[Date and Time]],"dddd")</f>
        <v>Wednesday</v>
      </c>
      <c r="M1570" s="1" t="str">
        <f>TEXT(Sales[[#This Row],[Date and Time]],"mm")</f>
        <v>11</v>
      </c>
      <c r="N1570" s="10" t="str">
        <f>TEXT(Sales[[#This Row],[Date and Time]],"mmmm")</f>
        <v>November</v>
      </c>
    </row>
    <row r="1571" spans="1:14" x14ac:dyDescent="0.3">
      <c r="A1571" s="1" t="s">
        <v>5039</v>
      </c>
      <c r="B1571" s="2">
        <v>45403.497129629628</v>
      </c>
      <c r="C1571" s="1" t="s">
        <v>3423</v>
      </c>
      <c r="D1571" s="1" t="s">
        <v>2089</v>
      </c>
      <c r="E1571" s="1" t="s">
        <v>3464</v>
      </c>
      <c r="F1571" s="1" t="s">
        <v>3467</v>
      </c>
      <c r="G1571" s="1">
        <v>1958.07</v>
      </c>
      <c r="H1571" s="1">
        <v>4</v>
      </c>
      <c r="I1571" s="1">
        <f>Sales[[#This Row],[Selling Price]]*H1571</f>
        <v>7832.28</v>
      </c>
      <c r="J1571" s="1">
        <f>VLOOKUP(Sales[[#This Row],[Product ID]],Products[],4,0)</f>
        <v>388.3</v>
      </c>
      <c r="K1571" s="1">
        <f>Sales[[#This Row],[Total Sales]]-Sales[[#This Row],[Cost price]]</f>
        <v>7443.98</v>
      </c>
      <c r="L1571" s="1" t="str">
        <f>TEXT(Sales[[#This Row],[Date and Time]],"dddd")</f>
        <v>Sunday</v>
      </c>
      <c r="M1571" s="1" t="str">
        <f>TEXT(Sales[[#This Row],[Date and Time]],"mm")</f>
        <v>04</v>
      </c>
      <c r="N1571" s="10" t="str">
        <f>TEXT(Sales[[#This Row],[Date and Time]],"mmmm")</f>
        <v>April</v>
      </c>
    </row>
    <row r="1572" spans="1:14" x14ac:dyDescent="0.3">
      <c r="A1572" s="1" t="s">
        <v>5040</v>
      </c>
      <c r="B1572" s="2">
        <v>45492.427812499998</v>
      </c>
      <c r="C1572" s="1" t="s">
        <v>3278</v>
      </c>
      <c r="D1572" s="1" t="s">
        <v>2289</v>
      </c>
      <c r="E1572" s="1" t="s">
        <v>3466</v>
      </c>
      <c r="F1572" s="1" t="s">
        <v>3462</v>
      </c>
      <c r="G1572" s="1">
        <v>1858.83</v>
      </c>
      <c r="H1572" s="1">
        <v>9</v>
      </c>
      <c r="I1572" s="1">
        <f>Sales[[#This Row],[Selling Price]]*H1572</f>
        <v>16729.47</v>
      </c>
      <c r="J1572" s="1">
        <f>VLOOKUP(Sales[[#This Row],[Product ID]],Products[],4,0)</f>
        <v>330.51</v>
      </c>
      <c r="K1572" s="1">
        <f>Sales[[#This Row],[Total Sales]]-Sales[[#This Row],[Cost price]]</f>
        <v>16398.960000000003</v>
      </c>
      <c r="L1572" s="1" t="str">
        <f>TEXT(Sales[[#This Row],[Date and Time]],"dddd")</f>
        <v>Friday</v>
      </c>
      <c r="M1572" s="1" t="str">
        <f>TEXT(Sales[[#This Row],[Date and Time]],"mm")</f>
        <v>07</v>
      </c>
      <c r="N1572" s="10" t="str">
        <f>TEXT(Sales[[#This Row],[Date and Time]],"mmmm")</f>
        <v>July</v>
      </c>
    </row>
    <row r="1573" spans="1:14" x14ac:dyDescent="0.3">
      <c r="A1573" s="1" t="s">
        <v>5041</v>
      </c>
      <c r="B1573" s="2">
        <v>45519.213599537034</v>
      </c>
      <c r="C1573" s="1" t="s">
        <v>3390</v>
      </c>
      <c r="D1573" s="1" t="s">
        <v>769</v>
      </c>
      <c r="E1573" s="1" t="s">
        <v>3466</v>
      </c>
      <c r="F1573" s="1" t="s">
        <v>3476</v>
      </c>
      <c r="G1573" s="1">
        <v>1020.88</v>
      </c>
      <c r="H1573" s="1">
        <v>2</v>
      </c>
      <c r="I1573" s="1">
        <f>Sales[[#This Row],[Selling Price]]*H1573</f>
        <v>2041.76</v>
      </c>
      <c r="J1573" s="1">
        <f>VLOOKUP(Sales[[#This Row],[Product ID]],Products[],4,0)</f>
        <v>612.41999999999996</v>
      </c>
      <c r="K1573" s="1">
        <f>Sales[[#This Row],[Total Sales]]-Sales[[#This Row],[Cost price]]</f>
        <v>1429.3400000000001</v>
      </c>
      <c r="L1573" s="1" t="str">
        <f>TEXT(Sales[[#This Row],[Date and Time]],"dddd")</f>
        <v>Thursday</v>
      </c>
      <c r="M1573" s="1" t="str">
        <f>TEXT(Sales[[#This Row],[Date and Time]],"mm")</f>
        <v>08</v>
      </c>
      <c r="N1573" s="10" t="str">
        <f>TEXT(Sales[[#This Row],[Date and Time]],"mmmm")</f>
        <v>August</v>
      </c>
    </row>
    <row r="1574" spans="1:14" x14ac:dyDescent="0.3">
      <c r="A1574" s="1" t="s">
        <v>5042</v>
      </c>
      <c r="B1574" s="2">
        <v>45572.436898148146</v>
      </c>
      <c r="C1574" s="1" t="s">
        <v>3214</v>
      </c>
      <c r="D1574" s="1" t="s">
        <v>1524</v>
      </c>
      <c r="E1574" s="1" t="s">
        <v>3479</v>
      </c>
      <c r="F1574" s="1" t="s">
        <v>3469</v>
      </c>
      <c r="G1574" s="1">
        <v>1905.45</v>
      </c>
      <c r="H1574" s="1">
        <v>3</v>
      </c>
      <c r="I1574" s="1">
        <f>Sales[[#This Row],[Selling Price]]*H1574</f>
        <v>5716.35</v>
      </c>
      <c r="J1574" s="1">
        <f>VLOOKUP(Sales[[#This Row],[Product ID]],Products[],4,0)</f>
        <v>435.29</v>
      </c>
      <c r="K1574" s="1">
        <f>Sales[[#This Row],[Total Sales]]-Sales[[#This Row],[Cost price]]</f>
        <v>5281.06</v>
      </c>
      <c r="L1574" s="1" t="str">
        <f>TEXT(Sales[[#This Row],[Date and Time]],"dddd")</f>
        <v>Monday</v>
      </c>
      <c r="M1574" s="1" t="str">
        <f>TEXT(Sales[[#This Row],[Date and Time]],"mm")</f>
        <v>10</v>
      </c>
      <c r="N1574" s="10" t="str">
        <f>TEXT(Sales[[#This Row],[Date and Time]],"mmmm")</f>
        <v>October</v>
      </c>
    </row>
    <row r="1575" spans="1:14" x14ac:dyDescent="0.3">
      <c r="A1575" s="1" t="s">
        <v>5043</v>
      </c>
      <c r="B1575" s="2">
        <v>45487.263414351852</v>
      </c>
      <c r="C1575" s="1" t="s">
        <v>3365</v>
      </c>
      <c r="D1575" s="1" t="s">
        <v>2693</v>
      </c>
      <c r="E1575" s="1" t="s">
        <v>3471</v>
      </c>
      <c r="F1575" s="1" t="s">
        <v>3472</v>
      </c>
      <c r="G1575" s="1">
        <v>1191.52</v>
      </c>
      <c r="H1575" s="1">
        <v>3</v>
      </c>
      <c r="I1575" s="1">
        <f>Sales[[#This Row],[Selling Price]]*H1575</f>
        <v>3574.56</v>
      </c>
      <c r="J1575" s="1">
        <f>VLOOKUP(Sales[[#This Row],[Product ID]],Products[],4,0)</f>
        <v>104.7</v>
      </c>
      <c r="K1575" s="1">
        <f>Sales[[#This Row],[Total Sales]]-Sales[[#This Row],[Cost price]]</f>
        <v>3469.86</v>
      </c>
      <c r="L1575" s="1" t="str">
        <f>TEXT(Sales[[#This Row],[Date and Time]],"dddd")</f>
        <v>Sunday</v>
      </c>
      <c r="M1575" s="1" t="str">
        <f>TEXT(Sales[[#This Row],[Date and Time]],"mm")</f>
        <v>07</v>
      </c>
      <c r="N1575" s="10" t="str">
        <f>TEXT(Sales[[#This Row],[Date and Time]],"mmmm")</f>
        <v>July</v>
      </c>
    </row>
    <row r="1576" spans="1:14" x14ac:dyDescent="0.3">
      <c r="A1576" s="1" t="s">
        <v>5044</v>
      </c>
      <c r="B1576" s="2">
        <v>45594.214814814812</v>
      </c>
      <c r="C1576" s="1" t="s">
        <v>3344</v>
      </c>
      <c r="D1576" s="1" t="s">
        <v>2604</v>
      </c>
      <c r="E1576" s="1" t="s">
        <v>3466</v>
      </c>
      <c r="F1576" s="1" t="s">
        <v>3462</v>
      </c>
      <c r="G1576" s="1">
        <v>1388.92</v>
      </c>
      <c r="H1576" s="1">
        <v>6</v>
      </c>
      <c r="I1576" s="1">
        <f>Sales[[#This Row],[Selling Price]]*H1576</f>
        <v>8333.52</v>
      </c>
      <c r="J1576" s="1">
        <f>VLOOKUP(Sales[[#This Row],[Product ID]],Products[],4,0)</f>
        <v>814.84</v>
      </c>
      <c r="K1576" s="1">
        <f>Sales[[#This Row],[Total Sales]]-Sales[[#This Row],[Cost price]]</f>
        <v>7518.68</v>
      </c>
      <c r="L1576" s="1" t="str">
        <f>TEXT(Sales[[#This Row],[Date and Time]],"dddd")</f>
        <v>Tuesday</v>
      </c>
      <c r="M1576" s="1" t="str">
        <f>TEXT(Sales[[#This Row],[Date and Time]],"mm")</f>
        <v>10</v>
      </c>
      <c r="N1576" s="10" t="str">
        <f>TEXT(Sales[[#This Row],[Date and Time]],"mmmm")</f>
        <v>October</v>
      </c>
    </row>
    <row r="1577" spans="1:14" x14ac:dyDescent="0.3">
      <c r="A1577" s="1" t="s">
        <v>5045</v>
      </c>
      <c r="B1577" s="2">
        <v>45498.123020833336</v>
      </c>
      <c r="C1577" s="1" t="s">
        <v>3425</v>
      </c>
      <c r="D1577" s="1" t="s">
        <v>2538</v>
      </c>
      <c r="E1577" s="1" t="s">
        <v>3466</v>
      </c>
      <c r="F1577" s="1" t="s">
        <v>3469</v>
      </c>
      <c r="G1577" s="1">
        <v>952.07</v>
      </c>
      <c r="H1577" s="1">
        <v>8</v>
      </c>
      <c r="I1577" s="1">
        <f>Sales[[#This Row],[Selling Price]]*H1577</f>
        <v>7616.56</v>
      </c>
      <c r="J1577" s="1">
        <f>VLOOKUP(Sales[[#This Row],[Product ID]],Products[],4,0)</f>
        <v>95.27</v>
      </c>
      <c r="K1577" s="1">
        <f>Sales[[#This Row],[Total Sales]]-Sales[[#This Row],[Cost price]]</f>
        <v>7521.29</v>
      </c>
      <c r="L1577" s="1" t="str">
        <f>TEXT(Sales[[#This Row],[Date and Time]],"dddd")</f>
        <v>Thursday</v>
      </c>
      <c r="M1577" s="1" t="str">
        <f>TEXT(Sales[[#This Row],[Date and Time]],"mm")</f>
        <v>07</v>
      </c>
      <c r="N1577" s="10" t="str">
        <f>TEXT(Sales[[#This Row],[Date and Time]],"mmmm")</f>
        <v>July</v>
      </c>
    </row>
    <row r="1578" spans="1:14" x14ac:dyDescent="0.3">
      <c r="A1578" s="1" t="s">
        <v>5046</v>
      </c>
      <c r="B1578" s="2">
        <v>45586.392106481479</v>
      </c>
      <c r="C1578" s="1" t="s">
        <v>3267</v>
      </c>
      <c r="D1578" s="1" t="s">
        <v>2641</v>
      </c>
      <c r="E1578" s="1" t="s">
        <v>3461</v>
      </c>
      <c r="F1578" s="1" t="s">
        <v>3469</v>
      </c>
      <c r="G1578" s="1">
        <v>718.59</v>
      </c>
      <c r="H1578" s="1">
        <v>9</v>
      </c>
      <c r="I1578" s="1">
        <f>Sales[[#This Row],[Selling Price]]*H1578</f>
        <v>6467.31</v>
      </c>
      <c r="J1578" s="1">
        <f>VLOOKUP(Sales[[#This Row],[Product ID]],Products[],4,0)</f>
        <v>465.59</v>
      </c>
      <c r="K1578" s="1">
        <f>Sales[[#This Row],[Total Sales]]-Sales[[#This Row],[Cost price]]</f>
        <v>6001.72</v>
      </c>
      <c r="L1578" s="1" t="str">
        <f>TEXT(Sales[[#This Row],[Date and Time]],"dddd")</f>
        <v>Monday</v>
      </c>
      <c r="M1578" s="1" t="str">
        <f>TEXT(Sales[[#This Row],[Date and Time]],"mm")</f>
        <v>10</v>
      </c>
      <c r="N1578" s="10" t="str">
        <f>TEXT(Sales[[#This Row],[Date and Time]],"mmmm")</f>
        <v>October</v>
      </c>
    </row>
    <row r="1579" spans="1:14" x14ac:dyDescent="0.3">
      <c r="A1579" s="1" t="s">
        <v>5047</v>
      </c>
      <c r="B1579" s="2">
        <v>45346.169166666667</v>
      </c>
      <c r="C1579" s="1" t="s">
        <v>3432</v>
      </c>
      <c r="D1579" s="1" t="s">
        <v>2849</v>
      </c>
      <c r="E1579" s="1" t="s">
        <v>3464</v>
      </c>
      <c r="F1579" s="1" t="s">
        <v>3472</v>
      </c>
      <c r="G1579" s="1">
        <v>1810.3</v>
      </c>
      <c r="H1579" s="1">
        <v>2</v>
      </c>
      <c r="I1579" s="1">
        <f>Sales[[#This Row],[Selling Price]]*H1579</f>
        <v>3620.6</v>
      </c>
      <c r="J1579" s="1">
        <f>VLOOKUP(Sales[[#This Row],[Product ID]],Products[],4,0)</f>
        <v>221.06</v>
      </c>
      <c r="K1579" s="1">
        <f>Sales[[#This Row],[Total Sales]]-Sales[[#This Row],[Cost price]]</f>
        <v>3399.54</v>
      </c>
      <c r="L1579" s="1" t="str">
        <f>TEXT(Sales[[#This Row],[Date and Time]],"dddd")</f>
        <v>Saturday</v>
      </c>
      <c r="M1579" s="1" t="str">
        <f>TEXT(Sales[[#This Row],[Date and Time]],"mm")</f>
        <v>02</v>
      </c>
      <c r="N1579" s="10" t="str">
        <f>TEXT(Sales[[#This Row],[Date and Time]],"mmmm")</f>
        <v>February</v>
      </c>
    </row>
    <row r="1580" spans="1:14" x14ac:dyDescent="0.3">
      <c r="A1580" s="1" t="s">
        <v>5048</v>
      </c>
      <c r="B1580" s="2">
        <v>45477.348738425928</v>
      </c>
      <c r="C1580" s="1" t="s">
        <v>3379</v>
      </c>
      <c r="D1580" s="1" t="s">
        <v>3063</v>
      </c>
      <c r="E1580" s="1" t="s">
        <v>3479</v>
      </c>
      <c r="F1580" s="1" t="s">
        <v>3469</v>
      </c>
      <c r="G1580" s="1">
        <v>1585.22</v>
      </c>
      <c r="H1580" s="1">
        <v>1</v>
      </c>
      <c r="I1580" s="1">
        <f>Sales[[#This Row],[Selling Price]]*H1580</f>
        <v>1585.22</v>
      </c>
      <c r="J1580" s="1">
        <f>VLOOKUP(Sales[[#This Row],[Product ID]],Products[],4,0)</f>
        <v>605.29999999999995</v>
      </c>
      <c r="K1580" s="1">
        <f>Sales[[#This Row],[Total Sales]]-Sales[[#This Row],[Cost price]]</f>
        <v>979.92000000000007</v>
      </c>
      <c r="L1580" s="1" t="str">
        <f>TEXT(Sales[[#This Row],[Date and Time]],"dddd")</f>
        <v>Thursday</v>
      </c>
      <c r="M1580" s="1" t="str">
        <f>TEXT(Sales[[#This Row],[Date and Time]],"mm")</f>
        <v>07</v>
      </c>
      <c r="N1580" s="10" t="str">
        <f>TEXT(Sales[[#This Row],[Date and Time]],"mmmm")</f>
        <v>July</v>
      </c>
    </row>
    <row r="1581" spans="1:14" x14ac:dyDescent="0.3">
      <c r="A1581" s="1" t="s">
        <v>5049</v>
      </c>
      <c r="B1581" s="2">
        <v>45597.395983796298</v>
      </c>
      <c r="C1581" s="1" t="s">
        <v>3398</v>
      </c>
      <c r="D1581" s="1" t="s">
        <v>1741</v>
      </c>
      <c r="E1581" s="1" t="s">
        <v>3464</v>
      </c>
      <c r="F1581" s="1" t="s">
        <v>3476</v>
      </c>
      <c r="G1581" s="1">
        <v>838.84</v>
      </c>
      <c r="H1581" s="1">
        <v>1</v>
      </c>
      <c r="I1581" s="1">
        <f>Sales[[#This Row],[Selling Price]]*H1581</f>
        <v>838.84</v>
      </c>
      <c r="J1581" s="1">
        <f>VLOOKUP(Sales[[#This Row],[Product ID]],Products[],4,0)</f>
        <v>789.58</v>
      </c>
      <c r="K1581" s="1">
        <f>Sales[[#This Row],[Total Sales]]-Sales[[#This Row],[Cost price]]</f>
        <v>49.259999999999991</v>
      </c>
      <c r="L1581" s="1" t="str">
        <f>TEXT(Sales[[#This Row],[Date and Time]],"dddd")</f>
        <v>Friday</v>
      </c>
      <c r="M1581" s="1" t="str">
        <f>TEXT(Sales[[#This Row],[Date and Time]],"mm")</f>
        <v>11</v>
      </c>
      <c r="N1581" s="10" t="str">
        <f>TEXT(Sales[[#This Row],[Date and Time]],"mmmm")</f>
        <v>November</v>
      </c>
    </row>
    <row r="1582" spans="1:14" x14ac:dyDescent="0.3">
      <c r="A1582" s="1" t="s">
        <v>5050</v>
      </c>
      <c r="B1582" s="2">
        <v>45295.640798611108</v>
      </c>
      <c r="C1582" s="1" t="s">
        <v>3332</v>
      </c>
      <c r="D1582" s="1" t="s">
        <v>2258</v>
      </c>
      <c r="E1582" s="1" t="s">
        <v>3466</v>
      </c>
      <c r="F1582" s="1" t="s">
        <v>3472</v>
      </c>
      <c r="G1582" s="1">
        <v>1833.99</v>
      </c>
      <c r="H1582" s="1">
        <v>9</v>
      </c>
      <c r="I1582" s="1">
        <f>Sales[[#This Row],[Selling Price]]*H1582</f>
        <v>16505.91</v>
      </c>
      <c r="J1582" s="1">
        <f>VLOOKUP(Sales[[#This Row],[Product ID]],Products[],4,0)</f>
        <v>348.54</v>
      </c>
      <c r="K1582" s="1">
        <f>Sales[[#This Row],[Total Sales]]-Sales[[#This Row],[Cost price]]</f>
        <v>16157.369999999999</v>
      </c>
      <c r="L1582" s="1" t="str">
        <f>TEXT(Sales[[#This Row],[Date and Time]],"dddd")</f>
        <v>Thursday</v>
      </c>
      <c r="M1582" s="1" t="str">
        <f>TEXT(Sales[[#This Row],[Date and Time]],"mm")</f>
        <v>01</v>
      </c>
      <c r="N1582" s="10" t="str">
        <f>TEXT(Sales[[#This Row],[Date and Time]],"mmmm")</f>
        <v>January</v>
      </c>
    </row>
    <row r="1583" spans="1:14" x14ac:dyDescent="0.3">
      <c r="A1583" s="1" t="s">
        <v>5051</v>
      </c>
      <c r="B1583" s="2">
        <v>45606.702118055553</v>
      </c>
      <c r="C1583" s="1" t="s">
        <v>3332</v>
      </c>
      <c r="D1583" s="1" t="s">
        <v>1054</v>
      </c>
      <c r="E1583" s="1" t="s">
        <v>3479</v>
      </c>
      <c r="F1583" s="1" t="s">
        <v>3462</v>
      </c>
      <c r="G1583" s="1">
        <v>1885.71</v>
      </c>
      <c r="H1583" s="1">
        <v>1</v>
      </c>
      <c r="I1583" s="1">
        <f>Sales[[#This Row],[Selling Price]]*H1583</f>
        <v>1885.71</v>
      </c>
      <c r="J1583" s="1">
        <f>VLOOKUP(Sales[[#This Row],[Product ID]],Products[],4,0)</f>
        <v>348.54</v>
      </c>
      <c r="K1583" s="1">
        <f>Sales[[#This Row],[Total Sales]]-Sales[[#This Row],[Cost price]]</f>
        <v>1537.17</v>
      </c>
      <c r="L1583" s="1" t="str">
        <f>TEXT(Sales[[#This Row],[Date and Time]],"dddd")</f>
        <v>Sunday</v>
      </c>
      <c r="M1583" s="1" t="str">
        <f>TEXT(Sales[[#This Row],[Date and Time]],"mm")</f>
        <v>11</v>
      </c>
      <c r="N1583" s="10" t="str">
        <f>TEXT(Sales[[#This Row],[Date and Time]],"mmmm")</f>
        <v>November</v>
      </c>
    </row>
    <row r="1584" spans="1:14" x14ac:dyDescent="0.3">
      <c r="A1584" s="1" t="s">
        <v>5052</v>
      </c>
      <c r="B1584" s="2">
        <v>45298.231724537036</v>
      </c>
      <c r="C1584" s="1" t="s">
        <v>3303</v>
      </c>
      <c r="D1584" s="1" t="s">
        <v>1361</v>
      </c>
      <c r="E1584" s="1" t="s">
        <v>3464</v>
      </c>
      <c r="F1584" s="1" t="s">
        <v>3476</v>
      </c>
      <c r="G1584" s="1">
        <v>1882.74</v>
      </c>
      <c r="H1584" s="1">
        <v>10</v>
      </c>
      <c r="I1584" s="1">
        <f>Sales[[#This Row],[Selling Price]]*H1584</f>
        <v>18827.400000000001</v>
      </c>
      <c r="J1584" s="1">
        <f>VLOOKUP(Sales[[#This Row],[Product ID]],Products[],4,0)</f>
        <v>752.34</v>
      </c>
      <c r="K1584" s="1">
        <f>Sales[[#This Row],[Total Sales]]-Sales[[#This Row],[Cost price]]</f>
        <v>18075.060000000001</v>
      </c>
      <c r="L1584" s="1" t="str">
        <f>TEXT(Sales[[#This Row],[Date and Time]],"dddd")</f>
        <v>Sunday</v>
      </c>
      <c r="M1584" s="1" t="str">
        <f>TEXT(Sales[[#This Row],[Date and Time]],"mm")</f>
        <v>01</v>
      </c>
      <c r="N1584" s="10" t="str">
        <f>TEXT(Sales[[#This Row],[Date and Time]],"mmmm")</f>
        <v>January</v>
      </c>
    </row>
    <row r="1585" spans="1:14" x14ac:dyDescent="0.3">
      <c r="A1585" s="1" t="s">
        <v>5053</v>
      </c>
      <c r="B1585" s="2">
        <v>45424.592916666668</v>
      </c>
      <c r="C1585" s="1" t="s">
        <v>3355</v>
      </c>
      <c r="D1585" s="1" t="s">
        <v>534</v>
      </c>
      <c r="E1585" s="1" t="s">
        <v>3471</v>
      </c>
      <c r="F1585" s="1" t="s">
        <v>3469</v>
      </c>
      <c r="G1585" s="1">
        <v>759.01</v>
      </c>
      <c r="H1585" s="1">
        <v>7</v>
      </c>
      <c r="I1585" s="1">
        <f>Sales[[#This Row],[Selling Price]]*H1585</f>
        <v>5313.07</v>
      </c>
      <c r="J1585" s="1">
        <f>VLOOKUP(Sales[[#This Row],[Product ID]],Products[],4,0)</f>
        <v>889.08</v>
      </c>
      <c r="K1585" s="1">
        <f>Sales[[#This Row],[Total Sales]]-Sales[[#This Row],[Cost price]]</f>
        <v>4423.99</v>
      </c>
      <c r="L1585" s="1" t="str">
        <f>TEXT(Sales[[#This Row],[Date and Time]],"dddd")</f>
        <v>Sunday</v>
      </c>
      <c r="M1585" s="1" t="str">
        <f>TEXT(Sales[[#This Row],[Date and Time]],"mm")</f>
        <v>05</v>
      </c>
      <c r="N1585" s="10" t="str">
        <f>TEXT(Sales[[#This Row],[Date and Time]],"mmmm")</f>
        <v>May</v>
      </c>
    </row>
    <row r="1586" spans="1:14" x14ac:dyDescent="0.3">
      <c r="A1586" s="1" t="s">
        <v>5054</v>
      </c>
      <c r="B1586" s="2">
        <v>45341.047129629631</v>
      </c>
      <c r="C1586" s="1" t="s">
        <v>3405</v>
      </c>
      <c r="D1586" s="1" t="s">
        <v>2108</v>
      </c>
      <c r="E1586" s="1" t="s">
        <v>3464</v>
      </c>
      <c r="F1586" s="1" t="s">
        <v>3469</v>
      </c>
      <c r="G1586" s="1">
        <v>872.3</v>
      </c>
      <c r="H1586" s="1">
        <v>10</v>
      </c>
      <c r="I1586" s="1">
        <f>Sales[[#This Row],[Selling Price]]*H1586</f>
        <v>8723</v>
      </c>
      <c r="J1586" s="1">
        <f>VLOOKUP(Sales[[#This Row],[Product ID]],Products[],4,0)</f>
        <v>143.38</v>
      </c>
      <c r="K1586" s="1">
        <f>Sales[[#This Row],[Total Sales]]-Sales[[#This Row],[Cost price]]</f>
        <v>8579.6200000000008</v>
      </c>
      <c r="L1586" s="1" t="str">
        <f>TEXT(Sales[[#This Row],[Date and Time]],"dddd")</f>
        <v>Monday</v>
      </c>
      <c r="M1586" s="1" t="str">
        <f>TEXT(Sales[[#This Row],[Date and Time]],"mm")</f>
        <v>02</v>
      </c>
      <c r="N1586" s="10" t="str">
        <f>TEXT(Sales[[#This Row],[Date and Time]],"mmmm")</f>
        <v>February</v>
      </c>
    </row>
    <row r="1587" spans="1:14" x14ac:dyDescent="0.3">
      <c r="A1587" s="1" t="s">
        <v>5055</v>
      </c>
      <c r="B1587" s="2">
        <v>45559.323194444441</v>
      </c>
      <c r="C1587" s="1" t="s">
        <v>3305</v>
      </c>
      <c r="D1587" s="1" t="s">
        <v>1711</v>
      </c>
      <c r="E1587" s="1" t="s">
        <v>3466</v>
      </c>
      <c r="F1587" s="1" t="s">
        <v>3469</v>
      </c>
      <c r="G1587" s="1">
        <v>452.85</v>
      </c>
      <c r="H1587" s="1">
        <v>10</v>
      </c>
      <c r="I1587" s="1">
        <f>Sales[[#This Row],[Selling Price]]*H1587</f>
        <v>4528.5</v>
      </c>
      <c r="J1587" s="1">
        <f>VLOOKUP(Sales[[#This Row],[Product ID]],Products[],4,0)</f>
        <v>376.96</v>
      </c>
      <c r="K1587" s="1">
        <f>Sales[[#This Row],[Total Sales]]-Sales[[#This Row],[Cost price]]</f>
        <v>4151.54</v>
      </c>
      <c r="L1587" s="1" t="str">
        <f>TEXT(Sales[[#This Row],[Date and Time]],"dddd")</f>
        <v>Tuesday</v>
      </c>
      <c r="M1587" s="1" t="str">
        <f>TEXT(Sales[[#This Row],[Date and Time]],"mm")</f>
        <v>09</v>
      </c>
      <c r="N1587" s="10" t="str">
        <f>TEXT(Sales[[#This Row],[Date and Time]],"mmmm")</f>
        <v>September</v>
      </c>
    </row>
    <row r="1588" spans="1:14" x14ac:dyDescent="0.3">
      <c r="A1588" s="1" t="s">
        <v>5056</v>
      </c>
      <c r="B1588" s="2">
        <v>45524.467812499999</v>
      </c>
      <c r="C1588" s="1" t="s">
        <v>3450</v>
      </c>
      <c r="D1588" s="1" t="s">
        <v>1207</v>
      </c>
      <c r="E1588" s="1" t="s">
        <v>3479</v>
      </c>
      <c r="F1588" s="1" t="s">
        <v>3467</v>
      </c>
      <c r="G1588" s="1">
        <v>616.80999999999995</v>
      </c>
      <c r="H1588" s="1">
        <v>2</v>
      </c>
      <c r="I1588" s="1">
        <f>Sales[[#This Row],[Selling Price]]*H1588</f>
        <v>1233.6199999999999</v>
      </c>
      <c r="J1588" s="1">
        <f>VLOOKUP(Sales[[#This Row],[Product ID]],Products[],4,0)</f>
        <v>754.1</v>
      </c>
      <c r="K1588" s="1">
        <f>Sales[[#This Row],[Total Sales]]-Sales[[#This Row],[Cost price]]</f>
        <v>479.51999999999987</v>
      </c>
      <c r="L1588" s="1" t="str">
        <f>TEXT(Sales[[#This Row],[Date and Time]],"dddd")</f>
        <v>Tuesday</v>
      </c>
      <c r="M1588" s="1" t="str">
        <f>TEXT(Sales[[#This Row],[Date and Time]],"mm")</f>
        <v>08</v>
      </c>
      <c r="N1588" s="10" t="str">
        <f>TEXT(Sales[[#This Row],[Date and Time]],"mmmm")</f>
        <v>August</v>
      </c>
    </row>
    <row r="1589" spans="1:14" x14ac:dyDescent="0.3">
      <c r="A1589" s="1" t="s">
        <v>5057</v>
      </c>
      <c r="B1589" s="2">
        <v>45520.042812500003</v>
      </c>
      <c r="C1589" s="1" t="s">
        <v>3285</v>
      </c>
      <c r="D1589" s="1" t="s">
        <v>1837</v>
      </c>
      <c r="E1589" s="1" t="s">
        <v>3464</v>
      </c>
      <c r="F1589" s="1" t="s">
        <v>3467</v>
      </c>
      <c r="G1589" s="1">
        <v>661.3</v>
      </c>
      <c r="H1589" s="1">
        <v>6</v>
      </c>
      <c r="I1589" s="1">
        <f>Sales[[#This Row],[Selling Price]]*H1589</f>
        <v>3967.7999999999997</v>
      </c>
      <c r="J1589" s="1">
        <f>VLOOKUP(Sales[[#This Row],[Product ID]],Products[],4,0)</f>
        <v>99.19</v>
      </c>
      <c r="K1589" s="1">
        <f>Sales[[#This Row],[Total Sales]]-Sales[[#This Row],[Cost price]]</f>
        <v>3868.6099999999997</v>
      </c>
      <c r="L1589" s="1" t="str">
        <f>TEXT(Sales[[#This Row],[Date and Time]],"dddd")</f>
        <v>Friday</v>
      </c>
      <c r="M1589" s="1" t="str">
        <f>TEXT(Sales[[#This Row],[Date and Time]],"mm")</f>
        <v>08</v>
      </c>
      <c r="N1589" s="10" t="str">
        <f>TEXT(Sales[[#This Row],[Date and Time]],"mmmm")</f>
        <v>August</v>
      </c>
    </row>
    <row r="1590" spans="1:14" x14ac:dyDescent="0.3">
      <c r="A1590" s="1" t="s">
        <v>5058</v>
      </c>
      <c r="B1590" s="2">
        <v>45300.052453703705</v>
      </c>
      <c r="C1590" s="1" t="s">
        <v>3441</v>
      </c>
      <c r="D1590" s="1" t="s">
        <v>211</v>
      </c>
      <c r="E1590" s="1" t="s">
        <v>3464</v>
      </c>
      <c r="F1590" s="1" t="s">
        <v>3469</v>
      </c>
      <c r="G1590" s="1">
        <v>71.37</v>
      </c>
      <c r="H1590" s="1">
        <v>10</v>
      </c>
      <c r="I1590" s="1">
        <f>Sales[[#This Row],[Selling Price]]*H1590</f>
        <v>713.7</v>
      </c>
      <c r="J1590" s="1">
        <f>VLOOKUP(Sales[[#This Row],[Product ID]],Products[],4,0)</f>
        <v>325.48</v>
      </c>
      <c r="K1590" s="1">
        <f>Sales[[#This Row],[Total Sales]]-Sales[[#This Row],[Cost price]]</f>
        <v>388.22</v>
      </c>
      <c r="L1590" s="1" t="str">
        <f>TEXT(Sales[[#This Row],[Date and Time]],"dddd")</f>
        <v>Tuesday</v>
      </c>
      <c r="M1590" s="1" t="str">
        <f>TEXT(Sales[[#This Row],[Date and Time]],"mm")</f>
        <v>01</v>
      </c>
      <c r="N1590" s="10" t="str">
        <f>TEXT(Sales[[#This Row],[Date and Time]],"mmmm")</f>
        <v>January</v>
      </c>
    </row>
    <row r="1591" spans="1:14" x14ac:dyDescent="0.3">
      <c r="A1591" s="1" t="s">
        <v>5059</v>
      </c>
      <c r="B1591" s="2">
        <v>45515.784895833334</v>
      </c>
      <c r="C1591" s="1" t="s">
        <v>3364</v>
      </c>
      <c r="D1591" s="1" t="s">
        <v>2506</v>
      </c>
      <c r="E1591" s="1" t="s">
        <v>3466</v>
      </c>
      <c r="F1591" s="1" t="s">
        <v>3476</v>
      </c>
      <c r="G1591" s="1">
        <v>1851.43</v>
      </c>
      <c r="H1591" s="1">
        <v>10</v>
      </c>
      <c r="I1591" s="1">
        <f>Sales[[#This Row],[Selling Price]]*H1591</f>
        <v>18514.3</v>
      </c>
      <c r="J1591" s="1">
        <f>VLOOKUP(Sales[[#This Row],[Product ID]],Products[],4,0)</f>
        <v>771.88</v>
      </c>
      <c r="K1591" s="1">
        <f>Sales[[#This Row],[Total Sales]]-Sales[[#This Row],[Cost price]]</f>
        <v>17742.419999999998</v>
      </c>
      <c r="L1591" s="1" t="str">
        <f>TEXT(Sales[[#This Row],[Date and Time]],"dddd")</f>
        <v>Sunday</v>
      </c>
      <c r="M1591" s="1" t="str">
        <f>TEXT(Sales[[#This Row],[Date and Time]],"mm")</f>
        <v>08</v>
      </c>
      <c r="N1591" s="10" t="str">
        <f>TEXT(Sales[[#This Row],[Date and Time]],"mmmm")</f>
        <v>August</v>
      </c>
    </row>
    <row r="1592" spans="1:14" x14ac:dyDescent="0.3">
      <c r="A1592" s="1" t="s">
        <v>5060</v>
      </c>
      <c r="B1592" s="2">
        <v>45395.322847222225</v>
      </c>
      <c r="C1592" s="1" t="s">
        <v>3433</v>
      </c>
      <c r="D1592" s="1" t="s">
        <v>2485</v>
      </c>
      <c r="E1592" s="1" t="s">
        <v>3466</v>
      </c>
      <c r="F1592" s="1" t="s">
        <v>3469</v>
      </c>
      <c r="G1592" s="1">
        <v>43.15</v>
      </c>
      <c r="H1592" s="1">
        <v>1</v>
      </c>
      <c r="I1592" s="1">
        <f>Sales[[#This Row],[Selling Price]]*H1592</f>
        <v>43.15</v>
      </c>
      <c r="J1592" s="1">
        <f>VLOOKUP(Sales[[#This Row],[Product ID]],Products[],4,0)</f>
        <v>452.2</v>
      </c>
      <c r="K1592" s="1">
        <f>Sales[[#This Row],[Total Sales]]-Sales[[#This Row],[Cost price]]</f>
        <v>-409.05</v>
      </c>
      <c r="L1592" s="1" t="str">
        <f>TEXT(Sales[[#This Row],[Date and Time]],"dddd")</f>
        <v>Saturday</v>
      </c>
      <c r="M1592" s="1" t="str">
        <f>TEXT(Sales[[#This Row],[Date and Time]],"mm")</f>
        <v>04</v>
      </c>
      <c r="N1592" s="10" t="str">
        <f>TEXT(Sales[[#This Row],[Date and Time]],"mmmm")</f>
        <v>April</v>
      </c>
    </row>
    <row r="1593" spans="1:14" x14ac:dyDescent="0.3">
      <c r="A1593" s="1" t="s">
        <v>5061</v>
      </c>
      <c r="B1593" s="2">
        <v>45324.307557870372</v>
      </c>
      <c r="C1593" s="1" t="s">
        <v>3422</v>
      </c>
      <c r="D1593" s="1" t="s">
        <v>3199</v>
      </c>
      <c r="E1593" s="1" t="s">
        <v>3461</v>
      </c>
      <c r="F1593" s="1" t="s">
        <v>3462</v>
      </c>
      <c r="G1593" s="1">
        <v>832.91</v>
      </c>
      <c r="H1593" s="1">
        <v>4</v>
      </c>
      <c r="I1593" s="1">
        <f>Sales[[#This Row],[Selling Price]]*H1593</f>
        <v>3331.64</v>
      </c>
      <c r="J1593" s="1">
        <f>VLOOKUP(Sales[[#This Row],[Product ID]],Products[],4,0)</f>
        <v>772.45</v>
      </c>
      <c r="K1593" s="1">
        <f>Sales[[#This Row],[Total Sales]]-Sales[[#This Row],[Cost price]]</f>
        <v>2559.1899999999996</v>
      </c>
      <c r="L1593" s="1" t="str">
        <f>TEXT(Sales[[#This Row],[Date and Time]],"dddd")</f>
        <v>Friday</v>
      </c>
      <c r="M1593" s="1" t="str">
        <f>TEXT(Sales[[#This Row],[Date and Time]],"mm")</f>
        <v>02</v>
      </c>
      <c r="N1593" s="10" t="str">
        <f>TEXT(Sales[[#This Row],[Date and Time]],"mmmm")</f>
        <v>February</v>
      </c>
    </row>
    <row r="1594" spans="1:14" x14ac:dyDescent="0.3">
      <c r="A1594" s="1" t="s">
        <v>5062</v>
      </c>
      <c r="B1594" s="2">
        <v>45304.029768518521</v>
      </c>
      <c r="C1594" s="1" t="s">
        <v>3290</v>
      </c>
      <c r="D1594" s="1" t="s">
        <v>2952</v>
      </c>
      <c r="E1594" s="1" t="s">
        <v>3461</v>
      </c>
      <c r="F1594" s="1" t="s">
        <v>3462</v>
      </c>
      <c r="G1594" s="1">
        <v>120.98</v>
      </c>
      <c r="H1594" s="1">
        <v>1</v>
      </c>
      <c r="I1594" s="1">
        <f>Sales[[#This Row],[Selling Price]]*H1594</f>
        <v>120.98</v>
      </c>
      <c r="J1594" s="1">
        <f>VLOOKUP(Sales[[#This Row],[Product ID]],Products[],4,0)</f>
        <v>786.45</v>
      </c>
      <c r="K1594" s="1">
        <f>Sales[[#This Row],[Total Sales]]-Sales[[#This Row],[Cost price]]</f>
        <v>-665.47</v>
      </c>
      <c r="L1594" s="1" t="str">
        <f>TEXT(Sales[[#This Row],[Date and Time]],"dddd")</f>
        <v>Saturday</v>
      </c>
      <c r="M1594" s="1" t="str">
        <f>TEXT(Sales[[#This Row],[Date and Time]],"mm")</f>
        <v>01</v>
      </c>
      <c r="N1594" s="10" t="str">
        <f>TEXT(Sales[[#This Row],[Date and Time]],"mmmm")</f>
        <v>January</v>
      </c>
    </row>
    <row r="1595" spans="1:14" x14ac:dyDescent="0.3">
      <c r="A1595" s="1" t="s">
        <v>5063</v>
      </c>
      <c r="B1595" s="2">
        <v>45336.213437500002</v>
      </c>
      <c r="C1595" s="1" t="s">
        <v>3415</v>
      </c>
      <c r="D1595" s="1" t="s">
        <v>761</v>
      </c>
      <c r="E1595" s="1" t="s">
        <v>3461</v>
      </c>
      <c r="F1595" s="1" t="s">
        <v>3476</v>
      </c>
      <c r="G1595" s="1">
        <v>798.9</v>
      </c>
      <c r="H1595" s="1">
        <v>1</v>
      </c>
      <c r="I1595" s="1">
        <f>Sales[[#This Row],[Selling Price]]*H1595</f>
        <v>798.9</v>
      </c>
      <c r="J1595" s="1">
        <f>VLOOKUP(Sales[[#This Row],[Product ID]],Products[],4,0)</f>
        <v>109.48</v>
      </c>
      <c r="K1595" s="1">
        <f>Sales[[#This Row],[Total Sales]]-Sales[[#This Row],[Cost price]]</f>
        <v>689.42</v>
      </c>
      <c r="L1595" s="1" t="str">
        <f>TEXT(Sales[[#This Row],[Date and Time]],"dddd")</f>
        <v>Wednesday</v>
      </c>
      <c r="M1595" s="1" t="str">
        <f>TEXT(Sales[[#This Row],[Date and Time]],"mm")</f>
        <v>02</v>
      </c>
      <c r="N1595" s="10" t="str">
        <f>TEXT(Sales[[#This Row],[Date and Time]],"mmmm")</f>
        <v>February</v>
      </c>
    </row>
    <row r="1596" spans="1:14" x14ac:dyDescent="0.3">
      <c r="A1596" s="1" t="s">
        <v>5064</v>
      </c>
      <c r="B1596" s="2">
        <v>45390.352025462962</v>
      </c>
      <c r="C1596" s="1" t="s">
        <v>3406</v>
      </c>
      <c r="D1596" s="1" t="s">
        <v>714</v>
      </c>
      <c r="E1596" s="1" t="s">
        <v>3471</v>
      </c>
      <c r="F1596" s="1" t="s">
        <v>3472</v>
      </c>
      <c r="G1596" s="1">
        <v>1979.34</v>
      </c>
      <c r="H1596" s="1">
        <v>7</v>
      </c>
      <c r="I1596" s="1">
        <f>Sales[[#This Row],[Selling Price]]*H1596</f>
        <v>13855.38</v>
      </c>
      <c r="J1596" s="1">
        <f>VLOOKUP(Sales[[#This Row],[Product ID]],Products[],4,0)</f>
        <v>585.16999999999996</v>
      </c>
      <c r="K1596" s="1">
        <f>Sales[[#This Row],[Total Sales]]-Sales[[#This Row],[Cost price]]</f>
        <v>13270.21</v>
      </c>
      <c r="L1596" s="1" t="str">
        <f>TEXT(Sales[[#This Row],[Date and Time]],"dddd")</f>
        <v>Monday</v>
      </c>
      <c r="M1596" s="1" t="str">
        <f>TEXT(Sales[[#This Row],[Date and Time]],"mm")</f>
        <v>04</v>
      </c>
      <c r="N1596" s="10" t="str">
        <f>TEXT(Sales[[#This Row],[Date and Time]],"mmmm")</f>
        <v>April</v>
      </c>
    </row>
    <row r="1597" spans="1:14" x14ac:dyDescent="0.3">
      <c r="A1597" s="1" t="s">
        <v>5065</v>
      </c>
      <c r="B1597" s="2">
        <v>45431.438587962963</v>
      </c>
      <c r="C1597" s="1" t="s">
        <v>3217</v>
      </c>
      <c r="D1597" s="1" t="s">
        <v>1728</v>
      </c>
      <c r="E1597" s="1" t="s">
        <v>3471</v>
      </c>
      <c r="F1597" s="1" t="s">
        <v>3467</v>
      </c>
      <c r="G1597" s="1">
        <v>1504.63</v>
      </c>
      <c r="H1597" s="1">
        <v>4</v>
      </c>
      <c r="I1597" s="1">
        <f>Sales[[#This Row],[Selling Price]]*H1597</f>
        <v>6018.52</v>
      </c>
      <c r="J1597" s="1">
        <f>VLOOKUP(Sales[[#This Row],[Product ID]],Products[],4,0)</f>
        <v>253.61</v>
      </c>
      <c r="K1597" s="1">
        <f>Sales[[#This Row],[Total Sales]]-Sales[[#This Row],[Cost price]]</f>
        <v>5764.9100000000008</v>
      </c>
      <c r="L1597" s="1" t="str">
        <f>TEXT(Sales[[#This Row],[Date and Time]],"dddd")</f>
        <v>Sunday</v>
      </c>
      <c r="M1597" s="1" t="str">
        <f>TEXT(Sales[[#This Row],[Date and Time]],"mm")</f>
        <v>05</v>
      </c>
      <c r="N1597" s="10" t="str">
        <f>TEXT(Sales[[#This Row],[Date and Time]],"mmmm")</f>
        <v>May</v>
      </c>
    </row>
    <row r="1598" spans="1:14" x14ac:dyDescent="0.3">
      <c r="A1598" s="1" t="s">
        <v>5066</v>
      </c>
      <c r="B1598" s="2">
        <v>45408.538611111115</v>
      </c>
      <c r="C1598" s="1" t="s">
        <v>3422</v>
      </c>
      <c r="D1598" s="1" t="s">
        <v>1676</v>
      </c>
      <c r="E1598" s="1" t="s">
        <v>3466</v>
      </c>
      <c r="F1598" s="1" t="s">
        <v>3462</v>
      </c>
      <c r="G1598" s="1">
        <v>1810.96</v>
      </c>
      <c r="H1598" s="1">
        <v>3</v>
      </c>
      <c r="I1598" s="1">
        <f>Sales[[#This Row],[Selling Price]]*H1598</f>
        <v>5432.88</v>
      </c>
      <c r="J1598" s="1">
        <f>VLOOKUP(Sales[[#This Row],[Product ID]],Products[],4,0)</f>
        <v>772.45</v>
      </c>
      <c r="K1598" s="1">
        <f>Sales[[#This Row],[Total Sales]]-Sales[[#This Row],[Cost price]]</f>
        <v>4660.43</v>
      </c>
      <c r="L1598" s="1" t="str">
        <f>TEXT(Sales[[#This Row],[Date and Time]],"dddd")</f>
        <v>Friday</v>
      </c>
      <c r="M1598" s="1" t="str">
        <f>TEXT(Sales[[#This Row],[Date and Time]],"mm")</f>
        <v>04</v>
      </c>
      <c r="N1598" s="10" t="str">
        <f>TEXT(Sales[[#This Row],[Date and Time]],"mmmm")</f>
        <v>April</v>
      </c>
    </row>
    <row r="1599" spans="1:14" x14ac:dyDescent="0.3">
      <c r="A1599" s="1" t="s">
        <v>5067</v>
      </c>
      <c r="B1599" s="2">
        <v>45602.688564814816</v>
      </c>
      <c r="C1599" s="1" t="s">
        <v>3334</v>
      </c>
      <c r="D1599" s="1" t="s">
        <v>2491</v>
      </c>
      <c r="E1599" s="1" t="s">
        <v>3461</v>
      </c>
      <c r="F1599" s="1" t="s">
        <v>3469</v>
      </c>
      <c r="G1599" s="1">
        <v>191.84</v>
      </c>
      <c r="H1599" s="1">
        <v>7</v>
      </c>
      <c r="I1599" s="1">
        <f>Sales[[#This Row],[Selling Price]]*H1599</f>
        <v>1342.88</v>
      </c>
      <c r="J1599" s="1">
        <f>VLOOKUP(Sales[[#This Row],[Product ID]],Products[],4,0)</f>
        <v>208.12</v>
      </c>
      <c r="K1599" s="1">
        <f>Sales[[#This Row],[Total Sales]]-Sales[[#This Row],[Cost price]]</f>
        <v>1134.7600000000002</v>
      </c>
      <c r="L1599" s="1" t="str">
        <f>TEXT(Sales[[#This Row],[Date and Time]],"dddd")</f>
        <v>Wednesday</v>
      </c>
      <c r="M1599" s="1" t="str">
        <f>TEXT(Sales[[#This Row],[Date and Time]],"mm")</f>
        <v>11</v>
      </c>
      <c r="N1599" s="10" t="str">
        <f>TEXT(Sales[[#This Row],[Date and Time]],"mmmm")</f>
        <v>November</v>
      </c>
    </row>
    <row r="1600" spans="1:14" x14ac:dyDescent="0.3">
      <c r="A1600" s="1" t="s">
        <v>5068</v>
      </c>
      <c r="B1600" s="2">
        <v>45294.953576388885</v>
      </c>
      <c r="C1600" s="1" t="s">
        <v>3448</v>
      </c>
      <c r="D1600" s="1" t="s">
        <v>2681</v>
      </c>
      <c r="E1600" s="1" t="s">
        <v>3471</v>
      </c>
      <c r="F1600" s="1" t="s">
        <v>3462</v>
      </c>
      <c r="G1600" s="1">
        <v>488.45</v>
      </c>
      <c r="H1600" s="1">
        <v>1</v>
      </c>
      <c r="I1600" s="1">
        <f>Sales[[#This Row],[Selling Price]]*H1600</f>
        <v>488.45</v>
      </c>
      <c r="J1600" s="1">
        <f>VLOOKUP(Sales[[#This Row],[Product ID]],Products[],4,0)</f>
        <v>955.51</v>
      </c>
      <c r="K1600" s="1">
        <f>Sales[[#This Row],[Total Sales]]-Sales[[#This Row],[Cost price]]</f>
        <v>-467.06</v>
      </c>
      <c r="L1600" s="1" t="str">
        <f>TEXT(Sales[[#This Row],[Date and Time]],"dddd")</f>
        <v>Wednesday</v>
      </c>
      <c r="M1600" s="1" t="str">
        <f>TEXT(Sales[[#This Row],[Date and Time]],"mm")</f>
        <v>01</v>
      </c>
      <c r="N1600" s="10" t="str">
        <f>TEXT(Sales[[#This Row],[Date and Time]],"mmmm")</f>
        <v>January</v>
      </c>
    </row>
    <row r="1601" spans="1:14" x14ac:dyDescent="0.3">
      <c r="A1601" s="1" t="s">
        <v>5069</v>
      </c>
      <c r="B1601" s="2">
        <v>45547.856377314813</v>
      </c>
      <c r="C1601" s="1" t="s">
        <v>3246</v>
      </c>
      <c r="D1601" s="1" t="s">
        <v>634</v>
      </c>
      <c r="E1601" s="1" t="s">
        <v>3479</v>
      </c>
      <c r="F1601" s="1" t="s">
        <v>3469</v>
      </c>
      <c r="G1601" s="1">
        <v>1227.73</v>
      </c>
      <c r="H1601" s="1">
        <v>1</v>
      </c>
      <c r="I1601" s="1">
        <f>Sales[[#This Row],[Selling Price]]*H1601</f>
        <v>1227.73</v>
      </c>
      <c r="J1601" s="1">
        <f>VLOOKUP(Sales[[#This Row],[Product ID]],Products[],4,0)</f>
        <v>623.39</v>
      </c>
      <c r="K1601" s="1">
        <f>Sales[[#This Row],[Total Sales]]-Sales[[#This Row],[Cost price]]</f>
        <v>604.34</v>
      </c>
      <c r="L1601" s="1" t="str">
        <f>TEXT(Sales[[#This Row],[Date and Time]],"dddd")</f>
        <v>Thursday</v>
      </c>
      <c r="M1601" s="1" t="str">
        <f>TEXT(Sales[[#This Row],[Date and Time]],"mm")</f>
        <v>09</v>
      </c>
      <c r="N1601" s="10" t="str">
        <f>TEXT(Sales[[#This Row],[Date and Time]],"mmmm")</f>
        <v>September</v>
      </c>
    </row>
    <row r="1602" spans="1:14" x14ac:dyDescent="0.3">
      <c r="A1602" s="1" t="s">
        <v>5070</v>
      </c>
      <c r="B1602" s="2">
        <v>45559.472696759258</v>
      </c>
      <c r="C1602" s="1" t="s">
        <v>3311</v>
      </c>
      <c r="D1602" s="1" t="s">
        <v>493</v>
      </c>
      <c r="E1602" s="1" t="s">
        <v>3466</v>
      </c>
      <c r="F1602" s="1" t="s">
        <v>3476</v>
      </c>
      <c r="G1602" s="1">
        <v>1197.1600000000001</v>
      </c>
      <c r="H1602" s="1">
        <v>10</v>
      </c>
      <c r="I1602" s="1">
        <f>Sales[[#This Row],[Selling Price]]*H1602</f>
        <v>11971.6</v>
      </c>
      <c r="J1602" s="1">
        <f>VLOOKUP(Sales[[#This Row],[Product ID]],Products[],4,0)</f>
        <v>961.88</v>
      </c>
      <c r="K1602" s="1">
        <f>Sales[[#This Row],[Total Sales]]-Sales[[#This Row],[Cost price]]</f>
        <v>11009.720000000001</v>
      </c>
      <c r="L1602" s="1" t="str">
        <f>TEXT(Sales[[#This Row],[Date and Time]],"dddd")</f>
        <v>Tuesday</v>
      </c>
      <c r="M1602" s="1" t="str">
        <f>TEXT(Sales[[#This Row],[Date and Time]],"mm")</f>
        <v>09</v>
      </c>
      <c r="N1602" s="10" t="str">
        <f>TEXT(Sales[[#This Row],[Date and Time]],"mmmm")</f>
        <v>September</v>
      </c>
    </row>
    <row r="1603" spans="1:14" x14ac:dyDescent="0.3">
      <c r="A1603" s="1" t="s">
        <v>5071</v>
      </c>
      <c r="B1603" s="2">
        <v>45322.360243055555</v>
      </c>
      <c r="C1603" s="1" t="s">
        <v>3333</v>
      </c>
      <c r="D1603" s="1" t="s">
        <v>953</v>
      </c>
      <c r="E1603" s="1" t="s">
        <v>3461</v>
      </c>
      <c r="F1603" s="1" t="s">
        <v>3469</v>
      </c>
      <c r="G1603" s="1">
        <v>1435.9</v>
      </c>
      <c r="H1603" s="1">
        <v>7</v>
      </c>
      <c r="I1603" s="1">
        <f>Sales[[#This Row],[Selling Price]]*H1603</f>
        <v>10051.300000000001</v>
      </c>
      <c r="J1603" s="1">
        <f>VLOOKUP(Sales[[#This Row],[Product ID]],Products[],4,0)</f>
        <v>783.02</v>
      </c>
      <c r="K1603" s="1">
        <f>Sales[[#This Row],[Total Sales]]-Sales[[#This Row],[Cost price]]</f>
        <v>9268.2800000000007</v>
      </c>
      <c r="L1603" s="1" t="str">
        <f>TEXT(Sales[[#This Row],[Date and Time]],"dddd")</f>
        <v>Wednesday</v>
      </c>
      <c r="M1603" s="1" t="str">
        <f>TEXT(Sales[[#This Row],[Date and Time]],"mm")</f>
        <v>01</v>
      </c>
      <c r="N1603" s="10" t="str">
        <f>TEXT(Sales[[#This Row],[Date and Time]],"mmmm")</f>
        <v>January</v>
      </c>
    </row>
    <row r="1604" spans="1:14" x14ac:dyDescent="0.3">
      <c r="A1604" s="1" t="s">
        <v>5072</v>
      </c>
      <c r="B1604" s="2">
        <v>45415.175069444442</v>
      </c>
      <c r="C1604" s="1" t="s">
        <v>3385</v>
      </c>
      <c r="D1604" s="1" t="s">
        <v>1318</v>
      </c>
      <c r="E1604" s="1" t="s">
        <v>3479</v>
      </c>
      <c r="F1604" s="1" t="s">
        <v>3469</v>
      </c>
      <c r="G1604" s="1">
        <v>270.94</v>
      </c>
      <c r="H1604" s="1">
        <v>10</v>
      </c>
      <c r="I1604" s="1">
        <f>Sales[[#This Row],[Selling Price]]*H1604</f>
        <v>2709.4</v>
      </c>
      <c r="J1604" s="1">
        <f>VLOOKUP(Sales[[#This Row],[Product ID]],Products[],4,0)</f>
        <v>28.1</v>
      </c>
      <c r="K1604" s="1">
        <f>Sales[[#This Row],[Total Sales]]-Sales[[#This Row],[Cost price]]</f>
        <v>2681.3</v>
      </c>
      <c r="L1604" s="1" t="str">
        <f>TEXT(Sales[[#This Row],[Date and Time]],"dddd")</f>
        <v>Friday</v>
      </c>
      <c r="M1604" s="1" t="str">
        <f>TEXT(Sales[[#This Row],[Date and Time]],"mm")</f>
        <v>05</v>
      </c>
      <c r="N1604" s="10" t="str">
        <f>TEXT(Sales[[#This Row],[Date and Time]],"mmmm")</f>
        <v>May</v>
      </c>
    </row>
    <row r="1605" spans="1:14" x14ac:dyDescent="0.3">
      <c r="A1605" s="1" t="s">
        <v>5073</v>
      </c>
      <c r="B1605" s="2">
        <v>45417.163124999999</v>
      </c>
      <c r="C1605" s="1" t="s">
        <v>3448</v>
      </c>
      <c r="D1605" s="1" t="s">
        <v>2233</v>
      </c>
      <c r="E1605" s="1" t="s">
        <v>3466</v>
      </c>
      <c r="F1605" s="1" t="s">
        <v>3467</v>
      </c>
      <c r="G1605" s="1">
        <v>1739.17</v>
      </c>
      <c r="H1605" s="1">
        <v>7</v>
      </c>
      <c r="I1605" s="1">
        <f>Sales[[#This Row],[Selling Price]]*H1605</f>
        <v>12174.19</v>
      </c>
      <c r="J1605" s="1">
        <f>VLOOKUP(Sales[[#This Row],[Product ID]],Products[],4,0)</f>
        <v>955.51</v>
      </c>
      <c r="K1605" s="1">
        <f>Sales[[#This Row],[Total Sales]]-Sales[[#This Row],[Cost price]]</f>
        <v>11218.68</v>
      </c>
      <c r="L1605" s="1" t="str">
        <f>TEXT(Sales[[#This Row],[Date and Time]],"dddd")</f>
        <v>Sunday</v>
      </c>
      <c r="M1605" s="1" t="str">
        <f>TEXT(Sales[[#This Row],[Date and Time]],"mm")</f>
        <v>05</v>
      </c>
      <c r="N1605" s="10" t="str">
        <f>TEXT(Sales[[#This Row],[Date and Time]],"mmmm")</f>
        <v>May</v>
      </c>
    </row>
    <row r="1606" spans="1:14" x14ac:dyDescent="0.3">
      <c r="A1606" s="1" t="s">
        <v>5074</v>
      </c>
      <c r="B1606" s="2">
        <v>45355.073078703703</v>
      </c>
      <c r="C1606" s="1" t="s">
        <v>3316</v>
      </c>
      <c r="D1606" s="1" t="s">
        <v>1436</v>
      </c>
      <c r="E1606" s="1" t="s">
        <v>3464</v>
      </c>
      <c r="F1606" s="1" t="s">
        <v>3472</v>
      </c>
      <c r="G1606" s="1">
        <v>366.02</v>
      </c>
      <c r="H1606" s="1">
        <v>5</v>
      </c>
      <c r="I1606" s="1">
        <f>Sales[[#This Row],[Selling Price]]*H1606</f>
        <v>1830.1</v>
      </c>
      <c r="J1606" s="1">
        <f>VLOOKUP(Sales[[#This Row],[Product ID]],Products[],4,0)</f>
        <v>974.22</v>
      </c>
      <c r="K1606" s="1">
        <f>Sales[[#This Row],[Total Sales]]-Sales[[#This Row],[Cost price]]</f>
        <v>855.87999999999988</v>
      </c>
      <c r="L1606" s="1" t="str">
        <f>TEXT(Sales[[#This Row],[Date and Time]],"dddd")</f>
        <v>Monday</v>
      </c>
      <c r="M1606" s="1" t="str">
        <f>TEXT(Sales[[#This Row],[Date and Time]],"mm")</f>
        <v>03</v>
      </c>
      <c r="N1606" s="10" t="str">
        <f>TEXT(Sales[[#This Row],[Date and Time]],"mmmm")</f>
        <v>March</v>
      </c>
    </row>
    <row r="1607" spans="1:14" x14ac:dyDescent="0.3">
      <c r="A1607" s="1" t="s">
        <v>5075</v>
      </c>
      <c r="B1607" s="2">
        <v>45328.521157407406</v>
      </c>
      <c r="C1607" s="1" t="s">
        <v>3333</v>
      </c>
      <c r="D1607" s="1" t="s">
        <v>983</v>
      </c>
      <c r="E1607" s="1" t="s">
        <v>3479</v>
      </c>
      <c r="F1607" s="1" t="s">
        <v>3467</v>
      </c>
      <c r="G1607" s="1">
        <v>1787.43</v>
      </c>
      <c r="H1607" s="1">
        <v>10</v>
      </c>
      <c r="I1607" s="1">
        <f>Sales[[#This Row],[Selling Price]]*H1607</f>
        <v>17874.3</v>
      </c>
      <c r="J1607" s="1">
        <f>VLOOKUP(Sales[[#This Row],[Product ID]],Products[],4,0)</f>
        <v>783.02</v>
      </c>
      <c r="K1607" s="1">
        <f>Sales[[#This Row],[Total Sales]]-Sales[[#This Row],[Cost price]]</f>
        <v>17091.28</v>
      </c>
      <c r="L1607" s="1" t="str">
        <f>TEXT(Sales[[#This Row],[Date and Time]],"dddd")</f>
        <v>Tuesday</v>
      </c>
      <c r="M1607" s="1" t="str">
        <f>TEXT(Sales[[#This Row],[Date and Time]],"mm")</f>
        <v>02</v>
      </c>
      <c r="N1607" s="10" t="str">
        <f>TEXT(Sales[[#This Row],[Date and Time]],"mmmm")</f>
        <v>February</v>
      </c>
    </row>
    <row r="1608" spans="1:14" x14ac:dyDescent="0.3">
      <c r="A1608" s="1" t="s">
        <v>5076</v>
      </c>
      <c r="B1608" s="2">
        <v>45426.116331018522</v>
      </c>
      <c r="C1608" s="1" t="s">
        <v>3451</v>
      </c>
      <c r="D1608" s="1" t="s">
        <v>1942</v>
      </c>
      <c r="E1608" s="1" t="s">
        <v>3466</v>
      </c>
      <c r="F1608" s="1" t="s">
        <v>3476</v>
      </c>
      <c r="G1608" s="1">
        <v>506.95</v>
      </c>
      <c r="H1608" s="1">
        <v>9</v>
      </c>
      <c r="I1608" s="1">
        <f>Sales[[#This Row],[Selling Price]]*H1608</f>
        <v>4562.55</v>
      </c>
      <c r="J1608" s="1">
        <f>VLOOKUP(Sales[[#This Row],[Product ID]],Products[],4,0)</f>
        <v>565.99</v>
      </c>
      <c r="K1608" s="1">
        <f>Sales[[#This Row],[Total Sales]]-Sales[[#This Row],[Cost price]]</f>
        <v>3996.5600000000004</v>
      </c>
      <c r="L1608" s="1" t="str">
        <f>TEXT(Sales[[#This Row],[Date and Time]],"dddd")</f>
        <v>Tuesday</v>
      </c>
      <c r="M1608" s="1" t="str">
        <f>TEXT(Sales[[#This Row],[Date and Time]],"mm")</f>
        <v>05</v>
      </c>
      <c r="N1608" s="10" t="str">
        <f>TEXT(Sales[[#This Row],[Date and Time]],"mmmm")</f>
        <v>May</v>
      </c>
    </row>
    <row r="1609" spans="1:14" x14ac:dyDescent="0.3">
      <c r="A1609" s="1" t="s">
        <v>5077</v>
      </c>
      <c r="B1609" s="2">
        <v>45526.978935185187</v>
      </c>
      <c r="C1609" s="1" t="s">
        <v>3385</v>
      </c>
      <c r="D1609" s="1" t="s">
        <v>907</v>
      </c>
      <c r="E1609" s="1" t="s">
        <v>3471</v>
      </c>
      <c r="F1609" s="1" t="s">
        <v>3467</v>
      </c>
      <c r="G1609" s="1">
        <v>945.04</v>
      </c>
      <c r="H1609" s="1">
        <v>9</v>
      </c>
      <c r="I1609" s="1">
        <f>Sales[[#This Row],[Selling Price]]*H1609</f>
        <v>8505.36</v>
      </c>
      <c r="J1609" s="1">
        <f>VLOOKUP(Sales[[#This Row],[Product ID]],Products[],4,0)</f>
        <v>28.1</v>
      </c>
      <c r="K1609" s="1">
        <f>Sales[[#This Row],[Total Sales]]-Sales[[#This Row],[Cost price]]</f>
        <v>8477.26</v>
      </c>
      <c r="L1609" s="1" t="str">
        <f>TEXT(Sales[[#This Row],[Date and Time]],"dddd")</f>
        <v>Thursday</v>
      </c>
      <c r="M1609" s="1" t="str">
        <f>TEXT(Sales[[#This Row],[Date and Time]],"mm")</f>
        <v>08</v>
      </c>
      <c r="N1609" s="10" t="str">
        <f>TEXT(Sales[[#This Row],[Date and Time]],"mmmm")</f>
        <v>August</v>
      </c>
    </row>
    <row r="1610" spans="1:14" x14ac:dyDescent="0.3">
      <c r="A1610" s="1" t="s">
        <v>5078</v>
      </c>
      <c r="B1610" s="2">
        <v>45406.727418981478</v>
      </c>
      <c r="C1610" s="1" t="s">
        <v>3356</v>
      </c>
      <c r="D1610" s="1" t="s">
        <v>388</v>
      </c>
      <c r="E1610" s="1" t="s">
        <v>3479</v>
      </c>
      <c r="F1610" s="1" t="s">
        <v>3476</v>
      </c>
      <c r="G1610" s="1">
        <v>775.35</v>
      </c>
      <c r="H1610" s="1">
        <v>2</v>
      </c>
      <c r="I1610" s="1">
        <f>Sales[[#This Row],[Selling Price]]*H1610</f>
        <v>1550.7</v>
      </c>
      <c r="J1610" s="1">
        <f>VLOOKUP(Sales[[#This Row],[Product ID]],Products[],4,0)</f>
        <v>310.20999999999998</v>
      </c>
      <c r="K1610" s="1">
        <f>Sales[[#This Row],[Total Sales]]-Sales[[#This Row],[Cost price]]</f>
        <v>1240.49</v>
      </c>
      <c r="L1610" s="1" t="str">
        <f>TEXT(Sales[[#This Row],[Date and Time]],"dddd")</f>
        <v>Wednesday</v>
      </c>
      <c r="M1610" s="1" t="str">
        <f>TEXT(Sales[[#This Row],[Date and Time]],"mm")</f>
        <v>04</v>
      </c>
      <c r="N1610" s="10" t="str">
        <f>TEXT(Sales[[#This Row],[Date and Time]],"mmmm")</f>
        <v>April</v>
      </c>
    </row>
    <row r="1611" spans="1:14" x14ac:dyDescent="0.3">
      <c r="A1611" s="1" t="s">
        <v>5079</v>
      </c>
      <c r="B1611" s="2">
        <v>45499.212777777779</v>
      </c>
      <c r="C1611" s="1" t="s">
        <v>3250</v>
      </c>
      <c r="D1611" s="1" t="s">
        <v>2439</v>
      </c>
      <c r="E1611" s="1" t="s">
        <v>3471</v>
      </c>
      <c r="F1611" s="1" t="s">
        <v>3476</v>
      </c>
      <c r="G1611" s="1">
        <v>489.45</v>
      </c>
      <c r="H1611" s="1">
        <v>3</v>
      </c>
      <c r="I1611" s="1">
        <f>Sales[[#This Row],[Selling Price]]*H1611</f>
        <v>1468.35</v>
      </c>
      <c r="J1611" s="1">
        <f>VLOOKUP(Sales[[#This Row],[Product ID]],Products[],4,0)</f>
        <v>114.47</v>
      </c>
      <c r="K1611" s="1">
        <f>Sales[[#This Row],[Total Sales]]-Sales[[#This Row],[Cost price]]</f>
        <v>1353.8799999999999</v>
      </c>
      <c r="L1611" s="1" t="str">
        <f>TEXT(Sales[[#This Row],[Date and Time]],"dddd")</f>
        <v>Friday</v>
      </c>
      <c r="M1611" s="1" t="str">
        <f>TEXT(Sales[[#This Row],[Date and Time]],"mm")</f>
        <v>07</v>
      </c>
      <c r="N1611" s="10" t="str">
        <f>TEXT(Sales[[#This Row],[Date and Time]],"mmmm")</f>
        <v>July</v>
      </c>
    </row>
    <row r="1612" spans="1:14" x14ac:dyDescent="0.3">
      <c r="A1612" s="1" t="s">
        <v>5080</v>
      </c>
      <c r="B1612" s="2">
        <v>45345.721817129626</v>
      </c>
      <c r="C1612" s="1" t="s">
        <v>3292</v>
      </c>
      <c r="D1612" s="1" t="s">
        <v>1354</v>
      </c>
      <c r="E1612" s="1" t="s">
        <v>3471</v>
      </c>
      <c r="F1612" s="1" t="s">
        <v>3476</v>
      </c>
      <c r="G1612" s="1">
        <v>1992.99</v>
      </c>
      <c r="H1612" s="1">
        <v>2</v>
      </c>
      <c r="I1612" s="1">
        <f>Sales[[#This Row],[Selling Price]]*H1612</f>
        <v>3985.98</v>
      </c>
      <c r="J1612" s="1">
        <f>VLOOKUP(Sales[[#This Row],[Product ID]],Products[],4,0)</f>
        <v>321.19</v>
      </c>
      <c r="K1612" s="1">
        <f>Sales[[#This Row],[Total Sales]]-Sales[[#This Row],[Cost price]]</f>
        <v>3664.79</v>
      </c>
      <c r="L1612" s="1" t="str">
        <f>TEXT(Sales[[#This Row],[Date and Time]],"dddd")</f>
        <v>Friday</v>
      </c>
      <c r="M1612" s="1" t="str">
        <f>TEXT(Sales[[#This Row],[Date and Time]],"mm")</f>
        <v>02</v>
      </c>
      <c r="N1612" s="10" t="str">
        <f>TEXT(Sales[[#This Row],[Date and Time]],"mmmm")</f>
        <v>February</v>
      </c>
    </row>
    <row r="1613" spans="1:14" x14ac:dyDescent="0.3">
      <c r="A1613" s="1" t="s">
        <v>5081</v>
      </c>
      <c r="B1613" s="2">
        <v>45612.578090277777</v>
      </c>
      <c r="C1613" s="1" t="s">
        <v>3382</v>
      </c>
      <c r="D1613" s="1" t="s">
        <v>572</v>
      </c>
      <c r="E1613" s="1" t="s">
        <v>3461</v>
      </c>
      <c r="F1613" s="1" t="s">
        <v>3476</v>
      </c>
      <c r="G1613" s="1">
        <v>1202.51</v>
      </c>
      <c r="H1613" s="1">
        <v>10</v>
      </c>
      <c r="I1613" s="1">
        <f>Sales[[#This Row],[Selling Price]]*H1613</f>
        <v>12025.1</v>
      </c>
      <c r="J1613" s="1">
        <f>VLOOKUP(Sales[[#This Row],[Product ID]],Products[],4,0)</f>
        <v>67.97</v>
      </c>
      <c r="K1613" s="1">
        <f>Sales[[#This Row],[Total Sales]]-Sales[[#This Row],[Cost price]]</f>
        <v>11957.130000000001</v>
      </c>
      <c r="L1613" s="1" t="str">
        <f>TEXT(Sales[[#This Row],[Date and Time]],"dddd")</f>
        <v>Saturday</v>
      </c>
      <c r="M1613" s="1" t="str">
        <f>TEXT(Sales[[#This Row],[Date and Time]],"mm")</f>
        <v>11</v>
      </c>
      <c r="N1613" s="10" t="str">
        <f>TEXT(Sales[[#This Row],[Date and Time]],"mmmm")</f>
        <v>November</v>
      </c>
    </row>
    <row r="1614" spans="1:14" x14ac:dyDescent="0.3">
      <c r="A1614" s="1" t="s">
        <v>5082</v>
      </c>
      <c r="B1614" s="2">
        <v>45370.477233796293</v>
      </c>
      <c r="C1614" s="1" t="s">
        <v>3447</v>
      </c>
      <c r="D1614" s="1" t="s">
        <v>2559</v>
      </c>
      <c r="E1614" s="1" t="s">
        <v>3464</v>
      </c>
      <c r="F1614" s="1" t="s">
        <v>3469</v>
      </c>
      <c r="G1614" s="1">
        <v>251.01</v>
      </c>
      <c r="H1614" s="1">
        <v>7</v>
      </c>
      <c r="I1614" s="1">
        <f>Sales[[#This Row],[Selling Price]]*H1614</f>
        <v>1757.07</v>
      </c>
      <c r="J1614" s="1">
        <f>VLOOKUP(Sales[[#This Row],[Product ID]],Products[],4,0)</f>
        <v>521.98</v>
      </c>
      <c r="K1614" s="1">
        <f>Sales[[#This Row],[Total Sales]]-Sales[[#This Row],[Cost price]]</f>
        <v>1235.0899999999999</v>
      </c>
      <c r="L1614" s="1" t="str">
        <f>TEXT(Sales[[#This Row],[Date and Time]],"dddd")</f>
        <v>Tuesday</v>
      </c>
      <c r="M1614" s="1" t="str">
        <f>TEXT(Sales[[#This Row],[Date and Time]],"mm")</f>
        <v>03</v>
      </c>
      <c r="N1614" s="10" t="str">
        <f>TEXT(Sales[[#This Row],[Date and Time]],"mmmm")</f>
        <v>March</v>
      </c>
    </row>
    <row r="1615" spans="1:14" x14ac:dyDescent="0.3">
      <c r="A1615" s="1" t="s">
        <v>5083</v>
      </c>
      <c r="B1615" s="2">
        <v>45356.78466435185</v>
      </c>
      <c r="C1615" s="1" t="s">
        <v>3453</v>
      </c>
      <c r="D1615" s="1" t="s">
        <v>1027</v>
      </c>
      <c r="E1615" s="1" t="s">
        <v>3471</v>
      </c>
      <c r="F1615" s="1" t="s">
        <v>3467</v>
      </c>
      <c r="G1615" s="1">
        <v>1197.81</v>
      </c>
      <c r="H1615" s="1">
        <v>8</v>
      </c>
      <c r="I1615" s="1">
        <f>Sales[[#This Row],[Selling Price]]*H1615</f>
        <v>9582.48</v>
      </c>
      <c r="J1615" s="1">
        <f>VLOOKUP(Sales[[#This Row],[Product ID]],Products[],4,0)</f>
        <v>606.07000000000005</v>
      </c>
      <c r="K1615" s="1">
        <f>Sales[[#This Row],[Total Sales]]-Sales[[#This Row],[Cost price]]</f>
        <v>8976.41</v>
      </c>
      <c r="L1615" s="1" t="str">
        <f>TEXT(Sales[[#This Row],[Date and Time]],"dddd")</f>
        <v>Tuesday</v>
      </c>
      <c r="M1615" s="1" t="str">
        <f>TEXT(Sales[[#This Row],[Date and Time]],"mm")</f>
        <v>03</v>
      </c>
      <c r="N1615" s="10" t="str">
        <f>TEXT(Sales[[#This Row],[Date and Time]],"mmmm")</f>
        <v>March</v>
      </c>
    </row>
    <row r="1616" spans="1:14" x14ac:dyDescent="0.3">
      <c r="A1616" s="1" t="s">
        <v>5084</v>
      </c>
      <c r="B1616" s="2">
        <v>45482.837673611109</v>
      </c>
      <c r="C1616" s="1" t="s">
        <v>3370</v>
      </c>
      <c r="D1616" s="1" t="s">
        <v>2614</v>
      </c>
      <c r="E1616" s="1" t="s">
        <v>3461</v>
      </c>
      <c r="F1616" s="1" t="s">
        <v>3476</v>
      </c>
      <c r="G1616" s="1">
        <v>1936.17</v>
      </c>
      <c r="H1616" s="1">
        <v>2</v>
      </c>
      <c r="I1616" s="1">
        <f>Sales[[#This Row],[Selling Price]]*H1616</f>
        <v>3872.34</v>
      </c>
      <c r="J1616" s="1">
        <f>VLOOKUP(Sales[[#This Row],[Product ID]],Products[],4,0)</f>
        <v>621.46</v>
      </c>
      <c r="K1616" s="1">
        <f>Sales[[#This Row],[Total Sales]]-Sales[[#This Row],[Cost price]]</f>
        <v>3250.88</v>
      </c>
      <c r="L1616" s="1" t="str">
        <f>TEXT(Sales[[#This Row],[Date and Time]],"dddd")</f>
        <v>Tuesday</v>
      </c>
      <c r="M1616" s="1" t="str">
        <f>TEXT(Sales[[#This Row],[Date and Time]],"mm")</f>
        <v>07</v>
      </c>
      <c r="N1616" s="10" t="str">
        <f>TEXT(Sales[[#This Row],[Date and Time]],"mmmm")</f>
        <v>July</v>
      </c>
    </row>
    <row r="1617" spans="1:14" x14ac:dyDescent="0.3">
      <c r="A1617" s="1" t="s">
        <v>5085</v>
      </c>
      <c r="B1617" s="2">
        <v>45334.492164351854</v>
      </c>
      <c r="C1617" s="1" t="s">
        <v>3223</v>
      </c>
      <c r="D1617" s="1" t="s">
        <v>211</v>
      </c>
      <c r="E1617" s="1" t="s">
        <v>3461</v>
      </c>
      <c r="F1617" s="1" t="s">
        <v>3469</v>
      </c>
      <c r="G1617" s="1">
        <v>1988.83</v>
      </c>
      <c r="H1617" s="1">
        <v>4</v>
      </c>
      <c r="I1617" s="1">
        <f>Sales[[#This Row],[Selling Price]]*H1617</f>
        <v>7955.32</v>
      </c>
      <c r="J1617" s="1">
        <f>VLOOKUP(Sales[[#This Row],[Product ID]],Products[],4,0)</f>
        <v>454.08</v>
      </c>
      <c r="K1617" s="1">
        <f>Sales[[#This Row],[Total Sales]]-Sales[[#This Row],[Cost price]]</f>
        <v>7501.24</v>
      </c>
      <c r="L1617" s="1" t="str">
        <f>TEXT(Sales[[#This Row],[Date and Time]],"dddd")</f>
        <v>Monday</v>
      </c>
      <c r="M1617" s="1" t="str">
        <f>TEXT(Sales[[#This Row],[Date and Time]],"mm")</f>
        <v>02</v>
      </c>
      <c r="N1617" s="10" t="str">
        <f>TEXT(Sales[[#This Row],[Date and Time]],"mmmm")</f>
        <v>February</v>
      </c>
    </row>
    <row r="1618" spans="1:14" x14ac:dyDescent="0.3">
      <c r="A1618" s="1" t="s">
        <v>5086</v>
      </c>
      <c r="B1618" s="2">
        <v>45410.103773148148</v>
      </c>
      <c r="C1618" s="1" t="s">
        <v>3441</v>
      </c>
      <c r="D1618" s="1" t="s">
        <v>2433</v>
      </c>
      <c r="E1618" s="1" t="s">
        <v>3471</v>
      </c>
      <c r="F1618" s="1" t="s">
        <v>3472</v>
      </c>
      <c r="G1618" s="1">
        <v>1374.19</v>
      </c>
      <c r="H1618" s="1">
        <v>6</v>
      </c>
      <c r="I1618" s="1">
        <f>Sales[[#This Row],[Selling Price]]*H1618</f>
        <v>8245.14</v>
      </c>
      <c r="J1618" s="1">
        <f>VLOOKUP(Sales[[#This Row],[Product ID]],Products[],4,0)</f>
        <v>325.48</v>
      </c>
      <c r="K1618" s="1">
        <f>Sales[[#This Row],[Total Sales]]-Sales[[#This Row],[Cost price]]</f>
        <v>7919.66</v>
      </c>
      <c r="L1618" s="1" t="str">
        <f>TEXT(Sales[[#This Row],[Date and Time]],"dddd")</f>
        <v>Sunday</v>
      </c>
      <c r="M1618" s="1" t="str">
        <f>TEXT(Sales[[#This Row],[Date and Time]],"mm")</f>
        <v>04</v>
      </c>
      <c r="N1618" s="10" t="str">
        <f>TEXT(Sales[[#This Row],[Date and Time]],"mmmm")</f>
        <v>April</v>
      </c>
    </row>
    <row r="1619" spans="1:14" x14ac:dyDescent="0.3">
      <c r="A1619" s="1" t="s">
        <v>5087</v>
      </c>
      <c r="B1619" s="2">
        <v>45514.749016203707</v>
      </c>
      <c r="C1619" s="1" t="s">
        <v>3281</v>
      </c>
      <c r="D1619" s="1" t="s">
        <v>3005</v>
      </c>
      <c r="E1619" s="1" t="s">
        <v>3464</v>
      </c>
      <c r="F1619" s="1" t="s">
        <v>3467</v>
      </c>
      <c r="G1619" s="1">
        <v>1045.73</v>
      </c>
      <c r="H1619" s="1">
        <v>2</v>
      </c>
      <c r="I1619" s="1">
        <f>Sales[[#This Row],[Selling Price]]*H1619</f>
        <v>2091.46</v>
      </c>
      <c r="J1619" s="1">
        <f>VLOOKUP(Sales[[#This Row],[Product ID]],Products[],4,0)</f>
        <v>136.99</v>
      </c>
      <c r="K1619" s="1">
        <f>Sales[[#This Row],[Total Sales]]-Sales[[#This Row],[Cost price]]</f>
        <v>1954.47</v>
      </c>
      <c r="L1619" s="1" t="str">
        <f>TEXT(Sales[[#This Row],[Date and Time]],"dddd")</f>
        <v>Saturday</v>
      </c>
      <c r="M1619" s="1" t="str">
        <f>TEXT(Sales[[#This Row],[Date and Time]],"mm")</f>
        <v>08</v>
      </c>
      <c r="N1619" s="10" t="str">
        <f>TEXT(Sales[[#This Row],[Date and Time]],"mmmm")</f>
        <v>August</v>
      </c>
    </row>
    <row r="1620" spans="1:14" x14ac:dyDescent="0.3">
      <c r="A1620" s="1" t="s">
        <v>5088</v>
      </c>
      <c r="B1620" s="2">
        <v>45516.721458333333</v>
      </c>
      <c r="C1620" s="1" t="s">
        <v>3426</v>
      </c>
      <c r="D1620" s="1" t="s">
        <v>539</v>
      </c>
      <c r="E1620" s="1" t="s">
        <v>3461</v>
      </c>
      <c r="F1620" s="1" t="s">
        <v>3476</v>
      </c>
      <c r="G1620" s="1">
        <v>994.93</v>
      </c>
      <c r="H1620" s="1">
        <v>4</v>
      </c>
      <c r="I1620" s="1">
        <f>Sales[[#This Row],[Selling Price]]*H1620</f>
        <v>3979.72</v>
      </c>
      <c r="J1620" s="1">
        <f>VLOOKUP(Sales[[#This Row],[Product ID]],Products[],4,0)</f>
        <v>18.7</v>
      </c>
      <c r="K1620" s="1">
        <f>Sales[[#This Row],[Total Sales]]-Sales[[#This Row],[Cost price]]</f>
        <v>3961.02</v>
      </c>
      <c r="L1620" s="1" t="str">
        <f>TEXT(Sales[[#This Row],[Date and Time]],"dddd")</f>
        <v>Monday</v>
      </c>
      <c r="M1620" s="1" t="str">
        <f>TEXT(Sales[[#This Row],[Date and Time]],"mm")</f>
        <v>08</v>
      </c>
      <c r="N1620" s="10" t="str">
        <f>TEXT(Sales[[#This Row],[Date and Time]],"mmmm")</f>
        <v>August</v>
      </c>
    </row>
    <row r="1621" spans="1:14" x14ac:dyDescent="0.3">
      <c r="A1621" s="1" t="s">
        <v>5089</v>
      </c>
      <c r="B1621" s="2">
        <v>45559.021921296298</v>
      </c>
      <c r="C1621" s="1" t="s">
        <v>3419</v>
      </c>
      <c r="D1621" s="1" t="s">
        <v>663</v>
      </c>
      <c r="E1621" s="1" t="s">
        <v>3466</v>
      </c>
      <c r="F1621" s="1" t="s">
        <v>3462</v>
      </c>
      <c r="G1621" s="1">
        <v>1835.12</v>
      </c>
      <c r="H1621" s="1">
        <v>3</v>
      </c>
      <c r="I1621" s="1">
        <f>Sales[[#This Row],[Selling Price]]*H1621</f>
        <v>5505.36</v>
      </c>
      <c r="J1621" s="1">
        <f>VLOOKUP(Sales[[#This Row],[Product ID]],Products[],4,0)</f>
        <v>925.33</v>
      </c>
      <c r="K1621" s="1">
        <f>Sales[[#This Row],[Total Sales]]-Sales[[#This Row],[Cost price]]</f>
        <v>4580.03</v>
      </c>
      <c r="L1621" s="1" t="str">
        <f>TEXT(Sales[[#This Row],[Date and Time]],"dddd")</f>
        <v>Tuesday</v>
      </c>
      <c r="M1621" s="1" t="str">
        <f>TEXT(Sales[[#This Row],[Date and Time]],"mm")</f>
        <v>09</v>
      </c>
      <c r="N1621" s="10" t="str">
        <f>TEXT(Sales[[#This Row],[Date and Time]],"mmmm")</f>
        <v>September</v>
      </c>
    </row>
    <row r="1622" spans="1:14" x14ac:dyDescent="0.3">
      <c r="A1622" s="1" t="s">
        <v>5090</v>
      </c>
      <c r="B1622" s="2">
        <v>45383.270694444444</v>
      </c>
      <c r="C1622" s="1" t="s">
        <v>3435</v>
      </c>
      <c r="D1622" s="1" t="s">
        <v>1095</v>
      </c>
      <c r="E1622" s="1" t="s">
        <v>3471</v>
      </c>
      <c r="F1622" s="1" t="s">
        <v>3476</v>
      </c>
      <c r="G1622" s="1">
        <v>811.55</v>
      </c>
      <c r="H1622" s="1">
        <v>5</v>
      </c>
      <c r="I1622" s="1">
        <f>Sales[[#This Row],[Selling Price]]*H1622</f>
        <v>4057.75</v>
      </c>
      <c r="J1622" s="1">
        <f>VLOOKUP(Sales[[#This Row],[Product ID]],Products[],4,0)</f>
        <v>316.27</v>
      </c>
      <c r="K1622" s="1">
        <f>Sales[[#This Row],[Total Sales]]-Sales[[#This Row],[Cost price]]</f>
        <v>3741.48</v>
      </c>
      <c r="L1622" s="1" t="str">
        <f>TEXT(Sales[[#This Row],[Date and Time]],"dddd")</f>
        <v>Monday</v>
      </c>
      <c r="M1622" s="1" t="str">
        <f>TEXT(Sales[[#This Row],[Date and Time]],"mm")</f>
        <v>04</v>
      </c>
      <c r="N1622" s="10" t="str">
        <f>TEXT(Sales[[#This Row],[Date and Time]],"mmmm")</f>
        <v>April</v>
      </c>
    </row>
    <row r="1623" spans="1:14" x14ac:dyDescent="0.3">
      <c r="A1623" s="1" t="s">
        <v>5091</v>
      </c>
      <c r="B1623" s="2">
        <v>45538.329004629632</v>
      </c>
      <c r="C1623" s="1" t="s">
        <v>3418</v>
      </c>
      <c r="D1623" s="1" t="s">
        <v>812</v>
      </c>
      <c r="E1623" s="1" t="s">
        <v>3464</v>
      </c>
      <c r="F1623" s="1" t="s">
        <v>3476</v>
      </c>
      <c r="G1623" s="1">
        <v>380.74</v>
      </c>
      <c r="H1623" s="1">
        <v>3</v>
      </c>
      <c r="I1623" s="1">
        <f>Sales[[#This Row],[Selling Price]]*H1623</f>
        <v>1142.22</v>
      </c>
      <c r="J1623" s="1">
        <f>VLOOKUP(Sales[[#This Row],[Product ID]],Products[],4,0)</f>
        <v>563.57000000000005</v>
      </c>
      <c r="K1623" s="1">
        <f>Sales[[#This Row],[Total Sales]]-Sales[[#This Row],[Cost price]]</f>
        <v>578.65</v>
      </c>
      <c r="L1623" s="1" t="str">
        <f>TEXT(Sales[[#This Row],[Date and Time]],"dddd")</f>
        <v>Tuesday</v>
      </c>
      <c r="M1623" s="1" t="str">
        <f>TEXT(Sales[[#This Row],[Date and Time]],"mm")</f>
        <v>09</v>
      </c>
      <c r="N1623" s="10" t="str">
        <f>TEXT(Sales[[#This Row],[Date and Time]],"mmmm")</f>
        <v>September</v>
      </c>
    </row>
    <row r="1624" spans="1:14" x14ac:dyDescent="0.3">
      <c r="A1624" s="1" t="s">
        <v>5092</v>
      </c>
      <c r="B1624" s="2">
        <v>45414.316307870373</v>
      </c>
      <c r="C1624" s="1" t="s">
        <v>3438</v>
      </c>
      <c r="D1624" s="1" t="s">
        <v>468</v>
      </c>
      <c r="E1624" s="1" t="s">
        <v>3466</v>
      </c>
      <c r="F1624" s="1" t="s">
        <v>3476</v>
      </c>
      <c r="G1624" s="1">
        <v>249.19</v>
      </c>
      <c r="H1624" s="1">
        <v>9</v>
      </c>
      <c r="I1624" s="1">
        <f>Sales[[#This Row],[Selling Price]]*H1624</f>
        <v>2242.71</v>
      </c>
      <c r="J1624" s="1">
        <f>VLOOKUP(Sales[[#This Row],[Product ID]],Products[],4,0)</f>
        <v>751.58</v>
      </c>
      <c r="K1624" s="1">
        <f>Sales[[#This Row],[Total Sales]]-Sales[[#This Row],[Cost price]]</f>
        <v>1491.13</v>
      </c>
      <c r="L1624" s="1" t="str">
        <f>TEXT(Sales[[#This Row],[Date and Time]],"dddd")</f>
        <v>Thursday</v>
      </c>
      <c r="M1624" s="1" t="str">
        <f>TEXT(Sales[[#This Row],[Date and Time]],"mm")</f>
        <v>05</v>
      </c>
      <c r="N1624" s="10" t="str">
        <f>TEXT(Sales[[#This Row],[Date and Time]],"mmmm")</f>
        <v>May</v>
      </c>
    </row>
    <row r="1625" spans="1:14" x14ac:dyDescent="0.3">
      <c r="A1625" s="1" t="s">
        <v>5093</v>
      </c>
      <c r="B1625" s="2">
        <v>45345.274537037039</v>
      </c>
      <c r="C1625" s="1" t="s">
        <v>3419</v>
      </c>
      <c r="D1625" s="1" t="s">
        <v>3124</v>
      </c>
      <c r="E1625" s="1" t="s">
        <v>3479</v>
      </c>
      <c r="F1625" s="1" t="s">
        <v>3467</v>
      </c>
      <c r="G1625" s="1">
        <v>1449.55</v>
      </c>
      <c r="H1625" s="1">
        <v>1</v>
      </c>
      <c r="I1625" s="1">
        <f>Sales[[#This Row],[Selling Price]]*H1625</f>
        <v>1449.55</v>
      </c>
      <c r="J1625" s="1">
        <f>VLOOKUP(Sales[[#This Row],[Product ID]],Products[],4,0)</f>
        <v>925.33</v>
      </c>
      <c r="K1625" s="1">
        <f>Sales[[#This Row],[Total Sales]]-Sales[[#This Row],[Cost price]]</f>
        <v>524.21999999999991</v>
      </c>
      <c r="L1625" s="1" t="str">
        <f>TEXT(Sales[[#This Row],[Date and Time]],"dddd")</f>
        <v>Friday</v>
      </c>
      <c r="M1625" s="1" t="str">
        <f>TEXT(Sales[[#This Row],[Date and Time]],"mm")</f>
        <v>02</v>
      </c>
      <c r="N1625" s="10" t="str">
        <f>TEXT(Sales[[#This Row],[Date and Time]],"mmmm")</f>
        <v>February</v>
      </c>
    </row>
    <row r="1626" spans="1:14" x14ac:dyDescent="0.3">
      <c r="A1626" s="1" t="s">
        <v>5094</v>
      </c>
      <c r="B1626" s="2">
        <v>45524.409930555557</v>
      </c>
      <c r="C1626" s="1" t="s">
        <v>3327</v>
      </c>
      <c r="D1626" s="1" t="s">
        <v>1220</v>
      </c>
      <c r="E1626" s="1" t="s">
        <v>3479</v>
      </c>
      <c r="F1626" s="1" t="s">
        <v>3467</v>
      </c>
      <c r="G1626" s="1">
        <v>350.21</v>
      </c>
      <c r="H1626" s="1">
        <v>2</v>
      </c>
      <c r="I1626" s="1">
        <f>Sales[[#This Row],[Selling Price]]*H1626</f>
        <v>700.42</v>
      </c>
      <c r="J1626" s="1">
        <f>VLOOKUP(Sales[[#This Row],[Product ID]],Products[],4,0)</f>
        <v>984.71</v>
      </c>
      <c r="K1626" s="1">
        <f>Sales[[#This Row],[Total Sales]]-Sales[[#This Row],[Cost price]]</f>
        <v>-284.29000000000008</v>
      </c>
      <c r="L1626" s="1" t="str">
        <f>TEXT(Sales[[#This Row],[Date and Time]],"dddd")</f>
        <v>Tuesday</v>
      </c>
      <c r="M1626" s="1" t="str">
        <f>TEXT(Sales[[#This Row],[Date and Time]],"mm")</f>
        <v>08</v>
      </c>
      <c r="N1626" s="10" t="str">
        <f>TEXT(Sales[[#This Row],[Date and Time]],"mmmm")</f>
        <v>August</v>
      </c>
    </row>
    <row r="1627" spans="1:14" x14ac:dyDescent="0.3">
      <c r="A1627" s="1" t="s">
        <v>5095</v>
      </c>
      <c r="B1627" s="2">
        <v>45308.539050925923</v>
      </c>
      <c r="C1627" s="1" t="s">
        <v>3231</v>
      </c>
      <c r="D1627" s="1" t="s">
        <v>1121</v>
      </c>
      <c r="E1627" s="1" t="s">
        <v>3464</v>
      </c>
      <c r="F1627" s="1" t="s">
        <v>3476</v>
      </c>
      <c r="G1627" s="1">
        <v>1834.91</v>
      </c>
      <c r="H1627" s="1">
        <v>5</v>
      </c>
      <c r="I1627" s="1">
        <f>Sales[[#This Row],[Selling Price]]*H1627</f>
        <v>9174.5500000000011</v>
      </c>
      <c r="J1627" s="1">
        <f>VLOOKUP(Sales[[#This Row],[Product ID]],Products[],4,0)</f>
        <v>157.37</v>
      </c>
      <c r="K1627" s="1">
        <f>Sales[[#This Row],[Total Sales]]-Sales[[#This Row],[Cost price]]</f>
        <v>9017.18</v>
      </c>
      <c r="L1627" s="1" t="str">
        <f>TEXT(Sales[[#This Row],[Date and Time]],"dddd")</f>
        <v>Wednesday</v>
      </c>
      <c r="M1627" s="1" t="str">
        <f>TEXT(Sales[[#This Row],[Date and Time]],"mm")</f>
        <v>01</v>
      </c>
      <c r="N1627" s="10" t="str">
        <f>TEXT(Sales[[#This Row],[Date and Time]],"mmmm")</f>
        <v>January</v>
      </c>
    </row>
    <row r="1628" spans="1:14" x14ac:dyDescent="0.3">
      <c r="A1628" s="1" t="s">
        <v>5096</v>
      </c>
      <c r="B1628" s="2">
        <v>45500.295231481483</v>
      </c>
      <c r="C1628" s="1" t="s">
        <v>3439</v>
      </c>
      <c r="D1628" s="1" t="s">
        <v>744</v>
      </c>
      <c r="E1628" s="1" t="s">
        <v>3461</v>
      </c>
      <c r="F1628" s="1" t="s">
        <v>3469</v>
      </c>
      <c r="G1628" s="1">
        <v>119.41</v>
      </c>
      <c r="H1628" s="1">
        <v>9</v>
      </c>
      <c r="I1628" s="1">
        <f>Sales[[#This Row],[Selling Price]]*H1628</f>
        <v>1074.69</v>
      </c>
      <c r="J1628" s="1">
        <f>VLOOKUP(Sales[[#This Row],[Product ID]],Products[],4,0)</f>
        <v>945.84</v>
      </c>
      <c r="K1628" s="1">
        <f>Sales[[#This Row],[Total Sales]]-Sales[[#This Row],[Cost price]]</f>
        <v>128.85000000000002</v>
      </c>
      <c r="L1628" s="1" t="str">
        <f>TEXT(Sales[[#This Row],[Date and Time]],"dddd")</f>
        <v>Saturday</v>
      </c>
      <c r="M1628" s="1" t="str">
        <f>TEXT(Sales[[#This Row],[Date and Time]],"mm")</f>
        <v>07</v>
      </c>
      <c r="N1628" s="10" t="str">
        <f>TEXT(Sales[[#This Row],[Date and Time]],"mmmm")</f>
        <v>July</v>
      </c>
    </row>
    <row r="1629" spans="1:14" x14ac:dyDescent="0.3">
      <c r="A1629" s="1" t="s">
        <v>5097</v>
      </c>
      <c r="B1629" s="2">
        <v>45548.893437500003</v>
      </c>
      <c r="C1629" s="1" t="s">
        <v>3397</v>
      </c>
      <c r="D1629" s="1" t="s">
        <v>627</v>
      </c>
      <c r="E1629" s="1" t="s">
        <v>3461</v>
      </c>
      <c r="F1629" s="1" t="s">
        <v>3462</v>
      </c>
      <c r="G1629" s="1">
        <v>1600.44</v>
      </c>
      <c r="H1629" s="1">
        <v>8</v>
      </c>
      <c r="I1629" s="1">
        <f>Sales[[#This Row],[Selling Price]]*H1629</f>
        <v>12803.52</v>
      </c>
      <c r="J1629" s="1">
        <f>VLOOKUP(Sales[[#This Row],[Product ID]],Products[],4,0)</f>
        <v>369.73</v>
      </c>
      <c r="K1629" s="1">
        <f>Sales[[#This Row],[Total Sales]]-Sales[[#This Row],[Cost price]]</f>
        <v>12433.79</v>
      </c>
      <c r="L1629" s="1" t="str">
        <f>TEXT(Sales[[#This Row],[Date and Time]],"dddd")</f>
        <v>Friday</v>
      </c>
      <c r="M1629" s="1" t="str">
        <f>TEXT(Sales[[#This Row],[Date and Time]],"mm")</f>
        <v>09</v>
      </c>
      <c r="N1629" s="10" t="str">
        <f>TEXT(Sales[[#This Row],[Date and Time]],"mmmm")</f>
        <v>September</v>
      </c>
    </row>
    <row r="1630" spans="1:14" x14ac:dyDescent="0.3">
      <c r="A1630" s="1" t="s">
        <v>5098</v>
      </c>
      <c r="B1630" s="2">
        <v>45333.353831018518</v>
      </c>
      <c r="C1630" s="1" t="s">
        <v>3276</v>
      </c>
      <c r="D1630" s="1" t="s">
        <v>1030</v>
      </c>
      <c r="E1630" s="1" t="s">
        <v>3471</v>
      </c>
      <c r="F1630" s="1" t="s">
        <v>3462</v>
      </c>
      <c r="G1630" s="1">
        <v>1665.79</v>
      </c>
      <c r="H1630" s="1">
        <v>2</v>
      </c>
      <c r="I1630" s="1">
        <f>Sales[[#This Row],[Selling Price]]*H1630</f>
        <v>3331.58</v>
      </c>
      <c r="J1630" s="1">
        <f>VLOOKUP(Sales[[#This Row],[Product ID]],Products[],4,0)</f>
        <v>736.41</v>
      </c>
      <c r="K1630" s="1">
        <f>Sales[[#This Row],[Total Sales]]-Sales[[#This Row],[Cost price]]</f>
        <v>2595.17</v>
      </c>
      <c r="L1630" s="1" t="str">
        <f>TEXT(Sales[[#This Row],[Date and Time]],"dddd")</f>
        <v>Sunday</v>
      </c>
      <c r="M1630" s="1" t="str">
        <f>TEXT(Sales[[#This Row],[Date and Time]],"mm")</f>
        <v>02</v>
      </c>
      <c r="N1630" s="10" t="str">
        <f>TEXT(Sales[[#This Row],[Date and Time]],"mmmm")</f>
        <v>February</v>
      </c>
    </row>
    <row r="1631" spans="1:14" x14ac:dyDescent="0.3">
      <c r="A1631" s="1" t="s">
        <v>5099</v>
      </c>
      <c r="B1631" s="2">
        <v>45422.970300925925</v>
      </c>
      <c r="C1631" s="1" t="s">
        <v>3249</v>
      </c>
      <c r="D1631" s="1" t="s">
        <v>698</v>
      </c>
      <c r="E1631" s="1" t="s">
        <v>3471</v>
      </c>
      <c r="F1631" s="1" t="s">
        <v>3462</v>
      </c>
      <c r="G1631" s="1">
        <v>1968.82</v>
      </c>
      <c r="H1631" s="1">
        <v>1</v>
      </c>
      <c r="I1631" s="1">
        <f>Sales[[#This Row],[Selling Price]]*H1631</f>
        <v>1968.82</v>
      </c>
      <c r="J1631" s="1">
        <f>VLOOKUP(Sales[[#This Row],[Product ID]],Products[],4,0)</f>
        <v>866.87</v>
      </c>
      <c r="K1631" s="1">
        <f>Sales[[#This Row],[Total Sales]]-Sales[[#This Row],[Cost price]]</f>
        <v>1101.9499999999998</v>
      </c>
      <c r="L1631" s="1" t="str">
        <f>TEXT(Sales[[#This Row],[Date and Time]],"dddd")</f>
        <v>Friday</v>
      </c>
      <c r="M1631" s="1" t="str">
        <f>TEXT(Sales[[#This Row],[Date and Time]],"mm")</f>
        <v>05</v>
      </c>
      <c r="N1631" s="10" t="str">
        <f>TEXT(Sales[[#This Row],[Date and Time]],"mmmm")</f>
        <v>May</v>
      </c>
    </row>
    <row r="1632" spans="1:14" x14ac:dyDescent="0.3">
      <c r="A1632" s="1" t="s">
        <v>5100</v>
      </c>
      <c r="B1632" s="2">
        <v>45423.831493055557</v>
      </c>
      <c r="C1632" s="1" t="s">
        <v>3418</v>
      </c>
      <c r="D1632" s="1" t="s">
        <v>1717</v>
      </c>
      <c r="E1632" s="1" t="s">
        <v>3466</v>
      </c>
      <c r="F1632" s="1" t="s">
        <v>3469</v>
      </c>
      <c r="G1632" s="1">
        <v>606.59</v>
      </c>
      <c r="H1632" s="1">
        <v>1</v>
      </c>
      <c r="I1632" s="1">
        <f>Sales[[#This Row],[Selling Price]]*H1632</f>
        <v>606.59</v>
      </c>
      <c r="J1632" s="1">
        <f>VLOOKUP(Sales[[#This Row],[Product ID]],Products[],4,0)</f>
        <v>563.57000000000005</v>
      </c>
      <c r="K1632" s="1">
        <f>Sales[[#This Row],[Total Sales]]-Sales[[#This Row],[Cost price]]</f>
        <v>43.019999999999982</v>
      </c>
      <c r="L1632" s="1" t="str">
        <f>TEXT(Sales[[#This Row],[Date and Time]],"dddd")</f>
        <v>Saturday</v>
      </c>
      <c r="M1632" s="1" t="str">
        <f>TEXT(Sales[[#This Row],[Date and Time]],"mm")</f>
        <v>05</v>
      </c>
      <c r="N1632" s="10" t="str">
        <f>TEXT(Sales[[#This Row],[Date and Time]],"mmmm")</f>
        <v>May</v>
      </c>
    </row>
    <row r="1633" spans="1:14" x14ac:dyDescent="0.3">
      <c r="A1633" s="1" t="s">
        <v>5101</v>
      </c>
      <c r="B1633" s="2">
        <v>45345.300497685188</v>
      </c>
      <c r="C1633" s="1" t="s">
        <v>3214</v>
      </c>
      <c r="D1633" s="1" t="s">
        <v>583</v>
      </c>
      <c r="E1633" s="1" t="s">
        <v>3466</v>
      </c>
      <c r="F1633" s="1" t="s">
        <v>3462</v>
      </c>
      <c r="G1633" s="1">
        <v>596.57000000000005</v>
      </c>
      <c r="H1633" s="1">
        <v>8</v>
      </c>
      <c r="I1633" s="1">
        <f>Sales[[#This Row],[Selling Price]]*H1633</f>
        <v>4772.5600000000004</v>
      </c>
      <c r="J1633" s="1">
        <f>VLOOKUP(Sales[[#This Row],[Product ID]],Products[],4,0)</f>
        <v>435.29</v>
      </c>
      <c r="K1633" s="1">
        <f>Sales[[#This Row],[Total Sales]]-Sales[[#This Row],[Cost price]]</f>
        <v>4337.2700000000004</v>
      </c>
      <c r="L1633" s="1" t="str">
        <f>TEXT(Sales[[#This Row],[Date and Time]],"dddd")</f>
        <v>Friday</v>
      </c>
      <c r="M1633" s="1" t="str">
        <f>TEXT(Sales[[#This Row],[Date and Time]],"mm")</f>
        <v>02</v>
      </c>
      <c r="N1633" s="10" t="str">
        <f>TEXT(Sales[[#This Row],[Date and Time]],"mmmm")</f>
        <v>February</v>
      </c>
    </row>
    <row r="1634" spans="1:14" x14ac:dyDescent="0.3">
      <c r="A1634" s="1" t="s">
        <v>5102</v>
      </c>
      <c r="B1634" s="2">
        <v>45536.709421296298</v>
      </c>
      <c r="C1634" s="1" t="s">
        <v>3398</v>
      </c>
      <c r="D1634" s="1" t="s">
        <v>1226</v>
      </c>
      <c r="E1634" s="1" t="s">
        <v>3466</v>
      </c>
      <c r="F1634" s="1" t="s">
        <v>3472</v>
      </c>
      <c r="G1634" s="1">
        <v>901.78</v>
      </c>
      <c r="H1634" s="1">
        <v>10</v>
      </c>
      <c r="I1634" s="1">
        <f>Sales[[#This Row],[Selling Price]]*H1634</f>
        <v>9017.7999999999993</v>
      </c>
      <c r="J1634" s="1">
        <f>VLOOKUP(Sales[[#This Row],[Product ID]],Products[],4,0)</f>
        <v>789.58</v>
      </c>
      <c r="K1634" s="1">
        <f>Sales[[#This Row],[Total Sales]]-Sales[[#This Row],[Cost price]]</f>
        <v>8228.2199999999993</v>
      </c>
      <c r="L1634" s="1" t="str">
        <f>TEXT(Sales[[#This Row],[Date and Time]],"dddd")</f>
        <v>Sunday</v>
      </c>
      <c r="M1634" s="1" t="str">
        <f>TEXT(Sales[[#This Row],[Date and Time]],"mm")</f>
        <v>09</v>
      </c>
      <c r="N1634" s="10" t="str">
        <f>TEXT(Sales[[#This Row],[Date and Time]],"mmmm")</f>
        <v>September</v>
      </c>
    </row>
    <row r="1635" spans="1:14" x14ac:dyDescent="0.3">
      <c r="A1635" s="1" t="s">
        <v>5103</v>
      </c>
      <c r="B1635" s="2">
        <v>45602.469918981478</v>
      </c>
      <c r="C1635" s="1" t="s">
        <v>3368</v>
      </c>
      <c r="D1635" s="1" t="s">
        <v>2813</v>
      </c>
      <c r="E1635" s="1" t="s">
        <v>3466</v>
      </c>
      <c r="F1635" s="1" t="s">
        <v>3469</v>
      </c>
      <c r="G1635" s="1">
        <v>873.17</v>
      </c>
      <c r="H1635" s="1">
        <v>3</v>
      </c>
      <c r="I1635" s="1">
        <f>Sales[[#This Row],[Selling Price]]*H1635</f>
        <v>2619.5099999999998</v>
      </c>
      <c r="J1635" s="1">
        <f>VLOOKUP(Sales[[#This Row],[Product ID]],Products[],4,0)</f>
        <v>197.58</v>
      </c>
      <c r="K1635" s="1">
        <f>Sales[[#This Row],[Total Sales]]-Sales[[#This Row],[Cost price]]</f>
        <v>2421.9299999999998</v>
      </c>
      <c r="L1635" s="1" t="str">
        <f>TEXT(Sales[[#This Row],[Date and Time]],"dddd")</f>
        <v>Wednesday</v>
      </c>
      <c r="M1635" s="1" t="str">
        <f>TEXT(Sales[[#This Row],[Date and Time]],"mm")</f>
        <v>11</v>
      </c>
      <c r="N1635" s="10" t="str">
        <f>TEXT(Sales[[#This Row],[Date and Time]],"mmmm")</f>
        <v>November</v>
      </c>
    </row>
    <row r="1636" spans="1:14" x14ac:dyDescent="0.3">
      <c r="A1636" s="1" t="s">
        <v>5104</v>
      </c>
      <c r="B1636" s="2">
        <v>45500.765949074077</v>
      </c>
      <c r="C1636" s="1" t="s">
        <v>3393</v>
      </c>
      <c r="D1636" s="1" t="s">
        <v>1850</v>
      </c>
      <c r="E1636" s="1" t="s">
        <v>3471</v>
      </c>
      <c r="F1636" s="1" t="s">
        <v>3462</v>
      </c>
      <c r="G1636" s="1">
        <v>1812.18</v>
      </c>
      <c r="H1636" s="1">
        <v>7</v>
      </c>
      <c r="I1636" s="1">
        <f>Sales[[#This Row],[Selling Price]]*H1636</f>
        <v>12685.26</v>
      </c>
      <c r="J1636" s="1">
        <f>VLOOKUP(Sales[[#This Row],[Product ID]],Products[],4,0)</f>
        <v>368.41</v>
      </c>
      <c r="K1636" s="1">
        <f>Sales[[#This Row],[Total Sales]]-Sales[[#This Row],[Cost price]]</f>
        <v>12316.85</v>
      </c>
      <c r="L1636" s="1" t="str">
        <f>TEXT(Sales[[#This Row],[Date and Time]],"dddd")</f>
        <v>Saturday</v>
      </c>
      <c r="M1636" s="1" t="str">
        <f>TEXT(Sales[[#This Row],[Date and Time]],"mm")</f>
        <v>07</v>
      </c>
      <c r="N1636" s="10" t="str">
        <f>TEXT(Sales[[#This Row],[Date and Time]],"mmmm")</f>
        <v>July</v>
      </c>
    </row>
    <row r="1637" spans="1:14" x14ac:dyDescent="0.3">
      <c r="A1637" s="1" t="s">
        <v>5105</v>
      </c>
      <c r="B1637" s="2">
        <v>45580.640914351854</v>
      </c>
      <c r="C1637" s="1" t="s">
        <v>3414</v>
      </c>
      <c r="D1637" s="1" t="s">
        <v>1962</v>
      </c>
      <c r="E1637" s="1" t="s">
        <v>3464</v>
      </c>
      <c r="F1637" s="1" t="s">
        <v>3469</v>
      </c>
      <c r="G1637" s="1">
        <v>429.86</v>
      </c>
      <c r="H1637" s="1">
        <v>10</v>
      </c>
      <c r="I1637" s="1">
        <f>Sales[[#This Row],[Selling Price]]*H1637</f>
        <v>4298.6000000000004</v>
      </c>
      <c r="J1637" s="1">
        <f>VLOOKUP(Sales[[#This Row],[Product ID]],Products[],4,0)</f>
        <v>859.01</v>
      </c>
      <c r="K1637" s="1">
        <f>Sales[[#This Row],[Total Sales]]-Sales[[#This Row],[Cost price]]</f>
        <v>3439.59</v>
      </c>
      <c r="L1637" s="1" t="str">
        <f>TEXT(Sales[[#This Row],[Date and Time]],"dddd")</f>
        <v>Tuesday</v>
      </c>
      <c r="M1637" s="1" t="str">
        <f>TEXT(Sales[[#This Row],[Date and Time]],"mm")</f>
        <v>10</v>
      </c>
      <c r="N1637" s="10" t="str">
        <f>TEXT(Sales[[#This Row],[Date and Time]],"mmmm")</f>
        <v>October</v>
      </c>
    </row>
    <row r="1638" spans="1:14" x14ac:dyDescent="0.3">
      <c r="A1638" s="1" t="s">
        <v>5106</v>
      </c>
      <c r="B1638" s="2">
        <v>45337.929027777776</v>
      </c>
      <c r="C1638" s="1" t="s">
        <v>3348</v>
      </c>
      <c r="D1638" s="1" t="s">
        <v>598</v>
      </c>
      <c r="E1638" s="1" t="s">
        <v>3466</v>
      </c>
      <c r="F1638" s="1" t="s">
        <v>3472</v>
      </c>
      <c r="G1638" s="1">
        <v>639.98</v>
      </c>
      <c r="H1638" s="1">
        <v>4</v>
      </c>
      <c r="I1638" s="1">
        <f>Sales[[#This Row],[Selling Price]]*H1638</f>
        <v>2559.92</v>
      </c>
      <c r="J1638" s="1">
        <f>VLOOKUP(Sales[[#This Row],[Product ID]],Products[],4,0)</f>
        <v>307.60000000000002</v>
      </c>
      <c r="K1638" s="1">
        <f>Sales[[#This Row],[Total Sales]]-Sales[[#This Row],[Cost price]]</f>
        <v>2252.3200000000002</v>
      </c>
      <c r="L1638" s="1" t="str">
        <f>TEXT(Sales[[#This Row],[Date and Time]],"dddd")</f>
        <v>Thursday</v>
      </c>
      <c r="M1638" s="1" t="str">
        <f>TEXT(Sales[[#This Row],[Date and Time]],"mm")</f>
        <v>02</v>
      </c>
      <c r="N1638" s="10" t="str">
        <f>TEXT(Sales[[#This Row],[Date and Time]],"mmmm")</f>
        <v>February</v>
      </c>
    </row>
    <row r="1639" spans="1:14" x14ac:dyDescent="0.3">
      <c r="A1639" s="1" t="s">
        <v>5107</v>
      </c>
      <c r="B1639" s="2">
        <v>45608.892835648148</v>
      </c>
      <c r="C1639" s="1" t="s">
        <v>3278</v>
      </c>
      <c r="D1639" s="1" t="s">
        <v>840</v>
      </c>
      <c r="E1639" s="1" t="s">
        <v>3471</v>
      </c>
      <c r="F1639" s="1" t="s">
        <v>3476</v>
      </c>
      <c r="G1639" s="1">
        <v>118.39</v>
      </c>
      <c r="H1639" s="1">
        <v>7</v>
      </c>
      <c r="I1639" s="1">
        <f>Sales[[#This Row],[Selling Price]]*H1639</f>
        <v>828.73</v>
      </c>
      <c r="J1639" s="1">
        <f>VLOOKUP(Sales[[#This Row],[Product ID]],Products[],4,0)</f>
        <v>330.51</v>
      </c>
      <c r="K1639" s="1">
        <f>Sales[[#This Row],[Total Sales]]-Sales[[#This Row],[Cost price]]</f>
        <v>498.22</v>
      </c>
      <c r="L1639" s="1" t="str">
        <f>TEXT(Sales[[#This Row],[Date and Time]],"dddd")</f>
        <v>Tuesday</v>
      </c>
      <c r="M1639" s="1" t="str">
        <f>TEXT(Sales[[#This Row],[Date and Time]],"mm")</f>
        <v>11</v>
      </c>
      <c r="N1639" s="10" t="str">
        <f>TEXT(Sales[[#This Row],[Date and Time]],"mmmm")</f>
        <v>November</v>
      </c>
    </row>
    <row r="1640" spans="1:14" x14ac:dyDescent="0.3">
      <c r="A1640" s="1" t="s">
        <v>5108</v>
      </c>
      <c r="B1640" s="2">
        <v>45302.463773148149</v>
      </c>
      <c r="C1640" s="1" t="s">
        <v>3314</v>
      </c>
      <c r="D1640" s="1" t="s">
        <v>1254</v>
      </c>
      <c r="E1640" s="1" t="s">
        <v>3471</v>
      </c>
      <c r="F1640" s="1" t="s">
        <v>3462</v>
      </c>
      <c r="G1640" s="1">
        <v>1629.51</v>
      </c>
      <c r="H1640" s="1">
        <v>3</v>
      </c>
      <c r="I1640" s="1">
        <f>Sales[[#This Row],[Selling Price]]*H1640</f>
        <v>4888.53</v>
      </c>
      <c r="J1640" s="1">
        <f>VLOOKUP(Sales[[#This Row],[Product ID]],Products[],4,0)</f>
        <v>925.53</v>
      </c>
      <c r="K1640" s="1">
        <f>Sales[[#This Row],[Total Sales]]-Sales[[#This Row],[Cost price]]</f>
        <v>3963</v>
      </c>
      <c r="L1640" s="1" t="str">
        <f>TEXT(Sales[[#This Row],[Date and Time]],"dddd")</f>
        <v>Thursday</v>
      </c>
      <c r="M1640" s="1" t="str">
        <f>TEXT(Sales[[#This Row],[Date and Time]],"mm")</f>
        <v>01</v>
      </c>
      <c r="N1640" s="10" t="str">
        <f>TEXT(Sales[[#This Row],[Date and Time]],"mmmm")</f>
        <v>January</v>
      </c>
    </row>
    <row r="1641" spans="1:14" x14ac:dyDescent="0.3">
      <c r="A1641" s="1" t="s">
        <v>5109</v>
      </c>
      <c r="B1641" s="2">
        <v>45421.125127314815</v>
      </c>
      <c r="C1641" s="1" t="s">
        <v>3344</v>
      </c>
      <c r="D1641" s="1" t="s">
        <v>2831</v>
      </c>
      <c r="E1641" s="1" t="s">
        <v>3464</v>
      </c>
      <c r="F1641" s="1" t="s">
        <v>3472</v>
      </c>
      <c r="G1641" s="1">
        <v>870.61</v>
      </c>
      <c r="H1641" s="1">
        <v>3</v>
      </c>
      <c r="I1641" s="1">
        <f>Sales[[#This Row],[Selling Price]]*H1641</f>
        <v>2611.83</v>
      </c>
      <c r="J1641" s="1">
        <f>VLOOKUP(Sales[[#This Row],[Product ID]],Products[],4,0)</f>
        <v>814.84</v>
      </c>
      <c r="K1641" s="1">
        <f>Sales[[#This Row],[Total Sales]]-Sales[[#This Row],[Cost price]]</f>
        <v>1796.9899999999998</v>
      </c>
      <c r="L1641" s="1" t="str">
        <f>TEXT(Sales[[#This Row],[Date and Time]],"dddd")</f>
        <v>Thursday</v>
      </c>
      <c r="M1641" s="1" t="str">
        <f>TEXT(Sales[[#This Row],[Date and Time]],"mm")</f>
        <v>05</v>
      </c>
      <c r="N1641" s="10" t="str">
        <f>TEXT(Sales[[#This Row],[Date and Time]],"mmmm")</f>
        <v>May</v>
      </c>
    </row>
    <row r="1642" spans="1:14" x14ac:dyDescent="0.3">
      <c r="A1642" s="1" t="s">
        <v>5110</v>
      </c>
      <c r="B1642" s="2">
        <v>45367.270624999997</v>
      </c>
      <c r="C1642" s="1" t="s">
        <v>3447</v>
      </c>
      <c r="D1642" s="1" t="s">
        <v>1054</v>
      </c>
      <c r="E1642" s="1" t="s">
        <v>3471</v>
      </c>
      <c r="F1642" s="1" t="s">
        <v>3462</v>
      </c>
      <c r="G1642" s="1">
        <v>71.91</v>
      </c>
      <c r="H1642" s="1">
        <v>2</v>
      </c>
      <c r="I1642" s="1">
        <f>Sales[[#This Row],[Selling Price]]*H1642</f>
        <v>143.82</v>
      </c>
      <c r="J1642" s="1">
        <f>VLOOKUP(Sales[[#This Row],[Product ID]],Products[],4,0)</f>
        <v>521.98</v>
      </c>
      <c r="K1642" s="1">
        <f>Sales[[#This Row],[Total Sales]]-Sales[[#This Row],[Cost price]]</f>
        <v>-378.16</v>
      </c>
      <c r="L1642" s="1" t="str">
        <f>TEXT(Sales[[#This Row],[Date and Time]],"dddd")</f>
        <v>Saturday</v>
      </c>
      <c r="M1642" s="1" t="str">
        <f>TEXT(Sales[[#This Row],[Date and Time]],"mm")</f>
        <v>03</v>
      </c>
      <c r="N1642" s="10" t="str">
        <f>TEXT(Sales[[#This Row],[Date and Time]],"mmmm")</f>
        <v>March</v>
      </c>
    </row>
    <row r="1643" spans="1:14" x14ac:dyDescent="0.3">
      <c r="A1643" s="1" t="s">
        <v>5111</v>
      </c>
      <c r="B1643" s="2">
        <v>45436.165856481479</v>
      </c>
      <c r="C1643" s="1" t="s">
        <v>3257</v>
      </c>
      <c r="D1643" s="1" t="s">
        <v>2028</v>
      </c>
      <c r="E1643" s="1" t="s">
        <v>3464</v>
      </c>
      <c r="F1643" s="1" t="s">
        <v>3469</v>
      </c>
      <c r="G1643" s="1">
        <v>983.61</v>
      </c>
      <c r="H1643" s="1">
        <v>10</v>
      </c>
      <c r="I1643" s="1">
        <f>Sales[[#This Row],[Selling Price]]*H1643</f>
        <v>9836.1</v>
      </c>
      <c r="J1643" s="1">
        <f>VLOOKUP(Sales[[#This Row],[Product ID]],Products[],4,0)</f>
        <v>288.51</v>
      </c>
      <c r="K1643" s="1">
        <f>Sales[[#This Row],[Total Sales]]-Sales[[#This Row],[Cost price]]</f>
        <v>9547.59</v>
      </c>
      <c r="L1643" s="1" t="str">
        <f>TEXT(Sales[[#This Row],[Date and Time]],"dddd")</f>
        <v>Friday</v>
      </c>
      <c r="M1643" s="1" t="str">
        <f>TEXT(Sales[[#This Row],[Date and Time]],"mm")</f>
        <v>05</v>
      </c>
      <c r="N1643" s="10" t="str">
        <f>TEXT(Sales[[#This Row],[Date and Time]],"mmmm")</f>
        <v>May</v>
      </c>
    </row>
    <row r="1644" spans="1:14" x14ac:dyDescent="0.3">
      <c r="A1644" s="1" t="s">
        <v>5112</v>
      </c>
      <c r="B1644" s="2">
        <v>45590.486296296294</v>
      </c>
      <c r="C1644" s="1" t="s">
        <v>3411</v>
      </c>
      <c r="D1644" s="1" t="s">
        <v>13</v>
      </c>
      <c r="E1644" s="1" t="s">
        <v>3466</v>
      </c>
      <c r="F1644" s="1" t="s">
        <v>3467</v>
      </c>
      <c r="G1644" s="1">
        <v>1163.8900000000001</v>
      </c>
      <c r="H1644" s="1">
        <v>7</v>
      </c>
      <c r="I1644" s="1">
        <f>Sales[[#This Row],[Selling Price]]*H1644</f>
        <v>8147.2300000000005</v>
      </c>
      <c r="J1644" s="1">
        <f>VLOOKUP(Sales[[#This Row],[Product ID]],Products[],4,0)</f>
        <v>688.88</v>
      </c>
      <c r="K1644" s="1">
        <f>Sales[[#This Row],[Total Sales]]-Sales[[#This Row],[Cost price]]</f>
        <v>7458.35</v>
      </c>
      <c r="L1644" s="1" t="str">
        <f>TEXT(Sales[[#This Row],[Date and Time]],"dddd")</f>
        <v>Friday</v>
      </c>
      <c r="M1644" s="1" t="str">
        <f>TEXT(Sales[[#This Row],[Date and Time]],"mm")</f>
        <v>10</v>
      </c>
      <c r="N1644" s="10" t="str">
        <f>TEXT(Sales[[#This Row],[Date and Time]],"mmmm")</f>
        <v>October</v>
      </c>
    </row>
    <row r="1645" spans="1:14" x14ac:dyDescent="0.3">
      <c r="A1645" s="1" t="s">
        <v>5113</v>
      </c>
      <c r="B1645" s="2">
        <v>45457.383240740739</v>
      </c>
      <c r="C1645" s="1" t="s">
        <v>3400</v>
      </c>
      <c r="D1645" s="1" t="s">
        <v>1223</v>
      </c>
      <c r="E1645" s="1" t="s">
        <v>3461</v>
      </c>
      <c r="F1645" s="1" t="s">
        <v>3467</v>
      </c>
      <c r="G1645" s="1">
        <v>1243.6199999999999</v>
      </c>
      <c r="H1645" s="1">
        <v>4</v>
      </c>
      <c r="I1645" s="1">
        <f>Sales[[#This Row],[Selling Price]]*H1645</f>
        <v>4974.4799999999996</v>
      </c>
      <c r="J1645" s="1">
        <f>VLOOKUP(Sales[[#This Row],[Product ID]],Products[],4,0)</f>
        <v>257.93</v>
      </c>
      <c r="K1645" s="1">
        <f>Sales[[#This Row],[Total Sales]]-Sales[[#This Row],[Cost price]]</f>
        <v>4716.5499999999993</v>
      </c>
      <c r="L1645" s="1" t="str">
        <f>TEXT(Sales[[#This Row],[Date and Time]],"dddd")</f>
        <v>Friday</v>
      </c>
      <c r="M1645" s="1" t="str">
        <f>TEXT(Sales[[#This Row],[Date and Time]],"mm")</f>
        <v>06</v>
      </c>
      <c r="N1645" s="10" t="str">
        <f>TEXT(Sales[[#This Row],[Date and Time]],"mmmm")</f>
        <v>June</v>
      </c>
    </row>
    <row r="1646" spans="1:14" x14ac:dyDescent="0.3">
      <c r="A1646" s="1" t="s">
        <v>5114</v>
      </c>
      <c r="B1646" s="2">
        <v>45606.092777777776</v>
      </c>
      <c r="C1646" s="1" t="s">
        <v>3434</v>
      </c>
      <c r="D1646" s="1" t="s">
        <v>1044</v>
      </c>
      <c r="E1646" s="1" t="s">
        <v>3461</v>
      </c>
      <c r="F1646" s="1" t="s">
        <v>3462</v>
      </c>
      <c r="G1646" s="1">
        <v>1818.02</v>
      </c>
      <c r="H1646" s="1">
        <v>5</v>
      </c>
      <c r="I1646" s="1">
        <f>Sales[[#This Row],[Selling Price]]*H1646</f>
        <v>9090.1</v>
      </c>
      <c r="J1646" s="1">
        <f>VLOOKUP(Sales[[#This Row],[Product ID]],Products[],4,0)</f>
        <v>29.06</v>
      </c>
      <c r="K1646" s="1">
        <f>Sales[[#This Row],[Total Sales]]-Sales[[#This Row],[Cost price]]</f>
        <v>9061.0400000000009</v>
      </c>
      <c r="L1646" s="1" t="str">
        <f>TEXT(Sales[[#This Row],[Date and Time]],"dddd")</f>
        <v>Sunday</v>
      </c>
      <c r="M1646" s="1" t="str">
        <f>TEXT(Sales[[#This Row],[Date and Time]],"mm")</f>
        <v>11</v>
      </c>
      <c r="N1646" s="10" t="str">
        <f>TEXT(Sales[[#This Row],[Date and Time]],"mmmm")</f>
        <v>November</v>
      </c>
    </row>
    <row r="1647" spans="1:14" x14ac:dyDescent="0.3">
      <c r="A1647" s="1" t="s">
        <v>5115</v>
      </c>
      <c r="B1647" s="2">
        <v>45611.898402777777</v>
      </c>
      <c r="C1647" s="1" t="s">
        <v>3403</v>
      </c>
      <c r="D1647" s="1" t="s">
        <v>2598</v>
      </c>
      <c r="E1647" s="1" t="s">
        <v>3461</v>
      </c>
      <c r="F1647" s="1" t="s">
        <v>3472</v>
      </c>
      <c r="G1647" s="1">
        <v>451.57</v>
      </c>
      <c r="H1647" s="1">
        <v>8</v>
      </c>
      <c r="I1647" s="1">
        <f>Sales[[#This Row],[Selling Price]]*H1647</f>
        <v>3612.56</v>
      </c>
      <c r="J1647" s="1">
        <f>VLOOKUP(Sales[[#This Row],[Product ID]],Products[],4,0)</f>
        <v>904.67</v>
      </c>
      <c r="K1647" s="1">
        <f>Sales[[#This Row],[Total Sales]]-Sales[[#This Row],[Cost price]]</f>
        <v>2707.89</v>
      </c>
      <c r="L1647" s="1" t="str">
        <f>TEXT(Sales[[#This Row],[Date and Time]],"dddd")</f>
        <v>Friday</v>
      </c>
      <c r="M1647" s="1" t="str">
        <f>TEXT(Sales[[#This Row],[Date and Time]],"mm")</f>
        <v>11</v>
      </c>
      <c r="N1647" s="10" t="str">
        <f>TEXT(Sales[[#This Row],[Date and Time]],"mmmm")</f>
        <v>November</v>
      </c>
    </row>
    <row r="1648" spans="1:14" x14ac:dyDescent="0.3">
      <c r="A1648" s="1" t="s">
        <v>5116</v>
      </c>
      <c r="B1648" s="2">
        <v>45479.094502314816</v>
      </c>
      <c r="C1648" s="1" t="s">
        <v>3271</v>
      </c>
      <c r="D1648" s="1" t="s">
        <v>3023</v>
      </c>
      <c r="E1648" s="1" t="s">
        <v>3464</v>
      </c>
      <c r="F1648" s="1" t="s">
        <v>3472</v>
      </c>
      <c r="G1648" s="1">
        <v>673.01</v>
      </c>
      <c r="H1648" s="1">
        <v>7</v>
      </c>
      <c r="I1648" s="1">
        <f>Sales[[#This Row],[Selling Price]]*H1648</f>
        <v>4711.07</v>
      </c>
      <c r="J1648" s="1">
        <f>VLOOKUP(Sales[[#This Row],[Product ID]],Products[],4,0)</f>
        <v>493.17</v>
      </c>
      <c r="K1648" s="1">
        <f>Sales[[#This Row],[Total Sales]]-Sales[[#This Row],[Cost price]]</f>
        <v>4217.8999999999996</v>
      </c>
      <c r="L1648" s="1" t="str">
        <f>TEXT(Sales[[#This Row],[Date and Time]],"dddd")</f>
        <v>Saturday</v>
      </c>
      <c r="M1648" s="1" t="str">
        <f>TEXT(Sales[[#This Row],[Date and Time]],"mm")</f>
        <v>07</v>
      </c>
      <c r="N1648" s="10" t="str">
        <f>TEXT(Sales[[#This Row],[Date and Time]],"mmmm")</f>
        <v>July</v>
      </c>
    </row>
    <row r="1649" spans="1:14" x14ac:dyDescent="0.3">
      <c r="A1649" s="1" t="s">
        <v>5117</v>
      </c>
      <c r="B1649" s="2">
        <v>45457.709108796298</v>
      </c>
      <c r="C1649" s="1" t="s">
        <v>3409</v>
      </c>
      <c r="D1649" s="1" t="s">
        <v>1152</v>
      </c>
      <c r="E1649" s="1" t="s">
        <v>3461</v>
      </c>
      <c r="F1649" s="1" t="s">
        <v>3476</v>
      </c>
      <c r="G1649" s="1">
        <v>825.24</v>
      </c>
      <c r="H1649" s="1">
        <v>9</v>
      </c>
      <c r="I1649" s="1">
        <f>Sales[[#This Row],[Selling Price]]*H1649</f>
        <v>7427.16</v>
      </c>
      <c r="J1649" s="1">
        <f>VLOOKUP(Sales[[#This Row],[Product ID]],Products[],4,0)</f>
        <v>660.16</v>
      </c>
      <c r="K1649" s="1">
        <f>Sales[[#This Row],[Total Sales]]-Sales[[#This Row],[Cost price]]</f>
        <v>6767</v>
      </c>
      <c r="L1649" s="1" t="str">
        <f>TEXT(Sales[[#This Row],[Date and Time]],"dddd")</f>
        <v>Friday</v>
      </c>
      <c r="M1649" s="1" t="str">
        <f>TEXT(Sales[[#This Row],[Date and Time]],"mm")</f>
        <v>06</v>
      </c>
      <c r="N1649" s="10" t="str">
        <f>TEXT(Sales[[#This Row],[Date and Time]],"mmmm")</f>
        <v>June</v>
      </c>
    </row>
    <row r="1650" spans="1:14" x14ac:dyDescent="0.3">
      <c r="A1650" s="1" t="s">
        <v>5118</v>
      </c>
      <c r="B1650" s="2">
        <v>45551.30505787037</v>
      </c>
      <c r="C1650" s="1" t="s">
        <v>3428</v>
      </c>
      <c r="D1650" s="1" t="s">
        <v>2883</v>
      </c>
      <c r="E1650" s="1" t="s">
        <v>3466</v>
      </c>
      <c r="F1650" s="1" t="s">
        <v>3462</v>
      </c>
      <c r="G1650" s="1">
        <v>1201.32</v>
      </c>
      <c r="H1650" s="1">
        <v>5</v>
      </c>
      <c r="I1650" s="1">
        <f>Sales[[#This Row],[Selling Price]]*H1650</f>
        <v>6006.5999999999995</v>
      </c>
      <c r="J1650" s="1">
        <f>VLOOKUP(Sales[[#This Row],[Product ID]],Products[],4,0)</f>
        <v>742.32</v>
      </c>
      <c r="K1650" s="1">
        <f>Sales[[#This Row],[Total Sales]]-Sales[[#This Row],[Cost price]]</f>
        <v>5264.28</v>
      </c>
      <c r="L1650" s="1" t="str">
        <f>TEXT(Sales[[#This Row],[Date and Time]],"dddd")</f>
        <v>Monday</v>
      </c>
      <c r="M1650" s="1" t="str">
        <f>TEXT(Sales[[#This Row],[Date and Time]],"mm")</f>
        <v>09</v>
      </c>
      <c r="N1650" s="10" t="str">
        <f>TEXT(Sales[[#This Row],[Date and Time]],"mmmm")</f>
        <v>September</v>
      </c>
    </row>
    <row r="1651" spans="1:14" x14ac:dyDescent="0.3">
      <c r="A1651" s="1" t="s">
        <v>5119</v>
      </c>
      <c r="B1651" s="2">
        <v>45403.113425925927</v>
      </c>
      <c r="C1651" s="1" t="s">
        <v>3398</v>
      </c>
      <c r="D1651" s="1" t="s">
        <v>162</v>
      </c>
      <c r="E1651" s="1" t="s">
        <v>3464</v>
      </c>
      <c r="F1651" s="1" t="s">
        <v>3462</v>
      </c>
      <c r="G1651" s="1">
        <v>1624.26</v>
      </c>
      <c r="H1651" s="1">
        <v>8</v>
      </c>
      <c r="I1651" s="1">
        <f>Sales[[#This Row],[Selling Price]]*H1651</f>
        <v>12994.08</v>
      </c>
      <c r="J1651" s="1">
        <f>VLOOKUP(Sales[[#This Row],[Product ID]],Products[],4,0)</f>
        <v>789.58</v>
      </c>
      <c r="K1651" s="1">
        <f>Sales[[#This Row],[Total Sales]]-Sales[[#This Row],[Cost price]]</f>
        <v>12204.5</v>
      </c>
      <c r="L1651" s="1" t="str">
        <f>TEXT(Sales[[#This Row],[Date and Time]],"dddd")</f>
        <v>Sunday</v>
      </c>
      <c r="M1651" s="1" t="str">
        <f>TEXT(Sales[[#This Row],[Date and Time]],"mm")</f>
        <v>04</v>
      </c>
      <c r="N1651" s="10" t="str">
        <f>TEXT(Sales[[#This Row],[Date and Time]],"mmmm")</f>
        <v>April</v>
      </c>
    </row>
    <row r="1652" spans="1:14" x14ac:dyDescent="0.3">
      <c r="A1652" s="1" t="s">
        <v>5120</v>
      </c>
      <c r="B1652" s="2">
        <v>45497.270219907405</v>
      </c>
      <c r="C1652" s="1" t="s">
        <v>3237</v>
      </c>
      <c r="D1652" s="1" t="s">
        <v>1261</v>
      </c>
      <c r="E1652" s="1" t="s">
        <v>3464</v>
      </c>
      <c r="F1652" s="1" t="s">
        <v>3469</v>
      </c>
      <c r="G1652" s="1">
        <v>1572.28</v>
      </c>
      <c r="H1652" s="1">
        <v>8</v>
      </c>
      <c r="I1652" s="1">
        <f>Sales[[#This Row],[Selling Price]]*H1652</f>
        <v>12578.24</v>
      </c>
      <c r="J1652" s="1">
        <f>VLOOKUP(Sales[[#This Row],[Product ID]],Products[],4,0)</f>
        <v>481</v>
      </c>
      <c r="K1652" s="1">
        <f>Sales[[#This Row],[Total Sales]]-Sales[[#This Row],[Cost price]]</f>
        <v>12097.24</v>
      </c>
      <c r="L1652" s="1" t="str">
        <f>TEXT(Sales[[#This Row],[Date and Time]],"dddd")</f>
        <v>Wednesday</v>
      </c>
      <c r="M1652" s="1" t="str">
        <f>TEXT(Sales[[#This Row],[Date and Time]],"mm")</f>
        <v>07</v>
      </c>
      <c r="N1652" s="10" t="str">
        <f>TEXT(Sales[[#This Row],[Date and Time]],"mmmm")</f>
        <v>July</v>
      </c>
    </row>
    <row r="1653" spans="1:14" x14ac:dyDescent="0.3">
      <c r="A1653" s="1" t="s">
        <v>5121</v>
      </c>
      <c r="B1653" s="2">
        <v>45435.709872685184</v>
      </c>
      <c r="C1653" s="1" t="s">
        <v>3237</v>
      </c>
      <c r="D1653" s="1" t="s">
        <v>2461</v>
      </c>
      <c r="E1653" s="1" t="s">
        <v>3471</v>
      </c>
      <c r="F1653" s="1" t="s">
        <v>3462</v>
      </c>
      <c r="G1653" s="1">
        <v>1270.05</v>
      </c>
      <c r="H1653" s="1">
        <v>3</v>
      </c>
      <c r="I1653" s="1">
        <f>Sales[[#This Row],[Selling Price]]*H1653</f>
        <v>3810.1499999999996</v>
      </c>
      <c r="J1653" s="1">
        <f>VLOOKUP(Sales[[#This Row],[Product ID]],Products[],4,0)</f>
        <v>481</v>
      </c>
      <c r="K1653" s="1">
        <f>Sales[[#This Row],[Total Sales]]-Sales[[#This Row],[Cost price]]</f>
        <v>3329.1499999999996</v>
      </c>
      <c r="L1653" s="1" t="str">
        <f>TEXT(Sales[[#This Row],[Date and Time]],"dddd")</f>
        <v>Thursday</v>
      </c>
      <c r="M1653" s="1" t="str">
        <f>TEXT(Sales[[#This Row],[Date and Time]],"mm")</f>
        <v>05</v>
      </c>
      <c r="N1653" s="10" t="str">
        <f>TEXT(Sales[[#This Row],[Date and Time]],"mmmm")</f>
        <v>May</v>
      </c>
    </row>
    <row r="1654" spans="1:14" x14ac:dyDescent="0.3">
      <c r="A1654" s="1" t="s">
        <v>5122</v>
      </c>
      <c r="B1654" s="2">
        <v>45493.920243055552</v>
      </c>
      <c r="C1654" s="1" t="s">
        <v>3277</v>
      </c>
      <c r="D1654" s="1" t="s">
        <v>2180</v>
      </c>
      <c r="E1654" s="1" t="s">
        <v>3471</v>
      </c>
      <c r="F1654" s="1" t="s">
        <v>3462</v>
      </c>
      <c r="G1654" s="1">
        <v>740.78</v>
      </c>
      <c r="H1654" s="1">
        <v>1</v>
      </c>
      <c r="I1654" s="1">
        <f>Sales[[#This Row],[Selling Price]]*H1654</f>
        <v>740.78</v>
      </c>
      <c r="J1654" s="1">
        <f>VLOOKUP(Sales[[#This Row],[Product ID]],Products[],4,0)</f>
        <v>439.15</v>
      </c>
      <c r="K1654" s="1">
        <f>Sales[[#This Row],[Total Sales]]-Sales[[#This Row],[Cost price]]</f>
        <v>301.63</v>
      </c>
      <c r="L1654" s="1" t="str">
        <f>TEXT(Sales[[#This Row],[Date and Time]],"dddd")</f>
        <v>Saturday</v>
      </c>
      <c r="M1654" s="1" t="str">
        <f>TEXT(Sales[[#This Row],[Date and Time]],"mm")</f>
        <v>07</v>
      </c>
      <c r="N1654" s="10" t="str">
        <f>TEXT(Sales[[#This Row],[Date and Time]],"mmmm")</f>
        <v>July</v>
      </c>
    </row>
    <row r="1655" spans="1:14" x14ac:dyDescent="0.3">
      <c r="A1655" s="1" t="s">
        <v>5123</v>
      </c>
      <c r="B1655" s="2">
        <v>45508.90184027778</v>
      </c>
      <c r="C1655" s="1" t="s">
        <v>3347</v>
      </c>
      <c r="D1655" s="1" t="s">
        <v>3094</v>
      </c>
      <c r="E1655" s="1" t="s">
        <v>3471</v>
      </c>
      <c r="F1655" s="1" t="s">
        <v>3472</v>
      </c>
      <c r="G1655" s="1">
        <v>1685.96</v>
      </c>
      <c r="H1655" s="1">
        <v>4</v>
      </c>
      <c r="I1655" s="1">
        <f>Sales[[#This Row],[Selling Price]]*H1655</f>
        <v>6743.84</v>
      </c>
      <c r="J1655" s="1">
        <f>VLOOKUP(Sales[[#This Row],[Product ID]],Products[],4,0)</f>
        <v>211.14</v>
      </c>
      <c r="K1655" s="1">
        <f>Sales[[#This Row],[Total Sales]]-Sales[[#This Row],[Cost price]]</f>
        <v>6532.7</v>
      </c>
      <c r="L1655" s="1" t="str">
        <f>TEXT(Sales[[#This Row],[Date and Time]],"dddd")</f>
        <v>Sunday</v>
      </c>
      <c r="M1655" s="1" t="str">
        <f>TEXT(Sales[[#This Row],[Date and Time]],"mm")</f>
        <v>08</v>
      </c>
      <c r="N1655" s="10" t="str">
        <f>TEXT(Sales[[#This Row],[Date and Time]],"mmmm")</f>
        <v>August</v>
      </c>
    </row>
    <row r="1656" spans="1:14" x14ac:dyDescent="0.3">
      <c r="A1656" s="1" t="s">
        <v>5124</v>
      </c>
      <c r="B1656" s="2">
        <v>45503.992280092592</v>
      </c>
      <c r="C1656" s="1" t="s">
        <v>3402</v>
      </c>
      <c r="D1656" s="1" t="s">
        <v>453</v>
      </c>
      <c r="E1656" s="1" t="s">
        <v>3464</v>
      </c>
      <c r="F1656" s="1" t="s">
        <v>3462</v>
      </c>
      <c r="G1656" s="1">
        <v>663.97</v>
      </c>
      <c r="H1656" s="1">
        <v>4</v>
      </c>
      <c r="I1656" s="1">
        <f>Sales[[#This Row],[Selling Price]]*H1656</f>
        <v>2655.88</v>
      </c>
      <c r="J1656" s="1">
        <f>VLOOKUP(Sales[[#This Row],[Product ID]],Products[],4,0)</f>
        <v>581.64</v>
      </c>
      <c r="K1656" s="1">
        <f>Sales[[#This Row],[Total Sales]]-Sales[[#This Row],[Cost price]]</f>
        <v>2074.2400000000002</v>
      </c>
      <c r="L1656" s="1" t="str">
        <f>TEXT(Sales[[#This Row],[Date and Time]],"dddd")</f>
        <v>Tuesday</v>
      </c>
      <c r="M1656" s="1" t="str">
        <f>TEXT(Sales[[#This Row],[Date and Time]],"mm")</f>
        <v>07</v>
      </c>
      <c r="N1656" s="10" t="str">
        <f>TEXT(Sales[[#This Row],[Date and Time]],"mmmm")</f>
        <v>July</v>
      </c>
    </row>
    <row r="1657" spans="1:14" x14ac:dyDescent="0.3">
      <c r="A1657" s="1" t="s">
        <v>5125</v>
      </c>
      <c r="B1657" s="2">
        <v>45429.719155092593</v>
      </c>
      <c r="C1657" s="1" t="s">
        <v>3303</v>
      </c>
      <c r="D1657" s="1" t="s">
        <v>1309</v>
      </c>
      <c r="E1657" s="1" t="s">
        <v>3461</v>
      </c>
      <c r="F1657" s="1" t="s">
        <v>3476</v>
      </c>
      <c r="G1657" s="1">
        <v>857.12</v>
      </c>
      <c r="H1657" s="1">
        <v>3</v>
      </c>
      <c r="I1657" s="1">
        <f>Sales[[#This Row],[Selling Price]]*H1657</f>
        <v>2571.36</v>
      </c>
      <c r="J1657" s="1">
        <f>VLOOKUP(Sales[[#This Row],[Product ID]],Products[],4,0)</f>
        <v>752.34</v>
      </c>
      <c r="K1657" s="1">
        <f>Sales[[#This Row],[Total Sales]]-Sales[[#This Row],[Cost price]]</f>
        <v>1819.02</v>
      </c>
      <c r="L1657" s="1" t="str">
        <f>TEXT(Sales[[#This Row],[Date and Time]],"dddd")</f>
        <v>Friday</v>
      </c>
      <c r="M1657" s="1" t="str">
        <f>TEXT(Sales[[#This Row],[Date and Time]],"mm")</f>
        <v>05</v>
      </c>
      <c r="N1657" s="10" t="str">
        <f>TEXT(Sales[[#This Row],[Date and Time]],"mmmm")</f>
        <v>May</v>
      </c>
    </row>
    <row r="1658" spans="1:14" x14ac:dyDescent="0.3">
      <c r="A1658" s="1" t="s">
        <v>5126</v>
      </c>
      <c r="B1658" s="2">
        <v>45607.268333333333</v>
      </c>
      <c r="C1658" s="1" t="s">
        <v>3444</v>
      </c>
      <c r="D1658" s="1" t="s">
        <v>1847</v>
      </c>
      <c r="E1658" s="1" t="s">
        <v>3461</v>
      </c>
      <c r="F1658" s="1" t="s">
        <v>3476</v>
      </c>
      <c r="G1658" s="1">
        <v>726.35</v>
      </c>
      <c r="H1658" s="1">
        <v>5</v>
      </c>
      <c r="I1658" s="1">
        <f>Sales[[#This Row],[Selling Price]]*H1658</f>
        <v>3631.75</v>
      </c>
      <c r="J1658" s="1">
        <f>VLOOKUP(Sales[[#This Row],[Product ID]],Products[],4,0)</f>
        <v>148.63</v>
      </c>
      <c r="K1658" s="1">
        <f>Sales[[#This Row],[Total Sales]]-Sales[[#This Row],[Cost price]]</f>
        <v>3483.12</v>
      </c>
      <c r="L1658" s="1" t="str">
        <f>TEXT(Sales[[#This Row],[Date and Time]],"dddd")</f>
        <v>Monday</v>
      </c>
      <c r="M1658" s="1" t="str">
        <f>TEXT(Sales[[#This Row],[Date and Time]],"mm")</f>
        <v>11</v>
      </c>
      <c r="N1658" s="10" t="str">
        <f>TEXT(Sales[[#This Row],[Date and Time]],"mmmm")</f>
        <v>November</v>
      </c>
    </row>
    <row r="1659" spans="1:14" x14ac:dyDescent="0.3">
      <c r="A1659" s="1" t="s">
        <v>5127</v>
      </c>
      <c r="B1659" s="2">
        <v>45389.161435185182</v>
      </c>
      <c r="C1659" s="1" t="s">
        <v>3333</v>
      </c>
      <c r="D1659" s="1" t="s">
        <v>1201</v>
      </c>
      <c r="E1659" s="1" t="s">
        <v>3466</v>
      </c>
      <c r="F1659" s="1" t="s">
        <v>3462</v>
      </c>
      <c r="G1659" s="1">
        <v>1827.13</v>
      </c>
      <c r="H1659" s="1">
        <v>10</v>
      </c>
      <c r="I1659" s="1">
        <f>Sales[[#This Row],[Selling Price]]*H1659</f>
        <v>18271.300000000003</v>
      </c>
      <c r="J1659" s="1">
        <f>VLOOKUP(Sales[[#This Row],[Product ID]],Products[],4,0)</f>
        <v>783.02</v>
      </c>
      <c r="K1659" s="1">
        <f>Sales[[#This Row],[Total Sales]]-Sales[[#This Row],[Cost price]]</f>
        <v>17488.280000000002</v>
      </c>
      <c r="L1659" s="1" t="str">
        <f>TEXT(Sales[[#This Row],[Date and Time]],"dddd")</f>
        <v>Sunday</v>
      </c>
      <c r="M1659" s="1" t="str">
        <f>TEXT(Sales[[#This Row],[Date and Time]],"mm")</f>
        <v>04</v>
      </c>
      <c r="N1659" s="10" t="str">
        <f>TEXT(Sales[[#This Row],[Date and Time]],"mmmm")</f>
        <v>April</v>
      </c>
    </row>
    <row r="1660" spans="1:14" x14ac:dyDescent="0.3">
      <c r="A1660" s="1" t="s">
        <v>5128</v>
      </c>
      <c r="B1660" s="2">
        <v>45444.373726851853</v>
      </c>
      <c r="C1660" s="1" t="s">
        <v>3321</v>
      </c>
      <c r="D1660" s="1" t="s">
        <v>1840</v>
      </c>
      <c r="E1660" s="1" t="s">
        <v>3471</v>
      </c>
      <c r="F1660" s="1" t="s">
        <v>3467</v>
      </c>
      <c r="G1660" s="1">
        <v>290.39999999999998</v>
      </c>
      <c r="H1660" s="1">
        <v>9</v>
      </c>
      <c r="I1660" s="1">
        <f>Sales[[#This Row],[Selling Price]]*H1660</f>
        <v>2613.6</v>
      </c>
      <c r="J1660" s="1">
        <f>VLOOKUP(Sales[[#This Row],[Product ID]],Products[],4,0)</f>
        <v>57.64</v>
      </c>
      <c r="K1660" s="1">
        <f>Sales[[#This Row],[Total Sales]]-Sales[[#This Row],[Cost price]]</f>
        <v>2555.96</v>
      </c>
      <c r="L1660" s="1" t="str">
        <f>TEXT(Sales[[#This Row],[Date and Time]],"dddd")</f>
        <v>Saturday</v>
      </c>
      <c r="M1660" s="1" t="str">
        <f>TEXT(Sales[[#This Row],[Date and Time]],"mm")</f>
        <v>06</v>
      </c>
      <c r="N1660" s="10" t="str">
        <f>TEXT(Sales[[#This Row],[Date and Time]],"mmmm")</f>
        <v>June</v>
      </c>
    </row>
    <row r="1661" spans="1:14" x14ac:dyDescent="0.3">
      <c r="A1661" s="1" t="s">
        <v>5129</v>
      </c>
      <c r="B1661" s="2">
        <v>45606.287395833337</v>
      </c>
      <c r="C1661" s="1" t="s">
        <v>3275</v>
      </c>
      <c r="D1661" s="1" t="s">
        <v>90</v>
      </c>
      <c r="E1661" s="1" t="s">
        <v>3464</v>
      </c>
      <c r="F1661" s="1" t="s">
        <v>3462</v>
      </c>
      <c r="G1661" s="1">
        <v>730.54</v>
      </c>
      <c r="H1661" s="1">
        <v>10</v>
      </c>
      <c r="I1661" s="1">
        <f>Sales[[#This Row],[Selling Price]]*H1661</f>
        <v>7305.4</v>
      </c>
      <c r="J1661" s="1">
        <f>VLOOKUP(Sales[[#This Row],[Product ID]],Products[],4,0)</f>
        <v>363.91</v>
      </c>
      <c r="K1661" s="1">
        <f>Sales[[#This Row],[Total Sales]]-Sales[[#This Row],[Cost price]]</f>
        <v>6941.49</v>
      </c>
      <c r="L1661" s="1" t="str">
        <f>TEXT(Sales[[#This Row],[Date and Time]],"dddd")</f>
        <v>Sunday</v>
      </c>
      <c r="M1661" s="1" t="str">
        <f>TEXT(Sales[[#This Row],[Date and Time]],"mm")</f>
        <v>11</v>
      </c>
      <c r="N1661" s="10" t="str">
        <f>TEXT(Sales[[#This Row],[Date and Time]],"mmmm")</f>
        <v>November</v>
      </c>
    </row>
    <row r="1662" spans="1:14" x14ac:dyDescent="0.3">
      <c r="A1662" s="1" t="s">
        <v>5130</v>
      </c>
      <c r="B1662" s="2">
        <v>45574.204293981478</v>
      </c>
      <c r="C1662" s="1" t="s">
        <v>3418</v>
      </c>
      <c r="D1662" s="1" t="s">
        <v>495</v>
      </c>
      <c r="E1662" s="1" t="s">
        <v>3461</v>
      </c>
      <c r="F1662" s="1" t="s">
        <v>3476</v>
      </c>
      <c r="G1662" s="1">
        <v>428.85</v>
      </c>
      <c r="H1662" s="1">
        <v>10</v>
      </c>
      <c r="I1662" s="1">
        <f>Sales[[#This Row],[Selling Price]]*H1662</f>
        <v>4288.5</v>
      </c>
      <c r="J1662" s="1">
        <f>VLOOKUP(Sales[[#This Row],[Product ID]],Products[],4,0)</f>
        <v>563.57000000000005</v>
      </c>
      <c r="K1662" s="1">
        <f>Sales[[#This Row],[Total Sales]]-Sales[[#This Row],[Cost price]]</f>
        <v>3724.93</v>
      </c>
      <c r="L1662" s="1" t="str">
        <f>TEXT(Sales[[#This Row],[Date and Time]],"dddd")</f>
        <v>Wednesday</v>
      </c>
      <c r="M1662" s="1" t="str">
        <f>TEXT(Sales[[#This Row],[Date and Time]],"mm")</f>
        <v>10</v>
      </c>
      <c r="N1662" s="10" t="str">
        <f>TEXT(Sales[[#This Row],[Date and Time]],"mmmm")</f>
        <v>October</v>
      </c>
    </row>
    <row r="1663" spans="1:14" x14ac:dyDescent="0.3">
      <c r="A1663" s="1" t="s">
        <v>5131</v>
      </c>
      <c r="B1663" s="2">
        <v>45352.17690972222</v>
      </c>
      <c r="C1663" s="1" t="s">
        <v>3343</v>
      </c>
      <c r="D1663" s="1" t="s">
        <v>1211</v>
      </c>
      <c r="E1663" s="1" t="s">
        <v>3471</v>
      </c>
      <c r="F1663" s="1" t="s">
        <v>3462</v>
      </c>
      <c r="G1663" s="1">
        <v>492.32</v>
      </c>
      <c r="H1663" s="1">
        <v>8</v>
      </c>
      <c r="I1663" s="1">
        <f>Sales[[#This Row],[Selling Price]]*H1663</f>
        <v>3938.56</v>
      </c>
      <c r="J1663" s="1">
        <f>VLOOKUP(Sales[[#This Row],[Product ID]],Products[],4,0)</f>
        <v>105.91</v>
      </c>
      <c r="K1663" s="1">
        <f>Sales[[#This Row],[Total Sales]]-Sales[[#This Row],[Cost price]]</f>
        <v>3832.65</v>
      </c>
      <c r="L1663" s="1" t="str">
        <f>TEXT(Sales[[#This Row],[Date and Time]],"dddd")</f>
        <v>Friday</v>
      </c>
      <c r="M1663" s="1" t="str">
        <f>TEXT(Sales[[#This Row],[Date and Time]],"mm")</f>
        <v>03</v>
      </c>
      <c r="N1663" s="10" t="str">
        <f>TEXT(Sales[[#This Row],[Date and Time]],"mmmm")</f>
        <v>March</v>
      </c>
    </row>
    <row r="1664" spans="1:14" x14ac:dyDescent="0.3">
      <c r="A1664" s="1" t="s">
        <v>5132</v>
      </c>
      <c r="B1664" s="2">
        <v>45407.176099537035</v>
      </c>
      <c r="C1664" s="1" t="s">
        <v>3415</v>
      </c>
      <c r="D1664" s="1" t="s">
        <v>2957</v>
      </c>
      <c r="E1664" s="1" t="s">
        <v>3466</v>
      </c>
      <c r="F1664" s="1" t="s">
        <v>3467</v>
      </c>
      <c r="G1664" s="1">
        <v>901.7</v>
      </c>
      <c r="H1664" s="1">
        <v>5</v>
      </c>
      <c r="I1664" s="1">
        <f>Sales[[#This Row],[Selling Price]]*H1664</f>
        <v>4508.5</v>
      </c>
      <c r="J1664" s="1">
        <f>VLOOKUP(Sales[[#This Row],[Product ID]],Products[],4,0)</f>
        <v>109.48</v>
      </c>
      <c r="K1664" s="1">
        <f>Sales[[#This Row],[Total Sales]]-Sales[[#This Row],[Cost price]]</f>
        <v>4399.0200000000004</v>
      </c>
      <c r="L1664" s="1" t="str">
        <f>TEXT(Sales[[#This Row],[Date and Time]],"dddd")</f>
        <v>Thursday</v>
      </c>
      <c r="M1664" s="1" t="str">
        <f>TEXT(Sales[[#This Row],[Date and Time]],"mm")</f>
        <v>04</v>
      </c>
      <c r="N1664" s="10" t="str">
        <f>TEXT(Sales[[#This Row],[Date and Time]],"mmmm")</f>
        <v>April</v>
      </c>
    </row>
    <row r="1665" spans="1:14" x14ac:dyDescent="0.3">
      <c r="A1665" s="1" t="s">
        <v>5133</v>
      </c>
      <c r="B1665" s="2">
        <v>45452.637800925928</v>
      </c>
      <c r="C1665" s="1" t="s">
        <v>3293</v>
      </c>
      <c r="D1665" s="1" t="s">
        <v>776</v>
      </c>
      <c r="E1665" s="1" t="s">
        <v>3466</v>
      </c>
      <c r="F1665" s="1" t="s">
        <v>3462</v>
      </c>
      <c r="G1665" s="1">
        <v>1775.64</v>
      </c>
      <c r="H1665" s="1">
        <v>10</v>
      </c>
      <c r="I1665" s="1">
        <f>Sales[[#This Row],[Selling Price]]*H1665</f>
        <v>17756.400000000001</v>
      </c>
      <c r="J1665" s="1">
        <f>VLOOKUP(Sales[[#This Row],[Product ID]],Products[],4,0)</f>
        <v>174.99</v>
      </c>
      <c r="K1665" s="1">
        <f>Sales[[#This Row],[Total Sales]]-Sales[[#This Row],[Cost price]]</f>
        <v>17581.41</v>
      </c>
      <c r="L1665" s="1" t="str">
        <f>TEXT(Sales[[#This Row],[Date and Time]],"dddd")</f>
        <v>Sunday</v>
      </c>
      <c r="M1665" s="1" t="str">
        <f>TEXT(Sales[[#This Row],[Date and Time]],"mm")</f>
        <v>06</v>
      </c>
      <c r="N1665" s="10" t="str">
        <f>TEXT(Sales[[#This Row],[Date and Time]],"mmmm")</f>
        <v>June</v>
      </c>
    </row>
    <row r="1666" spans="1:14" x14ac:dyDescent="0.3">
      <c r="A1666" s="1" t="s">
        <v>5134</v>
      </c>
      <c r="B1666" s="2">
        <v>45435.20894675926</v>
      </c>
      <c r="C1666" s="1" t="s">
        <v>3446</v>
      </c>
      <c r="D1666" s="1" t="s">
        <v>1778</v>
      </c>
      <c r="E1666" s="1" t="s">
        <v>3464</v>
      </c>
      <c r="F1666" s="1" t="s">
        <v>3472</v>
      </c>
      <c r="G1666" s="1">
        <v>1986.15</v>
      </c>
      <c r="H1666" s="1">
        <v>8</v>
      </c>
      <c r="I1666" s="1">
        <f>Sales[[#This Row],[Selling Price]]*H1666</f>
        <v>15889.2</v>
      </c>
      <c r="J1666" s="1">
        <f>VLOOKUP(Sales[[#This Row],[Product ID]],Products[],4,0)</f>
        <v>809.98</v>
      </c>
      <c r="K1666" s="1">
        <f>Sales[[#This Row],[Total Sales]]-Sales[[#This Row],[Cost price]]</f>
        <v>15079.220000000001</v>
      </c>
      <c r="L1666" s="1" t="str">
        <f>TEXT(Sales[[#This Row],[Date and Time]],"dddd")</f>
        <v>Thursday</v>
      </c>
      <c r="M1666" s="1" t="str">
        <f>TEXT(Sales[[#This Row],[Date and Time]],"mm")</f>
        <v>05</v>
      </c>
      <c r="N1666" s="10" t="str">
        <f>TEXT(Sales[[#This Row],[Date and Time]],"mmmm")</f>
        <v>May</v>
      </c>
    </row>
    <row r="1667" spans="1:14" x14ac:dyDescent="0.3">
      <c r="A1667" s="1" t="s">
        <v>5135</v>
      </c>
      <c r="B1667" s="2">
        <v>45405.099479166667</v>
      </c>
      <c r="C1667" s="1" t="s">
        <v>3422</v>
      </c>
      <c r="D1667" s="1" t="s">
        <v>1953</v>
      </c>
      <c r="E1667" s="1" t="s">
        <v>3461</v>
      </c>
      <c r="F1667" s="1" t="s">
        <v>3469</v>
      </c>
      <c r="G1667" s="1">
        <v>373.6</v>
      </c>
      <c r="H1667" s="1">
        <v>5</v>
      </c>
      <c r="I1667" s="1">
        <f>Sales[[#This Row],[Selling Price]]*H1667</f>
        <v>1868</v>
      </c>
      <c r="J1667" s="1">
        <f>VLOOKUP(Sales[[#This Row],[Product ID]],Products[],4,0)</f>
        <v>772.45</v>
      </c>
      <c r="K1667" s="1">
        <f>Sales[[#This Row],[Total Sales]]-Sales[[#This Row],[Cost price]]</f>
        <v>1095.55</v>
      </c>
      <c r="L1667" s="1" t="str">
        <f>TEXT(Sales[[#This Row],[Date and Time]],"dddd")</f>
        <v>Tuesday</v>
      </c>
      <c r="M1667" s="1" t="str">
        <f>TEXT(Sales[[#This Row],[Date and Time]],"mm")</f>
        <v>04</v>
      </c>
      <c r="N1667" s="10" t="str">
        <f>TEXT(Sales[[#This Row],[Date and Time]],"mmmm")</f>
        <v>April</v>
      </c>
    </row>
    <row r="1668" spans="1:14" x14ac:dyDescent="0.3">
      <c r="A1668" s="1" t="s">
        <v>5136</v>
      </c>
      <c r="B1668" s="2">
        <v>45479.456863425927</v>
      </c>
      <c r="C1668" s="1" t="s">
        <v>3231</v>
      </c>
      <c r="D1668" s="1" t="s">
        <v>3088</v>
      </c>
      <c r="E1668" s="1" t="s">
        <v>3461</v>
      </c>
      <c r="F1668" s="1" t="s">
        <v>3469</v>
      </c>
      <c r="G1668" s="1">
        <v>811.84</v>
      </c>
      <c r="H1668" s="1">
        <v>3</v>
      </c>
      <c r="I1668" s="1">
        <f>Sales[[#This Row],[Selling Price]]*H1668</f>
        <v>2435.52</v>
      </c>
      <c r="J1668" s="1">
        <f>VLOOKUP(Sales[[#This Row],[Product ID]],Products[],4,0)</f>
        <v>157.37</v>
      </c>
      <c r="K1668" s="1">
        <f>Sales[[#This Row],[Total Sales]]-Sales[[#This Row],[Cost price]]</f>
        <v>2278.15</v>
      </c>
      <c r="L1668" s="1" t="str">
        <f>TEXT(Sales[[#This Row],[Date and Time]],"dddd")</f>
        <v>Saturday</v>
      </c>
      <c r="M1668" s="1" t="str">
        <f>TEXT(Sales[[#This Row],[Date and Time]],"mm")</f>
        <v>07</v>
      </c>
      <c r="N1668" s="10" t="str">
        <f>TEXT(Sales[[#This Row],[Date and Time]],"mmmm")</f>
        <v>July</v>
      </c>
    </row>
    <row r="1669" spans="1:14" x14ac:dyDescent="0.3">
      <c r="A1669" s="1" t="s">
        <v>5137</v>
      </c>
      <c r="B1669" s="2">
        <v>45433.017743055556</v>
      </c>
      <c r="C1669" s="1" t="s">
        <v>3383</v>
      </c>
      <c r="D1669" s="1" t="s">
        <v>191</v>
      </c>
      <c r="E1669" s="1" t="s">
        <v>3464</v>
      </c>
      <c r="F1669" s="1" t="s">
        <v>3476</v>
      </c>
      <c r="G1669" s="1">
        <v>66.27</v>
      </c>
      <c r="H1669" s="1">
        <v>8</v>
      </c>
      <c r="I1669" s="1">
        <f>Sales[[#This Row],[Selling Price]]*H1669</f>
        <v>530.16</v>
      </c>
      <c r="J1669" s="1">
        <f>VLOOKUP(Sales[[#This Row],[Product ID]],Products[],4,0)</f>
        <v>692.63</v>
      </c>
      <c r="K1669" s="1">
        <f>Sales[[#This Row],[Total Sales]]-Sales[[#This Row],[Cost price]]</f>
        <v>-162.47000000000003</v>
      </c>
      <c r="L1669" s="1" t="str">
        <f>TEXT(Sales[[#This Row],[Date and Time]],"dddd")</f>
        <v>Tuesday</v>
      </c>
      <c r="M1669" s="1" t="str">
        <f>TEXT(Sales[[#This Row],[Date and Time]],"mm")</f>
        <v>05</v>
      </c>
      <c r="N1669" s="10" t="str">
        <f>TEXT(Sales[[#This Row],[Date and Time]],"mmmm")</f>
        <v>May</v>
      </c>
    </row>
    <row r="1670" spans="1:14" x14ac:dyDescent="0.3">
      <c r="A1670" s="1" t="s">
        <v>5138</v>
      </c>
      <c r="B1670" s="2">
        <v>45454.711122685185</v>
      </c>
      <c r="C1670" s="1" t="s">
        <v>3309</v>
      </c>
      <c r="D1670" s="1" t="s">
        <v>2901</v>
      </c>
      <c r="E1670" s="1" t="s">
        <v>3466</v>
      </c>
      <c r="F1670" s="1" t="s">
        <v>3469</v>
      </c>
      <c r="G1670" s="1">
        <v>712.97</v>
      </c>
      <c r="H1670" s="1">
        <v>3</v>
      </c>
      <c r="I1670" s="1">
        <f>Sales[[#This Row],[Selling Price]]*H1670</f>
        <v>2138.91</v>
      </c>
      <c r="J1670" s="1">
        <f>VLOOKUP(Sales[[#This Row],[Product ID]],Products[],4,0)</f>
        <v>898.84</v>
      </c>
      <c r="K1670" s="1">
        <f>Sales[[#This Row],[Total Sales]]-Sales[[#This Row],[Cost price]]</f>
        <v>1240.0699999999997</v>
      </c>
      <c r="L1670" s="1" t="str">
        <f>TEXT(Sales[[#This Row],[Date and Time]],"dddd")</f>
        <v>Tuesday</v>
      </c>
      <c r="M1670" s="1" t="str">
        <f>TEXT(Sales[[#This Row],[Date and Time]],"mm")</f>
        <v>06</v>
      </c>
      <c r="N1670" s="10" t="str">
        <f>TEXT(Sales[[#This Row],[Date and Time]],"mmmm")</f>
        <v>June</v>
      </c>
    </row>
    <row r="1671" spans="1:14" x14ac:dyDescent="0.3">
      <c r="A1671" s="1" t="s">
        <v>5139</v>
      </c>
      <c r="B1671" s="2">
        <v>45454.050104166665</v>
      </c>
      <c r="C1671" s="1" t="s">
        <v>3381</v>
      </c>
      <c r="D1671" s="1" t="s">
        <v>3014</v>
      </c>
      <c r="E1671" s="1" t="s">
        <v>3471</v>
      </c>
      <c r="F1671" s="1" t="s">
        <v>3469</v>
      </c>
      <c r="G1671" s="1">
        <v>492.21</v>
      </c>
      <c r="H1671" s="1">
        <v>5</v>
      </c>
      <c r="I1671" s="1">
        <f>Sales[[#This Row],[Selling Price]]*H1671</f>
        <v>2461.0499999999997</v>
      </c>
      <c r="J1671" s="1">
        <f>VLOOKUP(Sales[[#This Row],[Product ID]],Products[],4,0)</f>
        <v>505.04</v>
      </c>
      <c r="K1671" s="1">
        <f>Sales[[#This Row],[Total Sales]]-Sales[[#This Row],[Cost price]]</f>
        <v>1956.0099999999998</v>
      </c>
      <c r="L1671" s="1" t="str">
        <f>TEXT(Sales[[#This Row],[Date and Time]],"dddd")</f>
        <v>Tuesday</v>
      </c>
      <c r="M1671" s="1" t="str">
        <f>TEXT(Sales[[#This Row],[Date and Time]],"mm")</f>
        <v>06</v>
      </c>
      <c r="N1671" s="10" t="str">
        <f>TEXT(Sales[[#This Row],[Date and Time]],"mmmm")</f>
        <v>June</v>
      </c>
    </row>
    <row r="1672" spans="1:14" x14ac:dyDescent="0.3">
      <c r="A1672" s="1" t="s">
        <v>5140</v>
      </c>
      <c r="B1672" s="2">
        <v>45470.043124999997</v>
      </c>
      <c r="C1672" s="1" t="s">
        <v>3343</v>
      </c>
      <c r="D1672" s="1" t="s">
        <v>1968</v>
      </c>
      <c r="E1672" s="1" t="s">
        <v>3471</v>
      </c>
      <c r="F1672" s="1" t="s">
        <v>3462</v>
      </c>
      <c r="G1672" s="1">
        <v>1096.6400000000001</v>
      </c>
      <c r="H1672" s="1">
        <v>7</v>
      </c>
      <c r="I1672" s="1">
        <f>Sales[[#This Row],[Selling Price]]*H1672</f>
        <v>7676.4800000000005</v>
      </c>
      <c r="J1672" s="1">
        <f>VLOOKUP(Sales[[#This Row],[Product ID]],Products[],4,0)</f>
        <v>105.91</v>
      </c>
      <c r="K1672" s="1">
        <f>Sales[[#This Row],[Total Sales]]-Sales[[#This Row],[Cost price]]</f>
        <v>7570.5700000000006</v>
      </c>
      <c r="L1672" s="1" t="str">
        <f>TEXT(Sales[[#This Row],[Date and Time]],"dddd")</f>
        <v>Thursday</v>
      </c>
      <c r="M1672" s="1" t="str">
        <f>TEXT(Sales[[#This Row],[Date and Time]],"mm")</f>
        <v>06</v>
      </c>
      <c r="N1672" s="10" t="str">
        <f>TEXT(Sales[[#This Row],[Date and Time]],"mmmm")</f>
        <v>June</v>
      </c>
    </row>
    <row r="1673" spans="1:14" x14ac:dyDescent="0.3">
      <c r="A1673" s="1" t="s">
        <v>5141</v>
      </c>
      <c r="B1673" s="2">
        <v>45557.975451388891</v>
      </c>
      <c r="C1673" s="1" t="s">
        <v>3407</v>
      </c>
      <c r="D1673" s="1" t="s">
        <v>2816</v>
      </c>
      <c r="E1673" s="1" t="s">
        <v>3466</v>
      </c>
      <c r="F1673" s="1" t="s">
        <v>3462</v>
      </c>
      <c r="G1673" s="1">
        <v>1553.8</v>
      </c>
      <c r="H1673" s="1">
        <v>7</v>
      </c>
      <c r="I1673" s="1">
        <f>Sales[[#This Row],[Selling Price]]*H1673</f>
        <v>10876.6</v>
      </c>
      <c r="J1673" s="1">
        <f>VLOOKUP(Sales[[#This Row],[Product ID]],Products[],4,0)</f>
        <v>37.53</v>
      </c>
      <c r="K1673" s="1">
        <f>Sales[[#This Row],[Total Sales]]-Sales[[#This Row],[Cost price]]</f>
        <v>10839.07</v>
      </c>
      <c r="L1673" s="1" t="str">
        <f>TEXT(Sales[[#This Row],[Date and Time]],"dddd")</f>
        <v>Sunday</v>
      </c>
      <c r="M1673" s="1" t="str">
        <f>TEXT(Sales[[#This Row],[Date and Time]],"mm")</f>
        <v>09</v>
      </c>
      <c r="N1673" s="10" t="str">
        <f>TEXT(Sales[[#This Row],[Date and Time]],"mmmm")</f>
        <v>September</v>
      </c>
    </row>
    <row r="1674" spans="1:14" x14ac:dyDescent="0.3">
      <c r="A1674" s="1" t="s">
        <v>5142</v>
      </c>
      <c r="B1674" s="2">
        <v>45389.742268518516</v>
      </c>
      <c r="C1674" s="1" t="s">
        <v>3428</v>
      </c>
      <c r="D1674" s="1" t="s">
        <v>283</v>
      </c>
      <c r="E1674" s="1" t="s">
        <v>3471</v>
      </c>
      <c r="F1674" s="1" t="s">
        <v>3467</v>
      </c>
      <c r="G1674" s="1">
        <v>45.44</v>
      </c>
      <c r="H1674" s="1">
        <v>5</v>
      </c>
      <c r="I1674" s="1">
        <f>Sales[[#This Row],[Selling Price]]*H1674</f>
        <v>227.2</v>
      </c>
      <c r="J1674" s="1">
        <f>VLOOKUP(Sales[[#This Row],[Product ID]],Products[],4,0)</f>
        <v>742.32</v>
      </c>
      <c r="K1674" s="1">
        <f>Sales[[#This Row],[Total Sales]]-Sales[[#This Row],[Cost price]]</f>
        <v>-515.12000000000012</v>
      </c>
      <c r="L1674" s="1" t="str">
        <f>TEXT(Sales[[#This Row],[Date and Time]],"dddd")</f>
        <v>Sunday</v>
      </c>
      <c r="M1674" s="1" t="str">
        <f>TEXT(Sales[[#This Row],[Date and Time]],"mm")</f>
        <v>04</v>
      </c>
      <c r="N1674" s="10" t="str">
        <f>TEXT(Sales[[#This Row],[Date and Time]],"mmmm")</f>
        <v>April</v>
      </c>
    </row>
    <row r="1675" spans="1:14" x14ac:dyDescent="0.3">
      <c r="A1675" s="1" t="s">
        <v>5143</v>
      </c>
      <c r="B1675" s="2">
        <v>45557.642812500002</v>
      </c>
      <c r="C1675" s="1" t="s">
        <v>3301</v>
      </c>
      <c r="D1675" s="1" t="s">
        <v>457</v>
      </c>
      <c r="E1675" s="1" t="s">
        <v>3464</v>
      </c>
      <c r="F1675" s="1" t="s">
        <v>3472</v>
      </c>
      <c r="G1675" s="1">
        <v>1072.73</v>
      </c>
      <c r="H1675" s="1">
        <v>3</v>
      </c>
      <c r="I1675" s="1">
        <f>Sales[[#This Row],[Selling Price]]*H1675</f>
        <v>3218.19</v>
      </c>
      <c r="J1675" s="1">
        <f>VLOOKUP(Sales[[#This Row],[Product ID]],Products[],4,0)</f>
        <v>502.29</v>
      </c>
      <c r="K1675" s="1">
        <f>Sales[[#This Row],[Total Sales]]-Sales[[#This Row],[Cost price]]</f>
        <v>2715.9</v>
      </c>
      <c r="L1675" s="1" t="str">
        <f>TEXT(Sales[[#This Row],[Date and Time]],"dddd")</f>
        <v>Sunday</v>
      </c>
      <c r="M1675" s="1" t="str">
        <f>TEXT(Sales[[#This Row],[Date and Time]],"mm")</f>
        <v>09</v>
      </c>
      <c r="N1675" s="10" t="str">
        <f>TEXT(Sales[[#This Row],[Date and Time]],"mmmm")</f>
        <v>September</v>
      </c>
    </row>
    <row r="1676" spans="1:14" x14ac:dyDescent="0.3">
      <c r="A1676" s="1" t="s">
        <v>5144</v>
      </c>
      <c r="B1676" s="2">
        <v>45294.455613425926</v>
      </c>
      <c r="C1676" s="1" t="s">
        <v>3411</v>
      </c>
      <c r="D1676" s="1" t="s">
        <v>1173</v>
      </c>
      <c r="E1676" s="1" t="s">
        <v>3471</v>
      </c>
      <c r="F1676" s="1" t="s">
        <v>3476</v>
      </c>
      <c r="G1676" s="1">
        <v>564.63</v>
      </c>
      <c r="H1676" s="1">
        <v>2</v>
      </c>
      <c r="I1676" s="1">
        <f>Sales[[#This Row],[Selling Price]]*H1676</f>
        <v>1129.26</v>
      </c>
      <c r="J1676" s="1">
        <f>VLOOKUP(Sales[[#This Row],[Product ID]],Products[],4,0)</f>
        <v>688.88</v>
      </c>
      <c r="K1676" s="1">
        <f>Sales[[#This Row],[Total Sales]]-Sales[[#This Row],[Cost price]]</f>
        <v>440.38</v>
      </c>
      <c r="L1676" s="1" t="str">
        <f>TEXT(Sales[[#This Row],[Date and Time]],"dddd")</f>
        <v>Wednesday</v>
      </c>
      <c r="M1676" s="1" t="str">
        <f>TEXT(Sales[[#This Row],[Date and Time]],"mm")</f>
        <v>01</v>
      </c>
      <c r="N1676" s="10" t="str">
        <f>TEXT(Sales[[#This Row],[Date and Time]],"mmmm")</f>
        <v>January</v>
      </c>
    </row>
    <row r="1677" spans="1:14" x14ac:dyDescent="0.3">
      <c r="A1677" s="1" t="s">
        <v>5145</v>
      </c>
      <c r="B1677" s="2">
        <v>45478.840046296296</v>
      </c>
      <c r="C1677" s="1" t="s">
        <v>3416</v>
      </c>
      <c r="D1677" s="1" t="s">
        <v>3130</v>
      </c>
      <c r="E1677" s="1" t="s">
        <v>3464</v>
      </c>
      <c r="F1677" s="1" t="s">
        <v>3476</v>
      </c>
      <c r="G1677" s="1">
        <v>851.75</v>
      </c>
      <c r="H1677" s="1">
        <v>10</v>
      </c>
      <c r="I1677" s="1">
        <f>Sales[[#This Row],[Selling Price]]*H1677</f>
        <v>8517.5</v>
      </c>
      <c r="J1677" s="1">
        <f>VLOOKUP(Sales[[#This Row],[Product ID]],Products[],4,0)</f>
        <v>753.5</v>
      </c>
      <c r="K1677" s="1">
        <f>Sales[[#This Row],[Total Sales]]-Sales[[#This Row],[Cost price]]</f>
        <v>7764</v>
      </c>
      <c r="L1677" s="1" t="str">
        <f>TEXT(Sales[[#This Row],[Date and Time]],"dddd")</f>
        <v>Friday</v>
      </c>
      <c r="M1677" s="1" t="str">
        <f>TEXT(Sales[[#This Row],[Date and Time]],"mm")</f>
        <v>07</v>
      </c>
      <c r="N1677" s="10" t="str">
        <f>TEXT(Sales[[#This Row],[Date and Time]],"mmmm")</f>
        <v>July</v>
      </c>
    </row>
    <row r="1678" spans="1:14" x14ac:dyDescent="0.3">
      <c r="A1678" s="1" t="s">
        <v>5146</v>
      </c>
      <c r="B1678" s="2">
        <v>45329.99082175926</v>
      </c>
      <c r="C1678" s="1" t="s">
        <v>3374</v>
      </c>
      <c r="D1678" s="1" t="s">
        <v>396</v>
      </c>
      <c r="E1678" s="1" t="s">
        <v>3464</v>
      </c>
      <c r="F1678" s="1" t="s">
        <v>3469</v>
      </c>
      <c r="G1678" s="1">
        <v>1250.25</v>
      </c>
      <c r="H1678" s="1">
        <v>1</v>
      </c>
      <c r="I1678" s="1">
        <f>Sales[[#This Row],[Selling Price]]*H1678</f>
        <v>1250.25</v>
      </c>
      <c r="J1678" s="1">
        <f>VLOOKUP(Sales[[#This Row],[Product ID]],Products[],4,0)</f>
        <v>795.14</v>
      </c>
      <c r="K1678" s="1">
        <f>Sales[[#This Row],[Total Sales]]-Sales[[#This Row],[Cost price]]</f>
        <v>455.11</v>
      </c>
      <c r="L1678" s="1" t="str">
        <f>TEXT(Sales[[#This Row],[Date and Time]],"dddd")</f>
        <v>Wednesday</v>
      </c>
      <c r="M1678" s="1" t="str">
        <f>TEXT(Sales[[#This Row],[Date and Time]],"mm")</f>
        <v>02</v>
      </c>
      <c r="N1678" s="10" t="str">
        <f>TEXT(Sales[[#This Row],[Date and Time]],"mmmm")</f>
        <v>February</v>
      </c>
    </row>
    <row r="1679" spans="1:14" x14ac:dyDescent="0.3">
      <c r="A1679" s="1" t="s">
        <v>5147</v>
      </c>
      <c r="B1679" s="2">
        <v>45322.78466435185</v>
      </c>
      <c r="C1679" s="1" t="s">
        <v>3441</v>
      </c>
      <c r="D1679" s="1" t="s">
        <v>1407</v>
      </c>
      <c r="E1679" s="1" t="s">
        <v>3479</v>
      </c>
      <c r="F1679" s="1" t="s">
        <v>3469</v>
      </c>
      <c r="G1679" s="1">
        <v>557.70000000000005</v>
      </c>
      <c r="H1679" s="1">
        <v>7</v>
      </c>
      <c r="I1679" s="1">
        <f>Sales[[#This Row],[Selling Price]]*H1679</f>
        <v>3903.9000000000005</v>
      </c>
      <c r="J1679" s="1">
        <f>VLOOKUP(Sales[[#This Row],[Product ID]],Products[],4,0)</f>
        <v>325.48</v>
      </c>
      <c r="K1679" s="1">
        <f>Sales[[#This Row],[Total Sales]]-Sales[[#This Row],[Cost price]]</f>
        <v>3578.4200000000005</v>
      </c>
      <c r="L1679" s="1" t="str">
        <f>TEXT(Sales[[#This Row],[Date and Time]],"dddd")</f>
        <v>Wednesday</v>
      </c>
      <c r="M1679" s="1" t="str">
        <f>TEXT(Sales[[#This Row],[Date and Time]],"mm")</f>
        <v>01</v>
      </c>
      <c r="N1679" s="10" t="str">
        <f>TEXT(Sales[[#This Row],[Date and Time]],"mmmm")</f>
        <v>January</v>
      </c>
    </row>
    <row r="1680" spans="1:14" x14ac:dyDescent="0.3">
      <c r="A1680" s="1" t="s">
        <v>5148</v>
      </c>
      <c r="B1680" s="2">
        <v>45439.898842592593</v>
      </c>
      <c r="C1680" s="1" t="s">
        <v>3273</v>
      </c>
      <c r="D1680" s="1" t="s">
        <v>1837</v>
      </c>
      <c r="E1680" s="1" t="s">
        <v>3466</v>
      </c>
      <c r="F1680" s="1" t="s">
        <v>3476</v>
      </c>
      <c r="G1680" s="1">
        <v>940.42</v>
      </c>
      <c r="H1680" s="1">
        <v>1</v>
      </c>
      <c r="I1680" s="1">
        <f>Sales[[#This Row],[Selling Price]]*H1680</f>
        <v>940.42</v>
      </c>
      <c r="J1680" s="1">
        <f>VLOOKUP(Sales[[#This Row],[Product ID]],Products[],4,0)</f>
        <v>963.58</v>
      </c>
      <c r="K1680" s="1">
        <f>Sales[[#This Row],[Total Sales]]-Sales[[#This Row],[Cost price]]</f>
        <v>-23.160000000000082</v>
      </c>
      <c r="L1680" s="1" t="str">
        <f>TEXT(Sales[[#This Row],[Date and Time]],"dddd")</f>
        <v>Monday</v>
      </c>
      <c r="M1680" s="1" t="str">
        <f>TEXT(Sales[[#This Row],[Date and Time]],"mm")</f>
        <v>05</v>
      </c>
      <c r="N1680" s="10" t="str">
        <f>TEXT(Sales[[#This Row],[Date and Time]],"mmmm")</f>
        <v>May</v>
      </c>
    </row>
    <row r="1681" spans="1:14" x14ac:dyDescent="0.3">
      <c r="A1681" s="1" t="s">
        <v>5149</v>
      </c>
      <c r="B1681" s="2">
        <v>45323.461712962962</v>
      </c>
      <c r="C1681" s="1" t="s">
        <v>3378</v>
      </c>
      <c r="D1681" s="1" t="s">
        <v>843</v>
      </c>
      <c r="E1681" s="1" t="s">
        <v>3479</v>
      </c>
      <c r="F1681" s="1" t="s">
        <v>3472</v>
      </c>
      <c r="G1681" s="1">
        <v>835.41</v>
      </c>
      <c r="H1681" s="1">
        <v>3</v>
      </c>
      <c r="I1681" s="1">
        <f>Sales[[#This Row],[Selling Price]]*H1681</f>
        <v>2506.23</v>
      </c>
      <c r="J1681" s="1">
        <f>VLOOKUP(Sales[[#This Row],[Product ID]],Products[],4,0)</f>
        <v>358.25</v>
      </c>
      <c r="K1681" s="1">
        <f>Sales[[#This Row],[Total Sales]]-Sales[[#This Row],[Cost price]]</f>
        <v>2147.98</v>
      </c>
      <c r="L1681" s="1" t="str">
        <f>TEXT(Sales[[#This Row],[Date and Time]],"dddd")</f>
        <v>Thursday</v>
      </c>
      <c r="M1681" s="1" t="str">
        <f>TEXT(Sales[[#This Row],[Date and Time]],"mm")</f>
        <v>02</v>
      </c>
      <c r="N1681" s="10" t="str">
        <f>TEXT(Sales[[#This Row],[Date and Time]],"mmmm")</f>
        <v>February</v>
      </c>
    </row>
    <row r="1682" spans="1:14" x14ac:dyDescent="0.3">
      <c r="A1682" s="1" t="s">
        <v>5150</v>
      </c>
      <c r="B1682" s="2">
        <v>45369.310243055559</v>
      </c>
      <c r="C1682" s="1" t="s">
        <v>3275</v>
      </c>
      <c r="D1682" s="1" t="s">
        <v>486</v>
      </c>
      <c r="E1682" s="1" t="s">
        <v>3471</v>
      </c>
      <c r="F1682" s="1" t="s">
        <v>3476</v>
      </c>
      <c r="G1682" s="1">
        <v>1246.5999999999999</v>
      </c>
      <c r="H1682" s="1">
        <v>1</v>
      </c>
      <c r="I1682" s="1">
        <f>Sales[[#This Row],[Selling Price]]*H1682</f>
        <v>1246.5999999999999</v>
      </c>
      <c r="J1682" s="1">
        <f>VLOOKUP(Sales[[#This Row],[Product ID]],Products[],4,0)</f>
        <v>363.91</v>
      </c>
      <c r="K1682" s="1">
        <f>Sales[[#This Row],[Total Sales]]-Sales[[#This Row],[Cost price]]</f>
        <v>882.68999999999983</v>
      </c>
      <c r="L1682" s="1" t="str">
        <f>TEXT(Sales[[#This Row],[Date and Time]],"dddd")</f>
        <v>Monday</v>
      </c>
      <c r="M1682" s="1" t="str">
        <f>TEXT(Sales[[#This Row],[Date and Time]],"mm")</f>
        <v>03</v>
      </c>
      <c r="N1682" s="10" t="str">
        <f>TEXT(Sales[[#This Row],[Date and Time]],"mmmm")</f>
        <v>March</v>
      </c>
    </row>
    <row r="1683" spans="1:14" x14ac:dyDescent="0.3">
      <c r="A1683" s="1" t="s">
        <v>5151</v>
      </c>
      <c r="B1683" s="2">
        <v>45468.154976851853</v>
      </c>
      <c r="C1683" s="1" t="s">
        <v>3442</v>
      </c>
      <c r="D1683" s="1" t="s">
        <v>2913</v>
      </c>
      <c r="E1683" s="1" t="s">
        <v>3466</v>
      </c>
      <c r="F1683" s="1" t="s">
        <v>3472</v>
      </c>
      <c r="G1683" s="1">
        <v>1618.37</v>
      </c>
      <c r="H1683" s="1">
        <v>3</v>
      </c>
      <c r="I1683" s="1">
        <f>Sales[[#This Row],[Selling Price]]*H1683</f>
        <v>4855.1099999999997</v>
      </c>
      <c r="J1683" s="1">
        <f>VLOOKUP(Sales[[#This Row],[Product ID]],Products[],4,0)</f>
        <v>532.16999999999996</v>
      </c>
      <c r="K1683" s="1">
        <f>Sales[[#This Row],[Total Sales]]-Sales[[#This Row],[Cost price]]</f>
        <v>4322.9399999999996</v>
      </c>
      <c r="L1683" s="1" t="str">
        <f>TEXT(Sales[[#This Row],[Date and Time]],"dddd")</f>
        <v>Tuesday</v>
      </c>
      <c r="M1683" s="1" t="str">
        <f>TEXT(Sales[[#This Row],[Date and Time]],"mm")</f>
        <v>06</v>
      </c>
      <c r="N1683" s="10" t="str">
        <f>TEXT(Sales[[#This Row],[Date and Time]],"mmmm")</f>
        <v>June</v>
      </c>
    </row>
    <row r="1684" spans="1:14" x14ac:dyDescent="0.3">
      <c r="A1684" s="1" t="s">
        <v>5152</v>
      </c>
      <c r="B1684" s="2">
        <v>45364.108391203707</v>
      </c>
      <c r="C1684" s="1" t="s">
        <v>3343</v>
      </c>
      <c r="D1684" s="1" t="s">
        <v>1775</v>
      </c>
      <c r="E1684" s="1" t="s">
        <v>3466</v>
      </c>
      <c r="F1684" s="1" t="s">
        <v>3467</v>
      </c>
      <c r="G1684" s="1">
        <v>1703.32</v>
      </c>
      <c r="H1684" s="1">
        <v>9</v>
      </c>
      <c r="I1684" s="1">
        <f>Sales[[#This Row],[Selling Price]]*H1684</f>
        <v>15329.88</v>
      </c>
      <c r="J1684" s="1">
        <f>VLOOKUP(Sales[[#This Row],[Product ID]],Products[],4,0)</f>
        <v>105.91</v>
      </c>
      <c r="K1684" s="1">
        <f>Sales[[#This Row],[Total Sales]]-Sales[[#This Row],[Cost price]]</f>
        <v>15223.97</v>
      </c>
      <c r="L1684" s="1" t="str">
        <f>TEXT(Sales[[#This Row],[Date and Time]],"dddd")</f>
        <v>Wednesday</v>
      </c>
      <c r="M1684" s="1" t="str">
        <f>TEXT(Sales[[#This Row],[Date and Time]],"mm")</f>
        <v>03</v>
      </c>
      <c r="N1684" s="10" t="str">
        <f>TEXT(Sales[[#This Row],[Date and Time]],"mmmm")</f>
        <v>March</v>
      </c>
    </row>
    <row r="1685" spans="1:14" x14ac:dyDescent="0.3">
      <c r="A1685" s="1" t="s">
        <v>5153</v>
      </c>
      <c r="B1685" s="2">
        <v>45310.332986111112</v>
      </c>
      <c r="C1685" s="1" t="s">
        <v>3282</v>
      </c>
      <c r="D1685" s="1" t="s">
        <v>461</v>
      </c>
      <c r="E1685" s="1" t="s">
        <v>3464</v>
      </c>
      <c r="F1685" s="1" t="s">
        <v>3462</v>
      </c>
      <c r="G1685" s="1">
        <v>661.23</v>
      </c>
      <c r="H1685" s="1">
        <v>5</v>
      </c>
      <c r="I1685" s="1">
        <f>Sales[[#This Row],[Selling Price]]*H1685</f>
        <v>3306.15</v>
      </c>
      <c r="J1685" s="1">
        <f>VLOOKUP(Sales[[#This Row],[Product ID]],Products[],4,0)</f>
        <v>707.26</v>
      </c>
      <c r="K1685" s="1">
        <f>Sales[[#This Row],[Total Sales]]-Sales[[#This Row],[Cost price]]</f>
        <v>2598.8900000000003</v>
      </c>
      <c r="L1685" s="1" t="str">
        <f>TEXT(Sales[[#This Row],[Date and Time]],"dddd")</f>
        <v>Friday</v>
      </c>
      <c r="M1685" s="1" t="str">
        <f>TEXT(Sales[[#This Row],[Date and Time]],"mm")</f>
        <v>01</v>
      </c>
      <c r="N1685" s="10" t="str">
        <f>TEXT(Sales[[#This Row],[Date and Time]],"mmmm")</f>
        <v>January</v>
      </c>
    </row>
    <row r="1686" spans="1:14" x14ac:dyDescent="0.3">
      <c r="A1686" s="1" t="s">
        <v>5154</v>
      </c>
      <c r="B1686" s="2">
        <v>45342.500081018516</v>
      </c>
      <c r="C1686" s="1" t="s">
        <v>3353</v>
      </c>
      <c r="D1686" s="1" t="s">
        <v>106</v>
      </c>
      <c r="E1686" s="1" t="s">
        <v>3461</v>
      </c>
      <c r="F1686" s="1" t="s">
        <v>3469</v>
      </c>
      <c r="G1686" s="1">
        <v>446.81</v>
      </c>
      <c r="H1686" s="1">
        <v>4</v>
      </c>
      <c r="I1686" s="1">
        <f>Sales[[#This Row],[Selling Price]]*H1686</f>
        <v>1787.24</v>
      </c>
      <c r="J1686" s="1">
        <f>VLOOKUP(Sales[[#This Row],[Product ID]],Products[],4,0)</f>
        <v>978.72</v>
      </c>
      <c r="K1686" s="1">
        <f>Sales[[#This Row],[Total Sales]]-Sales[[#This Row],[Cost price]]</f>
        <v>808.52</v>
      </c>
      <c r="L1686" s="1" t="str">
        <f>TEXT(Sales[[#This Row],[Date and Time]],"dddd")</f>
        <v>Tuesday</v>
      </c>
      <c r="M1686" s="1" t="str">
        <f>TEXT(Sales[[#This Row],[Date and Time]],"mm")</f>
        <v>02</v>
      </c>
      <c r="N1686" s="10" t="str">
        <f>TEXT(Sales[[#This Row],[Date and Time]],"mmmm")</f>
        <v>February</v>
      </c>
    </row>
    <row r="1687" spans="1:14" x14ac:dyDescent="0.3">
      <c r="A1687" s="1" t="s">
        <v>5155</v>
      </c>
      <c r="B1687" s="2">
        <v>45309.940972222219</v>
      </c>
      <c r="C1687" s="1" t="s">
        <v>3345</v>
      </c>
      <c r="D1687" s="1" t="s">
        <v>1197</v>
      </c>
      <c r="E1687" s="1" t="s">
        <v>3471</v>
      </c>
      <c r="F1687" s="1" t="s">
        <v>3469</v>
      </c>
      <c r="G1687" s="1">
        <v>809.34</v>
      </c>
      <c r="H1687" s="1">
        <v>6</v>
      </c>
      <c r="I1687" s="1">
        <f>Sales[[#This Row],[Selling Price]]*H1687</f>
        <v>4856.04</v>
      </c>
      <c r="J1687" s="1">
        <f>VLOOKUP(Sales[[#This Row],[Product ID]],Products[],4,0)</f>
        <v>762.47</v>
      </c>
      <c r="K1687" s="1">
        <f>Sales[[#This Row],[Total Sales]]-Sales[[#This Row],[Cost price]]</f>
        <v>4093.5699999999997</v>
      </c>
      <c r="L1687" s="1" t="str">
        <f>TEXT(Sales[[#This Row],[Date and Time]],"dddd")</f>
        <v>Thursday</v>
      </c>
      <c r="M1687" s="1" t="str">
        <f>TEXT(Sales[[#This Row],[Date and Time]],"mm")</f>
        <v>01</v>
      </c>
      <c r="N1687" s="10" t="str">
        <f>TEXT(Sales[[#This Row],[Date and Time]],"mmmm")</f>
        <v>January</v>
      </c>
    </row>
    <row r="1688" spans="1:14" x14ac:dyDescent="0.3">
      <c r="A1688" s="1" t="s">
        <v>5156</v>
      </c>
      <c r="B1688" s="2">
        <v>45332.476840277777</v>
      </c>
      <c r="C1688" s="1" t="s">
        <v>3302</v>
      </c>
      <c r="D1688" s="1" t="s">
        <v>1869</v>
      </c>
      <c r="E1688" s="1" t="s">
        <v>3464</v>
      </c>
      <c r="F1688" s="1" t="s">
        <v>3462</v>
      </c>
      <c r="G1688" s="1">
        <v>26.94</v>
      </c>
      <c r="H1688" s="1">
        <v>8</v>
      </c>
      <c r="I1688" s="1">
        <f>Sales[[#This Row],[Selling Price]]*H1688</f>
        <v>215.52</v>
      </c>
      <c r="J1688" s="1">
        <f>VLOOKUP(Sales[[#This Row],[Product ID]],Products[],4,0)</f>
        <v>71.47</v>
      </c>
      <c r="K1688" s="1">
        <f>Sales[[#This Row],[Total Sales]]-Sales[[#This Row],[Cost price]]</f>
        <v>144.05000000000001</v>
      </c>
      <c r="L1688" s="1" t="str">
        <f>TEXT(Sales[[#This Row],[Date and Time]],"dddd")</f>
        <v>Saturday</v>
      </c>
      <c r="M1688" s="1" t="str">
        <f>TEXT(Sales[[#This Row],[Date and Time]],"mm")</f>
        <v>02</v>
      </c>
      <c r="N1688" s="10" t="str">
        <f>TEXT(Sales[[#This Row],[Date and Time]],"mmmm")</f>
        <v>February</v>
      </c>
    </row>
    <row r="1689" spans="1:14" x14ac:dyDescent="0.3">
      <c r="A1689" s="1" t="s">
        <v>5157</v>
      </c>
      <c r="B1689" s="2">
        <v>45459.883564814816</v>
      </c>
      <c r="C1689" s="1" t="s">
        <v>3373</v>
      </c>
      <c r="D1689" s="1" t="s">
        <v>1704</v>
      </c>
      <c r="E1689" s="1" t="s">
        <v>3479</v>
      </c>
      <c r="F1689" s="1" t="s">
        <v>3472</v>
      </c>
      <c r="G1689" s="1">
        <v>1257.32</v>
      </c>
      <c r="H1689" s="1">
        <v>8</v>
      </c>
      <c r="I1689" s="1">
        <f>Sales[[#This Row],[Selling Price]]*H1689</f>
        <v>10058.56</v>
      </c>
      <c r="J1689" s="1">
        <f>VLOOKUP(Sales[[#This Row],[Product ID]],Products[],4,0)</f>
        <v>821.86</v>
      </c>
      <c r="K1689" s="1">
        <f>Sales[[#This Row],[Total Sales]]-Sales[[#This Row],[Cost price]]</f>
        <v>9236.6999999999989</v>
      </c>
      <c r="L1689" s="1" t="str">
        <f>TEXT(Sales[[#This Row],[Date and Time]],"dddd")</f>
        <v>Sunday</v>
      </c>
      <c r="M1689" s="1" t="str">
        <f>TEXT(Sales[[#This Row],[Date and Time]],"mm")</f>
        <v>06</v>
      </c>
      <c r="N1689" s="10" t="str">
        <f>TEXT(Sales[[#This Row],[Date and Time]],"mmmm")</f>
        <v>June</v>
      </c>
    </row>
    <row r="1690" spans="1:14" x14ac:dyDescent="0.3">
      <c r="A1690" s="1" t="s">
        <v>5158</v>
      </c>
      <c r="B1690" s="2">
        <v>45488.96429398148</v>
      </c>
      <c r="C1690" s="1" t="s">
        <v>3293</v>
      </c>
      <c r="D1690" s="1" t="s">
        <v>1071</v>
      </c>
      <c r="E1690" s="1" t="s">
        <v>3479</v>
      </c>
      <c r="F1690" s="1" t="s">
        <v>3469</v>
      </c>
      <c r="G1690" s="1">
        <v>210.73</v>
      </c>
      <c r="H1690" s="1">
        <v>1</v>
      </c>
      <c r="I1690" s="1">
        <f>Sales[[#This Row],[Selling Price]]*H1690</f>
        <v>210.73</v>
      </c>
      <c r="J1690" s="1">
        <f>VLOOKUP(Sales[[#This Row],[Product ID]],Products[],4,0)</f>
        <v>174.99</v>
      </c>
      <c r="K1690" s="1">
        <f>Sales[[#This Row],[Total Sales]]-Sales[[#This Row],[Cost price]]</f>
        <v>35.739999999999981</v>
      </c>
      <c r="L1690" s="1" t="str">
        <f>TEXT(Sales[[#This Row],[Date and Time]],"dddd")</f>
        <v>Monday</v>
      </c>
      <c r="M1690" s="1" t="str">
        <f>TEXT(Sales[[#This Row],[Date and Time]],"mm")</f>
        <v>07</v>
      </c>
      <c r="N1690" s="10" t="str">
        <f>TEXT(Sales[[#This Row],[Date and Time]],"mmmm")</f>
        <v>July</v>
      </c>
    </row>
    <row r="1691" spans="1:14" x14ac:dyDescent="0.3">
      <c r="A1691" s="1" t="s">
        <v>5159</v>
      </c>
      <c r="B1691" s="2">
        <v>45502.063634259262</v>
      </c>
      <c r="C1691" s="1" t="s">
        <v>3332</v>
      </c>
      <c r="D1691" s="1" t="s">
        <v>2598</v>
      </c>
      <c r="E1691" s="1" t="s">
        <v>3461</v>
      </c>
      <c r="F1691" s="1" t="s">
        <v>3467</v>
      </c>
      <c r="G1691" s="1">
        <v>341.95</v>
      </c>
      <c r="H1691" s="1">
        <v>1</v>
      </c>
      <c r="I1691" s="1">
        <f>Sales[[#This Row],[Selling Price]]*H1691</f>
        <v>341.95</v>
      </c>
      <c r="J1691" s="1">
        <f>VLOOKUP(Sales[[#This Row],[Product ID]],Products[],4,0)</f>
        <v>348.54</v>
      </c>
      <c r="K1691" s="1">
        <f>Sales[[#This Row],[Total Sales]]-Sales[[#This Row],[Cost price]]</f>
        <v>-6.5900000000000318</v>
      </c>
      <c r="L1691" s="1" t="str">
        <f>TEXT(Sales[[#This Row],[Date and Time]],"dddd")</f>
        <v>Monday</v>
      </c>
      <c r="M1691" s="1" t="str">
        <f>TEXT(Sales[[#This Row],[Date and Time]],"mm")</f>
        <v>07</v>
      </c>
      <c r="N1691" s="10" t="str">
        <f>TEXT(Sales[[#This Row],[Date and Time]],"mmmm")</f>
        <v>July</v>
      </c>
    </row>
    <row r="1692" spans="1:14" x14ac:dyDescent="0.3">
      <c r="A1692" s="1" t="s">
        <v>5160</v>
      </c>
      <c r="B1692" s="2">
        <v>45385.619768518518</v>
      </c>
      <c r="C1692" s="1" t="s">
        <v>3450</v>
      </c>
      <c r="D1692" s="1" t="s">
        <v>2837</v>
      </c>
      <c r="E1692" s="1" t="s">
        <v>3461</v>
      </c>
      <c r="F1692" s="1" t="s">
        <v>3472</v>
      </c>
      <c r="G1692" s="1">
        <v>1930.12</v>
      </c>
      <c r="H1692" s="1">
        <v>10</v>
      </c>
      <c r="I1692" s="1">
        <f>Sales[[#This Row],[Selling Price]]*H1692</f>
        <v>19301.199999999997</v>
      </c>
      <c r="J1692" s="1">
        <f>VLOOKUP(Sales[[#This Row],[Product ID]],Products[],4,0)</f>
        <v>754.1</v>
      </c>
      <c r="K1692" s="1">
        <f>Sales[[#This Row],[Total Sales]]-Sales[[#This Row],[Cost price]]</f>
        <v>18547.099999999999</v>
      </c>
      <c r="L1692" s="1" t="str">
        <f>TEXT(Sales[[#This Row],[Date and Time]],"dddd")</f>
        <v>Wednesday</v>
      </c>
      <c r="M1692" s="1" t="str">
        <f>TEXT(Sales[[#This Row],[Date and Time]],"mm")</f>
        <v>04</v>
      </c>
      <c r="N1692" s="10" t="str">
        <f>TEXT(Sales[[#This Row],[Date and Time]],"mmmm")</f>
        <v>April</v>
      </c>
    </row>
    <row r="1693" spans="1:14" x14ac:dyDescent="0.3">
      <c r="A1693" s="1" t="s">
        <v>5161</v>
      </c>
      <c r="B1693" s="2">
        <v>45322.483032407406</v>
      </c>
      <c r="C1693" s="1" t="s">
        <v>3294</v>
      </c>
      <c r="D1693" s="1" t="s">
        <v>2913</v>
      </c>
      <c r="E1693" s="1" t="s">
        <v>3466</v>
      </c>
      <c r="F1693" s="1" t="s">
        <v>3462</v>
      </c>
      <c r="G1693" s="1">
        <v>967.49</v>
      </c>
      <c r="H1693" s="1">
        <v>4</v>
      </c>
      <c r="I1693" s="1">
        <f>Sales[[#This Row],[Selling Price]]*H1693</f>
        <v>3869.96</v>
      </c>
      <c r="J1693" s="1">
        <f>VLOOKUP(Sales[[#This Row],[Product ID]],Products[],4,0)</f>
        <v>609.70000000000005</v>
      </c>
      <c r="K1693" s="1">
        <f>Sales[[#This Row],[Total Sales]]-Sales[[#This Row],[Cost price]]</f>
        <v>3260.26</v>
      </c>
      <c r="L1693" s="1" t="str">
        <f>TEXT(Sales[[#This Row],[Date and Time]],"dddd")</f>
        <v>Wednesday</v>
      </c>
      <c r="M1693" s="1" t="str">
        <f>TEXT(Sales[[#This Row],[Date and Time]],"mm")</f>
        <v>01</v>
      </c>
      <c r="N1693" s="10" t="str">
        <f>TEXT(Sales[[#This Row],[Date and Time]],"mmmm")</f>
        <v>January</v>
      </c>
    </row>
    <row r="1694" spans="1:14" x14ac:dyDescent="0.3">
      <c r="A1694" s="1" t="s">
        <v>5162</v>
      </c>
      <c r="B1694" s="2">
        <v>45598.686122685183</v>
      </c>
      <c r="C1694" s="1" t="s">
        <v>3410</v>
      </c>
      <c r="D1694" s="1" t="s">
        <v>2859</v>
      </c>
      <c r="E1694" s="1" t="s">
        <v>3471</v>
      </c>
      <c r="F1694" s="1" t="s">
        <v>3462</v>
      </c>
      <c r="G1694" s="1">
        <v>992.32</v>
      </c>
      <c r="H1694" s="1">
        <v>9</v>
      </c>
      <c r="I1694" s="1">
        <f>Sales[[#This Row],[Selling Price]]*H1694</f>
        <v>8930.880000000001</v>
      </c>
      <c r="J1694" s="1">
        <f>VLOOKUP(Sales[[#This Row],[Product ID]],Products[],4,0)</f>
        <v>152.68</v>
      </c>
      <c r="K1694" s="1">
        <f>Sales[[#This Row],[Total Sales]]-Sales[[#This Row],[Cost price]]</f>
        <v>8778.2000000000007</v>
      </c>
      <c r="L1694" s="1" t="str">
        <f>TEXT(Sales[[#This Row],[Date and Time]],"dddd")</f>
        <v>Saturday</v>
      </c>
      <c r="M1694" s="1" t="str">
        <f>TEXT(Sales[[#This Row],[Date and Time]],"mm")</f>
        <v>11</v>
      </c>
      <c r="N1694" s="10" t="str">
        <f>TEXT(Sales[[#This Row],[Date and Time]],"mmmm")</f>
        <v>November</v>
      </c>
    </row>
    <row r="1695" spans="1:14" x14ac:dyDescent="0.3">
      <c r="A1695" s="1" t="s">
        <v>5163</v>
      </c>
      <c r="B1695" s="2">
        <v>45431.823217592595</v>
      </c>
      <c r="C1695" s="1" t="s">
        <v>3363</v>
      </c>
      <c r="D1695" s="1" t="s">
        <v>279</v>
      </c>
      <c r="E1695" s="1" t="s">
        <v>3479</v>
      </c>
      <c r="F1695" s="1" t="s">
        <v>3467</v>
      </c>
      <c r="G1695" s="1">
        <v>1190.8699999999999</v>
      </c>
      <c r="H1695" s="1">
        <v>10</v>
      </c>
      <c r="I1695" s="1">
        <f>Sales[[#This Row],[Selling Price]]*H1695</f>
        <v>11908.699999999999</v>
      </c>
      <c r="J1695" s="1">
        <f>VLOOKUP(Sales[[#This Row],[Product ID]],Products[],4,0)</f>
        <v>678.93</v>
      </c>
      <c r="K1695" s="1">
        <f>Sales[[#This Row],[Total Sales]]-Sales[[#This Row],[Cost price]]</f>
        <v>11229.769999999999</v>
      </c>
      <c r="L1695" s="1" t="str">
        <f>TEXT(Sales[[#This Row],[Date and Time]],"dddd")</f>
        <v>Sunday</v>
      </c>
      <c r="M1695" s="1" t="str">
        <f>TEXT(Sales[[#This Row],[Date and Time]],"mm")</f>
        <v>05</v>
      </c>
      <c r="N1695" s="10" t="str">
        <f>TEXT(Sales[[#This Row],[Date and Time]],"mmmm")</f>
        <v>May</v>
      </c>
    </row>
    <row r="1696" spans="1:14" x14ac:dyDescent="0.3">
      <c r="A1696" s="1" t="s">
        <v>5164</v>
      </c>
      <c r="B1696" s="2">
        <v>45520.425740740742</v>
      </c>
      <c r="C1696" s="1" t="s">
        <v>3306</v>
      </c>
      <c r="D1696" s="1" t="s">
        <v>337</v>
      </c>
      <c r="E1696" s="1" t="s">
        <v>3461</v>
      </c>
      <c r="F1696" s="1" t="s">
        <v>3462</v>
      </c>
      <c r="G1696" s="1">
        <v>546.73</v>
      </c>
      <c r="H1696" s="1">
        <v>2</v>
      </c>
      <c r="I1696" s="1">
        <f>Sales[[#This Row],[Selling Price]]*H1696</f>
        <v>1093.46</v>
      </c>
      <c r="J1696" s="1">
        <f>VLOOKUP(Sales[[#This Row],[Product ID]],Products[],4,0)</f>
        <v>914.29</v>
      </c>
      <c r="K1696" s="1">
        <f>Sales[[#This Row],[Total Sales]]-Sales[[#This Row],[Cost price]]</f>
        <v>179.17000000000007</v>
      </c>
      <c r="L1696" s="1" t="str">
        <f>TEXT(Sales[[#This Row],[Date and Time]],"dddd")</f>
        <v>Friday</v>
      </c>
      <c r="M1696" s="1" t="str">
        <f>TEXT(Sales[[#This Row],[Date and Time]],"mm")</f>
        <v>08</v>
      </c>
      <c r="N1696" s="10" t="str">
        <f>TEXT(Sales[[#This Row],[Date and Time]],"mmmm")</f>
        <v>August</v>
      </c>
    </row>
    <row r="1697" spans="1:14" x14ac:dyDescent="0.3">
      <c r="A1697" s="1" t="s">
        <v>5165</v>
      </c>
      <c r="B1697" s="2">
        <v>45308.166875000003</v>
      </c>
      <c r="C1697" s="1" t="s">
        <v>3372</v>
      </c>
      <c r="D1697" s="1" t="s">
        <v>966</v>
      </c>
      <c r="E1697" s="1" t="s">
        <v>3471</v>
      </c>
      <c r="F1697" s="1" t="s">
        <v>3467</v>
      </c>
      <c r="G1697" s="1">
        <v>1107.48</v>
      </c>
      <c r="H1697" s="1">
        <v>8</v>
      </c>
      <c r="I1697" s="1">
        <f>Sales[[#This Row],[Selling Price]]*H1697</f>
        <v>8859.84</v>
      </c>
      <c r="J1697" s="1">
        <f>VLOOKUP(Sales[[#This Row],[Product ID]],Products[],4,0)</f>
        <v>415.38</v>
      </c>
      <c r="K1697" s="1">
        <f>Sales[[#This Row],[Total Sales]]-Sales[[#This Row],[Cost price]]</f>
        <v>8444.4600000000009</v>
      </c>
      <c r="L1697" s="1" t="str">
        <f>TEXT(Sales[[#This Row],[Date and Time]],"dddd")</f>
        <v>Wednesday</v>
      </c>
      <c r="M1697" s="1" t="str">
        <f>TEXT(Sales[[#This Row],[Date and Time]],"mm")</f>
        <v>01</v>
      </c>
      <c r="N1697" s="10" t="str">
        <f>TEXT(Sales[[#This Row],[Date and Time]],"mmmm")</f>
        <v>January</v>
      </c>
    </row>
    <row r="1698" spans="1:14" x14ac:dyDescent="0.3">
      <c r="A1698" s="1" t="s">
        <v>5166</v>
      </c>
      <c r="B1698" s="2">
        <v>45557.286782407406</v>
      </c>
      <c r="C1698" s="1" t="s">
        <v>3420</v>
      </c>
      <c r="D1698" s="1" t="s">
        <v>1778</v>
      </c>
      <c r="E1698" s="1" t="s">
        <v>3466</v>
      </c>
      <c r="F1698" s="1" t="s">
        <v>3462</v>
      </c>
      <c r="G1698" s="1">
        <v>902.62</v>
      </c>
      <c r="H1698" s="1">
        <v>7</v>
      </c>
      <c r="I1698" s="1">
        <f>Sales[[#This Row],[Selling Price]]*H1698</f>
        <v>6318.34</v>
      </c>
      <c r="J1698" s="1">
        <f>VLOOKUP(Sales[[#This Row],[Product ID]],Products[],4,0)</f>
        <v>692.47</v>
      </c>
      <c r="K1698" s="1">
        <f>Sales[[#This Row],[Total Sales]]-Sales[[#This Row],[Cost price]]</f>
        <v>5625.87</v>
      </c>
      <c r="L1698" s="1" t="str">
        <f>TEXT(Sales[[#This Row],[Date and Time]],"dddd")</f>
        <v>Sunday</v>
      </c>
      <c r="M1698" s="1" t="str">
        <f>TEXT(Sales[[#This Row],[Date and Time]],"mm")</f>
        <v>09</v>
      </c>
      <c r="N1698" s="10" t="str">
        <f>TEXT(Sales[[#This Row],[Date and Time]],"mmmm")</f>
        <v>September</v>
      </c>
    </row>
    <row r="1699" spans="1:14" x14ac:dyDescent="0.3">
      <c r="A1699" s="1" t="s">
        <v>5167</v>
      </c>
      <c r="B1699" s="2">
        <v>45486.040381944447</v>
      </c>
      <c r="C1699" s="1" t="s">
        <v>3374</v>
      </c>
      <c r="D1699" s="1" t="s">
        <v>517</v>
      </c>
      <c r="E1699" s="1" t="s">
        <v>3461</v>
      </c>
      <c r="F1699" s="1" t="s">
        <v>3476</v>
      </c>
      <c r="G1699" s="1">
        <v>1450.92</v>
      </c>
      <c r="H1699" s="1">
        <v>3</v>
      </c>
      <c r="I1699" s="1">
        <f>Sales[[#This Row],[Selling Price]]*H1699</f>
        <v>4352.76</v>
      </c>
      <c r="J1699" s="1">
        <f>VLOOKUP(Sales[[#This Row],[Product ID]],Products[],4,0)</f>
        <v>795.14</v>
      </c>
      <c r="K1699" s="1">
        <f>Sales[[#This Row],[Total Sales]]-Sales[[#This Row],[Cost price]]</f>
        <v>3557.6200000000003</v>
      </c>
      <c r="L1699" s="1" t="str">
        <f>TEXT(Sales[[#This Row],[Date and Time]],"dddd")</f>
        <v>Saturday</v>
      </c>
      <c r="M1699" s="1" t="str">
        <f>TEXT(Sales[[#This Row],[Date and Time]],"mm")</f>
        <v>07</v>
      </c>
      <c r="N1699" s="10" t="str">
        <f>TEXT(Sales[[#This Row],[Date and Time]],"mmmm")</f>
        <v>July</v>
      </c>
    </row>
    <row r="1700" spans="1:14" x14ac:dyDescent="0.3">
      <c r="A1700" s="1" t="s">
        <v>5168</v>
      </c>
      <c r="B1700" s="2">
        <v>45301.817141203705</v>
      </c>
      <c r="C1700" s="1" t="s">
        <v>3434</v>
      </c>
      <c r="D1700" s="1" t="s">
        <v>1500</v>
      </c>
      <c r="E1700" s="1" t="s">
        <v>3461</v>
      </c>
      <c r="F1700" s="1" t="s">
        <v>3476</v>
      </c>
      <c r="G1700" s="1">
        <v>1032.27</v>
      </c>
      <c r="H1700" s="1">
        <v>4</v>
      </c>
      <c r="I1700" s="1">
        <f>Sales[[#This Row],[Selling Price]]*H1700</f>
        <v>4129.08</v>
      </c>
      <c r="J1700" s="1">
        <f>VLOOKUP(Sales[[#This Row],[Product ID]],Products[],4,0)</f>
        <v>29.06</v>
      </c>
      <c r="K1700" s="1">
        <f>Sales[[#This Row],[Total Sales]]-Sales[[#This Row],[Cost price]]</f>
        <v>4100.0199999999995</v>
      </c>
      <c r="L1700" s="1" t="str">
        <f>TEXT(Sales[[#This Row],[Date and Time]],"dddd")</f>
        <v>Wednesday</v>
      </c>
      <c r="M1700" s="1" t="str">
        <f>TEXT(Sales[[#This Row],[Date and Time]],"mm")</f>
        <v>01</v>
      </c>
      <c r="N1700" s="10" t="str">
        <f>TEXT(Sales[[#This Row],[Date and Time]],"mmmm")</f>
        <v>January</v>
      </c>
    </row>
    <row r="1701" spans="1:14" x14ac:dyDescent="0.3">
      <c r="A1701" s="1" t="s">
        <v>5169</v>
      </c>
      <c r="B1701" s="2">
        <v>45441.376793981479</v>
      </c>
      <c r="C1701" s="1" t="s">
        <v>3386</v>
      </c>
      <c r="D1701" s="1" t="s">
        <v>2013</v>
      </c>
      <c r="E1701" s="1" t="s">
        <v>3464</v>
      </c>
      <c r="F1701" s="1" t="s">
        <v>3476</v>
      </c>
      <c r="G1701" s="1">
        <v>1456.17</v>
      </c>
      <c r="H1701" s="1">
        <v>6</v>
      </c>
      <c r="I1701" s="1">
        <f>Sales[[#This Row],[Selling Price]]*H1701</f>
        <v>8737.02</v>
      </c>
      <c r="J1701" s="1">
        <f>VLOOKUP(Sales[[#This Row],[Product ID]],Products[],4,0)</f>
        <v>751.27</v>
      </c>
      <c r="K1701" s="1">
        <f>Sales[[#This Row],[Total Sales]]-Sales[[#This Row],[Cost price]]</f>
        <v>7985.75</v>
      </c>
      <c r="L1701" s="1" t="str">
        <f>TEXT(Sales[[#This Row],[Date and Time]],"dddd")</f>
        <v>Wednesday</v>
      </c>
      <c r="M1701" s="1" t="str">
        <f>TEXT(Sales[[#This Row],[Date and Time]],"mm")</f>
        <v>05</v>
      </c>
      <c r="N1701" s="10" t="str">
        <f>TEXT(Sales[[#This Row],[Date and Time]],"mmmm")</f>
        <v>May</v>
      </c>
    </row>
    <row r="1702" spans="1:14" x14ac:dyDescent="0.3">
      <c r="A1702" s="1" t="s">
        <v>5170</v>
      </c>
      <c r="B1702" s="2">
        <v>45439.815127314818</v>
      </c>
      <c r="C1702" s="1" t="s">
        <v>3237</v>
      </c>
      <c r="D1702" s="1" t="s">
        <v>2295</v>
      </c>
      <c r="E1702" s="1" t="s">
        <v>3461</v>
      </c>
      <c r="F1702" s="1" t="s">
        <v>3467</v>
      </c>
      <c r="G1702" s="1">
        <v>1246.77</v>
      </c>
      <c r="H1702" s="1">
        <v>3</v>
      </c>
      <c r="I1702" s="1">
        <f>Sales[[#This Row],[Selling Price]]*H1702</f>
        <v>3740.31</v>
      </c>
      <c r="J1702" s="1">
        <f>VLOOKUP(Sales[[#This Row],[Product ID]],Products[],4,0)</f>
        <v>481</v>
      </c>
      <c r="K1702" s="1">
        <f>Sales[[#This Row],[Total Sales]]-Sales[[#This Row],[Cost price]]</f>
        <v>3259.31</v>
      </c>
      <c r="L1702" s="1" t="str">
        <f>TEXT(Sales[[#This Row],[Date and Time]],"dddd")</f>
        <v>Monday</v>
      </c>
      <c r="M1702" s="1" t="str">
        <f>TEXT(Sales[[#This Row],[Date and Time]],"mm")</f>
        <v>05</v>
      </c>
      <c r="N1702" s="10" t="str">
        <f>TEXT(Sales[[#This Row],[Date and Time]],"mmmm")</f>
        <v>May</v>
      </c>
    </row>
    <row r="1703" spans="1:14" x14ac:dyDescent="0.3">
      <c r="A1703" s="1" t="s">
        <v>5171</v>
      </c>
      <c r="B1703" s="2">
        <v>45534.963310185187</v>
      </c>
      <c r="C1703" s="1" t="s">
        <v>3261</v>
      </c>
      <c r="D1703" s="1" t="s">
        <v>199</v>
      </c>
      <c r="E1703" s="1" t="s">
        <v>3461</v>
      </c>
      <c r="F1703" s="1" t="s">
        <v>3469</v>
      </c>
      <c r="G1703" s="1">
        <v>403.88</v>
      </c>
      <c r="H1703" s="1">
        <v>10</v>
      </c>
      <c r="I1703" s="1">
        <f>Sales[[#This Row],[Selling Price]]*H1703</f>
        <v>4038.8</v>
      </c>
      <c r="J1703" s="1">
        <f>VLOOKUP(Sales[[#This Row],[Product ID]],Products[],4,0)</f>
        <v>950.81</v>
      </c>
      <c r="K1703" s="1">
        <f>Sales[[#This Row],[Total Sales]]-Sales[[#This Row],[Cost price]]</f>
        <v>3087.9900000000002</v>
      </c>
      <c r="L1703" s="1" t="str">
        <f>TEXT(Sales[[#This Row],[Date and Time]],"dddd")</f>
        <v>Friday</v>
      </c>
      <c r="M1703" s="1" t="str">
        <f>TEXT(Sales[[#This Row],[Date and Time]],"mm")</f>
        <v>08</v>
      </c>
      <c r="N1703" s="10" t="str">
        <f>TEXT(Sales[[#This Row],[Date and Time]],"mmmm")</f>
        <v>August</v>
      </c>
    </row>
    <row r="1704" spans="1:14" x14ac:dyDescent="0.3">
      <c r="A1704" s="1" t="s">
        <v>5172</v>
      </c>
      <c r="B1704" s="2">
        <v>45485.420474537037</v>
      </c>
      <c r="C1704" s="1" t="s">
        <v>3352</v>
      </c>
      <c r="D1704" s="1" t="s">
        <v>94</v>
      </c>
      <c r="E1704" s="1" t="s">
        <v>3461</v>
      </c>
      <c r="F1704" s="1" t="s">
        <v>3469</v>
      </c>
      <c r="G1704" s="1">
        <v>833.98</v>
      </c>
      <c r="H1704" s="1">
        <v>8</v>
      </c>
      <c r="I1704" s="1">
        <f>Sales[[#This Row],[Selling Price]]*H1704</f>
        <v>6671.84</v>
      </c>
      <c r="J1704" s="1">
        <f>VLOOKUP(Sales[[#This Row],[Product ID]],Products[],4,0)</f>
        <v>404.57</v>
      </c>
      <c r="K1704" s="1">
        <f>Sales[[#This Row],[Total Sales]]-Sales[[#This Row],[Cost price]]</f>
        <v>6267.27</v>
      </c>
      <c r="L1704" s="1" t="str">
        <f>TEXT(Sales[[#This Row],[Date and Time]],"dddd")</f>
        <v>Friday</v>
      </c>
      <c r="M1704" s="1" t="str">
        <f>TEXT(Sales[[#This Row],[Date and Time]],"mm")</f>
        <v>07</v>
      </c>
      <c r="N1704" s="10" t="str">
        <f>TEXT(Sales[[#This Row],[Date and Time]],"mmmm")</f>
        <v>July</v>
      </c>
    </row>
    <row r="1705" spans="1:14" x14ac:dyDescent="0.3">
      <c r="A1705" s="1" t="s">
        <v>5173</v>
      </c>
      <c r="B1705" s="2">
        <v>45526.330046296294</v>
      </c>
      <c r="C1705" s="1" t="s">
        <v>3323</v>
      </c>
      <c r="D1705" s="1" t="s">
        <v>218</v>
      </c>
      <c r="E1705" s="1" t="s">
        <v>3479</v>
      </c>
      <c r="F1705" s="1" t="s">
        <v>3469</v>
      </c>
      <c r="G1705" s="1">
        <v>912.57</v>
      </c>
      <c r="H1705" s="1">
        <v>7</v>
      </c>
      <c r="I1705" s="1">
        <f>Sales[[#This Row],[Selling Price]]*H1705</f>
        <v>6387.9900000000007</v>
      </c>
      <c r="J1705" s="1">
        <f>VLOOKUP(Sales[[#This Row],[Product ID]],Products[],4,0)</f>
        <v>942.34</v>
      </c>
      <c r="K1705" s="1">
        <f>Sales[[#This Row],[Total Sales]]-Sales[[#This Row],[Cost price]]</f>
        <v>5445.6500000000005</v>
      </c>
      <c r="L1705" s="1" t="str">
        <f>TEXT(Sales[[#This Row],[Date and Time]],"dddd")</f>
        <v>Thursday</v>
      </c>
      <c r="M1705" s="1" t="str">
        <f>TEXT(Sales[[#This Row],[Date and Time]],"mm")</f>
        <v>08</v>
      </c>
      <c r="N1705" s="10" t="str">
        <f>TEXT(Sales[[#This Row],[Date and Time]],"mmmm")</f>
        <v>August</v>
      </c>
    </row>
    <row r="1706" spans="1:14" x14ac:dyDescent="0.3">
      <c r="A1706" s="1" t="s">
        <v>5174</v>
      </c>
      <c r="B1706" s="2">
        <v>45358.857453703706</v>
      </c>
      <c r="C1706" s="1" t="s">
        <v>3330</v>
      </c>
      <c r="D1706" s="1" t="s">
        <v>1601</v>
      </c>
      <c r="E1706" s="1" t="s">
        <v>3466</v>
      </c>
      <c r="F1706" s="1" t="s">
        <v>3467</v>
      </c>
      <c r="G1706" s="1">
        <v>1359.07</v>
      </c>
      <c r="H1706" s="1">
        <v>9</v>
      </c>
      <c r="I1706" s="1">
        <f>Sales[[#This Row],[Selling Price]]*H1706</f>
        <v>12231.63</v>
      </c>
      <c r="J1706" s="1">
        <f>VLOOKUP(Sales[[#This Row],[Product ID]],Products[],4,0)</f>
        <v>368.23</v>
      </c>
      <c r="K1706" s="1">
        <f>Sales[[#This Row],[Total Sales]]-Sales[[#This Row],[Cost price]]</f>
        <v>11863.4</v>
      </c>
      <c r="L1706" s="1" t="str">
        <f>TEXT(Sales[[#This Row],[Date and Time]],"dddd")</f>
        <v>Thursday</v>
      </c>
      <c r="M1706" s="1" t="str">
        <f>TEXT(Sales[[#This Row],[Date and Time]],"mm")</f>
        <v>03</v>
      </c>
      <c r="N1706" s="10" t="str">
        <f>TEXT(Sales[[#This Row],[Date and Time]],"mmmm")</f>
        <v>March</v>
      </c>
    </row>
    <row r="1707" spans="1:14" x14ac:dyDescent="0.3">
      <c r="A1707" s="1" t="s">
        <v>5175</v>
      </c>
      <c r="B1707" s="2">
        <v>45539.926863425928</v>
      </c>
      <c r="C1707" s="1" t="s">
        <v>3335</v>
      </c>
      <c r="D1707" s="1" t="s">
        <v>176</v>
      </c>
      <c r="E1707" s="1" t="s">
        <v>3479</v>
      </c>
      <c r="F1707" s="1" t="s">
        <v>3469</v>
      </c>
      <c r="G1707" s="1">
        <v>122.05</v>
      </c>
      <c r="H1707" s="1">
        <v>7</v>
      </c>
      <c r="I1707" s="1">
        <f>Sales[[#This Row],[Selling Price]]*H1707</f>
        <v>854.35</v>
      </c>
      <c r="J1707" s="1">
        <f>VLOOKUP(Sales[[#This Row],[Product ID]],Products[],4,0)</f>
        <v>303.60000000000002</v>
      </c>
      <c r="K1707" s="1">
        <f>Sales[[#This Row],[Total Sales]]-Sales[[#This Row],[Cost price]]</f>
        <v>550.75</v>
      </c>
      <c r="L1707" s="1" t="str">
        <f>TEXT(Sales[[#This Row],[Date and Time]],"dddd")</f>
        <v>Wednesday</v>
      </c>
      <c r="M1707" s="1" t="str">
        <f>TEXT(Sales[[#This Row],[Date and Time]],"mm")</f>
        <v>09</v>
      </c>
      <c r="N1707" s="10" t="str">
        <f>TEXT(Sales[[#This Row],[Date and Time]],"mmmm")</f>
        <v>September</v>
      </c>
    </row>
    <row r="1708" spans="1:14" x14ac:dyDescent="0.3">
      <c r="A1708" s="1" t="s">
        <v>5176</v>
      </c>
      <c r="B1708" s="2">
        <v>45571.084201388891</v>
      </c>
      <c r="C1708" s="1" t="s">
        <v>3337</v>
      </c>
      <c r="D1708" s="1" t="s">
        <v>1027</v>
      </c>
      <c r="E1708" s="1" t="s">
        <v>3479</v>
      </c>
      <c r="F1708" s="1" t="s">
        <v>3476</v>
      </c>
      <c r="G1708" s="1">
        <v>1040.3800000000001</v>
      </c>
      <c r="H1708" s="1">
        <v>7</v>
      </c>
      <c r="I1708" s="1">
        <f>Sales[[#This Row],[Selling Price]]*H1708</f>
        <v>7282.6600000000008</v>
      </c>
      <c r="J1708" s="1">
        <f>VLOOKUP(Sales[[#This Row],[Product ID]],Products[],4,0)</f>
        <v>899.57</v>
      </c>
      <c r="K1708" s="1">
        <f>Sales[[#This Row],[Total Sales]]-Sales[[#This Row],[Cost price]]</f>
        <v>6383.0900000000011</v>
      </c>
      <c r="L1708" s="1" t="str">
        <f>TEXT(Sales[[#This Row],[Date and Time]],"dddd")</f>
        <v>Sunday</v>
      </c>
      <c r="M1708" s="1" t="str">
        <f>TEXT(Sales[[#This Row],[Date and Time]],"mm")</f>
        <v>10</v>
      </c>
      <c r="N1708" s="10" t="str">
        <f>TEXT(Sales[[#This Row],[Date and Time]],"mmmm")</f>
        <v>October</v>
      </c>
    </row>
    <row r="1709" spans="1:14" x14ac:dyDescent="0.3">
      <c r="A1709" s="1" t="s">
        <v>5177</v>
      </c>
      <c r="B1709" s="2">
        <v>45359.702650462961</v>
      </c>
      <c r="C1709" s="1" t="s">
        <v>3317</v>
      </c>
      <c r="D1709" s="1" t="s">
        <v>1197</v>
      </c>
      <c r="E1709" s="1" t="s">
        <v>3466</v>
      </c>
      <c r="F1709" s="1" t="s">
        <v>3476</v>
      </c>
      <c r="G1709" s="1">
        <v>31.23</v>
      </c>
      <c r="H1709" s="1">
        <v>8</v>
      </c>
      <c r="I1709" s="1">
        <f>Sales[[#This Row],[Selling Price]]*H1709</f>
        <v>249.84</v>
      </c>
      <c r="J1709" s="1">
        <f>VLOOKUP(Sales[[#This Row],[Product ID]],Products[],4,0)</f>
        <v>327.89</v>
      </c>
      <c r="K1709" s="1">
        <f>Sales[[#This Row],[Total Sales]]-Sales[[#This Row],[Cost price]]</f>
        <v>-78.049999999999983</v>
      </c>
      <c r="L1709" s="1" t="str">
        <f>TEXT(Sales[[#This Row],[Date and Time]],"dddd")</f>
        <v>Friday</v>
      </c>
      <c r="M1709" s="1" t="str">
        <f>TEXT(Sales[[#This Row],[Date and Time]],"mm")</f>
        <v>03</v>
      </c>
      <c r="N1709" s="10" t="str">
        <f>TEXT(Sales[[#This Row],[Date and Time]],"mmmm")</f>
        <v>March</v>
      </c>
    </row>
    <row r="1710" spans="1:14" x14ac:dyDescent="0.3">
      <c r="A1710" s="1" t="s">
        <v>5178</v>
      </c>
      <c r="B1710" s="2">
        <v>45455.569710648146</v>
      </c>
      <c r="C1710" s="1" t="s">
        <v>3427</v>
      </c>
      <c r="D1710" s="1" t="s">
        <v>2061</v>
      </c>
      <c r="E1710" s="1" t="s">
        <v>3471</v>
      </c>
      <c r="F1710" s="1" t="s">
        <v>3467</v>
      </c>
      <c r="G1710" s="1">
        <v>269.93</v>
      </c>
      <c r="H1710" s="1">
        <v>1</v>
      </c>
      <c r="I1710" s="1">
        <f>Sales[[#This Row],[Selling Price]]*H1710</f>
        <v>269.93</v>
      </c>
      <c r="J1710" s="1">
        <f>VLOOKUP(Sales[[#This Row],[Product ID]],Products[],4,0)</f>
        <v>348.26</v>
      </c>
      <c r="K1710" s="1">
        <f>Sales[[#This Row],[Total Sales]]-Sales[[#This Row],[Cost price]]</f>
        <v>-78.329999999999984</v>
      </c>
      <c r="L1710" s="1" t="str">
        <f>TEXT(Sales[[#This Row],[Date and Time]],"dddd")</f>
        <v>Wednesday</v>
      </c>
      <c r="M1710" s="1" t="str">
        <f>TEXT(Sales[[#This Row],[Date and Time]],"mm")</f>
        <v>06</v>
      </c>
      <c r="N1710" s="10" t="str">
        <f>TEXT(Sales[[#This Row],[Date and Time]],"mmmm")</f>
        <v>June</v>
      </c>
    </row>
    <row r="1711" spans="1:14" x14ac:dyDescent="0.3">
      <c r="A1711" s="1" t="s">
        <v>5179</v>
      </c>
      <c r="B1711" s="2">
        <v>45379.461469907408</v>
      </c>
      <c r="C1711" s="1" t="s">
        <v>3410</v>
      </c>
      <c r="D1711" s="1" t="s">
        <v>1017</v>
      </c>
      <c r="E1711" s="1" t="s">
        <v>3461</v>
      </c>
      <c r="F1711" s="1" t="s">
        <v>3472</v>
      </c>
      <c r="G1711" s="1">
        <v>1218.8599999999999</v>
      </c>
      <c r="H1711" s="1">
        <v>8</v>
      </c>
      <c r="I1711" s="1">
        <f>Sales[[#This Row],[Selling Price]]*H1711</f>
        <v>9750.8799999999992</v>
      </c>
      <c r="J1711" s="1">
        <f>VLOOKUP(Sales[[#This Row],[Product ID]],Products[],4,0)</f>
        <v>152.68</v>
      </c>
      <c r="K1711" s="1">
        <f>Sales[[#This Row],[Total Sales]]-Sales[[#This Row],[Cost price]]</f>
        <v>9598.1999999999989</v>
      </c>
      <c r="L1711" s="1" t="str">
        <f>TEXT(Sales[[#This Row],[Date and Time]],"dddd")</f>
        <v>Thursday</v>
      </c>
      <c r="M1711" s="1" t="str">
        <f>TEXT(Sales[[#This Row],[Date and Time]],"mm")</f>
        <v>03</v>
      </c>
      <c r="N1711" s="10" t="str">
        <f>TEXT(Sales[[#This Row],[Date and Time]],"mmmm")</f>
        <v>March</v>
      </c>
    </row>
    <row r="1712" spans="1:14" x14ac:dyDescent="0.3">
      <c r="A1712" s="1" t="s">
        <v>5180</v>
      </c>
      <c r="B1712" s="2">
        <v>45613.322604166664</v>
      </c>
      <c r="C1712" s="1" t="s">
        <v>3253</v>
      </c>
      <c r="D1712" s="1" t="s">
        <v>146</v>
      </c>
      <c r="E1712" s="1" t="s">
        <v>3466</v>
      </c>
      <c r="F1712" s="1" t="s">
        <v>3472</v>
      </c>
      <c r="G1712" s="1">
        <v>1529.82</v>
      </c>
      <c r="H1712" s="1">
        <v>6</v>
      </c>
      <c r="I1712" s="1">
        <f>Sales[[#This Row],[Selling Price]]*H1712</f>
        <v>9178.92</v>
      </c>
      <c r="J1712" s="1">
        <f>VLOOKUP(Sales[[#This Row],[Product ID]],Products[],4,0)</f>
        <v>34.31</v>
      </c>
      <c r="K1712" s="1">
        <f>Sales[[#This Row],[Total Sales]]-Sales[[#This Row],[Cost price]]</f>
        <v>9144.61</v>
      </c>
      <c r="L1712" s="1" t="str">
        <f>TEXT(Sales[[#This Row],[Date and Time]],"dddd")</f>
        <v>Sunday</v>
      </c>
      <c r="M1712" s="1" t="str">
        <f>TEXT(Sales[[#This Row],[Date and Time]],"mm")</f>
        <v>11</v>
      </c>
      <c r="N1712" s="10" t="str">
        <f>TEXT(Sales[[#This Row],[Date and Time]],"mmmm")</f>
        <v>November</v>
      </c>
    </row>
    <row r="1713" spans="1:14" x14ac:dyDescent="0.3">
      <c r="A1713" s="1" t="s">
        <v>5181</v>
      </c>
      <c r="B1713" s="2">
        <v>45552.219085648147</v>
      </c>
      <c r="C1713" s="1" t="s">
        <v>3374</v>
      </c>
      <c r="D1713" s="1" t="s">
        <v>2503</v>
      </c>
      <c r="E1713" s="1" t="s">
        <v>3464</v>
      </c>
      <c r="F1713" s="1" t="s">
        <v>3467</v>
      </c>
      <c r="G1713" s="1">
        <v>341.67</v>
      </c>
      <c r="H1713" s="1">
        <v>6</v>
      </c>
      <c r="I1713" s="1">
        <f>Sales[[#This Row],[Selling Price]]*H1713</f>
        <v>2050.02</v>
      </c>
      <c r="J1713" s="1">
        <f>VLOOKUP(Sales[[#This Row],[Product ID]],Products[],4,0)</f>
        <v>795.14</v>
      </c>
      <c r="K1713" s="1">
        <f>Sales[[#This Row],[Total Sales]]-Sales[[#This Row],[Cost price]]</f>
        <v>1254.8800000000001</v>
      </c>
      <c r="L1713" s="1" t="str">
        <f>TEXT(Sales[[#This Row],[Date and Time]],"dddd")</f>
        <v>Tuesday</v>
      </c>
      <c r="M1713" s="1" t="str">
        <f>TEXT(Sales[[#This Row],[Date and Time]],"mm")</f>
        <v>09</v>
      </c>
      <c r="N1713" s="10" t="str">
        <f>TEXT(Sales[[#This Row],[Date and Time]],"mmmm")</f>
        <v>September</v>
      </c>
    </row>
    <row r="1714" spans="1:14" x14ac:dyDescent="0.3">
      <c r="A1714" s="1" t="s">
        <v>5182</v>
      </c>
      <c r="B1714" s="2">
        <v>45354.287974537037</v>
      </c>
      <c r="C1714" s="1" t="s">
        <v>3355</v>
      </c>
      <c r="D1714" s="1" t="s">
        <v>2406</v>
      </c>
      <c r="E1714" s="1" t="s">
        <v>3464</v>
      </c>
      <c r="F1714" s="1" t="s">
        <v>3462</v>
      </c>
      <c r="G1714" s="1">
        <v>1481.46</v>
      </c>
      <c r="H1714" s="1">
        <v>4</v>
      </c>
      <c r="I1714" s="1">
        <f>Sales[[#This Row],[Selling Price]]*H1714</f>
        <v>5925.84</v>
      </c>
      <c r="J1714" s="1">
        <f>VLOOKUP(Sales[[#This Row],[Product ID]],Products[],4,0)</f>
        <v>889.08</v>
      </c>
      <c r="K1714" s="1">
        <f>Sales[[#This Row],[Total Sales]]-Sales[[#This Row],[Cost price]]</f>
        <v>5036.76</v>
      </c>
      <c r="L1714" s="1" t="str">
        <f>TEXT(Sales[[#This Row],[Date and Time]],"dddd")</f>
        <v>Sunday</v>
      </c>
      <c r="M1714" s="1" t="str">
        <f>TEXT(Sales[[#This Row],[Date and Time]],"mm")</f>
        <v>03</v>
      </c>
      <c r="N1714" s="10" t="str">
        <f>TEXT(Sales[[#This Row],[Date and Time]],"mmmm")</f>
        <v>March</v>
      </c>
    </row>
    <row r="1715" spans="1:14" x14ac:dyDescent="0.3">
      <c r="A1715" s="1" t="s">
        <v>5183</v>
      </c>
      <c r="B1715" s="2">
        <v>45360.90042824074</v>
      </c>
      <c r="C1715" s="1" t="s">
        <v>3432</v>
      </c>
      <c r="D1715" s="1" t="s">
        <v>71</v>
      </c>
      <c r="E1715" s="1" t="s">
        <v>3464</v>
      </c>
      <c r="F1715" s="1" t="s">
        <v>3462</v>
      </c>
      <c r="G1715" s="1">
        <v>384.84</v>
      </c>
      <c r="H1715" s="1">
        <v>9</v>
      </c>
      <c r="I1715" s="1">
        <f>Sales[[#This Row],[Selling Price]]*H1715</f>
        <v>3463.56</v>
      </c>
      <c r="J1715" s="1">
        <f>VLOOKUP(Sales[[#This Row],[Product ID]],Products[],4,0)</f>
        <v>221.06</v>
      </c>
      <c r="K1715" s="1">
        <f>Sales[[#This Row],[Total Sales]]-Sales[[#This Row],[Cost price]]</f>
        <v>3242.5</v>
      </c>
      <c r="L1715" s="1" t="str">
        <f>TEXT(Sales[[#This Row],[Date and Time]],"dddd")</f>
        <v>Saturday</v>
      </c>
      <c r="M1715" s="1" t="str">
        <f>TEXT(Sales[[#This Row],[Date and Time]],"mm")</f>
        <v>03</v>
      </c>
      <c r="N1715" s="10" t="str">
        <f>TEXT(Sales[[#This Row],[Date and Time]],"mmmm")</f>
        <v>March</v>
      </c>
    </row>
    <row r="1716" spans="1:14" x14ac:dyDescent="0.3">
      <c r="A1716" s="1" t="s">
        <v>5184</v>
      </c>
      <c r="B1716" s="2">
        <v>45527.626666666663</v>
      </c>
      <c r="C1716" s="1" t="s">
        <v>3284</v>
      </c>
      <c r="D1716" s="1" t="s">
        <v>2907</v>
      </c>
      <c r="E1716" s="1" t="s">
        <v>3464</v>
      </c>
      <c r="F1716" s="1" t="s">
        <v>3469</v>
      </c>
      <c r="G1716" s="1">
        <v>429.91</v>
      </c>
      <c r="H1716" s="1">
        <v>1</v>
      </c>
      <c r="I1716" s="1">
        <f>Sales[[#This Row],[Selling Price]]*H1716</f>
        <v>429.91</v>
      </c>
      <c r="J1716" s="1">
        <f>VLOOKUP(Sales[[#This Row],[Product ID]],Products[],4,0)</f>
        <v>644.58000000000004</v>
      </c>
      <c r="K1716" s="1">
        <f>Sales[[#This Row],[Total Sales]]-Sales[[#This Row],[Cost price]]</f>
        <v>-214.67000000000002</v>
      </c>
      <c r="L1716" s="1" t="str">
        <f>TEXT(Sales[[#This Row],[Date and Time]],"dddd")</f>
        <v>Friday</v>
      </c>
      <c r="M1716" s="1" t="str">
        <f>TEXT(Sales[[#This Row],[Date and Time]],"mm")</f>
        <v>08</v>
      </c>
      <c r="N1716" s="10" t="str">
        <f>TEXT(Sales[[#This Row],[Date and Time]],"mmmm")</f>
        <v>August</v>
      </c>
    </row>
    <row r="1717" spans="1:14" x14ac:dyDescent="0.3">
      <c r="A1717" s="1" t="s">
        <v>5185</v>
      </c>
      <c r="B1717" s="2">
        <v>45553.99796296296</v>
      </c>
      <c r="C1717" s="1" t="s">
        <v>3375</v>
      </c>
      <c r="D1717" s="1" t="s">
        <v>1692</v>
      </c>
      <c r="E1717" s="1" t="s">
        <v>3471</v>
      </c>
      <c r="F1717" s="1" t="s">
        <v>3472</v>
      </c>
      <c r="G1717" s="1">
        <v>789.15</v>
      </c>
      <c r="H1717" s="1">
        <v>2</v>
      </c>
      <c r="I1717" s="1">
        <f>Sales[[#This Row],[Selling Price]]*H1717</f>
        <v>1578.3</v>
      </c>
      <c r="J1717" s="1">
        <f>VLOOKUP(Sales[[#This Row],[Product ID]],Products[],4,0)</f>
        <v>574.14</v>
      </c>
      <c r="K1717" s="1">
        <f>Sales[[#This Row],[Total Sales]]-Sales[[#This Row],[Cost price]]</f>
        <v>1004.16</v>
      </c>
      <c r="L1717" s="1" t="str">
        <f>TEXT(Sales[[#This Row],[Date and Time]],"dddd")</f>
        <v>Wednesday</v>
      </c>
      <c r="M1717" s="1" t="str">
        <f>TEXT(Sales[[#This Row],[Date and Time]],"mm")</f>
        <v>09</v>
      </c>
      <c r="N1717" s="10" t="str">
        <f>TEXT(Sales[[#This Row],[Date and Time]],"mmmm")</f>
        <v>September</v>
      </c>
    </row>
    <row r="1718" spans="1:14" x14ac:dyDescent="0.3">
      <c r="A1718" s="1" t="s">
        <v>5186</v>
      </c>
      <c r="B1718" s="2">
        <v>45612.629351851851</v>
      </c>
      <c r="C1718" s="1" t="s">
        <v>3399</v>
      </c>
      <c r="D1718" s="1" t="s">
        <v>1014</v>
      </c>
      <c r="E1718" s="1" t="s">
        <v>3471</v>
      </c>
      <c r="F1718" s="1" t="s">
        <v>3462</v>
      </c>
      <c r="G1718" s="1">
        <v>934.41</v>
      </c>
      <c r="H1718" s="1">
        <v>2</v>
      </c>
      <c r="I1718" s="1">
        <f>Sales[[#This Row],[Selling Price]]*H1718</f>
        <v>1868.82</v>
      </c>
      <c r="J1718" s="1">
        <f>VLOOKUP(Sales[[#This Row],[Product ID]],Products[],4,0)</f>
        <v>687.22</v>
      </c>
      <c r="K1718" s="1">
        <f>Sales[[#This Row],[Total Sales]]-Sales[[#This Row],[Cost price]]</f>
        <v>1181.5999999999999</v>
      </c>
      <c r="L1718" s="1" t="str">
        <f>TEXT(Sales[[#This Row],[Date and Time]],"dddd")</f>
        <v>Saturday</v>
      </c>
      <c r="M1718" s="1" t="str">
        <f>TEXT(Sales[[#This Row],[Date and Time]],"mm")</f>
        <v>11</v>
      </c>
      <c r="N1718" s="10" t="str">
        <f>TEXT(Sales[[#This Row],[Date and Time]],"mmmm")</f>
        <v>November</v>
      </c>
    </row>
    <row r="1719" spans="1:14" x14ac:dyDescent="0.3">
      <c r="A1719" s="1" t="s">
        <v>5187</v>
      </c>
      <c r="B1719" s="2">
        <v>45454.457789351851</v>
      </c>
      <c r="C1719" s="1" t="s">
        <v>3442</v>
      </c>
      <c r="D1719" s="1" t="s">
        <v>3184</v>
      </c>
      <c r="E1719" s="1" t="s">
        <v>3461</v>
      </c>
      <c r="F1719" s="1" t="s">
        <v>3467</v>
      </c>
      <c r="G1719" s="1">
        <v>1466.26</v>
      </c>
      <c r="H1719" s="1">
        <v>8</v>
      </c>
      <c r="I1719" s="1">
        <f>Sales[[#This Row],[Selling Price]]*H1719</f>
        <v>11730.08</v>
      </c>
      <c r="J1719" s="1">
        <f>VLOOKUP(Sales[[#This Row],[Product ID]],Products[],4,0)</f>
        <v>532.16999999999996</v>
      </c>
      <c r="K1719" s="1">
        <f>Sales[[#This Row],[Total Sales]]-Sales[[#This Row],[Cost price]]</f>
        <v>11197.91</v>
      </c>
      <c r="L1719" s="1" t="str">
        <f>TEXT(Sales[[#This Row],[Date and Time]],"dddd")</f>
        <v>Tuesday</v>
      </c>
      <c r="M1719" s="1" t="str">
        <f>TEXT(Sales[[#This Row],[Date and Time]],"mm")</f>
        <v>06</v>
      </c>
      <c r="N1719" s="10" t="str">
        <f>TEXT(Sales[[#This Row],[Date and Time]],"mmmm")</f>
        <v>June</v>
      </c>
    </row>
    <row r="1720" spans="1:14" x14ac:dyDescent="0.3">
      <c r="A1720" s="1" t="s">
        <v>5188</v>
      </c>
      <c r="B1720" s="2">
        <v>45567.219641203701</v>
      </c>
      <c r="C1720" s="1" t="s">
        <v>3294</v>
      </c>
      <c r="D1720" s="1" t="s">
        <v>134</v>
      </c>
      <c r="E1720" s="1" t="s">
        <v>3479</v>
      </c>
      <c r="F1720" s="1" t="s">
        <v>3462</v>
      </c>
      <c r="G1720" s="1">
        <v>1553.15</v>
      </c>
      <c r="H1720" s="1">
        <v>1</v>
      </c>
      <c r="I1720" s="1">
        <f>Sales[[#This Row],[Selling Price]]*H1720</f>
        <v>1553.15</v>
      </c>
      <c r="J1720" s="1">
        <f>VLOOKUP(Sales[[#This Row],[Product ID]],Products[],4,0)</f>
        <v>609.70000000000005</v>
      </c>
      <c r="K1720" s="1">
        <f>Sales[[#This Row],[Total Sales]]-Sales[[#This Row],[Cost price]]</f>
        <v>943.45</v>
      </c>
      <c r="L1720" s="1" t="str">
        <f>TEXT(Sales[[#This Row],[Date and Time]],"dddd")</f>
        <v>Wednesday</v>
      </c>
      <c r="M1720" s="1" t="str">
        <f>TEXT(Sales[[#This Row],[Date and Time]],"mm")</f>
        <v>10</v>
      </c>
      <c r="N1720" s="10" t="str">
        <f>TEXT(Sales[[#This Row],[Date and Time]],"mmmm")</f>
        <v>October</v>
      </c>
    </row>
    <row r="1721" spans="1:14" x14ac:dyDescent="0.3">
      <c r="A1721" s="1" t="s">
        <v>5189</v>
      </c>
      <c r="B1721" s="2">
        <v>45425.64</v>
      </c>
      <c r="C1721" s="1" t="s">
        <v>3289</v>
      </c>
      <c r="D1721" s="1" t="s">
        <v>3196</v>
      </c>
      <c r="E1721" s="1" t="s">
        <v>3461</v>
      </c>
      <c r="F1721" s="1" t="s">
        <v>3462</v>
      </c>
      <c r="G1721" s="1">
        <v>1572.9</v>
      </c>
      <c r="H1721" s="1">
        <v>2</v>
      </c>
      <c r="I1721" s="1">
        <f>Sales[[#This Row],[Selling Price]]*H1721</f>
        <v>3145.8</v>
      </c>
      <c r="J1721" s="1">
        <f>VLOOKUP(Sales[[#This Row],[Product ID]],Products[],4,0)</f>
        <v>184.29</v>
      </c>
      <c r="K1721" s="1">
        <f>Sales[[#This Row],[Total Sales]]-Sales[[#This Row],[Cost price]]</f>
        <v>2961.51</v>
      </c>
      <c r="L1721" s="1" t="str">
        <f>TEXT(Sales[[#This Row],[Date and Time]],"dddd")</f>
        <v>Monday</v>
      </c>
      <c r="M1721" s="1" t="str">
        <f>TEXT(Sales[[#This Row],[Date and Time]],"mm")</f>
        <v>05</v>
      </c>
      <c r="N1721" s="10" t="str">
        <f>TEXT(Sales[[#This Row],[Date and Time]],"mmmm")</f>
        <v>May</v>
      </c>
    </row>
    <row r="1722" spans="1:14" x14ac:dyDescent="0.3">
      <c r="A1722" s="1" t="s">
        <v>5190</v>
      </c>
      <c r="B1722" s="2">
        <v>45587.109953703701</v>
      </c>
      <c r="C1722" s="1" t="s">
        <v>3300</v>
      </c>
      <c r="D1722" s="1" t="s">
        <v>2076</v>
      </c>
      <c r="E1722" s="1" t="s">
        <v>3461</v>
      </c>
      <c r="F1722" s="1" t="s">
        <v>3462</v>
      </c>
      <c r="G1722" s="1">
        <v>135.86000000000001</v>
      </c>
      <c r="H1722" s="1">
        <v>7</v>
      </c>
      <c r="I1722" s="1">
        <f>Sales[[#This Row],[Selling Price]]*H1722</f>
        <v>951.0200000000001</v>
      </c>
      <c r="J1722" s="1">
        <f>VLOOKUP(Sales[[#This Row],[Product ID]],Products[],4,0)</f>
        <v>762.05</v>
      </c>
      <c r="K1722" s="1">
        <f>Sales[[#This Row],[Total Sales]]-Sales[[#This Row],[Cost price]]</f>
        <v>188.97000000000014</v>
      </c>
      <c r="L1722" s="1" t="str">
        <f>TEXT(Sales[[#This Row],[Date and Time]],"dddd")</f>
        <v>Tuesday</v>
      </c>
      <c r="M1722" s="1" t="str">
        <f>TEXT(Sales[[#This Row],[Date and Time]],"mm")</f>
        <v>10</v>
      </c>
      <c r="N1722" s="10" t="str">
        <f>TEXT(Sales[[#This Row],[Date and Time]],"mmmm")</f>
        <v>October</v>
      </c>
    </row>
    <row r="1723" spans="1:14" x14ac:dyDescent="0.3">
      <c r="A1723" s="1" t="s">
        <v>5191</v>
      </c>
      <c r="B1723" s="2">
        <v>45534.193252314813</v>
      </c>
      <c r="C1723" s="1" t="s">
        <v>3393</v>
      </c>
      <c r="D1723" s="1" t="s">
        <v>118</v>
      </c>
      <c r="E1723" s="1" t="s">
        <v>3464</v>
      </c>
      <c r="F1723" s="1" t="s">
        <v>3467</v>
      </c>
      <c r="G1723" s="1">
        <v>1504.09</v>
      </c>
      <c r="H1723" s="1">
        <v>10</v>
      </c>
      <c r="I1723" s="1">
        <f>Sales[[#This Row],[Selling Price]]*H1723</f>
        <v>15040.9</v>
      </c>
      <c r="J1723" s="1">
        <f>VLOOKUP(Sales[[#This Row],[Product ID]],Products[],4,0)</f>
        <v>368.41</v>
      </c>
      <c r="K1723" s="1">
        <f>Sales[[#This Row],[Total Sales]]-Sales[[#This Row],[Cost price]]</f>
        <v>14672.49</v>
      </c>
      <c r="L1723" s="1" t="str">
        <f>TEXT(Sales[[#This Row],[Date and Time]],"dddd")</f>
        <v>Friday</v>
      </c>
      <c r="M1723" s="1" t="str">
        <f>TEXT(Sales[[#This Row],[Date and Time]],"mm")</f>
        <v>08</v>
      </c>
      <c r="N1723" s="10" t="str">
        <f>TEXT(Sales[[#This Row],[Date and Time]],"mmmm")</f>
        <v>August</v>
      </c>
    </row>
    <row r="1724" spans="1:14" x14ac:dyDescent="0.3">
      <c r="A1724" s="1" t="s">
        <v>5192</v>
      </c>
      <c r="B1724" s="2">
        <v>45429.32372685185</v>
      </c>
      <c r="C1724" s="1" t="s">
        <v>3275</v>
      </c>
      <c r="D1724" s="1" t="s">
        <v>63</v>
      </c>
      <c r="E1724" s="1" t="s">
        <v>3461</v>
      </c>
      <c r="F1724" s="1" t="s">
        <v>3476</v>
      </c>
      <c r="G1724" s="1">
        <v>982.77</v>
      </c>
      <c r="H1724" s="1">
        <v>10</v>
      </c>
      <c r="I1724" s="1">
        <f>Sales[[#This Row],[Selling Price]]*H1724</f>
        <v>9827.7000000000007</v>
      </c>
      <c r="J1724" s="1">
        <f>VLOOKUP(Sales[[#This Row],[Product ID]],Products[],4,0)</f>
        <v>363.91</v>
      </c>
      <c r="K1724" s="1">
        <f>Sales[[#This Row],[Total Sales]]-Sales[[#This Row],[Cost price]]</f>
        <v>9463.7900000000009</v>
      </c>
      <c r="L1724" s="1" t="str">
        <f>TEXT(Sales[[#This Row],[Date and Time]],"dddd")</f>
        <v>Friday</v>
      </c>
      <c r="M1724" s="1" t="str">
        <f>TEXT(Sales[[#This Row],[Date and Time]],"mm")</f>
        <v>05</v>
      </c>
      <c r="N1724" s="10" t="str">
        <f>TEXT(Sales[[#This Row],[Date and Time]],"mmmm")</f>
        <v>May</v>
      </c>
    </row>
    <row r="1725" spans="1:14" x14ac:dyDescent="0.3">
      <c r="A1725" s="1" t="s">
        <v>5193</v>
      </c>
      <c r="B1725" s="2">
        <v>45582.81758101852</v>
      </c>
      <c r="C1725" s="1" t="s">
        <v>3382</v>
      </c>
      <c r="D1725" s="1" t="s">
        <v>590</v>
      </c>
      <c r="E1725" s="1" t="s">
        <v>3466</v>
      </c>
      <c r="F1725" s="1" t="s">
        <v>3469</v>
      </c>
      <c r="G1725" s="1">
        <v>1205.02</v>
      </c>
      <c r="H1725" s="1">
        <v>9</v>
      </c>
      <c r="I1725" s="1">
        <f>Sales[[#This Row],[Selling Price]]*H1725</f>
        <v>10845.18</v>
      </c>
      <c r="J1725" s="1">
        <f>VLOOKUP(Sales[[#This Row],[Product ID]],Products[],4,0)</f>
        <v>67.97</v>
      </c>
      <c r="K1725" s="1">
        <f>Sales[[#This Row],[Total Sales]]-Sales[[#This Row],[Cost price]]</f>
        <v>10777.210000000001</v>
      </c>
      <c r="L1725" s="1" t="str">
        <f>TEXT(Sales[[#This Row],[Date and Time]],"dddd")</f>
        <v>Thursday</v>
      </c>
      <c r="M1725" s="1" t="str">
        <f>TEXT(Sales[[#This Row],[Date and Time]],"mm")</f>
        <v>10</v>
      </c>
      <c r="N1725" s="10" t="str">
        <f>TEXT(Sales[[#This Row],[Date and Time]],"mmmm")</f>
        <v>October</v>
      </c>
    </row>
    <row r="1726" spans="1:14" x14ac:dyDescent="0.3">
      <c r="A1726" s="1" t="s">
        <v>5194</v>
      </c>
      <c r="B1726" s="2">
        <v>45485.225925925923</v>
      </c>
      <c r="C1726" s="1" t="s">
        <v>3301</v>
      </c>
      <c r="D1726" s="1" t="s">
        <v>1071</v>
      </c>
      <c r="E1726" s="1" t="s">
        <v>3466</v>
      </c>
      <c r="F1726" s="1" t="s">
        <v>3462</v>
      </c>
      <c r="G1726" s="1">
        <v>1241.72</v>
      </c>
      <c r="H1726" s="1">
        <v>4</v>
      </c>
      <c r="I1726" s="1">
        <f>Sales[[#This Row],[Selling Price]]*H1726</f>
        <v>4966.88</v>
      </c>
      <c r="J1726" s="1">
        <f>VLOOKUP(Sales[[#This Row],[Product ID]],Products[],4,0)</f>
        <v>502.29</v>
      </c>
      <c r="K1726" s="1">
        <f>Sales[[#This Row],[Total Sales]]-Sales[[#This Row],[Cost price]]</f>
        <v>4464.59</v>
      </c>
      <c r="L1726" s="1" t="str">
        <f>TEXT(Sales[[#This Row],[Date and Time]],"dddd")</f>
        <v>Friday</v>
      </c>
      <c r="M1726" s="1" t="str">
        <f>TEXT(Sales[[#This Row],[Date and Time]],"mm")</f>
        <v>07</v>
      </c>
      <c r="N1726" s="10" t="str">
        <f>TEXT(Sales[[#This Row],[Date and Time]],"mmmm")</f>
        <v>July</v>
      </c>
    </row>
    <row r="1727" spans="1:14" x14ac:dyDescent="0.3">
      <c r="A1727" s="1" t="s">
        <v>5195</v>
      </c>
      <c r="B1727" s="2">
        <v>45519.359537037039</v>
      </c>
      <c r="C1727" s="1" t="s">
        <v>3373</v>
      </c>
      <c r="D1727" s="1" t="s">
        <v>423</v>
      </c>
      <c r="E1727" s="1" t="s">
        <v>3466</v>
      </c>
      <c r="F1727" s="1" t="s">
        <v>3469</v>
      </c>
      <c r="G1727" s="1">
        <v>90.89</v>
      </c>
      <c r="H1727" s="1">
        <v>5</v>
      </c>
      <c r="I1727" s="1">
        <f>Sales[[#This Row],[Selling Price]]*H1727</f>
        <v>454.45</v>
      </c>
      <c r="J1727" s="1">
        <f>VLOOKUP(Sales[[#This Row],[Product ID]],Products[],4,0)</f>
        <v>821.86</v>
      </c>
      <c r="K1727" s="1">
        <f>Sales[[#This Row],[Total Sales]]-Sales[[#This Row],[Cost price]]</f>
        <v>-367.41</v>
      </c>
      <c r="L1727" s="1" t="str">
        <f>TEXT(Sales[[#This Row],[Date and Time]],"dddd")</f>
        <v>Thursday</v>
      </c>
      <c r="M1727" s="1" t="str">
        <f>TEXT(Sales[[#This Row],[Date and Time]],"mm")</f>
        <v>08</v>
      </c>
      <c r="N1727" s="10" t="str">
        <f>TEXT(Sales[[#This Row],[Date and Time]],"mmmm")</f>
        <v>August</v>
      </c>
    </row>
    <row r="1728" spans="1:14" x14ac:dyDescent="0.3">
      <c r="A1728" s="1" t="s">
        <v>5196</v>
      </c>
      <c r="B1728" s="2">
        <v>45458.919814814813</v>
      </c>
      <c r="C1728" s="1" t="s">
        <v>3243</v>
      </c>
      <c r="D1728" s="1" t="s">
        <v>2230</v>
      </c>
      <c r="E1728" s="1" t="s">
        <v>3466</v>
      </c>
      <c r="F1728" s="1" t="s">
        <v>3476</v>
      </c>
      <c r="G1728" s="1">
        <v>243.57</v>
      </c>
      <c r="H1728" s="1">
        <v>4</v>
      </c>
      <c r="I1728" s="1">
        <f>Sales[[#This Row],[Selling Price]]*H1728</f>
        <v>974.28</v>
      </c>
      <c r="J1728" s="1">
        <f>VLOOKUP(Sales[[#This Row],[Product ID]],Products[],4,0)</f>
        <v>132.38999999999999</v>
      </c>
      <c r="K1728" s="1">
        <f>Sales[[#This Row],[Total Sales]]-Sales[[#This Row],[Cost price]]</f>
        <v>841.89</v>
      </c>
      <c r="L1728" s="1" t="str">
        <f>TEXT(Sales[[#This Row],[Date and Time]],"dddd")</f>
        <v>Saturday</v>
      </c>
      <c r="M1728" s="1" t="str">
        <f>TEXT(Sales[[#This Row],[Date and Time]],"mm")</f>
        <v>06</v>
      </c>
      <c r="N1728" s="10" t="str">
        <f>TEXT(Sales[[#This Row],[Date and Time]],"mmmm")</f>
        <v>June</v>
      </c>
    </row>
    <row r="1729" spans="1:14" x14ac:dyDescent="0.3">
      <c r="A1729" s="1" t="s">
        <v>5197</v>
      </c>
      <c r="B1729" s="2">
        <v>45466.626689814817</v>
      </c>
      <c r="C1729" s="1" t="s">
        <v>3243</v>
      </c>
      <c r="D1729" s="1" t="s">
        <v>1813</v>
      </c>
      <c r="E1729" s="1" t="s">
        <v>3464</v>
      </c>
      <c r="F1729" s="1" t="s">
        <v>3472</v>
      </c>
      <c r="G1729" s="1">
        <v>445.14</v>
      </c>
      <c r="H1729" s="1">
        <v>7</v>
      </c>
      <c r="I1729" s="1">
        <f>Sales[[#This Row],[Selling Price]]*H1729</f>
        <v>3115.98</v>
      </c>
      <c r="J1729" s="1">
        <f>VLOOKUP(Sales[[#This Row],[Product ID]],Products[],4,0)</f>
        <v>132.38999999999999</v>
      </c>
      <c r="K1729" s="1">
        <f>Sales[[#This Row],[Total Sales]]-Sales[[#This Row],[Cost price]]</f>
        <v>2983.59</v>
      </c>
      <c r="L1729" s="1" t="str">
        <f>TEXT(Sales[[#This Row],[Date and Time]],"dddd")</f>
        <v>Sunday</v>
      </c>
      <c r="M1729" s="1" t="str">
        <f>TEXT(Sales[[#This Row],[Date and Time]],"mm")</f>
        <v>06</v>
      </c>
      <c r="N1729" s="10" t="str">
        <f>TEXT(Sales[[#This Row],[Date and Time]],"mmmm")</f>
        <v>June</v>
      </c>
    </row>
    <row r="1730" spans="1:14" x14ac:dyDescent="0.3">
      <c r="A1730" s="1" t="s">
        <v>5198</v>
      </c>
      <c r="B1730" s="2">
        <v>45548.92150462963</v>
      </c>
      <c r="C1730" s="1" t="s">
        <v>3446</v>
      </c>
      <c r="D1730" s="1" t="s">
        <v>2452</v>
      </c>
      <c r="E1730" s="1" t="s">
        <v>3464</v>
      </c>
      <c r="F1730" s="1" t="s">
        <v>3472</v>
      </c>
      <c r="G1730" s="1">
        <v>355.82</v>
      </c>
      <c r="H1730" s="1">
        <v>3</v>
      </c>
      <c r="I1730" s="1">
        <f>Sales[[#This Row],[Selling Price]]*H1730</f>
        <v>1067.46</v>
      </c>
      <c r="J1730" s="1">
        <f>VLOOKUP(Sales[[#This Row],[Product ID]],Products[],4,0)</f>
        <v>809.98</v>
      </c>
      <c r="K1730" s="1">
        <f>Sales[[#This Row],[Total Sales]]-Sales[[#This Row],[Cost price]]</f>
        <v>257.48</v>
      </c>
      <c r="L1730" s="1" t="str">
        <f>TEXT(Sales[[#This Row],[Date and Time]],"dddd")</f>
        <v>Friday</v>
      </c>
      <c r="M1730" s="1" t="str">
        <f>TEXT(Sales[[#This Row],[Date and Time]],"mm")</f>
        <v>09</v>
      </c>
      <c r="N1730" s="10" t="str">
        <f>TEXT(Sales[[#This Row],[Date and Time]],"mmmm")</f>
        <v>September</v>
      </c>
    </row>
    <row r="1731" spans="1:14" x14ac:dyDescent="0.3">
      <c r="A1731" s="1" t="s">
        <v>5199</v>
      </c>
      <c r="B1731" s="2">
        <v>45439.554803240739</v>
      </c>
      <c r="C1731" s="1" t="s">
        <v>3418</v>
      </c>
      <c r="D1731" s="1" t="s">
        <v>1162</v>
      </c>
      <c r="E1731" s="1" t="s">
        <v>3461</v>
      </c>
      <c r="F1731" s="1" t="s">
        <v>3476</v>
      </c>
      <c r="G1731" s="1">
        <v>593.54</v>
      </c>
      <c r="H1731" s="1">
        <v>7</v>
      </c>
      <c r="I1731" s="1">
        <f>Sales[[#This Row],[Selling Price]]*H1731</f>
        <v>4154.78</v>
      </c>
      <c r="J1731" s="1">
        <f>VLOOKUP(Sales[[#This Row],[Product ID]],Products[],4,0)</f>
        <v>563.57000000000005</v>
      </c>
      <c r="K1731" s="1">
        <f>Sales[[#This Row],[Total Sales]]-Sales[[#This Row],[Cost price]]</f>
        <v>3591.2099999999996</v>
      </c>
      <c r="L1731" s="1" t="str">
        <f>TEXT(Sales[[#This Row],[Date and Time]],"dddd")</f>
        <v>Monday</v>
      </c>
      <c r="M1731" s="1" t="str">
        <f>TEXT(Sales[[#This Row],[Date and Time]],"mm")</f>
        <v>05</v>
      </c>
      <c r="N1731" s="10" t="str">
        <f>TEXT(Sales[[#This Row],[Date and Time]],"mmmm")</f>
        <v>May</v>
      </c>
    </row>
    <row r="1732" spans="1:14" x14ac:dyDescent="0.3">
      <c r="A1732" s="1" t="s">
        <v>5200</v>
      </c>
      <c r="B1732" s="2">
        <v>45460.151284722226</v>
      </c>
      <c r="C1732" s="1" t="s">
        <v>3259</v>
      </c>
      <c r="D1732" s="1" t="s">
        <v>675</v>
      </c>
      <c r="E1732" s="1" t="s">
        <v>3479</v>
      </c>
      <c r="F1732" s="1" t="s">
        <v>3462</v>
      </c>
      <c r="G1732" s="1">
        <v>1388.79</v>
      </c>
      <c r="H1732" s="1">
        <v>6</v>
      </c>
      <c r="I1732" s="1">
        <f>Sales[[#This Row],[Selling Price]]*H1732</f>
        <v>8332.74</v>
      </c>
      <c r="J1732" s="1">
        <f>VLOOKUP(Sales[[#This Row],[Product ID]],Products[],4,0)</f>
        <v>211.71</v>
      </c>
      <c r="K1732" s="1">
        <f>Sales[[#This Row],[Total Sales]]-Sales[[#This Row],[Cost price]]</f>
        <v>8121.03</v>
      </c>
      <c r="L1732" s="1" t="str">
        <f>TEXT(Sales[[#This Row],[Date and Time]],"dddd")</f>
        <v>Monday</v>
      </c>
      <c r="M1732" s="1" t="str">
        <f>TEXT(Sales[[#This Row],[Date and Time]],"mm")</f>
        <v>06</v>
      </c>
      <c r="N1732" s="10" t="str">
        <f>TEXT(Sales[[#This Row],[Date and Time]],"mmmm")</f>
        <v>June</v>
      </c>
    </row>
    <row r="1733" spans="1:14" x14ac:dyDescent="0.3">
      <c r="A1733" s="1" t="s">
        <v>5201</v>
      </c>
      <c r="B1733" s="2">
        <v>45509.285231481481</v>
      </c>
      <c r="C1733" s="1" t="s">
        <v>3228</v>
      </c>
      <c r="D1733" s="1" t="s">
        <v>729</v>
      </c>
      <c r="E1733" s="1" t="s">
        <v>3479</v>
      </c>
      <c r="F1733" s="1" t="s">
        <v>3469</v>
      </c>
      <c r="G1733" s="1">
        <v>1373.3</v>
      </c>
      <c r="H1733" s="1">
        <v>5</v>
      </c>
      <c r="I1733" s="1">
        <f>Sales[[#This Row],[Selling Price]]*H1733</f>
        <v>6866.5</v>
      </c>
      <c r="J1733" s="1">
        <f>VLOOKUP(Sales[[#This Row],[Product ID]],Products[],4,0)</f>
        <v>96.13</v>
      </c>
      <c r="K1733" s="1">
        <f>Sales[[#This Row],[Total Sales]]-Sales[[#This Row],[Cost price]]</f>
        <v>6770.37</v>
      </c>
      <c r="L1733" s="1" t="str">
        <f>TEXT(Sales[[#This Row],[Date and Time]],"dddd")</f>
        <v>Monday</v>
      </c>
      <c r="M1733" s="1" t="str">
        <f>TEXT(Sales[[#This Row],[Date and Time]],"mm")</f>
        <v>08</v>
      </c>
      <c r="N1733" s="10" t="str">
        <f>TEXT(Sales[[#This Row],[Date and Time]],"mmmm")</f>
        <v>August</v>
      </c>
    </row>
    <row r="1734" spans="1:14" x14ac:dyDescent="0.3">
      <c r="A1734" s="1" t="s">
        <v>5202</v>
      </c>
      <c r="B1734" s="2">
        <v>45480.125821759262</v>
      </c>
      <c r="C1734" s="1" t="s">
        <v>3452</v>
      </c>
      <c r="D1734" s="1" t="s">
        <v>1893</v>
      </c>
      <c r="E1734" s="1" t="s">
        <v>3466</v>
      </c>
      <c r="F1734" s="1" t="s">
        <v>3467</v>
      </c>
      <c r="G1734" s="1">
        <v>1199.57</v>
      </c>
      <c r="H1734" s="1">
        <v>10</v>
      </c>
      <c r="I1734" s="1">
        <f>Sales[[#This Row],[Selling Price]]*H1734</f>
        <v>11995.699999999999</v>
      </c>
      <c r="J1734" s="1">
        <f>VLOOKUP(Sales[[#This Row],[Product ID]],Products[],4,0)</f>
        <v>907.07</v>
      </c>
      <c r="K1734" s="1">
        <f>Sales[[#This Row],[Total Sales]]-Sales[[#This Row],[Cost price]]</f>
        <v>11088.63</v>
      </c>
      <c r="L1734" s="1" t="str">
        <f>TEXT(Sales[[#This Row],[Date and Time]],"dddd")</f>
        <v>Sunday</v>
      </c>
      <c r="M1734" s="1" t="str">
        <f>TEXT(Sales[[#This Row],[Date and Time]],"mm")</f>
        <v>07</v>
      </c>
      <c r="N1734" s="10" t="str">
        <f>TEXT(Sales[[#This Row],[Date and Time]],"mmmm")</f>
        <v>July</v>
      </c>
    </row>
    <row r="1735" spans="1:14" x14ac:dyDescent="0.3">
      <c r="A1735" s="1" t="s">
        <v>5203</v>
      </c>
      <c r="B1735" s="2">
        <v>45336.95239583333</v>
      </c>
      <c r="C1735" s="1" t="s">
        <v>3245</v>
      </c>
      <c r="D1735" s="1" t="s">
        <v>1804</v>
      </c>
      <c r="E1735" s="1" t="s">
        <v>3466</v>
      </c>
      <c r="F1735" s="1" t="s">
        <v>3476</v>
      </c>
      <c r="G1735" s="1">
        <v>1454.82</v>
      </c>
      <c r="H1735" s="1">
        <v>3</v>
      </c>
      <c r="I1735" s="1">
        <f>Sales[[#This Row],[Selling Price]]*H1735</f>
        <v>4364.46</v>
      </c>
      <c r="J1735" s="1">
        <f>VLOOKUP(Sales[[#This Row],[Product ID]],Products[],4,0)</f>
        <v>188.4</v>
      </c>
      <c r="K1735" s="1">
        <f>Sales[[#This Row],[Total Sales]]-Sales[[#This Row],[Cost price]]</f>
        <v>4176.0600000000004</v>
      </c>
      <c r="L1735" s="1" t="str">
        <f>TEXT(Sales[[#This Row],[Date and Time]],"dddd")</f>
        <v>Wednesday</v>
      </c>
      <c r="M1735" s="1" t="str">
        <f>TEXT(Sales[[#This Row],[Date and Time]],"mm")</f>
        <v>02</v>
      </c>
      <c r="N1735" s="10" t="str">
        <f>TEXT(Sales[[#This Row],[Date and Time]],"mmmm")</f>
        <v>February</v>
      </c>
    </row>
    <row r="1736" spans="1:14" x14ac:dyDescent="0.3">
      <c r="A1736" s="1" t="s">
        <v>5204</v>
      </c>
      <c r="B1736" s="2">
        <v>45470.003888888888</v>
      </c>
      <c r="C1736" s="1" t="s">
        <v>3276</v>
      </c>
      <c r="D1736" s="1" t="s">
        <v>1604</v>
      </c>
      <c r="E1736" s="1" t="s">
        <v>3466</v>
      </c>
      <c r="F1736" s="1" t="s">
        <v>3476</v>
      </c>
      <c r="G1736" s="1">
        <v>505.31</v>
      </c>
      <c r="H1736" s="1">
        <v>5</v>
      </c>
      <c r="I1736" s="1">
        <f>Sales[[#This Row],[Selling Price]]*H1736</f>
        <v>2526.5500000000002</v>
      </c>
      <c r="J1736" s="1">
        <f>VLOOKUP(Sales[[#This Row],[Product ID]],Products[],4,0)</f>
        <v>736.41</v>
      </c>
      <c r="K1736" s="1">
        <f>Sales[[#This Row],[Total Sales]]-Sales[[#This Row],[Cost price]]</f>
        <v>1790.1400000000003</v>
      </c>
      <c r="L1736" s="1" t="str">
        <f>TEXT(Sales[[#This Row],[Date and Time]],"dddd")</f>
        <v>Thursday</v>
      </c>
      <c r="M1736" s="1" t="str">
        <f>TEXT(Sales[[#This Row],[Date and Time]],"mm")</f>
        <v>06</v>
      </c>
      <c r="N1736" s="10" t="str">
        <f>TEXT(Sales[[#This Row],[Date and Time]],"mmmm")</f>
        <v>June</v>
      </c>
    </row>
    <row r="1737" spans="1:14" x14ac:dyDescent="0.3">
      <c r="A1737" s="1" t="s">
        <v>5205</v>
      </c>
      <c r="B1737" s="2">
        <v>45559.356608796297</v>
      </c>
      <c r="C1737" s="1" t="s">
        <v>3451</v>
      </c>
      <c r="D1737" s="1" t="s">
        <v>520</v>
      </c>
      <c r="E1737" s="1" t="s">
        <v>3466</v>
      </c>
      <c r="F1737" s="1" t="s">
        <v>3472</v>
      </c>
      <c r="G1737" s="1">
        <v>767.86</v>
      </c>
      <c r="H1737" s="1">
        <v>9</v>
      </c>
      <c r="I1737" s="1">
        <f>Sales[[#This Row],[Selling Price]]*H1737</f>
        <v>6910.74</v>
      </c>
      <c r="J1737" s="1">
        <f>VLOOKUP(Sales[[#This Row],[Product ID]],Products[],4,0)</f>
        <v>565.99</v>
      </c>
      <c r="K1737" s="1">
        <f>Sales[[#This Row],[Total Sales]]-Sales[[#This Row],[Cost price]]</f>
        <v>6344.75</v>
      </c>
      <c r="L1737" s="1" t="str">
        <f>TEXT(Sales[[#This Row],[Date and Time]],"dddd")</f>
        <v>Tuesday</v>
      </c>
      <c r="M1737" s="1" t="str">
        <f>TEXT(Sales[[#This Row],[Date and Time]],"mm")</f>
        <v>09</v>
      </c>
      <c r="N1737" s="10" t="str">
        <f>TEXT(Sales[[#This Row],[Date and Time]],"mmmm")</f>
        <v>September</v>
      </c>
    </row>
    <row r="1738" spans="1:14" x14ac:dyDescent="0.3">
      <c r="A1738" s="1" t="s">
        <v>5206</v>
      </c>
      <c r="B1738" s="2">
        <v>45447.041851851849</v>
      </c>
      <c r="C1738" s="1" t="s">
        <v>3440</v>
      </c>
      <c r="D1738" s="1" t="s">
        <v>1119</v>
      </c>
      <c r="E1738" s="1" t="s">
        <v>3466</v>
      </c>
      <c r="F1738" s="1" t="s">
        <v>3469</v>
      </c>
      <c r="G1738" s="1">
        <v>1183.3800000000001</v>
      </c>
      <c r="H1738" s="1">
        <v>9</v>
      </c>
      <c r="I1738" s="1">
        <f>Sales[[#This Row],[Selling Price]]*H1738</f>
        <v>10650.420000000002</v>
      </c>
      <c r="J1738" s="1">
        <f>VLOOKUP(Sales[[#This Row],[Product ID]],Products[],4,0)</f>
        <v>117.5</v>
      </c>
      <c r="K1738" s="1">
        <f>Sales[[#This Row],[Total Sales]]-Sales[[#This Row],[Cost price]]</f>
        <v>10532.920000000002</v>
      </c>
      <c r="L1738" s="1" t="str">
        <f>TEXT(Sales[[#This Row],[Date and Time]],"dddd")</f>
        <v>Tuesday</v>
      </c>
      <c r="M1738" s="1" t="str">
        <f>TEXT(Sales[[#This Row],[Date and Time]],"mm")</f>
        <v>06</v>
      </c>
      <c r="N1738" s="10" t="str">
        <f>TEXT(Sales[[#This Row],[Date and Time]],"mmmm")</f>
        <v>June</v>
      </c>
    </row>
    <row r="1739" spans="1:14" x14ac:dyDescent="0.3">
      <c r="A1739" s="1" t="s">
        <v>5207</v>
      </c>
      <c r="B1739" s="2">
        <v>45383.474178240744</v>
      </c>
      <c r="C1739" s="1" t="s">
        <v>3377</v>
      </c>
      <c r="D1739" s="1" t="s">
        <v>969</v>
      </c>
      <c r="E1739" s="1" t="s">
        <v>3479</v>
      </c>
      <c r="F1739" s="1" t="s">
        <v>3476</v>
      </c>
      <c r="G1739" s="1">
        <v>910.99</v>
      </c>
      <c r="H1739" s="1">
        <v>2</v>
      </c>
      <c r="I1739" s="1">
        <f>Sales[[#This Row],[Selling Price]]*H1739</f>
        <v>1821.98</v>
      </c>
      <c r="J1739" s="1">
        <f>VLOOKUP(Sales[[#This Row],[Product ID]],Products[],4,0)</f>
        <v>409.39</v>
      </c>
      <c r="K1739" s="1">
        <f>Sales[[#This Row],[Total Sales]]-Sales[[#This Row],[Cost price]]</f>
        <v>1412.5900000000001</v>
      </c>
      <c r="L1739" s="1" t="str">
        <f>TEXT(Sales[[#This Row],[Date and Time]],"dddd")</f>
        <v>Monday</v>
      </c>
      <c r="M1739" s="1" t="str">
        <f>TEXT(Sales[[#This Row],[Date and Time]],"mm")</f>
        <v>04</v>
      </c>
      <c r="N1739" s="10" t="str">
        <f>TEXT(Sales[[#This Row],[Date and Time]],"mmmm")</f>
        <v>April</v>
      </c>
    </row>
    <row r="1740" spans="1:14" x14ac:dyDescent="0.3">
      <c r="A1740" s="1" t="s">
        <v>5208</v>
      </c>
      <c r="B1740" s="2">
        <v>45367.390416666669</v>
      </c>
      <c r="C1740" s="1" t="s">
        <v>3401</v>
      </c>
      <c r="D1740" s="1" t="s">
        <v>3139</v>
      </c>
      <c r="E1740" s="1" t="s">
        <v>3479</v>
      </c>
      <c r="F1740" s="1" t="s">
        <v>3476</v>
      </c>
      <c r="G1740" s="1">
        <v>831.04</v>
      </c>
      <c r="H1740" s="1">
        <v>5</v>
      </c>
      <c r="I1740" s="1">
        <f>Sales[[#This Row],[Selling Price]]*H1740</f>
        <v>4155.2</v>
      </c>
      <c r="J1740" s="1">
        <f>VLOOKUP(Sales[[#This Row],[Product ID]],Products[],4,0)</f>
        <v>93.21</v>
      </c>
      <c r="K1740" s="1">
        <f>Sales[[#This Row],[Total Sales]]-Sales[[#This Row],[Cost price]]</f>
        <v>4061.99</v>
      </c>
      <c r="L1740" s="1" t="str">
        <f>TEXT(Sales[[#This Row],[Date and Time]],"dddd")</f>
        <v>Saturday</v>
      </c>
      <c r="M1740" s="1" t="str">
        <f>TEXT(Sales[[#This Row],[Date and Time]],"mm")</f>
        <v>03</v>
      </c>
      <c r="N1740" s="10" t="str">
        <f>TEXT(Sales[[#This Row],[Date and Time]],"mmmm")</f>
        <v>March</v>
      </c>
    </row>
    <row r="1741" spans="1:14" x14ac:dyDescent="0.3">
      <c r="A1741" s="1" t="s">
        <v>5209</v>
      </c>
      <c r="B1741" s="2">
        <v>45440.972013888888</v>
      </c>
      <c r="C1741" s="1" t="s">
        <v>3386</v>
      </c>
      <c r="D1741" s="1" t="s">
        <v>2004</v>
      </c>
      <c r="E1741" s="1" t="s">
        <v>3464</v>
      </c>
      <c r="F1741" s="1" t="s">
        <v>3467</v>
      </c>
      <c r="G1741" s="1">
        <v>362.79</v>
      </c>
      <c r="H1741" s="1">
        <v>8</v>
      </c>
      <c r="I1741" s="1">
        <f>Sales[[#This Row],[Selling Price]]*H1741</f>
        <v>2902.32</v>
      </c>
      <c r="J1741" s="1">
        <f>VLOOKUP(Sales[[#This Row],[Product ID]],Products[],4,0)</f>
        <v>751.27</v>
      </c>
      <c r="K1741" s="1">
        <f>Sales[[#This Row],[Total Sales]]-Sales[[#This Row],[Cost price]]</f>
        <v>2151.0500000000002</v>
      </c>
      <c r="L1741" s="1" t="str">
        <f>TEXT(Sales[[#This Row],[Date and Time]],"dddd")</f>
        <v>Tuesday</v>
      </c>
      <c r="M1741" s="1" t="str">
        <f>TEXT(Sales[[#This Row],[Date and Time]],"mm")</f>
        <v>05</v>
      </c>
      <c r="N1741" s="10" t="str">
        <f>TEXT(Sales[[#This Row],[Date and Time]],"mmmm")</f>
        <v>May</v>
      </c>
    </row>
    <row r="1742" spans="1:14" x14ac:dyDescent="0.3">
      <c r="A1742" s="1" t="s">
        <v>5210</v>
      </c>
      <c r="B1742" s="2">
        <v>45597.182546296295</v>
      </c>
      <c r="C1742" s="1" t="s">
        <v>3326</v>
      </c>
      <c r="D1742" s="1" t="s">
        <v>1329</v>
      </c>
      <c r="E1742" s="1" t="s">
        <v>3464</v>
      </c>
      <c r="F1742" s="1" t="s">
        <v>3472</v>
      </c>
      <c r="G1742" s="1">
        <v>241.09</v>
      </c>
      <c r="H1742" s="1">
        <v>9</v>
      </c>
      <c r="I1742" s="1">
        <f>Sales[[#This Row],[Selling Price]]*H1742</f>
        <v>2169.81</v>
      </c>
      <c r="J1742" s="1">
        <f>VLOOKUP(Sales[[#This Row],[Product ID]],Products[],4,0)</f>
        <v>703.67</v>
      </c>
      <c r="K1742" s="1">
        <f>Sales[[#This Row],[Total Sales]]-Sales[[#This Row],[Cost price]]</f>
        <v>1466.1399999999999</v>
      </c>
      <c r="L1742" s="1" t="str">
        <f>TEXT(Sales[[#This Row],[Date and Time]],"dddd")</f>
        <v>Friday</v>
      </c>
      <c r="M1742" s="1" t="str">
        <f>TEXT(Sales[[#This Row],[Date and Time]],"mm")</f>
        <v>11</v>
      </c>
      <c r="N1742" s="10" t="str">
        <f>TEXT(Sales[[#This Row],[Date and Time]],"mmmm")</f>
        <v>November</v>
      </c>
    </row>
    <row r="1743" spans="1:14" x14ac:dyDescent="0.3">
      <c r="A1743" s="1" t="s">
        <v>5211</v>
      </c>
      <c r="B1743" s="2">
        <v>45560.986018518517</v>
      </c>
      <c r="C1743" s="1" t="s">
        <v>3448</v>
      </c>
      <c r="D1743" s="1" t="s">
        <v>2705</v>
      </c>
      <c r="E1743" s="1" t="s">
        <v>3464</v>
      </c>
      <c r="F1743" s="1" t="s">
        <v>3472</v>
      </c>
      <c r="G1743" s="1">
        <v>1874.26</v>
      </c>
      <c r="H1743" s="1">
        <v>7</v>
      </c>
      <c r="I1743" s="1">
        <f>Sales[[#This Row],[Selling Price]]*H1743</f>
        <v>13119.82</v>
      </c>
      <c r="J1743" s="1">
        <f>VLOOKUP(Sales[[#This Row],[Product ID]],Products[],4,0)</f>
        <v>955.51</v>
      </c>
      <c r="K1743" s="1">
        <f>Sales[[#This Row],[Total Sales]]-Sales[[#This Row],[Cost price]]</f>
        <v>12164.31</v>
      </c>
      <c r="L1743" s="1" t="str">
        <f>TEXT(Sales[[#This Row],[Date and Time]],"dddd")</f>
        <v>Wednesday</v>
      </c>
      <c r="M1743" s="1" t="str">
        <f>TEXT(Sales[[#This Row],[Date and Time]],"mm")</f>
        <v>09</v>
      </c>
      <c r="N1743" s="10" t="str">
        <f>TEXT(Sales[[#This Row],[Date and Time]],"mmmm")</f>
        <v>September</v>
      </c>
    </row>
    <row r="1744" spans="1:14" x14ac:dyDescent="0.3">
      <c r="A1744" s="1" t="s">
        <v>5212</v>
      </c>
      <c r="B1744" s="2">
        <v>45451.029652777775</v>
      </c>
      <c r="C1744" s="1" t="s">
        <v>3325</v>
      </c>
      <c r="D1744" s="1" t="s">
        <v>3201</v>
      </c>
      <c r="E1744" s="1" t="s">
        <v>3464</v>
      </c>
      <c r="F1744" s="1" t="s">
        <v>3476</v>
      </c>
      <c r="G1744" s="1">
        <v>1801.53</v>
      </c>
      <c r="H1744" s="1">
        <v>9</v>
      </c>
      <c r="I1744" s="1">
        <f>Sales[[#This Row],[Selling Price]]*H1744</f>
        <v>16213.77</v>
      </c>
      <c r="J1744" s="1">
        <f>VLOOKUP(Sales[[#This Row],[Product ID]],Products[],4,0)</f>
        <v>670.34</v>
      </c>
      <c r="K1744" s="1">
        <f>Sales[[#This Row],[Total Sales]]-Sales[[#This Row],[Cost price]]</f>
        <v>15543.43</v>
      </c>
      <c r="L1744" s="1" t="str">
        <f>TEXT(Sales[[#This Row],[Date and Time]],"dddd")</f>
        <v>Saturday</v>
      </c>
      <c r="M1744" s="1" t="str">
        <f>TEXT(Sales[[#This Row],[Date and Time]],"mm")</f>
        <v>06</v>
      </c>
      <c r="N1744" s="10" t="str">
        <f>TEXT(Sales[[#This Row],[Date and Time]],"mmmm")</f>
        <v>June</v>
      </c>
    </row>
    <row r="1745" spans="1:14" x14ac:dyDescent="0.3">
      <c r="A1745" s="1" t="s">
        <v>5213</v>
      </c>
      <c r="B1745" s="2">
        <v>45460.797013888892</v>
      </c>
      <c r="C1745" s="1" t="s">
        <v>3336</v>
      </c>
      <c r="D1745" s="1" t="s">
        <v>2946</v>
      </c>
      <c r="E1745" s="1" t="s">
        <v>3464</v>
      </c>
      <c r="F1745" s="1" t="s">
        <v>3472</v>
      </c>
      <c r="G1745" s="1">
        <v>1265.26</v>
      </c>
      <c r="H1745" s="1">
        <v>6</v>
      </c>
      <c r="I1745" s="1">
        <f>Sales[[#This Row],[Selling Price]]*H1745</f>
        <v>7591.5599999999995</v>
      </c>
      <c r="J1745" s="1">
        <f>VLOOKUP(Sales[[#This Row],[Product ID]],Products[],4,0)</f>
        <v>970.96</v>
      </c>
      <c r="K1745" s="1">
        <f>Sales[[#This Row],[Total Sales]]-Sales[[#This Row],[Cost price]]</f>
        <v>6620.5999999999995</v>
      </c>
      <c r="L1745" s="1" t="str">
        <f>TEXT(Sales[[#This Row],[Date and Time]],"dddd")</f>
        <v>Monday</v>
      </c>
      <c r="M1745" s="1" t="str">
        <f>TEXT(Sales[[#This Row],[Date and Time]],"mm")</f>
        <v>06</v>
      </c>
      <c r="N1745" s="10" t="str">
        <f>TEXT(Sales[[#This Row],[Date and Time]],"mmmm")</f>
        <v>June</v>
      </c>
    </row>
    <row r="1746" spans="1:14" x14ac:dyDescent="0.3">
      <c r="A1746" s="1" t="s">
        <v>5214</v>
      </c>
      <c r="B1746" s="2">
        <v>45380.509826388887</v>
      </c>
      <c r="C1746" s="1" t="s">
        <v>3370</v>
      </c>
      <c r="D1746" s="1" t="s">
        <v>1686</v>
      </c>
      <c r="E1746" s="1" t="s">
        <v>3479</v>
      </c>
      <c r="F1746" s="1" t="s">
        <v>3476</v>
      </c>
      <c r="G1746" s="1">
        <v>1614.53</v>
      </c>
      <c r="H1746" s="1">
        <v>9</v>
      </c>
      <c r="I1746" s="1">
        <f>Sales[[#This Row],[Selling Price]]*H1746</f>
        <v>14530.77</v>
      </c>
      <c r="J1746" s="1">
        <f>VLOOKUP(Sales[[#This Row],[Product ID]],Products[],4,0)</f>
        <v>621.46</v>
      </c>
      <c r="K1746" s="1">
        <f>Sales[[#This Row],[Total Sales]]-Sales[[#This Row],[Cost price]]</f>
        <v>13909.310000000001</v>
      </c>
      <c r="L1746" s="1" t="str">
        <f>TEXT(Sales[[#This Row],[Date and Time]],"dddd")</f>
        <v>Friday</v>
      </c>
      <c r="M1746" s="1" t="str">
        <f>TEXT(Sales[[#This Row],[Date and Time]],"mm")</f>
        <v>03</v>
      </c>
      <c r="N1746" s="10" t="str">
        <f>TEXT(Sales[[#This Row],[Date and Time]],"mmmm")</f>
        <v>March</v>
      </c>
    </row>
    <row r="1747" spans="1:14" x14ac:dyDescent="0.3">
      <c r="A1747" s="1" t="s">
        <v>5215</v>
      </c>
      <c r="B1747" s="2">
        <v>45536.437002314815</v>
      </c>
      <c r="C1747" s="1" t="s">
        <v>3342</v>
      </c>
      <c r="D1747" s="1" t="s">
        <v>1939</v>
      </c>
      <c r="E1747" s="1" t="s">
        <v>3471</v>
      </c>
      <c r="F1747" s="1" t="s">
        <v>3472</v>
      </c>
      <c r="G1747" s="1">
        <v>1941.91</v>
      </c>
      <c r="H1747" s="1">
        <v>7</v>
      </c>
      <c r="I1747" s="1">
        <f>Sales[[#This Row],[Selling Price]]*H1747</f>
        <v>13593.37</v>
      </c>
      <c r="J1747" s="1">
        <f>VLOOKUP(Sales[[#This Row],[Product ID]],Products[],4,0)</f>
        <v>961.3</v>
      </c>
      <c r="K1747" s="1">
        <f>Sales[[#This Row],[Total Sales]]-Sales[[#This Row],[Cost price]]</f>
        <v>12632.070000000002</v>
      </c>
      <c r="L1747" s="1" t="str">
        <f>TEXT(Sales[[#This Row],[Date and Time]],"dddd")</f>
        <v>Sunday</v>
      </c>
      <c r="M1747" s="1" t="str">
        <f>TEXT(Sales[[#This Row],[Date and Time]],"mm")</f>
        <v>09</v>
      </c>
      <c r="N1747" s="10" t="str">
        <f>TEXT(Sales[[#This Row],[Date and Time]],"mmmm")</f>
        <v>September</v>
      </c>
    </row>
    <row r="1748" spans="1:14" x14ac:dyDescent="0.3">
      <c r="A1748" s="1" t="s">
        <v>5216</v>
      </c>
      <c r="B1748" s="2">
        <v>45349.922407407408</v>
      </c>
      <c r="C1748" s="1" t="s">
        <v>3289</v>
      </c>
      <c r="D1748" s="1" t="s">
        <v>1386</v>
      </c>
      <c r="E1748" s="1" t="s">
        <v>3471</v>
      </c>
      <c r="F1748" s="1" t="s">
        <v>3476</v>
      </c>
      <c r="G1748" s="1">
        <v>1454.3</v>
      </c>
      <c r="H1748" s="1">
        <v>4</v>
      </c>
      <c r="I1748" s="1">
        <f>Sales[[#This Row],[Selling Price]]*H1748</f>
        <v>5817.2</v>
      </c>
      <c r="J1748" s="1">
        <f>VLOOKUP(Sales[[#This Row],[Product ID]],Products[],4,0)</f>
        <v>184.29</v>
      </c>
      <c r="K1748" s="1">
        <f>Sales[[#This Row],[Total Sales]]-Sales[[#This Row],[Cost price]]</f>
        <v>5632.91</v>
      </c>
      <c r="L1748" s="1" t="str">
        <f>TEXT(Sales[[#This Row],[Date and Time]],"dddd")</f>
        <v>Tuesday</v>
      </c>
      <c r="M1748" s="1" t="str">
        <f>TEXT(Sales[[#This Row],[Date and Time]],"mm")</f>
        <v>02</v>
      </c>
      <c r="N1748" s="10" t="str">
        <f>TEXT(Sales[[#This Row],[Date and Time]],"mmmm")</f>
        <v>February</v>
      </c>
    </row>
    <row r="1749" spans="1:14" x14ac:dyDescent="0.3">
      <c r="A1749" s="1" t="s">
        <v>5217</v>
      </c>
      <c r="B1749" s="2">
        <v>45520.242465277777</v>
      </c>
      <c r="C1749" s="1" t="s">
        <v>3339</v>
      </c>
      <c r="D1749" s="1" t="s">
        <v>1965</v>
      </c>
      <c r="E1749" s="1" t="s">
        <v>3471</v>
      </c>
      <c r="F1749" s="1" t="s">
        <v>3476</v>
      </c>
      <c r="G1749" s="1">
        <v>194.6</v>
      </c>
      <c r="H1749" s="1">
        <v>4</v>
      </c>
      <c r="I1749" s="1">
        <f>Sales[[#This Row],[Selling Price]]*H1749</f>
        <v>778.4</v>
      </c>
      <c r="J1749" s="1">
        <f>VLOOKUP(Sales[[#This Row],[Product ID]],Products[],4,0)</f>
        <v>646.59</v>
      </c>
      <c r="K1749" s="1">
        <f>Sales[[#This Row],[Total Sales]]-Sales[[#This Row],[Cost price]]</f>
        <v>131.80999999999995</v>
      </c>
      <c r="L1749" s="1" t="str">
        <f>TEXT(Sales[[#This Row],[Date and Time]],"dddd")</f>
        <v>Friday</v>
      </c>
      <c r="M1749" s="1" t="str">
        <f>TEXT(Sales[[#This Row],[Date and Time]],"mm")</f>
        <v>08</v>
      </c>
      <c r="N1749" s="10" t="str">
        <f>TEXT(Sales[[#This Row],[Date and Time]],"mmmm")</f>
        <v>August</v>
      </c>
    </row>
    <row r="1750" spans="1:14" x14ac:dyDescent="0.3">
      <c r="A1750" s="1" t="s">
        <v>5218</v>
      </c>
      <c r="B1750" s="2">
        <v>45563.940023148149</v>
      </c>
      <c r="C1750" s="1" t="s">
        <v>3292</v>
      </c>
      <c r="D1750" s="1" t="s">
        <v>3014</v>
      </c>
      <c r="E1750" s="1" t="s">
        <v>3471</v>
      </c>
      <c r="F1750" s="1" t="s">
        <v>3462</v>
      </c>
      <c r="G1750" s="1">
        <v>223.58</v>
      </c>
      <c r="H1750" s="1">
        <v>3</v>
      </c>
      <c r="I1750" s="1">
        <f>Sales[[#This Row],[Selling Price]]*H1750</f>
        <v>670.74</v>
      </c>
      <c r="J1750" s="1">
        <f>VLOOKUP(Sales[[#This Row],[Product ID]],Products[],4,0)</f>
        <v>321.19</v>
      </c>
      <c r="K1750" s="1">
        <f>Sales[[#This Row],[Total Sales]]-Sales[[#This Row],[Cost price]]</f>
        <v>349.55</v>
      </c>
      <c r="L1750" s="1" t="str">
        <f>TEXT(Sales[[#This Row],[Date and Time]],"dddd")</f>
        <v>Saturday</v>
      </c>
      <c r="M1750" s="1" t="str">
        <f>TEXT(Sales[[#This Row],[Date and Time]],"mm")</f>
        <v>09</v>
      </c>
      <c r="N1750" s="10" t="str">
        <f>TEXT(Sales[[#This Row],[Date and Time]],"mmmm")</f>
        <v>September</v>
      </c>
    </row>
    <row r="1751" spans="1:14" x14ac:dyDescent="0.3">
      <c r="A1751" s="1" t="s">
        <v>5219</v>
      </c>
      <c r="B1751" s="2">
        <v>45372.428090277775</v>
      </c>
      <c r="C1751" s="1" t="s">
        <v>3327</v>
      </c>
      <c r="D1751" s="1" t="s">
        <v>2120</v>
      </c>
      <c r="E1751" s="1" t="s">
        <v>3471</v>
      </c>
      <c r="F1751" s="1" t="s">
        <v>3462</v>
      </c>
      <c r="G1751" s="1">
        <v>493.43</v>
      </c>
      <c r="H1751" s="1">
        <v>8</v>
      </c>
      <c r="I1751" s="1">
        <f>Sales[[#This Row],[Selling Price]]*H1751</f>
        <v>3947.44</v>
      </c>
      <c r="J1751" s="1">
        <f>VLOOKUP(Sales[[#This Row],[Product ID]],Products[],4,0)</f>
        <v>984.71</v>
      </c>
      <c r="K1751" s="1">
        <f>Sales[[#This Row],[Total Sales]]-Sales[[#This Row],[Cost price]]</f>
        <v>2962.73</v>
      </c>
      <c r="L1751" s="1" t="str">
        <f>TEXT(Sales[[#This Row],[Date and Time]],"dddd")</f>
        <v>Thursday</v>
      </c>
      <c r="M1751" s="1" t="str">
        <f>TEXT(Sales[[#This Row],[Date and Time]],"mm")</f>
        <v>03</v>
      </c>
      <c r="N1751" s="10" t="str">
        <f>TEXT(Sales[[#This Row],[Date and Time]],"mmmm")</f>
        <v>March</v>
      </c>
    </row>
    <row r="1752" spans="1:14" x14ac:dyDescent="0.3">
      <c r="A1752" s="1" t="s">
        <v>5220</v>
      </c>
      <c r="B1752" s="2">
        <v>45547.939143518517</v>
      </c>
      <c r="C1752" s="1" t="s">
        <v>3334</v>
      </c>
      <c r="D1752" s="1" t="s">
        <v>1578</v>
      </c>
      <c r="E1752" s="1" t="s">
        <v>3471</v>
      </c>
      <c r="F1752" s="1" t="s">
        <v>3462</v>
      </c>
      <c r="G1752" s="1">
        <v>42.78</v>
      </c>
      <c r="H1752" s="1">
        <v>3</v>
      </c>
      <c r="I1752" s="1">
        <f>Sales[[#This Row],[Selling Price]]*H1752</f>
        <v>128.34</v>
      </c>
      <c r="J1752" s="1">
        <f>VLOOKUP(Sales[[#This Row],[Product ID]],Products[],4,0)</f>
        <v>208.12</v>
      </c>
      <c r="K1752" s="1">
        <f>Sales[[#This Row],[Total Sales]]-Sales[[#This Row],[Cost price]]</f>
        <v>-79.78</v>
      </c>
      <c r="L1752" s="1" t="str">
        <f>TEXT(Sales[[#This Row],[Date and Time]],"dddd")</f>
        <v>Thursday</v>
      </c>
      <c r="M1752" s="1" t="str">
        <f>TEXT(Sales[[#This Row],[Date and Time]],"mm")</f>
        <v>09</v>
      </c>
      <c r="N1752" s="10" t="str">
        <f>TEXT(Sales[[#This Row],[Date and Time]],"mmmm")</f>
        <v>September</v>
      </c>
    </row>
    <row r="1753" spans="1:14" x14ac:dyDescent="0.3">
      <c r="A1753" s="1" t="s">
        <v>5221</v>
      </c>
      <c r="B1753" s="2">
        <v>45339.364594907405</v>
      </c>
      <c r="C1753" s="1" t="s">
        <v>3420</v>
      </c>
      <c r="D1753" s="1" t="s">
        <v>2960</v>
      </c>
      <c r="E1753" s="1" t="s">
        <v>3464</v>
      </c>
      <c r="F1753" s="1" t="s">
        <v>3462</v>
      </c>
      <c r="G1753" s="1">
        <v>514.91999999999996</v>
      </c>
      <c r="H1753" s="1">
        <v>4</v>
      </c>
      <c r="I1753" s="1">
        <f>Sales[[#This Row],[Selling Price]]*H1753</f>
        <v>2059.6799999999998</v>
      </c>
      <c r="J1753" s="1">
        <f>VLOOKUP(Sales[[#This Row],[Product ID]],Products[],4,0)</f>
        <v>692.47</v>
      </c>
      <c r="K1753" s="1">
        <f>Sales[[#This Row],[Total Sales]]-Sales[[#This Row],[Cost price]]</f>
        <v>1367.2099999999998</v>
      </c>
      <c r="L1753" s="1" t="str">
        <f>TEXT(Sales[[#This Row],[Date and Time]],"dddd")</f>
        <v>Saturday</v>
      </c>
      <c r="M1753" s="1" t="str">
        <f>TEXT(Sales[[#This Row],[Date and Time]],"mm")</f>
        <v>02</v>
      </c>
      <c r="N1753" s="10" t="str">
        <f>TEXT(Sales[[#This Row],[Date and Time]],"mmmm")</f>
        <v>February</v>
      </c>
    </row>
    <row r="1754" spans="1:14" x14ac:dyDescent="0.3">
      <c r="A1754" s="1" t="s">
        <v>5222</v>
      </c>
      <c r="B1754" s="2">
        <v>45607.922152777777</v>
      </c>
      <c r="C1754" s="1" t="s">
        <v>3266</v>
      </c>
      <c r="D1754" s="1" t="s">
        <v>1530</v>
      </c>
      <c r="E1754" s="1" t="s">
        <v>3471</v>
      </c>
      <c r="F1754" s="1" t="s">
        <v>3469</v>
      </c>
      <c r="G1754" s="1">
        <v>1810.91</v>
      </c>
      <c r="H1754" s="1">
        <v>8</v>
      </c>
      <c r="I1754" s="1">
        <f>Sales[[#This Row],[Selling Price]]*H1754</f>
        <v>14487.28</v>
      </c>
      <c r="J1754" s="1">
        <f>VLOOKUP(Sales[[#This Row],[Product ID]],Products[],4,0)</f>
        <v>42.41</v>
      </c>
      <c r="K1754" s="1">
        <f>Sales[[#This Row],[Total Sales]]-Sales[[#This Row],[Cost price]]</f>
        <v>14444.87</v>
      </c>
      <c r="L1754" s="1" t="str">
        <f>TEXT(Sales[[#This Row],[Date and Time]],"dddd")</f>
        <v>Monday</v>
      </c>
      <c r="M1754" s="1" t="str">
        <f>TEXT(Sales[[#This Row],[Date and Time]],"mm")</f>
        <v>11</v>
      </c>
      <c r="N1754" s="10" t="str">
        <f>TEXT(Sales[[#This Row],[Date and Time]],"mmmm")</f>
        <v>November</v>
      </c>
    </row>
    <row r="1755" spans="1:14" x14ac:dyDescent="0.3">
      <c r="A1755" s="1" t="s">
        <v>5223</v>
      </c>
      <c r="B1755" s="2">
        <v>45307.09480324074</v>
      </c>
      <c r="C1755" s="1" t="s">
        <v>3310</v>
      </c>
      <c r="D1755" s="1" t="s">
        <v>823</v>
      </c>
      <c r="E1755" s="1" t="s">
        <v>3464</v>
      </c>
      <c r="F1755" s="1" t="s">
        <v>3462</v>
      </c>
      <c r="G1755" s="1">
        <v>734.58</v>
      </c>
      <c r="H1755" s="1">
        <v>7</v>
      </c>
      <c r="I1755" s="1">
        <f>Sales[[#This Row],[Selling Price]]*H1755</f>
        <v>5142.0600000000004</v>
      </c>
      <c r="J1755" s="1">
        <f>VLOOKUP(Sales[[#This Row],[Product ID]],Products[],4,0)</f>
        <v>297.7</v>
      </c>
      <c r="K1755" s="1">
        <f>Sales[[#This Row],[Total Sales]]-Sales[[#This Row],[Cost price]]</f>
        <v>4844.3600000000006</v>
      </c>
      <c r="L1755" s="1" t="str">
        <f>TEXT(Sales[[#This Row],[Date and Time]],"dddd")</f>
        <v>Tuesday</v>
      </c>
      <c r="M1755" s="1" t="str">
        <f>TEXT(Sales[[#This Row],[Date and Time]],"mm")</f>
        <v>01</v>
      </c>
      <c r="N1755" s="10" t="str">
        <f>TEXT(Sales[[#This Row],[Date and Time]],"mmmm")</f>
        <v>January</v>
      </c>
    </row>
    <row r="1756" spans="1:14" x14ac:dyDescent="0.3">
      <c r="A1756" s="1" t="s">
        <v>5224</v>
      </c>
      <c r="B1756" s="2">
        <v>45330.484016203707</v>
      </c>
      <c r="C1756" s="1" t="s">
        <v>3383</v>
      </c>
      <c r="D1756" s="1" t="s">
        <v>2358</v>
      </c>
      <c r="E1756" s="1" t="s">
        <v>3471</v>
      </c>
      <c r="F1756" s="1" t="s">
        <v>3472</v>
      </c>
      <c r="G1756" s="1">
        <v>863.2</v>
      </c>
      <c r="H1756" s="1">
        <v>1</v>
      </c>
      <c r="I1756" s="1">
        <f>Sales[[#This Row],[Selling Price]]*H1756</f>
        <v>863.2</v>
      </c>
      <c r="J1756" s="1">
        <f>VLOOKUP(Sales[[#This Row],[Product ID]],Products[],4,0)</f>
        <v>692.63</v>
      </c>
      <c r="K1756" s="1">
        <f>Sales[[#This Row],[Total Sales]]-Sales[[#This Row],[Cost price]]</f>
        <v>170.57000000000005</v>
      </c>
      <c r="L1756" s="1" t="str">
        <f>TEXT(Sales[[#This Row],[Date and Time]],"dddd")</f>
        <v>Thursday</v>
      </c>
      <c r="M1756" s="1" t="str">
        <f>TEXT(Sales[[#This Row],[Date and Time]],"mm")</f>
        <v>02</v>
      </c>
      <c r="N1756" s="10" t="str">
        <f>TEXT(Sales[[#This Row],[Date and Time]],"mmmm")</f>
        <v>February</v>
      </c>
    </row>
    <row r="1757" spans="1:14" x14ac:dyDescent="0.3">
      <c r="A1757" s="1" t="s">
        <v>5225</v>
      </c>
      <c r="B1757" s="2">
        <v>45485.198206018518</v>
      </c>
      <c r="C1757" s="1" t="s">
        <v>3303</v>
      </c>
      <c r="D1757" s="1" t="s">
        <v>2607</v>
      </c>
      <c r="E1757" s="1" t="s">
        <v>3471</v>
      </c>
      <c r="F1757" s="1" t="s">
        <v>3469</v>
      </c>
      <c r="G1757" s="1">
        <v>314.66000000000003</v>
      </c>
      <c r="H1757" s="1">
        <v>1</v>
      </c>
      <c r="I1757" s="1">
        <f>Sales[[#This Row],[Selling Price]]*H1757</f>
        <v>314.66000000000003</v>
      </c>
      <c r="J1757" s="1">
        <f>VLOOKUP(Sales[[#This Row],[Product ID]],Products[],4,0)</f>
        <v>752.34</v>
      </c>
      <c r="K1757" s="1">
        <f>Sales[[#This Row],[Total Sales]]-Sales[[#This Row],[Cost price]]</f>
        <v>-437.68</v>
      </c>
      <c r="L1757" s="1" t="str">
        <f>TEXT(Sales[[#This Row],[Date and Time]],"dddd")</f>
        <v>Friday</v>
      </c>
      <c r="M1757" s="1" t="str">
        <f>TEXT(Sales[[#This Row],[Date and Time]],"mm")</f>
        <v>07</v>
      </c>
      <c r="N1757" s="10" t="str">
        <f>TEXT(Sales[[#This Row],[Date and Time]],"mmmm")</f>
        <v>July</v>
      </c>
    </row>
    <row r="1758" spans="1:14" x14ac:dyDescent="0.3">
      <c r="A1758" s="1" t="s">
        <v>5226</v>
      </c>
      <c r="B1758" s="2">
        <v>45327.895497685182</v>
      </c>
      <c r="C1758" s="1" t="s">
        <v>3318</v>
      </c>
      <c r="D1758" s="1" t="s">
        <v>2031</v>
      </c>
      <c r="E1758" s="1" t="s">
        <v>3479</v>
      </c>
      <c r="F1758" s="1" t="s">
        <v>3462</v>
      </c>
      <c r="G1758" s="1">
        <v>1039.02</v>
      </c>
      <c r="H1758" s="1">
        <v>1</v>
      </c>
      <c r="I1758" s="1">
        <f>Sales[[#This Row],[Selling Price]]*H1758</f>
        <v>1039.02</v>
      </c>
      <c r="J1758" s="1">
        <f>VLOOKUP(Sales[[#This Row],[Product ID]],Products[],4,0)</f>
        <v>69.03</v>
      </c>
      <c r="K1758" s="1">
        <f>Sales[[#This Row],[Total Sales]]-Sales[[#This Row],[Cost price]]</f>
        <v>969.99</v>
      </c>
      <c r="L1758" s="1" t="str">
        <f>TEXT(Sales[[#This Row],[Date and Time]],"dddd")</f>
        <v>Monday</v>
      </c>
      <c r="M1758" s="1" t="str">
        <f>TEXT(Sales[[#This Row],[Date and Time]],"mm")</f>
        <v>02</v>
      </c>
      <c r="N1758" s="10" t="str">
        <f>TEXT(Sales[[#This Row],[Date and Time]],"mmmm")</f>
        <v>February</v>
      </c>
    </row>
    <row r="1759" spans="1:14" x14ac:dyDescent="0.3">
      <c r="A1759" s="1" t="s">
        <v>5227</v>
      </c>
      <c r="B1759" s="2">
        <v>45385.40388888889</v>
      </c>
      <c r="C1759" s="1" t="s">
        <v>3446</v>
      </c>
      <c r="D1759" s="1" t="s">
        <v>2668</v>
      </c>
      <c r="E1759" s="1" t="s">
        <v>3479</v>
      </c>
      <c r="F1759" s="1" t="s">
        <v>3472</v>
      </c>
      <c r="G1759" s="1">
        <v>1789.29</v>
      </c>
      <c r="H1759" s="1">
        <v>5</v>
      </c>
      <c r="I1759" s="1">
        <f>Sales[[#This Row],[Selling Price]]*H1759</f>
        <v>8946.4500000000007</v>
      </c>
      <c r="J1759" s="1">
        <f>VLOOKUP(Sales[[#This Row],[Product ID]],Products[],4,0)</f>
        <v>809.98</v>
      </c>
      <c r="K1759" s="1">
        <f>Sales[[#This Row],[Total Sales]]-Sales[[#This Row],[Cost price]]</f>
        <v>8136.4700000000012</v>
      </c>
      <c r="L1759" s="1" t="str">
        <f>TEXT(Sales[[#This Row],[Date and Time]],"dddd")</f>
        <v>Wednesday</v>
      </c>
      <c r="M1759" s="1" t="str">
        <f>TEXT(Sales[[#This Row],[Date and Time]],"mm")</f>
        <v>04</v>
      </c>
      <c r="N1759" s="10" t="str">
        <f>TEXT(Sales[[#This Row],[Date and Time]],"mmmm")</f>
        <v>April</v>
      </c>
    </row>
    <row r="1760" spans="1:14" x14ac:dyDescent="0.3">
      <c r="A1760" s="1" t="s">
        <v>5228</v>
      </c>
      <c r="B1760" s="2">
        <v>45506.363692129627</v>
      </c>
      <c r="C1760" s="1" t="s">
        <v>3440</v>
      </c>
      <c r="D1760" s="1" t="s">
        <v>2445</v>
      </c>
      <c r="E1760" s="1" t="s">
        <v>3461</v>
      </c>
      <c r="F1760" s="1" t="s">
        <v>3467</v>
      </c>
      <c r="G1760" s="1">
        <v>1542.99</v>
      </c>
      <c r="H1760" s="1">
        <v>1</v>
      </c>
      <c r="I1760" s="1">
        <f>Sales[[#This Row],[Selling Price]]*H1760</f>
        <v>1542.99</v>
      </c>
      <c r="J1760" s="1">
        <f>VLOOKUP(Sales[[#This Row],[Product ID]],Products[],4,0)</f>
        <v>117.5</v>
      </c>
      <c r="K1760" s="1">
        <f>Sales[[#This Row],[Total Sales]]-Sales[[#This Row],[Cost price]]</f>
        <v>1425.49</v>
      </c>
      <c r="L1760" s="1" t="str">
        <f>TEXT(Sales[[#This Row],[Date and Time]],"dddd")</f>
        <v>Friday</v>
      </c>
      <c r="M1760" s="1" t="str">
        <f>TEXT(Sales[[#This Row],[Date and Time]],"mm")</f>
        <v>08</v>
      </c>
      <c r="N1760" s="10" t="str">
        <f>TEXT(Sales[[#This Row],[Date and Time]],"mmmm")</f>
        <v>August</v>
      </c>
    </row>
    <row r="1761" spans="1:14" x14ac:dyDescent="0.3">
      <c r="A1761" s="1" t="s">
        <v>5229</v>
      </c>
      <c r="B1761" s="2">
        <v>45391.627893518518</v>
      </c>
      <c r="C1761" s="1" t="s">
        <v>3269</v>
      </c>
      <c r="D1761" s="1" t="s">
        <v>3025</v>
      </c>
      <c r="E1761" s="1" t="s">
        <v>3466</v>
      </c>
      <c r="F1761" s="1" t="s">
        <v>3462</v>
      </c>
      <c r="G1761" s="1">
        <v>696.85</v>
      </c>
      <c r="H1761" s="1">
        <v>8</v>
      </c>
      <c r="I1761" s="1">
        <f>Sales[[#This Row],[Selling Price]]*H1761</f>
        <v>5574.8</v>
      </c>
      <c r="J1761" s="1">
        <f>VLOOKUP(Sales[[#This Row],[Product ID]],Products[],4,0)</f>
        <v>627.66</v>
      </c>
      <c r="K1761" s="1">
        <f>Sales[[#This Row],[Total Sales]]-Sales[[#This Row],[Cost price]]</f>
        <v>4947.1400000000003</v>
      </c>
      <c r="L1761" s="1" t="str">
        <f>TEXT(Sales[[#This Row],[Date and Time]],"dddd")</f>
        <v>Tuesday</v>
      </c>
      <c r="M1761" s="1" t="str">
        <f>TEXT(Sales[[#This Row],[Date and Time]],"mm")</f>
        <v>04</v>
      </c>
      <c r="N1761" s="10" t="str">
        <f>TEXT(Sales[[#This Row],[Date and Time]],"mmmm")</f>
        <v>April</v>
      </c>
    </row>
    <row r="1762" spans="1:14" x14ac:dyDescent="0.3">
      <c r="A1762" s="1" t="s">
        <v>5230</v>
      </c>
      <c r="B1762" s="2">
        <v>45604.396874999999</v>
      </c>
      <c r="C1762" s="1" t="s">
        <v>3384</v>
      </c>
      <c r="D1762" s="1" t="s">
        <v>1856</v>
      </c>
      <c r="E1762" s="1" t="s">
        <v>3466</v>
      </c>
      <c r="F1762" s="1" t="s">
        <v>3476</v>
      </c>
      <c r="G1762" s="1">
        <v>1175.27</v>
      </c>
      <c r="H1762" s="1">
        <v>2</v>
      </c>
      <c r="I1762" s="1">
        <f>Sales[[#This Row],[Selling Price]]*H1762</f>
        <v>2350.54</v>
      </c>
      <c r="J1762" s="1">
        <f>VLOOKUP(Sales[[#This Row],[Product ID]],Products[],4,0)</f>
        <v>694.54</v>
      </c>
      <c r="K1762" s="1">
        <f>Sales[[#This Row],[Total Sales]]-Sales[[#This Row],[Cost price]]</f>
        <v>1656</v>
      </c>
      <c r="L1762" s="1" t="str">
        <f>TEXT(Sales[[#This Row],[Date and Time]],"dddd")</f>
        <v>Friday</v>
      </c>
      <c r="M1762" s="1" t="str">
        <f>TEXT(Sales[[#This Row],[Date and Time]],"mm")</f>
        <v>11</v>
      </c>
      <c r="N1762" s="10" t="str">
        <f>TEXT(Sales[[#This Row],[Date and Time]],"mmmm")</f>
        <v>November</v>
      </c>
    </row>
    <row r="1763" spans="1:14" x14ac:dyDescent="0.3">
      <c r="A1763" s="1" t="s">
        <v>5231</v>
      </c>
      <c r="B1763" s="2">
        <v>45356.658402777779</v>
      </c>
      <c r="C1763" s="1" t="s">
        <v>3277</v>
      </c>
      <c r="D1763" s="1" t="s">
        <v>1278</v>
      </c>
      <c r="E1763" s="1" t="s">
        <v>3464</v>
      </c>
      <c r="F1763" s="1" t="s">
        <v>3476</v>
      </c>
      <c r="G1763" s="1">
        <v>1658.49</v>
      </c>
      <c r="H1763" s="1">
        <v>2</v>
      </c>
      <c r="I1763" s="1">
        <f>Sales[[#This Row],[Selling Price]]*H1763</f>
        <v>3316.98</v>
      </c>
      <c r="J1763" s="1">
        <f>VLOOKUP(Sales[[#This Row],[Product ID]],Products[],4,0)</f>
        <v>439.15</v>
      </c>
      <c r="K1763" s="1">
        <f>Sales[[#This Row],[Total Sales]]-Sales[[#This Row],[Cost price]]</f>
        <v>2877.83</v>
      </c>
      <c r="L1763" s="1" t="str">
        <f>TEXT(Sales[[#This Row],[Date and Time]],"dddd")</f>
        <v>Tuesday</v>
      </c>
      <c r="M1763" s="1" t="str">
        <f>TEXT(Sales[[#This Row],[Date and Time]],"mm")</f>
        <v>03</v>
      </c>
      <c r="N1763" s="10" t="str">
        <f>TEXT(Sales[[#This Row],[Date and Time]],"mmmm")</f>
        <v>March</v>
      </c>
    </row>
    <row r="1764" spans="1:14" x14ac:dyDescent="0.3">
      <c r="A1764" s="1" t="s">
        <v>5232</v>
      </c>
      <c r="B1764" s="2">
        <v>45444.09611111111</v>
      </c>
      <c r="C1764" s="1" t="s">
        <v>3390</v>
      </c>
      <c r="D1764" s="1" t="s">
        <v>2629</v>
      </c>
      <c r="E1764" s="1" t="s">
        <v>3471</v>
      </c>
      <c r="F1764" s="1" t="s">
        <v>3472</v>
      </c>
      <c r="G1764" s="1">
        <v>113.91</v>
      </c>
      <c r="H1764" s="1">
        <v>3</v>
      </c>
      <c r="I1764" s="1">
        <f>Sales[[#This Row],[Selling Price]]*H1764</f>
        <v>341.73</v>
      </c>
      <c r="J1764" s="1">
        <f>VLOOKUP(Sales[[#This Row],[Product ID]],Products[],4,0)</f>
        <v>612.41999999999996</v>
      </c>
      <c r="K1764" s="1">
        <f>Sales[[#This Row],[Total Sales]]-Sales[[#This Row],[Cost price]]</f>
        <v>-270.68999999999994</v>
      </c>
      <c r="L1764" s="1" t="str">
        <f>TEXT(Sales[[#This Row],[Date and Time]],"dddd")</f>
        <v>Saturday</v>
      </c>
      <c r="M1764" s="1" t="str">
        <f>TEXT(Sales[[#This Row],[Date and Time]],"mm")</f>
        <v>06</v>
      </c>
      <c r="N1764" s="10" t="str">
        <f>TEXT(Sales[[#This Row],[Date and Time]],"mmmm")</f>
        <v>June</v>
      </c>
    </row>
    <row r="1765" spans="1:14" x14ac:dyDescent="0.3">
      <c r="A1765" s="1" t="s">
        <v>5233</v>
      </c>
      <c r="B1765" s="2">
        <v>45482.630046296297</v>
      </c>
      <c r="C1765" s="1" t="s">
        <v>3385</v>
      </c>
      <c r="D1765" s="1" t="s">
        <v>2940</v>
      </c>
      <c r="E1765" s="1" t="s">
        <v>3461</v>
      </c>
      <c r="F1765" s="1" t="s">
        <v>3476</v>
      </c>
      <c r="G1765" s="1">
        <v>1799.84</v>
      </c>
      <c r="H1765" s="1">
        <v>6</v>
      </c>
      <c r="I1765" s="1">
        <f>Sales[[#This Row],[Selling Price]]*H1765</f>
        <v>10799.039999999999</v>
      </c>
      <c r="J1765" s="1">
        <f>VLOOKUP(Sales[[#This Row],[Product ID]],Products[],4,0)</f>
        <v>28.1</v>
      </c>
      <c r="K1765" s="1">
        <f>Sales[[#This Row],[Total Sales]]-Sales[[#This Row],[Cost price]]</f>
        <v>10770.939999999999</v>
      </c>
      <c r="L1765" s="1" t="str">
        <f>TEXT(Sales[[#This Row],[Date and Time]],"dddd")</f>
        <v>Tuesday</v>
      </c>
      <c r="M1765" s="1" t="str">
        <f>TEXT(Sales[[#This Row],[Date and Time]],"mm")</f>
        <v>07</v>
      </c>
      <c r="N1765" s="10" t="str">
        <f>TEXT(Sales[[#This Row],[Date and Time]],"mmmm")</f>
        <v>July</v>
      </c>
    </row>
    <row r="1766" spans="1:14" x14ac:dyDescent="0.3">
      <c r="A1766" s="1" t="s">
        <v>5234</v>
      </c>
      <c r="B1766" s="2">
        <v>45415.960243055553</v>
      </c>
      <c r="C1766" s="1" t="s">
        <v>3228</v>
      </c>
      <c r="D1766" s="1" t="s">
        <v>2473</v>
      </c>
      <c r="E1766" s="1" t="s">
        <v>3464</v>
      </c>
      <c r="F1766" s="1" t="s">
        <v>3469</v>
      </c>
      <c r="G1766" s="1">
        <v>1886.31</v>
      </c>
      <c r="H1766" s="1">
        <v>7</v>
      </c>
      <c r="I1766" s="1">
        <f>Sales[[#This Row],[Selling Price]]*H1766</f>
        <v>13204.17</v>
      </c>
      <c r="J1766" s="1">
        <f>VLOOKUP(Sales[[#This Row],[Product ID]],Products[],4,0)</f>
        <v>96.13</v>
      </c>
      <c r="K1766" s="1">
        <f>Sales[[#This Row],[Total Sales]]-Sales[[#This Row],[Cost price]]</f>
        <v>13108.04</v>
      </c>
      <c r="L1766" s="1" t="str">
        <f>TEXT(Sales[[#This Row],[Date and Time]],"dddd")</f>
        <v>Friday</v>
      </c>
      <c r="M1766" s="1" t="str">
        <f>TEXT(Sales[[#This Row],[Date and Time]],"mm")</f>
        <v>05</v>
      </c>
      <c r="N1766" s="10" t="str">
        <f>TEXT(Sales[[#This Row],[Date and Time]],"mmmm")</f>
        <v>May</v>
      </c>
    </row>
    <row r="1767" spans="1:14" x14ac:dyDescent="0.3">
      <c r="A1767" s="1" t="s">
        <v>5235</v>
      </c>
      <c r="B1767" s="2">
        <v>45534.271087962959</v>
      </c>
      <c r="C1767" s="1" t="s">
        <v>3306</v>
      </c>
      <c r="D1767" s="1" t="s">
        <v>689</v>
      </c>
      <c r="E1767" s="1" t="s">
        <v>3464</v>
      </c>
      <c r="F1767" s="1" t="s">
        <v>3462</v>
      </c>
      <c r="G1767" s="1">
        <v>983.26</v>
      </c>
      <c r="H1767" s="1">
        <v>2</v>
      </c>
      <c r="I1767" s="1">
        <f>Sales[[#This Row],[Selling Price]]*H1767</f>
        <v>1966.52</v>
      </c>
      <c r="J1767" s="1">
        <f>VLOOKUP(Sales[[#This Row],[Product ID]],Products[],4,0)</f>
        <v>914.29</v>
      </c>
      <c r="K1767" s="1">
        <f>Sales[[#This Row],[Total Sales]]-Sales[[#This Row],[Cost price]]</f>
        <v>1052.23</v>
      </c>
      <c r="L1767" s="1" t="str">
        <f>TEXT(Sales[[#This Row],[Date and Time]],"dddd")</f>
        <v>Friday</v>
      </c>
      <c r="M1767" s="1" t="str">
        <f>TEXT(Sales[[#This Row],[Date and Time]],"mm")</f>
        <v>08</v>
      </c>
      <c r="N1767" s="10" t="str">
        <f>TEXT(Sales[[#This Row],[Date and Time]],"mmmm")</f>
        <v>August</v>
      </c>
    </row>
    <row r="1768" spans="1:14" x14ac:dyDescent="0.3">
      <c r="A1768" s="1" t="s">
        <v>5236</v>
      </c>
      <c r="B1768" s="2">
        <v>45395.891875000001</v>
      </c>
      <c r="C1768" s="1" t="s">
        <v>3271</v>
      </c>
      <c r="D1768" s="1" t="s">
        <v>761</v>
      </c>
      <c r="E1768" s="1" t="s">
        <v>3461</v>
      </c>
      <c r="F1768" s="1" t="s">
        <v>3472</v>
      </c>
      <c r="G1768" s="1">
        <v>260.94</v>
      </c>
      <c r="H1768" s="1">
        <v>5</v>
      </c>
      <c r="I1768" s="1">
        <f>Sales[[#This Row],[Selling Price]]*H1768</f>
        <v>1304.7</v>
      </c>
      <c r="J1768" s="1">
        <f>VLOOKUP(Sales[[#This Row],[Product ID]],Products[],4,0)</f>
        <v>493.17</v>
      </c>
      <c r="K1768" s="1">
        <f>Sales[[#This Row],[Total Sales]]-Sales[[#This Row],[Cost price]]</f>
        <v>811.53</v>
      </c>
      <c r="L1768" s="1" t="str">
        <f>TEXT(Sales[[#This Row],[Date and Time]],"dddd")</f>
        <v>Saturday</v>
      </c>
      <c r="M1768" s="1" t="str">
        <f>TEXT(Sales[[#This Row],[Date and Time]],"mm")</f>
        <v>04</v>
      </c>
      <c r="N1768" s="10" t="str">
        <f>TEXT(Sales[[#This Row],[Date and Time]],"mmmm")</f>
        <v>April</v>
      </c>
    </row>
    <row r="1769" spans="1:14" x14ac:dyDescent="0.3">
      <c r="A1769" s="1" t="s">
        <v>5237</v>
      </c>
      <c r="B1769" s="2">
        <v>45479.719201388885</v>
      </c>
      <c r="C1769" s="1" t="s">
        <v>3427</v>
      </c>
      <c r="D1769" s="1" t="s">
        <v>3002</v>
      </c>
      <c r="E1769" s="1" t="s">
        <v>3464</v>
      </c>
      <c r="F1769" s="1" t="s">
        <v>3472</v>
      </c>
      <c r="G1769" s="1">
        <v>1119.17</v>
      </c>
      <c r="H1769" s="1">
        <v>6</v>
      </c>
      <c r="I1769" s="1">
        <f>Sales[[#This Row],[Selling Price]]*H1769</f>
        <v>6715.02</v>
      </c>
      <c r="J1769" s="1">
        <f>VLOOKUP(Sales[[#This Row],[Product ID]],Products[],4,0)</f>
        <v>348.26</v>
      </c>
      <c r="K1769" s="1">
        <f>Sales[[#This Row],[Total Sales]]-Sales[[#This Row],[Cost price]]</f>
        <v>6366.76</v>
      </c>
      <c r="L1769" s="1" t="str">
        <f>TEXT(Sales[[#This Row],[Date and Time]],"dddd")</f>
        <v>Saturday</v>
      </c>
      <c r="M1769" s="1" t="str">
        <f>TEXT(Sales[[#This Row],[Date and Time]],"mm")</f>
        <v>07</v>
      </c>
      <c r="N1769" s="10" t="str">
        <f>TEXT(Sales[[#This Row],[Date and Time]],"mmmm")</f>
        <v>July</v>
      </c>
    </row>
    <row r="1770" spans="1:14" x14ac:dyDescent="0.3">
      <c r="A1770" s="1" t="s">
        <v>5238</v>
      </c>
      <c r="B1770" s="2">
        <v>45555.147002314814</v>
      </c>
      <c r="C1770" s="1" t="s">
        <v>3249</v>
      </c>
      <c r="D1770" s="1" t="s">
        <v>1040</v>
      </c>
      <c r="E1770" s="1" t="s">
        <v>3466</v>
      </c>
      <c r="F1770" s="1" t="s">
        <v>3476</v>
      </c>
      <c r="G1770" s="1">
        <v>1165.2</v>
      </c>
      <c r="H1770" s="1">
        <v>3</v>
      </c>
      <c r="I1770" s="1">
        <f>Sales[[#This Row],[Selling Price]]*H1770</f>
        <v>3495.6000000000004</v>
      </c>
      <c r="J1770" s="1">
        <f>VLOOKUP(Sales[[#This Row],[Product ID]],Products[],4,0)</f>
        <v>866.87</v>
      </c>
      <c r="K1770" s="1">
        <f>Sales[[#This Row],[Total Sales]]-Sales[[#This Row],[Cost price]]</f>
        <v>2628.7300000000005</v>
      </c>
      <c r="L1770" s="1" t="str">
        <f>TEXT(Sales[[#This Row],[Date and Time]],"dddd")</f>
        <v>Friday</v>
      </c>
      <c r="M1770" s="1" t="str">
        <f>TEXT(Sales[[#This Row],[Date and Time]],"mm")</f>
        <v>09</v>
      </c>
      <c r="N1770" s="10" t="str">
        <f>TEXT(Sales[[#This Row],[Date and Time]],"mmmm")</f>
        <v>September</v>
      </c>
    </row>
    <row r="1771" spans="1:14" x14ac:dyDescent="0.3">
      <c r="A1771" s="1" t="s">
        <v>5239</v>
      </c>
      <c r="B1771" s="2">
        <v>45375.761828703704</v>
      </c>
      <c r="C1771" s="1" t="s">
        <v>3400</v>
      </c>
      <c r="D1771" s="1" t="s">
        <v>2607</v>
      </c>
      <c r="E1771" s="1" t="s">
        <v>3471</v>
      </c>
      <c r="F1771" s="1" t="s">
        <v>3469</v>
      </c>
      <c r="G1771" s="1">
        <v>942.84</v>
      </c>
      <c r="H1771" s="1">
        <v>6</v>
      </c>
      <c r="I1771" s="1">
        <f>Sales[[#This Row],[Selling Price]]*H1771</f>
        <v>5657.04</v>
      </c>
      <c r="J1771" s="1">
        <f>VLOOKUP(Sales[[#This Row],[Product ID]],Products[],4,0)</f>
        <v>257.93</v>
      </c>
      <c r="K1771" s="1">
        <f>Sales[[#This Row],[Total Sales]]-Sales[[#This Row],[Cost price]]</f>
        <v>5399.11</v>
      </c>
      <c r="L1771" s="1" t="str">
        <f>TEXT(Sales[[#This Row],[Date and Time]],"dddd")</f>
        <v>Sunday</v>
      </c>
      <c r="M1771" s="1" t="str">
        <f>TEXT(Sales[[#This Row],[Date and Time]],"mm")</f>
        <v>03</v>
      </c>
      <c r="N1771" s="10" t="str">
        <f>TEXT(Sales[[#This Row],[Date and Time]],"mmmm")</f>
        <v>March</v>
      </c>
    </row>
    <row r="1772" spans="1:14" x14ac:dyDescent="0.3">
      <c r="A1772" s="1" t="s">
        <v>5240</v>
      </c>
      <c r="B1772" s="2">
        <v>45417.321504629632</v>
      </c>
      <c r="C1772" s="1" t="s">
        <v>3364</v>
      </c>
      <c r="D1772" s="1" t="s">
        <v>1649</v>
      </c>
      <c r="E1772" s="1" t="s">
        <v>3461</v>
      </c>
      <c r="F1772" s="1" t="s">
        <v>3469</v>
      </c>
      <c r="G1772" s="1">
        <v>482.95</v>
      </c>
      <c r="H1772" s="1">
        <v>7</v>
      </c>
      <c r="I1772" s="1">
        <f>Sales[[#This Row],[Selling Price]]*H1772</f>
        <v>3380.65</v>
      </c>
      <c r="J1772" s="1">
        <f>VLOOKUP(Sales[[#This Row],[Product ID]],Products[],4,0)</f>
        <v>771.88</v>
      </c>
      <c r="K1772" s="1">
        <f>Sales[[#This Row],[Total Sales]]-Sales[[#This Row],[Cost price]]</f>
        <v>2608.77</v>
      </c>
      <c r="L1772" s="1" t="str">
        <f>TEXT(Sales[[#This Row],[Date and Time]],"dddd")</f>
        <v>Sunday</v>
      </c>
      <c r="M1772" s="1" t="str">
        <f>TEXT(Sales[[#This Row],[Date and Time]],"mm")</f>
        <v>05</v>
      </c>
      <c r="N1772" s="10" t="str">
        <f>TEXT(Sales[[#This Row],[Date and Time]],"mmmm")</f>
        <v>May</v>
      </c>
    </row>
    <row r="1773" spans="1:14" x14ac:dyDescent="0.3">
      <c r="A1773" s="1" t="s">
        <v>5241</v>
      </c>
      <c r="B1773" s="2">
        <v>45478.529039351852</v>
      </c>
      <c r="C1773" s="1" t="s">
        <v>3386</v>
      </c>
      <c r="D1773" s="1" t="s">
        <v>234</v>
      </c>
      <c r="E1773" s="1" t="s">
        <v>3461</v>
      </c>
      <c r="F1773" s="1" t="s">
        <v>3469</v>
      </c>
      <c r="G1773" s="1">
        <v>1659.53</v>
      </c>
      <c r="H1773" s="1">
        <v>9</v>
      </c>
      <c r="I1773" s="1">
        <f>Sales[[#This Row],[Selling Price]]*H1773</f>
        <v>14935.77</v>
      </c>
      <c r="J1773" s="1">
        <f>VLOOKUP(Sales[[#This Row],[Product ID]],Products[],4,0)</f>
        <v>751.27</v>
      </c>
      <c r="K1773" s="1">
        <f>Sales[[#This Row],[Total Sales]]-Sales[[#This Row],[Cost price]]</f>
        <v>14184.5</v>
      </c>
      <c r="L1773" s="1" t="str">
        <f>TEXT(Sales[[#This Row],[Date and Time]],"dddd")</f>
        <v>Friday</v>
      </c>
      <c r="M1773" s="1" t="str">
        <f>TEXT(Sales[[#This Row],[Date and Time]],"mm")</f>
        <v>07</v>
      </c>
      <c r="N1773" s="10" t="str">
        <f>TEXT(Sales[[#This Row],[Date and Time]],"mmmm")</f>
        <v>July</v>
      </c>
    </row>
    <row r="1774" spans="1:14" x14ac:dyDescent="0.3">
      <c r="A1774" s="1" t="s">
        <v>5242</v>
      </c>
      <c r="B1774" s="2">
        <v>45448.128287037034</v>
      </c>
      <c r="C1774" s="1" t="s">
        <v>3285</v>
      </c>
      <c r="D1774" s="1" t="s">
        <v>2515</v>
      </c>
      <c r="E1774" s="1" t="s">
        <v>3479</v>
      </c>
      <c r="F1774" s="1" t="s">
        <v>3469</v>
      </c>
      <c r="G1774" s="1">
        <v>170.06</v>
      </c>
      <c r="H1774" s="1">
        <v>2</v>
      </c>
      <c r="I1774" s="1">
        <f>Sales[[#This Row],[Selling Price]]*H1774</f>
        <v>340.12</v>
      </c>
      <c r="J1774" s="1">
        <f>VLOOKUP(Sales[[#This Row],[Product ID]],Products[],4,0)</f>
        <v>99.19</v>
      </c>
      <c r="K1774" s="1">
        <f>Sales[[#This Row],[Total Sales]]-Sales[[#This Row],[Cost price]]</f>
        <v>240.93</v>
      </c>
      <c r="L1774" s="1" t="str">
        <f>TEXT(Sales[[#This Row],[Date and Time]],"dddd")</f>
        <v>Wednesday</v>
      </c>
      <c r="M1774" s="1" t="str">
        <f>TEXT(Sales[[#This Row],[Date and Time]],"mm")</f>
        <v>06</v>
      </c>
      <c r="N1774" s="10" t="str">
        <f>TEXT(Sales[[#This Row],[Date and Time]],"mmmm")</f>
        <v>June</v>
      </c>
    </row>
    <row r="1775" spans="1:14" x14ac:dyDescent="0.3">
      <c r="A1775" s="1" t="s">
        <v>5243</v>
      </c>
      <c r="B1775" s="2">
        <v>45381.292002314818</v>
      </c>
      <c r="C1775" s="1" t="s">
        <v>3290</v>
      </c>
      <c r="D1775" s="1" t="s">
        <v>1893</v>
      </c>
      <c r="E1775" s="1" t="s">
        <v>3466</v>
      </c>
      <c r="F1775" s="1" t="s">
        <v>3467</v>
      </c>
      <c r="G1775" s="1">
        <v>1184.56</v>
      </c>
      <c r="H1775" s="1">
        <v>4</v>
      </c>
      <c r="I1775" s="1">
        <f>Sales[[#This Row],[Selling Price]]*H1775</f>
        <v>4738.24</v>
      </c>
      <c r="J1775" s="1">
        <f>VLOOKUP(Sales[[#This Row],[Product ID]],Products[],4,0)</f>
        <v>786.45</v>
      </c>
      <c r="K1775" s="1">
        <f>Sales[[#This Row],[Total Sales]]-Sales[[#This Row],[Cost price]]</f>
        <v>3951.79</v>
      </c>
      <c r="L1775" s="1" t="str">
        <f>TEXT(Sales[[#This Row],[Date and Time]],"dddd")</f>
        <v>Saturday</v>
      </c>
      <c r="M1775" s="1" t="str">
        <f>TEXT(Sales[[#This Row],[Date and Time]],"mm")</f>
        <v>03</v>
      </c>
      <c r="N1775" s="10" t="str">
        <f>TEXT(Sales[[#This Row],[Date and Time]],"mmmm")</f>
        <v>March</v>
      </c>
    </row>
    <row r="1776" spans="1:14" x14ac:dyDescent="0.3">
      <c r="A1776" s="1" t="s">
        <v>5244</v>
      </c>
      <c r="B1776" s="2">
        <v>45525.556967592594</v>
      </c>
      <c r="C1776" s="1" t="s">
        <v>3424</v>
      </c>
      <c r="D1776" s="1" t="s">
        <v>2192</v>
      </c>
      <c r="E1776" s="1" t="s">
        <v>3461</v>
      </c>
      <c r="F1776" s="1" t="s">
        <v>3472</v>
      </c>
      <c r="G1776" s="1">
        <v>1313.26</v>
      </c>
      <c r="H1776" s="1">
        <v>6</v>
      </c>
      <c r="I1776" s="1">
        <f>Sales[[#This Row],[Selling Price]]*H1776</f>
        <v>7879.5599999999995</v>
      </c>
      <c r="J1776" s="1">
        <f>VLOOKUP(Sales[[#This Row],[Product ID]],Products[],4,0)</f>
        <v>485.76</v>
      </c>
      <c r="K1776" s="1">
        <f>Sales[[#This Row],[Total Sales]]-Sales[[#This Row],[Cost price]]</f>
        <v>7393.7999999999993</v>
      </c>
      <c r="L1776" s="1" t="str">
        <f>TEXT(Sales[[#This Row],[Date and Time]],"dddd")</f>
        <v>Wednesday</v>
      </c>
      <c r="M1776" s="1" t="str">
        <f>TEXT(Sales[[#This Row],[Date and Time]],"mm")</f>
        <v>08</v>
      </c>
      <c r="N1776" s="10" t="str">
        <f>TEXT(Sales[[#This Row],[Date and Time]],"mmmm")</f>
        <v>August</v>
      </c>
    </row>
    <row r="1777" spans="1:14" x14ac:dyDescent="0.3">
      <c r="A1777" s="1" t="s">
        <v>5245</v>
      </c>
      <c r="B1777" s="2">
        <v>45409.349849537037</v>
      </c>
      <c r="C1777" s="1" t="s">
        <v>3399</v>
      </c>
      <c r="D1777" s="1" t="s">
        <v>13</v>
      </c>
      <c r="E1777" s="1" t="s">
        <v>3464</v>
      </c>
      <c r="F1777" s="1" t="s">
        <v>3469</v>
      </c>
      <c r="G1777" s="1">
        <v>597.83000000000004</v>
      </c>
      <c r="H1777" s="1">
        <v>4</v>
      </c>
      <c r="I1777" s="1">
        <f>Sales[[#This Row],[Selling Price]]*H1777</f>
        <v>2391.3200000000002</v>
      </c>
      <c r="J1777" s="1">
        <f>VLOOKUP(Sales[[#This Row],[Product ID]],Products[],4,0)</f>
        <v>687.22</v>
      </c>
      <c r="K1777" s="1">
        <f>Sales[[#This Row],[Total Sales]]-Sales[[#This Row],[Cost price]]</f>
        <v>1704.1000000000001</v>
      </c>
      <c r="L1777" s="1" t="str">
        <f>TEXT(Sales[[#This Row],[Date and Time]],"dddd")</f>
        <v>Saturday</v>
      </c>
      <c r="M1777" s="1" t="str">
        <f>TEXT(Sales[[#This Row],[Date and Time]],"mm")</f>
        <v>04</v>
      </c>
      <c r="N1777" s="10" t="str">
        <f>TEXT(Sales[[#This Row],[Date and Time]],"mmmm")</f>
        <v>April</v>
      </c>
    </row>
    <row r="1778" spans="1:14" x14ac:dyDescent="0.3">
      <c r="A1778" s="1" t="s">
        <v>5246</v>
      </c>
      <c r="B1778" s="2">
        <v>45540.394942129627</v>
      </c>
      <c r="C1778" s="1" t="s">
        <v>3276</v>
      </c>
      <c r="D1778" s="1" t="s">
        <v>3054</v>
      </c>
      <c r="E1778" s="1" t="s">
        <v>3471</v>
      </c>
      <c r="F1778" s="1" t="s">
        <v>3472</v>
      </c>
      <c r="G1778" s="1">
        <v>1093.24</v>
      </c>
      <c r="H1778" s="1">
        <v>2</v>
      </c>
      <c r="I1778" s="1">
        <f>Sales[[#This Row],[Selling Price]]*H1778</f>
        <v>2186.48</v>
      </c>
      <c r="J1778" s="1">
        <f>VLOOKUP(Sales[[#This Row],[Product ID]],Products[],4,0)</f>
        <v>736.41</v>
      </c>
      <c r="K1778" s="1">
        <f>Sales[[#This Row],[Total Sales]]-Sales[[#This Row],[Cost price]]</f>
        <v>1450.0700000000002</v>
      </c>
      <c r="L1778" s="1" t="str">
        <f>TEXT(Sales[[#This Row],[Date and Time]],"dddd")</f>
        <v>Thursday</v>
      </c>
      <c r="M1778" s="1" t="str">
        <f>TEXT(Sales[[#This Row],[Date and Time]],"mm")</f>
        <v>09</v>
      </c>
      <c r="N1778" s="10" t="str">
        <f>TEXT(Sales[[#This Row],[Date and Time]],"mmmm")</f>
        <v>September</v>
      </c>
    </row>
    <row r="1779" spans="1:14" x14ac:dyDescent="0.3">
      <c r="A1779" s="1" t="s">
        <v>5247</v>
      </c>
      <c r="B1779" s="2">
        <v>45582.229768518519</v>
      </c>
      <c r="C1779" s="1" t="s">
        <v>3423</v>
      </c>
      <c r="D1779" s="1" t="s">
        <v>3184</v>
      </c>
      <c r="E1779" s="1" t="s">
        <v>3479</v>
      </c>
      <c r="F1779" s="1" t="s">
        <v>3476</v>
      </c>
      <c r="G1779" s="1">
        <v>1211.56</v>
      </c>
      <c r="H1779" s="1">
        <v>2</v>
      </c>
      <c r="I1779" s="1">
        <f>Sales[[#This Row],[Selling Price]]*H1779</f>
        <v>2423.12</v>
      </c>
      <c r="J1779" s="1">
        <f>VLOOKUP(Sales[[#This Row],[Product ID]],Products[],4,0)</f>
        <v>388.3</v>
      </c>
      <c r="K1779" s="1">
        <f>Sales[[#This Row],[Total Sales]]-Sales[[#This Row],[Cost price]]</f>
        <v>2034.82</v>
      </c>
      <c r="L1779" s="1" t="str">
        <f>TEXT(Sales[[#This Row],[Date and Time]],"dddd")</f>
        <v>Thursday</v>
      </c>
      <c r="M1779" s="1" t="str">
        <f>TEXT(Sales[[#This Row],[Date and Time]],"mm")</f>
        <v>10</v>
      </c>
      <c r="N1779" s="10" t="str">
        <f>TEXT(Sales[[#This Row],[Date and Time]],"mmmm")</f>
        <v>October</v>
      </c>
    </row>
    <row r="1780" spans="1:14" x14ac:dyDescent="0.3">
      <c r="A1780" s="1" t="s">
        <v>5248</v>
      </c>
      <c r="B1780" s="2">
        <v>45327.121574074074</v>
      </c>
      <c r="C1780" s="1" t="s">
        <v>3414</v>
      </c>
      <c r="D1780" s="1" t="s">
        <v>482</v>
      </c>
      <c r="E1780" s="1" t="s">
        <v>3466</v>
      </c>
      <c r="F1780" s="1" t="s">
        <v>3467</v>
      </c>
      <c r="G1780" s="1">
        <v>877.43</v>
      </c>
      <c r="H1780" s="1">
        <v>6</v>
      </c>
      <c r="I1780" s="1">
        <f>Sales[[#This Row],[Selling Price]]*H1780</f>
        <v>5264.58</v>
      </c>
      <c r="J1780" s="1">
        <f>VLOOKUP(Sales[[#This Row],[Product ID]],Products[],4,0)</f>
        <v>859.01</v>
      </c>
      <c r="K1780" s="1">
        <f>Sales[[#This Row],[Total Sales]]-Sales[[#This Row],[Cost price]]</f>
        <v>4405.57</v>
      </c>
      <c r="L1780" s="1" t="str">
        <f>TEXT(Sales[[#This Row],[Date and Time]],"dddd")</f>
        <v>Monday</v>
      </c>
      <c r="M1780" s="1" t="str">
        <f>TEXT(Sales[[#This Row],[Date and Time]],"mm")</f>
        <v>02</v>
      </c>
      <c r="N1780" s="10" t="str">
        <f>TEXT(Sales[[#This Row],[Date and Time]],"mmmm")</f>
        <v>February</v>
      </c>
    </row>
    <row r="1781" spans="1:14" x14ac:dyDescent="0.3">
      <c r="A1781" s="1" t="s">
        <v>5249</v>
      </c>
      <c r="B1781" s="2">
        <v>45532.731261574074</v>
      </c>
      <c r="C1781" s="1" t="s">
        <v>3431</v>
      </c>
      <c r="D1781" s="1" t="s">
        <v>1027</v>
      </c>
      <c r="E1781" s="1" t="s">
        <v>3471</v>
      </c>
      <c r="F1781" s="1" t="s">
        <v>3472</v>
      </c>
      <c r="G1781" s="1">
        <v>217.72</v>
      </c>
      <c r="H1781" s="1">
        <v>1</v>
      </c>
      <c r="I1781" s="1">
        <f>Sales[[#This Row],[Selling Price]]*H1781</f>
        <v>217.72</v>
      </c>
      <c r="J1781" s="1">
        <f>VLOOKUP(Sales[[#This Row],[Product ID]],Products[],4,0)</f>
        <v>750.55</v>
      </c>
      <c r="K1781" s="1">
        <f>Sales[[#This Row],[Total Sales]]-Sales[[#This Row],[Cost price]]</f>
        <v>-532.82999999999993</v>
      </c>
      <c r="L1781" s="1" t="str">
        <f>TEXT(Sales[[#This Row],[Date and Time]],"dddd")</f>
        <v>Wednesday</v>
      </c>
      <c r="M1781" s="1" t="str">
        <f>TEXT(Sales[[#This Row],[Date and Time]],"mm")</f>
        <v>08</v>
      </c>
      <c r="N1781" s="10" t="str">
        <f>TEXT(Sales[[#This Row],[Date and Time]],"mmmm")</f>
        <v>August</v>
      </c>
    </row>
    <row r="1782" spans="1:14" x14ac:dyDescent="0.3">
      <c r="A1782" s="1" t="s">
        <v>5250</v>
      </c>
      <c r="B1782" s="2">
        <v>45492.661527777775</v>
      </c>
      <c r="C1782" s="1" t="s">
        <v>3335</v>
      </c>
      <c r="D1782" s="1" t="s">
        <v>1590</v>
      </c>
      <c r="E1782" s="1" t="s">
        <v>3479</v>
      </c>
      <c r="F1782" s="1" t="s">
        <v>3472</v>
      </c>
      <c r="G1782" s="1">
        <v>1435.33</v>
      </c>
      <c r="H1782" s="1">
        <v>2</v>
      </c>
      <c r="I1782" s="1">
        <f>Sales[[#This Row],[Selling Price]]*H1782</f>
        <v>2870.66</v>
      </c>
      <c r="J1782" s="1">
        <f>VLOOKUP(Sales[[#This Row],[Product ID]],Products[],4,0)</f>
        <v>303.60000000000002</v>
      </c>
      <c r="K1782" s="1">
        <f>Sales[[#This Row],[Total Sales]]-Sales[[#This Row],[Cost price]]</f>
        <v>2567.06</v>
      </c>
      <c r="L1782" s="1" t="str">
        <f>TEXT(Sales[[#This Row],[Date and Time]],"dddd")</f>
        <v>Friday</v>
      </c>
      <c r="M1782" s="1" t="str">
        <f>TEXT(Sales[[#This Row],[Date and Time]],"mm")</f>
        <v>07</v>
      </c>
      <c r="N1782" s="10" t="str">
        <f>TEXT(Sales[[#This Row],[Date and Time]],"mmmm")</f>
        <v>July</v>
      </c>
    </row>
    <row r="1783" spans="1:14" x14ac:dyDescent="0.3">
      <c r="A1783" s="1" t="s">
        <v>5251</v>
      </c>
      <c r="B1783" s="2">
        <v>45430.16810185185</v>
      </c>
      <c r="C1783" s="1" t="s">
        <v>3406</v>
      </c>
      <c r="D1783" s="1" t="s">
        <v>3158</v>
      </c>
      <c r="E1783" s="1" t="s">
        <v>3479</v>
      </c>
      <c r="F1783" s="1" t="s">
        <v>3467</v>
      </c>
      <c r="G1783" s="1">
        <v>1861.95</v>
      </c>
      <c r="H1783" s="1">
        <v>2</v>
      </c>
      <c r="I1783" s="1">
        <f>Sales[[#This Row],[Selling Price]]*H1783</f>
        <v>3723.9</v>
      </c>
      <c r="J1783" s="1">
        <f>VLOOKUP(Sales[[#This Row],[Product ID]],Products[],4,0)</f>
        <v>585.16999999999996</v>
      </c>
      <c r="K1783" s="1">
        <f>Sales[[#This Row],[Total Sales]]-Sales[[#This Row],[Cost price]]</f>
        <v>3138.73</v>
      </c>
      <c r="L1783" s="1" t="str">
        <f>TEXT(Sales[[#This Row],[Date and Time]],"dddd")</f>
        <v>Saturday</v>
      </c>
      <c r="M1783" s="1" t="str">
        <f>TEXT(Sales[[#This Row],[Date and Time]],"mm")</f>
        <v>05</v>
      </c>
      <c r="N1783" s="10" t="str">
        <f>TEXT(Sales[[#This Row],[Date and Time]],"mmmm")</f>
        <v>May</v>
      </c>
    </row>
    <row r="1784" spans="1:14" x14ac:dyDescent="0.3">
      <c r="A1784" s="1" t="s">
        <v>5252</v>
      </c>
      <c r="B1784" s="2">
        <v>45453.125925925924</v>
      </c>
      <c r="C1784" s="1" t="s">
        <v>3326</v>
      </c>
      <c r="D1784" s="1" t="s">
        <v>2544</v>
      </c>
      <c r="E1784" s="1" t="s">
        <v>3461</v>
      </c>
      <c r="F1784" s="1" t="s">
        <v>3467</v>
      </c>
      <c r="G1784" s="1">
        <v>1423.74</v>
      </c>
      <c r="H1784" s="1">
        <v>4</v>
      </c>
      <c r="I1784" s="1">
        <f>Sales[[#This Row],[Selling Price]]*H1784</f>
        <v>5694.96</v>
      </c>
      <c r="J1784" s="1">
        <f>VLOOKUP(Sales[[#This Row],[Product ID]],Products[],4,0)</f>
        <v>703.67</v>
      </c>
      <c r="K1784" s="1">
        <f>Sales[[#This Row],[Total Sales]]-Sales[[#This Row],[Cost price]]</f>
        <v>4991.29</v>
      </c>
      <c r="L1784" s="1" t="str">
        <f>TEXT(Sales[[#This Row],[Date and Time]],"dddd")</f>
        <v>Monday</v>
      </c>
      <c r="M1784" s="1" t="str">
        <f>TEXT(Sales[[#This Row],[Date and Time]],"mm")</f>
        <v>06</v>
      </c>
      <c r="N1784" s="10" t="str">
        <f>TEXT(Sales[[#This Row],[Date and Time]],"mmmm")</f>
        <v>June</v>
      </c>
    </row>
    <row r="1785" spans="1:14" x14ac:dyDescent="0.3">
      <c r="A1785" s="1" t="s">
        <v>5253</v>
      </c>
      <c r="B1785" s="2">
        <v>45359.525520833333</v>
      </c>
      <c r="C1785" s="1" t="s">
        <v>3374</v>
      </c>
      <c r="D1785" s="1" t="s">
        <v>2895</v>
      </c>
      <c r="E1785" s="1" t="s">
        <v>3479</v>
      </c>
      <c r="F1785" s="1" t="s">
        <v>3476</v>
      </c>
      <c r="G1785" s="1">
        <v>1892.93</v>
      </c>
      <c r="H1785" s="1">
        <v>5</v>
      </c>
      <c r="I1785" s="1">
        <f>Sales[[#This Row],[Selling Price]]*H1785</f>
        <v>9464.65</v>
      </c>
      <c r="J1785" s="1">
        <f>VLOOKUP(Sales[[#This Row],[Product ID]],Products[],4,0)</f>
        <v>795.14</v>
      </c>
      <c r="K1785" s="1">
        <f>Sales[[#This Row],[Total Sales]]-Sales[[#This Row],[Cost price]]</f>
        <v>8669.51</v>
      </c>
      <c r="L1785" s="1" t="str">
        <f>TEXT(Sales[[#This Row],[Date and Time]],"dddd")</f>
        <v>Friday</v>
      </c>
      <c r="M1785" s="1" t="str">
        <f>TEXT(Sales[[#This Row],[Date and Time]],"mm")</f>
        <v>03</v>
      </c>
      <c r="N1785" s="10" t="str">
        <f>TEXT(Sales[[#This Row],[Date and Time]],"mmmm")</f>
        <v>March</v>
      </c>
    </row>
    <row r="1786" spans="1:14" x14ac:dyDescent="0.3">
      <c r="A1786" s="1" t="s">
        <v>5254</v>
      </c>
      <c r="B1786" s="2">
        <v>45372.599328703705</v>
      </c>
      <c r="C1786" s="1" t="s">
        <v>3289</v>
      </c>
      <c r="D1786" s="1" t="s">
        <v>2523</v>
      </c>
      <c r="E1786" s="1" t="s">
        <v>3466</v>
      </c>
      <c r="F1786" s="1" t="s">
        <v>3472</v>
      </c>
      <c r="G1786" s="1">
        <v>873.19</v>
      </c>
      <c r="H1786" s="1">
        <v>9</v>
      </c>
      <c r="I1786" s="1">
        <f>Sales[[#This Row],[Selling Price]]*H1786</f>
        <v>7858.7100000000009</v>
      </c>
      <c r="J1786" s="1">
        <f>VLOOKUP(Sales[[#This Row],[Product ID]],Products[],4,0)</f>
        <v>184.29</v>
      </c>
      <c r="K1786" s="1">
        <f>Sales[[#This Row],[Total Sales]]-Sales[[#This Row],[Cost price]]</f>
        <v>7674.420000000001</v>
      </c>
      <c r="L1786" s="1" t="str">
        <f>TEXT(Sales[[#This Row],[Date and Time]],"dddd")</f>
        <v>Thursday</v>
      </c>
      <c r="M1786" s="1" t="str">
        <f>TEXT(Sales[[#This Row],[Date and Time]],"mm")</f>
        <v>03</v>
      </c>
      <c r="N1786" s="10" t="str">
        <f>TEXT(Sales[[#This Row],[Date and Time]],"mmmm")</f>
        <v>March</v>
      </c>
    </row>
    <row r="1787" spans="1:14" x14ac:dyDescent="0.3">
      <c r="A1787" s="1" t="s">
        <v>5255</v>
      </c>
      <c r="B1787" s="2">
        <v>45462.907129629632</v>
      </c>
      <c r="C1787" s="1" t="s">
        <v>3267</v>
      </c>
      <c r="D1787" s="1" t="s">
        <v>2913</v>
      </c>
      <c r="E1787" s="1" t="s">
        <v>3471</v>
      </c>
      <c r="F1787" s="1" t="s">
        <v>3469</v>
      </c>
      <c r="G1787" s="1">
        <v>310.58999999999997</v>
      </c>
      <c r="H1787" s="1">
        <v>5</v>
      </c>
      <c r="I1787" s="1">
        <f>Sales[[#This Row],[Selling Price]]*H1787</f>
        <v>1552.9499999999998</v>
      </c>
      <c r="J1787" s="1">
        <f>VLOOKUP(Sales[[#This Row],[Product ID]],Products[],4,0)</f>
        <v>465.59</v>
      </c>
      <c r="K1787" s="1">
        <f>Sales[[#This Row],[Total Sales]]-Sales[[#This Row],[Cost price]]</f>
        <v>1087.3599999999999</v>
      </c>
      <c r="L1787" s="1" t="str">
        <f>TEXT(Sales[[#This Row],[Date and Time]],"dddd")</f>
        <v>Wednesday</v>
      </c>
      <c r="M1787" s="1" t="str">
        <f>TEXT(Sales[[#This Row],[Date and Time]],"mm")</f>
        <v>06</v>
      </c>
      <c r="N1787" s="10" t="str">
        <f>TEXT(Sales[[#This Row],[Date and Time]],"mmmm")</f>
        <v>June</v>
      </c>
    </row>
    <row r="1788" spans="1:14" x14ac:dyDescent="0.3">
      <c r="A1788" s="1" t="s">
        <v>5256</v>
      </c>
      <c r="B1788" s="2">
        <v>45341.159953703704</v>
      </c>
      <c r="C1788" s="1" t="s">
        <v>3315</v>
      </c>
      <c r="D1788" s="1" t="s">
        <v>1488</v>
      </c>
      <c r="E1788" s="1" t="s">
        <v>3471</v>
      </c>
      <c r="F1788" s="1" t="s">
        <v>3472</v>
      </c>
      <c r="G1788" s="1">
        <v>737.95</v>
      </c>
      <c r="H1788" s="1">
        <v>10</v>
      </c>
      <c r="I1788" s="1">
        <f>Sales[[#This Row],[Selling Price]]*H1788</f>
        <v>7379.5</v>
      </c>
      <c r="J1788" s="1">
        <f>VLOOKUP(Sales[[#This Row],[Product ID]],Products[],4,0)</f>
        <v>90.98</v>
      </c>
      <c r="K1788" s="1">
        <f>Sales[[#This Row],[Total Sales]]-Sales[[#This Row],[Cost price]]</f>
        <v>7288.52</v>
      </c>
      <c r="L1788" s="1" t="str">
        <f>TEXT(Sales[[#This Row],[Date and Time]],"dddd")</f>
        <v>Monday</v>
      </c>
      <c r="M1788" s="1" t="str">
        <f>TEXT(Sales[[#This Row],[Date and Time]],"mm")</f>
        <v>02</v>
      </c>
      <c r="N1788" s="10" t="str">
        <f>TEXT(Sales[[#This Row],[Date and Time]],"mmmm")</f>
        <v>February</v>
      </c>
    </row>
    <row r="1789" spans="1:14" x14ac:dyDescent="0.3">
      <c r="A1789" s="1" t="s">
        <v>5257</v>
      </c>
      <c r="B1789" s="2">
        <v>45579.623888888891</v>
      </c>
      <c r="C1789" s="1" t="s">
        <v>3378</v>
      </c>
      <c r="D1789" s="1" t="s">
        <v>658</v>
      </c>
      <c r="E1789" s="1" t="s">
        <v>3461</v>
      </c>
      <c r="F1789" s="1" t="s">
        <v>3467</v>
      </c>
      <c r="G1789" s="1">
        <v>660.48</v>
      </c>
      <c r="H1789" s="1">
        <v>1</v>
      </c>
      <c r="I1789" s="1">
        <f>Sales[[#This Row],[Selling Price]]*H1789</f>
        <v>660.48</v>
      </c>
      <c r="J1789" s="1">
        <f>VLOOKUP(Sales[[#This Row],[Product ID]],Products[],4,0)</f>
        <v>358.25</v>
      </c>
      <c r="K1789" s="1">
        <f>Sales[[#This Row],[Total Sales]]-Sales[[#This Row],[Cost price]]</f>
        <v>302.23</v>
      </c>
      <c r="L1789" s="1" t="str">
        <f>TEXT(Sales[[#This Row],[Date and Time]],"dddd")</f>
        <v>Monday</v>
      </c>
      <c r="M1789" s="1" t="str">
        <f>TEXT(Sales[[#This Row],[Date and Time]],"mm")</f>
        <v>10</v>
      </c>
      <c r="N1789" s="10" t="str">
        <f>TEXT(Sales[[#This Row],[Date and Time]],"mmmm")</f>
        <v>October</v>
      </c>
    </row>
    <row r="1790" spans="1:14" x14ac:dyDescent="0.3">
      <c r="A1790" s="1" t="s">
        <v>5258</v>
      </c>
      <c r="B1790" s="2">
        <v>45458.919583333336</v>
      </c>
      <c r="C1790" s="1" t="s">
        <v>3429</v>
      </c>
      <c r="D1790" s="1" t="s">
        <v>392</v>
      </c>
      <c r="E1790" s="1" t="s">
        <v>3479</v>
      </c>
      <c r="F1790" s="1" t="s">
        <v>3467</v>
      </c>
      <c r="G1790" s="1">
        <v>766.57</v>
      </c>
      <c r="H1790" s="1">
        <v>9</v>
      </c>
      <c r="I1790" s="1">
        <f>Sales[[#This Row],[Selling Price]]*H1790</f>
        <v>6899.13</v>
      </c>
      <c r="J1790" s="1">
        <f>VLOOKUP(Sales[[#This Row],[Product ID]],Products[],4,0)</f>
        <v>653.88</v>
      </c>
      <c r="K1790" s="1">
        <f>Sales[[#This Row],[Total Sales]]-Sales[[#This Row],[Cost price]]</f>
        <v>6245.25</v>
      </c>
      <c r="L1790" s="1" t="str">
        <f>TEXT(Sales[[#This Row],[Date and Time]],"dddd")</f>
        <v>Saturday</v>
      </c>
      <c r="M1790" s="1" t="str">
        <f>TEXT(Sales[[#This Row],[Date and Time]],"mm")</f>
        <v>06</v>
      </c>
      <c r="N1790" s="10" t="str">
        <f>TEXT(Sales[[#This Row],[Date and Time]],"mmmm")</f>
        <v>June</v>
      </c>
    </row>
    <row r="1791" spans="1:14" x14ac:dyDescent="0.3">
      <c r="A1791" s="1" t="s">
        <v>5259</v>
      </c>
      <c r="B1791" s="2">
        <v>45302.612916666665</v>
      </c>
      <c r="C1791" s="1" t="s">
        <v>3444</v>
      </c>
      <c r="D1791" s="1" t="s">
        <v>2529</v>
      </c>
      <c r="E1791" s="1" t="s">
        <v>3479</v>
      </c>
      <c r="F1791" s="1" t="s">
        <v>3469</v>
      </c>
      <c r="G1791" s="1">
        <v>737.11</v>
      </c>
      <c r="H1791" s="1">
        <v>2</v>
      </c>
      <c r="I1791" s="1">
        <f>Sales[[#This Row],[Selling Price]]*H1791</f>
        <v>1474.22</v>
      </c>
      <c r="J1791" s="1">
        <f>VLOOKUP(Sales[[#This Row],[Product ID]],Products[],4,0)</f>
        <v>148.63</v>
      </c>
      <c r="K1791" s="1">
        <f>Sales[[#This Row],[Total Sales]]-Sales[[#This Row],[Cost price]]</f>
        <v>1325.5900000000001</v>
      </c>
      <c r="L1791" s="1" t="str">
        <f>TEXT(Sales[[#This Row],[Date and Time]],"dddd")</f>
        <v>Thursday</v>
      </c>
      <c r="M1791" s="1" t="str">
        <f>TEXT(Sales[[#This Row],[Date and Time]],"mm")</f>
        <v>01</v>
      </c>
      <c r="N1791" s="10" t="str">
        <f>TEXT(Sales[[#This Row],[Date and Time]],"mmmm")</f>
        <v>January</v>
      </c>
    </row>
    <row r="1792" spans="1:14" x14ac:dyDescent="0.3">
      <c r="A1792" s="1" t="s">
        <v>5260</v>
      </c>
      <c r="B1792" s="2">
        <v>45533.989895833336</v>
      </c>
      <c r="C1792" s="1" t="s">
        <v>3413</v>
      </c>
      <c r="D1792" s="1" t="s">
        <v>2152</v>
      </c>
      <c r="E1792" s="1" t="s">
        <v>3479</v>
      </c>
      <c r="F1792" s="1" t="s">
        <v>3472</v>
      </c>
      <c r="G1792" s="1">
        <v>609.71</v>
      </c>
      <c r="H1792" s="1">
        <v>3</v>
      </c>
      <c r="I1792" s="1">
        <f>Sales[[#This Row],[Selling Price]]*H1792</f>
        <v>1829.13</v>
      </c>
      <c r="J1792" s="1">
        <f>VLOOKUP(Sales[[#This Row],[Product ID]],Products[],4,0)</f>
        <v>311.56</v>
      </c>
      <c r="K1792" s="1">
        <f>Sales[[#This Row],[Total Sales]]-Sales[[#This Row],[Cost price]]</f>
        <v>1517.5700000000002</v>
      </c>
      <c r="L1792" s="1" t="str">
        <f>TEXT(Sales[[#This Row],[Date and Time]],"dddd")</f>
        <v>Thursday</v>
      </c>
      <c r="M1792" s="1" t="str">
        <f>TEXT(Sales[[#This Row],[Date and Time]],"mm")</f>
        <v>08</v>
      </c>
      <c r="N1792" s="10" t="str">
        <f>TEXT(Sales[[#This Row],[Date and Time]],"mmmm")</f>
        <v>August</v>
      </c>
    </row>
    <row r="1793" spans="1:14" x14ac:dyDescent="0.3">
      <c r="A1793" s="1" t="s">
        <v>5261</v>
      </c>
      <c r="B1793" s="2">
        <v>45358.157453703701</v>
      </c>
      <c r="C1793" s="1" t="s">
        <v>3390</v>
      </c>
      <c r="D1793" s="1" t="s">
        <v>2822</v>
      </c>
      <c r="E1793" s="1" t="s">
        <v>3471</v>
      </c>
      <c r="F1793" s="1" t="s">
        <v>3472</v>
      </c>
      <c r="G1793" s="1">
        <v>1358.67</v>
      </c>
      <c r="H1793" s="1">
        <v>3</v>
      </c>
      <c r="I1793" s="1">
        <f>Sales[[#This Row],[Selling Price]]*H1793</f>
        <v>4076.01</v>
      </c>
      <c r="J1793" s="1">
        <f>VLOOKUP(Sales[[#This Row],[Product ID]],Products[],4,0)</f>
        <v>612.41999999999996</v>
      </c>
      <c r="K1793" s="1">
        <f>Sales[[#This Row],[Total Sales]]-Sales[[#This Row],[Cost price]]</f>
        <v>3463.59</v>
      </c>
      <c r="L1793" s="1" t="str">
        <f>TEXT(Sales[[#This Row],[Date and Time]],"dddd")</f>
        <v>Thursday</v>
      </c>
      <c r="M1793" s="1" t="str">
        <f>TEXT(Sales[[#This Row],[Date and Time]],"mm")</f>
        <v>03</v>
      </c>
      <c r="N1793" s="10" t="str">
        <f>TEXT(Sales[[#This Row],[Date and Time]],"mmmm")</f>
        <v>March</v>
      </c>
    </row>
    <row r="1794" spans="1:14" x14ac:dyDescent="0.3">
      <c r="A1794" s="1" t="s">
        <v>5262</v>
      </c>
      <c r="B1794" s="2">
        <v>45378.967581018522</v>
      </c>
      <c r="C1794" s="1" t="s">
        <v>3339</v>
      </c>
      <c r="D1794" s="1" t="s">
        <v>539</v>
      </c>
      <c r="E1794" s="1" t="s">
        <v>3479</v>
      </c>
      <c r="F1794" s="1" t="s">
        <v>3469</v>
      </c>
      <c r="G1794" s="1">
        <v>550.20000000000005</v>
      </c>
      <c r="H1794" s="1">
        <v>7</v>
      </c>
      <c r="I1794" s="1">
        <f>Sales[[#This Row],[Selling Price]]*H1794</f>
        <v>3851.4000000000005</v>
      </c>
      <c r="J1794" s="1">
        <f>VLOOKUP(Sales[[#This Row],[Product ID]],Products[],4,0)</f>
        <v>646.59</v>
      </c>
      <c r="K1794" s="1">
        <f>Sales[[#This Row],[Total Sales]]-Sales[[#This Row],[Cost price]]</f>
        <v>3204.8100000000004</v>
      </c>
      <c r="L1794" s="1" t="str">
        <f>TEXT(Sales[[#This Row],[Date and Time]],"dddd")</f>
        <v>Wednesday</v>
      </c>
      <c r="M1794" s="1" t="str">
        <f>TEXT(Sales[[#This Row],[Date and Time]],"mm")</f>
        <v>03</v>
      </c>
      <c r="N1794" s="10" t="str">
        <f>TEXT(Sales[[#This Row],[Date and Time]],"mmmm")</f>
        <v>March</v>
      </c>
    </row>
    <row r="1795" spans="1:14" x14ac:dyDescent="0.3">
      <c r="A1795" s="1" t="s">
        <v>5263</v>
      </c>
      <c r="B1795" s="2">
        <v>45339.424872685187</v>
      </c>
      <c r="C1795" s="1" t="s">
        <v>3394</v>
      </c>
      <c r="D1795" s="1" t="s">
        <v>1417</v>
      </c>
      <c r="E1795" s="1" t="s">
        <v>3479</v>
      </c>
      <c r="F1795" s="1" t="s">
        <v>3476</v>
      </c>
      <c r="G1795" s="1">
        <v>25.76</v>
      </c>
      <c r="H1795" s="1">
        <v>8</v>
      </c>
      <c r="I1795" s="1">
        <f>Sales[[#This Row],[Selling Price]]*H1795</f>
        <v>206.08</v>
      </c>
      <c r="J1795" s="1">
        <f>VLOOKUP(Sales[[#This Row],[Product ID]],Products[],4,0)</f>
        <v>74.92</v>
      </c>
      <c r="K1795" s="1">
        <f>Sales[[#This Row],[Total Sales]]-Sales[[#This Row],[Cost price]]</f>
        <v>131.16000000000003</v>
      </c>
      <c r="L1795" s="1" t="str">
        <f>TEXT(Sales[[#This Row],[Date and Time]],"dddd")</f>
        <v>Saturday</v>
      </c>
      <c r="M1795" s="1" t="str">
        <f>TEXT(Sales[[#This Row],[Date and Time]],"mm")</f>
        <v>02</v>
      </c>
      <c r="N1795" s="10" t="str">
        <f>TEXT(Sales[[#This Row],[Date and Time]],"mmmm")</f>
        <v>February</v>
      </c>
    </row>
    <row r="1796" spans="1:14" x14ac:dyDescent="0.3">
      <c r="A1796" s="1" t="s">
        <v>5264</v>
      </c>
      <c r="B1796" s="2">
        <v>45311.625740740739</v>
      </c>
      <c r="C1796" s="1" t="s">
        <v>3447</v>
      </c>
      <c r="D1796" s="1" t="s">
        <v>2604</v>
      </c>
      <c r="E1796" s="1" t="s">
        <v>3471</v>
      </c>
      <c r="F1796" s="1" t="s">
        <v>3462</v>
      </c>
      <c r="G1796" s="1">
        <v>297.95999999999998</v>
      </c>
      <c r="H1796" s="1">
        <v>8</v>
      </c>
      <c r="I1796" s="1">
        <f>Sales[[#This Row],[Selling Price]]*H1796</f>
        <v>2383.6799999999998</v>
      </c>
      <c r="J1796" s="1">
        <f>VLOOKUP(Sales[[#This Row],[Product ID]],Products[],4,0)</f>
        <v>521.98</v>
      </c>
      <c r="K1796" s="1">
        <f>Sales[[#This Row],[Total Sales]]-Sales[[#This Row],[Cost price]]</f>
        <v>1861.6999999999998</v>
      </c>
      <c r="L1796" s="1" t="str">
        <f>TEXT(Sales[[#This Row],[Date and Time]],"dddd")</f>
        <v>Saturday</v>
      </c>
      <c r="M1796" s="1" t="str">
        <f>TEXT(Sales[[#This Row],[Date and Time]],"mm")</f>
        <v>01</v>
      </c>
      <c r="N1796" s="10" t="str">
        <f>TEXT(Sales[[#This Row],[Date and Time]],"mmmm")</f>
        <v>January</v>
      </c>
    </row>
    <row r="1797" spans="1:14" x14ac:dyDescent="0.3">
      <c r="A1797" s="1" t="s">
        <v>5265</v>
      </c>
      <c r="B1797" s="2">
        <v>45300.541643518518</v>
      </c>
      <c r="C1797" s="1" t="s">
        <v>3429</v>
      </c>
      <c r="D1797" s="1" t="s">
        <v>843</v>
      </c>
      <c r="E1797" s="1" t="s">
        <v>3466</v>
      </c>
      <c r="F1797" s="1" t="s">
        <v>3472</v>
      </c>
      <c r="G1797" s="1">
        <v>378.57</v>
      </c>
      <c r="H1797" s="1">
        <v>9</v>
      </c>
      <c r="I1797" s="1">
        <f>Sales[[#This Row],[Selling Price]]*H1797</f>
        <v>3407.13</v>
      </c>
      <c r="J1797" s="1">
        <f>VLOOKUP(Sales[[#This Row],[Product ID]],Products[],4,0)</f>
        <v>653.88</v>
      </c>
      <c r="K1797" s="1">
        <f>Sales[[#This Row],[Total Sales]]-Sales[[#This Row],[Cost price]]</f>
        <v>2753.25</v>
      </c>
      <c r="L1797" s="1" t="str">
        <f>TEXT(Sales[[#This Row],[Date and Time]],"dddd")</f>
        <v>Tuesday</v>
      </c>
      <c r="M1797" s="1" t="str">
        <f>TEXT(Sales[[#This Row],[Date and Time]],"mm")</f>
        <v>01</v>
      </c>
      <c r="N1797" s="10" t="str">
        <f>TEXT(Sales[[#This Row],[Date and Time]],"mmmm")</f>
        <v>January</v>
      </c>
    </row>
    <row r="1798" spans="1:14" x14ac:dyDescent="0.3">
      <c r="A1798" s="1" t="s">
        <v>5266</v>
      </c>
      <c r="B1798" s="2">
        <v>45612.938333333332</v>
      </c>
      <c r="C1798" s="1" t="s">
        <v>3273</v>
      </c>
      <c r="D1798" s="1" t="s">
        <v>989</v>
      </c>
      <c r="E1798" s="1" t="s">
        <v>3479</v>
      </c>
      <c r="F1798" s="1" t="s">
        <v>3476</v>
      </c>
      <c r="G1798" s="1">
        <v>1291.74</v>
      </c>
      <c r="H1798" s="1">
        <v>5</v>
      </c>
      <c r="I1798" s="1">
        <f>Sales[[#This Row],[Selling Price]]*H1798</f>
        <v>6458.7</v>
      </c>
      <c r="J1798" s="1">
        <f>VLOOKUP(Sales[[#This Row],[Product ID]],Products[],4,0)</f>
        <v>963.58</v>
      </c>
      <c r="K1798" s="1">
        <f>Sales[[#This Row],[Total Sales]]-Sales[[#This Row],[Cost price]]</f>
        <v>5495.12</v>
      </c>
      <c r="L1798" s="1" t="str">
        <f>TEXT(Sales[[#This Row],[Date and Time]],"dddd")</f>
        <v>Saturday</v>
      </c>
      <c r="M1798" s="1" t="str">
        <f>TEXT(Sales[[#This Row],[Date and Time]],"mm")</f>
        <v>11</v>
      </c>
      <c r="N1798" s="10" t="str">
        <f>TEXT(Sales[[#This Row],[Date and Time]],"mmmm")</f>
        <v>November</v>
      </c>
    </row>
    <row r="1799" spans="1:14" x14ac:dyDescent="0.3">
      <c r="A1799" s="1" t="s">
        <v>5267</v>
      </c>
      <c r="B1799" s="2">
        <v>45411.345717592594</v>
      </c>
      <c r="C1799" s="1" t="s">
        <v>3311</v>
      </c>
      <c r="D1799" s="1" t="s">
        <v>1204</v>
      </c>
      <c r="E1799" s="1" t="s">
        <v>3471</v>
      </c>
      <c r="F1799" s="1" t="s">
        <v>3462</v>
      </c>
      <c r="G1799" s="1">
        <v>1550.66</v>
      </c>
      <c r="H1799" s="1">
        <v>10</v>
      </c>
      <c r="I1799" s="1">
        <f>Sales[[#This Row],[Selling Price]]*H1799</f>
        <v>15506.6</v>
      </c>
      <c r="J1799" s="1">
        <f>VLOOKUP(Sales[[#This Row],[Product ID]],Products[],4,0)</f>
        <v>961.88</v>
      </c>
      <c r="K1799" s="1">
        <f>Sales[[#This Row],[Total Sales]]-Sales[[#This Row],[Cost price]]</f>
        <v>14544.720000000001</v>
      </c>
      <c r="L1799" s="1" t="str">
        <f>TEXT(Sales[[#This Row],[Date and Time]],"dddd")</f>
        <v>Monday</v>
      </c>
      <c r="M1799" s="1" t="str">
        <f>TEXT(Sales[[#This Row],[Date and Time]],"mm")</f>
        <v>04</v>
      </c>
      <c r="N1799" s="10" t="str">
        <f>TEXT(Sales[[#This Row],[Date and Time]],"mmmm")</f>
        <v>April</v>
      </c>
    </row>
    <row r="1800" spans="1:14" x14ac:dyDescent="0.3">
      <c r="A1800" s="1" t="s">
        <v>5268</v>
      </c>
      <c r="B1800" s="2">
        <v>45395.938877314817</v>
      </c>
      <c r="C1800" s="1" t="s">
        <v>3333</v>
      </c>
      <c r="D1800" s="1" t="s">
        <v>2497</v>
      </c>
      <c r="E1800" s="1" t="s">
        <v>3461</v>
      </c>
      <c r="F1800" s="1" t="s">
        <v>3476</v>
      </c>
      <c r="G1800" s="1">
        <v>1738.42</v>
      </c>
      <c r="H1800" s="1">
        <v>8</v>
      </c>
      <c r="I1800" s="1">
        <f>Sales[[#This Row],[Selling Price]]*H1800</f>
        <v>13907.36</v>
      </c>
      <c r="J1800" s="1">
        <f>VLOOKUP(Sales[[#This Row],[Product ID]],Products[],4,0)</f>
        <v>783.02</v>
      </c>
      <c r="K1800" s="1">
        <f>Sales[[#This Row],[Total Sales]]-Sales[[#This Row],[Cost price]]</f>
        <v>13124.34</v>
      </c>
      <c r="L1800" s="1" t="str">
        <f>TEXT(Sales[[#This Row],[Date and Time]],"dddd")</f>
        <v>Saturday</v>
      </c>
      <c r="M1800" s="1" t="str">
        <f>TEXT(Sales[[#This Row],[Date and Time]],"mm")</f>
        <v>04</v>
      </c>
      <c r="N1800" s="10" t="str">
        <f>TEXT(Sales[[#This Row],[Date and Time]],"mmmm")</f>
        <v>April</v>
      </c>
    </row>
    <row r="1801" spans="1:14" x14ac:dyDescent="0.3">
      <c r="A1801" s="1" t="s">
        <v>5269</v>
      </c>
      <c r="B1801" s="2">
        <v>45351.061111111114</v>
      </c>
      <c r="C1801" s="1" t="s">
        <v>3267</v>
      </c>
      <c r="D1801" s="1" t="s">
        <v>158</v>
      </c>
      <c r="E1801" s="1" t="s">
        <v>3471</v>
      </c>
      <c r="F1801" s="1" t="s">
        <v>3469</v>
      </c>
      <c r="G1801" s="1">
        <v>37.71</v>
      </c>
      <c r="H1801" s="1">
        <v>7</v>
      </c>
      <c r="I1801" s="1">
        <f>Sales[[#This Row],[Selling Price]]*H1801</f>
        <v>263.97000000000003</v>
      </c>
      <c r="J1801" s="1">
        <f>VLOOKUP(Sales[[#This Row],[Product ID]],Products[],4,0)</f>
        <v>465.59</v>
      </c>
      <c r="K1801" s="1">
        <f>Sales[[#This Row],[Total Sales]]-Sales[[#This Row],[Cost price]]</f>
        <v>-201.61999999999995</v>
      </c>
      <c r="L1801" s="1" t="str">
        <f>TEXT(Sales[[#This Row],[Date and Time]],"dddd")</f>
        <v>Thursday</v>
      </c>
      <c r="M1801" s="1" t="str">
        <f>TEXT(Sales[[#This Row],[Date and Time]],"mm")</f>
        <v>02</v>
      </c>
      <c r="N1801" s="10" t="str">
        <f>TEXT(Sales[[#This Row],[Date and Time]],"mmmm")</f>
        <v>February</v>
      </c>
    </row>
    <row r="1802" spans="1:14" x14ac:dyDescent="0.3">
      <c r="A1802" s="1" t="s">
        <v>5270</v>
      </c>
      <c r="B1802" s="2">
        <v>45532.850185185183</v>
      </c>
      <c r="C1802" s="1" t="s">
        <v>3403</v>
      </c>
      <c r="D1802" s="1" t="s">
        <v>486</v>
      </c>
      <c r="E1802" s="1" t="s">
        <v>3479</v>
      </c>
      <c r="F1802" s="1" t="s">
        <v>3467</v>
      </c>
      <c r="G1802" s="1">
        <v>521.67999999999995</v>
      </c>
      <c r="H1802" s="1">
        <v>5</v>
      </c>
      <c r="I1802" s="1">
        <f>Sales[[#This Row],[Selling Price]]*H1802</f>
        <v>2608.3999999999996</v>
      </c>
      <c r="J1802" s="1">
        <f>VLOOKUP(Sales[[#This Row],[Product ID]],Products[],4,0)</f>
        <v>904.67</v>
      </c>
      <c r="K1802" s="1">
        <f>Sales[[#This Row],[Total Sales]]-Sales[[#This Row],[Cost price]]</f>
        <v>1703.7299999999996</v>
      </c>
      <c r="L1802" s="1" t="str">
        <f>TEXT(Sales[[#This Row],[Date and Time]],"dddd")</f>
        <v>Wednesday</v>
      </c>
      <c r="M1802" s="1" t="str">
        <f>TEXT(Sales[[#This Row],[Date and Time]],"mm")</f>
        <v>08</v>
      </c>
      <c r="N1802" s="10" t="str">
        <f>TEXT(Sales[[#This Row],[Date and Time]],"mmmm")</f>
        <v>August</v>
      </c>
    </row>
    <row r="1803" spans="1:14" x14ac:dyDescent="0.3">
      <c r="A1803" s="1" t="s">
        <v>5271</v>
      </c>
      <c r="B1803" s="2">
        <v>45363.792118055557</v>
      </c>
      <c r="C1803" s="1" t="s">
        <v>3350</v>
      </c>
      <c r="D1803" s="1" t="s">
        <v>510</v>
      </c>
      <c r="E1803" s="1" t="s">
        <v>3464</v>
      </c>
      <c r="F1803" s="1" t="s">
        <v>3472</v>
      </c>
      <c r="G1803" s="1">
        <v>1218.54</v>
      </c>
      <c r="H1803" s="1">
        <v>8</v>
      </c>
      <c r="I1803" s="1">
        <f>Sales[[#This Row],[Selling Price]]*H1803</f>
        <v>9748.32</v>
      </c>
      <c r="J1803" s="1">
        <f>VLOOKUP(Sales[[#This Row],[Product ID]],Products[],4,0)</f>
        <v>943.24</v>
      </c>
      <c r="K1803" s="1">
        <f>Sales[[#This Row],[Total Sales]]-Sales[[#This Row],[Cost price]]</f>
        <v>8805.08</v>
      </c>
      <c r="L1803" s="1" t="str">
        <f>TEXT(Sales[[#This Row],[Date and Time]],"dddd")</f>
        <v>Tuesday</v>
      </c>
      <c r="M1803" s="1" t="str">
        <f>TEXT(Sales[[#This Row],[Date and Time]],"mm")</f>
        <v>03</v>
      </c>
      <c r="N1803" s="10" t="str">
        <f>TEXT(Sales[[#This Row],[Date and Time]],"mmmm")</f>
        <v>March</v>
      </c>
    </row>
    <row r="1804" spans="1:14" x14ac:dyDescent="0.3">
      <c r="A1804" s="1" t="s">
        <v>5272</v>
      </c>
      <c r="B1804" s="2">
        <v>45515.763703703706</v>
      </c>
      <c r="C1804" s="1" t="s">
        <v>3402</v>
      </c>
      <c r="D1804" s="1" t="s">
        <v>1593</v>
      </c>
      <c r="E1804" s="1" t="s">
        <v>3461</v>
      </c>
      <c r="F1804" s="1" t="s">
        <v>3472</v>
      </c>
      <c r="G1804" s="1">
        <v>580.48</v>
      </c>
      <c r="H1804" s="1">
        <v>7</v>
      </c>
      <c r="I1804" s="1">
        <f>Sales[[#This Row],[Selling Price]]*H1804</f>
        <v>4063.36</v>
      </c>
      <c r="J1804" s="1">
        <f>VLOOKUP(Sales[[#This Row],[Product ID]],Products[],4,0)</f>
        <v>581.64</v>
      </c>
      <c r="K1804" s="1">
        <f>Sales[[#This Row],[Total Sales]]-Sales[[#This Row],[Cost price]]</f>
        <v>3481.7200000000003</v>
      </c>
      <c r="L1804" s="1" t="str">
        <f>TEXT(Sales[[#This Row],[Date and Time]],"dddd")</f>
        <v>Sunday</v>
      </c>
      <c r="M1804" s="1" t="str">
        <f>TEXT(Sales[[#This Row],[Date and Time]],"mm")</f>
        <v>08</v>
      </c>
      <c r="N1804" s="10" t="str">
        <f>TEXT(Sales[[#This Row],[Date and Time]],"mmmm")</f>
        <v>August</v>
      </c>
    </row>
    <row r="1805" spans="1:14" x14ac:dyDescent="0.3">
      <c r="A1805" s="1" t="s">
        <v>5273</v>
      </c>
      <c r="B1805" s="2">
        <v>45518.355312500003</v>
      </c>
      <c r="C1805" s="1" t="s">
        <v>3273</v>
      </c>
      <c r="D1805" s="1" t="s">
        <v>2397</v>
      </c>
      <c r="E1805" s="1" t="s">
        <v>3471</v>
      </c>
      <c r="F1805" s="1" t="s">
        <v>3472</v>
      </c>
      <c r="G1805" s="1">
        <v>551.08000000000004</v>
      </c>
      <c r="H1805" s="1">
        <v>3</v>
      </c>
      <c r="I1805" s="1">
        <f>Sales[[#This Row],[Selling Price]]*H1805</f>
        <v>1653.2400000000002</v>
      </c>
      <c r="J1805" s="1">
        <f>VLOOKUP(Sales[[#This Row],[Product ID]],Products[],4,0)</f>
        <v>963.58</v>
      </c>
      <c r="K1805" s="1">
        <f>Sales[[#This Row],[Total Sales]]-Sales[[#This Row],[Cost price]]</f>
        <v>689.6600000000002</v>
      </c>
      <c r="L1805" s="1" t="str">
        <f>TEXT(Sales[[#This Row],[Date and Time]],"dddd")</f>
        <v>Wednesday</v>
      </c>
      <c r="M1805" s="1" t="str">
        <f>TEXT(Sales[[#This Row],[Date and Time]],"mm")</f>
        <v>08</v>
      </c>
      <c r="N1805" s="10" t="str">
        <f>TEXT(Sales[[#This Row],[Date and Time]],"mmmm")</f>
        <v>August</v>
      </c>
    </row>
    <row r="1806" spans="1:14" x14ac:dyDescent="0.3">
      <c r="A1806" s="1" t="s">
        <v>5274</v>
      </c>
      <c r="B1806" s="2">
        <v>45294.17627314815</v>
      </c>
      <c r="C1806" s="1" t="s">
        <v>3264</v>
      </c>
      <c r="D1806" s="1" t="s">
        <v>2307</v>
      </c>
      <c r="E1806" s="1" t="s">
        <v>3466</v>
      </c>
      <c r="F1806" s="1" t="s">
        <v>3469</v>
      </c>
      <c r="G1806" s="1">
        <v>1334.79</v>
      </c>
      <c r="H1806" s="1">
        <v>8</v>
      </c>
      <c r="I1806" s="1">
        <f>Sales[[#This Row],[Selling Price]]*H1806</f>
        <v>10678.32</v>
      </c>
      <c r="J1806" s="1">
        <f>VLOOKUP(Sales[[#This Row],[Product ID]],Products[],4,0)</f>
        <v>249.12</v>
      </c>
      <c r="K1806" s="1">
        <f>Sales[[#This Row],[Total Sales]]-Sales[[#This Row],[Cost price]]</f>
        <v>10429.199999999999</v>
      </c>
      <c r="L1806" s="1" t="str">
        <f>TEXT(Sales[[#This Row],[Date and Time]],"dddd")</f>
        <v>Wednesday</v>
      </c>
      <c r="M1806" s="1" t="str">
        <f>TEXT(Sales[[#This Row],[Date and Time]],"mm")</f>
        <v>01</v>
      </c>
      <c r="N1806" s="10" t="str">
        <f>TEXT(Sales[[#This Row],[Date and Time]],"mmmm")</f>
        <v>January</v>
      </c>
    </row>
    <row r="1807" spans="1:14" x14ac:dyDescent="0.3">
      <c r="A1807" s="1" t="s">
        <v>5275</v>
      </c>
      <c r="B1807" s="2">
        <v>45424.117152777777</v>
      </c>
      <c r="C1807" s="1" t="s">
        <v>3389</v>
      </c>
      <c r="D1807" s="1" t="s">
        <v>1578</v>
      </c>
      <c r="E1807" s="1" t="s">
        <v>3466</v>
      </c>
      <c r="F1807" s="1" t="s">
        <v>3467</v>
      </c>
      <c r="G1807" s="1">
        <v>1648.74</v>
      </c>
      <c r="H1807" s="1">
        <v>1</v>
      </c>
      <c r="I1807" s="1">
        <f>Sales[[#This Row],[Selling Price]]*H1807</f>
        <v>1648.74</v>
      </c>
      <c r="J1807" s="1">
        <f>VLOOKUP(Sales[[#This Row],[Product ID]],Products[],4,0)</f>
        <v>226.52</v>
      </c>
      <c r="K1807" s="1">
        <f>Sales[[#This Row],[Total Sales]]-Sales[[#This Row],[Cost price]]</f>
        <v>1422.22</v>
      </c>
      <c r="L1807" s="1" t="str">
        <f>TEXT(Sales[[#This Row],[Date and Time]],"dddd")</f>
        <v>Sunday</v>
      </c>
      <c r="M1807" s="1" t="str">
        <f>TEXT(Sales[[#This Row],[Date and Time]],"mm")</f>
        <v>05</v>
      </c>
      <c r="N1807" s="10" t="str">
        <f>TEXT(Sales[[#This Row],[Date and Time]],"mmmm")</f>
        <v>May</v>
      </c>
    </row>
    <row r="1808" spans="1:14" x14ac:dyDescent="0.3">
      <c r="A1808" s="1" t="s">
        <v>5276</v>
      </c>
      <c r="B1808" s="2">
        <v>45333.715775462966</v>
      </c>
      <c r="C1808" s="1" t="s">
        <v>3433</v>
      </c>
      <c r="D1808" s="1" t="s">
        <v>2960</v>
      </c>
      <c r="E1808" s="1" t="s">
        <v>3466</v>
      </c>
      <c r="F1808" s="1" t="s">
        <v>3462</v>
      </c>
      <c r="G1808" s="1">
        <v>1905.75</v>
      </c>
      <c r="H1808" s="1">
        <v>9</v>
      </c>
      <c r="I1808" s="1">
        <f>Sales[[#This Row],[Selling Price]]*H1808</f>
        <v>17151.75</v>
      </c>
      <c r="J1808" s="1">
        <f>VLOOKUP(Sales[[#This Row],[Product ID]],Products[],4,0)</f>
        <v>452.2</v>
      </c>
      <c r="K1808" s="1">
        <f>Sales[[#This Row],[Total Sales]]-Sales[[#This Row],[Cost price]]</f>
        <v>16699.55</v>
      </c>
      <c r="L1808" s="1" t="str">
        <f>TEXT(Sales[[#This Row],[Date and Time]],"dddd")</f>
        <v>Sunday</v>
      </c>
      <c r="M1808" s="1" t="str">
        <f>TEXT(Sales[[#This Row],[Date and Time]],"mm")</f>
        <v>02</v>
      </c>
      <c r="N1808" s="10" t="str">
        <f>TEXT(Sales[[#This Row],[Date and Time]],"mmmm")</f>
        <v>February</v>
      </c>
    </row>
    <row r="1809" spans="1:14" x14ac:dyDescent="0.3">
      <c r="A1809" s="1" t="s">
        <v>5277</v>
      </c>
      <c r="B1809" s="2">
        <v>45509.576828703706</v>
      </c>
      <c r="C1809" s="1" t="s">
        <v>3368</v>
      </c>
      <c r="D1809" s="1" t="s">
        <v>1512</v>
      </c>
      <c r="E1809" s="1" t="s">
        <v>3466</v>
      </c>
      <c r="F1809" s="1" t="s">
        <v>3469</v>
      </c>
      <c r="G1809" s="1">
        <v>878.28</v>
      </c>
      <c r="H1809" s="1">
        <v>10</v>
      </c>
      <c r="I1809" s="1">
        <f>Sales[[#This Row],[Selling Price]]*H1809</f>
        <v>8782.7999999999993</v>
      </c>
      <c r="J1809" s="1">
        <f>VLOOKUP(Sales[[#This Row],[Product ID]],Products[],4,0)</f>
        <v>197.58</v>
      </c>
      <c r="K1809" s="1">
        <f>Sales[[#This Row],[Total Sales]]-Sales[[#This Row],[Cost price]]</f>
        <v>8585.2199999999993</v>
      </c>
      <c r="L1809" s="1" t="str">
        <f>TEXT(Sales[[#This Row],[Date and Time]],"dddd")</f>
        <v>Monday</v>
      </c>
      <c r="M1809" s="1" t="str">
        <f>TEXT(Sales[[#This Row],[Date and Time]],"mm")</f>
        <v>08</v>
      </c>
      <c r="N1809" s="10" t="str">
        <f>TEXT(Sales[[#This Row],[Date and Time]],"mmmm")</f>
        <v>August</v>
      </c>
    </row>
    <row r="1810" spans="1:14" x14ac:dyDescent="0.3">
      <c r="A1810" s="1" t="s">
        <v>5278</v>
      </c>
      <c r="B1810" s="2">
        <v>45384.525555555556</v>
      </c>
      <c r="C1810" s="1" t="s">
        <v>3426</v>
      </c>
      <c r="D1810" s="1" t="s">
        <v>3063</v>
      </c>
      <c r="E1810" s="1" t="s">
        <v>3464</v>
      </c>
      <c r="F1810" s="1" t="s">
        <v>3476</v>
      </c>
      <c r="G1810" s="1">
        <v>713.91</v>
      </c>
      <c r="H1810" s="1">
        <v>1</v>
      </c>
      <c r="I1810" s="1">
        <f>Sales[[#This Row],[Selling Price]]*H1810</f>
        <v>713.91</v>
      </c>
      <c r="J1810" s="1">
        <f>VLOOKUP(Sales[[#This Row],[Product ID]],Products[],4,0)</f>
        <v>18.7</v>
      </c>
      <c r="K1810" s="1">
        <f>Sales[[#This Row],[Total Sales]]-Sales[[#This Row],[Cost price]]</f>
        <v>695.20999999999992</v>
      </c>
      <c r="L1810" s="1" t="str">
        <f>TEXT(Sales[[#This Row],[Date and Time]],"dddd")</f>
        <v>Tuesday</v>
      </c>
      <c r="M1810" s="1" t="str">
        <f>TEXT(Sales[[#This Row],[Date and Time]],"mm")</f>
        <v>04</v>
      </c>
      <c r="N1810" s="10" t="str">
        <f>TEXT(Sales[[#This Row],[Date and Time]],"mmmm")</f>
        <v>April</v>
      </c>
    </row>
    <row r="1811" spans="1:14" x14ac:dyDescent="0.3">
      <c r="A1811" s="1" t="s">
        <v>5279</v>
      </c>
      <c r="B1811" s="2">
        <v>45598.043993055559</v>
      </c>
      <c r="C1811" s="1" t="s">
        <v>3366</v>
      </c>
      <c r="D1811" s="1" t="s">
        <v>1781</v>
      </c>
      <c r="E1811" s="1" t="s">
        <v>3471</v>
      </c>
      <c r="F1811" s="1" t="s">
        <v>3469</v>
      </c>
      <c r="G1811" s="1">
        <v>732.46</v>
      </c>
      <c r="H1811" s="1">
        <v>2</v>
      </c>
      <c r="I1811" s="1">
        <f>Sales[[#This Row],[Selling Price]]*H1811</f>
        <v>1464.92</v>
      </c>
      <c r="J1811" s="1">
        <f>VLOOKUP(Sales[[#This Row],[Product ID]],Products[],4,0)</f>
        <v>669.31</v>
      </c>
      <c r="K1811" s="1">
        <f>Sales[[#This Row],[Total Sales]]-Sales[[#This Row],[Cost price]]</f>
        <v>795.61000000000013</v>
      </c>
      <c r="L1811" s="1" t="str">
        <f>TEXT(Sales[[#This Row],[Date and Time]],"dddd")</f>
        <v>Saturday</v>
      </c>
      <c r="M1811" s="1" t="str">
        <f>TEXT(Sales[[#This Row],[Date and Time]],"mm")</f>
        <v>11</v>
      </c>
      <c r="N1811" s="10" t="str">
        <f>TEXT(Sales[[#This Row],[Date and Time]],"mmmm")</f>
        <v>November</v>
      </c>
    </row>
    <row r="1812" spans="1:14" x14ac:dyDescent="0.3">
      <c r="A1812" s="1" t="s">
        <v>5280</v>
      </c>
      <c r="B1812" s="2">
        <v>45450.996620370373</v>
      </c>
      <c r="C1812" s="1" t="s">
        <v>3431</v>
      </c>
      <c r="D1812" s="1" t="s">
        <v>969</v>
      </c>
      <c r="E1812" s="1" t="s">
        <v>3464</v>
      </c>
      <c r="F1812" s="1" t="s">
        <v>3472</v>
      </c>
      <c r="G1812" s="1">
        <v>575.49</v>
      </c>
      <c r="H1812" s="1">
        <v>3</v>
      </c>
      <c r="I1812" s="1">
        <f>Sales[[#This Row],[Selling Price]]*H1812</f>
        <v>1726.47</v>
      </c>
      <c r="J1812" s="1">
        <f>VLOOKUP(Sales[[#This Row],[Product ID]],Products[],4,0)</f>
        <v>750.55</v>
      </c>
      <c r="K1812" s="1">
        <f>Sales[[#This Row],[Total Sales]]-Sales[[#This Row],[Cost price]]</f>
        <v>975.92000000000007</v>
      </c>
      <c r="L1812" s="1" t="str">
        <f>TEXT(Sales[[#This Row],[Date and Time]],"dddd")</f>
        <v>Friday</v>
      </c>
      <c r="M1812" s="1" t="str">
        <f>TEXT(Sales[[#This Row],[Date and Time]],"mm")</f>
        <v>06</v>
      </c>
      <c r="N1812" s="10" t="str">
        <f>TEXT(Sales[[#This Row],[Date and Time]],"mmmm")</f>
        <v>June</v>
      </c>
    </row>
    <row r="1813" spans="1:14" x14ac:dyDescent="0.3">
      <c r="A1813" s="1" t="s">
        <v>5281</v>
      </c>
      <c r="B1813" s="2">
        <v>45581.825243055559</v>
      </c>
      <c r="C1813" s="1" t="s">
        <v>3305</v>
      </c>
      <c r="D1813" s="1" t="s">
        <v>2343</v>
      </c>
      <c r="E1813" s="1" t="s">
        <v>3464</v>
      </c>
      <c r="F1813" s="1" t="s">
        <v>3469</v>
      </c>
      <c r="G1813" s="1">
        <v>621.9</v>
      </c>
      <c r="H1813" s="1">
        <v>9</v>
      </c>
      <c r="I1813" s="1">
        <f>Sales[[#This Row],[Selling Price]]*H1813</f>
        <v>5597.0999999999995</v>
      </c>
      <c r="J1813" s="1">
        <f>VLOOKUP(Sales[[#This Row],[Product ID]],Products[],4,0)</f>
        <v>376.96</v>
      </c>
      <c r="K1813" s="1">
        <f>Sales[[#This Row],[Total Sales]]-Sales[[#This Row],[Cost price]]</f>
        <v>5220.1399999999994</v>
      </c>
      <c r="L1813" s="1" t="str">
        <f>TEXT(Sales[[#This Row],[Date and Time]],"dddd")</f>
        <v>Wednesday</v>
      </c>
      <c r="M1813" s="1" t="str">
        <f>TEXT(Sales[[#This Row],[Date and Time]],"mm")</f>
        <v>10</v>
      </c>
      <c r="N1813" s="10" t="str">
        <f>TEXT(Sales[[#This Row],[Date and Time]],"mmmm")</f>
        <v>October</v>
      </c>
    </row>
    <row r="1814" spans="1:14" x14ac:dyDescent="0.3">
      <c r="A1814" s="1" t="s">
        <v>5282</v>
      </c>
      <c r="B1814" s="2">
        <v>45302.848495370374</v>
      </c>
      <c r="C1814" s="1" t="s">
        <v>3264</v>
      </c>
      <c r="D1814" s="1" t="s">
        <v>615</v>
      </c>
      <c r="E1814" s="1" t="s">
        <v>3464</v>
      </c>
      <c r="F1814" s="1" t="s">
        <v>3472</v>
      </c>
      <c r="G1814" s="1">
        <v>518.41</v>
      </c>
      <c r="H1814" s="1">
        <v>7</v>
      </c>
      <c r="I1814" s="1">
        <f>Sales[[#This Row],[Selling Price]]*H1814</f>
        <v>3628.87</v>
      </c>
      <c r="J1814" s="1">
        <f>VLOOKUP(Sales[[#This Row],[Product ID]],Products[],4,0)</f>
        <v>249.12</v>
      </c>
      <c r="K1814" s="1">
        <f>Sales[[#This Row],[Total Sales]]-Sales[[#This Row],[Cost price]]</f>
        <v>3379.75</v>
      </c>
      <c r="L1814" s="1" t="str">
        <f>TEXT(Sales[[#This Row],[Date and Time]],"dddd")</f>
        <v>Thursday</v>
      </c>
      <c r="M1814" s="1" t="str">
        <f>TEXT(Sales[[#This Row],[Date and Time]],"mm")</f>
        <v>01</v>
      </c>
      <c r="N1814" s="10" t="str">
        <f>TEXT(Sales[[#This Row],[Date and Time]],"mmmm")</f>
        <v>January</v>
      </c>
    </row>
    <row r="1815" spans="1:14" x14ac:dyDescent="0.3">
      <c r="A1815" s="1" t="s">
        <v>5283</v>
      </c>
      <c r="B1815" s="2">
        <v>45374.583564814813</v>
      </c>
      <c r="C1815" s="1" t="s">
        <v>3302</v>
      </c>
      <c r="D1815" s="1" t="s">
        <v>1614</v>
      </c>
      <c r="E1815" s="1" t="s">
        <v>3464</v>
      </c>
      <c r="F1815" s="1" t="s">
        <v>3462</v>
      </c>
      <c r="G1815" s="1">
        <v>1219.32</v>
      </c>
      <c r="H1815" s="1">
        <v>6</v>
      </c>
      <c r="I1815" s="1">
        <f>Sales[[#This Row],[Selling Price]]*H1815</f>
        <v>7315.92</v>
      </c>
      <c r="J1815" s="1">
        <f>VLOOKUP(Sales[[#This Row],[Product ID]],Products[],4,0)</f>
        <v>71.47</v>
      </c>
      <c r="K1815" s="1">
        <f>Sales[[#This Row],[Total Sales]]-Sales[[#This Row],[Cost price]]</f>
        <v>7244.45</v>
      </c>
      <c r="L1815" s="1" t="str">
        <f>TEXT(Sales[[#This Row],[Date and Time]],"dddd")</f>
        <v>Saturday</v>
      </c>
      <c r="M1815" s="1" t="str">
        <f>TEXT(Sales[[#This Row],[Date and Time]],"mm")</f>
        <v>03</v>
      </c>
      <c r="N1815" s="10" t="str">
        <f>TEXT(Sales[[#This Row],[Date and Time]],"mmmm")</f>
        <v>March</v>
      </c>
    </row>
    <row r="1816" spans="1:14" x14ac:dyDescent="0.3">
      <c r="A1816" s="1" t="s">
        <v>5284</v>
      </c>
      <c r="B1816" s="2">
        <v>45499.159907407404</v>
      </c>
      <c r="C1816" s="1" t="s">
        <v>3381</v>
      </c>
      <c r="D1816" s="1" t="s">
        <v>2589</v>
      </c>
      <c r="E1816" s="1" t="s">
        <v>3471</v>
      </c>
      <c r="F1816" s="1" t="s">
        <v>3476</v>
      </c>
      <c r="G1816" s="1">
        <v>1058.06</v>
      </c>
      <c r="H1816" s="1">
        <v>8</v>
      </c>
      <c r="I1816" s="1">
        <f>Sales[[#This Row],[Selling Price]]*H1816</f>
        <v>8464.48</v>
      </c>
      <c r="J1816" s="1">
        <f>VLOOKUP(Sales[[#This Row],[Product ID]],Products[],4,0)</f>
        <v>505.04</v>
      </c>
      <c r="K1816" s="1">
        <f>Sales[[#This Row],[Total Sales]]-Sales[[#This Row],[Cost price]]</f>
        <v>7959.44</v>
      </c>
      <c r="L1816" s="1" t="str">
        <f>TEXT(Sales[[#This Row],[Date and Time]],"dddd")</f>
        <v>Friday</v>
      </c>
      <c r="M1816" s="1" t="str">
        <f>TEXT(Sales[[#This Row],[Date and Time]],"mm")</f>
        <v>07</v>
      </c>
      <c r="N1816" s="10" t="str">
        <f>TEXT(Sales[[#This Row],[Date and Time]],"mmmm")</f>
        <v>July</v>
      </c>
    </row>
    <row r="1817" spans="1:14" x14ac:dyDescent="0.3">
      <c r="A1817" s="1" t="s">
        <v>5285</v>
      </c>
      <c r="B1817" s="2">
        <v>45297.784421296295</v>
      </c>
      <c r="C1817" s="1" t="s">
        <v>3401</v>
      </c>
      <c r="D1817" s="1" t="s">
        <v>2473</v>
      </c>
      <c r="E1817" s="1" t="s">
        <v>3461</v>
      </c>
      <c r="F1817" s="1" t="s">
        <v>3472</v>
      </c>
      <c r="G1817" s="1">
        <v>518.62</v>
      </c>
      <c r="H1817" s="1">
        <v>7</v>
      </c>
      <c r="I1817" s="1">
        <f>Sales[[#This Row],[Selling Price]]*H1817</f>
        <v>3630.34</v>
      </c>
      <c r="J1817" s="1">
        <f>VLOOKUP(Sales[[#This Row],[Product ID]],Products[],4,0)</f>
        <v>93.21</v>
      </c>
      <c r="K1817" s="1">
        <f>Sales[[#This Row],[Total Sales]]-Sales[[#This Row],[Cost price]]</f>
        <v>3537.13</v>
      </c>
      <c r="L1817" s="1" t="str">
        <f>TEXT(Sales[[#This Row],[Date and Time]],"dddd")</f>
        <v>Saturday</v>
      </c>
      <c r="M1817" s="1" t="str">
        <f>TEXT(Sales[[#This Row],[Date and Time]],"mm")</f>
        <v>01</v>
      </c>
      <c r="N1817" s="10" t="str">
        <f>TEXT(Sales[[#This Row],[Date and Time]],"mmmm")</f>
        <v>January</v>
      </c>
    </row>
    <row r="1818" spans="1:14" x14ac:dyDescent="0.3">
      <c r="A1818" s="1" t="s">
        <v>5286</v>
      </c>
      <c r="B1818" s="2">
        <v>45380.629872685182</v>
      </c>
      <c r="C1818" s="1" t="s">
        <v>3437</v>
      </c>
      <c r="D1818" s="1" t="s">
        <v>2620</v>
      </c>
      <c r="E1818" s="1" t="s">
        <v>3479</v>
      </c>
      <c r="F1818" s="1" t="s">
        <v>3469</v>
      </c>
      <c r="G1818" s="1">
        <v>1328.77</v>
      </c>
      <c r="H1818" s="1">
        <v>6</v>
      </c>
      <c r="I1818" s="1">
        <f>Sales[[#This Row],[Selling Price]]*H1818</f>
        <v>7972.62</v>
      </c>
      <c r="J1818" s="1">
        <f>VLOOKUP(Sales[[#This Row],[Product ID]],Products[],4,0)</f>
        <v>986.68</v>
      </c>
      <c r="K1818" s="1">
        <f>Sales[[#This Row],[Total Sales]]-Sales[[#This Row],[Cost price]]</f>
        <v>6985.94</v>
      </c>
      <c r="L1818" s="1" t="str">
        <f>TEXT(Sales[[#This Row],[Date and Time]],"dddd")</f>
        <v>Friday</v>
      </c>
      <c r="M1818" s="1" t="str">
        <f>TEXT(Sales[[#This Row],[Date and Time]],"mm")</f>
        <v>03</v>
      </c>
      <c r="N1818" s="10" t="str">
        <f>TEXT(Sales[[#This Row],[Date and Time]],"mmmm")</f>
        <v>March</v>
      </c>
    </row>
    <row r="1819" spans="1:14" x14ac:dyDescent="0.3">
      <c r="A1819" s="1" t="s">
        <v>5287</v>
      </c>
      <c r="B1819" s="2">
        <v>45579.827546296299</v>
      </c>
      <c r="C1819" s="1" t="s">
        <v>3442</v>
      </c>
      <c r="D1819" s="1" t="s">
        <v>2996</v>
      </c>
      <c r="E1819" s="1" t="s">
        <v>3471</v>
      </c>
      <c r="F1819" s="1" t="s">
        <v>3476</v>
      </c>
      <c r="G1819" s="1">
        <v>284.85000000000002</v>
      </c>
      <c r="H1819" s="1">
        <v>4</v>
      </c>
      <c r="I1819" s="1">
        <f>Sales[[#This Row],[Selling Price]]*H1819</f>
        <v>1139.4000000000001</v>
      </c>
      <c r="J1819" s="1">
        <f>VLOOKUP(Sales[[#This Row],[Product ID]],Products[],4,0)</f>
        <v>532.16999999999996</v>
      </c>
      <c r="K1819" s="1">
        <f>Sales[[#This Row],[Total Sales]]-Sales[[#This Row],[Cost price]]</f>
        <v>607.23000000000013</v>
      </c>
      <c r="L1819" s="1" t="str">
        <f>TEXT(Sales[[#This Row],[Date and Time]],"dddd")</f>
        <v>Monday</v>
      </c>
      <c r="M1819" s="1" t="str">
        <f>TEXT(Sales[[#This Row],[Date and Time]],"mm")</f>
        <v>10</v>
      </c>
      <c r="N1819" s="10" t="str">
        <f>TEXT(Sales[[#This Row],[Date and Time]],"mmmm")</f>
        <v>October</v>
      </c>
    </row>
    <row r="1820" spans="1:14" x14ac:dyDescent="0.3">
      <c r="A1820" s="1" t="s">
        <v>5288</v>
      </c>
      <c r="B1820" s="2">
        <v>45324.460393518515</v>
      </c>
      <c r="C1820" s="1" t="s">
        <v>3398</v>
      </c>
      <c r="D1820" s="1" t="s">
        <v>142</v>
      </c>
      <c r="E1820" s="1" t="s">
        <v>3466</v>
      </c>
      <c r="F1820" s="1" t="s">
        <v>3462</v>
      </c>
      <c r="G1820" s="1">
        <v>1589.6</v>
      </c>
      <c r="H1820" s="1">
        <v>3</v>
      </c>
      <c r="I1820" s="1">
        <f>Sales[[#This Row],[Selling Price]]*H1820</f>
        <v>4768.7999999999993</v>
      </c>
      <c r="J1820" s="1">
        <f>VLOOKUP(Sales[[#This Row],[Product ID]],Products[],4,0)</f>
        <v>789.58</v>
      </c>
      <c r="K1820" s="1">
        <f>Sales[[#This Row],[Total Sales]]-Sales[[#This Row],[Cost price]]</f>
        <v>3979.2199999999993</v>
      </c>
      <c r="L1820" s="1" t="str">
        <f>TEXT(Sales[[#This Row],[Date and Time]],"dddd")</f>
        <v>Friday</v>
      </c>
      <c r="M1820" s="1" t="str">
        <f>TEXT(Sales[[#This Row],[Date and Time]],"mm")</f>
        <v>02</v>
      </c>
      <c r="N1820" s="10" t="str">
        <f>TEXT(Sales[[#This Row],[Date and Time]],"mmmm")</f>
        <v>February</v>
      </c>
    </row>
    <row r="1821" spans="1:14" x14ac:dyDescent="0.3">
      <c r="A1821" s="1" t="s">
        <v>5289</v>
      </c>
      <c r="B1821" s="2">
        <v>45298.816874999997</v>
      </c>
      <c r="C1821" s="1" t="s">
        <v>3311</v>
      </c>
      <c r="D1821" s="1" t="s">
        <v>1201</v>
      </c>
      <c r="E1821" s="1" t="s">
        <v>3471</v>
      </c>
      <c r="F1821" s="1" t="s">
        <v>3472</v>
      </c>
      <c r="G1821" s="1">
        <v>579.84</v>
      </c>
      <c r="H1821" s="1">
        <v>10</v>
      </c>
      <c r="I1821" s="1">
        <f>Sales[[#This Row],[Selling Price]]*H1821</f>
        <v>5798.4000000000005</v>
      </c>
      <c r="J1821" s="1">
        <f>VLOOKUP(Sales[[#This Row],[Product ID]],Products[],4,0)</f>
        <v>961.88</v>
      </c>
      <c r="K1821" s="1">
        <f>Sales[[#This Row],[Total Sales]]-Sales[[#This Row],[Cost price]]</f>
        <v>4836.5200000000004</v>
      </c>
      <c r="L1821" s="1" t="str">
        <f>TEXT(Sales[[#This Row],[Date and Time]],"dddd")</f>
        <v>Sunday</v>
      </c>
      <c r="M1821" s="1" t="str">
        <f>TEXT(Sales[[#This Row],[Date and Time]],"mm")</f>
        <v>01</v>
      </c>
      <c r="N1821" s="10" t="str">
        <f>TEXT(Sales[[#This Row],[Date and Time]],"mmmm")</f>
        <v>January</v>
      </c>
    </row>
    <row r="1822" spans="1:14" x14ac:dyDescent="0.3">
      <c r="A1822" s="1" t="s">
        <v>5290</v>
      </c>
      <c r="B1822" s="2">
        <v>45416.597662037035</v>
      </c>
      <c r="C1822" s="1" t="s">
        <v>3214</v>
      </c>
      <c r="D1822" s="1" t="s">
        <v>1323</v>
      </c>
      <c r="E1822" s="1" t="s">
        <v>3464</v>
      </c>
      <c r="F1822" s="1" t="s">
        <v>3469</v>
      </c>
      <c r="G1822" s="1">
        <v>1475.78</v>
      </c>
      <c r="H1822" s="1">
        <v>3</v>
      </c>
      <c r="I1822" s="1">
        <f>Sales[[#This Row],[Selling Price]]*H1822</f>
        <v>4427.34</v>
      </c>
      <c r="J1822" s="1">
        <f>VLOOKUP(Sales[[#This Row],[Product ID]],Products[],4,0)</f>
        <v>435.29</v>
      </c>
      <c r="K1822" s="1">
        <f>Sales[[#This Row],[Total Sales]]-Sales[[#This Row],[Cost price]]</f>
        <v>3992.05</v>
      </c>
      <c r="L1822" s="1" t="str">
        <f>TEXT(Sales[[#This Row],[Date and Time]],"dddd")</f>
        <v>Saturday</v>
      </c>
      <c r="M1822" s="1" t="str">
        <f>TEXT(Sales[[#This Row],[Date and Time]],"mm")</f>
        <v>05</v>
      </c>
      <c r="N1822" s="10" t="str">
        <f>TEXT(Sales[[#This Row],[Date and Time]],"mmmm")</f>
        <v>May</v>
      </c>
    </row>
    <row r="1823" spans="1:14" x14ac:dyDescent="0.3">
      <c r="A1823" s="1" t="s">
        <v>5291</v>
      </c>
      <c r="B1823" s="2">
        <v>45508.59511574074</v>
      </c>
      <c r="C1823" s="1" t="s">
        <v>3349</v>
      </c>
      <c r="D1823" s="1" t="s">
        <v>2653</v>
      </c>
      <c r="E1823" s="1" t="s">
        <v>3466</v>
      </c>
      <c r="F1823" s="1" t="s">
        <v>3469</v>
      </c>
      <c r="G1823" s="1">
        <v>693.35</v>
      </c>
      <c r="H1823" s="1">
        <v>3</v>
      </c>
      <c r="I1823" s="1">
        <f>Sales[[#This Row],[Selling Price]]*H1823</f>
        <v>2080.0500000000002</v>
      </c>
      <c r="J1823" s="1">
        <f>VLOOKUP(Sales[[#This Row],[Product ID]],Products[],4,0)</f>
        <v>746.04</v>
      </c>
      <c r="K1823" s="1">
        <f>Sales[[#This Row],[Total Sales]]-Sales[[#This Row],[Cost price]]</f>
        <v>1334.0100000000002</v>
      </c>
      <c r="L1823" s="1" t="str">
        <f>TEXT(Sales[[#This Row],[Date and Time]],"dddd")</f>
        <v>Sunday</v>
      </c>
      <c r="M1823" s="1" t="str">
        <f>TEXT(Sales[[#This Row],[Date and Time]],"mm")</f>
        <v>08</v>
      </c>
      <c r="N1823" s="10" t="str">
        <f>TEXT(Sales[[#This Row],[Date and Time]],"mmmm")</f>
        <v>August</v>
      </c>
    </row>
    <row r="1824" spans="1:14" x14ac:dyDescent="0.3">
      <c r="A1824" s="1" t="s">
        <v>5292</v>
      </c>
      <c r="B1824" s="2">
        <v>45553.428923611114</v>
      </c>
      <c r="C1824" s="1" t="s">
        <v>3359</v>
      </c>
      <c r="D1824" s="1" t="s">
        <v>1942</v>
      </c>
      <c r="E1824" s="1" t="s">
        <v>3464</v>
      </c>
      <c r="F1824" s="1" t="s">
        <v>3476</v>
      </c>
      <c r="G1824" s="1">
        <v>1989.67</v>
      </c>
      <c r="H1824" s="1">
        <v>2</v>
      </c>
      <c r="I1824" s="1">
        <f>Sales[[#This Row],[Selling Price]]*H1824</f>
        <v>3979.34</v>
      </c>
      <c r="J1824" s="1">
        <f>VLOOKUP(Sales[[#This Row],[Product ID]],Products[],4,0)</f>
        <v>750.19</v>
      </c>
      <c r="K1824" s="1">
        <f>Sales[[#This Row],[Total Sales]]-Sales[[#This Row],[Cost price]]</f>
        <v>3229.15</v>
      </c>
      <c r="L1824" s="1" t="str">
        <f>TEXT(Sales[[#This Row],[Date and Time]],"dddd")</f>
        <v>Wednesday</v>
      </c>
      <c r="M1824" s="1" t="str">
        <f>TEXT(Sales[[#This Row],[Date and Time]],"mm")</f>
        <v>09</v>
      </c>
      <c r="N1824" s="10" t="str">
        <f>TEXT(Sales[[#This Row],[Date and Time]],"mmmm")</f>
        <v>September</v>
      </c>
    </row>
    <row r="1825" spans="1:14" x14ac:dyDescent="0.3">
      <c r="A1825" s="1" t="s">
        <v>5293</v>
      </c>
      <c r="B1825" s="2">
        <v>45293.016342592593</v>
      </c>
      <c r="C1825" s="1" t="s">
        <v>3433</v>
      </c>
      <c r="D1825" s="1" t="s">
        <v>1456</v>
      </c>
      <c r="E1825" s="1" t="s">
        <v>3471</v>
      </c>
      <c r="F1825" s="1" t="s">
        <v>3476</v>
      </c>
      <c r="G1825" s="1">
        <v>1940.35</v>
      </c>
      <c r="H1825" s="1">
        <v>2</v>
      </c>
      <c r="I1825" s="1">
        <f>Sales[[#This Row],[Selling Price]]*H1825</f>
        <v>3880.7</v>
      </c>
      <c r="J1825" s="1">
        <f>VLOOKUP(Sales[[#This Row],[Product ID]],Products[],4,0)</f>
        <v>452.2</v>
      </c>
      <c r="K1825" s="1">
        <f>Sales[[#This Row],[Total Sales]]-Sales[[#This Row],[Cost price]]</f>
        <v>3428.5</v>
      </c>
      <c r="L1825" s="1" t="str">
        <f>TEXT(Sales[[#This Row],[Date and Time]],"dddd")</f>
        <v>Tuesday</v>
      </c>
      <c r="M1825" s="1" t="str">
        <f>TEXT(Sales[[#This Row],[Date and Time]],"mm")</f>
        <v>01</v>
      </c>
      <c r="N1825" s="10" t="str">
        <f>TEXT(Sales[[#This Row],[Date and Time]],"mmmm")</f>
        <v>January</v>
      </c>
    </row>
    <row r="1826" spans="1:14" x14ac:dyDescent="0.3">
      <c r="A1826" s="1" t="s">
        <v>5294</v>
      </c>
      <c r="B1826" s="2">
        <v>45313.492893518516</v>
      </c>
      <c r="C1826" s="1" t="s">
        <v>3310</v>
      </c>
      <c r="D1826" s="1" t="s">
        <v>1004</v>
      </c>
      <c r="E1826" s="1" t="s">
        <v>3464</v>
      </c>
      <c r="F1826" s="1" t="s">
        <v>3472</v>
      </c>
      <c r="G1826" s="1">
        <v>503.45</v>
      </c>
      <c r="H1826" s="1">
        <v>6</v>
      </c>
      <c r="I1826" s="1">
        <f>Sales[[#This Row],[Selling Price]]*H1826</f>
        <v>3020.7</v>
      </c>
      <c r="J1826" s="1">
        <f>VLOOKUP(Sales[[#This Row],[Product ID]],Products[],4,0)</f>
        <v>297.7</v>
      </c>
      <c r="K1826" s="1">
        <f>Sales[[#This Row],[Total Sales]]-Sales[[#This Row],[Cost price]]</f>
        <v>2723</v>
      </c>
      <c r="L1826" s="1" t="str">
        <f>TEXT(Sales[[#This Row],[Date and Time]],"dddd")</f>
        <v>Monday</v>
      </c>
      <c r="M1826" s="1" t="str">
        <f>TEXT(Sales[[#This Row],[Date and Time]],"mm")</f>
        <v>01</v>
      </c>
      <c r="N1826" s="10" t="str">
        <f>TEXT(Sales[[#This Row],[Date and Time]],"mmmm")</f>
        <v>January</v>
      </c>
    </row>
    <row r="1827" spans="1:14" x14ac:dyDescent="0.3">
      <c r="A1827" s="1" t="s">
        <v>5295</v>
      </c>
      <c r="B1827" s="2">
        <v>45418.253287037034</v>
      </c>
      <c r="C1827" s="1" t="s">
        <v>3371</v>
      </c>
      <c r="D1827" s="1" t="s">
        <v>3115</v>
      </c>
      <c r="E1827" s="1" t="s">
        <v>3461</v>
      </c>
      <c r="F1827" s="1" t="s">
        <v>3476</v>
      </c>
      <c r="G1827" s="1">
        <v>1268.27</v>
      </c>
      <c r="H1827" s="1">
        <v>8</v>
      </c>
      <c r="I1827" s="1">
        <f>Sales[[#This Row],[Selling Price]]*H1827</f>
        <v>10146.16</v>
      </c>
      <c r="J1827" s="1">
        <f>VLOOKUP(Sales[[#This Row],[Product ID]],Products[],4,0)</f>
        <v>370.52</v>
      </c>
      <c r="K1827" s="1">
        <f>Sales[[#This Row],[Total Sales]]-Sales[[#This Row],[Cost price]]</f>
        <v>9775.64</v>
      </c>
      <c r="L1827" s="1" t="str">
        <f>TEXT(Sales[[#This Row],[Date and Time]],"dddd")</f>
        <v>Monday</v>
      </c>
      <c r="M1827" s="1" t="str">
        <f>TEXT(Sales[[#This Row],[Date and Time]],"mm")</f>
        <v>05</v>
      </c>
      <c r="N1827" s="10" t="str">
        <f>TEXT(Sales[[#This Row],[Date and Time]],"mmmm")</f>
        <v>May</v>
      </c>
    </row>
    <row r="1828" spans="1:14" x14ac:dyDescent="0.3">
      <c r="A1828" s="1" t="s">
        <v>5296</v>
      </c>
      <c r="B1828" s="2">
        <v>45384.844351851854</v>
      </c>
      <c r="C1828" s="1" t="s">
        <v>3313</v>
      </c>
      <c r="D1828" s="1" t="s">
        <v>2699</v>
      </c>
      <c r="E1828" s="1" t="s">
        <v>3471</v>
      </c>
      <c r="F1828" s="1" t="s">
        <v>3472</v>
      </c>
      <c r="G1828" s="1">
        <v>710.65</v>
      </c>
      <c r="H1828" s="1">
        <v>8</v>
      </c>
      <c r="I1828" s="1">
        <f>Sales[[#This Row],[Selling Price]]*H1828</f>
        <v>5685.2</v>
      </c>
      <c r="J1828" s="1">
        <f>VLOOKUP(Sales[[#This Row],[Product ID]],Products[],4,0)</f>
        <v>778.48</v>
      </c>
      <c r="K1828" s="1">
        <f>Sales[[#This Row],[Total Sales]]-Sales[[#This Row],[Cost price]]</f>
        <v>4906.7199999999993</v>
      </c>
      <c r="L1828" s="1" t="str">
        <f>TEXT(Sales[[#This Row],[Date and Time]],"dddd")</f>
        <v>Tuesday</v>
      </c>
      <c r="M1828" s="1" t="str">
        <f>TEXT(Sales[[#This Row],[Date and Time]],"mm")</f>
        <v>04</v>
      </c>
      <c r="N1828" s="10" t="str">
        <f>TEXT(Sales[[#This Row],[Date and Time]],"mmmm")</f>
        <v>April</v>
      </c>
    </row>
    <row r="1829" spans="1:14" x14ac:dyDescent="0.3">
      <c r="A1829" s="1" t="s">
        <v>5297</v>
      </c>
      <c r="B1829" s="2">
        <v>45540.883206018516</v>
      </c>
      <c r="C1829" s="1" t="s">
        <v>3349</v>
      </c>
      <c r="D1829" s="1" t="s">
        <v>2355</v>
      </c>
      <c r="E1829" s="1" t="s">
        <v>3464</v>
      </c>
      <c r="F1829" s="1" t="s">
        <v>3462</v>
      </c>
      <c r="G1829" s="1">
        <v>890.61</v>
      </c>
      <c r="H1829" s="1">
        <v>8</v>
      </c>
      <c r="I1829" s="1">
        <f>Sales[[#This Row],[Selling Price]]*H1829</f>
        <v>7124.88</v>
      </c>
      <c r="J1829" s="1">
        <f>VLOOKUP(Sales[[#This Row],[Product ID]],Products[],4,0)</f>
        <v>746.04</v>
      </c>
      <c r="K1829" s="1">
        <f>Sales[[#This Row],[Total Sales]]-Sales[[#This Row],[Cost price]]</f>
        <v>6378.84</v>
      </c>
      <c r="L1829" s="1" t="str">
        <f>TEXT(Sales[[#This Row],[Date and Time]],"dddd")</f>
        <v>Thursday</v>
      </c>
      <c r="M1829" s="1" t="str">
        <f>TEXT(Sales[[#This Row],[Date and Time]],"mm")</f>
        <v>09</v>
      </c>
      <c r="N1829" s="10" t="str">
        <f>TEXT(Sales[[#This Row],[Date and Time]],"mmmm")</f>
        <v>September</v>
      </c>
    </row>
    <row r="1830" spans="1:14" x14ac:dyDescent="0.3">
      <c r="A1830" s="1" t="s">
        <v>5298</v>
      </c>
      <c r="B1830" s="2">
        <v>45544.740856481483</v>
      </c>
      <c r="C1830" s="1" t="s">
        <v>3226</v>
      </c>
      <c r="D1830" s="1" t="s">
        <v>142</v>
      </c>
      <c r="E1830" s="1" t="s">
        <v>3471</v>
      </c>
      <c r="F1830" s="1" t="s">
        <v>3476</v>
      </c>
      <c r="G1830" s="1">
        <v>731.05</v>
      </c>
      <c r="H1830" s="1">
        <v>6</v>
      </c>
      <c r="I1830" s="1">
        <f>Sales[[#This Row],[Selling Price]]*H1830</f>
        <v>4386.2999999999993</v>
      </c>
      <c r="J1830" s="1">
        <f>VLOOKUP(Sales[[#This Row],[Product ID]],Products[],4,0)</f>
        <v>809.47</v>
      </c>
      <c r="K1830" s="1">
        <f>Sales[[#This Row],[Total Sales]]-Sales[[#This Row],[Cost price]]</f>
        <v>3576.829999999999</v>
      </c>
      <c r="L1830" s="1" t="str">
        <f>TEXT(Sales[[#This Row],[Date and Time]],"dddd")</f>
        <v>Monday</v>
      </c>
      <c r="M1830" s="1" t="str">
        <f>TEXT(Sales[[#This Row],[Date and Time]],"mm")</f>
        <v>09</v>
      </c>
      <c r="N1830" s="10" t="str">
        <f>TEXT(Sales[[#This Row],[Date and Time]],"mmmm")</f>
        <v>September</v>
      </c>
    </row>
    <row r="1831" spans="1:14" x14ac:dyDescent="0.3">
      <c r="A1831" s="1" t="s">
        <v>5299</v>
      </c>
      <c r="B1831" s="2">
        <v>45568.460289351853</v>
      </c>
      <c r="C1831" s="1" t="s">
        <v>3220</v>
      </c>
      <c r="D1831" s="1" t="s">
        <v>1125</v>
      </c>
      <c r="E1831" s="1" t="s">
        <v>3479</v>
      </c>
      <c r="F1831" s="1" t="s">
        <v>3476</v>
      </c>
      <c r="G1831" s="1">
        <v>1904.58</v>
      </c>
      <c r="H1831" s="1">
        <v>1</v>
      </c>
      <c r="I1831" s="1">
        <f>Sales[[#This Row],[Selling Price]]*H1831</f>
        <v>1904.58</v>
      </c>
      <c r="J1831" s="1">
        <f>VLOOKUP(Sales[[#This Row],[Product ID]],Products[],4,0)</f>
        <v>27.63</v>
      </c>
      <c r="K1831" s="1">
        <f>Sales[[#This Row],[Total Sales]]-Sales[[#This Row],[Cost price]]</f>
        <v>1876.9499999999998</v>
      </c>
      <c r="L1831" s="1" t="str">
        <f>TEXT(Sales[[#This Row],[Date and Time]],"dddd")</f>
        <v>Thursday</v>
      </c>
      <c r="M1831" s="1" t="str">
        <f>TEXT(Sales[[#This Row],[Date and Time]],"mm")</f>
        <v>10</v>
      </c>
      <c r="N1831" s="10" t="str">
        <f>TEXT(Sales[[#This Row],[Date and Time]],"mmmm")</f>
        <v>October</v>
      </c>
    </row>
    <row r="1832" spans="1:14" x14ac:dyDescent="0.3">
      <c r="A1832" s="1" t="s">
        <v>5300</v>
      </c>
      <c r="B1832" s="2">
        <v>45437.577199074076</v>
      </c>
      <c r="C1832" s="1" t="s">
        <v>3420</v>
      </c>
      <c r="D1832" s="1" t="s">
        <v>1033</v>
      </c>
      <c r="E1832" s="1" t="s">
        <v>3466</v>
      </c>
      <c r="F1832" s="1" t="s">
        <v>3476</v>
      </c>
      <c r="G1832" s="1">
        <v>1047.3599999999999</v>
      </c>
      <c r="H1832" s="1">
        <v>9</v>
      </c>
      <c r="I1832" s="1">
        <f>Sales[[#This Row],[Selling Price]]*H1832</f>
        <v>9426.24</v>
      </c>
      <c r="J1832" s="1">
        <f>VLOOKUP(Sales[[#This Row],[Product ID]],Products[],4,0)</f>
        <v>692.47</v>
      </c>
      <c r="K1832" s="1">
        <f>Sales[[#This Row],[Total Sales]]-Sales[[#This Row],[Cost price]]</f>
        <v>8733.77</v>
      </c>
      <c r="L1832" s="1" t="str">
        <f>TEXT(Sales[[#This Row],[Date and Time]],"dddd")</f>
        <v>Saturday</v>
      </c>
      <c r="M1832" s="1" t="str">
        <f>TEXT(Sales[[#This Row],[Date and Time]],"mm")</f>
        <v>05</v>
      </c>
      <c r="N1832" s="10" t="str">
        <f>TEXT(Sales[[#This Row],[Date and Time]],"mmmm")</f>
        <v>May</v>
      </c>
    </row>
    <row r="1833" spans="1:14" x14ac:dyDescent="0.3">
      <c r="A1833" s="1" t="s">
        <v>5301</v>
      </c>
      <c r="B1833" s="2">
        <v>45443.701886574076</v>
      </c>
      <c r="C1833" s="1" t="s">
        <v>3446</v>
      </c>
      <c r="D1833" s="1" t="s">
        <v>889</v>
      </c>
      <c r="E1833" s="1" t="s">
        <v>3461</v>
      </c>
      <c r="F1833" s="1" t="s">
        <v>3467</v>
      </c>
      <c r="G1833" s="1">
        <v>1953.4</v>
      </c>
      <c r="H1833" s="1">
        <v>2</v>
      </c>
      <c r="I1833" s="1">
        <f>Sales[[#This Row],[Selling Price]]*H1833</f>
        <v>3906.8</v>
      </c>
      <c r="J1833" s="1">
        <f>VLOOKUP(Sales[[#This Row],[Product ID]],Products[],4,0)</f>
        <v>809.98</v>
      </c>
      <c r="K1833" s="1">
        <f>Sales[[#This Row],[Total Sales]]-Sales[[#This Row],[Cost price]]</f>
        <v>3096.82</v>
      </c>
      <c r="L1833" s="1" t="str">
        <f>TEXT(Sales[[#This Row],[Date and Time]],"dddd")</f>
        <v>Friday</v>
      </c>
      <c r="M1833" s="1" t="str">
        <f>TEXT(Sales[[#This Row],[Date and Time]],"mm")</f>
        <v>05</v>
      </c>
      <c r="N1833" s="10" t="str">
        <f>TEXT(Sales[[#This Row],[Date and Time]],"mmmm")</f>
        <v>May</v>
      </c>
    </row>
    <row r="1834" spans="1:14" x14ac:dyDescent="0.3">
      <c r="A1834" s="1" t="s">
        <v>5302</v>
      </c>
      <c r="B1834" s="2">
        <v>45519.73064814815</v>
      </c>
      <c r="C1834" s="1" t="s">
        <v>3381</v>
      </c>
      <c r="D1834" s="1" t="s">
        <v>761</v>
      </c>
      <c r="E1834" s="1" t="s">
        <v>3466</v>
      </c>
      <c r="F1834" s="1" t="s">
        <v>3469</v>
      </c>
      <c r="G1834" s="1">
        <v>1130.02</v>
      </c>
      <c r="H1834" s="1">
        <v>4</v>
      </c>
      <c r="I1834" s="1">
        <f>Sales[[#This Row],[Selling Price]]*H1834</f>
        <v>4520.08</v>
      </c>
      <c r="J1834" s="1">
        <f>VLOOKUP(Sales[[#This Row],[Product ID]],Products[],4,0)</f>
        <v>505.04</v>
      </c>
      <c r="K1834" s="1">
        <f>Sales[[#This Row],[Total Sales]]-Sales[[#This Row],[Cost price]]</f>
        <v>4015.04</v>
      </c>
      <c r="L1834" s="1" t="str">
        <f>TEXT(Sales[[#This Row],[Date and Time]],"dddd")</f>
        <v>Thursday</v>
      </c>
      <c r="M1834" s="1" t="str">
        <f>TEXT(Sales[[#This Row],[Date and Time]],"mm")</f>
        <v>08</v>
      </c>
      <c r="N1834" s="10" t="str">
        <f>TEXT(Sales[[#This Row],[Date and Time]],"mmmm")</f>
        <v>August</v>
      </c>
    </row>
    <row r="1835" spans="1:14" x14ac:dyDescent="0.3">
      <c r="A1835" s="1" t="s">
        <v>5303</v>
      </c>
      <c r="B1835" s="2">
        <v>45364.329201388886</v>
      </c>
      <c r="C1835" s="1" t="s">
        <v>3334</v>
      </c>
      <c r="D1835" s="1" t="s">
        <v>380</v>
      </c>
      <c r="E1835" s="1" t="s">
        <v>3471</v>
      </c>
      <c r="F1835" s="1" t="s">
        <v>3462</v>
      </c>
      <c r="G1835" s="1">
        <v>1783.98</v>
      </c>
      <c r="H1835" s="1">
        <v>6</v>
      </c>
      <c r="I1835" s="1">
        <f>Sales[[#This Row],[Selling Price]]*H1835</f>
        <v>10703.880000000001</v>
      </c>
      <c r="J1835" s="1">
        <f>VLOOKUP(Sales[[#This Row],[Product ID]],Products[],4,0)</f>
        <v>208.12</v>
      </c>
      <c r="K1835" s="1">
        <f>Sales[[#This Row],[Total Sales]]-Sales[[#This Row],[Cost price]]</f>
        <v>10495.76</v>
      </c>
      <c r="L1835" s="1" t="str">
        <f>TEXT(Sales[[#This Row],[Date and Time]],"dddd")</f>
        <v>Wednesday</v>
      </c>
      <c r="M1835" s="1" t="str">
        <f>TEXT(Sales[[#This Row],[Date and Time]],"mm")</f>
        <v>03</v>
      </c>
      <c r="N1835" s="10" t="str">
        <f>TEXT(Sales[[#This Row],[Date and Time]],"mmmm")</f>
        <v>March</v>
      </c>
    </row>
    <row r="1836" spans="1:14" x14ac:dyDescent="0.3">
      <c r="A1836" s="1" t="s">
        <v>5304</v>
      </c>
      <c r="B1836" s="2">
        <v>45329.669363425928</v>
      </c>
      <c r="C1836" s="1" t="s">
        <v>3234</v>
      </c>
      <c r="D1836" s="1" t="s">
        <v>1534</v>
      </c>
      <c r="E1836" s="1" t="s">
        <v>3466</v>
      </c>
      <c r="F1836" s="1" t="s">
        <v>3469</v>
      </c>
      <c r="G1836" s="1">
        <v>543.42999999999995</v>
      </c>
      <c r="H1836" s="1">
        <v>9</v>
      </c>
      <c r="I1836" s="1">
        <f>Sales[[#This Row],[Selling Price]]*H1836</f>
        <v>4890.87</v>
      </c>
      <c r="J1836" s="1">
        <f>VLOOKUP(Sales[[#This Row],[Product ID]],Products[],4,0)</f>
        <v>851.56</v>
      </c>
      <c r="K1836" s="1">
        <f>Sales[[#This Row],[Total Sales]]-Sales[[#This Row],[Cost price]]</f>
        <v>4039.31</v>
      </c>
      <c r="L1836" s="1" t="str">
        <f>TEXT(Sales[[#This Row],[Date and Time]],"dddd")</f>
        <v>Wednesday</v>
      </c>
      <c r="M1836" s="1" t="str">
        <f>TEXT(Sales[[#This Row],[Date and Time]],"mm")</f>
        <v>02</v>
      </c>
      <c r="N1836" s="10" t="str">
        <f>TEXT(Sales[[#This Row],[Date and Time]],"mmmm")</f>
        <v>February</v>
      </c>
    </row>
    <row r="1837" spans="1:14" x14ac:dyDescent="0.3">
      <c r="A1837" s="1" t="s">
        <v>5305</v>
      </c>
      <c r="B1837" s="2">
        <v>45528.584803240738</v>
      </c>
      <c r="C1837" s="1" t="s">
        <v>3367</v>
      </c>
      <c r="D1837" s="1" t="s">
        <v>499</v>
      </c>
      <c r="E1837" s="1" t="s">
        <v>3466</v>
      </c>
      <c r="F1837" s="1" t="s">
        <v>3467</v>
      </c>
      <c r="G1837" s="1">
        <v>1313.56</v>
      </c>
      <c r="H1837" s="1">
        <v>3</v>
      </c>
      <c r="I1837" s="1">
        <f>Sales[[#This Row],[Selling Price]]*H1837</f>
        <v>3940.68</v>
      </c>
      <c r="J1837" s="1">
        <f>VLOOKUP(Sales[[#This Row],[Product ID]],Products[],4,0)</f>
        <v>380.81</v>
      </c>
      <c r="K1837" s="1">
        <f>Sales[[#This Row],[Total Sales]]-Sales[[#This Row],[Cost price]]</f>
        <v>3559.87</v>
      </c>
      <c r="L1837" s="1" t="str">
        <f>TEXT(Sales[[#This Row],[Date and Time]],"dddd")</f>
        <v>Saturday</v>
      </c>
      <c r="M1837" s="1" t="str">
        <f>TEXT(Sales[[#This Row],[Date and Time]],"mm")</f>
        <v>08</v>
      </c>
      <c r="N1837" s="10" t="str">
        <f>TEXT(Sales[[#This Row],[Date and Time]],"mmmm")</f>
        <v>August</v>
      </c>
    </row>
    <row r="1838" spans="1:14" x14ac:dyDescent="0.3">
      <c r="A1838" s="1" t="s">
        <v>5306</v>
      </c>
      <c r="B1838" s="2">
        <v>45420.601631944446</v>
      </c>
      <c r="C1838" s="1" t="s">
        <v>3379</v>
      </c>
      <c r="D1838" s="1" t="s">
        <v>2931</v>
      </c>
      <c r="E1838" s="1" t="s">
        <v>3471</v>
      </c>
      <c r="F1838" s="1" t="s">
        <v>3467</v>
      </c>
      <c r="G1838" s="1">
        <v>255.37</v>
      </c>
      <c r="H1838" s="1">
        <v>5</v>
      </c>
      <c r="I1838" s="1">
        <f>Sales[[#This Row],[Selling Price]]*H1838</f>
        <v>1276.8499999999999</v>
      </c>
      <c r="J1838" s="1">
        <f>VLOOKUP(Sales[[#This Row],[Product ID]],Products[],4,0)</f>
        <v>605.29999999999995</v>
      </c>
      <c r="K1838" s="1">
        <f>Sales[[#This Row],[Total Sales]]-Sales[[#This Row],[Cost price]]</f>
        <v>671.55</v>
      </c>
      <c r="L1838" s="1" t="str">
        <f>TEXT(Sales[[#This Row],[Date and Time]],"dddd")</f>
        <v>Wednesday</v>
      </c>
      <c r="M1838" s="1" t="str">
        <f>TEXT(Sales[[#This Row],[Date and Time]],"mm")</f>
        <v>05</v>
      </c>
      <c r="N1838" s="10" t="str">
        <f>TEXT(Sales[[#This Row],[Date and Time]],"mmmm")</f>
        <v>May</v>
      </c>
    </row>
    <row r="1839" spans="1:14" x14ac:dyDescent="0.3">
      <c r="A1839" s="1" t="s">
        <v>5307</v>
      </c>
      <c r="B1839" s="2">
        <v>45376.459467592591</v>
      </c>
      <c r="C1839" s="1" t="s">
        <v>3408</v>
      </c>
      <c r="D1839" s="1" t="s">
        <v>3034</v>
      </c>
      <c r="E1839" s="1" t="s">
        <v>3479</v>
      </c>
      <c r="F1839" s="1" t="s">
        <v>3472</v>
      </c>
      <c r="G1839" s="1">
        <v>592.72</v>
      </c>
      <c r="H1839" s="1">
        <v>6</v>
      </c>
      <c r="I1839" s="1">
        <f>Sales[[#This Row],[Selling Price]]*H1839</f>
        <v>3556.32</v>
      </c>
      <c r="J1839" s="1">
        <f>VLOOKUP(Sales[[#This Row],[Product ID]],Products[],4,0)</f>
        <v>28.84</v>
      </c>
      <c r="K1839" s="1">
        <f>Sales[[#This Row],[Total Sales]]-Sales[[#This Row],[Cost price]]</f>
        <v>3527.48</v>
      </c>
      <c r="L1839" s="1" t="str">
        <f>TEXT(Sales[[#This Row],[Date and Time]],"dddd")</f>
        <v>Monday</v>
      </c>
      <c r="M1839" s="1" t="str">
        <f>TEXT(Sales[[#This Row],[Date and Time]],"mm")</f>
        <v>03</v>
      </c>
      <c r="N1839" s="10" t="str">
        <f>TEXT(Sales[[#This Row],[Date and Time]],"mmmm")</f>
        <v>March</v>
      </c>
    </row>
    <row r="1840" spans="1:14" x14ac:dyDescent="0.3">
      <c r="A1840" s="1" t="s">
        <v>5308</v>
      </c>
      <c r="B1840" s="2">
        <v>45344.830277777779</v>
      </c>
      <c r="C1840" s="1" t="s">
        <v>3425</v>
      </c>
      <c r="D1840" s="1" t="s">
        <v>1506</v>
      </c>
      <c r="E1840" s="1" t="s">
        <v>3464</v>
      </c>
      <c r="F1840" s="1" t="s">
        <v>3469</v>
      </c>
      <c r="G1840" s="1">
        <v>302.87</v>
      </c>
      <c r="H1840" s="1">
        <v>7</v>
      </c>
      <c r="I1840" s="1">
        <f>Sales[[#This Row],[Selling Price]]*H1840</f>
        <v>2120.09</v>
      </c>
      <c r="J1840" s="1">
        <f>VLOOKUP(Sales[[#This Row],[Product ID]],Products[],4,0)</f>
        <v>95.27</v>
      </c>
      <c r="K1840" s="1">
        <f>Sales[[#This Row],[Total Sales]]-Sales[[#This Row],[Cost price]]</f>
        <v>2024.8200000000002</v>
      </c>
      <c r="L1840" s="1" t="str">
        <f>TEXT(Sales[[#This Row],[Date and Time]],"dddd")</f>
        <v>Thursday</v>
      </c>
      <c r="M1840" s="1" t="str">
        <f>TEXT(Sales[[#This Row],[Date and Time]],"mm")</f>
        <v>02</v>
      </c>
      <c r="N1840" s="10" t="str">
        <f>TEXT(Sales[[#This Row],[Date and Time]],"mmmm")</f>
        <v>February</v>
      </c>
    </row>
    <row r="1841" spans="1:14" x14ac:dyDescent="0.3">
      <c r="A1841" s="1" t="s">
        <v>5309</v>
      </c>
      <c r="B1841" s="2">
        <v>45511.702465277776</v>
      </c>
      <c r="C1841" s="1" t="s">
        <v>3300</v>
      </c>
      <c r="D1841" s="1" t="s">
        <v>2421</v>
      </c>
      <c r="E1841" s="1" t="s">
        <v>3461</v>
      </c>
      <c r="F1841" s="1" t="s">
        <v>3467</v>
      </c>
      <c r="G1841" s="1">
        <v>1213.69</v>
      </c>
      <c r="H1841" s="1">
        <v>1</v>
      </c>
      <c r="I1841" s="1">
        <f>Sales[[#This Row],[Selling Price]]*H1841</f>
        <v>1213.69</v>
      </c>
      <c r="J1841" s="1">
        <f>VLOOKUP(Sales[[#This Row],[Product ID]],Products[],4,0)</f>
        <v>762.05</v>
      </c>
      <c r="K1841" s="1">
        <f>Sales[[#This Row],[Total Sales]]-Sales[[#This Row],[Cost price]]</f>
        <v>451.6400000000001</v>
      </c>
      <c r="L1841" s="1" t="str">
        <f>TEXT(Sales[[#This Row],[Date and Time]],"dddd")</f>
        <v>Wednesday</v>
      </c>
      <c r="M1841" s="1" t="str">
        <f>TEXT(Sales[[#This Row],[Date and Time]],"mm")</f>
        <v>08</v>
      </c>
      <c r="N1841" s="10" t="str">
        <f>TEXT(Sales[[#This Row],[Date and Time]],"mmmm")</f>
        <v>August</v>
      </c>
    </row>
    <row r="1842" spans="1:14" x14ac:dyDescent="0.3">
      <c r="A1842" s="1" t="s">
        <v>5310</v>
      </c>
      <c r="B1842" s="2">
        <v>45413.279062499998</v>
      </c>
      <c r="C1842" s="1" t="s">
        <v>3367</v>
      </c>
      <c r="D1842" s="1" t="s">
        <v>2479</v>
      </c>
      <c r="E1842" s="1" t="s">
        <v>3464</v>
      </c>
      <c r="F1842" s="1" t="s">
        <v>3467</v>
      </c>
      <c r="G1842" s="1">
        <v>868.66</v>
      </c>
      <c r="H1842" s="1">
        <v>2</v>
      </c>
      <c r="I1842" s="1">
        <f>Sales[[#This Row],[Selling Price]]*H1842</f>
        <v>1737.32</v>
      </c>
      <c r="J1842" s="1">
        <f>VLOOKUP(Sales[[#This Row],[Product ID]],Products[],4,0)</f>
        <v>380.81</v>
      </c>
      <c r="K1842" s="1">
        <f>Sales[[#This Row],[Total Sales]]-Sales[[#This Row],[Cost price]]</f>
        <v>1356.51</v>
      </c>
      <c r="L1842" s="1" t="str">
        <f>TEXT(Sales[[#This Row],[Date and Time]],"dddd")</f>
        <v>Wednesday</v>
      </c>
      <c r="M1842" s="1" t="str">
        <f>TEXT(Sales[[#This Row],[Date and Time]],"mm")</f>
        <v>05</v>
      </c>
      <c r="N1842" s="10" t="str">
        <f>TEXT(Sales[[#This Row],[Date and Time]],"mmmm")</f>
        <v>May</v>
      </c>
    </row>
    <row r="1843" spans="1:14" x14ac:dyDescent="0.3">
      <c r="A1843" s="1" t="s">
        <v>5311</v>
      </c>
      <c r="B1843" s="2">
        <v>45593.597129629627</v>
      </c>
      <c r="C1843" s="1" t="s">
        <v>3405</v>
      </c>
      <c r="D1843" s="1" t="s">
        <v>2831</v>
      </c>
      <c r="E1843" s="1" t="s">
        <v>3464</v>
      </c>
      <c r="F1843" s="1" t="s">
        <v>3476</v>
      </c>
      <c r="G1843" s="1">
        <v>1428.36</v>
      </c>
      <c r="H1843" s="1">
        <v>6</v>
      </c>
      <c r="I1843" s="1">
        <f>Sales[[#This Row],[Selling Price]]*H1843</f>
        <v>8570.16</v>
      </c>
      <c r="J1843" s="1">
        <f>VLOOKUP(Sales[[#This Row],[Product ID]],Products[],4,0)</f>
        <v>143.38</v>
      </c>
      <c r="K1843" s="1">
        <f>Sales[[#This Row],[Total Sales]]-Sales[[#This Row],[Cost price]]</f>
        <v>8426.7800000000007</v>
      </c>
      <c r="L1843" s="1" t="str">
        <f>TEXT(Sales[[#This Row],[Date and Time]],"dddd")</f>
        <v>Monday</v>
      </c>
      <c r="M1843" s="1" t="str">
        <f>TEXT(Sales[[#This Row],[Date and Time]],"mm")</f>
        <v>10</v>
      </c>
      <c r="N1843" s="10" t="str">
        <f>TEXT(Sales[[#This Row],[Date and Time]],"mmmm")</f>
        <v>October</v>
      </c>
    </row>
    <row r="1844" spans="1:14" x14ac:dyDescent="0.3">
      <c r="A1844" s="1" t="s">
        <v>5312</v>
      </c>
      <c r="B1844" s="2">
        <v>45325.826898148145</v>
      </c>
      <c r="C1844" s="1" t="s">
        <v>3436</v>
      </c>
      <c r="D1844" s="1" t="s">
        <v>1635</v>
      </c>
      <c r="E1844" s="1" t="s">
        <v>3461</v>
      </c>
      <c r="F1844" s="1" t="s">
        <v>3476</v>
      </c>
      <c r="G1844" s="1">
        <v>657.85</v>
      </c>
      <c r="H1844" s="1">
        <v>9</v>
      </c>
      <c r="I1844" s="1">
        <f>Sales[[#This Row],[Selling Price]]*H1844</f>
        <v>5920.6500000000005</v>
      </c>
      <c r="J1844" s="1">
        <f>VLOOKUP(Sales[[#This Row],[Product ID]],Products[],4,0)</f>
        <v>839.9</v>
      </c>
      <c r="K1844" s="1">
        <f>Sales[[#This Row],[Total Sales]]-Sales[[#This Row],[Cost price]]</f>
        <v>5080.7500000000009</v>
      </c>
      <c r="L1844" s="1" t="str">
        <f>TEXT(Sales[[#This Row],[Date and Time]],"dddd")</f>
        <v>Saturday</v>
      </c>
      <c r="M1844" s="1" t="str">
        <f>TEXT(Sales[[#This Row],[Date and Time]],"mm")</f>
        <v>02</v>
      </c>
      <c r="N1844" s="10" t="str">
        <f>TEXT(Sales[[#This Row],[Date and Time]],"mmmm")</f>
        <v>February</v>
      </c>
    </row>
    <row r="1845" spans="1:14" x14ac:dyDescent="0.3">
      <c r="A1845" s="1" t="s">
        <v>5313</v>
      </c>
      <c r="B1845" s="2">
        <v>45535.604201388887</v>
      </c>
      <c r="C1845" s="1" t="s">
        <v>3411</v>
      </c>
      <c r="D1845" s="1" t="s">
        <v>1323</v>
      </c>
      <c r="E1845" s="1" t="s">
        <v>3479</v>
      </c>
      <c r="F1845" s="1" t="s">
        <v>3462</v>
      </c>
      <c r="G1845" s="1">
        <v>1095.2</v>
      </c>
      <c r="H1845" s="1">
        <v>3</v>
      </c>
      <c r="I1845" s="1">
        <f>Sales[[#This Row],[Selling Price]]*H1845</f>
        <v>3285.6000000000004</v>
      </c>
      <c r="J1845" s="1">
        <f>VLOOKUP(Sales[[#This Row],[Product ID]],Products[],4,0)</f>
        <v>688.88</v>
      </c>
      <c r="K1845" s="1">
        <f>Sales[[#This Row],[Total Sales]]-Sales[[#This Row],[Cost price]]</f>
        <v>2596.7200000000003</v>
      </c>
      <c r="L1845" s="1" t="str">
        <f>TEXT(Sales[[#This Row],[Date and Time]],"dddd")</f>
        <v>Saturday</v>
      </c>
      <c r="M1845" s="1" t="str">
        <f>TEXT(Sales[[#This Row],[Date and Time]],"mm")</f>
        <v>08</v>
      </c>
      <c r="N1845" s="10" t="str">
        <f>TEXT(Sales[[#This Row],[Date and Time]],"mmmm")</f>
        <v>August</v>
      </c>
    </row>
    <row r="1846" spans="1:14" x14ac:dyDescent="0.3">
      <c r="A1846" s="1" t="s">
        <v>5314</v>
      </c>
      <c r="B1846" s="2">
        <v>45346.331944444442</v>
      </c>
      <c r="C1846" s="1" t="s">
        <v>3371</v>
      </c>
      <c r="D1846" s="1" t="s">
        <v>162</v>
      </c>
      <c r="E1846" s="1" t="s">
        <v>3466</v>
      </c>
      <c r="F1846" s="1" t="s">
        <v>3476</v>
      </c>
      <c r="G1846" s="1">
        <v>1491.25</v>
      </c>
      <c r="H1846" s="1">
        <v>2</v>
      </c>
      <c r="I1846" s="1">
        <f>Sales[[#This Row],[Selling Price]]*H1846</f>
        <v>2982.5</v>
      </c>
      <c r="J1846" s="1">
        <f>VLOOKUP(Sales[[#This Row],[Product ID]],Products[],4,0)</f>
        <v>370.52</v>
      </c>
      <c r="K1846" s="1">
        <f>Sales[[#This Row],[Total Sales]]-Sales[[#This Row],[Cost price]]</f>
        <v>2611.98</v>
      </c>
      <c r="L1846" s="1" t="str">
        <f>TEXT(Sales[[#This Row],[Date and Time]],"dddd")</f>
        <v>Saturday</v>
      </c>
      <c r="M1846" s="1" t="str">
        <f>TEXT(Sales[[#This Row],[Date and Time]],"mm")</f>
        <v>02</v>
      </c>
      <c r="N1846" s="10" t="str">
        <f>TEXT(Sales[[#This Row],[Date and Time]],"mmmm")</f>
        <v>February</v>
      </c>
    </row>
    <row r="1847" spans="1:14" x14ac:dyDescent="0.3">
      <c r="A1847" s="1" t="s">
        <v>5315</v>
      </c>
      <c r="B1847" s="2">
        <v>45449.72452546296</v>
      </c>
      <c r="C1847" s="1" t="s">
        <v>3366</v>
      </c>
      <c r="D1847" s="1" t="s">
        <v>2526</v>
      </c>
      <c r="E1847" s="1" t="s">
        <v>3461</v>
      </c>
      <c r="F1847" s="1" t="s">
        <v>3476</v>
      </c>
      <c r="G1847" s="1">
        <v>756.23</v>
      </c>
      <c r="H1847" s="1">
        <v>1</v>
      </c>
      <c r="I1847" s="1">
        <f>Sales[[#This Row],[Selling Price]]*H1847</f>
        <v>756.23</v>
      </c>
      <c r="J1847" s="1">
        <f>VLOOKUP(Sales[[#This Row],[Product ID]],Products[],4,0)</f>
        <v>669.31</v>
      </c>
      <c r="K1847" s="1">
        <f>Sales[[#This Row],[Total Sales]]-Sales[[#This Row],[Cost price]]</f>
        <v>86.920000000000073</v>
      </c>
      <c r="L1847" s="1" t="str">
        <f>TEXT(Sales[[#This Row],[Date and Time]],"dddd")</f>
        <v>Thursday</v>
      </c>
      <c r="M1847" s="1" t="str">
        <f>TEXT(Sales[[#This Row],[Date and Time]],"mm")</f>
        <v>06</v>
      </c>
      <c r="N1847" s="10" t="str">
        <f>TEXT(Sales[[#This Row],[Date and Time]],"mmmm")</f>
        <v>June</v>
      </c>
    </row>
    <row r="1848" spans="1:14" x14ac:dyDescent="0.3">
      <c r="A1848" s="1" t="s">
        <v>5316</v>
      </c>
      <c r="B1848" s="2">
        <v>45434.729062500002</v>
      </c>
      <c r="C1848" s="1" t="s">
        <v>3310</v>
      </c>
      <c r="D1848" s="1" t="s">
        <v>1666</v>
      </c>
      <c r="E1848" s="1" t="s">
        <v>3466</v>
      </c>
      <c r="F1848" s="1" t="s">
        <v>3472</v>
      </c>
      <c r="G1848" s="1">
        <v>1222.8800000000001</v>
      </c>
      <c r="H1848" s="1">
        <v>5</v>
      </c>
      <c r="I1848" s="1">
        <f>Sales[[#This Row],[Selling Price]]*H1848</f>
        <v>6114.4000000000005</v>
      </c>
      <c r="J1848" s="1">
        <f>VLOOKUP(Sales[[#This Row],[Product ID]],Products[],4,0)</f>
        <v>297.7</v>
      </c>
      <c r="K1848" s="1">
        <f>Sales[[#This Row],[Total Sales]]-Sales[[#This Row],[Cost price]]</f>
        <v>5816.7000000000007</v>
      </c>
      <c r="L1848" s="1" t="str">
        <f>TEXT(Sales[[#This Row],[Date and Time]],"dddd")</f>
        <v>Wednesday</v>
      </c>
      <c r="M1848" s="1" t="str">
        <f>TEXT(Sales[[#This Row],[Date and Time]],"mm")</f>
        <v>05</v>
      </c>
      <c r="N1848" s="10" t="str">
        <f>TEXT(Sales[[#This Row],[Date and Time]],"mmmm")</f>
        <v>May</v>
      </c>
    </row>
    <row r="1849" spans="1:14" x14ac:dyDescent="0.3">
      <c r="A1849" s="1" t="s">
        <v>5317</v>
      </c>
      <c r="B1849" s="2">
        <v>45489.199108796296</v>
      </c>
      <c r="C1849" s="1" t="s">
        <v>3347</v>
      </c>
      <c r="D1849" s="1" t="s">
        <v>2852</v>
      </c>
      <c r="E1849" s="1" t="s">
        <v>3464</v>
      </c>
      <c r="F1849" s="1" t="s">
        <v>3467</v>
      </c>
      <c r="G1849" s="1">
        <v>881.31</v>
      </c>
      <c r="H1849" s="1">
        <v>1</v>
      </c>
      <c r="I1849" s="1">
        <f>Sales[[#This Row],[Selling Price]]*H1849</f>
        <v>881.31</v>
      </c>
      <c r="J1849" s="1">
        <f>VLOOKUP(Sales[[#This Row],[Product ID]],Products[],4,0)</f>
        <v>211.14</v>
      </c>
      <c r="K1849" s="1">
        <f>Sales[[#This Row],[Total Sales]]-Sales[[#This Row],[Cost price]]</f>
        <v>670.17</v>
      </c>
      <c r="L1849" s="1" t="str">
        <f>TEXT(Sales[[#This Row],[Date and Time]],"dddd")</f>
        <v>Tuesday</v>
      </c>
      <c r="M1849" s="1" t="str">
        <f>TEXT(Sales[[#This Row],[Date and Time]],"mm")</f>
        <v>07</v>
      </c>
      <c r="N1849" s="10" t="str">
        <f>TEXT(Sales[[#This Row],[Date and Time]],"mmmm")</f>
        <v>July</v>
      </c>
    </row>
    <row r="1850" spans="1:14" x14ac:dyDescent="0.3">
      <c r="A1850" s="1" t="s">
        <v>5318</v>
      </c>
      <c r="B1850" s="2">
        <v>45610.675173611111</v>
      </c>
      <c r="C1850" s="1" t="s">
        <v>3423</v>
      </c>
      <c r="D1850" s="1" t="s">
        <v>2614</v>
      </c>
      <c r="E1850" s="1" t="s">
        <v>3461</v>
      </c>
      <c r="F1850" s="1" t="s">
        <v>3462</v>
      </c>
      <c r="G1850" s="1">
        <v>1210.6300000000001</v>
      </c>
      <c r="H1850" s="1">
        <v>3</v>
      </c>
      <c r="I1850" s="1">
        <f>Sales[[#This Row],[Selling Price]]*H1850</f>
        <v>3631.8900000000003</v>
      </c>
      <c r="J1850" s="1">
        <f>VLOOKUP(Sales[[#This Row],[Product ID]],Products[],4,0)</f>
        <v>388.3</v>
      </c>
      <c r="K1850" s="1">
        <f>Sales[[#This Row],[Total Sales]]-Sales[[#This Row],[Cost price]]</f>
        <v>3243.59</v>
      </c>
      <c r="L1850" s="1" t="str">
        <f>TEXT(Sales[[#This Row],[Date and Time]],"dddd")</f>
        <v>Thursday</v>
      </c>
      <c r="M1850" s="1" t="str">
        <f>TEXT(Sales[[#This Row],[Date and Time]],"mm")</f>
        <v>11</v>
      </c>
      <c r="N1850" s="10" t="str">
        <f>TEXT(Sales[[#This Row],[Date and Time]],"mmmm")</f>
        <v>November</v>
      </c>
    </row>
    <row r="1851" spans="1:14" x14ac:dyDescent="0.3">
      <c r="A1851" s="1" t="s">
        <v>5319</v>
      </c>
      <c r="B1851" s="2">
        <v>45583.552627314813</v>
      </c>
      <c r="C1851" s="1" t="s">
        <v>3318</v>
      </c>
      <c r="D1851" s="1" t="s">
        <v>819</v>
      </c>
      <c r="E1851" s="1" t="s">
        <v>3461</v>
      </c>
      <c r="F1851" s="1" t="s">
        <v>3472</v>
      </c>
      <c r="G1851" s="1">
        <v>359.17</v>
      </c>
      <c r="H1851" s="1">
        <v>7</v>
      </c>
      <c r="I1851" s="1">
        <f>Sales[[#This Row],[Selling Price]]*H1851</f>
        <v>2514.19</v>
      </c>
      <c r="J1851" s="1">
        <f>VLOOKUP(Sales[[#This Row],[Product ID]],Products[],4,0)</f>
        <v>69.03</v>
      </c>
      <c r="K1851" s="1">
        <f>Sales[[#This Row],[Total Sales]]-Sales[[#This Row],[Cost price]]</f>
        <v>2445.16</v>
      </c>
      <c r="L1851" s="1" t="str">
        <f>TEXT(Sales[[#This Row],[Date and Time]],"dddd")</f>
        <v>Friday</v>
      </c>
      <c r="M1851" s="1" t="str">
        <f>TEXT(Sales[[#This Row],[Date and Time]],"mm")</f>
        <v>10</v>
      </c>
      <c r="N1851" s="10" t="str">
        <f>TEXT(Sales[[#This Row],[Date and Time]],"mmmm")</f>
        <v>October</v>
      </c>
    </row>
    <row r="1852" spans="1:14" x14ac:dyDescent="0.3">
      <c r="A1852" s="1" t="s">
        <v>5320</v>
      </c>
      <c r="B1852" s="2">
        <v>45320.820381944446</v>
      </c>
      <c r="C1852" s="1" t="s">
        <v>3352</v>
      </c>
      <c r="D1852" s="1" t="s">
        <v>537</v>
      </c>
      <c r="E1852" s="1" t="s">
        <v>3479</v>
      </c>
      <c r="F1852" s="1" t="s">
        <v>3469</v>
      </c>
      <c r="G1852" s="1">
        <v>1795.35</v>
      </c>
      <c r="H1852" s="1">
        <v>8</v>
      </c>
      <c r="I1852" s="1">
        <f>Sales[[#This Row],[Selling Price]]*H1852</f>
        <v>14362.8</v>
      </c>
      <c r="J1852" s="1">
        <f>VLOOKUP(Sales[[#This Row],[Product ID]],Products[],4,0)</f>
        <v>404.57</v>
      </c>
      <c r="K1852" s="1">
        <f>Sales[[#This Row],[Total Sales]]-Sales[[#This Row],[Cost price]]</f>
        <v>13958.23</v>
      </c>
      <c r="L1852" s="1" t="str">
        <f>TEXT(Sales[[#This Row],[Date and Time]],"dddd")</f>
        <v>Monday</v>
      </c>
      <c r="M1852" s="1" t="str">
        <f>TEXT(Sales[[#This Row],[Date and Time]],"mm")</f>
        <v>01</v>
      </c>
      <c r="N1852" s="10" t="str">
        <f>TEXT(Sales[[#This Row],[Date and Time]],"mmmm")</f>
        <v>January</v>
      </c>
    </row>
    <row r="1853" spans="1:14" x14ac:dyDescent="0.3">
      <c r="A1853" s="1" t="s">
        <v>5321</v>
      </c>
      <c r="B1853" s="2">
        <v>45533.028749999998</v>
      </c>
      <c r="C1853" s="1" t="s">
        <v>3425</v>
      </c>
      <c r="D1853" s="1" t="s">
        <v>901</v>
      </c>
      <c r="E1853" s="1" t="s">
        <v>3466</v>
      </c>
      <c r="F1853" s="1" t="s">
        <v>3467</v>
      </c>
      <c r="G1853" s="1">
        <v>1744.39</v>
      </c>
      <c r="H1853" s="1">
        <v>2</v>
      </c>
      <c r="I1853" s="1">
        <f>Sales[[#This Row],[Selling Price]]*H1853</f>
        <v>3488.78</v>
      </c>
      <c r="J1853" s="1">
        <f>VLOOKUP(Sales[[#This Row],[Product ID]],Products[],4,0)</f>
        <v>95.27</v>
      </c>
      <c r="K1853" s="1">
        <f>Sales[[#This Row],[Total Sales]]-Sales[[#This Row],[Cost price]]</f>
        <v>3393.51</v>
      </c>
      <c r="L1853" s="1" t="str">
        <f>TEXT(Sales[[#This Row],[Date and Time]],"dddd")</f>
        <v>Thursday</v>
      </c>
      <c r="M1853" s="1" t="str">
        <f>TEXT(Sales[[#This Row],[Date and Time]],"mm")</f>
        <v>08</v>
      </c>
      <c r="N1853" s="10" t="str">
        <f>TEXT(Sales[[#This Row],[Date and Time]],"mmmm")</f>
        <v>August</v>
      </c>
    </row>
    <row r="1854" spans="1:14" x14ac:dyDescent="0.3">
      <c r="A1854" s="1" t="s">
        <v>5322</v>
      </c>
      <c r="B1854" s="2">
        <v>45407.329328703701</v>
      </c>
      <c r="C1854" s="1" t="s">
        <v>3387</v>
      </c>
      <c r="D1854" s="1" t="s">
        <v>168</v>
      </c>
      <c r="E1854" s="1" t="s">
        <v>3461</v>
      </c>
      <c r="F1854" s="1" t="s">
        <v>3476</v>
      </c>
      <c r="G1854" s="1">
        <v>407.96</v>
      </c>
      <c r="H1854" s="1">
        <v>4</v>
      </c>
      <c r="I1854" s="1">
        <f>Sales[[#This Row],[Selling Price]]*H1854</f>
        <v>1631.84</v>
      </c>
      <c r="J1854" s="1">
        <f>VLOOKUP(Sales[[#This Row],[Product ID]],Products[],4,0)</f>
        <v>162.74</v>
      </c>
      <c r="K1854" s="1">
        <f>Sales[[#This Row],[Total Sales]]-Sales[[#This Row],[Cost price]]</f>
        <v>1469.1</v>
      </c>
      <c r="L1854" s="1" t="str">
        <f>TEXT(Sales[[#This Row],[Date and Time]],"dddd")</f>
        <v>Thursday</v>
      </c>
      <c r="M1854" s="1" t="str">
        <f>TEXT(Sales[[#This Row],[Date and Time]],"mm")</f>
        <v>04</v>
      </c>
      <c r="N1854" s="10" t="str">
        <f>TEXT(Sales[[#This Row],[Date and Time]],"mmmm")</f>
        <v>April</v>
      </c>
    </row>
    <row r="1855" spans="1:14" x14ac:dyDescent="0.3">
      <c r="A1855" s="1" t="s">
        <v>5323</v>
      </c>
      <c r="B1855" s="2">
        <v>45438.136435185188</v>
      </c>
      <c r="C1855" s="1" t="s">
        <v>3433</v>
      </c>
      <c r="D1855" s="1" t="s">
        <v>134</v>
      </c>
      <c r="E1855" s="1" t="s">
        <v>3471</v>
      </c>
      <c r="F1855" s="1" t="s">
        <v>3467</v>
      </c>
      <c r="G1855" s="1">
        <v>1184.3599999999999</v>
      </c>
      <c r="H1855" s="1">
        <v>6</v>
      </c>
      <c r="I1855" s="1">
        <f>Sales[[#This Row],[Selling Price]]*H1855</f>
        <v>7106.16</v>
      </c>
      <c r="J1855" s="1">
        <f>VLOOKUP(Sales[[#This Row],[Product ID]],Products[],4,0)</f>
        <v>452.2</v>
      </c>
      <c r="K1855" s="1">
        <f>Sales[[#This Row],[Total Sales]]-Sales[[#This Row],[Cost price]]</f>
        <v>6653.96</v>
      </c>
      <c r="L1855" s="1" t="str">
        <f>TEXT(Sales[[#This Row],[Date and Time]],"dddd")</f>
        <v>Sunday</v>
      </c>
      <c r="M1855" s="1" t="str">
        <f>TEXT(Sales[[#This Row],[Date and Time]],"mm")</f>
        <v>05</v>
      </c>
      <c r="N1855" s="10" t="str">
        <f>TEXT(Sales[[#This Row],[Date and Time]],"mmmm")</f>
        <v>May</v>
      </c>
    </row>
    <row r="1856" spans="1:14" x14ac:dyDescent="0.3">
      <c r="A1856" s="1" t="s">
        <v>5324</v>
      </c>
      <c r="B1856" s="2">
        <v>45523.791655092595</v>
      </c>
      <c r="C1856" s="1" t="s">
        <v>3296</v>
      </c>
      <c r="D1856" s="1" t="s">
        <v>658</v>
      </c>
      <c r="E1856" s="1" t="s">
        <v>3471</v>
      </c>
      <c r="F1856" s="1" t="s">
        <v>3476</v>
      </c>
      <c r="G1856" s="1">
        <v>275.64</v>
      </c>
      <c r="H1856" s="1">
        <v>9</v>
      </c>
      <c r="I1856" s="1">
        <f>Sales[[#This Row],[Selling Price]]*H1856</f>
        <v>2480.7599999999998</v>
      </c>
      <c r="J1856" s="1">
        <f>VLOOKUP(Sales[[#This Row],[Product ID]],Products[],4,0)</f>
        <v>587.24</v>
      </c>
      <c r="K1856" s="1">
        <f>Sales[[#This Row],[Total Sales]]-Sales[[#This Row],[Cost price]]</f>
        <v>1893.5199999999998</v>
      </c>
      <c r="L1856" s="1" t="str">
        <f>TEXT(Sales[[#This Row],[Date and Time]],"dddd")</f>
        <v>Monday</v>
      </c>
      <c r="M1856" s="1" t="str">
        <f>TEXT(Sales[[#This Row],[Date and Time]],"mm")</f>
        <v>08</v>
      </c>
      <c r="N1856" s="10" t="str">
        <f>TEXT(Sales[[#This Row],[Date and Time]],"mmmm")</f>
        <v>August</v>
      </c>
    </row>
    <row r="1857" spans="1:14" x14ac:dyDescent="0.3">
      <c r="A1857" s="1" t="s">
        <v>5325</v>
      </c>
      <c r="B1857" s="2">
        <v>45542.292731481481</v>
      </c>
      <c r="C1857" s="1" t="s">
        <v>3433</v>
      </c>
      <c r="D1857" s="1" t="s">
        <v>881</v>
      </c>
      <c r="E1857" s="1" t="s">
        <v>3471</v>
      </c>
      <c r="F1857" s="1" t="s">
        <v>3472</v>
      </c>
      <c r="G1857" s="1">
        <v>1523.78</v>
      </c>
      <c r="H1857" s="1">
        <v>4</v>
      </c>
      <c r="I1857" s="1">
        <f>Sales[[#This Row],[Selling Price]]*H1857</f>
        <v>6095.12</v>
      </c>
      <c r="J1857" s="1">
        <f>VLOOKUP(Sales[[#This Row],[Product ID]],Products[],4,0)</f>
        <v>452.2</v>
      </c>
      <c r="K1857" s="1">
        <f>Sales[[#This Row],[Total Sales]]-Sales[[#This Row],[Cost price]]</f>
        <v>5642.92</v>
      </c>
      <c r="L1857" s="1" t="str">
        <f>TEXT(Sales[[#This Row],[Date and Time]],"dddd")</f>
        <v>Saturday</v>
      </c>
      <c r="M1857" s="1" t="str">
        <f>TEXT(Sales[[#This Row],[Date and Time]],"mm")</f>
        <v>09</v>
      </c>
      <c r="N1857" s="10" t="str">
        <f>TEXT(Sales[[#This Row],[Date and Time]],"mmmm")</f>
        <v>September</v>
      </c>
    </row>
    <row r="1858" spans="1:14" x14ac:dyDescent="0.3">
      <c r="A1858" s="1" t="s">
        <v>5326</v>
      </c>
      <c r="B1858" s="2">
        <v>45459.696574074071</v>
      </c>
      <c r="C1858" s="1" t="s">
        <v>3377</v>
      </c>
      <c r="D1858" s="1" t="s">
        <v>2526</v>
      </c>
      <c r="E1858" s="1" t="s">
        <v>3466</v>
      </c>
      <c r="F1858" s="1" t="s">
        <v>3476</v>
      </c>
      <c r="G1858" s="1">
        <v>150.62</v>
      </c>
      <c r="H1858" s="1">
        <v>8</v>
      </c>
      <c r="I1858" s="1">
        <f>Sales[[#This Row],[Selling Price]]*H1858</f>
        <v>1204.96</v>
      </c>
      <c r="J1858" s="1">
        <f>VLOOKUP(Sales[[#This Row],[Product ID]],Products[],4,0)</f>
        <v>409.39</v>
      </c>
      <c r="K1858" s="1">
        <f>Sales[[#This Row],[Total Sales]]-Sales[[#This Row],[Cost price]]</f>
        <v>795.57</v>
      </c>
      <c r="L1858" s="1" t="str">
        <f>TEXT(Sales[[#This Row],[Date and Time]],"dddd")</f>
        <v>Sunday</v>
      </c>
      <c r="M1858" s="1" t="str">
        <f>TEXT(Sales[[#This Row],[Date and Time]],"mm")</f>
        <v>06</v>
      </c>
      <c r="N1858" s="10" t="str">
        <f>TEXT(Sales[[#This Row],[Date and Time]],"mmmm")</f>
        <v>June</v>
      </c>
    </row>
    <row r="1859" spans="1:14" x14ac:dyDescent="0.3">
      <c r="A1859" s="1" t="s">
        <v>5327</v>
      </c>
      <c r="B1859" s="2">
        <v>45535.683391203704</v>
      </c>
      <c r="C1859" s="1" t="s">
        <v>3379</v>
      </c>
      <c r="D1859" s="1" t="s">
        <v>1720</v>
      </c>
      <c r="E1859" s="1" t="s">
        <v>3464</v>
      </c>
      <c r="F1859" s="1" t="s">
        <v>3476</v>
      </c>
      <c r="G1859" s="1">
        <v>1363.52</v>
      </c>
      <c r="H1859" s="1">
        <v>2</v>
      </c>
      <c r="I1859" s="1">
        <f>Sales[[#This Row],[Selling Price]]*H1859</f>
        <v>2727.04</v>
      </c>
      <c r="J1859" s="1">
        <f>VLOOKUP(Sales[[#This Row],[Product ID]],Products[],4,0)</f>
        <v>605.29999999999995</v>
      </c>
      <c r="K1859" s="1">
        <f>Sales[[#This Row],[Total Sales]]-Sales[[#This Row],[Cost price]]</f>
        <v>2121.7399999999998</v>
      </c>
      <c r="L1859" s="1" t="str">
        <f>TEXT(Sales[[#This Row],[Date and Time]],"dddd")</f>
        <v>Saturday</v>
      </c>
      <c r="M1859" s="1" t="str">
        <f>TEXT(Sales[[#This Row],[Date and Time]],"mm")</f>
        <v>08</v>
      </c>
      <c r="N1859" s="10" t="str">
        <f>TEXT(Sales[[#This Row],[Date and Time]],"mmmm")</f>
        <v>August</v>
      </c>
    </row>
    <row r="1860" spans="1:14" x14ac:dyDescent="0.3">
      <c r="A1860" s="1" t="s">
        <v>5328</v>
      </c>
      <c r="B1860" s="2">
        <v>45480.27003472222</v>
      </c>
      <c r="C1860" s="1" t="s">
        <v>3217</v>
      </c>
      <c r="D1860" s="1" t="s">
        <v>1113</v>
      </c>
      <c r="E1860" s="1" t="s">
        <v>3466</v>
      </c>
      <c r="F1860" s="1" t="s">
        <v>3476</v>
      </c>
      <c r="G1860" s="1">
        <v>694.85</v>
      </c>
      <c r="H1860" s="1">
        <v>1</v>
      </c>
      <c r="I1860" s="1">
        <f>Sales[[#This Row],[Selling Price]]*H1860</f>
        <v>694.85</v>
      </c>
      <c r="J1860" s="1">
        <f>VLOOKUP(Sales[[#This Row],[Product ID]],Products[],4,0)</f>
        <v>253.61</v>
      </c>
      <c r="K1860" s="1">
        <f>Sales[[#This Row],[Total Sales]]-Sales[[#This Row],[Cost price]]</f>
        <v>441.24</v>
      </c>
      <c r="L1860" s="1" t="str">
        <f>TEXT(Sales[[#This Row],[Date and Time]],"dddd")</f>
        <v>Sunday</v>
      </c>
      <c r="M1860" s="1" t="str">
        <f>TEXT(Sales[[#This Row],[Date and Time]],"mm")</f>
        <v>07</v>
      </c>
      <c r="N1860" s="10" t="str">
        <f>TEXT(Sales[[#This Row],[Date and Time]],"mmmm")</f>
        <v>July</v>
      </c>
    </row>
    <row r="1861" spans="1:14" x14ac:dyDescent="0.3">
      <c r="A1861" s="1" t="s">
        <v>5329</v>
      </c>
      <c r="B1861" s="2">
        <v>45502.749259259261</v>
      </c>
      <c r="C1861" s="1" t="s">
        <v>3217</v>
      </c>
      <c r="D1861" s="1" t="s">
        <v>1116</v>
      </c>
      <c r="E1861" s="1" t="s">
        <v>3464</v>
      </c>
      <c r="F1861" s="1" t="s">
        <v>3462</v>
      </c>
      <c r="G1861" s="1">
        <v>193.3</v>
      </c>
      <c r="H1861" s="1">
        <v>9</v>
      </c>
      <c r="I1861" s="1">
        <f>Sales[[#This Row],[Selling Price]]*H1861</f>
        <v>1739.7</v>
      </c>
      <c r="J1861" s="1">
        <f>VLOOKUP(Sales[[#This Row],[Product ID]],Products[],4,0)</f>
        <v>253.61</v>
      </c>
      <c r="K1861" s="1">
        <f>Sales[[#This Row],[Total Sales]]-Sales[[#This Row],[Cost price]]</f>
        <v>1486.0900000000001</v>
      </c>
      <c r="L1861" s="1" t="str">
        <f>TEXT(Sales[[#This Row],[Date and Time]],"dddd")</f>
        <v>Monday</v>
      </c>
      <c r="M1861" s="1" t="str">
        <f>TEXT(Sales[[#This Row],[Date and Time]],"mm")</f>
        <v>07</v>
      </c>
      <c r="N1861" s="10" t="str">
        <f>TEXT(Sales[[#This Row],[Date and Time]],"mmmm")</f>
        <v>July</v>
      </c>
    </row>
    <row r="1862" spans="1:14" x14ac:dyDescent="0.3">
      <c r="A1862" s="1" t="s">
        <v>5330</v>
      </c>
      <c r="B1862" s="2">
        <v>45488.609976851854</v>
      </c>
      <c r="C1862" s="1" t="s">
        <v>3313</v>
      </c>
      <c r="D1862" s="1" t="s">
        <v>2523</v>
      </c>
      <c r="E1862" s="1" t="s">
        <v>3466</v>
      </c>
      <c r="F1862" s="1" t="s">
        <v>3476</v>
      </c>
      <c r="G1862" s="1">
        <v>21.56</v>
      </c>
      <c r="H1862" s="1">
        <v>2</v>
      </c>
      <c r="I1862" s="1">
        <f>Sales[[#This Row],[Selling Price]]*H1862</f>
        <v>43.12</v>
      </c>
      <c r="J1862" s="1">
        <f>VLOOKUP(Sales[[#This Row],[Product ID]],Products[],4,0)</f>
        <v>778.48</v>
      </c>
      <c r="K1862" s="1">
        <f>Sales[[#This Row],[Total Sales]]-Sales[[#This Row],[Cost price]]</f>
        <v>-735.36</v>
      </c>
      <c r="L1862" s="1" t="str">
        <f>TEXT(Sales[[#This Row],[Date and Time]],"dddd")</f>
        <v>Monday</v>
      </c>
      <c r="M1862" s="1" t="str">
        <f>TEXT(Sales[[#This Row],[Date and Time]],"mm")</f>
        <v>07</v>
      </c>
      <c r="N1862" s="10" t="str">
        <f>TEXT(Sales[[#This Row],[Date and Time]],"mmmm")</f>
        <v>July</v>
      </c>
    </row>
    <row r="1863" spans="1:14" x14ac:dyDescent="0.3">
      <c r="A1863" s="1" t="s">
        <v>5331</v>
      </c>
      <c r="B1863" s="2">
        <v>45329.884976851848</v>
      </c>
      <c r="C1863" s="1" t="s">
        <v>3299</v>
      </c>
      <c r="D1863" s="1" t="s">
        <v>1351</v>
      </c>
      <c r="E1863" s="1" t="s">
        <v>3466</v>
      </c>
      <c r="F1863" s="1" t="s">
        <v>3476</v>
      </c>
      <c r="G1863" s="1">
        <v>1561.59</v>
      </c>
      <c r="H1863" s="1">
        <v>5</v>
      </c>
      <c r="I1863" s="1">
        <f>Sales[[#This Row],[Selling Price]]*H1863</f>
        <v>7807.95</v>
      </c>
      <c r="J1863" s="1">
        <f>VLOOKUP(Sales[[#This Row],[Product ID]],Products[],4,0)</f>
        <v>401.98</v>
      </c>
      <c r="K1863" s="1">
        <f>Sales[[#This Row],[Total Sales]]-Sales[[#This Row],[Cost price]]</f>
        <v>7405.9699999999993</v>
      </c>
      <c r="L1863" s="1" t="str">
        <f>TEXT(Sales[[#This Row],[Date and Time]],"dddd")</f>
        <v>Wednesday</v>
      </c>
      <c r="M1863" s="1" t="str">
        <f>TEXT(Sales[[#This Row],[Date and Time]],"mm")</f>
        <v>02</v>
      </c>
      <c r="N1863" s="10" t="str">
        <f>TEXT(Sales[[#This Row],[Date and Time]],"mmmm")</f>
        <v>February</v>
      </c>
    </row>
    <row r="1864" spans="1:14" x14ac:dyDescent="0.3">
      <c r="A1864" s="1" t="s">
        <v>5332</v>
      </c>
      <c r="B1864" s="2">
        <v>45577.557129629633</v>
      </c>
      <c r="C1864" s="1" t="s">
        <v>3310</v>
      </c>
      <c r="D1864" s="1" t="s">
        <v>590</v>
      </c>
      <c r="E1864" s="1" t="s">
        <v>3479</v>
      </c>
      <c r="F1864" s="1" t="s">
        <v>3476</v>
      </c>
      <c r="G1864" s="1">
        <v>1494.63</v>
      </c>
      <c r="H1864" s="1">
        <v>5</v>
      </c>
      <c r="I1864" s="1">
        <f>Sales[[#This Row],[Selling Price]]*H1864</f>
        <v>7473.1500000000005</v>
      </c>
      <c r="J1864" s="1">
        <f>VLOOKUP(Sales[[#This Row],[Product ID]],Products[],4,0)</f>
        <v>297.7</v>
      </c>
      <c r="K1864" s="1">
        <f>Sales[[#This Row],[Total Sales]]-Sales[[#This Row],[Cost price]]</f>
        <v>7175.4500000000007</v>
      </c>
      <c r="L1864" s="1" t="str">
        <f>TEXT(Sales[[#This Row],[Date and Time]],"dddd")</f>
        <v>Saturday</v>
      </c>
      <c r="M1864" s="1" t="str">
        <f>TEXT(Sales[[#This Row],[Date and Time]],"mm")</f>
        <v>10</v>
      </c>
      <c r="N1864" s="10" t="str">
        <f>TEXT(Sales[[#This Row],[Date and Time]],"mmmm")</f>
        <v>October</v>
      </c>
    </row>
    <row r="1865" spans="1:14" x14ac:dyDescent="0.3">
      <c r="A1865" s="1" t="s">
        <v>5333</v>
      </c>
      <c r="B1865" s="2">
        <v>45365.813703703701</v>
      </c>
      <c r="C1865" s="1" t="s">
        <v>3406</v>
      </c>
      <c r="D1865" s="1" t="s">
        <v>782</v>
      </c>
      <c r="E1865" s="1" t="s">
        <v>3466</v>
      </c>
      <c r="F1865" s="1" t="s">
        <v>3467</v>
      </c>
      <c r="G1865" s="1">
        <v>1453.21</v>
      </c>
      <c r="H1865" s="1">
        <v>2</v>
      </c>
      <c r="I1865" s="1">
        <f>Sales[[#This Row],[Selling Price]]*H1865</f>
        <v>2906.42</v>
      </c>
      <c r="J1865" s="1">
        <f>VLOOKUP(Sales[[#This Row],[Product ID]],Products[],4,0)</f>
        <v>585.16999999999996</v>
      </c>
      <c r="K1865" s="1">
        <f>Sales[[#This Row],[Total Sales]]-Sales[[#This Row],[Cost price]]</f>
        <v>2321.25</v>
      </c>
      <c r="L1865" s="1" t="str">
        <f>TEXT(Sales[[#This Row],[Date and Time]],"dddd")</f>
        <v>Thursday</v>
      </c>
      <c r="M1865" s="1" t="str">
        <f>TEXT(Sales[[#This Row],[Date and Time]],"mm")</f>
        <v>03</v>
      </c>
      <c r="N1865" s="10" t="str">
        <f>TEXT(Sales[[#This Row],[Date and Time]],"mmmm")</f>
        <v>March</v>
      </c>
    </row>
    <row r="1866" spans="1:14" x14ac:dyDescent="0.3">
      <c r="A1866" s="1" t="s">
        <v>5334</v>
      </c>
      <c r="B1866" s="2">
        <v>45425.059791666667</v>
      </c>
      <c r="C1866" s="1" t="s">
        <v>3451</v>
      </c>
      <c r="D1866" s="1" t="s">
        <v>341</v>
      </c>
      <c r="E1866" s="1" t="s">
        <v>3461</v>
      </c>
      <c r="F1866" s="1" t="s">
        <v>3469</v>
      </c>
      <c r="G1866" s="1">
        <v>622.1</v>
      </c>
      <c r="H1866" s="1">
        <v>10</v>
      </c>
      <c r="I1866" s="1">
        <f>Sales[[#This Row],[Selling Price]]*H1866</f>
        <v>6221</v>
      </c>
      <c r="J1866" s="1">
        <f>VLOOKUP(Sales[[#This Row],[Product ID]],Products[],4,0)</f>
        <v>565.99</v>
      </c>
      <c r="K1866" s="1">
        <f>Sales[[#This Row],[Total Sales]]-Sales[[#This Row],[Cost price]]</f>
        <v>5655.01</v>
      </c>
      <c r="L1866" s="1" t="str">
        <f>TEXT(Sales[[#This Row],[Date and Time]],"dddd")</f>
        <v>Monday</v>
      </c>
      <c r="M1866" s="1" t="str">
        <f>TEXT(Sales[[#This Row],[Date and Time]],"mm")</f>
        <v>05</v>
      </c>
      <c r="N1866" s="10" t="str">
        <f>TEXT(Sales[[#This Row],[Date and Time]],"mmmm")</f>
        <v>May</v>
      </c>
    </row>
    <row r="1867" spans="1:14" x14ac:dyDescent="0.3">
      <c r="A1867" s="1" t="s">
        <v>5335</v>
      </c>
      <c r="B1867" s="2">
        <v>45505.384872685187</v>
      </c>
      <c r="C1867" s="1" t="s">
        <v>3396</v>
      </c>
      <c r="D1867" s="1" t="s">
        <v>1315</v>
      </c>
      <c r="E1867" s="1" t="s">
        <v>3466</v>
      </c>
      <c r="F1867" s="1" t="s">
        <v>3472</v>
      </c>
      <c r="G1867" s="1">
        <v>1249.83</v>
      </c>
      <c r="H1867" s="1">
        <v>3</v>
      </c>
      <c r="I1867" s="1">
        <f>Sales[[#This Row],[Selling Price]]*H1867</f>
        <v>3749.49</v>
      </c>
      <c r="J1867" s="1">
        <f>VLOOKUP(Sales[[#This Row],[Product ID]],Products[],4,0)</f>
        <v>570.6</v>
      </c>
      <c r="K1867" s="1">
        <f>Sales[[#This Row],[Total Sales]]-Sales[[#This Row],[Cost price]]</f>
        <v>3178.89</v>
      </c>
      <c r="L1867" s="1" t="str">
        <f>TEXT(Sales[[#This Row],[Date and Time]],"dddd")</f>
        <v>Thursday</v>
      </c>
      <c r="M1867" s="1" t="str">
        <f>TEXT(Sales[[#This Row],[Date and Time]],"mm")</f>
        <v>08</v>
      </c>
      <c r="N1867" s="10" t="str">
        <f>TEXT(Sales[[#This Row],[Date and Time]],"mmmm")</f>
        <v>August</v>
      </c>
    </row>
    <row r="1868" spans="1:14" x14ac:dyDescent="0.3">
      <c r="A1868" s="1" t="s">
        <v>5336</v>
      </c>
      <c r="B1868" s="2">
        <v>45341.27039351852</v>
      </c>
      <c r="C1868" s="1" t="s">
        <v>3334</v>
      </c>
      <c r="D1868" s="1" t="s">
        <v>1158</v>
      </c>
      <c r="E1868" s="1" t="s">
        <v>3464</v>
      </c>
      <c r="F1868" s="1" t="s">
        <v>3462</v>
      </c>
      <c r="G1868" s="1">
        <v>1982.08</v>
      </c>
      <c r="H1868" s="1">
        <v>7</v>
      </c>
      <c r="I1868" s="1">
        <f>Sales[[#This Row],[Selling Price]]*H1868</f>
        <v>13874.56</v>
      </c>
      <c r="J1868" s="1">
        <f>VLOOKUP(Sales[[#This Row],[Product ID]],Products[],4,0)</f>
        <v>208.12</v>
      </c>
      <c r="K1868" s="1">
        <f>Sales[[#This Row],[Total Sales]]-Sales[[#This Row],[Cost price]]</f>
        <v>13666.439999999999</v>
      </c>
      <c r="L1868" s="1" t="str">
        <f>TEXT(Sales[[#This Row],[Date and Time]],"dddd")</f>
        <v>Monday</v>
      </c>
      <c r="M1868" s="1" t="str">
        <f>TEXT(Sales[[#This Row],[Date and Time]],"mm")</f>
        <v>02</v>
      </c>
      <c r="N1868" s="10" t="str">
        <f>TEXT(Sales[[#This Row],[Date and Time]],"mmmm")</f>
        <v>February</v>
      </c>
    </row>
    <row r="1869" spans="1:14" x14ac:dyDescent="0.3">
      <c r="A1869" s="1" t="s">
        <v>5337</v>
      </c>
      <c r="B1869" s="2">
        <v>45486.055775462963</v>
      </c>
      <c r="C1869" s="1" t="s">
        <v>3263</v>
      </c>
      <c r="D1869" s="1" t="s">
        <v>249</v>
      </c>
      <c r="E1869" s="1" t="s">
        <v>3464</v>
      </c>
      <c r="F1869" s="1" t="s">
        <v>3462</v>
      </c>
      <c r="G1869" s="1">
        <v>685.56</v>
      </c>
      <c r="H1869" s="1">
        <v>2</v>
      </c>
      <c r="I1869" s="1">
        <f>Sales[[#This Row],[Selling Price]]*H1869</f>
        <v>1371.12</v>
      </c>
      <c r="J1869" s="1">
        <f>VLOOKUP(Sales[[#This Row],[Product ID]],Products[],4,0)</f>
        <v>418.1</v>
      </c>
      <c r="K1869" s="1">
        <f>Sales[[#This Row],[Total Sales]]-Sales[[#This Row],[Cost price]]</f>
        <v>953.01999999999987</v>
      </c>
      <c r="L1869" s="1" t="str">
        <f>TEXT(Sales[[#This Row],[Date and Time]],"dddd")</f>
        <v>Saturday</v>
      </c>
      <c r="M1869" s="1" t="str">
        <f>TEXT(Sales[[#This Row],[Date and Time]],"mm")</f>
        <v>07</v>
      </c>
      <c r="N1869" s="10" t="str">
        <f>TEXT(Sales[[#This Row],[Date and Time]],"mmmm")</f>
        <v>July</v>
      </c>
    </row>
    <row r="1870" spans="1:14" x14ac:dyDescent="0.3">
      <c r="A1870" s="1" t="s">
        <v>5338</v>
      </c>
      <c r="B1870" s="2">
        <v>45501.620729166665</v>
      </c>
      <c r="C1870" s="1" t="s">
        <v>3395</v>
      </c>
      <c r="D1870" s="1" t="s">
        <v>1173</v>
      </c>
      <c r="E1870" s="1" t="s">
        <v>3461</v>
      </c>
      <c r="F1870" s="1" t="s">
        <v>3467</v>
      </c>
      <c r="G1870" s="1">
        <v>1361.43</v>
      </c>
      <c r="H1870" s="1">
        <v>5</v>
      </c>
      <c r="I1870" s="1">
        <f>Sales[[#This Row],[Selling Price]]*H1870</f>
        <v>6807.1500000000005</v>
      </c>
      <c r="J1870" s="1">
        <f>VLOOKUP(Sales[[#This Row],[Product ID]],Products[],4,0)</f>
        <v>102.72</v>
      </c>
      <c r="K1870" s="1">
        <f>Sales[[#This Row],[Total Sales]]-Sales[[#This Row],[Cost price]]</f>
        <v>6704.43</v>
      </c>
      <c r="L1870" s="1" t="str">
        <f>TEXT(Sales[[#This Row],[Date and Time]],"dddd")</f>
        <v>Sunday</v>
      </c>
      <c r="M1870" s="1" t="str">
        <f>TEXT(Sales[[#This Row],[Date and Time]],"mm")</f>
        <v>07</v>
      </c>
      <c r="N1870" s="10" t="str">
        <f>TEXT(Sales[[#This Row],[Date and Time]],"mmmm")</f>
        <v>July</v>
      </c>
    </row>
    <row r="1871" spans="1:14" x14ac:dyDescent="0.3">
      <c r="A1871" s="1" t="s">
        <v>5339</v>
      </c>
      <c r="B1871" s="2">
        <v>45579.921273148146</v>
      </c>
      <c r="C1871" s="1" t="s">
        <v>3226</v>
      </c>
      <c r="D1871" s="1" t="s">
        <v>1915</v>
      </c>
      <c r="E1871" s="1" t="s">
        <v>3471</v>
      </c>
      <c r="F1871" s="1" t="s">
        <v>3472</v>
      </c>
      <c r="G1871" s="1">
        <v>780.49</v>
      </c>
      <c r="H1871" s="1">
        <v>1</v>
      </c>
      <c r="I1871" s="1">
        <f>Sales[[#This Row],[Selling Price]]*H1871</f>
        <v>780.49</v>
      </c>
      <c r="J1871" s="1">
        <f>VLOOKUP(Sales[[#This Row],[Product ID]],Products[],4,0)</f>
        <v>809.47</v>
      </c>
      <c r="K1871" s="1">
        <f>Sales[[#This Row],[Total Sales]]-Sales[[#This Row],[Cost price]]</f>
        <v>-28.980000000000018</v>
      </c>
      <c r="L1871" s="1" t="str">
        <f>TEXT(Sales[[#This Row],[Date and Time]],"dddd")</f>
        <v>Monday</v>
      </c>
      <c r="M1871" s="1" t="str">
        <f>TEXT(Sales[[#This Row],[Date and Time]],"mm")</f>
        <v>10</v>
      </c>
      <c r="N1871" s="10" t="str">
        <f>TEXT(Sales[[#This Row],[Date and Time]],"mmmm")</f>
        <v>October</v>
      </c>
    </row>
    <row r="1872" spans="1:14" x14ac:dyDescent="0.3">
      <c r="A1872" s="1" t="s">
        <v>5340</v>
      </c>
      <c r="B1872" s="2">
        <v>45493.249259259261</v>
      </c>
      <c r="C1872" s="1" t="s">
        <v>3401</v>
      </c>
      <c r="D1872" s="1" t="s">
        <v>2996</v>
      </c>
      <c r="E1872" s="1" t="s">
        <v>3471</v>
      </c>
      <c r="F1872" s="1" t="s">
        <v>3467</v>
      </c>
      <c r="G1872" s="1">
        <v>1020.89</v>
      </c>
      <c r="H1872" s="1">
        <v>10</v>
      </c>
      <c r="I1872" s="1">
        <f>Sales[[#This Row],[Selling Price]]*H1872</f>
        <v>10208.9</v>
      </c>
      <c r="J1872" s="1">
        <f>VLOOKUP(Sales[[#This Row],[Product ID]],Products[],4,0)</f>
        <v>93.21</v>
      </c>
      <c r="K1872" s="1">
        <f>Sales[[#This Row],[Total Sales]]-Sales[[#This Row],[Cost price]]</f>
        <v>10115.69</v>
      </c>
      <c r="L1872" s="1" t="str">
        <f>TEXT(Sales[[#This Row],[Date and Time]],"dddd")</f>
        <v>Saturday</v>
      </c>
      <c r="M1872" s="1" t="str">
        <f>TEXT(Sales[[#This Row],[Date and Time]],"mm")</f>
        <v>07</v>
      </c>
      <c r="N1872" s="10" t="str">
        <f>TEXT(Sales[[#This Row],[Date and Time]],"mmmm")</f>
        <v>July</v>
      </c>
    </row>
    <row r="1873" spans="1:14" x14ac:dyDescent="0.3">
      <c r="A1873" s="1" t="s">
        <v>5341</v>
      </c>
      <c r="B1873" s="2">
        <v>45354.090682870374</v>
      </c>
      <c r="C1873" s="1" t="s">
        <v>3381</v>
      </c>
      <c r="D1873" s="1" t="s">
        <v>1807</v>
      </c>
      <c r="E1873" s="1" t="s">
        <v>3479</v>
      </c>
      <c r="F1873" s="1" t="s">
        <v>3476</v>
      </c>
      <c r="G1873" s="1">
        <v>479.15</v>
      </c>
      <c r="H1873" s="1">
        <v>6</v>
      </c>
      <c r="I1873" s="1">
        <f>Sales[[#This Row],[Selling Price]]*H1873</f>
        <v>2874.8999999999996</v>
      </c>
      <c r="J1873" s="1">
        <f>VLOOKUP(Sales[[#This Row],[Product ID]],Products[],4,0)</f>
        <v>505.04</v>
      </c>
      <c r="K1873" s="1">
        <f>Sales[[#This Row],[Total Sales]]-Sales[[#This Row],[Cost price]]</f>
        <v>2369.8599999999997</v>
      </c>
      <c r="L1873" s="1" t="str">
        <f>TEXT(Sales[[#This Row],[Date and Time]],"dddd")</f>
        <v>Sunday</v>
      </c>
      <c r="M1873" s="1" t="str">
        <f>TEXT(Sales[[#This Row],[Date and Time]],"mm")</f>
        <v>03</v>
      </c>
      <c r="N1873" s="10" t="str">
        <f>TEXT(Sales[[#This Row],[Date and Time]],"mmmm")</f>
        <v>March</v>
      </c>
    </row>
    <row r="1874" spans="1:14" x14ac:dyDescent="0.3">
      <c r="A1874" s="1" t="s">
        <v>5342</v>
      </c>
      <c r="B1874" s="2">
        <v>45544.447847222225</v>
      </c>
      <c r="C1874" s="1" t="s">
        <v>3371</v>
      </c>
      <c r="D1874" s="1" t="s">
        <v>78</v>
      </c>
      <c r="E1874" s="1" t="s">
        <v>3464</v>
      </c>
      <c r="F1874" s="1" t="s">
        <v>3472</v>
      </c>
      <c r="G1874" s="1">
        <v>1949.81</v>
      </c>
      <c r="H1874" s="1">
        <v>5</v>
      </c>
      <c r="I1874" s="1">
        <f>Sales[[#This Row],[Selling Price]]*H1874</f>
        <v>9749.0499999999993</v>
      </c>
      <c r="J1874" s="1">
        <f>VLOOKUP(Sales[[#This Row],[Product ID]],Products[],4,0)</f>
        <v>370.52</v>
      </c>
      <c r="K1874" s="1">
        <f>Sales[[#This Row],[Total Sales]]-Sales[[#This Row],[Cost price]]</f>
        <v>9378.5299999999988</v>
      </c>
      <c r="L1874" s="1" t="str">
        <f>TEXT(Sales[[#This Row],[Date and Time]],"dddd")</f>
        <v>Monday</v>
      </c>
      <c r="M1874" s="1" t="str">
        <f>TEXT(Sales[[#This Row],[Date and Time]],"mm")</f>
        <v>09</v>
      </c>
      <c r="N1874" s="10" t="str">
        <f>TEXT(Sales[[#This Row],[Date and Time]],"mmmm")</f>
        <v>September</v>
      </c>
    </row>
    <row r="1875" spans="1:14" x14ac:dyDescent="0.3">
      <c r="A1875" s="1" t="s">
        <v>5343</v>
      </c>
      <c r="B1875" s="2">
        <v>45412.574571759258</v>
      </c>
      <c r="C1875" s="1" t="s">
        <v>3362</v>
      </c>
      <c r="D1875" s="1" t="s">
        <v>2733</v>
      </c>
      <c r="E1875" s="1" t="s">
        <v>3479</v>
      </c>
      <c r="F1875" s="1" t="s">
        <v>3462</v>
      </c>
      <c r="G1875" s="1">
        <v>1696.56</v>
      </c>
      <c r="H1875" s="1">
        <v>3</v>
      </c>
      <c r="I1875" s="1">
        <f>Sales[[#This Row],[Selling Price]]*H1875</f>
        <v>5089.68</v>
      </c>
      <c r="J1875" s="1">
        <f>VLOOKUP(Sales[[#This Row],[Product ID]],Products[],4,0)</f>
        <v>282.68</v>
      </c>
      <c r="K1875" s="1">
        <f>Sales[[#This Row],[Total Sales]]-Sales[[#This Row],[Cost price]]</f>
        <v>4807</v>
      </c>
      <c r="L1875" s="1" t="str">
        <f>TEXT(Sales[[#This Row],[Date and Time]],"dddd")</f>
        <v>Tuesday</v>
      </c>
      <c r="M1875" s="1" t="str">
        <f>TEXT(Sales[[#This Row],[Date and Time]],"mm")</f>
        <v>04</v>
      </c>
      <c r="N1875" s="10" t="str">
        <f>TEXT(Sales[[#This Row],[Date and Time]],"mmmm")</f>
        <v>April</v>
      </c>
    </row>
    <row r="1876" spans="1:14" x14ac:dyDescent="0.3">
      <c r="A1876" s="1" t="s">
        <v>5344</v>
      </c>
      <c r="B1876" s="2">
        <v>45312.11755787037</v>
      </c>
      <c r="C1876" s="1" t="s">
        <v>3382</v>
      </c>
      <c r="D1876" s="1" t="s">
        <v>1020</v>
      </c>
      <c r="E1876" s="1" t="s">
        <v>3466</v>
      </c>
      <c r="F1876" s="1" t="s">
        <v>3476</v>
      </c>
      <c r="G1876" s="1">
        <v>84.23</v>
      </c>
      <c r="H1876" s="1">
        <v>9</v>
      </c>
      <c r="I1876" s="1">
        <f>Sales[[#This Row],[Selling Price]]*H1876</f>
        <v>758.07</v>
      </c>
      <c r="J1876" s="1">
        <f>VLOOKUP(Sales[[#This Row],[Product ID]],Products[],4,0)</f>
        <v>67.97</v>
      </c>
      <c r="K1876" s="1">
        <f>Sales[[#This Row],[Total Sales]]-Sales[[#This Row],[Cost price]]</f>
        <v>690.1</v>
      </c>
      <c r="L1876" s="1" t="str">
        <f>TEXT(Sales[[#This Row],[Date and Time]],"dddd")</f>
        <v>Sunday</v>
      </c>
      <c r="M1876" s="1" t="str">
        <f>TEXT(Sales[[#This Row],[Date and Time]],"mm")</f>
        <v>01</v>
      </c>
      <c r="N1876" s="10" t="str">
        <f>TEXT(Sales[[#This Row],[Date and Time]],"mmmm")</f>
        <v>January</v>
      </c>
    </row>
    <row r="1877" spans="1:14" x14ac:dyDescent="0.3">
      <c r="A1877" s="1" t="s">
        <v>5345</v>
      </c>
      <c r="B1877" s="2">
        <v>45596.799039351848</v>
      </c>
      <c r="C1877" s="1" t="s">
        <v>3309</v>
      </c>
      <c r="D1877" s="1" t="s">
        <v>2004</v>
      </c>
      <c r="E1877" s="1" t="s">
        <v>3471</v>
      </c>
      <c r="F1877" s="1" t="s">
        <v>3469</v>
      </c>
      <c r="G1877" s="1">
        <v>430.7</v>
      </c>
      <c r="H1877" s="1">
        <v>1</v>
      </c>
      <c r="I1877" s="1">
        <f>Sales[[#This Row],[Selling Price]]*H1877</f>
        <v>430.7</v>
      </c>
      <c r="J1877" s="1">
        <f>VLOOKUP(Sales[[#This Row],[Product ID]],Products[],4,0)</f>
        <v>898.84</v>
      </c>
      <c r="K1877" s="1">
        <f>Sales[[#This Row],[Total Sales]]-Sales[[#This Row],[Cost price]]</f>
        <v>-468.14000000000004</v>
      </c>
      <c r="L1877" s="1" t="str">
        <f>TEXT(Sales[[#This Row],[Date and Time]],"dddd")</f>
        <v>Thursday</v>
      </c>
      <c r="M1877" s="1" t="str">
        <f>TEXT(Sales[[#This Row],[Date and Time]],"mm")</f>
        <v>10</v>
      </c>
      <c r="N1877" s="10" t="str">
        <f>TEXT(Sales[[#This Row],[Date and Time]],"mmmm")</f>
        <v>October</v>
      </c>
    </row>
    <row r="1878" spans="1:14" x14ac:dyDescent="0.3">
      <c r="A1878" s="1" t="s">
        <v>5346</v>
      </c>
      <c r="B1878" s="2">
        <v>45523.961574074077</v>
      </c>
      <c r="C1878" s="1" t="s">
        <v>3447</v>
      </c>
      <c r="D1878" s="1" t="s">
        <v>1986</v>
      </c>
      <c r="E1878" s="1" t="s">
        <v>3461</v>
      </c>
      <c r="F1878" s="1" t="s">
        <v>3467</v>
      </c>
      <c r="G1878" s="1">
        <v>1133.72</v>
      </c>
      <c r="H1878" s="1">
        <v>10</v>
      </c>
      <c r="I1878" s="1">
        <f>Sales[[#This Row],[Selling Price]]*H1878</f>
        <v>11337.2</v>
      </c>
      <c r="J1878" s="1">
        <f>VLOOKUP(Sales[[#This Row],[Product ID]],Products[],4,0)</f>
        <v>521.98</v>
      </c>
      <c r="K1878" s="1">
        <f>Sales[[#This Row],[Total Sales]]-Sales[[#This Row],[Cost price]]</f>
        <v>10815.220000000001</v>
      </c>
      <c r="L1878" s="1" t="str">
        <f>TEXT(Sales[[#This Row],[Date and Time]],"dddd")</f>
        <v>Monday</v>
      </c>
      <c r="M1878" s="1" t="str">
        <f>TEXT(Sales[[#This Row],[Date and Time]],"mm")</f>
        <v>08</v>
      </c>
      <c r="N1878" s="10" t="str">
        <f>TEXT(Sales[[#This Row],[Date and Time]],"mmmm")</f>
        <v>August</v>
      </c>
    </row>
    <row r="1879" spans="1:14" x14ac:dyDescent="0.3">
      <c r="A1879" s="1" t="s">
        <v>5347</v>
      </c>
      <c r="B1879" s="2">
        <v>45298.40724537037</v>
      </c>
      <c r="C1879" s="1" t="s">
        <v>3390</v>
      </c>
      <c r="D1879" s="1" t="s">
        <v>2210</v>
      </c>
      <c r="E1879" s="1" t="s">
        <v>3464</v>
      </c>
      <c r="F1879" s="1" t="s">
        <v>3476</v>
      </c>
      <c r="G1879" s="1">
        <v>499.1</v>
      </c>
      <c r="H1879" s="1">
        <v>10</v>
      </c>
      <c r="I1879" s="1">
        <f>Sales[[#This Row],[Selling Price]]*H1879</f>
        <v>4991</v>
      </c>
      <c r="J1879" s="1">
        <f>VLOOKUP(Sales[[#This Row],[Product ID]],Products[],4,0)</f>
        <v>612.41999999999996</v>
      </c>
      <c r="K1879" s="1">
        <f>Sales[[#This Row],[Total Sales]]-Sales[[#This Row],[Cost price]]</f>
        <v>4378.58</v>
      </c>
      <c r="L1879" s="1" t="str">
        <f>TEXT(Sales[[#This Row],[Date and Time]],"dddd")</f>
        <v>Sunday</v>
      </c>
      <c r="M1879" s="1" t="str">
        <f>TEXT(Sales[[#This Row],[Date and Time]],"mm")</f>
        <v>01</v>
      </c>
      <c r="N1879" s="10" t="str">
        <f>TEXT(Sales[[#This Row],[Date and Time]],"mmmm")</f>
        <v>January</v>
      </c>
    </row>
    <row r="1880" spans="1:14" x14ac:dyDescent="0.3">
      <c r="A1880" s="1" t="s">
        <v>5348</v>
      </c>
      <c r="B1880" s="2">
        <v>45435.523009259261</v>
      </c>
      <c r="C1880" s="1" t="s">
        <v>3372</v>
      </c>
      <c r="D1880" s="1" t="s">
        <v>172</v>
      </c>
      <c r="E1880" s="1" t="s">
        <v>3461</v>
      </c>
      <c r="F1880" s="1" t="s">
        <v>3469</v>
      </c>
      <c r="G1880" s="1">
        <v>1057.83</v>
      </c>
      <c r="H1880" s="1">
        <v>10</v>
      </c>
      <c r="I1880" s="1">
        <f>Sales[[#This Row],[Selling Price]]*H1880</f>
        <v>10578.3</v>
      </c>
      <c r="J1880" s="1">
        <f>VLOOKUP(Sales[[#This Row],[Product ID]],Products[],4,0)</f>
        <v>415.38</v>
      </c>
      <c r="K1880" s="1">
        <f>Sales[[#This Row],[Total Sales]]-Sales[[#This Row],[Cost price]]</f>
        <v>10162.92</v>
      </c>
      <c r="L1880" s="1" t="str">
        <f>TEXT(Sales[[#This Row],[Date and Time]],"dddd")</f>
        <v>Thursday</v>
      </c>
      <c r="M1880" s="1" t="str">
        <f>TEXT(Sales[[#This Row],[Date and Time]],"mm")</f>
        <v>05</v>
      </c>
      <c r="N1880" s="10" t="str">
        <f>TEXT(Sales[[#This Row],[Date and Time]],"mmmm")</f>
        <v>May</v>
      </c>
    </row>
    <row r="1881" spans="1:14" x14ac:dyDescent="0.3">
      <c r="A1881" s="1" t="s">
        <v>5349</v>
      </c>
      <c r="B1881" s="2">
        <v>45548.319340277776</v>
      </c>
      <c r="C1881" s="1" t="s">
        <v>3293</v>
      </c>
      <c r="D1881" s="1" t="s">
        <v>921</v>
      </c>
      <c r="E1881" s="1" t="s">
        <v>3464</v>
      </c>
      <c r="F1881" s="1" t="s">
        <v>3462</v>
      </c>
      <c r="G1881" s="1">
        <v>1502.03</v>
      </c>
      <c r="H1881" s="1">
        <v>9</v>
      </c>
      <c r="I1881" s="1">
        <f>Sales[[#This Row],[Selling Price]]*H1881</f>
        <v>13518.27</v>
      </c>
      <c r="J1881" s="1">
        <f>VLOOKUP(Sales[[#This Row],[Product ID]],Products[],4,0)</f>
        <v>174.99</v>
      </c>
      <c r="K1881" s="1">
        <f>Sales[[#This Row],[Total Sales]]-Sales[[#This Row],[Cost price]]</f>
        <v>13343.28</v>
      </c>
      <c r="L1881" s="1" t="str">
        <f>TEXT(Sales[[#This Row],[Date and Time]],"dddd")</f>
        <v>Friday</v>
      </c>
      <c r="M1881" s="1" t="str">
        <f>TEXT(Sales[[#This Row],[Date and Time]],"mm")</f>
        <v>09</v>
      </c>
      <c r="N1881" s="10" t="str">
        <f>TEXT(Sales[[#This Row],[Date and Time]],"mmmm")</f>
        <v>September</v>
      </c>
    </row>
    <row r="1882" spans="1:14" x14ac:dyDescent="0.3">
      <c r="A1882" s="1" t="s">
        <v>5350</v>
      </c>
      <c r="B1882" s="2">
        <v>45506.537141203706</v>
      </c>
      <c r="C1882" s="1" t="s">
        <v>3261</v>
      </c>
      <c r="D1882" s="1" t="s">
        <v>2013</v>
      </c>
      <c r="E1882" s="1" t="s">
        <v>3464</v>
      </c>
      <c r="F1882" s="1" t="s">
        <v>3469</v>
      </c>
      <c r="G1882" s="1">
        <v>1182.05</v>
      </c>
      <c r="H1882" s="1">
        <v>9</v>
      </c>
      <c r="I1882" s="1">
        <f>Sales[[#This Row],[Selling Price]]*H1882</f>
        <v>10638.449999999999</v>
      </c>
      <c r="J1882" s="1">
        <f>VLOOKUP(Sales[[#This Row],[Product ID]],Products[],4,0)</f>
        <v>950.81</v>
      </c>
      <c r="K1882" s="1">
        <f>Sales[[#This Row],[Total Sales]]-Sales[[#This Row],[Cost price]]</f>
        <v>9687.64</v>
      </c>
      <c r="L1882" s="1" t="str">
        <f>TEXT(Sales[[#This Row],[Date and Time]],"dddd")</f>
        <v>Friday</v>
      </c>
      <c r="M1882" s="1" t="str">
        <f>TEXT(Sales[[#This Row],[Date and Time]],"mm")</f>
        <v>08</v>
      </c>
      <c r="N1882" s="10" t="str">
        <f>TEXT(Sales[[#This Row],[Date and Time]],"mmmm")</f>
        <v>August</v>
      </c>
    </row>
    <row r="1883" spans="1:14" x14ac:dyDescent="0.3">
      <c r="A1883" s="1" t="s">
        <v>5351</v>
      </c>
      <c r="B1883" s="2">
        <v>45389.958506944444</v>
      </c>
      <c r="C1883" s="1" t="s">
        <v>3400</v>
      </c>
      <c r="D1883" s="1" t="s">
        <v>348</v>
      </c>
      <c r="E1883" s="1" t="s">
        <v>3464</v>
      </c>
      <c r="F1883" s="1" t="s">
        <v>3462</v>
      </c>
      <c r="G1883" s="1">
        <v>516.33000000000004</v>
      </c>
      <c r="H1883" s="1">
        <v>1</v>
      </c>
      <c r="I1883" s="1">
        <f>Sales[[#This Row],[Selling Price]]*H1883</f>
        <v>516.33000000000004</v>
      </c>
      <c r="J1883" s="1">
        <f>VLOOKUP(Sales[[#This Row],[Product ID]],Products[],4,0)</f>
        <v>257.93</v>
      </c>
      <c r="K1883" s="1">
        <f>Sales[[#This Row],[Total Sales]]-Sales[[#This Row],[Cost price]]</f>
        <v>258.40000000000003</v>
      </c>
      <c r="L1883" s="1" t="str">
        <f>TEXT(Sales[[#This Row],[Date and Time]],"dddd")</f>
        <v>Sunday</v>
      </c>
      <c r="M1883" s="1" t="str">
        <f>TEXT(Sales[[#This Row],[Date and Time]],"mm")</f>
        <v>04</v>
      </c>
      <c r="N1883" s="10" t="str">
        <f>TEXT(Sales[[#This Row],[Date and Time]],"mmmm")</f>
        <v>April</v>
      </c>
    </row>
    <row r="1884" spans="1:14" x14ac:dyDescent="0.3">
      <c r="A1884" s="1" t="s">
        <v>5352</v>
      </c>
      <c r="B1884" s="2">
        <v>45384.288078703707</v>
      </c>
      <c r="C1884" s="1" t="s">
        <v>3326</v>
      </c>
      <c r="D1884" s="1" t="s">
        <v>929</v>
      </c>
      <c r="E1884" s="1" t="s">
        <v>3461</v>
      </c>
      <c r="F1884" s="1" t="s">
        <v>3462</v>
      </c>
      <c r="G1884" s="1">
        <v>291.3</v>
      </c>
      <c r="H1884" s="1">
        <v>4</v>
      </c>
      <c r="I1884" s="1">
        <f>Sales[[#This Row],[Selling Price]]*H1884</f>
        <v>1165.2</v>
      </c>
      <c r="J1884" s="1">
        <f>VLOOKUP(Sales[[#This Row],[Product ID]],Products[],4,0)</f>
        <v>703.67</v>
      </c>
      <c r="K1884" s="1">
        <f>Sales[[#This Row],[Total Sales]]-Sales[[#This Row],[Cost price]]</f>
        <v>461.53000000000009</v>
      </c>
      <c r="L1884" s="1" t="str">
        <f>TEXT(Sales[[#This Row],[Date and Time]],"dddd")</f>
        <v>Tuesday</v>
      </c>
      <c r="M1884" s="1" t="str">
        <f>TEXT(Sales[[#This Row],[Date and Time]],"mm")</f>
        <v>04</v>
      </c>
      <c r="N1884" s="10" t="str">
        <f>TEXT(Sales[[#This Row],[Date and Time]],"mmmm")</f>
        <v>April</v>
      </c>
    </row>
    <row r="1885" spans="1:14" x14ac:dyDescent="0.3">
      <c r="A1885" s="1" t="s">
        <v>5353</v>
      </c>
      <c r="B1885" s="2">
        <v>45294.071284722224</v>
      </c>
      <c r="C1885" s="1" t="s">
        <v>3234</v>
      </c>
      <c r="D1885" s="1" t="s">
        <v>1980</v>
      </c>
      <c r="E1885" s="1" t="s">
        <v>3479</v>
      </c>
      <c r="F1885" s="1" t="s">
        <v>3472</v>
      </c>
      <c r="G1885" s="1">
        <v>1311.63</v>
      </c>
      <c r="H1885" s="1">
        <v>2</v>
      </c>
      <c r="I1885" s="1">
        <f>Sales[[#This Row],[Selling Price]]*H1885</f>
        <v>2623.26</v>
      </c>
      <c r="J1885" s="1">
        <f>VLOOKUP(Sales[[#This Row],[Product ID]],Products[],4,0)</f>
        <v>851.56</v>
      </c>
      <c r="K1885" s="1">
        <f>Sales[[#This Row],[Total Sales]]-Sales[[#This Row],[Cost price]]</f>
        <v>1771.7000000000003</v>
      </c>
      <c r="L1885" s="1" t="str">
        <f>TEXT(Sales[[#This Row],[Date and Time]],"dddd")</f>
        <v>Wednesday</v>
      </c>
      <c r="M1885" s="1" t="str">
        <f>TEXT(Sales[[#This Row],[Date and Time]],"mm")</f>
        <v>01</v>
      </c>
      <c r="N1885" s="10" t="str">
        <f>TEXT(Sales[[#This Row],[Date and Time]],"mmmm")</f>
        <v>January</v>
      </c>
    </row>
    <row r="1886" spans="1:14" x14ac:dyDescent="0.3">
      <c r="A1886" s="1" t="s">
        <v>5354</v>
      </c>
      <c r="B1886" s="2">
        <v>45324.074652777781</v>
      </c>
      <c r="C1886" s="1" t="s">
        <v>3308</v>
      </c>
      <c r="D1886" s="1" t="s">
        <v>1220</v>
      </c>
      <c r="E1886" s="1" t="s">
        <v>3471</v>
      </c>
      <c r="F1886" s="1" t="s">
        <v>3472</v>
      </c>
      <c r="G1886" s="1">
        <v>72.709999999999994</v>
      </c>
      <c r="H1886" s="1">
        <v>3</v>
      </c>
      <c r="I1886" s="1">
        <f>Sales[[#This Row],[Selling Price]]*H1886</f>
        <v>218.13</v>
      </c>
      <c r="J1886" s="1">
        <f>VLOOKUP(Sales[[#This Row],[Product ID]],Products[],4,0)</f>
        <v>998.57</v>
      </c>
      <c r="K1886" s="1">
        <f>Sales[[#This Row],[Total Sales]]-Sales[[#This Row],[Cost price]]</f>
        <v>-780.44</v>
      </c>
      <c r="L1886" s="1" t="str">
        <f>TEXT(Sales[[#This Row],[Date and Time]],"dddd")</f>
        <v>Friday</v>
      </c>
      <c r="M1886" s="1" t="str">
        <f>TEXT(Sales[[#This Row],[Date and Time]],"mm")</f>
        <v>02</v>
      </c>
      <c r="N1886" s="10" t="str">
        <f>TEXT(Sales[[#This Row],[Date and Time]],"mmmm")</f>
        <v>February</v>
      </c>
    </row>
    <row r="1887" spans="1:14" x14ac:dyDescent="0.3">
      <c r="A1887" s="1" t="s">
        <v>5355</v>
      </c>
      <c r="B1887" s="2">
        <v>45311.629131944443</v>
      </c>
      <c r="C1887" s="1" t="s">
        <v>3281</v>
      </c>
      <c r="D1887" s="1" t="s">
        <v>2064</v>
      </c>
      <c r="E1887" s="1" t="s">
        <v>3461</v>
      </c>
      <c r="F1887" s="1" t="s">
        <v>3476</v>
      </c>
      <c r="G1887" s="1">
        <v>1335.02</v>
      </c>
      <c r="H1887" s="1">
        <v>6</v>
      </c>
      <c r="I1887" s="1">
        <f>Sales[[#This Row],[Selling Price]]*H1887</f>
        <v>8010.12</v>
      </c>
      <c r="J1887" s="1">
        <f>VLOOKUP(Sales[[#This Row],[Product ID]],Products[],4,0)</f>
        <v>136.99</v>
      </c>
      <c r="K1887" s="1">
        <f>Sales[[#This Row],[Total Sales]]-Sales[[#This Row],[Cost price]]</f>
        <v>7873.13</v>
      </c>
      <c r="L1887" s="1" t="str">
        <f>TEXT(Sales[[#This Row],[Date and Time]],"dddd")</f>
        <v>Saturday</v>
      </c>
      <c r="M1887" s="1" t="str">
        <f>TEXT(Sales[[#This Row],[Date and Time]],"mm")</f>
        <v>01</v>
      </c>
      <c r="N1887" s="10" t="str">
        <f>TEXT(Sales[[#This Row],[Date and Time]],"mmmm")</f>
        <v>January</v>
      </c>
    </row>
    <row r="1888" spans="1:14" x14ac:dyDescent="0.3">
      <c r="A1888" s="1" t="s">
        <v>5356</v>
      </c>
      <c r="B1888" s="2">
        <v>45440.872581018521</v>
      </c>
      <c r="C1888" s="1" t="s">
        <v>3387</v>
      </c>
      <c r="D1888" s="1" t="s">
        <v>3127</v>
      </c>
      <c r="E1888" s="1" t="s">
        <v>3479</v>
      </c>
      <c r="F1888" s="1" t="s">
        <v>3469</v>
      </c>
      <c r="G1888" s="1">
        <v>94.05</v>
      </c>
      <c r="H1888" s="1">
        <v>4</v>
      </c>
      <c r="I1888" s="1">
        <f>Sales[[#This Row],[Selling Price]]*H1888</f>
        <v>376.2</v>
      </c>
      <c r="J1888" s="1">
        <f>VLOOKUP(Sales[[#This Row],[Product ID]],Products[],4,0)</f>
        <v>162.74</v>
      </c>
      <c r="K1888" s="1">
        <f>Sales[[#This Row],[Total Sales]]-Sales[[#This Row],[Cost price]]</f>
        <v>213.45999999999998</v>
      </c>
      <c r="L1888" s="1" t="str">
        <f>TEXT(Sales[[#This Row],[Date and Time]],"dddd")</f>
        <v>Tuesday</v>
      </c>
      <c r="M1888" s="1" t="str">
        <f>TEXT(Sales[[#This Row],[Date and Time]],"mm")</f>
        <v>05</v>
      </c>
      <c r="N1888" s="10" t="str">
        <f>TEXT(Sales[[#This Row],[Date and Time]],"mmmm")</f>
        <v>May</v>
      </c>
    </row>
    <row r="1889" spans="1:14" x14ac:dyDescent="0.3">
      <c r="A1889" s="1" t="s">
        <v>5357</v>
      </c>
      <c r="B1889" s="2">
        <v>45606.626168981478</v>
      </c>
      <c r="C1889" s="1" t="s">
        <v>3397</v>
      </c>
      <c r="D1889" s="1" t="s">
        <v>729</v>
      </c>
      <c r="E1889" s="1" t="s">
        <v>3479</v>
      </c>
      <c r="F1889" s="1" t="s">
        <v>3462</v>
      </c>
      <c r="G1889" s="1">
        <v>730.08</v>
      </c>
      <c r="H1889" s="1">
        <v>4</v>
      </c>
      <c r="I1889" s="1">
        <f>Sales[[#This Row],[Selling Price]]*H1889</f>
        <v>2920.32</v>
      </c>
      <c r="J1889" s="1">
        <f>VLOOKUP(Sales[[#This Row],[Product ID]],Products[],4,0)</f>
        <v>369.73</v>
      </c>
      <c r="K1889" s="1">
        <f>Sales[[#This Row],[Total Sales]]-Sales[[#This Row],[Cost price]]</f>
        <v>2550.59</v>
      </c>
      <c r="L1889" s="1" t="str">
        <f>TEXT(Sales[[#This Row],[Date and Time]],"dddd")</f>
        <v>Sunday</v>
      </c>
      <c r="M1889" s="1" t="str">
        <f>TEXT(Sales[[#This Row],[Date and Time]],"mm")</f>
        <v>11</v>
      </c>
      <c r="N1889" s="10" t="str">
        <f>TEXT(Sales[[#This Row],[Date and Time]],"mmmm")</f>
        <v>November</v>
      </c>
    </row>
    <row r="1890" spans="1:14" x14ac:dyDescent="0.3">
      <c r="A1890" s="1" t="s">
        <v>5358</v>
      </c>
      <c r="B1890" s="2">
        <v>45434.242662037039</v>
      </c>
      <c r="C1890" s="1" t="s">
        <v>3423</v>
      </c>
      <c r="D1890" s="1" t="s">
        <v>2671</v>
      </c>
      <c r="E1890" s="1" t="s">
        <v>3471</v>
      </c>
      <c r="F1890" s="1" t="s">
        <v>3467</v>
      </c>
      <c r="G1890" s="1">
        <v>413.6</v>
      </c>
      <c r="H1890" s="1">
        <v>9</v>
      </c>
      <c r="I1890" s="1">
        <f>Sales[[#This Row],[Selling Price]]*H1890</f>
        <v>3722.4</v>
      </c>
      <c r="J1890" s="1">
        <f>VLOOKUP(Sales[[#This Row],[Product ID]],Products[],4,0)</f>
        <v>388.3</v>
      </c>
      <c r="K1890" s="1">
        <f>Sales[[#This Row],[Total Sales]]-Sales[[#This Row],[Cost price]]</f>
        <v>3334.1</v>
      </c>
      <c r="L1890" s="1" t="str">
        <f>TEXT(Sales[[#This Row],[Date and Time]],"dddd")</f>
        <v>Wednesday</v>
      </c>
      <c r="M1890" s="1" t="str">
        <f>TEXT(Sales[[#This Row],[Date and Time]],"mm")</f>
        <v>05</v>
      </c>
      <c r="N1890" s="10" t="str">
        <f>TEXT(Sales[[#This Row],[Date and Time]],"mmmm")</f>
        <v>May</v>
      </c>
    </row>
    <row r="1891" spans="1:14" x14ac:dyDescent="0.3">
      <c r="A1891" s="1" t="s">
        <v>5359</v>
      </c>
      <c r="B1891" s="2">
        <v>45393.273622685185</v>
      </c>
      <c r="C1891" s="1" t="s">
        <v>3331</v>
      </c>
      <c r="D1891" s="1" t="s">
        <v>2378</v>
      </c>
      <c r="E1891" s="1" t="s">
        <v>3471</v>
      </c>
      <c r="F1891" s="1" t="s">
        <v>3472</v>
      </c>
      <c r="G1891" s="1">
        <v>980.42</v>
      </c>
      <c r="H1891" s="1">
        <v>5</v>
      </c>
      <c r="I1891" s="1">
        <f>Sales[[#This Row],[Selling Price]]*H1891</f>
        <v>4902.0999999999995</v>
      </c>
      <c r="J1891" s="1">
        <f>VLOOKUP(Sales[[#This Row],[Product ID]],Products[],4,0)</f>
        <v>799.06</v>
      </c>
      <c r="K1891" s="1">
        <f>Sales[[#This Row],[Total Sales]]-Sales[[#This Row],[Cost price]]</f>
        <v>4103.0399999999991</v>
      </c>
      <c r="L1891" s="1" t="str">
        <f>TEXT(Sales[[#This Row],[Date and Time]],"dddd")</f>
        <v>Thursday</v>
      </c>
      <c r="M1891" s="1" t="str">
        <f>TEXT(Sales[[#This Row],[Date and Time]],"mm")</f>
        <v>04</v>
      </c>
      <c r="N1891" s="10" t="str">
        <f>TEXT(Sales[[#This Row],[Date and Time]],"mmmm")</f>
        <v>April</v>
      </c>
    </row>
    <row r="1892" spans="1:14" x14ac:dyDescent="0.3">
      <c r="A1892" s="1" t="s">
        <v>5360</v>
      </c>
      <c r="B1892" s="2">
        <v>45315.670081018521</v>
      </c>
      <c r="C1892" s="1" t="s">
        <v>3381</v>
      </c>
      <c r="D1892" s="1" t="s">
        <v>2227</v>
      </c>
      <c r="E1892" s="1" t="s">
        <v>3464</v>
      </c>
      <c r="F1892" s="1" t="s">
        <v>3472</v>
      </c>
      <c r="G1892" s="1">
        <v>230.33</v>
      </c>
      <c r="H1892" s="1">
        <v>7</v>
      </c>
      <c r="I1892" s="1">
        <f>Sales[[#This Row],[Selling Price]]*H1892</f>
        <v>1612.3100000000002</v>
      </c>
      <c r="J1892" s="1">
        <f>VLOOKUP(Sales[[#This Row],[Product ID]],Products[],4,0)</f>
        <v>505.04</v>
      </c>
      <c r="K1892" s="1">
        <f>Sales[[#This Row],[Total Sales]]-Sales[[#This Row],[Cost price]]</f>
        <v>1107.2700000000002</v>
      </c>
      <c r="L1892" s="1" t="str">
        <f>TEXT(Sales[[#This Row],[Date and Time]],"dddd")</f>
        <v>Wednesday</v>
      </c>
      <c r="M1892" s="1" t="str">
        <f>TEXT(Sales[[#This Row],[Date and Time]],"mm")</f>
        <v>01</v>
      </c>
      <c r="N1892" s="10" t="str">
        <f>TEXT(Sales[[#This Row],[Date and Time]],"mmmm")</f>
        <v>January</v>
      </c>
    </row>
    <row r="1893" spans="1:14" x14ac:dyDescent="0.3">
      <c r="A1893" s="1" t="s">
        <v>5361</v>
      </c>
      <c r="B1893" s="2">
        <v>45450.11210648148</v>
      </c>
      <c r="C1893" s="1" t="s">
        <v>3405</v>
      </c>
      <c r="D1893" s="1" t="s">
        <v>2727</v>
      </c>
      <c r="E1893" s="1" t="s">
        <v>3461</v>
      </c>
      <c r="F1893" s="1" t="s">
        <v>3472</v>
      </c>
      <c r="G1893" s="1">
        <v>220.39</v>
      </c>
      <c r="H1893" s="1">
        <v>1</v>
      </c>
      <c r="I1893" s="1">
        <f>Sales[[#This Row],[Selling Price]]*H1893</f>
        <v>220.39</v>
      </c>
      <c r="J1893" s="1">
        <f>VLOOKUP(Sales[[#This Row],[Product ID]],Products[],4,0)</f>
        <v>143.38</v>
      </c>
      <c r="K1893" s="1">
        <f>Sales[[#This Row],[Total Sales]]-Sales[[#This Row],[Cost price]]</f>
        <v>77.009999999999991</v>
      </c>
      <c r="L1893" s="1" t="str">
        <f>TEXT(Sales[[#This Row],[Date and Time]],"dddd")</f>
        <v>Friday</v>
      </c>
      <c r="M1893" s="1" t="str">
        <f>TEXT(Sales[[#This Row],[Date and Time]],"mm")</f>
        <v>06</v>
      </c>
      <c r="N1893" s="10" t="str">
        <f>TEXT(Sales[[#This Row],[Date and Time]],"mmmm")</f>
        <v>June</v>
      </c>
    </row>
    <row r="1894" spans="1:14" x14ac:dyDescent="0.3">
      <c r="A1894" s="1" t="s">
        <v>5362</v>
      </c>
      <c r="B1894" s="2">
        <v>45310.644861111112</v>
      </c>
      <c r="C1894" s="1" t="s">
        <v>3357</v>
      </c>
      <c r="D1894" s="1" t="s">
        <v>3187</v>
      </c>
      <c r="E1894" s="1" t="s">
        <v>3464</v>
      </c>
      <c r="F1894" s="1" t="s">
        <v>3472</v>
      </c>
      <c r="G1894" s="1">
        <v>1261.23</v>
      </c>
      <c r="H1894" s="1">
        <v>7</v>
      </c>
      <c r="I1894" s="1">
        <f>Sales[[#This Row],[Selling Price]]*H1894</f>
        <v>8828.61</v>
      </c>
      <c r="J1894" s="1">
        <f>VLOOKUP(Sales[[#This Row],[Product ID]],Products[],4,0)</f>
        <v>305.49</v>
      </c>
      <c r="K1894" s="1">
        <f>Sales[[#This Row],[Total Sales]]-Sales[[#This Row],[Cost price]]</f>
        <v>8523.1200000000008</v>
      </c>
      <c r="L1894" s="1" t="str">
        <f>TEXT(Sales[[#This Row],[Date and Time]],"dddd")</f>
        <v>Friday</v>
      </c>
      <c r="M1894" s="1" t="str">
        <f>TEXT(Sales[[#This Row],[Date and Time]],"mm")</f>
        <v>01</v>
      </c>
      <c r="N1894" s="10" t="str">
        <f>TEXT(Sales[[#This Row],[Date and Time]],"mmmm")</f>
        <v>January</v>
      </c>
    </row>
    <row r="1895" spans="1:14" x14ac:dyDescent="0.3">
      <c r="A1895" s="1" t="s">
        <v>5363</v>
      </c>
      <c r="B1895" s="2">
        <v>45323.261689814812</v>
      </c>
      <c r="C1895" s="1" t="s">
        <v>3273</v>
      </c>
      <c r="D1895" s="1" t="s">
        <v>482</v>
      </c>
      <c r="E1895" s="1" t="s">
        <v>3466</v>
      </c>
      <c r="F1895" s="1" t="s">
        <v>3467</v>
      </c>
      <c r="G1895" s="1">
        <v>1064.1099999999999</v>
      </c>
      <c r="H1895" s="1">
        <v>2</v>
      </c>
      <c r="I1895" s="1">
        <f>Sales[[#This Row],[Selling Price]]*H1895</f>
        <v>2128.2199999999998</v>
      </c>
      <c r="J1895" s="1">
        <f>VLOOKUP(Sales[[#This Row],[Product ID]],Products[],4,0)</f>
        <v>963.58</v>
      </c>
      <c r="K1895" s="1">
        <f>Sales[[#This Row],[Total Sales]]-Sales[[#This Row],[Cost price]]</f>
        <v>1164.6399999999999</v>
      </c>
      <c r="L1895" s="1" t="str">
        <f>TEXT(Sales[[#This Row],[Date and Time]],"dddd")</f>
        <v>Thursday</v>
      </c>
      <c r="M1895" s="1" t="str">
        <f>TEXT(Sales[[#This Row],[Date and Time]],"mm")</f>
        <v>02</v>
      </c>
      <c r="N1895" s="10" t="str">
        <f>TEXT(Sales[[#This Row],[Date and Time]],"mmmm")</f>
        <v>February</v>
      </c>
    </row>
    <row r="1896" spans="1:14" x14ac:dyDescent="0.3">
      <c r="A1896" s="1" t="s">
        <v>5364</v>
      </c>
      <c r="B1896" s="2">
        <v>45467.919756944444</v>
      </c>
      <c r="C1896" s="1" t="s">
        <v>3285</v>
      </c>
      <c r="D1896" s="1" t="s">
        <v>2717</v>
      </c>
      <c r="E1896" s="1" t="s">
        <v>3466</v>
      </c>
      <c r="F1896" s="1" t="s">
        <v>3472</v>
      </c>
      <c r="G1896" s="1">
        <v>1016.87</v>
      </c>
      <c r="H1896" s="1">
        <v>5</v>
      </c>
      <c r="I1896" s="1">
        <f>Sales[[#This Row],[Selling Price]]*H1896</f>
        <v>5084.3500000000004</v>
      </c>
      <c r="J1896" s="1">
        <f>VLOOKUP(Sales[[#This Row],[Product ID]],Products[],4,0)</f>
        <v>99.19</v>
      </c>
      <c r="K1896" s="1">
        <f>Sales[[#This Row],[Total Sales]]-Sales[[#This Row],[Cost price]]</f>
        <v>4985.1600000000008</v>
      </c>
      <c r="L1896" s="1" t="str">
        <f>TEXT(Sales[[#This Row],[Date and Time]],"dddd")</f>
        <v>Monday</v>
      </c>
      <c r="M1896" s="1" t="str">
        <f>TEXT(Sales[[#This Row],[Date and Time]],"mm")</f>
        <v>06</v>
      </c>
      <c r="N1896" s="10" t="str">
        <f>TEXT(Sales[[#This Row],[Date and Time]],"mmmm")</f>
        <v>June</v>
      </c>
    </row>
    <row r="1897" spans="1:14" x14ac:dyDescent="0.3">
      <c r="A1897" s="1" t="s">
        <v>5365</v>
      </c>
      <c r="B1897" s="2">
        <v>45397.597175925926</v>
      </c>
      <c r="C1897" s="1" t="s">
        <v>3339</v>
      </c>
      <c r="D1897" s="1" t="s">
        <v>2158</v>
      </c>
      <c r="E1897" s="1" t="s">
        <v>3479</v>
      </c>
      <c r="F1897" s="1" t="s">
        <v>3467</v>
      </c>
      <c r="G1897" s="1">
        <v>713.84</v>
      </c>
      <c r="H1897" s="1">
        <v>8</v>
      </c>
      <c r="I1897" s="1">
        <f>Sales[[#This Row],[Selling Price]]*H1897</f>
        <v>5710.72</v>
      </c>
      <c r="J1897" s="1">
        <f>VLOOKUP(Sales[[#This Row],[Product ID]],Products[],4,0)</f>
        <v>646.59</v>
      </c>
      <c r="K1897" s="1">
        <f>Sales[[#This Row],[Total Sales]]-Sales[[#This Row],[Cost price]]</f>
        <v>5064.13</v>
      </c>
      <c r="L1897" s="1" t="str">
        <f>TEXT(Sales[[#This Row],[Date and Time]],"dddd")</f>
        <v>Monday</v>
      </c>
      <c r="M1897" s="1" t="str">
        <f>TEXT(Sales[[#This Row],[Date and Time]],"mm")</f>
        <v>04</v>
      </c>
      <c r="N1897" s="10" t="str">
        <f>TEXT(Sales[[#This Row],[Date and Time]],"mmmm")</f>
        <v>April</v>
      </c>
    </row>
    <row r="1898" spans="1:14" x14ac:dyDescent="0.3">
      <c r="A1898" s="1" t="s">
        <v>5366</v>
      </c>
      <c r="B1898" s="2">
        <v>45336.134016203701</v>
      </c>
      <c r="C1898" s="1" t="s">
        <v>3445</v>
      </c>
      <c r="D1898" s="1" t="s">
        <v>94</v>
      </c>
      <c r="E1898" s="1" t="s">
        <v>3466</v>
      </c>
      <c r="F1898" s="1" t="s">
        <v>3462</v>
      </c>
      <c r="G1898" s="1">
        <v>1348.66</v>
      </c>
      <c r="H1898" s="1">
        <v>3</v>
      </c>
      <c r="I1898" s="1">
        <f>Sales[[#This Row],[Selling Price]]*H1898</f>
        <v>4045.9800000000005</v>
      </c>
      <c r="J1898" s="1">
        <f>VLOOKUP(Sales[[#This Row],[Product ID]],Products[],4,0)</f>
        <v>154.76</v>
      </c>
      <c r="K1898" s="1">
        <f>Sales[[#This Row],[Total Sales]]-Sales[[#This Row],[Cost price]]</f>
        <v>3891.2200000000003</v>
      </c>
      <c r="L1898" s="1" t="str">
        <f>TEXT(Sales[[#This Row],[Date and Time]],"dddd")</f>
        <v>Wednesday</v>
      </c>
      <c r="M1898" s="1" t="str">
        <f>TEXT(Sales[[#This Row],[Date and Time]],"mm")</f>
        <v>02</v>
      </c>
      <c r="N1898" s="10" t="str">
        <f>TEXT(Sales[[#This Row],[Date and Time]],"mmmm")</f>
        <v>February</v>
      </c>
    </row>
    <row r="1899" spans="1:14" x14ac:dyDescent="0.3">
      <c r="A1899" s="1" t="s">
        <v>5367</v>
      </c>
      <c r="B1899" s="2">
        <v>45308.291226851848</v>
      </c>
      <c r="C1899" s="1" t="s">
        <v>3389</v>
      </c>
      <c r="D1899" s="1" t="s">
        <v>2831</v>
      </c>
      <c r="E1899" s="1" t="s">
        <v>3461</v>
      </c>
      <c r="F1899" s="1" t="s">
        <v>3469</v>
      </c>
      <c r="G1899" s="1">
        <v>500.17</v>
      </c>
      <c r="H1899" s="1">
        <v>4</v>
      </c>
      <c r="I1899" s="1">
        <f>Sales[[#This Row],[Selling Price]]*H1899</f>
        <v>2000.68</v>
      </c>
      <c r="J1899" s="1">
        <f>VLOOKUP(Sales[[#This Row],[Product ID]],Products[],4,0)</f>
        <v>226.52</v>
      </c>
      <c r="K1899" s="1">
        <f>Sales[[#This Row],[Total Sales]]-Sales[[#This Row],[Cost price]]</f>
        <v>1774.16</v>
      </c>
      <c r="L1899" s="1" t="str">
        <f>TEXT(Sales[[#This Row],[Date and Time]],"dddd")</f>
        <v>Wednesday</v>
      </c>
      <c r="M1899" s="1" t="str">
        <f>TEXT(Sales[[#This Row],[Date and Time]],"mm")</f>
        <v>01</v>
      </c>
      <c r="N1899" s="10" t="str">
        <f>TEXT(Sales[[#This Row],[Date and Time]],"mmmm")</f>
        <v>January</v>
      </c>
    </row>
    <row r="1900" spans="1:14" x14ac:dyDescent="0.3">
      <c r="A1900" s="1" t="s">
        <v>5368</v>
      </c>
      <c r="B1900" s="2">
        <v>45532.480995370373</v>
      </c>
      <c r="C1900" s="1" t="s">
        <v>3309</v>
      </c>
      <c r="D1900" s="1" t="s">
        <v>2397</v>
      </c>
      <c r="E1900" s="1" t="s">
        <v>3466</v>
      </c>
      <c r="F1900" s="1" t="s">
        <v>3472</v>
      </c>
      <c r="G1900" s="1">
        <v>222.44</v>
      </c>
      <c r="H1900" s="1">
        <v>4</v>
      </c>
      <c r="I1900" s="1">
        <f>Sales[[#This Row],[Selling Price]]*H1900</f>
        <v>889.76</v>
      </c>
      <c r="J1900" s="1">
        <f>VLOOKUP(Sales[[#This Row],[Product ID]],Products[],4,0)</f>
        <v>898.84</v>
      </c>
      <c r="K1900" s="1">
        <f>Sales[[#This Row],[Total Sales]]-Sales[[#This Row],[Cost price]]</f>
        <v>-9.0800000000000409</v>
      </c>
      <c r="L1900" s="1" t="str">
        <f>TEXT(Sales[[#This Row],[Date and Time]],"dddd")</f>
        <v>Wednesday</v>
      </c>
      <c r="M1900" s="1" t="str">
        <f>TEXT(Sales[[#This Row],[Date and Time]],"mm")</f>
        <v>08</v>
      </c>
      <c r="N1900" s="10" t="str">
        <f>TEXT(Sales[[#This Row],[Date and Time]],"mmmm")</f>
        <v>August</v>
      </c>
    </row>
    <row r="1901" spans="1:14" x14ac:dyDescent="0.3">
      <c r="A1901" s="1" t="s">
        <v>5369</v>
      </c>
      <c r="B1901" s="2">
        <v>45330.675486111111</v>
      </c>
      <c r="C1901" s="1" t="s">
        <v>3249</v>
      </c>
      <c r="D1901" s="1" t="s">
        <v>2013</v>
      </c>
      <c r="E1901" s="1" t="s">
        <v>3461</v>
      </c>
      <c r="F1901" s="1" t="s">
        <v>3476</v>
      </c>
      <c r="G1901" s="1">
        <v>1655.2</v>
      </c>
      <c r="H1901" s="1">
        <v>5</v>
      </c>
      <c r="I1901" s="1">
        <f>Sales[[#This Row],[Selling Price]]*H1901</f>
        <v>8276</v>
      </c>
      <c r="J1901" s="1">
        <f>VLOOKUP(Sales[[#This Row],[Product ID]],Products[],4,0)</f>
        <v>866.87</v>
      </c>
      <c r="K1901" s="1">
        <f>Sales[[#This Row],[Total Sales]]-Sales[[#This Row],[Cost price]]</f>
        <v>7409.13</v>
      </c>
      <c r="L1901" s="1" t="str">
        <f>TEXT(Sales[[#This Row],[Date and Time]],"dddd")</f>
        <v>Thursday</v>
      </c>
      <c r="M1901" s="1" t="str">
        <f>TEXT(Sales[[#This Row],[Date and Time]],"mm")</f>
        <v>02</v>
      </c>
      <c r="N1901" s="10" t="str">
        <f>TEXT(Sales[[#This Row],[Date and Time]],"mmmm")</f>
        <v>February</v>
      </c>
    </row>
    <row r="1902" spans="1:14" x14ac:dyDescent="0.3">
      <c r="A1902" s="1" t="s">
        <v>5370</v>
      </c>
      <c r="B1902" s="2">
        <v>45450.435150462959</v>
      </c>
      <c r="C1902" s="1" t="s">
        <v>3380</v>
      </c>
      <c r="D1902" s="1" t="s">
        <v>1099</v>
      </c>
      <c r="E1902" s="1" t="s">
        <v>3471</v>
      </c>
      <c r="F1902" s="1" t="s">
        <v>3467</v>
      </c>
      <c r="G1902" s="1">
        <v>1754.72</v>
      </c>
      <c r="H1902" s="1">
        <v>3</v>
      </c>
      <c r="I1902" s="1">
        <f>Sales[[#This Row],[Selling Price]]*H1902</f>
        <v>5264.16</v>
      </c>
      <c r="J1902" s="1">
        <f>VLOOKUP(Sales[[#This Row],[Product ID]],Products[],4,0)</f>
        <v>802.35</v>
      </c>
      <c r="K1902" s="1">
        <f>Sales[[#This Row],[Total Sales]]-Sales[[#This Row],[Cost price]]</f>
        <v>4461.8099999999995</v>
      </c>
      <c r="L1902" s="1" t="str">
        <f>TEXT(Sales[[#This Row],[Date and Time]],"dddd")</f>
        <v>Friday</v>
      </c>
      <c r="M1902" s="1" t="str">
        <f>TEXT(Sales[[#This Row],[Date and Time]],"mm")</f>
        <v>06</v>
      </c>
      <c r="N1902" s="10" t="str">
        <f>TEXT(Sales[[#This Row],[Date and Time]],"mmmm")</f>
        <v>June</v>
      </c>
    </row>
    <row r="1903" spans="1:14" x14ac:dyDescent="0.3">
      <c r="A1903" s="1" t="s">
        <v>5371</v>
      </c>
      <c r="B1903" s="2">
        <v>45397.081967592596</v>
      </c>
      <c r="C1903" s="1" t="s">
        <v>3377</v>
      </c>
      <c r="D1903" s="1" t="s">
        <v>1054</v>
      </c>
      <c r="E1903" s="1" t="s">
        <v>3461</v>
      </c>
      <c r="F1903" s="1" t="s">
        <v>3467</v>
      </c>
      <c r="G1903" s="1">
        <v>1942.08</v>
      </c>
      <c r="H1903" s="1">
        <v>10</v>
      </c>
      <c r="I1903" s="1">
        <f>Sales[[#This Row],[Selling Price]]*H1903</f>
        <v>19420.8</v>
      </c>
      <c r="J1903" s="1">
        <f>VLOOKUP(Sales[[#This Row],[Product ID]],Products[],4,0)</f>
        <v>409.39</v>
      </c>
      <c r="K1903" s="1">
        <f>Sales[[#This Row],[Total Sales]]-Sales[[#This Row],[Cost price]]</f>
        <v>19011.41</v>
      </c>
      <c r="L1903" s="1" t="str">
        <f>TEXT(Sales[[#This Row],[Date and Time]],"dddd")</f>
        <v>Monday</v>
      </c>
      <c r="M1903" s="1" t="str">
        <f>TEXT(Sales[[#This Row],[Date and Time]],"mm")</f>
        <v>04</v>
      </c>
      <c r="N1903" s="10" t="str">
        <f>TEXT(Sales[[#This Row],[Date and Time]],"mmmm")</f>
        <v>April</v>
      </c>
    </row>
    <row r="1904" spans="1:14" x14ac:dyDescent="0.3">
      <c r="A1904" s="1" t="s">
        <v>5372</v>
      </c>
      <c r="B1904" s="2">
        <v>45586.135312500002</v>
      </c>
      <c r="C1904" s="1" t="s">
        <v>3336</v>
      </c>
      <c r="D1904" s="1" t="s">
        <v>98</v>
      </c>
      <c r="E1904" s="1" t="s">
        <v>3479</v>
      </c>
      <c r="F1904" s="1" t="s">
        <v>3469</v>
      </c>
      <c r="G1904" s="1">
        <v>186</v>
      </c>
      <c r="H1904" s="1">
        <v>9</v>
      </c>
      <c r="I1904" s="1">
        <f>Sales[[#This Row],[Selling Price]]*H1904</f>
        <v>1674</v>
      </c>
      <c r="J1904" s="1">
        <f>VLOOKUP(Sales[[#This Row],[Product ID]],Products[],4,0)</f>
        <v>970.96</v>
      </c>
      <c r="K1904" s="1">
        <f>Sales[[#This Row],[Total Sales]]-Sales[[#This Row],[Cost price]]</f>
        <v>703.04</v>
      </c>
      <c r="L1904" s="1" t="str">
        <f>TEXT(Sales[[#This Row],[Date and Time]],"dddd")</f>
        <v>Monday</v>
      </c>
      <c r="M1904" s="1" t="str">
        <f>TEXT(Sales[[#This Row],[Date and Time]],"mm")</f>
        <v>10</v>
      </c>
      <c r="N1904" s="10" t="str">
        <f>TEXT(Sales[[#This Row],[Date and Time]],"mmmm")</f>
        <v>October</v>
      </c>
    </row>
    <row r="1905" spans="1:14" x14ac:dyDescent="0.3">
      <c r="A1905" s="1" t="s">
        <v>5373</v>
      </c>
      <c r="B1905" s="2">
        <v>45550.844317129631</v>
      </c>
      <c r="C1905" s="1" t="s">
        <v>3322</v>
      </c>
      <c r="D1905" s="1" t="s">
        <v>809</v>
      </c>
      <c r="E1905" s="1" t="s">
        <v>3464</v>
      </c>
      <c r="F1905" s="1" t="s">
        <v>3469</v>
      </c>
      <c r="G1905" s="1">
        <v>1448.19</v>
      </c>
      <c r="H1905" s="1">
        <v>3</v>
      </c>
      <c r="I1905" s="1">
        <f>Sales[[#This Row],[Selling Price]]*H1905</f>
        <v>4344.57</v>
      </c>
      <c r="J1905" s="1">
        <f>VLOOKUP(Sales[[#This Row],[Product ID]],Products[],4,0)</f>
        <v>35.22</v>
      </c>
      <c r="K1905" s="1">
        <f>Sales[[#This Row],[Total Sales]]-Sales[[#This Row],[Cost price]]</f>
        <v>4309.3499999999995</v>
      </c>
      <c r="L1905" s="1" t="str">
        <f>TEXT(Sales[[#This Row],[Date and Time]],"dddd")</f>
        <v>Sunday</v>
      </c>
      <c r="M1905" s="1" t="str">
        <f>TEXT(Sales[[#This Row],[Date and Time]],"mm")</f>
        <v>09</v>
      </c>
      <c r="N1905" s="10" t="str">
        <f>TEXT(Sales[[#This Row],[Date and Time]],"mmmm")</f>
        <v>September</v>
      </c>
    </row>
    <row r="1906" spans="1:14" x14ac:dyDescent="0.3">
      <c r="A1906" s="1" t="s">
        <v>5374</v>
      </c>
      <c r="B1906" s="2">
        <v>45504.27071759259</v>
      </c>
      <c r="C1906" s="1" t="s">
        <v>3278</v>
      </c>
      <c r="D1906" s="1" t="s">
        <v>13</v>
      </c>
      <c r="E1906" s="1" t="s">
        <v>3461</v>
      </c>
      <c r="F1906" s="1" t="s">
        <v>3467</v>
      </c>
      <c r="G1906" s="1">
        <v>1862.14</v>
      </c>
      <c r="H1906" s="1">
        <v>1</v>
      </c>
      <c r="I1906" s="1">
        <f>Sales[[#This Row],[Selling Price]]*H1906</f>
        <v>1862.14</v>
      </c>
      <c r="J1906" s="1">
        <f>VLOOKUP(Sales[[#This Row],[Product ID]],Products[],4,0)</f>
        <v>330.51</v>
      </c>
      <c r="K1906" s="1">
        <f>Sales[[#This Row],[Total Sales]]-Sales[[#This Row],[Cost price]]</f>
        <v>1531.63</v>
      </c>
      <c r="L1906" s="1" t="str">
        <f>TEXT(Sales[[#This Row],[Date and Time]],"dddd")</f>
        <v>Wednesday</v>
      </c>
      <c r="M1906" s="1" t="str">
        <f>TEXT(Sales[[#This Row],[Date and Time]],"mm")</f>
        <v>07</v>
      </c>
      <c r="N1906" s="10" t="str">
        <f>TEXT(Sales[[#This Row],[Date and Time]],"mmmm")</f>
        <v>July</v>
      </c>
    </row>
    <row r="1907" spans="1:14" x14ac:dyDescent="0.3">
      <c r="A1907" s="1" t="s">
        <v>5375</v>
      </c>
      <c r="B1907" s="2">
        <v>45296.723483796297</v>
      </c>
      <c r="C1907" s="1" t="s">
        <v>3344</v>
      </c>
      <c r="D1907" s="1" t="s">
        <v>1902</v>
      </c>
      <c r="E1907" s="1" t="s">
        <v>3464</v>
      </c>
      <c r="F1907" s="1" t="s">
        <v>3467</v>
      </c>
      <c r="G1907" s="1">
        <v>607.61</v>
      </c>
      <c r="H1907" s="1">
        <v>6</v>
      </c>
      <c r="I1907" s="1">
        <f>Sales[[#This Row],[Selling Price]]*H1907</f>
        <v>3645.66</v>
      </c>
      <c r="J1907" s="1">
        <f>VLOOKUP(Sales[[#This Row],[Product ID]],Products[],4,0)</f>
        <v>814.84</v>
      </c>
      <c r="K1907" s="1">
        <f>Sales[[#This Row],[Total Sales]]-Sales[[#This Row],[Cost price]]</f>
        <v>2830.8199999999997</v>
      </c>
      <c r="L1907" s="1" t="str">
        <f>TEXT(Sales[[#This Row],[Date and Time]],"dddd")</f>
        <v>Friday</v>
      </c>
      <c r="M1907" s="1" t="str">
        <f>TEXT(Sales[[#This Row],[Date and Time]],"mm")</f>
        <v>01</v>
      </c>
      <c r="N1907" s="10" t="str">
        <f>TEXT(Sales[[#This Row],[Date and Time]],"mmmm")</f>
        <v>January</v>
      </c>
    </row>
    <row r="1908" spans="1:14" x14ac:dyDescent="0.3">
      <c r="A1908" s="1" t="s">
        <v>5376</v>
      </c>
      <c r="B1908" s="2">
        <v>45366.249224537038</v>
      </c>
      <c r="C1908" s="1" t="s">
        <v>3348</v>
      </c>
      <c r="D1908" s="1" t="s">
        <v>1863</v>
      </c>
      <c r="E1908" s="1" t="s">
        <v>3471</v>
      </c>
      <c r="F1908" s="1" t="s">
        <v>3476</v>
      </c>
      <c r="G1908" s="1">
        <v>1487.33</v>
      </c>
      <c r="H1908" s="1">
        <v>1</v>
      </c>
      <c r="I1908" s="1">
        <f>Sales[[#This Row],[Selling Price]]*H1908</f>
        <v>1487.33</v>
      </c>
      <c r="J1908" s="1">
        <f>VLOOKUP(Sales[[#This Row],[Product ID]],Products[],4,0)</f>
        <v>307.60000000000002</v>
      </c>
      <c r="K1908" s="1">
        <f>Sales[[#This Row],[Total Sales]]-Sales[[#This Row],[Cost price]]</f>
        <v>1179.73</v>
      </c>
      <c r="L1908" s="1" t="str">
        <f>TEXT(Sales[[#This Row],[Date and Time]],"dddd")</f>
        <v>Friday</v>
      </c>
      <c r="M1908" s="1" t="str">
        <f>TEXT(Sales[[#This Row],[Date and Time]],"mm")</f>
        <v>03</v>
      </c>
      <c r="N1908" s="10" t="str">
        <f>TEXT(Sales[[#This Row],[Date and Time]],"mmmm")</f>
        <v>March</v>
      </c>
    </row>
    <row r="1909" spans="1:14" x14ac:dyDescent="0.3">
      <c r="A1909" s="1" t="s">
        <v>5377</v>
      </c>
      <c r="B1909" s="2">
        <v>45588.738854166666</v>
      </c>
      <c r="C1909" s="1" t="s">
        <v>3365</v>
      </c>
      <c r="D1909" s="1" t="s">
        <v>1329</v>
      </c>
      <c r="E1909" s="1" t="s">
        <v>3466</v>
      </c>
      <c r="F1909" s="1" t="s">
        <v>3467</v>
      </c>
      <c r="G1909" s="1">
        <v>913.95</v>
      </c>
      <c r="H1909" s="1">
        <v>6</v>
      </c>
      <c r="I1909" s="1">
        <f>Sales[[#This Row],[Selling Price]]*H1909</f>
        <v>5483.7000000000007</v>
      </c>
      <c r="J1909" s="1">
        <f>VLOOKUP(Sales[[#This Row],[Product ID]],Products[],4,0)</f>
        <v>104.7</v>
      </c>
      <c r="K1909" s="1">
        <f>Sales[[#This Row],[Total Sales]]-Sales[[#This Row],[Cost price]]</f>
        <v>5379.0000000000009</v>
      </c>
      <c r="L1909" s="1" t="str">
        <f>TEXT(Sales[[#This Row],[Date and Time]],"dddd")</f>
        <v>Wednesday</v>
      </c>
      <c r="M1909" s="1" t="str">
        <f>TEXT(Sales[[#This Row],[Date and Time]],"mm")</f>
        <v>10</v>
      </c>
      <c r="N1909" s="10" t="str">
        <f>TEXT(Sales[[#This Row],[Date and Time]],"mmmm")</f>
        <v>October</v>
      </c>
    </row>
    <row r="1910" spans="1:14" x14ac:dyDescent="0.3">
      <c r="A1910" s="1" t="s">
        <v>5378</v>
      </c>
      <c r="B1910" s="2">
        <v>45544.07640046296</v>
      </c>
      <c r="C1910" s="1" t="s">
        <v>3266</v>
      </c>
      <c r="D1910" s="1" t="s">
        <v>1340</v>
      </c>
      <c r="E1910" s="1" t="s">
        <v>3471</v>
      </c>
      <c r="F1910" s="1" t="s">
        <v>3472</v>
      </c>
      <c r="G1910" s="1">
        <v>1577.15</v>
      </c>
      <c r="H1910" s="1">
        <v>10</v>
      </c>
      <c r="I1910" s="1">
        <f>Sales[[#This Row],[Selling Price]]*H1910</f>
        <v>15771.5</v>
      </c>
      <c r="J1910" s="1">
        <f>VLOOKUP(Sales[[#This Row],[Product ID]],Products[],4,0)</f>
        <v>42.41</v>
      </c>
      <c r="K1910" s="1">
        <f>Sales[[#This Row],[Total Sales]]-Sales[[#This Row],[Cost price]]</f>
        <v>15729.09</v>
      </c>
      <c r="L1910" s="1" t="str">
        <f>TEXT(Sales[[#This Row],[Date and Time]],"dddd")</f>
        <v>Monday</v>
      </c>
      <c r="M1910" s="1" t="str">
        <f>TEXT(Sales[[#This Row],[Date and Time]],"mm")</f>
        <v>09</v>
      </c>
      <c r="N1910" s="10" t="str">
        <f>TEXT(Sales[[#This Row],[Date and Time]],"mmmm")</f>
        <v>September</v>
      </c>
    </row>
    <row r="1911" spans="1:14" x14ac:dyDescent="0.3">
      <c r="A1911" s="1" t="s">
        <v>5379</v>
      </c>
      <c r="B1911" s="2">
        <v>45527.680659722224</v>
      </c>
      <c r="C1911" s="1" t="s">
        <v>3319</v>
      </c>
      <c r="D1911" s="1" t="s">
        <v>306</v>
      </c>
      <c r="E1911" s="1" t="s">
        <v>3471</v>
      </c>
      <c r="F1911" s="1" t="s">
        <v>3469</v>
      </c>
      <c r="G1911" s="1">
        <v>741.64</v>
      </c>
      <c r="H1911" s="1">
        <v>7</v>
      </c>
      <c r="I1911" s="1">
        <f>Sales[[#This Row],[Selling Price]]*H1911</f>
        <v>5191.4799999999996</v>
      </c>
      <c r="J1911" s="1">
        <f>VLOOKUP(Sales[[#This Row],[Product ID]],Products[],4,0)</f>
        <v>704.91</v>
      </c>
      <c r="K1911" s="1">
        <f>Sales[[#This Row],[Total Sales]]-Sales[[#This Row],[Cost price]]</f>
        <v>4486.57</v>
      </c>
      <c r="L1911" s="1" t="str">
        <f>TEXT(Sales[[#This Row],[Date and Time]],"dddd")</f>
        <v>Friday</v>
      </c>
      <c r="M1911" s="1" t="str">
        <f>TEXT(Sales[[#This Row],[Date and Time]],"mm")</f>
        <v>08</v>
      </c>
      <c r="N1911" s="10" t="str">
        <f>TEXT(Sales[[#This Row],[Date and Time]],"mmmm")</f>
        <v>August</v>
      </c>
    </row>
    <row r="1912" spans="1:14" x14ac:dyDescent="0.3">
      <c r="A1912" s="1" t="s">
        <v>5380</v>
      </c>
      <c r="B1912" s="2">
        <v>45581.138506944444</v>
      </c>
      <c r="C1912" s="1" t="s">
        <v>3273</v>
      </c>
      <c r="D1912" s="1" t="s">
        <v>446</v>
      </c>
      <c r="E1912" s="1" t="s">
        <v>3464</v>
      </c>
      <c r="F1912" s="1" t="s">
        <v>3462</v>
      </c>
      <c r="G1912" s="1">
        <v>1555.06</v>
      </c>
      <c r="H1912" s="1">
        <v>8</v>
      </c>
      <c r="I1912" s="1">
        <f>Sales[[#This Row],[Selling Price]]*H1912</f>
        <v>12440.48</v>
      </c>
      <c r="J1912" s="1">
        <f>VLOOKUP(Sales[[#This Row],[Product ID]],Products[],4,0)</f>
        <v>963.58</v>
      </c>
      <c r="K1912" s="1">
        <f>Sales[[#This Row],[Total Sales]]-Sales[[#This Row],[Cost price]]</f>
        <v>11476.9</v>
      </c>
      <c r="L1912" s="1" t="str">
        <f>TEXT(Sales[[#This Row],[Date and Time]],"dddd")</f>
        <v>Wednesday</v>
      </c>
      <c r="M1912" s="1" t="str">
        <f>TEXT(Sales[[#This Row],[Date and Time]],"mm")</f>
        <v>10</v>
      </c>
      <c r="N1912" s="10" t="str">
        <f>TEXT(Sales[[#This Row],[Date and Time]],"mmmm")</f>
        <v>October</v>
      </c>
    </row>
    <row r="1913" spans="1:14" x14ac:dyDescent="0.3">
      <c r="A1913" s="1" t="s">
        <v>5381</v>
      </c>
      <c r="B1913" s="2">
        <v>45584.578240740739</v>
      </c>
      <c r="C1913" s="1" t="s">
        <v>3361</v>
      </c>
      <c r="D1913" s="1" t="s">
        <v>1232</v>
      </c>
      <c r="E1913" s="1" t="s">
        <v>3461</v>
      </c>
      <c r="F1913" s="1" t="s">
        <v>3469</v>
      </c>
      <c r="G1913" s="1">
        <v>612.82000000000005</v>
      </c>
      <c r="H1913" s="1">
        <v>1</v>
      </c>
      <c r="I1913" s="1">
        <f>Sales[[#This Row],[Selling Price]]*H1913</f>
        <v>612.82000000000005</v>
      </c>
      <c r="J1913" s="1">
        <f>VLOOKUP(Sales[[#This Row],[Product ID]],Products[],4,0)</f>
        <v>188.08</v>
      </c>
      <c r="K1913" s="1">
        <f>Sales[[#This Row],[Total Sales]]-Sales[[#This Row],[Cost price]]</f>
        <v>424.74</v>
      </c>
      <c r="L1913" s="1" t="str">
        <f>TEXT(Sales[[#This Row],[Date and Time]],"dddd")</f>
        <v>Saturday</v>
      </c>
      <c r="M1913" s="1" t="str">
        <f>TEXT(Sales[[#This Row],[Date and Time]],"mm")</f>
        <v>10</v>
      </c>
      <c r="N1913" s="10" t="str">
        <f>TEXT(Sales[[#This Row],[Date and Time]],"mmmm")</f>
        <v>October</v>
      </c>
    </row>
    <row r="1914" spans="1:14" x14ac:dyDescent="0.3">
      <c r="A1914" s="1" t="s">
        <v>5382</v>
      </c>
      <c r="B1914" s="2">
        <v>45514.974710648145</v>
      </c>
      <c r="C1914" s="1" t="s">
        <v>3263</v>
      </c>
      <c r="D1914" s="1" t="s">
        <v>2105</v>
      </c>
      <c r="E1914" s="1" t="s">
        <v>3461</v>
      </c>
      <c r="F1914" s="1" t="s">
        <v>3476</v>
      </c>
      <c r="G1914" s="1">
        <v>231.75</v>
      </c>
      <c r="H1914" s="1">
        <v>9</v>
      </c>
      <c r="I1914" s="1">
        <f>Sales[[#This Row],[Selling Price]]*H1914</f>
        <v>2085.75</v>
      </c>
      <c r="J1914" s="1">
        <f>VLOOKUP(Sales[[#This Row],[Product ID]],Products[],4,0)</f>
        <v>418.1</v>
      </c>
      <c r="K1914" s="1">
        <f>Sales[[#This Row],[Total Sales]]-Sales[[#This Row],[Cost price]]</f>
        <v>1667.65</v>
      </c>
      <c r="L1914" s="1" t="str">
        <f>TEXT(Sales[[#This Row],[Date and Time]],"dddd")</f>
        <v>Saturday</v>
      </c>
      <c r="M1914" s="1" t="str">
        <f>TEXT(Sales[[#This Row],[Date and Time]],"mm")</f>
        <v>08</v>
      </c>
      <c r="N1914" s="10" t="str">
        <f>TEXT(Sales[[#This Row],[Date and Time]],"mmmm")</f>
        <v>August</v>
      </c>
    </row>
    <row r="1915" spans="1:14" x14ac:dyDescent="0.3">
      <c r="A1915" s="1" t="s">
        <v>5383</v>
      </c>
      <c r="B1915" s="2">
        <v>45390.330543981479</v>
      </c>
      <c r="C1915" s="1" t="s">
        <v>3294</v>
      </c>
      <c r="D1915" s="1" t="s">
        <v>1575</v>
      </c>
      <c r="E1915" s="1" t="s">
        <v>3464</v>
      </c>
      <c r="F1915" s="1" t="s">
        <v>3469</v>
      </c>
      <c r="G1915" s="1">
        <v>1452.62</v>
      </c>
      <c r="H1915" s="1">
        <v>6</v>
      </c>
      <c r="I1915" s="1">
        <f>Sales[[#This Row],[Selling Price]]*H1915</f>
        <v>8715.7199999999993</v>
      </c>
      <c r="J1915" s="1">
        <f>VLOOKUP(Sales[[#This Row],[Product ID]],Products[],4,0)</f>
        <v>609.70000000000005</v>
      </c>
      <c r="K1915" s="1">
        <f>Sales[[#This Row],[Total Sales]]-Sales[[#This Row],[Cost price]]</f>
        <v>8106.0199999999995</v>
      </c>
      <c r="L1915" s="1" t="str">
        <f>TEXT(Sales[[#This Row],[Date and Time]],"dddd")</f>
        <v>Monday</v>
      </c>
      <c r="M1915" s="1" t="str">
        <f>TEXT(Sales[[#This Row],[Date and Time]],"mm")</f>
        <v>04</v>
      </c>
      <c r="N1915" s="10" t="str">
        <f>TEXT(Sales[[#This Row],[Date and Time]],"mmmm")</f>
        <v>April</v>
      </c>
    </row>
    <row r="1916" spans="1:14" x14ac:dyDescent="0.3">
      <c r="A1916" s="1" t="s">
        <v>5384</v>
      </c>
      <c r="B1916" s="2">
        <v>45445.466446759259</v>
      </c>
      <c r="C1916" s="1" t="s">
        <v>3344</v>
      </c>
      <c r="D1916" s="1" t="s">
        <v>1881</v>
      </c>
      <c r="E1916" s="1" t="s">
        <v>3479</v>
      </c>
      <c r="F1916" s="1" t="s">
        <v>3476</v>
      </c>
      <c r="G1916" s="1">
        <v>1401.65</v>
      </c>
      <c r="H1916" s="1">
        <v>1</v>
      </c>
      <c r="I1916" s="1">
        <f>Sales[[#This Row],[Selling Price]]*H1916</f>
        <v>1401.65</v>
      </c>
      <c r="J1916" s="1">
        <f>VLOOKUP(Sales[[#This Row],[Product ID]],Products[],4,0)</f>
        <v>814.84</v>
      </c>
      <c r="K1916" s="1">
        <f>Sales[[#This Row],[Total Sales]]-Sales[[#This Row],[Cost price]]</f>
        <v>586.81000000000006</v>
      </c>
      <c r="L1916" s="1" t="str">
        <f>TEXT(Sales[[#This Row],[Date and Time]],"dddd")</f>
        <v>Sunday</v>
      </c>
      <c r="M1916" s="1" t="str">
        <f>TEXT(Sales[[#This Row],[Date and Time]],"mm")</f>
        <v>06</v>
      </c>
      <c r="N1916" s="10" t="str">
        <f>TEXT(Sales[[#This Row],[Date and Time]],"mmmm")</f>
        <v>June</v>
      </c>
    </row>
    <row r="1917" spans="1:14" x14ac:dyDescent="0.3">
      <c r="A1917" s="1" t="s">
        <v>5385</v>
      </c>
      <c r="B1917" s="2">
        <v>45525.799386574072</v>
      </c>
      <c r="C1917" s="1" t="s">
        <v>3441</v>
      </c>
      <c r="D1917" s="1" t="s">
        <v>2904</v>
      </c>
      <c r="E1917" s="1" t="s">
        <v>3461</v>
      </c>
      <c r="F1917" s="1" t="s">
        <v>3467</v>
      </c>
      <c r="G1917" s="1">
        <v>551.58000000000004</v>
      </c>
      <c r="H1917" s="1">
        <v>5</v>
      </c>
      <c r="I1917" s="1">
        <f>Sales[[#This Row],[Selling Price]]*H1917</f>
        <v>2757.9</v>
      </c>
      <c r="J1917" s="1">
        <f>VLOOKUP(Sales[[#This Row],[Product ID]],Products[],4,0)</f>
        <v>325.48</v>
      </c>
      <c r="K1917" s="1">
        <f>Sales[[#This Row],[Total Sales]]-Sales[[#This Row],[Cost price]]</f>
        <v>2432.42</v>
      </c>
      <c r="L1917" s="1" t="str">
        <f>TEXT(Sales[[#This Row],[Date and Time]],"dddd")</f>
        <v>Wednesday</v>
      </c>
      <c r="M1917" s="1" t="str">
        <f>TEXT(Sales[[#This Row],[Date and Time]],"mm")</f>
        <v>08</v>
      </c>
      <c r="N1917" s="10" t="str">
        <f>TEXT(Sales[[#This Row],[Date and Time]],"mmmm")</f>
        <v>August</v>
      </c>
    </row>
    <row r="1918" spans="1:14" x14ac:dyDescent="0.3">
      <c r="A1918" s="1" t="s">
        <v>5386</v>
      </c>
      <c r="B1918" s="2">
        <v>45395.835902777777</v>
      </c>
      <c r="C1918" s="1" t="s">
        <v>3306</v>
      </c>
      <c r="D1918" s="1" t="s">
        <v>1241</v>
      </c>
      <c r="E1918" s="1" t="s">
        <v>3466</v>
      </c>
      <c r="F1918" s="1" t="s">
        <v>3462</v>
      </c>
      <c r="G1918" s="1">
        <v>1896.78</v>
      </c>
      <c r="H1918" s="1">
        <v>2</v>
      </c>
      <c r="I1918" s="1">
        <f>Sales[[#This Row],[Selling Price]]*H1918</f>
        <v>3793.56</v>
      </c>
      <c r="J1918" s="1">
        <f>VLOOKUP(Sales[[#This Row],[Product ID]],Products[],4,0)</f>
        <v>914.29</v>
      </c>
      <c r="K1918" s="1">
        <f>Sales[[#This Row],[Total Sales]]-Sales[[#This Row],[Cost price]]</f>
        <v>2879.27</v>
      </c>
      <c r="L1918" s="1" t="str">
        <f>TEXT(Sales[[#This Row],[Date and Time]],"dddd")</f>
        <v>Saturday</v>
      </c>
      <c r="M1918" s="1" t="str">
        <f>TEXT(Sales[[#This Row],[Date and Time]],"mm")</f>
        <v>04</v>
      </c>
      <c r="N1918" s="10" t="str">
        <f>TEXT(Sales[[#This Row],[Date and Time]],"mmmm")</f>
        <v>April</v>
      </c>
    </row>
    <row r="1919" spans="1:14" x14ac:dyDescent="0.3">
      <c r="A1919" s="1" t="s">
        <v>5387</v>
      </c>
      <c r="B1919" s="2">
        <v>45398.596886574072</v>
      </c>
      <c r="C1919" s="1" t="s">
        <v>3374</v>
      </c>
      <c r="D1919" s="1" t="s">
        <v>2061</v>
      </c>
      <c r="E1919" s="1" t="s">
        <v>3471</v>
      </c>
      <c r="F1919" s="1" t="s">
        <v>3469</v>
      </c>
      <c r="G1919" s="1">
        <v>324.22000000000003</v>
      </c>
      <c r="H1919" s="1">
        <v>10</v>
      </c>
      <c r="I1919" s="1">
        <f>Sales[[#This Row],[Selling Price]]*H1919</f>
        <v>3242.2000000000003</v>
      </c>
      <c r="J1919" s="1">
        <f>VLOOKUP(Sales[[#This Row],[Product ID]],Products[],4,0)</f>
        <v>795.14</v>
      </c>
      <c r="K1919" s="1">
        <f>Sales[[#This Row],[Total Sales]]-Sales[[#This Row],[Cost price]]</f>
        <v>2447.0600000000004</v>
      </c>
      <c r="L1919" s="1" t="str">
        <f>TEXT(Sales[[#This Row],[Date and Time]],"dddd")</f>
        <v>Tuesday</v>
      </c>
      <c r="M1919" s="1" t="str">
        <f>TEXT(Sales[[#This Row],[Date and Time]],"mm")</f>
        <v>04</v>
      </c>
      <c r="N1919" s="10" t="str">
        <f>TEXT(Sales[[#This Row],[Date and Time]],"mmmm")</f>
        <v>April</v>
      </c>
    </row>
    <row r="1920" spans="1:14" x14ac:dyDescent="0.3">
      <c r="A1920" s="1" t="s">
        <v>5388</v>
      </c>
      <c r="B1920" s="2">
        <v>45500.51221064815</v>
      </c>
      <c r="C1920" s="1" t="s">
        <v>3369</v>
      </c>
      <c r="D1920" s="1" t="s">
        <v>2482</v>
      </c>
      <c r="E1920" s="1" t="s">
        <v>3471</v>
      </c>
      <c r="F1920" s="1" t="s">
        <v>3462</v>
      </c>
      <c r="G1920" s="1">
        <v>985.34</v>
      </c>
      <c r="H1920" s="1">
        <v>6</v>
      </c>
      <c r="I1920" s="1">
        <f>Sales[[#This Row],[Selling Price]]*H1920</f>
        <v>5912.04</v>
      </c>
      <c r="J1920" s="1">
        <f>VLOOKUP(Sales[[#This Row],[Product ID]],Products[],4,0)</f>
        <v>417.49</v>
      </c>
      <c r="K1920" s="1">
        <f>Sales[[#This Row],[Total Sales]]-Sales[[#This Row],[Cost price]]</f>
        <v>5494.55</v>
      </c>
      <c r="L1920" s="1" t="str">
        <f>TEXT(Sales[[#This Row],[Date and Time]],"dddd")</f>
        <v>Saturday</v>
      </c>
      <c r="M1920" s="1" t="str">
        <f>TEXT(Sales[[#This Row],[Date and Time]],"mm")</f>
        <v>07</v>
      </c>
      <c r="N1920" s="10" t="str">
        <f>TEXT(Sales[[#This Row],[Date and Time]],"mmmm")</f>
        <v>July</v>
      </c>
    </row>
    <row r="1921" spans="1:14" x14ac:dyDescent="0.3">
      <c r="A1921" s="1" t="s">
        <v>5389</v>
      </c>
      <c r="B1921" s="2">
        <v>45423.879363425927</v>
      </c>
      <c r="C1921" s="1" t="s">
        <v>3271</v>
      </c>
      <c r="D1921" s="1" t="s">
        <v>2544</v>
      </c>
      <c r="E1921" s="1" t="s">
        <v>3479</v>
      </c>
      <c r="F1921" s="1" t="s">
        <v>3476</v>
      </c>
      <c r="G1921" s="1">
        <v>1280.9000000000001</v>
      </c>
      <c r="H1921" s="1">
        <v>4</v>
      </c>
      <c r="I1921" s="1">
        <f>Sales[[#This Row],[Selling Price]]*H1921</f>
        <v>5123.6000000000004</v>
      </c>
      <c r="J1921" s="1">
        <f>VLOOKUP(Sales[[#This Row],[Product ID]],Products[],4,0)</f>
        <v>493.17</v>
      </c>
      <c r="K1921" s="1">
        <f>Sales[[#This Row],[Total Sales]]-Sales[[#This Row],[Cost price]]</f>
        <v>4630.43</v>
      </c>
      <c r="L1921" s="1" t="str">
        <f>TEXT(Sales[[#This Row],[Date and Time]],"dddd")</f>
        <v>Saturday</v>
      </c>
      <c r="M1921" s="1" t="str">
        <f>TEXT(Sales[[#This Row],[Date and Time]],"mm")</f>
        <v>05</v>
      </c>
      <c r="N1921" s="10" t="str">
        <f>TEXT(Sales[[#This Row],[Date and Time]],"mmmm")</f>
        <v>May</v>
      </c>
    </row>
    <row r="1922" spans="1:14" x14ac:dyDescent="0.3">
      <c r="A1922" s="1" t="s">
        <v>5390</v>
      </c>
      <c r="B1922" s="2">
        <v>45580.486840277779</v>
      </c>
      <c r="C1922" s="1" t="s">
        <v>3331</v>
      </c>
      <c r="D1922" s="1" t="s">
        <v>2421</v>
      </c>
      <c r="E1922" s="1" t="s">
        <v>3464</v>
      </c>
      <c r="F1922" s="1" t="s">
        <v>3462</v>
      </c>
      <c r="G1922" s="1">
        <v>1902.48</v>
      </c>
      <c r="H1922" s="1">
        <v>9</v>
      </c>
      <c r="I1922" s="1">
        <f>Sales[[#This Row],[Selling Price]]*H1922</f>
        <v>17122.32</v>
      </c>
      <c r="J1922" s="1">
        <f>VLOOKUP(Sales[[#This Row],[Product ID]],Products[],4,0)</f>
        <v>799.06</v>
      </c>
      <c r="K1922" s="1">
        <f>Sales[[#This Row],[Total Sales]]-Sales[[#This Row],[Cost price]]</f>
        <v>16323.26</v>
      </c>
      <c r="L1922" s="1" t="str">
        <f>TEXT(Sales[[#This Row],[Date and Time]],"dddd")</f>
        <v>Tuesday</v>
      </c>
      <c r="M1922" s="1" t="str">
        <f>TEXT(Sales[[#This Row],[Date and Time]],"mm")</f>
        <v>10</v>
      </c>
      <c r="N1922" s="10" t="str">
        <f>TEXT(Sales[[#This Row],[Date and Time]],"mmmm")</f>
        <v>October</v>
      </c>
    </row>
    <row r="1923" spans="1:14" x14ac:dyDescent="0.3">
      <c r="A1923" s="1" t="s">
        <v>5391</v>
      </c>
      <c r="B1923" s="2">
        <v>45331.296932870369</v>
      </c>
      <c r="C1923" s="1" t="s">
        <v>3317</v>
      </c>
      <c r="D1923" s="1" t="s">
        <v>1781</v>
      </c>
      <c r="E1923" s="1" t="s">
        <v>3464</v>
      </c>
      <c r="F1923" s="1" t="s">
        <v>3472</v>
      </c>
      <c r="G1923" s="1">
        <v>1292.76</v>
      </c>
      <c r="H1923" s="1">
        <v>8</v>
      </c>
      <c r="I1923" s="1">
        <f>Sales[[#This Row],[Selling Price]]*H1923</f>
        <v>10342.08</v>
      </c>
      <c r="J1923" s="1">
        <f>VLOOKUP(Sales[[#This Row],[Product ID]],Products[],4,0)</f>
        <v>327.89</v>
      </c>
      <c r="K1923" s="1">
        <f>Sales[[#This Row],[Total Sales]]-Sales[[#This Row],[Cost price]]</f>
        <v>10014.19</v>
      </c>
      <c r="L1923" s="1" t="str">
        <f>TEXT(Sales[[#This Row],[Date and Time]],"dddd")</f>
        <v>Friday</v>
      </c>
      <c r="M1923" s="1" t="str">
        <f>TEXT(Sales[[#This Row],[Date and Time]],"mm")</f>
        <v>02</v>
      </c>
      <c r="N1923" s="10" t="str">
        <f>TEXT(Sales[[#This Row],[Date and Time]],"mmmm")</f>
        <v>February</v>
      </c>
    </row>
    <row r="1924" spans="1:14" x14ac:dyDescent="0.3">
      <c r="A1924" s="1" t="s">
        <v>5392</v>
      </c>
      <c r="B1924" s="2">
        <v>45361.294039351851</v>
      </c>
      <c r="C1924" s="1" t="s">
        <v>3444</v>
      </c>
      <c r="D1924" s="1" t="s">
        <v>2931</v>
      </c>
      <c r="E1924" s="1" t="s">
        <v>3464</v>
      </c>
      <c r="F1924" s="1" t="s">
        <v>3472</v>
      </c>
      <c r="G1924" s="1">
        <v>288.11</v>
      </c>
      <c r="H1924" s="1">
        <v>6</v>
      </c>
      <c r="I1924" s="1">
        <f>Sales[[#This Row],[Selling Price]]*H1924</f>
        <v>1728.66</v>
      </c>
      <c r="J1924" s="1">
        <f>VLOOKUP(Sales[[#This Row],[Product ID]],Products[],4,0)</f>
        <v>148.63</v>
      </c>
      <c r="K1924" s="1">
        <f>Sales[[#This Row],[Total Sales]]-Sales[[#This Row],[Cost price]]</f>
        <v>1580.0300000000002</v>
      </c>
      <c r="L1924" s="1" t="str">
        <f>TEXT(Sales[[#This Row],[Date and Time]],"dddd")</f>
        <v>Sunday</v>
      </c>
      <c r="M1924" s="1" t="str">
        <f>TEXT(Sales[[#This Row],[Date and Time]],"mm")</f>
        <v>03</v>
      </c>
      <c r="N1924" s="10" t="str">
        <f>TEXT(Sales[[#This Row],[Date and Time]],"mmmm")</f>
        <v>March</v>
      </c>
    </row>
    <row r="1925" spans="1:14" x14ac:dyDescent="0.3">
      <c r="A1925" s="1" t="s">
        <v>5393</v>
      </c>
      <c r="B1925" s="2">
        <v>45495.805474537039</v>
      </c>
      <c r="C1925" s="1" t="s">
        <v>3424</v>
      </c>
      <c r="D1925" s="1" t="s">
        <v>453</v>
      </c>
      <c r="E1925" s="1" t="s">
        <v>3471</v>
      </c>
      <c r="F1925" s="1" t="s">
        <v>3476</v>
      </c>
      <c r="G1925" s="1">
        <v>1741.68</v>
      </c>
      <c r="H1925" s="1">
        <v>7</v>
      </c>
      <c r="I1925" s="1">
        <f>Sales[[#This Row],[Selling Price]]*H1925</f>
        <v>12191.76</v>
      </c>
      <c r="J1925" s="1">
        <f>VLOOKUP(Sales[[#This Row],[Product ID]],Products[],4,0)</f>
        <v>485.76</v>
      </c>
      <c r="K1925" s="1">
        <f>Sales[[#This Row],[Total Sales]]-Sales[[#This Row],[Cost price]]</f>
        <v>11706</v>
      </c>
      <c r="L1925" s="1" t="str">
        <f>TEXT(Sales[[#This Row],[Date and Time]],"dddd")</f>
        <v>Monday</v>
      </c>
      <c r="M1925" s="1" t="str">
        <f>TEXT(Sales[[#This Row],[Date and Time]],"mm")</f>
        <v>07</v>
      </c>
      <c r="N1925" s="10" t="str">
        <f>TEXT(Sales[[#This Row],[Date and Time]],"mmmm")</f>
        <v>July</v>
      </c>
    </row>
    <row r="1926" spans="1:14" x14ac:dyDescent="0.3">
      <c r="A1926" s="1" t="s">
        <v>5394</v>
      </c>
      <c r="B1926" s="2">
        <v>45384.235972222225</v>
      </c>
      <c r="C1926" s="1" t="s">
        <v>3367</v>
      </c>
      <c r="D1926" s="1" t="s">
        <v>3002</v>
      </c>
      <c r="E1926" s="1" t="s">
        <v>3461</v>
      </c>
      <c r="F1926" s="1" t="s">
        <v>3472</v>
      </c>
      <c r="G1926" s="1">
        <v>574.67999999999995</v>
      </c>
      <c r="H1926" s="1">
        <v>9</v>
      </c>
      <c r="I1926" s="1">
        <f>Sales[[#This Row],[Selling Price]]*H1926</f>
        <v>5172.12</v>
      </c>
      <c r="J1926" s="1">
        <f>VLOOKUP(Sales[[#This Row],[Product ID]],Products[],4,0)</f>
        <v>380.81</v>
      </c>
      <c r="K1926" s="1">
        <f>Sales[[#This Row],[Total Sales]]-Sales[[#This Row],[Cost price]]</f>
        <v>4791.3099999999995</v>
      </c>
      <c r="L1926" s="1" t="str">
        <f>TEXT(Sales[[#This Row],[Date and Time]],"dddd")</f>
        <v>Tuesday</v>
      </c>
      <c r="M1926" s="1" t="str">
        <f>TEXT(Sales[[#This Row],[Date and Time]],"mm")</f>
        <v>04</v>
      </c>
      <c r="N1926" s="10" t="str">
        <f>TEXT(Sales[[#This Row],[Date and Time]],"mmmm")</f>
        <v>April</v>
      </c>
    </row>
    <row r="1927" spans="1:14" x14ac:dyDescent="0.3">
      <c r="A1927" s="1" t="s">
        <v>5395</v>
      </c>
      <c r="B1927" s="2">
        <v>45442.129583333335</v>
      </c>
      <c r="C1927" s="1" t="s">
        <v>3381</v>
      </c>
      <c r="D1927" s="1" t="s">
        <v>2488</v>
      </c>
      <c r="E1927" s="1" t="s">
        <v>3479</v>
      </c>
      <c r="F1927" s="1" t="s">
        <v>3469</v>
      </c>
      <c r="G1927" s="1">
        <v>647.62</v>
      </c>
      <c r="H1927" s="1">
        <v>10</v>
      </c>
      <c r="I1927" s="1">
        <f>Sales[[#This Row],[Selling Price]]*H1927</f>
        <v>6476.2</v>
      </c>
      <c r="J1927" s="1">
        <f>VLOOKUP(Sales[[#This Row],[Product ID]],Products[],4,0)</f>
        <v>505.04</v>
      </c>
      <c r="K1927" s="1">
        <f>Sales[[#This Row],[Total Sales]]-Sales[[#This Row],[Cost price]]</f>
        <v>5971.16</v>
      </c>
      <c r="L1927" s="1" t="str">
        <f>TEXT(Sales[[#This Row],[Date and Time]],"dddd")</f>
        <v>Thursday</v>
      </c>
      <c r="M1927" s="1" t="str">
        <f>TEXT(Sales[[#This Row],[Date and Time]],"mm")</f>
        <v>05</v>
      </c>
      <c r="N1927" s="10" t="str">
        <f>TEXT(Sales[[#This Row],[Date and Time]],"mmmm")</f>
        <v>May</v>
      </c>
    </row>
    <row r="1928" spans="1:14" x14ac:dyDescent="0.3">
      <c r="A1928" s="1" t="s">
        <v>5396</v>
      </c>
      <c r="B1928" s="2">
        <v>45494.234409722223</v>
      </c>
      <c r="C1928" s="1" t="s">
        <v>3420</v>
      </c>
      <c r="D1928" s="1" t="s">
        <v>3072</v>
      </c>
      <c r="E1928" s="1" t="s">
        <v>3471</v>
      </c>
      <c r="F1928" s="1" t="s">
        <v>3467</v>
      </c>
      <c r="G1928" s="1">
        <v>115.84</v>
      </c>
      <c r="H1928" s="1">
        <v>8</v>
      </c>
      <c r="I1928" s="1">
        <f>Sales[[#This Row],[Selling Price]]*H1928</f>
        <v>926.72</v>
      </c>
      <c r="J1928" s="1">
        <f>VLOOKUP(Sales[[#This Row],[Product ID]],Products[],4,0)</f>
        <v>692.47</v>
      </c>
      <c r="K1928" s="1">
        <f>Sales[[#This Row],[Total Sales]]-Sales[[#This Row],[Cost price]]</f>
        <v>234.25</v>
      </c>
      <c r="L1928" s="1" t="str">
        <f>TEXT(Sales[[#This Row],[Date and Time]],"dddd")</f>
        <v>Sunday</v>
      </c>
      <c r="M1928" s="1" t="str">
        <f>TEXT(Sales[[#This Row],[Date and Time]],"mm")</f>
        <v>07</v>
      </c>
      <c r="N1928" s="10" t="str">
        <f>TEXT(Sales[[#This Row],[Date and Time]],"mmmm")</f>
        <v>July</v>
      </c>
    </row>
    <row r="1929" spans="1:14" x14ac:dyDescent="0.3">
      <c r="A1929" s="1" t="s">
        <v>5397</v>
      </c>
      <c r="B1929" s="2">
        <v>45531.864884259259</v>
      </c>
      <c r="C1929" s="1" t="s">
        <v>3364</v>
      </c>
      <c r="D1929" s="1" t="s">
        <v>1420</v>
      </c>
      <c r="E1929" s="1" t="s">
        <v>3479</v>
      </c>
      <c r="F1929" s="1" t="s">
        <v>3467</v>
      </c>
      <c r="G1929" s="1">
        <v>1250.76</v>
      </c>
      <c r="H1929" s="1">
        <v>2</v>
      </c>
      <c r="I1929" s="1">
        <f>Sales[[#This Row],[Selling Price]]*H1929</f>
        <v>2501.52</v>
      </c>
      <c r="J1929" s="1">
        <f>VLOOKUP(Sales[[#This Row],[Product ID]],Products[],4,0)</f>
        <v>771.88</v>
      </c>
      <c r="K1929" s="1">
        <f>Sales[[#This Row],[Total Sales]]-Sales[[#This Row],[Cost price]]</f>
        <v>1729.6399999999999</v>
      </c>
      <c r="L1929" s="1" t="str">
        <f>TEXT(Sales[[#This Row],[Date and Time]],"dddd")</f>
        <v>Tuesday</v>
      </c>
      <c r="M1929" s="1" t="str">
        <f>TEXT(Sales[[#This Row],[Date and Time]],"mm")</f>
        <v>08</v>
      </c>
      <c r="N1929" s="10" t="str">
        <f>TEXT(Sales[[#This Row],[Date and Time]],"mmmm")</f>
        <v>August</v>
      </c>
    </row>
    <row r="1930" spans="1:14" x14ac:dyDescent="0.3">
      <c r="A1930" s="1" t="s">
        <v>5398</v>
      </c>
      <c r="B1930" s="2">
        <v>45300.779247685183</v>
      </c>
      <c r="C1930" s="1" t="s">
        <v>3315</v>
      </c>
      <c r="D1930" s="1" t="s">
        <v>2349</v>
      </c>
      <c r="E1930" s="1" t="s">
        <v>3479</v>
      </c>
      <c r="F1930" s="1" t="s">
        <v>3469</v>
      </c>
      <c r="G1930" s="1">
        <v>1292.58</v>
      </c>
      <c r="H1930" s="1">
        <v>9</v>
      </c>
      <c r="I1930" s="1">
        <f>Sales[[#This Row],[Selling Price]]*H1930</f>
        <v>11633.22</v>
      </c>
      <c r="J1930" s="1">
        <f>VLOOKUP(Sales[[#This Row],[Product ID]],Products[],4,0)</f>
        <v>90.98</v>
      </c>
      <c r="K1930" s="1">
        <f>Sales[[#This Row],[Total Sales]]-Sales[[#This Row],[Cost price]]</f>
        <v>11542.24</v>
      </c>
      <c r="L1930" s="1" t="str">
        <f>TEXT(Sales[[#This Row],[Date and Time]],"dddd")</f>
        <v>Tuesday</v>
      </c>
      <c r="M1930" s="1" t="str">
        <f>TEXT(Sales[[#This Row],[Date and Time]],"mm")</f>
        <v>01</v>
      </c>
      <c r="N1930" s="10" t="str">
        <f>TEXT(Sales[[#This Row],[Date and Time]],"mmmm")</f>
        <v>January</v>
      </c>
    </row>
    <row r="1931" spans="1:14" x14ac:dyDescent="0.3">
      <c r="A1931" s="1" t="s">
        <v>5399</v>
      </c>
      <c r="B1931" s="2">
        <v>45374.811249999999</v>
      </c>
      <c r="C1931" s="1" t="s">
        <v>3264</v>
      </c>
      <c r="D1931" s="1" t="s">
        <v>302</v>
      </c>
      <c r="E1931" s="1" t="s">
        <v>3471</v>
      </c>
      <c r="F1931" s="1" t="s">
        <v>3462</v>
      </c>
      <c r="G1931" s="1">
        <v>1017.35</v>
      </c>
      <c r="H1931" s="1">
        <v>4</v>
      </c>
      <c r="I1931" s="1">
        <f>Sales[[#This Row],[Selling Price]]*H1931</f>
        <v>4069.4</v>
      </c>
      <c r="J1931" s="1">
        <f>VLOOKUP(Sales[[#This Row],[Product ID]],Products[],4,0)</f>
        <v>249.12</v>
      </c>
      <c r="K1931" s="1">
        <f>Sales[[#This Row],[Total Sales]]-Sales[[#This Row],[Cost price]]</f>
        <v>3820.28</v>
      </c>
      <c r="L1931" s="1" t="str">
        <f>TEXT(Sales[[#This Row],[Date and Time]],"dddd")</f>
        <v>Saturday</v>
      </c>
      <c r="M1931" s="1" t="str">
        <f>TEXT(Sales[[#This Row],[Date and Time]],"mm")</f>
        <v>03</v>
      </c>
      <c r="N1931" s="10" t="str">
        <f>TEXT(Sales[[#This Row],[Date and Time]],"mmmm")</f>
        <v>March</v>
      </c>
    </row>
    <row r="1932" spans="1:14" x14ac:dyDescent="0.3">
      <c r="A1932" s="1" t="s">
        <v>5400</v>
      </c>
      <c r="B1932" s="2">
        <v>45353.595532407409</v>
      </c>
      <c r="C1932" s="1" t="s">
        <v>3257</v>
      </c>
      <c r="D1932" s="1" t="s">
        <v>2792</v>
      </c>
      <c r="E1932" s="1" t="s">
        <v>3471</v>
      </c>
      <c r="F1932" s="1" t="s">
        <v>3469</v>
      </c>
      <c r="G1932" s="1">
        <v>272.69</v>
      </c>
      <c r="H1932" s="1">
        <v>9</v>
      </c>
      <c r="I1932" s="1">
        <f>Sales[[#This Row],[Selling Price]]*H1932</f>
        <v>2454.21</v>
      </c>
      <c r="J1932" s="1">
        <f>VLOOKUP(Sales[[#This Row],[Product ID]],Products[],4,0)</f>
        <v>288.51</v>
      </c>
      <c r="K1932" s="1">
        <f>Sales[[#This Row],[Total Sales]]-Sales[[#This Row],[Cost price]]</f>
        <v>2165.6999999999998</v>
      </c>
      <c r="L1932" s="1" t="str">
        <f>TEXT(Sales[[#This Row],[Date and Time]],"dddd")</f>
        <v>Saturday</v>
      </c>
      <c r="M1932" s="1" t="str">
        <f>TEXT(Sales[[#This Row],[Date and Time]],"mm")</f>
        <v>03</v>
      </c>
      <c r="N1932" s="10" t="str">
        <f>TEXT(Sales[[#This Row],[Date and Time]],"mmmm")</f>
        <v>March</v>
      </c>
    </row>
    <row r="1933" spans="1:14" x14ac:dyDescent="0.3">
      <c r="A1933" s="1" t="s">
        <v>5401</v>
      </c>
      <c r="B1933" s="2">
        <v>45475.080682870372</v>
      </c>
      <c r="C1933" s="1" t="s">
        <v>3294</v>
      </c>
      <c r="D1933" s="1" t="s">
        <v>2098</v>
      </c>
      <c r="E1933" s="1" t="s">
        <v>3471</v>
      </c>
      <c r="F1933" s="1" t="s">
        <v>3472</v>
      </c>
      <c r="G1933" s="1">
        <v>1113.28</v>
      </c>
      <c r="H1933" s="1">
        <v>5</v>
      </c>
      <c r="I1933" s="1">
        <f>Sales[[#This Row],[Selling Price]]*H1933</f>
        <v>5566.4</v>
      </c>
      <c r="J1933" s="1">
        <f>VLOOKUP(Sales[[#This Row],[Product ID]],Products[],4,0)</f>
        <v>609.70000000000005</v>
      </c>
      <c r="K1933" s="1">
        <f>Sales[[#This Row],[Total Sales]]-Sales[[#This Row],[Cost price]]</f>
        <v>4956.7</v>
      </c>
      <c r="L1933" s="1" t="str">
        <f>TEXT(Sales[[#This Row],[Date and Time]],"dddd")</f>
        <v>Tuesday</v>
      </c>
      <c r="M1933" s="1" t="str">
        <f>TEXT(Sales[[#This Row],[Date and Time]],"mm")</f>
        <v>07</v>
      </c>
      <c r="N1933" s="10" t="str">
        <f>TEXT(Sales[[#This Row],[Date and Time]],"mmmm")</f>
        <v>July</v>
      </c>
    </row>
    <row r="1934" spans="1:14" x14ac:dyDescent="0.3">
      <c r="A1934" s="1" t="s">
        <v>5402</v>
      </c>
      <c r="B1934" s="2">
        <v>45537.687534722223</v>
      </c>
      <c r="C1934" s="1" t="s">
        <v>3420</v>
      </c>
      <c r="D1934" s="1" t="s">
        <v>1850</v>
      </c>
      <c r="E1934" s="1" t="s">
        <v>3466</v>
      </c>
      <c r="F1934" s="1" t="s">
        <v>3469</v>
      </c>
      <c r="G1934" s="1">
        <v>1391.08</v>
      </c>
      <c r="H1934" s="1">
        <v>6</v>
      </c>
      <c r="I1934" s="1">
        <f>Sales[[#This Row],[Selling Price]]*H1934</f>
        <v>8346.48</v>
      </c>
      <c r="J1934" s="1">
        <f>VLOOKUP(Sales[[#This Row],[Product ID]],Products[],4,0)</f>
        <v>692.47</v>
      </c>
      <c r="K1934" s="1">
        <f>Sales[[#This Row],[Total Sales]]-Sales[[#This Row],[Cost price]]</f>
        <v>7654.0099999999993</v>
      </c>
      <c r="L1934" s="1" t="str">
        <f>TEXT(Sales[[#This Row],[Date and Time]],"dddd")</f>
        <v>Monday</v>
      </c>
      <c r="M1934" s="1" t="str">
        <f>TEXT(Sales[[#This Row],[Date and Time]],"mm")</f>
        <v>09</v>
      </c>
      <c r="N1934" s="10" t="str">
        <f>TEXT(Sales[[#This Row],[Date and Time]],"mmmm")</f>
        <v>September</v>
      </c>
    </row>
    <row r="1935" spans="1:14" x14ac:dyDescent="0.3">
      <c r="A1935" s="1" t="s">
        <v>5403</v>
      </c>
      <c r="B1935" s="2">
        <v>45598.378530092596</v>
      </c>
      <c r="C1935" s="1" t="s">
        <v>3308</v>
      </c>
      <c r="D1935" s="1" t="s">
        <v>2442</v>
      </c>
      <c r="E1935" s="1" t="s">
        <v>3471</v>
      </c>
      <c r="F1935" s="1" t="s">
        <v>3467</v>
      </c>
      <c r="G1935" s="1">
        <v>832.52</v>
      </c>
      <c r="H1935" s="1">
        <v>10</v>
      </c>
      <c r="I1935" s="1">
        <f>Sales[[#This Row],[Selling Price]]*H1935</f>
        <v>8325.2000000000007</v>
      </c>
      <c r="J1935" s="1">
        <f>VLOOKUP(Sales[[#This Row],[Product ID]],Products[],4,0)</f>
        <v>998.57</v>
      </c>
      <c r="K1935" s="1">
        <f>Sales[[#This Row],[Total Sales]]-Sales[[#This Row],[Cost price]]</f>
        <v>7326.630000000001</v>
      </c>
      <c r="L1935" s="1" t="str">
        <f>TEXT(Sales[[#This Row],[Date and Time]],"dddd")</f>
        <v>Saturday</v>
      </c>
      <c r="M1935" s="1" t="str">
        <f>TEXT(Sales[[#This Row],[Date and Time]],"mm")</f>
        <v>11</v>
      </c>
      <c r="N1935" s="10" t="str">
        <f>TEXT(Sales[[#This Row],[Date and Time]],"mmmm")</f>
        <v>November</v>
      </c>
    </row>
    <row r="1936" spans="1:14" x14ac:dyDescent="0.3">
      <c r="A1936" s="1" t="s">
        <v>5404</v>
      </c>
      <c r="B1936" s="2">
        <v>45312.738217592596</v>
      </c>
      <c r="C1936" s="1" t="s">
        <v>3226</v>
      </c>
      <c r="D1936" s="1" t="s">
        <v>966</v>
      </c>
      <c r="E1936" s="1" t="s">
        <v>3461</v>
      </c>
      <c r="F1936" s="1" t="s">
        <v>3467</v>
      </c>
      <c r="G1936" s="1">
        <v>1882.59</v>
      </c>
      <c r="H1936" s="1">
        <v>6</v>
      </c>
      <c r="I1936" s="1">
        <f>Sales[[#This Row],[Selling Price]]*H1936</f>
        <v>11295.539999999999</v>
      </c>
      <c r="J1936" s="1">
        <f>VLOOKUP(Sales[[#This Row],[Product ID]],Products[],4,0)</f>
        <v>809.47</v>
      </c>
      <c r="K1936" s="1">
        <f>Sales[[#This Row],[Total Sales]]-Sales[[#This Row],[Cost price]]</f>
        <v>10486.07</v>
      </c>
      <c r="L1936" s="1" t="str">
        <f>TEXT(Sales[[#This Row],[Date and Time]],"dddd")</f>
        <v>Sunday</v>
      </c>
      <c r="M1936" s="1" t="str">
        <f>TEXT(Sales[[#This Row],[Date and Time]],"mm")</f>
        <v>01</v>
      </c>
      <c r="N1936" s="10" t="str">
        <f>TEXT(Sales[[#This Row],[Date and Time]],"mmmm")</f>
        <v>January</v>
      </c>
    </row>
    <row r="1937" spans="1:14" x14ac:dyDescent="0.3">
      <c r="A1937" s="1" t="s">
        <v>5405</v>
      </c>
      <c r="B1937" s="2">
        <v>45557.302175925928</v>
      </c>
      <c r="C1937" s="1" t="s">
        <v>3234</v>
      </c>
      <c r="D1937" s="1" t="s">
        <v>2925</v>
      </c>
      <c r="E1937" s="1" t="s">
        <v>3466</v>
      </c>
      <c r="F1937" s="1" t="s">
        <v>3469</v>
      </c>
      <c r="G1937" s="1">
        <v>587.80999999999995</v>
      </c>
      <c r="H1937" s="1">
        <v>8</v>
      </c>
      <c r="I1937" s="1">
        <f>Sales[[#This Row],[Selling Price]]*H1937</f>
        <v>4702.4799999999996</v>
      </c>
      <c r="J1937" s="1">
        <f>VLOOKUP(Sales[[#This Row],[Product ID]],Products[],4,0)</f>
        <v>851.56</v>
      </c>
      <c r="K1937" s="1">
        <f>Sales[[#This Row],[Total Sales]]-Sales[[#This Row],[Cost price]]</f>
        <v>3850.9199999999996</v>
      </c>
      <c r="L1937" s="1" t="str">
        <f>TEXT(Sales[[#This Row],[Date and Time]],"dddd")</f>
        <v>Sunday</v>
      </c>
      <c r="M1937" s="1" t="str">
        <f>TEXT(Sales[[#This Row],[Date and Time]],"mm")</f>
        <v>09</v>
      </c>
      <c r="N1937" s="10" t="str">
        <f>TEXT(Sales[[#This Row],[Date and Time]],"mmmm")</f>
        <v>September</v>
      </c>
    </row>
    <row r="1938" spans="1:14" x14ac:dyDescent="0.3">
      <c r="A1938" s="1" t="s">
        <v>5406</v>
      </c>
      <c r="B1938" s="2">
        <v>45491.129826388889</v>
      </c>
      <c r="C1938" s="1" t="s">
        <v>3394</v>
      </c>
      <c r="D1938" s="1" t="s">
        <v>2607</v>
      </c>
      <c r="E1938" s="1" t="s">
        <v>3464</v>
      </c>
      <c r="F1938" s="1" t="s">
        <v>3467</v>
      </c>
      <c r="G1938" s="1">
        <v>752.26</v>
      </c>
      <c r="H1938" s="1">
        <v>1</v>
      </c>
      <c r="I1938" s="1">
        <f>Sales[[#This Row],[Selling Price]]*H1938</f>
        <v>752.26</v>
      </c>
      <c r="J1938" s="1">
        <f>VLOOKUP(Sales[[#This Row],[Product ID]],Products[],4,0)</f>
        <v>74.92</v>
      </c>
      <c r="K1938" s="1">
        <f>Sales[[#This Row],[Total Sales]]-Sales[[#This Row],[Cost price]]</f>
        <v>677.34</v>
      </c>
      <c r="L1938" s="1" t="str">
        <f>TEXT(Sales[[#This Row],[Date and Time]],"dddd")</f>
        <v>Thursday</v>
      </c>
      <c r="M1938" s="1" t="str">
        <f>TEXT(Sales[[#This Row],[Date and Time]],"mm")</f>
        <v>07</v>
      </c>
      <c r="N1938" s="10" t="str">
        <f>TEXT(Sales[[#This Row],[Date and Time]],"mmmm")</f>
        <v>July</v>
      </c>
    </row>
    <row r="1939" spans="1:14" x14ac:dyDescent="0.3">
      <c r="A1939" s="1" t="s">
        <v>5407</v>
      </c>
      <c r="B1939" s="2">
        <v>45591.435289351852</v>
      </c>
      <c r="C1939" s="1" t="s">
        <v>3263</v>
      </c>
      <c r="D1939" s="1" t="s">
        <v>1413</v>
      </c>
      <c r="E1939" s="1" t="s">
        <v>3466</v>
      </c>
      <c r="F1939" s="1" t="s">
        <v>3476</v>
      </c>
      <c r="G1939" s="1">
        <v>1393.06</v>
      </c>
      <c r="H1939" s="1">
        <v>5</v>
      </c>
      <c r="I1939" s="1">
        <f>Sales[[#This Row],[Selling Price]]*H1939</f>
        <v>6965.2999999999993</v>
      </c>
      <c r="J1939" s="1">
        <f>VLOOKUP(Sales[[#This Row],[Product ID]],Products[],4,0)</f>
        <v>418.1</v>
      </c>
      <c r="K1939" s="1">
        <f>Sales[[#This Row],[Total Sales]]-Sales[[#This Row],[Cost price]]</f>
        <v>6547.1999999999989</v>
      </c>
      <c r="L1939" s="1" t="str">
        <f>TEXT(Sales[[#This Row],[Date and Time]],"dddd")</f>
        <v>Saturday</v>
      </c>
      <c r="M1939" s="1" t="str">
        <f>TEXT(Sales[[#This Row],[Date and Time]],"mm")</f>
        <v>10</v>
      </c>
      <c r="N1939" s="10" t="str">
        <f>TEXT(Sales[[#This Row],[Date and Time]],"mmmm")</f>
        <v>October</v>
      </c>
    </row>
    <row r="1940" spans="1:14" x14ac:dyDescent="0.3">
      <c r="A1940" s="1" t="s">
        <v>5408</v>
      </c>
      <c r="B1940" s="2">
        <v>45439.801134259258</v>
      </c>
      <c r="C1940" s="1" t="s">
        <v>3432</v>
      </c>
      <c r="D1940" s="1" t="s">
        <v>1560</v>
      </c>
      <c r="E1940" s="1" t="s">
        <v>3464</v>
      </c>
      <c r="F1940" s="1" t="s">
        <v>3469</v>
      </c>
      <c r="G1940" s="1">
        <v>758.8</v>
      </c>
      <c r="H1940" s="1">
        <v>1</v>
      </c>
      <c r="I1940" s="1">
        <f>Sales[[#This Row],[Selling Price]]*H1940</f>
        <v>758.8</v>
      </c>
      <c r="J1940" s="1">
        <f>VLOOKUP(Sales[[#This Row],[Product ID]],Products[],4,0)</f>
        <v>221.06</v>
      </c>
      <c r="K1940" s="1">
        <f>Sales[[#This Row],[Total Sales]]-Sales[[#This Row],[Cost price]]</f>
        <v>537.74</v>
      </c>
      <c r="L1940" s="1" t="str">
        <f>TEXT(Sales[[#This Row],[Date and Time]],"dddd")</f>
        <v>Monday</v>
      </c>
      <c r="M1940" s="1" t="str">
        <f>TEXT(Sales[[#This Row],[Date and Time]],"mm")</f>
        <v>05</v>
      </c>
      <c r="N1940" s="10" t="str">
        <f>TEXT(Sales[[#This Row],[Date and Time]],"mmmm")</f>
        <v>May</v>
      </c>
    </row>
    <row r="1941" spans="1:14" x14ac:dyDescent="0.3">
      <c r="A1941" s="1" t="s">
        <v>5409</v>
      </c>
      <c r="B1941" s="2">
        <v>45333.070752314816</v>
      </c>
      <c r="C1941" s="1" t="s">
        <v>3379</v>
      </c>
      <c r="D1941" s="1" t="s">
        <v>2756</v>
      </c>
      <c r="E1941" s="1" t="s">
        <v>3464</v>
      </c>
      <c r="F1941" s="1" t="s">
        <v>3469</v>
      </c>
      <c r="G1941" s="1">
        <v>1923.58</v>
      </c>
      <c r="H1941" s="1">
        <v>10</v>
      </c>
      <c r="I1941" s="1">
        <f>Sales[[#This Row],[Selling Price]]*H1941</f>
        <v>19235.8</v>
      </c>
      <c r="J1941" s="1">
        <f>VLOOKUP(Sales[[#This Row],[Product ID]],Products[],4,0)</f>
        <v>605.29999999999995</v>
      </c>
      <c r="K1941" s="1">
        <f>Sales[[#This Row],[Total Sales]]-Sales[[#This Row],[Cost price]]</f>
        <v>18630.5</v>
      </c>
      <c r="L1941" s="1" t="str">
        <f>TEXT(Sales[[#This Row],[Date and Time]],"dddd")</f>
        <v>Sunday</v>
      </c>
      <c r="M1941" s="1" t="str">
        <f>TEXT(Sales[[#This Row],[Date and Time]],"mm")</f>
        <v>02</v>
      </c>
      <c r="N1941" s="10" t="str">
        <f>TEXT(Sales[[#This Row],[Date and Time]],"mmmm")</f>
        <v>February</v>
      </c>
    </row>
    <row r="1942" spans="1:14" x14ac:dyDescent="0.3">
      <c r="A1942" s="1" t="s">
        <v>5410</v>
      </c>
      <c r="B1942" s="2">
        <v>45339.164178240739</v>
      </c>
      <c r="C1942" s="1" t="s">
        <v>3421</v>
      </c>
      <c r="D1942" s="1" t="s">
        <v>1336</v>
      </c>
      <c r="E1942" s="1" t="s">
        <v>3461</v>
      </c>
      <c r="F1942" s="1" t="s">
        <v>3469</v>
      </c>
      <c r="G1942" s="1">
        <v>1600.29</v>
      </c>
      <c r="H1942" s="1">
        <v>4</v>
      </c>
      <c r="I1942" s="1">
        <f>Sales[[#This Row],[Selling Price]]*H1942</f>
        <v>6401.16</v>
      </c>
      <c r="J1942" s="1">
        <f>VLOOKUP(Sales[[#This Row],[Product ID]],Products[],4,0)</f>
        <v>407.18</v>
      </c>
      <c r="K1942" s="1">
        <f>Sales[[#This Row],[Total Sales]]-Sales[[#This Row],[Cost price]]</f>
        <v>5993.98</v>
      </c>
      <c r="L1942" s="1" t="str">
        <f>TEXT(Sales[[#This Row],[Date and Time]],"dddd")</f>
        <v>Saturday</v>
      </c>
      <c r="M1942" s="1" t="str">
        <f>TEXT(Sales[[#This Row],[Date and Time]],"mm")</f>
        <v>02</v>
      </c>
      <c r="N1942" s="10" t="str">
        <f>TEXT(Sales[[#This Row],[Date and Time]],"mmmm")</f>
        <v>February</v>
      </c>
    </row>
    <row r="1943" spans="1:14" x14ac:dyDescent="0.3">
      <c r="A1943" s="1" t="s">
        <v>5411</v>
      </c>
      <c r="B1943" s="2">
        <v>45462.806932870371</v>
      </c>
      <c r="C1943" s="1" t="s">
        <v>3315</v>
      </c>
      <c r="D1943" s="1" t="s">
        <v>1676</v>
      </c>
      <c r="E1943" s="1" t="s">
        <v>3471</v>
      </c>
      <c r="F1943" s="1" t="s">
        <v>3462</v>
      </c>
      <c r="G1943" s="1">
        <v>984.35</v>
      </c>
      <c r="H1943" s="1">
        <v>6</v>
      </c>
      <c r="I1943" s="1">
        <f>Sales[[#This Row],[Selling Price]]*H1943</f>
        <v>5906.1</v>
      </c>
      <c r="J1943" s="1">
        <f>VLOOKUP(Sales[[#This Row],[Product ID]],Products[],4,0)</f>
        <v>90.98</v>
      </c>
      <c r="K1943" s="1">
        <f>Sales[[#This Row],[Total Sales]]-Sales[[#This Row],[Cost price]]</f>
        <v>5815.1200000000008</v>
      </c>
      <c r="L1943" s="1" t="str">
        <f>TEXT(Sales[[#This Row],[Date and Time]],"dddd")</f>
        <v>Wednesday</v>
      </c>
      <c r="M1943" s="1" t="str">
        <f>TEXT(Sales[[#This Row],[Date and Time]],"mm")</f>
        <v>06</v>
      </c>
      <c r="N1943" s="10" t="str">
        <f>TEXT(Sales[[#This Row],[Date and Time]],"mmmm")</f>
        <v>June</v>
      </c>
    </row>
    <row r="1944" spans="1:14" x14ac:dyDescent="0.3">
      <c r="A1944" s="1" t="s">
        <v>5412</v>
      </c>
      <c r="B1944" s="2">
        <v>45304.322870370372</v>
      </c>
      <c r="C1944" s="1" t="s">
        <v>3445</v>
      </c>
      <c r="D1944" s="1" t="s">
        <v>2141</v>
      </c>
      <c r="E1944" s="1" t="s">
        <v>3464</v>
      </c>
      <c r="F1944" s="1" t="s">
        <v>3472</v>
      </c>
      <c r="G1944" s="1">
        <v>1422.18</v>
      </c>
      <c r="H1944" s="1">
        <v>9</v>
      </c>
      <c r="I1944" s="1">
        <f>Sales[[#This Row],[Selling Price]]*H1944</f>
        <v>12799.62</v>
      </c>
      <c r="J1944" s="1">
        <f>VLOOKUP(Sales[[#This Row],[Product ID]],Products[],4,0)</f>
        <v>154.76</v>
      </c>
      <c r="K1944" s="1">
        <f>Sales[[#This Row],[Total Sales]]-Sales[[#This Row],[Cost price]]</f>
        <v>12644.86</v>
      </c>
      <c r="L1944" s="1" t="str">
        <f>TEXT(Sales[[#This Row],[Date and Time]],"dddd")</f>
        <v>Saturday</v>
      </c>
      <c r="M1944" s="1" t="str">
        <f>TEXT(Sales[[#This Row],[Date and Time]],"mm")</f>
        <v>01</v>
      </c>
      <c r="N1944" s="10" t="str">
        <f>TEXT(Sales[[#This Row],[Date and Time]],"mmmm")</f>
        <v>January</v>
      </c>
    </row>
    <row r="1945" spans="1:14" x14ac:dyDescent="0.3">
      <c r="A1945" s="1" t="s">
        <v>5413</v>
      </c>
      <c r="B1945" s="2">
        <v>45568.720960648148</v>
      </c>
      <c r="C1945" s="1" t="s">
        <v>3401</v>
      </c>
      <c r="D1945" s="1" t="s">
        <v>1306</v>
      </c>
      <c r="E1945" s="1" t="s">
        <v>3479</v>
      </c>
      <c r="F1945" s="1" t="s">
        <v>3467</v>
      </c>
      <c r="G1945" s="1">
        <v>168.01</v>
      </c>
      <c r="H1945" s="1">
        <v>1</v>
      </c>
      <c r="I1945" s="1">
        <f>Sales[[#This Row],[Selling Price]]*H1945</f>
        <v>168.01</v>
      </c>
      <c r="J1945" s="1">
        <f>VLOOKUP(Sales[[#This Row],[Product ID]],Products[],4,0)</f>
        <v>93.21</v>
      </c>
      <c r="K1945" s="1">
        <f>Sales[[#This Row],[Total Sales]]-Sales[[#This Row],[Cost price]]</f>
        <v>74.8</v>
      </c>
      <c r="L1945" s="1" t="str">
        <f>TEXT(Sales[[#This Row],[Date and Time]],"dddd")</f>
        <v>Thursday</v>
      </c>
      <c r="M1945" s="1" t="str">
        <f>TEXT(Sales[[#This Row],[Date and Time]],"mm")</f>
        <v>10</v>
      </c>
      <c r="N1945" s="10" t="str">
        <f>TEXT(Sales[[#This Row],[Date and Time]],"mmmm")</f>
        <v>October</v>
      </c>
    </row>
    <row r="1946" spans="1:14" x14ac:dyDescent="0.3">
      <c r="A1946" s="1" t="s">
        <v>5414</v>
      </c>
      <c r="B1946" s="2">
        <v>45485.276608796295</v>
      </c>
      <c r="C1946" s="1" t="s">
        <v>3374</v>
      </c>
      <c r="D1946" s="1" t="s">
        <v>2189</v>
      </c>
      <c r="E1946" s="1" t="s">
        <v>3471</v>
      </c>
      <c r="F1946" s="1" t="s">
        <v>3476</v>
      </c>
      <c r="G1946" s="1">
        <v>1600.76</v>
      </c>
      <c r="H1946" s="1">
        <v>1</v>
      </c>
      <c r="I1946" s="1">
        <f>Sales[[#This Row],[Selling Price]]*H1946</f>
        <v>1600.76</v>
      </c>
      <c r="J1946" s="1">
        <f>VLOOKUP(Sales[[#This Row],[Product ID]],Products[],4,0)</f>
        <v>795.14</v>
      </c>
      <c r="K1946" s="1">
        <f>Sales[[#This Row],[Total Sales]]-Sales[[#This Row],[Cost price]]</f>
        <v>805.62</v>
      </c>
      <c r="L1946" s="1" t="str">
        <f>TEXT(Sales[[#This Row],[Date and Time]],"dddd")</f>
        <v>Friday</v>
      </c>
      <c r="M1946" s="1" t="str">
        <f>TEXT(Sales[[#This Row],[Date and Time]],"mm")</f>
        <v>07</v>
      </c>
      <c r="N1946" s="10" t="str">
        <f>TEXT(Sales[[#This Row],[Date and Time]],"mmmm")</f>
        <v>July</v>
      </c>
    </row>
    <row r="1947" spans="1:14" x14ac:dyDescent="0.3">
      <c r="A1947" s="1" t="s">
        <v>5415</v>
      </c>
      <c r="B1947" s="2">
        <v>45431.366076388891</v>
      </c>
      <c r="C1947" s="1" t="s">
        <v>3310</v>
      </c>
      <c r="D1947" s="1" t="s">
        <v>434</v>
      </c>
      <c r="E1947" s="1" t="s">
        <v>3471</v>
      </c>
      <c r="F1947" s="1" t="s">
        <v>3467</v>
      </c>
      <c r="G1947" s="1">
        <v>1478.47</v>
      </c>
      <c r="H1947" s="1">
        <v>5</v>
      </c>
      <c r="I1947" s="1">
        <f>Sales[[#This Row],[Selling Price]]*H1947</f>
        <v>7392.35</v>
      </c>
      <c r="J1947" s="1">
        <f>VLOOKUP(Sales[[#This Row],[Product ID]],Products[],4,0)</f>
        <v>297.7</v>
      </c>
      <c r="K1947" s="1">
        <f>Sales[[#This Row],[Total Sales]]-Sales[[#This Row],[Cost price]]</f>
        <v>7094.6500000000005</v>
      </c>
      <c r="L1947" s="1" t="str">
        <f>TEXT(Sales[[#This Row],[Date and Time]],"dddd")</f>
        <v>Sunday</v>
      </c>
      <c r="M1947" s="1" t="str">
        <f>TEXT(Sales[[#This Row],[Date and Time]],"mm")</f>
        <v>05</v>
      </c>
      <c r="N1947" s="10" t="str">
        <f>TEXT(Sales[[#This Row],[Date and Time]],"mmmm")</f>
        <v>May</v>
      </c>
    </row>
    <row r="1948" spans="1:14" x14ac:dyDescent="0.3">
      <c r="A1948" s="1" t="s">
        <v>5416</v>
      </c>
      <c r="B1948" s="2">
        <v>45295.128668981481</v>
      </c>
      <c r="C1948" s="1" t="s">
        <v>3409</v>
      </c>
      <c r="D1948" s="1" t="s">
        <v>2859</v>
      </c>
      <c r="E1948" s="1" t="s">
        <v>3466</v>
      </c>
      <c r="F1948" s="1" t="s">
        <v>3472</v>
      </c>
      <c r="G1948" s="1">
        <v>1180.51</v>
      </c>
      <c r="H1948" s="1">
        <v>1</v>
      </c>
      <c r="I1948" s="1">
        <f>Sales[[#This Row],[Selling Price]]*H1948</f>
        <v>1180.51</v>
      </c>
      <c r="J1948" s="1">
        <f>VLOOKUP(Sales[[#This Row],[Product ID]],Products[],4,0)</f>
        <v>660.16</v>
      </c>
      <c r="K1948" s="1">
        <f>Sales[[#This Row],[Total Sales]]-Sales[[#This Row],[Cost price]]</f>
        <v>520.35</v>
      </c>
      <c r="L1948" s="1" t="str">
        <f>TEXT(Sales[[#This Row],[Date and Time]],"dddd")</f>
        <v>Thursday</v>
      </c>
      <c r="M1948" s="1" t="str">
        <f>TEXT(Sales[[#This Row],[Date and Time]],"mm")</f>
        <v>01</v>
      </c>
      <c r="N1948" s="10" t="str">
        <f>TEXT(Sales[[#This Row],[Date and Time]],"mmmm")</f>
        <v>January</v>
      </c>
    </row>
    <row r="1949" spans="1:14" x14ac:dyDescent="0.3">
      <c r="A1949" s="1" t="s">
        <v>5417</v>
      </c>
      <c r="B1949" s="2">
        <v>45353.801423611112</v>
      </c>
      <c r="C1949" s="1" t="s">
        <v>3231</v>
      </c>
      <c r="D1949" s="1" t="s">
        <v>426</v>
      </c>
      <c r="E1949" s="1" t="s">
        <v>3479</v>
      </c>
      <c r="F1949" s="1" t="s">
        <v>3472</v>
      </c>
      <c r="G1949" s="1">
        <v>1536.19</v>
      </c>
      <c r="H1949" s="1">
        <v>6</v>
      </c>
      <c r="I1949" s="1">
        <f>Sales[[#This Row],[Selling Price]]*H1949</f>
        <v>9217.14</v>
      </c>
      <c r="J1949" s="1">
        <f>VLOOKUP(Sales[[#This Row],[Product ID]],Products[],4,0)</f>
        <v>157.37</v>
      </c>
      <c r="K1949" s="1">
        <f>Sales[[#This Row],[Total Sales]]-Sales[[#This Row],[Cost price]]</f>
        <v>9059.7699999999986</v>
      </c>
      <c r="L1949" s="1" t="str">
        <f>TEXT(Sales[[#This Row],[Date and Time]],"dddd")</f>
        <v>Saturday</v>
      </c>
      <c r="M1949" s="1" t="str">
        <f>TEXT(Sales[[#This Row],[Date and Time]],"mm")</f>
        <v>03</v>
      </c>
      <c r="N1949" s="10" t="str">
        <f>TEXT(Sales[[#This Row],[Date and Time]],"mmmm")</f>
        <v>March</v>
      </c>
    </row>
    <row r="1950" spans="1:14" x14ac:dyDescent="0.3">
      <c r="A1950" s="1" t="s">
        <v>5418</v>
      </c>
      <c r="B1950" s="2">
        <v>45511.659814814811</v>
      </c>
      <c r="C1950" s="1" t="s">
        <v>3345</v>
      </c>
      <c r="D1950" s="1" t="s">
        <v>1853</v>
      </c>
      <c r="E1950" s="1" t="s">
        <v>3471</v>
      </c>
      <c r="F1950" s="1" t="s">
        <v>3467</v>
      </c>
      <c r="G1950" s="1">
        <v>1180.0899999999999</v>
      </c>
      <c r="H1950" s="1">
        <v>4</v>
      </c>
      <c r="I1950" s="1">
        <f>Sales[[#This Row],[Selling Price]]*H1950</f>
        <v>4720.3599999999997</v>
      </c>
      <c r="J1950" s="1">
        <f>VLOOKUP(Sales[[#This Row],[Product ID]],Products[],4,0)</f>
        <v>762.47</v>
      </c>
      <c r="K1950" s="1">
        <f>Sales[[#This Row],[Total Sales]]-Sales[[#This Row],[Cost price]]</f>
        <v>3957.8899999999994</v>
      </c>
      <c r="L1950" s="1" t="str">
        <f>TEXT(Sales[[#This Row],[Date and Time]],"dddd")</f>
        <v>Wednesday</v>
      </c>
      <c r="M1950" s="1" t="str">
        <f>TEXT(Sales[[#This Row],[Date and Time]],"mm")</f>
        <v>08</v>
      </c>
      <c r="N1950" s="10" t="str">
        <f>TEXT(Sales[[#This Row],[Date and Time]],"mmmm")</f>
        <v>August</v>
      </c>
    </row>
    <row r="1951" spans="1:14" x14ac:dyDescent="0.3">
      <c r="A1951" s="1" t="s">
        <v>5419</v>
      </c>
      <c r="B1951" s="2">
        <v>45343.762291666666</v>
      </c>
      <c r="C1951" s="1" t="s">
        <v>3331</v>
      </c>
      <c r="D1951" s="1" t="s">
        <v>287</v>
      </c>
      <c r="E1951" s="1" t="s">
        <v>3461</v>
      </c>
      <c r="F1951" s="1" t="s">
        <v>3462</v>
      </c>
      <c r="G1951" s="1">
        <v>258.14999999999998</v>
      </c>
      <c r="H1951" s="1">
        <v>4</v>
      </c>
      <c r="I1951" s="1">
        <f>Sales[[#This Row],[Selling Price]]*H1951</f>
        <v>1032.5999999999999</v>
      </c>
      <c r="J1951" s="1">
        <f>VLOOKUP(Sales[[#This Row],[Product ID]],Products[],4,0)</f>
        <v>799.06</v>
      </c>
      <c r="K1951" s="1">
        <f>Sales[[#This Row],[Total Sales]]-Sales[[#This Row],[Cost price]]</f>
        <v>233.53999999999996</v>
      </c>
      <c r="L1951" s="1" t="str">
        <f>TEXT(Sales[[#This Row],[Date and Time]],"dddd")</f>
        <v>Wednesday</v>
      </c>
      <c r="M1951" s="1" t="str">
        <f>TEXT(Sales[[#This Row],[Date and Time]],"mm")</f>
        <v>02</v>
      </c>
      <c r="N1951" s="10" t="str">
        <f>TEXT(Sales[[#This Row],[Date and Time]],"mmmm")</f>
        <v>February</v>
      </c>
    </row>
    <row r="1952" spans="1:14" x14ac:dyDescent="0.3">
      <c r="A1952" s="1" t="s">
        <v>5420</v>
      </c>
      <c r="B1952" s="2">
        <v>45371.391250000001</v>
      </c>
      <c r="C1952" s="1" t="s">
        <v>3400</v>
      </c>
      <c r="D1952" s="1" t="s">
        <v>3196</v>
      </c>
      <c r="E1952" s="1" t="s">
        <v>3461</v>
      </c>
      <c r="F1952" s="1" t="s">
        <v>3476</v>
      </c>
      <c r="G1952" s="1">
        <v>1021.54</v>
      </c>
      <c r="H1952" s="1">
        <v>2</v>
      </c>
      <c r="I1952" s="1">
        <f>Sales[[#This Row],[Selling Price]]*H1952</f>
        <v>2043.08</v>
      </c>
      <c r="J1952" s="1">
        <f>VLOOKUP(Sales[[#This Row],[Product ID]],Products[],4,0)</f>
        <v>257.93</v>
      </c>
      <c r="K1952" s="1">
        <f>Sales[[#This Row],[Total Sales]]-Sales[[#This Row],[Cost price]]</f>
        <v>1785.1499999999999</v>
      </c>
      <c r="L1952" s="1" t="str">
        <f>TEXT(Sales[[#This Row],[Date and Time]],"dddd")</f>
        <v>Wednesday</v>
      </c>
      <c r="M1952" s="1" t="str">
        <f>TEXT(Sales[[#This Row],[Date and Time]],"mm")</f>
        <v>03</v>
      </c>
      <c r="N1952" s="10" t="str">
        <f>TEXT(Sales[[#This Row],[Date and Time]],"mmmm")</f>
        <v>March</v>
      </c>
    </row>
    <row r="1953" spans="1:14" x14ac:dyDescent="0.3">
      <c r="A1953" s="1" t="s">
        <v>5421</v>
      </c>
      <c r="B1953" s="2">
        <v>45348.030277777776</v>
      </c>
      <c r="C1953" s="1" t="s">
        <v>3306</v>
      </c>
      <c r="D1953" s="1" t="s">
        <v>1238</v>
      </c>
      <c r="E1953" s="1" t="s">
        <v>3471</v>
      </c>
      <c r="F1953" s="1" t="s">
        <v>3476</v>
      </c>
      <c r="G1953" s="1">
        <v>567.17999999999995</v>
      </c>
      <c r="H1953" s="1">
        <v>6</v>
      </c>
      <c r="I1953" s="1">
        <f>Sales[[#This Row],[Selling Price]]*H1953</f>
        <v>3403.08</v>
      </c>
      <c r="J1953" s="1">
        <f>VLOOKUP(Sales[[#This Row],[Product ID]],Products[],4,0)</f>
        <v>914.29</v>
      </c>
      <c r="K1953" s="1">
        <f>Sales[[#This Row],[Total Sales]]-Sales[[#This Row],[Cost price]]</f>
        <v>2488.79</v>
      </c>
      <c r="L1953" s="1" t="str">
        <f>TEXT(Sales[[#This Row],[Date and Time]],"dddd")</f>
        <v>Monday</v>
      </c>
      <c r="M1953" s="1" t="str">
        <f>TEXT(Sales[[#This Row],[Date and Time]],"mm")</f>
        <v>02</v>
      </c>
      <c r="N1953" s="10" t="str">
        <f>TEXT(Sales[[#This Row],[Date and Time]],"mmmm")</f>
        <v>February</v>
      </c>
    </row>
    <row r="1954" spans="1:14" x14ac:dyDescent="0.3">
      <c r="A1954" s="1" t="s">
        <v>5422</v>
      </c>
      <c r="B1954" s="2">
        <v>45508.917013888888</v>
      </c>
      <c r="C1954" s="1" t="s">
        <v>3362</v>
      </c>
      <c r="D1954" s="1" t="s">
        <v>1819</v>
      </c>
      <c r="E1954" s="1" t="s">
        <v>3464</v>
      </c>
      <c r="F1954" s="1" t="s">
        <v>3462</v>
      </c>
      <c r="G1954" s="1">
        <v>176.67</v>
      </c>
      <c r="H1954" s="1">
        <v>3</v>
      </c>
      <c r="I1954" s="1">
        <f>Sales[[#This Row],[Selling Price]]*H1954</f>
        <v>530.01</v>
      </c>
      <c r="J1954" s="1">
        <f>VLOOKUP(Sales[[#This Row],[Product ID]],Products[],4,0)</f>
        <v>282.68</v>
      </c>
      <c r="K1954" s="1">
        <f>Sales[[#This Row],[Total Sales]]-Sales[[#This Row],[Cost price]]</f>
        <v>247.32999999999998</v>
      </c>
      <c r="L1954" s="1" t="str">
        <f>TEXT(Sales[[#This Row],[Date and Time]],"dddd")</f>
        <v>Sunday</v>
      </c>
      <c r="M1954" s="1" t="str">
        <f>TEXT(Sales[[#This Row],[Date and Time]],"mm")</f>
        <v>08</v>
      </c>
      <c r="N1954" s="10" t="str">
        <f>TEXT(Sales[[#This Row],[Date and Time]],"mmmm")</f>
        <v>August</v>
      </c>
    </row>
    <row r="1955" spans="1:14" x14ac:dyDescent="0.3">
      <c r="A1955" s="1" t="s">
        <v>5423</v>
      </c>
      <c r="B1955" s="2">
        <v>45449.215173611112</v>
      </c>
      <c r="C1955" s="1" t="s">
        <v>3310</v>
      </c>
      <c r="D1955" s="1" t="s">
        <v>1116</v>
      </c>
      <c r="E1955" s="1" t="s">
        <v>3466</v>
      </c>
      <c r="F1955" s="1" t="s">
        <v>3476</v>
      </c>
      <c r="G1955" s="1">
        <v>842.36</v>
      </c>
      <c r="H1955" s="1">
        <v>10</v>
      </c>
      <c r="I1955" s="1">
        <f>Sales[[#This Row],[Selling Price]]*H1955</f>
        <v>8423.6</v>
      </c>
      <c r="J1955" s="1">
        <f>VLOOKUP(Sales[[#This Row],[Product ID]],Products[],4,0)</f>
        <v>297.7</v>
      </c>
      <c r="K1955" s="1">
        <f>Sales[[#This Row],[Total Sales]]-Sales[[#This Row],[Cost price]]</f>
        <v>8125.9000000000005</v>
      </c>
      <c r="L1955" s="1" t="str">
        <f>TEXT(Sales[[#This Row],[Date and Time]],"dddd")</f>
        <v>Thursday</v>
      </c>
      <c r="M1955" s="1" t="str">
        <f>TEXT(Sales[[#This Row],[Date and Time]],"mm")</f>
        <v>06</v>
      </c>
      <c r="N1955" s="10" t="str">
        <f>TEXT(Sales[[#This Row],[Date and Time]],"mmmm")</f>
        <v>June</v>
      </c>
    </row>
    <row r="1956" spans="1:14" x14ac:dyDescent="0.3">
      <c r="A1956" s="1" t="s">
        <v>5424</v>
      </c>
      <c r="B1956" s="2">
        <v>45341.390196759261</v>
      </c>
      <c r="C1956" s="1" t="s">
        <v>3274</v>
      </c>
      <c r="D1956" s="1" t="s">
        <v>2189</v>
      </c>
      <c r="E1956" s="1" t="s">
        <v>3471</v>
      </c>
      <c r="F1956" s="1" t="s">
        <v>3469</v>
      </c>
      <c r="G1956" s="1">
        <v>1083.33</v>
      </c>
      <c r="H1956" s="1">
        <v>8</v>
      </c>
      <c r="I1956" s="1">
        <f>Sales[[#This Row],[Selling Price]]*H1956</f>
        <v>8666.64</v>
      </c>
      <c r="J1956" s="1">
        <f>VLOOKUP(Sales[[#This Row],[Product ID]],Products[],4,0)</f>
        <v>951.64</v>
      </c>
      <c r="K1956" s="1">
        <f>Sales[[#This Row],[Total Sales]]-Sales[[#This Row],[Cost price]]</f>
        <v>7714.9999999999991</v>
      </c>
      <c r="L1956" s="1" t="str">
        <f>TEXT(Sales[[#This Row],[Date and Time]],"dddd")</f>
        <v>Monday</v>
      </c>
      <c r="M1956" s="1" t="str">
        <f>TEXT(Sales[[#This Row],[Date and Time]],"mm")</f>
        <v>02</v>
      </c>
      <c r="N1956" s="10" t="str">
        <f>TEXT(Sales[[#This Row],[Date and Time]],"mmmm")</f>
        <v>February</v>
      </c>
    </row>
    <row r="1957" spans="1:14" x14ac:dyDescent="0.3">
      <c r="A1957" s="1" t="s">
        <v>5425</v>
      </c>
      <c r="B1957" s="2">
        <v>45491.690775462965</v>
      </c>
      <c r="C1957" s="1" t="s">
        <v>3397</v>
      </c>
      <c r="D1957" s="1" t="s">
        <v>2180</v>
      </c>
      <c r="E1957" s="1" t="s">
        <v>3471</v>
      </c>
      <c r="F1957" s="1" t="s">
        <v>3469</v>
      </c>
      <c r="G1957" s="1">
        <v>305.02</v>
      </c>
      <c r="H1957" s="1">
        <v>2</v>
      </c>
      <c r="I1957" s="1">
        <f>Sales[[#This Row],[Selling Price]]*H1957</f>
        <v>610.04</v>
      </c>
      <c r="J1957" s="1">
        <f>VLOOKUP(Sales[[#This Row],[Product ID]],Products[],4,0)</f>
        <v>369.73</v>
      </c>
      <c r="K1957" s="1">
        <f>Sales[[#This Row],[Total Sales]]-Sales[[#This Row],[Cost price]]</f>
        <v>240.30999999999995</v>
      </c>
      <c r="L1957" s="1" t="str">
        <f>TEXT(Sales[[#This Row],[Date and Time]],"dddd")</f>
        <v>Thursday</v>
      </c>
      <c r="M1957" s="1" t="str">
        <f>TEXT(Sales[[#This Row],[Date and Time]],"mm")</f>
        <v>07</v>
      </c>
      <c r="N1957" s="10" t="str">
        <f>TEXT(Sales[[#This Row],[Date and Time]],"mmmm")</f>
        <v>July</v>
      </c>
    </row>
    <row r="1958" spans="1:14" x14ac:dyDescent="0.3">
      <c r="A1958" s="1" t="s">
        <v>5426</v>
      </c>
      <c r="B1958" s="2">
        <v>45326.452685185184</v>
      </c>
      <c r="C1958" s="1" t="s">
        <v>3429</v>
      </c>
      <c r="D1958" s="1" t="s">
        <v>1176</v>
      </c>
      <c r="E1958" s="1" t="s">
        <v>3464</v>
      </c>
      <c r="F1958" s="1" t="s">
        <v>3467</v>
      </c>
      <c r="G1958" s="1">
        <v>766.51</v>
      </c>
      <c r="H1958" s="1">
        <v>9</v>
      </c>
      <c r="I1958" s="1">
        <f>Sales[[#This Row],[Selling Price]]*H1958</f>
        <v>6898.59</v>
      </c>
      <c r="J1958" s="1">
        <f>VLOOKUP(Sales[[#This Row],[Product ID]],Products[],4,0)</f>
        <v>653.88</v>
      </c>
      <c r="K1958" s="1">
        <f>Sales[[#This Row],[Total Sales]]-Sales[[#This Row],[Cost price]]</f>
        <v>6244.71</v>
      </c>
      <c r="L1958" s="1" t="str">
        <f>TEXT(Sales[[#This Row],[Date and Time]],"dddd")</f>
        <v>Sunday</v>
      </c>
      <c r="M1958" s="1" t="str">
        <f>TEXT(Sales[[#This Row],[Date and Time]],"mm")</f>
        <v>02</v>
      </c>
      <c r="N1958" s="10" t="str">
        <f>TEXT(Sales[[#This Row],[Date and Time]],"mmmm")</f>
        <v>February</v>
      </c>
    </row>
    <row r="1959" spans="1:14" x14ac:dyDescent="0.3">
      <c r="A1959" s="1" t="s">
        <v>5427</v>
      </c>
      <c r="B1959" s="2">
        <v>45570.513460648152</v>
      </c>
      <c r="C1959" s="1" t="s">
        <v>3342</v>
      </c>
      <c r="D1959" s="1" t="s">
        <v>2565</v>
      </c>
      <c r="E1959" s="1" t="s">
        <v>3471</v>
      </c>
      <c r="F1959" s="1" t="s">
        <v>3467</v>
      </c>
      <c r="G1959" s="1">
        <v>1484.04</v>
      </c>
      <c r="H1959" s="1">
        <v>7</v>
      </c>
      <c r="I1959" s="1">
        <f>Sales[[#This Row],[Selling Price]]*H1959</f>
        <v>10388.279999999999</v>
      </c>
      <c r="J1959" s="1">
        <f>VLOOKUP(Sales[[#This Row],[Product ID]],Products[],4,0)</f>
        <v>961.3</v>
      </c>
      <c r="K1959" s="1">
        <f>Sales[[#This Row],[Total Sales]]-Sales[[#This Row],[Cost price]]</f>
        <v>9426.98</v>
      </c>
      <c r="L1959" s="1" t="str">
        <f>TEXT(Sales[[#This Row],[Date and Time]],"dddd")</f>
        <v>Saturday</v>
      </c>
      <c r="M1959" s="1" t="str">
        <f>TEXT(Sales[[#This Row],[Date and Time]],"mm")</f>
        <v>10</v>
      </c>
      <c r="N1959" s="10" t="str">
        <f>TEXT(Sales[[#This Row],[Date and Time]],"mmmm")</f>
        <v>October</v>
      </c>
    </row>
    <row r="1960" spans="1:14" x14ac:dyDescent="0.3">
      <c r="A1960" s="1" t="s">
        <v>5428</v>
      </c>
      <c r="B1960" s="2">
        <v>45427.252453703702</v>
      </c>
      <c r="C1960" s="1" t="s">
        <v>3321</v>
      </c>
      <c r="D1960" s="1" t="s">
        <v>2467</v>
      </c>
      <c r="E1960" s="1" t="s">
        <v>3461</v>
      </c>
      <c r="F1960" s="1" t="s">
        <v>3462</v>
      </c>
      <c r="G1960" s="1">
        <v>38.82</v>
      </c>
      <c r="H1960" s="1">
        <v>9</v>
      </c>
      <c r="I1960" s="1">
        <f>Sales[[#This Row],[Selling Price]]*H1960</f>
        <v>349.38</v>
      </c>
      <c r="J1960" s="1">
        <f>VLOOKUP(Sales[[#This Row],[Product ID]],Products[],4,0)</f>
        <v>57.64</v>
      </c>
      <c r="K1960" s="1">
        <f>Sales[[#This Row],[Total Sales]]-Sales[[#This Row],[Cost price]]</f>
        <v>291.74</v>
      </c>
      <c r="L1960" s="1" t="str">
        <f>TEXT(Sales[[#This Row],[Date and Time]],"dddd")</f>
        <v>Wednesday</v>
      </c>
      <c r="M1960" s="1" t="str">
        <f>TEXT(Sales[[#This Row],[Date and Time]],"mm")</f>
        <v>05</v>
      </c>
      <c r="N1960" s="10" t="str">
        <f>TEXT(Sales[[#This Row],[Date and Time]],"mmmm")</f>
        <v>May</v>
      </c>
    </row>
    <row r="1961" spans="1:14" x14ac:dyDescent="0.3">
      <c r="A1961" s="1" t="s">
        <v>5429</v>
      </c>
      <c r="B1961" s="2">
        <v>45383.147418981483</v>
      </c>
      <c r="C1961" s="1" t="s">
        <v>3424</v>
      </c>
      <c r="D1961" s="1" t="s">
        <v>1125</v>
      </c>
      <c r="E1961" s="1" t="s">
        <v>3464</v>
      </c>
      <c r="F1961" s="1" t="s">
        <v>3469</v>
      </c>
      <c r="G1961" s="1">
        <v>1949.89</v>
      </c>
      <c r="H1961" s="1">
        <v>8</v>
      </c>
      <c r="I1961" s="1">
        <f>Sales[[#This Row],[Selling Price]]*H1961</f>
        <v>15599.12</v>
      </c>
      <c r="J1961" s="1">
        <f>VLOOKUP(Sales[[#This Row],[Product ID]],Products[],4,0)</f>
        <v>485.76</v>
      </c>
      <c r="K1961" s="1">
        <f>Sales[[#This Row],[Total Sales]]-Sales[[#This Row],[Cost price]]</f>
        <v>15113.36</v>
      </c>
      <c r="L1961" s="1" t="str">
        <f>TEXT(Sales[[#This Row],[Date and Time]],"dddd")</f>
        <v>Monday</v>
      </c>
      <c r="M1961" s="1" t="str">
        <f>TEXT(Sales[[#This Row],[Date and Time]],"mm")</f>
        <v>04</v>
      </c>
      <c r="N1961" s="10" t="str">
        <f>TEXT(Sales[[#This Row],[Date and Time]],"mmmm")</f>
        <v>April</v>
      </c>
    </row>
    <row r="1962" spans="1:14" x14ac:dyDescent="0.3">
      <c r="A1962" s="1" t="s">
        <v>5430</v>
      </c>
      <c r="B1962" s="2">
        <v>45496.169537037036</v>
      </c>
      <c r="C1962" s="1" t="s">
        <v>3368</v>
      </c>
      <c r="D1962" s="1" t="s">
        <v>1631</v>
      </c>
      <c r="E1962" s="1" t="s">
        <v>3479</v>
      </c>
      <c r="F1962" s="1" t="s">
        <v>3462</v>
      </c>
      <c r="G1962" s="1">
        <v>1554.9</v>
      </c>
      <c r="H1962" s="1">
        <v>10</v>
      </c>
      <c r="I1962" s="1">
        <f>Sales[[#This Row],[Selling Price]]*H1962</f>
        <v>15549</v>
      </c>
      <c r="J1962" s="1">
        <f>VLOOKUP(Sales[[#This Row],[Product ID]],Products[],4,0)</f>
        <v>197.58</v>
      </c>
      <c r="K1962" s="1">
        <f>Sales[[#This Row],[Total Sales]]-Sales[[#This Row],[Cost price]]</f>
        <v>15351.42</v>
      </c>
      <c r="L1962" s="1" t="str">
        <f>TEXT(Sales[[#This Row],[Date and Time]],"dddd")</f>
        <v>Tuesday</v>
      </c>
      <c r="M1962" s="1" t="str">
        <f>TEXT(Sales[[#This Row],[Date and Time]],"mm")</f>
        <v>07</v>
      </c>
      <c r="N1962" s="10" t="str">
        <f>TEXT(Sales[[#This Row],[Date and Time]],"mmmm")</f>
        <v>July</v>
      </c>
    </row>
    <row r="1963" spans="1:14" x14ac:dyDescent="0.3">
      <c r="A1963" s="1" t="s">
        <v>5431</v>
      </c>
      <c r="B1963" s="2">
        <v>45380.522418981483</v>
      </c>
      <c r="C1963" s="1" t="s">
        <v>3241</v>
      </c>
      <c r="D1963" s="1" t="s">
        <v>1569</v>
      </c>
      <c r="E1963" s="1" t="s">
        <v>3464</v>
      </c>
      <c r="F1963" s="1" t="s">
        <v>3469</v>
      </c>
      <c r="G1963" s="1">
        <v>1145.2</v>
      </c>
      <c r="H1963" s="1">
        <v>3</v>
      </c>
      <c r="I1963" s="1">
        <f>Sales[[#This Row],[Selling Price]]*H1963</f>
        <v>3435.6000000000004</v>
      </c>
      <c r="J1963" s="1">
        <f>VLOOKUP(Sales[[#This Row],[Product ID]],Products[],4,0)</f>
        <v>595.51</v>
      </c>
      <c r="K1963" s="1">
        <f>Sales[[#This Row],[Total Sales]]-Sales[[#This Row],[Cost price]]</f>
        <v>2840.09</v>
      </c>
      <c r="L1963" s="1" t="str">
        <f>TEXT(Sales[[#This Row],[Date and Time]],"dddd")</f>
        <v>Friday</v>
      </c>
      <c r="M1963" s="1" t="str">
        <f>TEXT(Sales[[#This Row],[Date and Time]],"mm")</f>
        <v>03</v>
      </c>
      <c r="N1963" s="10" t="str">
        <f>TEXT(Sales[[#This Row],[Date and Time]],"mmmm")</f>
        <v>March</v>
      </c>
    </row>
    <row r="1964" spans="1:14" x14ac:dyDescent="0.3">
      <c r="A1964" s="1" t="s">
        <v>5432</v>
      </c>
      <c r="B1964" s="2">
        <v>45499.234826388885</v>
      </c>
      <c r="C1964" s="1" t="s">
        <v>3403</v>
      </c>
      <c r="D1964" s="1" t="s">
        <v>3190</v>
      </c>
      <c r="E1964" s="1" t="s">
        <v>3464</v>
      </c>
      <c r="F1964" s="1" t="s">
        <v>3472</v>
      </c>
      <c r="G1964" s="1">
        <v>963.86</v>
      </c>
      <c r="H1964" s="1">
        <v>1</v>
      </c>
      <c r="I1964" s="1">
        <f>Sales[[#This Row],[Selling Price]]*H1964</f>
        <v>963.86</v>
      </c>
      <c r="J1964" s="1">
        <f>VLOOKUP(Sales[[#This Row],[Product ID]],Products[],4,0)</f>
        <v>904.67</v>
      </c>
      <c r="K1964" s="1">
        <f>Sales[[#This Row],[Total Sales]]-Sales[[#This Row],[Cost price]]</f>
        <v>59.190000000000055</v>
      </c>
      <c r="L1964" s="1" t="str">
        <f>TEXT(Sales[[#This Row],[Date and Time]],"dddd")</f>
        <v>Friday</v>
      </c>
      <c r="M1964" s="1" t="str">
        <f>TEXT(Sales[[#This Row],[Date and Time]],"mm")</f>
        <v>07</v>
      </c>
      <c r="N1964" s="10" t="str">
        <f>TEXT(Sales[[#This Row],[Date and Time]],"mmmm")</f>
        <v>July</v>
      </c>
    </row>
    <row r="1965" spans="1:14" x14ac:dyDescent="0.3">
      <c r="A1965" s="1" t="s">
        <v>5433</v>
      </c>
      <c r="B1965" s="2">
        <v>45495.584178240744</v>
      </c>
      <c r="C1965" s="1" t="s">
        <v>3435</v>
      </c>
      <c r="D1965" s="1" t="s">
        <v>2690</v>
      </c>
      <c r="E1965" s="1" t="s">
        <v>3479</v>
      </c>
      <c r="F1965" s="1" t="s">
        <v>3467</v>
      </c>
      <c r="G1965" s="1">
        <v>317.74</v>
      </c>
      <c r="H1965" s="1">
        <v>9</v>
      </c>
      <c r="I1965" s="1">
        <f>Sales[[#This Row],[Selling Price]]*H1965</f>
        <v>2859.66</v>
      </c>
      <c r="J1965" s="1">
        <f>VLOOKUP(Sales[[#This Row],[Product ID]],Products[],4,0)</f>
        <v>316.27</v>
      </c>
      <c r="K1965" s="1">
        <f>Sales[[#This Row],[Total Sales]]-Sales[[#This Row],[Cost price]]</f>
        <v>2543.39</v>
      </c>
      <c r="L1965" s="1" t="str">
        <f>TEXT(Sales[[#This Row],[Date and Time]],"dddd")</f>
        <v>Monday</v>
      </c>
      <c r="M1965" s="1" t="str">
        <f>TEXT(Sales[[#This Row],[Date and Time]],"mm")</f>
        <v>07</v>
      </c>
      <c r="N1965" s="10" t="str">
        <f>TEXT(Sales[[#This Row],[Date and Time]],"mmmm")</f>
        <v>July</v>
      </c>
    </row>
    <row r="1966" spans="1:14" x14ac:dyDescent="0.3">
      <c r="A1966" s="1" t="s">
        <v>5434</v>
      </c>
      <c r="B1966" s="2">
        <v>45340.081701388888</v>
      </c>
      <c r="C1966" s="1" t="s">
        <v>3371</v>
      </c>
      <c r="D1966" s="1" t="s">
        <v>1593</v>
      </c>
      <c r="E1966" s="1" t="s">
        <v>3479</v>
      </c>
      <c r="F1966" s="1" t="s">
        <v>3476</v>
      </c>
      <c r="G1966" s="1">
        <v>1440.34</v>
      </c>
      <c r="H1966" s="1">
        <v>9</v>
      </c>
      <c r="I1966" s="1">
        <f>Sales[[#This Row],[Selling Price]]*H1966</f>
        <v>12963.06</v>
      </c>
      <c r="J1966" s="1">
        <f>VLOOKUP(Sales[[#This Row],[Product ID]],Products[],4,0)</f>
        <v>370.52</v>
      </c>
      <c r="K1966" s="1">
        <f>Sales[[#This Row],[Total Sales]]-Sales[[#This Row],[Cost price]]</f>
        <v>12592.539999999999</v>
      </c>
      <c r="L1966" s="1" t="str">
        <f>TEXT(Sales[[#This Row],[Date and Time]],"dddd")</f>
        <v>Sunday</v>
      </c>
      <c r="M1966" s="1" t="str">
        <f>TEXT(Sales[[#This Row],[Date and Time]],"mm")</f>
        <v>02</v>
      </c>
      <c r="N1966" s="10" t="str">
        <f>TEXT(Sales[[#This Row],[Date and Time]],"mmmm")</f>
        <v>February</v>
      </c>
    </row>
    <row r="1967" spans="1:14" x14ac:dyDescent="0.3">
      <c r="A1967" s="1" t="s">
        <v>5435</v>
      </c>
      <c r="B1967" s="2">
        <v>45541.64434027778</v>
      </c>
      <c r="C1967" s="1" t="s">
        <v>3449</v>
      </c>
      <c r="D1967" s="1" t="s">
        <v>2252</v>
      </c>
      <c r="E1967" s="1" t="s">
        <v>3461</v>
      </c>
      <c r="F1967" s="1" t="s">
        <v>3472</v>
      </c>
      <c r="G1967" s="1">
        <v>145.86000000000001</v>
      </c>
      <c r="H1967" s="1">
        <v>7</v>
      </c>
      <c r="I1967" s="1">
        <f>Sales[[#This Row],[Selling Price]]*H1967</f>
        <v>1021.0200000000001</v>
      </c>
      <c r="J1967" s="1">
        <f>VLOOKUP(Sales[[#This Row],[Product ID]],Products[],4,0)</f>
        <v>487.84</v>
      </c>
      <c r="K1967" s="1">
        <f>Sales[[#This Row],[Total Sales]]-Sales[[#This Row],[Cost price]]</f>
        <v>533.18000000000006</v>
      </c>
      <c r="L1967" s="1" t="str">
        <f>TEXT(Sales[[#This Row],[Date and Time]],"dddd")</f>
        <v>Friday</v>
      </c>
      <c r="M1967" s="1" t="str">
        <f>TEXT(Sales[[#This Row],[Date and Time]],"mm")</f>
        <v>09</v>
      </c>
      <c r="N1967" s="10" t="str">
        <f>TEXT(Sales[[#This Row],[Date and Time]],"mmmm")</f>
        <v>September</v>
      </c>
    </row>
    <row r="1968" spans="1:14" x14ac:dyDescent="0.3">
      <c r="A1968" s="1" t="s">
        <v>5436</v>
      </c>
      <c r="B1968" s="2">
        <v>45521.427187499998</v>
      </c>
      <c r="C1968" s="1" t="s">
        <v>3267</v>
      </c>
      <c r="D1968" s="1" t="s">
        <v>1119</v>
      </c>
      <c r="E1968" s="1" t="s">
        <v>3464</v>
      </c>
      <c r="F1968" s="1" t="s">
        <v>3472</v>
      </c>
      <c r="G1968" s="1">
        <v>1592.14</v>
      </c>
      <c r="H1968" s="1">
        <v>4</v>
      </c>
      <c r="I1968" s="1">
        <f>Sales[[#This Row],[Selling Price]]*H1968</f>
        <v>6368.56</v>
      </c>
      <c r="J1968" s="1">
        <f>VLOOKUP(Sales[[#This Row],[Product ID]],Products[],4,0)</f>
        <v>465.59</v>
      </c>
      <c r="K1968" s="1">
        <f>Sales[[#This Row],[Total Sales]]-Sales[[#This Row],[Cost price]]</f>
        <v>5902.97</v>
      </c>
      <c r="L1968" s="1" t="str">
        <f>TEXT(Sales[[#This Row],[Date and Time]],"dddd")</f>
        <v>Saturday</v>
      </c>
      <c r="M1968" s="1" t="str">
        <f>TEXT(Sales[[#This Row],[Date and Time]],"mm")</f>
        <v>08</v>
      </c>
      <c r="N1968" s="10" t="str">
        <f>TEXT(Sales[[#This Row],[Date and Time]],"mmmm")</f>
        <v>August</v>
      </c>
    </row>
    <row r="1969" spans="1:14" x14ac:dyDescent="0.3">
      <c r="A1969" s="1" t="s">
        <v>5437</v>
      </c>
      <c r="B1969" s="2">
        <v>45604.790532407409</v>
      </c>
      <c r="C1969" s="1" t="s">
        <v>3333</v>
      </c>
      <c r="D1969" s="1" t="s">
        <v>805</v>
      </c>
      <c r="E1969" s="1" t="s">
        <v>3464</v>
      </c>
      <c r="F1969" s="1" t="s">
        <v>3469</v>
      </c>
      <c r="G1969" s="1">
        <v>473.28</v>
      </c>
      <c r="H1969" s="1">
        <v>7</v>
      </c>
      <c r="I1969" s="1">
        <f>Sales[[#This Row],[Selling Price]]*H1969</f>
        <v>3312.96</v>
      </c>
      <c r="J1969" s="1">
        <f>VLOOKUP(Sales[[#This Row],[Product ID]],Products[],4,0)</f>
        <v>783.02</v>
      </c>
      <c r="K1969" s="1">
        <f>Sales[[#This Row],[Total Sales]]-Sales[[#This Row],[Cost price]]</f>
        <v>2529.94</v>
      </c>
      <c r="L1969" s="1" t="str">
        <f>TEXT(Sales[[#This Row],[Date and Time]],"dddd")</f>
        <v>Friday</v>
      </c>
      <c r="M1969" s="1" t="str">
        <f>TEXT(Sales[[#This Row],[Date and Time]],"mm")</f>
        <v>11</v>
      </c>
      <c r="N1969" s="10" t="str">
        <f>TEXT(Sales[[#This Row],[Date and Time]],"mmmm")</f>
        <v>November</v>
      </c>
    </row>
    <row r="1970" spans="1:14" x14ac:dyDescent="0.3">
      <c r="A1970" s="1" t="s">
        <v>5438</v>
      </c>
      <c r="B1970" s="2">
        <v>45440.73300925926</v>
      </c>
      <c r="C1970" s="1" t="s">
        <v>3246</v>
      </c>
      <c r="D1970" s="1" t="s">
        <v>1965</v>
      </c>
      <c r="E1970" s="1" t="s">
        <v>3479</v>
      </c>
      <c r="F1970" s="1" t="s">
        <v>3476</v>
      </c>
      <c r="G1970" s="1">
        <v>1768.87</v>
      </c>
      <c r="H1970" s="1">
        <v>3</v>
      </c>
      <c r="I1970" s="1">
        <f>Sales[[#This Row],[Selling Price]]*H1970</f>
        <v>5306.61</v>
      </c>
      <c r="J1970" s="1">
        <f>VLOOKUP(Sales[[#This Row],[Product ID]],Products[],4,0)</f>
        <v>623.39</v>
      </c>
      <c r="K1970" s="1">
        <f>Sales[[#This Row],[Total Sales]]-Sales[[#This Row],[Cost price]]</f>
        <v>4683.2199999999993</v>
      </c>
      <c r="L1970" s="1" t="str">
        <f>TEXT(Sales[[#This Row],[Date and Time]],"dddd")</f>
        <v>Tuesday</v>
      </c>
      <c r="M1970" s="1" t="str">
        <f>TEXT(Sales[[#This Row],[Date and Time]],"mm")</f>
        <v>05</v>
      </c>
      <c r="N1970" s="10" t="str">
        <f>TEXT(Sales[[#This Row],[Date and Time]],"mmmm")</f>
        <v>May</v>
      </c>
    </row>
    <row r="1971" spans="1:14" x14ac:dyDescent="0.3">
      <c r="A1971" s="1" t="s">
        <v>5439</v>
      </c>
      <c r="B1971" s="2">
        <v>45333.991840277777</v>
      </c>
      <c r="C1971" s="1" t="s">
        <v>3394</v>
      </c>
      <c r="D1971" s="1" t="s">
        <v>3008</v>
      </c>
      <c r="E1971" s="1" t="s">
        <v>3464</v>
      </c>
      <c r="F1971" s="1" t="s">
        <v>3467</v>
      </c>
      <c r="G1971" s="1">
        <v>816.73</v>
      </c>
      <c r="H1971" s="1">
        <v>10</v>
      </c>
      <c r="I1971" s="1">
        <f>Sales[[#This Row],[Selling Price]]*H1971</f>
        <v>8167.3</v>
      </c>
      <c r="J1971" s="1">
        <f>VLOOKUP(Sales[[#This Row],[Product ID]],Products[],4,0)</f>
        <v>74.92</v>
      </c>
      <c r="K1971" s="1">
        <f>Sales[[#This Row],[Total Sales]]-Sales[[#This Row],[Cost price]]</f>
        <v>8092.38</v>
      </c>
      <c r="L1971" s="1" t="str">
        <f>TEXT(Sales[[#This Row],[Date and Time]],"dddd")</f>
        <v>Sunday</v>
      </c>
      <c r="M1971" s="1" t="str">
        <f>TEXT(Sales[[#This Row],[Date and Time]],"mm")</f>
        <v>02</v>
      </c>
      <c r="N1971" s="10" t="str">
        <f>TEXT(Sales[[#This Row],[Date and Time]],"mmmm")</f>
        <v>February</v>
      </c>
    </row>
    <row r="1972" spans="1:14" x14ac:dyDescent="0.3">
      <c r="A1972" s="1" t="s">
        <v>5440</v>
      </c>
      <c r="B1972" s="2">
        <v>45553.367638888885</v>
      </c>
      <c r="C1972" s="1" t="s">
        <v>3267</v>
      </c>
      <c r="D1972" s="1" t="s">
        <v>2418</v>
      </c>
      <c r="E1972" s="1" t="s">
        <v>3471</v>
      </c>
      <c r="F1972" s="1" t="s">
        <v>3476</v>
      </c>
      <c r="G1972" s="1">
        <v>1209.81</v>
      </c>
      <c r="H1972" s="1">
        <v>9</v>
      </c>
      <c r="I1972" s="1">
        <f>Sales[[#This Row],[Selling Price]]*H1972</f>
        <v>10888.289999999999</v>
      </c>
      <c r="J1972" s="1">
        <f>VLOOKUP(Sales[[#This Row],[Product ID]],Products[],4,0)</f>
        <v>465.59</v>
      </c>
      <c r="K1972" s="1">
        <f>Sales[[#This Row],[Total Sales]]-Sales[[#This Row],[Cost price]]</f>
        <v>10422.699999999999</v>
      </c>
      <c r="L1972" s="1" t="str">
        <f>TEXT(Sales[[#This Row],[Date and Time]],"dddd")</f>
        <v>Wednesday</v>
      </c>
      <c r="M1972" s="1" t="str">
        <f>TEXT(Sales[[#This Row],[Date and Time]],"mm")</f>
        <v>09</v>
      </c>
      <c r="N1972" s="10" t="str">
        <f>TEXT(Sales[[#This Row],[Date and Time]],"mmmm")</f>
        <v>September</v>
      </c>
    </row>
    <row r="1973" spans="1:14" x14ac:dyDescent="0.3">
      <c r="A1973" s="1" t="s">
        <v>5441</v>
      </c>
      <c r="B1973" s="2">
        <v>45549.804756944446</v>
      </c>
      <c r="C1973" s="1" t="s">
        <v>3220</v>
      </c>
      <c r="D1973" s="1" t="s">
        <v>1521</v>
      </c>
      <c r="E1973" s="1" t="s">
        <v>3479</v>
      </c>
      <c r="F1973" s="1" t="s">
        <v>3462</v>
      </c>
      <c r="G1973" s="1">
        <v>1828.26</v>
      </c>
      <c r="H1973" s="1">
        <v>2</v>
      </c>
      <c r="I1973" s="1">
        <f>Sales[[#This Row],[Selling Price]]*H1973</f>
        <v>3656.52</v>
      </c>
      <c r="J1973" s="1">
        <f>VLOOKUP(Sales[[#This Row],[Product ID]],Products[],4,0)</f>
        <v>27.63</v>
      </c>
      <c r="K1973" s="1">
        <f>Sales[[#This Row],[Total Sales]]-Sales[[#This Row],[Cost price]]</f>
        <v>3628.89</v>
      </c>
      <c r="L1973" s="1" t="str">
        <f>TEXT(Sales[[#This Row],[Date and Time]],"dddd")</f>
        <v>Saturday</v>
      </c>
      <c r="M1973" s="1" t="str">
        <f>TEXT(Sales[[#This Row],[Date and Time]],"mm")</f>
        <v>09</v>
      </c>
      <c r="N1973" s="10" t="str">
        <f>TEXT(Sales[[#This Row],[Date and Time]],"mmmm")</f>
        <v>September</v>
      </c>
    </row>
    <row r="1974" spans="1:14" x14ac:dyDescent="0.3">
      <c r="A1974" s="1" t="s">
        <v>5442</v>
      </c>
      <c r="B1974" s="2">
        <v>45540.087534722225</v>
      </c>
      <c r="C1974" s="1" t="s">
        <v>3405</v>
      </c>
      <c r="D1974" s="1" t="s">
        <v>1014</v>
      </c>
      <c r="E1974" s="1" t="s">
        <v>3471</v>
      </c>
      <c r="F1974" s="1" t="s">
        <v>3469</v>
      </c>
      <c r="G1974" s="1">
        <v>1165.8499999999999</v>
      </c>
      <c r="H1974" s="1">
        <v>4</v>
      </c>
      <c r="I1974" s="1">
        <f>Sales[[#This Row],[Selling Price]]*H1974</f>
        <v>4663.3999999999996</v>
      </c>
      <c r="J1974" s="1">
        <f>VLOOKUP(Sales[[#This Row],[Product ID]],Products[],4,0)</f>
        <v>143.38</v>
      </c>
      <c r="K1974" s="1">
        <f>Sales[[#This Row],[Total Sales]]-Sales[[#This Row],[Cost price]]</f>
        <v>4520.0199999999995</v>
      </c>
      <c r="L1974" s="1" t="str">
        <f>TEXT(Sales[[#This Row],[Date and Time]],"dddd")</f>
        <v>Thursday</v>
      </c>
      <c r="M1974" s="1" t="str">
        <f>TEXT(Sales[[#This Row],[Date and Time]],"mm")</f>
        <v>09</v>
      </c>
      <c r="N1974" s="10" t="str">
        <f>TEXT(Sales[[#This Row],[Date and Time]],"mmmm")</f>
        <v>September</v>
      </c>
    </row>
    <row r="1975" spans="1:14" x14ac:dyDescent="0.3">
      <c r="A1975" s="1" t="s">
        <v>5443</v>
      </c>
      <c r="B1975" s="2">
        <v>45328.666087962964</v>
      </c>
      <c r="C1975" s="1" t="s">
        <v>3348</v>
      </c>
      <c r="D1975" s="1" t="s">
        <v>658</v>
      </c>
      <c r="E1975" s="1" t="s">
        <v>3464</v>
      </c>
      <c r="F1975" s="1" t="s">
        <v>3467</v>
      </c>
      <c r="G1975" s="1">
        <v>1438.49</v>
      </c>
      <c r="H1975" s="1">
        <v>2</v>
      </c>
      <c r="I1975" s="1">
        <f>Sales[[#This Row],[Selling Price]]*H1975</f>
        <v>2876.98</v>
      </c>
      <c r="J1975" s="1">
        <f>VLOOKUP(Sales[[#This Row],[Product ID]],Products[],4,0)</f>
        <v>307.60000000000002</v>
      </c>
      <c r="K1975" s="1">
        <f>Sales[[#This Row],[Total Sales]]-Sales[[#This Row],[Cost price]]</f>
        <v>2569.38</v>
      </c>
      <c r="L1975" s="1" t="str">
        <f>TEXT(Sales[[#This Row],[Date and Time]],"dddd")</f>
        <v>Tuesday</v>
      </c>
      <c r="M1975" s="1" t="str">
        <f>TEXT(Sales[[#This Row],[Date and Time]],"mm")</f>
        <v>02</v>
      </c>
      <c r="N1975" s="10" t="str">
        <f>TEXT(Sales[[#This Row],[Date and Time]],"mmmm")</f>
        <v>February</v>
      </c>
    </row>
    <row r="1976" spans="1:14" x14ac:dyDescent="0.3">
      <c r="A1976" s="1" t="s">
        <v>5444</v>
      </c>
      <c r="B1976" s="2">
        <v>45417.112986111111</v>
      </c>
      <c r="C1976" s="1" t="s">
        <v>3382</v>
      </c>
      <c r="D1976" s="1" t="s">
        <v>2898</v>
      </c>
      <c r="E1976" s="1" t="s">
        <v>3464</v>
      </c>
      <c r="F1976" s="1" t="s">
        <v>3462</v>
      </c>
      <c r="G1976" s="1">
        <v>165.31</v>
      </c>
      <c r="H1976" s="1">
        <v>6</v>
      </c>
      <c r="I1976" s="1">
        <f>Sales[[#This Row],[Selling Price]]*H1976</f>
        <v>991.86</v>
      </c>
      <c r="J1976" s="1">
        <f>VLOOKUP(Sales[[#This Row],[Product ID]],Products[],4,0)</f>
        <v>67.97</v>
      </c>
      <c r="K1976" s="1">
        <f>Sales[[#This Row],[Total Sales]]-Sales[[#This Row],[Cost price]]</f>
        <v>923.89</v>
      </c>
      <c r="L1976" s="1" t="str">
        <f>TEXT(Sales[[#This Row],[Date and Time]],"dddd")</f>
        <v>Sunday</v>
      </c>
      <c r="M1976" s="1" t="str">
        <f>TEXT(Sales[[#This Row],[Date and Time]],"mm")</f>
        <v>05</v>
      </c>
      <c r="N1976" s="10" t="str">
        <f>TEXT(Sales[[#This Row],[Date and Time]],"mmmm")</f>
        <v>May</v>
      </c>
    </row>
    <row r="1977" spans="1:14" x14ac:dyDescent="0.3">
      <c r="A1977" s="1" t="s">
        <v>5445</v>
      </c>
      <c r="B1977" s="2">
        <v>45586.857731481483</v>
      </c>
      <c r="C1977" s="1" t="s">
        <v>3278</v>
      </c>
      <c r="D1977" s="1" t="s">
        <v>1890</v>
      </c>
      <c r="E1977" s="1" t="s">
        <v>3466</v>
      </c>
      <c r="F1977" s="1" t="s">
        <v>3462</v>
      </c>
      <c r="G1977" s="1">
        <v>49.08</v>
      </c>
      <c r="H1977" s="1">
        <v>5</v>
      </c>
      <c r="I1977" s="1">
        <f>Sales[[#This Row],[Selling Price]]*H1977</f>
        <v>245.39999999999998</v>
      </c>
      <c r="J1977" s="1">
        <f>VLOOKUP(Sales[[#This Row],[Product ID]],Products[],4,0)</f>
        <v>330.51</v>
      </c>
      <c r="K1977" s="1">
        <f>Sales[[#This Row],[Total Sales]]-Sales[[#This Row],[Cost price]]</f>
        <v>-85.110000000000014</v>
      </c>
      <c r="L1977" s="1" t="str">
        <f>TEXT(Sales[[#This Row],[Date and Time]],"dddd")</f>
        <v>Monday</v>
      </c>
      <c r="M1977" s="1" t="str">
        <f>TEXT(Sales[[#This Row],[Date and Time]],"mm")</f>
        <v>10</v>
      </c>
      <c r="N1977" s="10" t="str">
        <f>TEXT(Sales[[#This Row],[Date and Time]],"mmmm")</f>
        <v>October</v>
      </c>
    </row>
    <row r="1978" spans="1:14" x14ac:dyDescent="0.3">
      <c r="A1978" s="1" t="s">
        <v>5446</v>
      </c>
      <c r="B1978" s="2">
        <v>45601.454791666663</v>
      </c>
      <c r="C1978" s="1" t="s">
        <v>3316</v>
      </c>
      <c r="D1978" s="1" t="s">
        <v>2865</v>
      </c>
      <c r="E1978" s="1" t="s">
        <v>3466</v>
      </c>
      <c r="F1978" s="1" t="s">
        <v>3467</v>
      </c>
      <c r="G1978" s="1">
        <v>1898.23</v>
      </c>
      <c r="H1978" s="1">
        <v>1</v>
      </c>
      <c r="I1978" s="1">
        <f>Sales[[#This Row],[Selling Price]]*H1978</f>
        <v>1898.23</v>
      </c>
      <c r="J1978" s="1">
        <f>VLOOKUP(Sales[[#This Row],[Product ID]],Products[],4,0)</f>
        <v>974.22</v>
      </c>
      <c r="K1978" s="1">
        <f>Sales[[#This Row],[Total Sales]]-Sales[[#This Row],[Cost price]]</f>
        <v>924.01</v>
      </c>
      <c r="L1978" s="1" t="str">
        <f>TEXT(Sales[[#This Row],[Date and Time]],"dddd")</f>
        <v>Tuesday</v>
      </c>
      <c r="M1978" s="1" t="str">
        <f>TEXT(Sales[[#This Row],[Date and Time]],"mm")</f>
        <v>11</v>
      </c>
      <c r="N1978" s="10" t="str">
        <f>TEXT(Sales[[#This Row],[Date and Time]],"mmmm")</f>
        <v>November</v>
      </c>
    </row>
    <row r="1979" spans="1:14" x14ac:dyDescent="0.3">
      <c r="A1979" s="1" t="s">
        <v>5447</v>
      </c>
      <c r="B1979" s="2">
        <v>45536.964826388888</v>
      </c>
      <c r="C1979" s="1" t="s">
        <v>3332</v>
      </c>
      <c r="D1979" s="1" t="s">
        <v>695</v>
      </c>
      <c r="E1979" s="1" t="s">
        <v>3471</v>
      </c>
      <c r="F1979" s="1" t="s">
        <v>3469</v>
      </c>
      <c r="G1979" s="1">
        <v>1119.02</v>
      </c>
      <c r="H1979" s="1">
        <v>7</v>
      </c>
      <c r="I1979" s="1">
        <f>Sales[[#This Row],[Selling Price]]*H1979</f>
        <v>7833.1399999999994</v>
      </c>
      <c r="J1979" s="1">
        <f>VLOOKUP(Sales[[#This Row],[Product ID]],Products[],4,0)</f>
        <v>348.54</v>
      </c>
      <c r="K1979" s="1">
        <f>Sales[[#This Row],[Total Sales]]-Sales[[#This Row],[Cost price]]</f>
        <v>7484.5999999999995</v>
      </c>
      <c r="L1979" s="1" t="str">
        <f>TEXT(Sales[[#This Row],[Date and Time]],"dddd")</f>
        <v>Sunday</v>
      </c>
      <c r="M1979" s="1" t="str">
        <f>TEXT(Sales[[#This Row],[Date and Time]],"mm")</f>
        <v>09</v>
      </c>
      <c r="N1979" s="10" t="str">
        <f>TEXT(Sales[[#This Row],[Date and Time]],"mmmm")</f>
        <v>September</v>
      </c>
    </row>
    <row r="1980" spans="1:14" x14ac:dyDescent="0.3">
      <c r="A1980" s="1" t="s">
        <v>5448</v>
      </c>
      <c r="B1980" s="2">
        <v>45462.202777777777</v>
      </c>
      <c r="C1980" s="1" t="s">
        <v>3393</v>
      </c>
      <c r="D1980" s="1" t="s">
        <v>898</v>
      </c>
      <c r="E1980" s="1" t="s">
        <v>3471</v>
      </c>
      <c r="F1980" s="1" t="s">
        <v>3462</v>
      </c>
      <c r="G1980" s="1">
        <v>980.63</v>
      </c>
      <c r="H1980" s="1">
        <v>8</v>
      </c>
      <c r="I1980" s="1">
        <f>Sales[[#This Row],[Selling Price]]*H1980</f>
        <v>7845.04</v>
      </c>
      <c r="J1980" s="1">
        <f>VLOOKUP(Sales[[#This Row],[Product ID]],Products[],4,0)</f>
        <v>368.41</v>
      </c>
      <c r="K1980" s="1">
        <f>Sales[[#This Row],[Total Sales]]-Sales[[#This Row],[Cost price]]</f>
        <v>7476.63</v>
      </c>
      <c r="L1980" s="1" t="str">
        <f>TEXT(Sales[[#This Row],[Date and Time]],"dddd")</f>
        <v>Wednesday</v>
      </c>
      <c r="M1980" s="1" t="str">
        <f>TEXT(Sales[[#This Row],[Date and Time]],"mm")</f>
        <v>06</v>
      </c>
      <c r="N1980" s="10" t="str">
        <f>TEXT(Sales[[#This Row],[Date and Time]],"mmmm")</f>
        <v>June</v>
      </c>
    </row>
    <row r="1981" spans="1:14" x14ac:dyDescent="0.3">
      <c r="A1981" s="1" t="s">
        <v>5449</v>
      </c>
      <c r="B1981" s="2">
        <v>45464.062719907408</v>
      </c>
      <c r="C1981" s="1" t="s">
        <v>3304</v>
      </c>
      <c r="D1981" s="1" t="s">
        <v>1269</v>
      </c>
      <c r="E1981" s="1" t="s">
        <v>3466</v>
      </c>
      <c r="F1981" s="1" t="s">
        <v>3467</v>
      </c>
      <c r="G1981" s="1">
        <v>1787.38</v>
      </c>
      <c r="H1981" s="1">
        <v>10</v>
      </c>
      <c r="I1981" s="1">
        <f>Sales[[#This Row],[Selling Price]]*H1981</f>
        <v>17873.800000000003</v>
      </c>
      <c r="J1981" s="1">
        <f>VLOOKUP(Sales[[#This Row],[Product ID]],Products[],4,0)</f>
        <v>17.89</v>
      </c>
      <c r="K1981" s="1">
        <f>Sales[[#This Row],[Total Sales]]-Sales[[#This Row],[Cost price]]</f>
        <v>17855.910000000003</v>
      </c>
      <c r="L1981" s="1" t="str">
        <f>TEXT(Sales[[#This Row],[Date and Time]],"dddd")</f>
        <v>Friday</v>
      </c>
      <c r="M1981" s="1" t="str">
        <f>TEXT(Sales[[#This Row],[Date and Time]],"mm")</f>
        <v>06</v>
      </c>
      <c r="N1981" s="10" t="str">
        <f>TEXT(Sales[[#This Row],[Date and Time]],"mmmm")</f>
        <v>June</v>
      </c>
    </row>
    <row r="1982" spans="1:14" x14ac:dyDescent="0.3">
      <c r="A1982" s="1" t="s">
        <v>5450</v>
      </c>
      <c r="B1982" s="2">
        <v>45559.004513888889</v>
      </c>
      <c r="C1982" s="1" t="s">
        <v>3388</v>
      </c>
      <c r="D1982" s="1" t="s">
        <v>1680</v>
      </c>
      <c r="E1982" s="1" t="s">
        <v>3464</v>
      </c>
      <c r="F1982" s="1" t="s">
        <v>3467</v>
      </c>
      <c r="G1982" s="1">
        <v>640.08000000000004</v>
      </c>
      <c r="H1982" s="1">
        <v>4</v>
      </c>
      <c r="I1982" s="1">
        <f>Sales[[#This Row],[Selling Price]]*H1982</f>
        <v>2560.3200000000002</v>
      </c>
      <c r="J1982" s="1">
        <f>VLOOKUP(Sales[[#This Row],[Product ID]],Products[],4,0)</f>
        <v>65.66</v>
      </c>
      <c r="K1982" s="1">
        <f>Sales[[#This Row],[Total Sales]]-Sales[[#This Row],[Cost price]]</f>
        <v>2494.6600000000003</v>
      </c>
      <c r="L1982" s="1" t="str">
        <f>TEXT(Sales[[#This Row],[Date and Time]],"dddd")</f>
        <v>Tuesday</v>
      </c>
      <c r="M1982" s="1" t="str">
        <f>TEXT(Sales[[#This Row],[Date and Time]],"mm")</f>
        <v>09</v>
      </c>
      <c r="N1982" s="10" t="str">
        <f>TEXT(Sales[[#This Row],[Date and Time]],"mmmm")</f>
        <v>September</v>
      </c>
    </row>
    <row r="1983" spans="1:14" x14ac:dyDescent="0.3">
      <c r="A1983" s="1" t="s">
        <v>5451</v>
      </c>
      <c r="B1983" s="2">
        <v>45549.062939814816</v>
      </c>
      <c r="C1983" s="1" t="s">
        <v>3339</v>
      </c>
      <c r="D1983" s="1" t="s">
        <v>2907</v>
      </c>
      <c r="E1983" s="1" t="s">
        <v>3479</v>
      </c>
      <c r="F1983" s="1" t="s">
        <v>3469</v>
      </c>
      <c r="G1983" s="1">
        <v>1009.59</v>
      </c>
      <c r="H1983" s="1">
        <v>2</v>
      </c>
      <c r="I1983" s="1">
        <f>Sales[[#This Row],[Selling Price]]*H1983</f>
        <v>2019.18</v>
      </c>
      <c r="J1983" s="1">
        <f>VLOOKUP(Sales[[#This Row],[Product ID]],Products[],4,0)</f>
        <v>646.59</v>
      </c>
      <c r="K1983" s="1">
        <f>Sales[[#This Row],[Total Sales]]-Sales[[#This Row],[Cost price]]</f>
        <v>1372.5900000000001</v>
      </c>
      <c r="L1983" s="1" t="str">
        <f>TEXT(Sales[[#This Row],[Date and Time]],"dddd")</f>
        <v>Saturday</v>
      </c>
      <c r="M1983" s="1" t="str">
        <f>TEXT(Sales[[#This Row],[Date and Time]],"mm")</f>
        <v>09</v>
      </c>
      <c r="N1983" s="10" t="str">
        <f>TEXT(Sales[[#This Row],[Date and Time]],"mmmm")</f>
        <v>September</v>
      </c>
    </row>
    <row r="1984" spans="1:14" x14ac:dyDescent="0.3">
      <c r="A1984" s="1" t="s">
        <v>5452</v>
      </c>
      <c r="B1984" s="2">
        <v>45612.586388888885</v>
      </c>
      <c r="C1984" s="1" t="s">
        <v>3241</v>
      </c>
      <c r="D1984" s="1" t="s">
        <v>1119</v>
      </c>
      <c r="E1984" s="1" t="s">
        <v>3471</v>
      </c>
      <c r="F1984" s="1" t="s">
        <v>3467</v>
      </c>
      <c r="G1984" s="1">
        <v>1515.55</v>
      </c>
      <c r="H1984" s="1">
        <v>2</v>
      </c>
      <c r="I1984" s="1">
        <f>Sales[[#This Row],[Selling Price]]*H1984</f>
        <v>3031.1</v>
      </c>
      <c r="J1984" s="1">
        <f>VLOOKUP(Sales[[#This Row],[Product ID]],Products[],4,0)</f>
        <v>595.51</v>
      </c>
      <c r="K1984" s="1">
        <f>Sales[[#This Row],[Total Sales]]-Sales[[#This Row],[Cost price]]</f>
        <v>2435.59</v>
      </c>
      <c r="L1984" s="1" t="str">
        <f>TEXT(Sales[[#This Row],[Date and Time]],"dddd")</f>
        <v>Saturday</v>
      </c>
      <c r="M1984" s="1" t="str">
        <f>TEXT(Sales[[#This Row],[Date and Time]],"mm")</f>
        <v>11</v>
      </c>
      <c r="N1984" s="10" t="str">
        <f>TEXT(Sales[[#This Row],[Date and Time]],"mmmm")</f>
        <v>November</v>
      </c>
    </row>
    <row r="1985" spans="1:14" x14ac:dyDescent="0.3">
      <c r="A1985" s="1" t="s">
        <v>5453</v>
      </c>
      <c r="B1985" s="2">
        <v>45541.82104166667</v>
      </c>
      <c r="C1985" s="1" t="s">
        <v>3363</v>
      </c>
      <c r="D1985" s="1" t="s">
        <v>2931</v>
      </c>
      <c r="E1985" s="1" t="s">
        <v>3466</v>
      </c>
      <c r="F1985" s="1" t="s">
        <v>3462</v>
      </c>
      <c r="G1985" s="1">
        <v>611.04</v>
      </c>
      <c r="H1985" s="1">
        <v>10</v>
      </c>
      <c r="I1985" s="1">
        <f>Sales[[#This Row],[Selling Price]]*H1985</f>
        <v>6110.4</v>
      </c>
      <c r="J1985" s="1">
        <f>VLOOKUP(Sales[[#This Row],[Product ID]],Products[],4,0)</f>
        <v>678.93</v>
      </c>
      <c r="K1985" s="1">
        <f>Sales[[#This Row],[Total Sales]]-Sales[[#This Row],[Cost price]]</f>
        <v>5431.4699999999993</v>
      </c>
      <c r="L1985" s="1" t="str">
        <f>TEXT(Sales[[#This Row],[Date and Time]],"dddd")</f>
        <v>Friday</v>
      </c>
      <c r="M1985" s="1" t="str">
        <f>TEXT(Sales[[#This Row],[Date and Time]],"mm")</f>
        <v>09</v>
      </c>
      <c r="N1985" s="10" t="str">
        <f>TEXT(Sales[[#This Row],[Date and Time]],"mmmm")</f>
        <v>September</v>
      </c>
    </row>
    <row r="1986" spans="1:14" x14ac:dyDescent="0.3">
      <c r="A1986" s="1" t="s">
        <v>5454</v>
      </c>
      <c r="B1986" s="2">
        <v>45576.321504629632</v>
      </c>
      <c r="C1986" s="1" t="s">
        <v>3283</v>
      </c>
      <c r="D1986" s="1" t="s">
        <v>758</v>
      </c>
      <c r="E1986" s="1" t="s">
        <v>3471</v>
      </c>
      <c r="F1986" s="1" t="s">
        <v>3469</v>
      </c>
      <c r="G1986" s="1">
        <v>600.86</v>
      </c>
      <c r="H1986" s="1">
        <v>8</v>
      </c>
      <c r="I1986" s="1">
        <f>Sales[[#This Row],[Selling Price]]*H1986</f>
        <v>4806.88</v>
      </c>
      <c r="J1986" s="1">
        <f>VLOOKUP(Sales[[#This Row],[Product ID]],Products[],4,0)</f>
        <v>462.14</v>
      </c>
      <c r="K1986" s="1">
        <f>Sales[[#This Row],[Total Sales]]-Sales[[#This Row],[Cost price]]</f>
        <v>4344.74</v>
      </c>
      <c r="L1986" s="1" t="str">
        <f>TEXT(Sales[[#This Row],[Date and Time]],"dddd")</f>
        <v>Friday</v>
      </c>
      <c r="M1986" s="1" t="str">
        <f>TEXT(Sales[[#This Row],[Date and Time]],"mm")</f>
        <v>10</v>
      </c>
      <c r="N1986" s="10" t="str">
        <f>TEXT(Sales[[#This Row],[Date and Time]],"mmmm")</f>
        <v>October</v>
      </c>
    </row>
    <row r="1987" spans="1:14" x14ac:dyDescent="0.3">
      <c r="A1987" s="1" t="s">
        <v>5455</v>
      </c>
      <c r="B1987" s="2">
        <v>45409.974479166667</v>
      </c>
      <c r="C1987" s="1" t="s">
        <v>3284</v>
      </c>
      <c r="D1987" s="1" t="s">
        <v>686</v>
      </c>
      <c r="E1987" s="1" t="s">
        <v>3479</v>
      </c>
      <c r="F1987" s="1" t="s">
        <v>3462</v>
      </c>
      <c r="G1987" s="1">
        <v>79.959999999999994</v>
      </c>
      <c r="H1987" s="1">
        <v>7</v>
      </c>
      <c r="I1987" s="1">
        <f>Sales[[#This Row],[Selling Price]]*H1987</f>
        <v>559.71999999999991</v>
      </c>
      <c r="J1987" s="1">
        <f>VLOOKUP(Sales[[#This Row],[Product ID]],Products[],4,0)</f>
        <v>644.58000000000004</v>
      </c>
      <c r="K1987" s="1">
        <f>Sales[[#This Row],[Total Sales]]-Sales[[#This Row],[Cost price]]</f>
        <v>-84.860000000000127</v>
      </c>
      <c r="L1987" s="1" t="str">
        <f>TEXT(Sales[[#This Row],[Date and Time]],"dddd")</f>
        <v>Saturday</v>
      </c>
      <c r="M1987" s="1" t="str">
        <f>TEXT(Sales[[#This Row],[Date and Time]],"mm")</f>
        <v>04</v>
      </c>
      <c r="N1987" s="10" t="str">
        <f>TEXT(Sales[[#This Row],[Date and Time]],"mmmm")</f>
        <v>April</v>
      </c>
    </row>
    <row r="1988" spans="1:14" x14ac:dyDescent="0.3">
      <c r="A1988" s="1" t="s">
        <v>5456</v>
      </c>
      <c r="B1988" s="2">
        <v>45303.053541666668</v>
      </c>
      <c r="C1988" s="1" t="s">
        <v>3405</v>
      </c>
      <c r="D1988" s="1" t="s">
        <v>1158</v>
      </c>
      <c r="E1988" s="1" t="s">
        <v>3479</v>
      </c>
      <c r="F1988" s="1" t="s">
        <v>3462</v>
      </c>
      <c r="G1988" s="1">
        <v>1089.71</v>
      </c>
      <c r="H1988" s="1">
        <v>1</v>
      </c>
      <c r="I1988" s="1">
        <f>Sales[[#This Row],[Selling Price]]*H1988</f>
        <v>1089.71</v>
      </c>
      <c r="J1988" s="1">
        <f>VLOOKUP(Sales[[#This Row],[Product ID]],Products[],4,0)</f>
        <v>143.38</v>
      </c>
      <c r="K1988" s="1">
        <f>Sales[[#This Row],[Total Sales]]-Sales[[#This Row],[Cost price]]</f>
        <v>946.33</v>
      </c>
      <c r="L1988" s="1" t="str">
        <f>TEXT(Sales[[#This Row],[Date and Time]],"dddd")</f>
        <v>Friday</v>
      </c>
      <c r="M1988" s="1" t="str">
        <f>TEXT(Sales[[#This Row],[Date and Time]],"mm")</f>
        <v>01</v>
      </c>
      <c r="N1988" s="10" t="str">
        <f>TEXT(Sales[[#This Row],[Date and Time]],"mmmm")</f>
        <v>January</v>
      </c>
    </row>
    <row r="1989" spans="1:14" x14ac:dyDescent="0.3">
      <c r="A1989" s="1" t="s">
        <v>5457</v>
      </c>
      <c r="B1989" s="2">
        <v>45318.863321759258</v>
      </c>
      <c r="C1989" s="1" t="s">
        <v>3453</v>
      </c>
      <c r="D1989" s="1" t="s">
        <v>1714</v>
      </c>
      <c r="E1989" s="1" t="s">
        <v>3464</v>
      </c>
      <c r="F1989" s="1" t="s">
        <v>3472</v>
      </c>
      <c r="G1989" s="1">
        <v>354.49</v>
      </c>
      <c r="H1989" s="1">
        <v>10</v>
      </c>
      <c r="I1989" s="1">
        <f>Sales[[#This Row],[Selling Price]]*H1989</f>
        <v>3544.9</v>
      </c>
      <c r="J1989" s="1">
        <f>VLOOKUP(Sales[[#This Row],[Product ID]],Products[],4,0)</f>
        <v>606.07000000000005</v>
      </c>
      <c r="K1989" s="1">
        <f>Sales[[#This Row],[Total Sales]]-Sales[[#This Row],[Cost price]]</f>
        <v>2938.83</v>
      </c>
      <c r="L1989" s="1" t="str">
        <f>TEXT(Sales[[#This Row],[Date and Time]],"dddd")</f>
        <v>Saturday</v>
      </c>
      <c r="M1989" s="1" t="str">
        <f>TEXT(Sales[[#This Row],[Date and Time]],"mm")</f>
        <v>01</v>
      </c>
      <c r="N1989" s="10" t="str">
        <f>TEXT(Sales[[#This Row],[Date and Time]],"mmmm")</f>
        <v>January</v>
      </c>
    </row>
    <row r="1990" spans="1:14" x14ac:dyDescent="0.3">
      <c r="A1990" s="1" t="s">
        <v>5458</v>
      </c>
      <c r="B1990" s="2">
        <v>45494.335347222222</v>
      </c>
      <c r="C1990" s="1" t="s">
        <v>3356</v>
      </c>
      <c r="D1990" s="1" t="s">
        <v>2586</v>
      </c>
      <c r="E1990" s="1" t="s">
        <v>3466</v>
      </c>
      <c r="F1990" s="1" t="s">
        <v>3467</v>
      </c>
      <c r="G1990" s="1">
        <v>444.02</v>
      </c>
      <c r="H1990" s="1">
        <v>8</v>
      </c>
      <c r="I1990" s="1">
        <f>Sales[[#This Row],[Selling Price]]*H1990</f>
        <v>3552.16</v>
      </c>
      <c r="J1990" s="1">
        <f>VLOOKUP(Sales[[#This Row],[Product ID]],Products[],4,0)</f>
        <v>310.20999999999998</v>
      </c>
      <c r="K1990" s="1">
        <f>Sales[[#This Row],[Total Sales]]-Sales[[#This Row],[Cost price]]</f>
        <v>3241.95</v>
      </c>
      <c r="L1990" s="1" t="str">
        <f>TEXT(Sales[[#This Row],[Date and Time]],"dddd")</f>
        <v>Sunday</v>
      </c>
      <c r="M1990" s="1" t="str">
        <f>TEXT(Sales[[#This Row],[Date and Time]],"mm")</f>
        <v>07</v>
      </c>
      <c r="N1990" s="10" t="str">
        <f>TEXT(Sales[[#This Row],[Date and Time]],"mmmm")</f>
        <v>July</v>
      </c>
    </row>
    <row r="1991" spans="1:14" x14ac:dyDescent="0.3">
      <c r="A1991" s="1" t="s">
        <v>5459</v>
      </c>
      <c r="B1991" s="2">
        <v>45389.606134259258</v>
      </c>
      <c r="C1991" s="1" t="s">
        <v>3415</v>
      </c>
      <c r="D1991" s="1" t="s">
        <v>499</v>
      </c>
      <c r="E1991" s="1" t="s">
        <v>3471</v>
      </c>
      <c r="F1991" s="1" t="s">
        <v>3467</v>
      </c>
      <c r="G1991" s="1">
        <v>1685.31</v>
      </c>
      <c r="H1991" s="1">
        <v>9</v>
      </c>
      <c r="I1991" s="1">
        <f>Sales[[#This Row],[Selling Price]]*H1991</f>
        <v>15167.789999999999</v>
      </c>
      <c r="J1991" s="1">
        <f>VLOOKUP(Sales[[#This Row],[Product ID]],Products[],4,0)</f>
        <v>109.48</v>
      </c>
      <c r="K1991" s="1">
        <f>Sales[[#This Row],[Total Sales]]-Sales[[#This Row],[Cost price]]</f>
        <v>15058.31</v>
      </c>
      <c r="L1991" s="1" t="str">
        <f>TEXT(Sales[[#This Row],[Date and Time]],"dddd")</f>
        <v>Sunday</v>
      </c>
      <c r="M1991" s="1" t="str">
        <f>TEXT(Sales[[#This Row],[Date and Time]],"mm")</f>
        <v>04</v>
      </c>
      <c r="N1991" s="10" t="str">
        <f>TEXT(Sales[[#This Row],[Date and Time]],"mmmm")</f>
        <v>April</v>
      </c>
    </row>
    <row r="1992" spans="1:14" x14ac:dyDescent="0.3">
      <c r="A1992" s="1" t="s">
        <v>5460</v>
      </c>
      <c r="B1992" s="2">
        <v>45558.252569444441</v>
      </c>
      <c r="C1992" s="1" t="s">
        <v>3370</v>
      </c>
      <c r="D1992" s="1" t="s">
        <v>1656</v>
      </c>
      <c r="E1992" s="1" t="s">
        <v>3466</v>
      </c>
      <c r="F1992" s="1" t="s">
        <v>3469</v>
      </c>
      <c r="G1992" s="1">
        <v>105.86</v>
      </c>
      <c r="H1992" s="1">
        <v>5</v>
      </c>
      <c r="I1992" s="1">
        <f>Sales[[#This Row],[Selling Price]]*H1992</f>
        <v>529.29999999999995</v>
      </c>
      <c r="J1992" s="1">
        <f>VLOOKUP(Sales[[#This Row],[Product ID]],Products[],4,0)</f>
        <v>621.46</v>
      </c>
      <c r="K1992" s="1">
        <f>Sales[[#This Row],[Total Sales]]-Sales[[#This Row],[Cost price]]</f>
        <v>-92.160000000000082</v>
      </c>
      <c r="L1992" s="1" t="str">
        <f>TEXT(Sales[[#This Row],[Date and Time]],"dddd")</f>
        <v>Monday</v>
      </c>
      <c r="M1992" s="1" t="str">
        <f>TEXT(Sales[[#This Row],[Date and Time]],"mm")</f>
        <v>09</v>
      </c>
      <c r="N1992" s="10" t="str">
        <f>TEXT(Sales[[#This Row],[Date and Time]],"mmmm")</f>
        <v>September</v>
      </c>
    </row>
    <row r="1993" spans="1:14" x14ac:dyDescent="0.3">
      <c r="A1993" s="1" t="s">
        <v>5461</v>
      </c>
      <c r="B1993" s="2">
        <v>45354.281122685185</v>
      </c>
      <c r="C1993" s="1" t="s">
        <v>3419</v>
      </c>
      <c r="D1993" s="1" t="s">
        <v>3103</v>
      </c>
      <c r="E1993" s="1" t="s">
        <v>3464</v>
      </c>
      <c r="F1993" s="1" t="s">
        <v>3462</v>
      </c>
      <c r="G1993" s="1">
        <v>1411.73</v>
      </c>
      <c r="H1993" s="1">
        <v>7</v>
      </c>
      <c r="I1993" s="1">
        <f>Sales[[#This Row],[Selling Price]]*H1993</f>
        <v>9882.11</v>
      </c>
      <c r="J1993" s="1">
        <f>VLOOKUP(Sales[[#This Row],[Product ID]],Products[],4,0)</f>
        <v>925.33</v>
      </c>
      <c r="K1993" s="1">
        <f>Sales[[#This Row],[Total Sales]]-Sales[[#This Row],[Cost price]]</f>
        <v>8956.7800000000007</v>
      </c>
      <c r="L1993" s="1" t="str">
        <f>TEXT(Sales[[#This Row],[Date and Time]],"dddd")</f>
        <v>Sunday</v>
      </c>
      <c r="M1993" s="1" t="str">
        <f>TEXT(Sales[[#This Row],[Date and Time]],"mm")</f>
        <v>03</v>
      </c>
      <c r="N1993" s="10" t="str">
        <f>TEXT(Sales[[#This Row],[Date and Time]],"mmmm")</f>
        <v>March</v>
      </c>
    </row>
    <row r="1994" spans="1:14" x14ac:dyDescent="0.3">
      <c r="A1994" s="1" t="s">
        <v>5462</v>
      </c>
      <c r="B1994" s="2">
        <v>45404.462280092594</v>
      </c>
      <c r="C1994" s="1" t="s">
        <v>3364</v>
      </c>
      <c r="D1994" s="1" t="s">
        <v>218</v>
      </c>
      <c r="E1994" s="1" t="s">
        <v>3471</v>
      </c>
      <c r="F1994" s="1" t="s">
        <v>3467</v>
      </c>
      <c r="G1994" s="1">
        <v>482.36</v>
      </c>
      <c r="H1994" s="1">
        <v>4</v>
      </c>
      <c r="I1994" s="1">
        <f>Sales[[#This Row],[Selling Price]]*H1994</f>
        <v>1929.44</v>
      </c>
      <c r="J1994" s="1">
        <f>VLOOKUP(Sales[[#This Row],[Product ID]],Products[],4,0)</f>
        <v>771.88</v>
      </c>
      <c r="K1994" s="1">
        <f>Sales[[#This Row],[Total Sales]]-Sales[[#This Row],[Cost price]]</f>
        <v>1157.56</v>
      </c>
      <c r="L1994" s="1" t="str">
        <f>TEXT(Sales[[#This Row],[Date and Time]],"dddd")</f>
        <v>Monday</v>
      </c>
      <c r="M1994" s="1" t="str">
        <f>TEXT(Sales[[#This Row],[Date and Time]],"mm")</f>
        <v>04</v>
      </c>
      <c r="N1994" s="10" t="str">
        <f>TEXT(Sales[[#This Row],[Date and Time]],"mmmm")</f>
        <v>April</v>
      </c>
    </row>
    <row r="1995" spans="1:14" x14ac:dyDescent="0.3">
      <c r="A1995" s="1" t="s">
        <v>5463</v>
      </c>
      <c r="B1995" s="2">
        <v>45584.396608796298</v>
      </c>
      <c r="C1995" s="1" t="s">
        <v>3261</v>
      </c>
      <c r="D1995" s="1" t="s">
        <v>2910</v>
      </c>
      <c r="E1995" s="1" t="s">
        <v>3464</v>
      </c>
      <c r="F1995" s="1" t="s">
        <v>3476</v>
      </c>
      <c r="G1995" s="1">
        <v>147.19</v>
      </c>
      <c r="H1995" s="1">
        <v>3</v>
      </c>
      <c r="I1995" s="1">
        <f>Sales[[#This Row],[Selling Price]]*H1995</f>
        <v>441.57</v>
      </c>
      <c r="J1995" s="1">
        <f>VLOOKUP(Sales[[#This Row],[Product ID]],Products[],4,0)</f>
        <v>950.81</v>
      </c>
      <c r="K1995" s="1">
        <f>Sales[[#This Row],[Total Sales]]-Sales[[#This Row],[Cost price]]</f>
        <v>-509.23999999999995</v>
      </c>
      <c r="L1995" s="1" t="str">
        <f>TEXT(Sales[[#This Row],[Date and Time]],"dddd")</f>
        <v>Saturday</v>
      </c>
      <c r="M1995" s="1" t="str">
        <f>TEXT(Sales[[#This Row],[Date and Time]],"mm")</f>
        <v>10</v>
      </c>
      <c r="N1995" s="10" t="str">
        <f>TEXT(Sales[[#This Row],[Date and Time]],"mmmm")</f>
        <v>October</v>
      </c>
    </row>
    <row r="1996" spans="1:14" x14ac:dyDescent="0.3">
      <c r="A1996" s="1" t="s">
        <v>5464</v>
      </c>
      <c r="B1996" s="2">
        <v>45560.38380787037</v>
      </c>
      <c r="C1996" s="1" t="s">
        <v>3376</v>
      </c>
      <c r="D1996" s="1" t="s">
        <v>2367</v>
      </c>
      <c r="E1996" s="1" t="s">
        <v>3461</v>
      </c>
      <c r="F1996" s="1" t="s">
        <v>3469</v>
      </c>
      <c r="G1996" s="1">
        <v>43.92</v>
      </c>
      <c r="H1996" s="1">
        <v>5</v>
      </c>
      <c r="I1996" s="1">
        <f>Sales[[#This Row],[Selling Price]]*H1996</f>
        <v>219.60000000000002</v>
      </c>
      <c r="J1996" s="1">
        <f>VLOOKUP(Sales[[#This Row],[Product ID]],Products[],4,0)</f>
        <v>372.5</v>
      </c>
      <c r="K1996" s="1">
        <f>Sales[[#This Row],[Total Sales]]-Sales[[#This Row],[Cost price]]</f>
        <v>-152.89999999999998</v>
      </c>
      <c r="L1996" s="1" t="str">
        <f>TEXT(Sales[[#This Row],[Date and Time]],"dddd")</f>
        <v>Wednesday</v>
      </c>
      <c r="M1996" s="1" t="str">
        <f>TEXT(Sales[[#This Row],[Date and Time]],"mm")</f>
        <v>09</v>
      </c>
      <c r="N1996" s="10" t="str">
        <f>TEXT(Sales[[#This Row],[Date and Time]],"mmmm")</f>
        <v>September</v>
      </c>
    </row>
    <row r="1997" spans="1:14" x14ac:dyDescent="0.3">
      <c r="A1997" s="1" t="s">
        <v>5465</v>
      </c>
      <c r="B1997" s="2">
        <v>45352.440787037034</v>
      </c>
      <c r="C1997" s="1" t="s">
        <v>3296</v>
      </c>
      <c r="D1997" s="1" t="s">
        <v>809</v>
      </c>
      <c r="E1997" s="1" t="s">
        <v>3466</v>
      </c>
      <c r="F1997" s="1" t="s">
        <v>3469</v>
      </c>
      <c r="G1997" s="1">
        <v>1088.5999999999999</v>
      </c>
      <c r="H1997" s="1">
        <v>3</v>
      </c>
      <c r="I1997" s="1">
        <f>Sales[[#This Row],[Selling Price]]*H1997</f>
        <v>3265.7999999999997</v>
      </c>
      <c r="J1997" s="1">
        <f>VLOOKUP(Sales[[#This Row],[Product ID]],Products[],4,0)</f>
        <v>587.24</v>
      </c>
      <c r="K1997" s="1">
        <f>Sales[[#This Row],[Total Sales]]-Sales[[#This Row],[Cost price]]</f>
        <v>2678.5599999999995</v>
      </c>
      <c r="L1997" s="1" t="str">
        <f>TEXT(Sales[[#This Row],[Date and Time]],"dddd")</f>
        <v>Friday</v>
      </c>
      <c r="M1997" s="1" t="str">
        <f>TEXT(Sales[[#This Row],[Date and Time]],"mm")</f>
        <v>03</v>
      </c>
      <c r="N1997" s="10" t="str">
        <f>TEXT(Sales[[#This Row],[Date and Time]],"mmmm")</f>
        <v>March</v>
      </c>
    </row>
    <row r="1998" spans="1:14" x14ac:dyDescent="0.3">
      <c r="A1998" s="1" t="s">
        <v>5466</v>
      </c>
      <c r="B1998" s="2">
        <v>45525.266956018517</v>
      </c>
      <c r="C1998" s="1" t="s">
        <v>3418</v>
      </c>
      <c r="D1998" s="1" t="s">
        <v>3190</v>
      </c>
      <c r="E1998" s="1" t="s">
        <v>3471</v>
      </c>
      <c r="F1998" s="1" t="s">
        <v>3476</v>
      </c>
      <c r="G1998" s="1">
        <v>1244.33</v>
      </c>
      <c r="H1998" s="1">
        <v>2</v>
      </c>
      <c r="I1998" s="1">
        <f>Sales[[#This Row],[Selling Price]]*H1998</f>
        <v>2488.66</v>
      </c>
      <c r="J1998" s="1">
        <f>VLOOKUP(Sales[[#This Row],[Product ID]],Products[],4,0)</f>
        <v>563.57000000000005</v>
      </c>
      <c r="K1998" s="1">
        <f>Sales[[#This Row],[Total Sales]]-Sales[[#This Row],[Cost price]]</f>
        <v>1925.0899999999997</v>
      </c>
      <c r="L1998" s="1" t="str">
        <f>TEXT(Sales[[#This Row],[Date and Time]],"dddd")</f>
        <v>Wednesday</v>
      </c>
      <c r="M1998" s="1" t="str">
        <f>TEXT(Sales[[#This Row],[Date and Time]],"mm")</f>
        <v>08</v>
      </c>
      <c r="N1998" s="10" t="str">
        <f>TEXT(Sales[[#This Row],[Date and Time]],"mmmm")</f>
        <v>August</v>
      </c>
    </row>
    <row r="1999" spans="1:14" x14ac:dyDescent="0.3">
      <c r="A1999" s="1" t="s">
        <v>5467</v>
      </c>
      <c r="B1999" s="2">
        <v>45404.563171296293</v>
      </c>
      <c r="C1999" s="1" t="s">
        <v>3368</v>
      </c>
      <c r="D1999" s="1" t="s">
        <v>1683</v>
      </c>
      <c r="E1999" s="1" t="s">
        <v>3471</v>
      </c>
      <c r="F1999" s="1" t="s">
        <v>3469</v>
      </c>
      <c r="G1999" s="1">
        <v>1440.99</v>
      </c>
      <c r="H1999" s="1">
        <v>6</v>
      </c>
      <c r="I1999" s="1">
        <f>Sales[[#This Row],[Selling Price]]*H1999</f>
        <v>8645.94</v>
      </c>
      <c r="J1999" s="1">
        <f>VLOOKUP(Sales[[#This Row],[Product ID]],Products[],4,0)</f>
        <v>197.58</v>
      </c>
      <c r="K1999" s="1">
        <f>Sales[[#This Row],[Total Sales]]-Sales[[#This Row],[Cost price]]</f>
        <v>8448.36</v>
      </c>
      <c r="L1999" s="1" t="str">
        <f>TEXT(Sales[[#This Row],[Date and Time]],"dddd")</f>
        <v>Monday</v>
      </c>
      <c r="M1999" s="1" t="str">
        <f>TEXT(Sales[[#This Row],[Date and Time]],"mm")</f>
        <v>04</v>
      </c>
      <c r="N1999" s="10" t="str">
        <f>TEXT(Sales[[#This Row],[Date and Time]],"mmmm")</f>
        <v>April</v>
      </c>
    </row>
    <row r="2000" spans="1:14" x14ac:dyDescent="0.3">
      <c r="A2000" s="1" t="s">
        <v>5468</v>
      </c>
      <c r="B2000" s="2">
        <v>45322.352708333332</v>
      </c>
      <c r="C2000" s="1" t="s">
        <v>3267</v>
      </c>
      <c r="D2000" s="1" t="s">
        <v>2699</v>
      </c>
      <c r="E2000" s="1" t="s">
        <v>3464</v>
      </c>
      <c r="F2000" s="1" t="s">
        <v>3462</v>
      </c>
      <c r="G2000" s="1">
        <v>979.04</v>
      </c>
      <c r="H2000" s="1">
        <v>4</v>
      </c>
      <c r="I2000" s="1">
        <f>Sales[[#This Row],[Selling Price]]*H2000</f>
        <v>3916.16</v>
      </c>
      <c r="J2000" s="1">
        <f>VLOOKUP(Sales[[#This Row],[Product ID]],Products[],4,0)</f>
        <v>465.59</v>
      </c>
      <c r="K2000" s="1">
        <f>Sales[[#This Row],[Total Sales]]-Sales[[#This Row],[Cost price]]</f>
        <v>3450.5699999999997</v>
      </c>
      <c r="L2000" s="1" t="str">
        <f>TEXT(Sales[[#This Row],[Date and Time]],"dddd")</f>
        <v>Wednesday</v>
      </c>
      <c r="M2000" s="1" t="str">
        <f>TEXT(Sales[[#This Row],[Date and Time]],"mm")</f>
        <v>01</v>
      </c>
      <c r="N2000" s="10" t="str">
        <f>TEXT(Sales[[#This Row],[Date and Time]],"mmmm")</f>
        <v>January</v>
      </c>
    </row>
    <row r="2001" spans="1:14" x14ac:dyDescent="0.3">
      <c r="A2001" s="1" t="s">
        <v>5469</v>
      </c>
      <c r="B2001" s="2">
        <v>45402.681307870371</v>
      </c>
      <c r="C2001" s="1" t="s">
        <v>3405</v>
      </c>
      <c r="D2001" s="1" t="s">
        <v>2880</v>
      </c>
      <c r="E2001" s="1" t="s">
        <v>3471</v>
      </c>
      <c r="F2001" s="1" t="s">
        <v>3472</v>
      </c>
      <c r="G2001" s="1">
        <v>1063.8699999999999</v>
      </c>
      <c r="H2001" s="1">
        <v>4</v>
      </c>
      <c r="I2001" s="1">
        <f>Sales[[#This Row],[Selling Price]]*H2001</f>
        <v>4255.4799999999996</v>
      </c>
      <c r="J2001" s="1">
        <f>VLOOKUP(Sales[[#This Row],[Product ID]],Products[],4,0)</f>
        <v>143.38</v>
      </c>
      <c r="K2001" s="1">
        <f>Sales[[#This Row],[Total Sales]]-Sales[[#This Row],[Cost price]]</f>
        <v>4112.0999999999995</v>
      </c>
      <c r="L2001" s="1" t="str">
        <f>TEXT(Sales[[#This Row],[Date and Time]],"dddd")</f>
        <v>Saturday</v>
      </c>
      <c r="M2001" s="1" t="str">
        <f>TEXT(Sales[[#This Row],[Date and Time]],"mm")</f>
        <v>04</v>
      </c>
      <c r="N2001" s="10" t="str">
        <f>TEXT(Sales[[#This Row],[Date and Time]],"mmmm")</f>
        <v>April</v>
      </c>
    </row>
    <row r="2002" spans="1:14" x14ac:dyDescent="0.3">
      <c r="A2002" s="1" t="s">
        <v>5470</v>
      </c>
      <c r="B2002" s="2">
        <v>45574.477280092593</v>
      </c>
      <c r="C2002" s="1" t="s">
        <v>3378</v>
      </c>
      <c r="D2002" s="1" t="s">
        <v>1753</v>
      </c>
      <c r="E2002" s="1" t="s">
        <v>3479</v>
      </c>
      <c r="F2002" s="1" t="s">
        <v>3476</v>
      </c>
      <c r="G2002" s="1">
        <v>293.14999999999998</v>
      </c>
      <c r="H2002" s="1">
        <v>1</v>
      </c>
      <c r="I2002" s="1">
        <f>Sales[[#This Row],[Selling Price]]*H2002</f>
        <v>293.14999999999998</v>
      </c>
      <c r="J2002" s="1">
        <f>VLOOKUP(Sales[[#This Row],[Product ID]],Products[],4,0)</f>
        <v>358.25</v>
      </c>
      <c r="K2002" s="1">
        <f>Sales[[#This Row],[Total Sales]]-Sales[[#This Row],[Cost price]]</f>
        <v>-65.100000000000023</v>
      </c>
      <c r="L2002" s="1" t="str">
        <f>TEXT(Sales[[#This Row],[Date and Time]],"dddd")</f>
        <v>Wednesday</v>
      </c>
      <c r="M2002" s="1" t="str">
        <f>TEXT(Sales[[#This Row],[Date and Time]],"mm")</f>
        <v>10</v>
      </c>
      <c r="N2002" s="10" t="str">
        <f>TEXT(Sales[[#This Row],[Date and Time]],"mmmm")</f>
        <v>October</v>
      </c>
    </row>
    <row r="2003" spans="1:14" x14ac:dyDescent="0.3">
      <c r="A2003" s="1" t="s">
        <v>5471</v>
      </c>
      <c r="B2003" s="2">
        <v>45351.257465277777</v>
      </c>
      <c r="C2003" s="1" t="s">
        <v>3430</v>
      </c>
      <c r="D2003" s="1" t="s">
        <v>3118</v>
      </c>
      <c r="E2003" s="1" t="s">
        <v>3464</v>
      </c>
      <c r="F2003" s="1" t="s">
        <v>3467</v>
      </c>
      <c r="G2003" s="1">
        <v>179.29</v>
      </c>
      <c r="H2003" s="1">
        <v>4</v>
      </c>
      <c r="I2003" s="1">
        <f>Sales[[#This Row],[Selling Price]]*H2003</f>
        <v>717.16</v>
      </c>
      <c r="J2003" s="1">
        <f>VLOOKUP(Sales[[#This Row],[Product ID]],Products[],4,0)</f>
        <v>102.73</v>
      </c>
      <c r="K2003" s="1">
        <f>Sales[[#This Row],[Total Sales]]-Sales[[#This Row],[Cost price]]</f>
        <v>614.42999999999995</v>
      </c>
      <c r="L2003" s="1" t="str">
        <f>TEXT(Sales[[#This Row],[Date and Time]],"dddd")</f>
        <v>Thursday</v>
      </c>
      <c r="M2003" s="1" t="str">
        <f>TEXT(Sales[[#This Row],[Date and Time]],"mm")</f>
        <v>02</v>
      </c>
      <c r="N2003" s="10" t="str">
        <f>TEXT(Sales[[#This Row],[Date and Time]],"mmmm")</f>
        <v>February</v>
      </c>
    </row>
    <row r="2004" spans="1:14" x14ac:dyDescent="0.3">
      <c r="A2004" s="1" t="s">
        <v>5472</v>
      </c>
      <c r="B2004" s="2">
        <v>45395.963518518518</v>
      </c>
      <c r="C2004" s="1" t="s">
        <v>3332</v>
      </c>
      <c r="D2004" s="1" t="s">
        <v>1491</v>
      </c>
      <c r="E2004" s="1" t="s">
        <v>3464</v>
      </c>
      <c r="F2004" s="1" t="s">
        <v>3469</v>
      </c>
      <c r="G2004" s="1">
        <v>39.89</v>
      </c>
      <c r="H2004" s="1">
        <v>4</v>
      </c>
      <c r="I2004" s="1">
        <f>Sales[[#This Row],[Selling Price]]*H2004</f>
        <v>159.56</v>
      </c>
      <c r="J2004" s="1">
        <f>VLOOKUP(Sales[[#This Row],[Product ID]],Products[],4,0)</f>
        <v>348.54</v>
      </c>
      <c r="K2004" s="1">
        <f>Sales[[#This Row],[Total Sales]]-Sales[[#This Row],[Cost price]]</f>
        <v>-188.98000000000002</v>
      </c>
      <c r="L2004" s="1" t="str">
        <f>TEXT(Sales[[#This Row],[Date and Time]],"dddd")</f>
        <v>Saturday</v>
      </c>
      <c r="M2004" s="1" t="str">
        <f>TEXT(Sales[[#This Row],[Date and Time]],"mm")</f>
        <v>04</v>
      </c>
      <c r="N2004" s="10" t="str">
        <f>TEXT(Sales[[#This Row],[Date and Time]],"mmmm")</f>
        <v>April</v>
      </c>
    </row>
    <row r="2005" spans="1:14" x14ac:dyDescent="0.3">
      <c r="A2005" s="1" t="s">
        <v>5473</v>
      </c>
      <c r="B2005" s="2">
        <v>45415.983703703707</v>
      </c>
      <c r="C2005" s="1" t="s">
        <v>3447</v>
      </c>
      <c r="D2005" s="1" t="s">
        <v>2221</v>
      </c>
      <c r="E2005" s="1" t="s">
        <v>3471</v>
      </c>
      <c r="F2005" s="1" t="s">
        <v>3476</v>
      </c>
      <c r="G2005" s="1">
        <v>141.68</v>
      </c>
      <c r="H2005" s="1">
        <v>4</v>
      </c>
      <c r="I2005" s="1">
        <f>Sales[[#This Row],[Selling Price]]*H2005</f>
        <v>566.72</v>
      </c>
      <c r="J2005" s="1">
        <f>VLOOKUP(Sales[[#This Row],[Product ID]],Products[],4,0)</f>
        <v>521.98</v>
      </c>
      <c r="K2005" s="1">
        <f>Sales[[#This Row],[Total Sales]]-Sales[[#This Row],[Cost price]]</f>
        <v>44.740000000000009</v>
      </c>
      <c r="L2005" s="1" t="str">
        <f>TEXT(Sales[[#This Row],[Date and Time]],"dddd")</f>
        <v>Friday</v>
      </c>
      <c r="M2005" s="1" t="str">
        <f>TEXT(Sales[[#This Row],[Date and Time]],"mm")</f>
        <v>05</v>
      </c>
      <c r="N2005" s="10" t="str">
        <f>TEXT(Sales[[#This Row],[Date and Time]],"mmmm")</f>
        <v>May</v>
      </c>
    </row>
    <row r="2006" spans="1:14" x14ac:dyDescent="0.3">
      <c r="A2006" s="1" t="s">
        <v>5474</v>
      </c>
      <c r="B2006" s="2">
        <v>45553.954502314817</v>
      </c>
      <c r="C2006" s="1" t="s">
        <v>3352</v>
      </c>
      <c r="D2006" s="1" t="s">
        <v>2126</v>
      </c>
      <c r="E2006" s="1" t="s">
        <v>3466</v>
      </c>
      <c r="F2006" s="1" t="s">
        <v>3476</v>
      </c>
      <c r="G2006" s="1">
        <v>213.54</v>
      </c>
      <c r="H2006" s="1">
        <v>8</v>
      </c>
      <c r="I2006" s="1">
        <f>Sales[[#This Row],[Selling Price]]*H2006</f>
        <v>1708.32</v>
      </c>
      <c r="J2006" s="1">
        <f>VLOOKUP(Sales[[#This Row],[Product ID]],Products[],4,0)</f>
        <v>404.57</v>
      </c>
      <c r="K2006" s="1">
        <f>Sales[[#This Row],[Total Sales]]-Sales[[#This Row],[Cost price]]</f>
        <v>1303.75</v>
      </c>
      <c r="L2006" s="1" t="str">
        <f>TEXT(Sales[[#This Row],[Date and Time]],"dddd")</f>
        <v>Wednesday</v>
      </c>
      <c r="M2006" s="1" t="str">
        <f>TEXT(Sales[[#This Row],[Date and Time]],"mm")</f>
        <v>09</v>
      </c>
      <c r="N2006" s="10" t="str">
        <f>TEXT(Sales[[#This Row],[Date and Time]],"mmmm")</f>
        <v>September</v>
      </c>
    </row>
    <row r="2007" spans="1:14" x14ac:dyDescent="0.3">
      <c r="A2007" s="1" t="s">
        <v>5475</v>
      </c>
      <c r="B2007" s="2">
        <v>45498.047268518516</v>
      </c>
      <c r="C2007" s="1" t="s">
        <v>3383</v>
      </c>
      <c r="D2007" s="1" t="s">
        <v>1179</v>
      </c>
      <c r="E2007" s="1" t="s">
        <v>3464</v>
      </c>
      <c r="F2007" s="1" t="s">
        <v>3462</v>
      </c>
      <c r="G2007" s="1">
        <v>1203.6600000000001</v>
      </c>
      <c r="H2007" s="1">
        <v>6</v>
      </c>
      <c r="I2007" s="1">
        <f>Sales[[#This Row],[Selling Price]]*H2007</f>
        <v>7221.9600000000009</v>
      </c>
      <c r="J2007" s="1">
        <f>VLOOKUP(Sales[[#This Row],[Product ID]],Products[],4,0)</f>
        <v>692.63</v>
      </c>
      <c r="K2007" s="1">
        <f>Sales[[#This Row],[Total Sales]]-Sales[[#This Row],[Cost price]]</f>
        <v>6529.3300000000008</v>
      </c>
      <c r="L2007" s="1" t="str">
        <f>TEXT(Sales[[#This Row],[Date and Time]],"dddd")</f>
        <v>Thursday</v>
      </c>
      <c r="M2007" s="1" t="str">
        <f>TEXT(Sales[[#This Row],[Date and Time]],"mm")</f>
        <v>07</v>
      </c>
      <c r="N2007" s="10" t="str">
        <f>TEXT(Sales[[#This Row],[Date and Time]],"mmmm")</f>
        <v>July</v>
      </c>
    </row>
    <row r="2008" spans="1:14" x14ac:dyDescent="0.3">
      <c r="A2008" s="1" t="s">
        <v>5476</v>
      </c>
      <c r="B2008" s="2">
        <v>45447.572094907409</v>
      </c>
      <c r="C2008" s="1" t="s">
        <v>3343</v>
      </c>
      <c r="D2008" s="1" t="s">
        <v>1103</v>
      </c>
      <c r="E2008" s="1" t="s">
        <v>3461</v>
      </c>
      <c r="F2008" s="1" t="s">
        <v>3476</v>
      </c>
      <c r="G2008" s="1">
        <v>1997.89</v>
      </c>
      <c r="H2008" s="1">
        <v>9</v>
      </c>
      <c r="I2008" s="1">
        <f>Sales[[#This Row],[Selling Price]]*H2008</f>
        <v>17981.010000000002</v>
      </c>
      <c r="J2008" s="1">
        <f>VLOOKUP(Sales[[#This Row],[Product ID]],Products[],4,0)</f>
        <v>105.91</v>
      </c>
      <c r="K2008" s="1">
        <f>Sales[[#This Row],[Total Sales]]-Sales[[#This Row],[Cost price]]</f>
        <v>17875.100000000002</v>
      </c>
      <c r="L2008" s="1" t="str">
        <f>TEXT(Sales[[#This Row],[Date and Time]],"dddd")</f>
        <v>Tuesday</v>
      </c>
      <c r="M2008" s="1" t="str">
        <f>TEXT(Sales[[#This Row],[Date and Time]],"mm")</f>
        <v>06</v>
      </c>
      <c r="N2008" s="10" t="str">
        <f>TEXT(Sales[[#This Row],[Date and Time]],"mmmm")</f>
        <v>June</v>
      </c>
    </row>
    <row r="2009" spans="1:14" x14ac:dyDescent="0.3">
      <c r="A2009" s="1" t="s">
        <v>5477</v>
      </c>
      <c r="B2009" s="2">
        <v>45567.50072916667</v>
      </c>
      <c r="C2009" s="1" t="s">
        <v>3217</v>
      </c>
      <c r="D2009" s="1" t="s">
        <v>475</v>
      </c>
      <c r="E2009" s="1" t="s">
        <v>3464</v>
      </c>
      <c r="F2009" s="1" t="s">
        <v>3469</v>
      </c>
      <c r="G2009" s="1">
        <v>1129.45</v>
      </c>
      <c r="H2009" s="1">
        <v>6</v>
      </c>
      <c r="I2009" s="1">
        <f>Sales[[#This Row],[Selling Price]]*H2009</f>
        <v>6776.7000000000007</v>
      </c>
      <c r="J2009" s="1">
        <f>VLOOKUP(Sales[[#This Row],[Product ID]],Products[],4,0)</f>
        <v>253.61</v>
      </c>
      <c r="K2009" s="1">
        <f>Sales[[#This Row],[Total Sales]]-Sales[[#This Row],[Cost price]]</f>
        <v>6523.0900000000011</v>
      </c>
      <c r="L2009" s="1" t="str">
        <f>TEXT(Sales[[#This Row],[Date and Time]],"dddd")</f>
        <v>Wednesday</v>
      </c>
      <c r="M2009" s="1" t="str">
        <f>TEXT(Sales[[#This Row],[Date and Time]],"mm")</f>
        <v>10</v>
      </c>
      <c r="N2009" s="10" t="str">
        <f>TEXT(Sales[[#This Row],[Date and Time]],"mmmm")</f>
        <v>October</v>
      </c>
    </row>
    <row r="2010" spans="1:14" x14ac:dyDescent="0.3">
      <c r="A2010" s="1" t="s">
        <v>5478</v>
      </c>
      <c r="B2010" s="2">
        <v>45466.396435185183</v>
      </c>
      <c r="C2010" s="1" t="s">
        <v>3433</v>
      </c>
      <c r="D2010" s="1" t="s">
        <v>830</v>
      </c>
      <c r="E2010" s="1" t="s">
        <v>3461</v>
      </c>
      <c r="F2010" s="1" t="s">
        <v>3476</v>
      </c>
      <c r="G2010" s="1">
        <v>318.64</v>
      </c>
      <c r="H2010" s="1">
        <v>9</v>
      </c>
      <c r="I2010" s="1">
        <f>Sales[[#This Row],[Selling Price]]*H2010</f>
        <v>2867.7599999999998</v>
      </c>
      <c r="J2010" s="1">
        <f>VLOOKUP(Sales[[#This Row],[Product ID]],Products[],4,0)</f>
        <v>452.2</v>
      </c>
      <c r="K2010" s="1">
        <f>Sales[[#This Row],[Total Sales]]-Sales[[#This Row],[Cost price]]</f>
        <v>2415.56</v>
      </c>
      <c r="L2010" s="1" t="str">
        <f>TEXT(Sales[[#This Row],[Date and Time]],"dddd")</f>
        <v>Sunday</v>
      </c>
      <c r="M2010" s="1" t="str">
        <f>TEXT(Sales[[#This Row],[Date and Time]],"mm")</f>
        <v>06</v>
      </c>
      <c r="N2010" s="10" t="str">
        <f>TEXT(Sales[[#This Row],[Date and Time]],"mmmm")</f>
        <v>June</v>
      </c>
    </row>
    <row r="2011" spans="1:14" x14ac:dyDescent="0.3">
      <c r="A2011" s="1" t="s">
        <v>5479</v>
      </c>
      <c r="B2011" s="2">
        <v>45516.721770833334</v>
      </c>
      <c r="C2011" s="1" t="s">
        <v>3327</v>
      </c>
      <c r="D2011" s="1" t="s">
        <v>1956</v>
      </c>
      <c r="E2011" s="1" t="s">
        <v>3461</v>
      </c>
      <c r="F2011" s="1" t="s">
        <v>3467</v>
      </c>
      <c r="G2011" s="1">
        <v>1575.79</v>
      </c>
      <c r="H2011" s="1">
        <v>6</v>
      </c>
      <c r="I2011" s="1">
        <f>Sales[[#This Row],[Selling Price]]*H2011</f>
        <v>9454.74</v>
      </c>
      <c r="J2011" s="1">
        <f>VLOOKUP(Sales[[#This Row],[Product ID]],Products[],4,0)</f>
        <v>984.71</v>
      </c>
      <c r="K2011" s="1">
        <f>Sales[[#This Row],[Total Sales]]-Sales[[#This Row],[Cost price]]</f>
        <v>8470.0299999999988</v>
      </c>
      <c r="L2011" s="1" t="str">
        <f>TEXT(Sales[[#This Row],[Date and Time]],"dddd")</f>
        <v>Monday</v>
      </c>
      <c r="M2011" s="1" t="str">
        <f>TEXT(Sales[[#This Row],[Date and Time]],"mm")</f>
        <v>08</v>
      </c>
      <c r="N2011" s="10" t="str">
        <f>TEXT(Sales[[#This Row],[Date and Time]],"mmmm")</f>
        <v>August</v>
      </c>
    </row>
    <row r="2012" spans="1:14" x14ac:dyDescent="0.3">
      <c r="A2012" s="1" t="s">
        <v>5480</v>
      </c>
      <c r="B2012" s="2">
        <v>45296.347395833334</v>
      </c>
      <c r="C2012" s="1" t="s">
        <v>3347</v>
      </c>
      <c r="D2012" s="1" t="s">
        <v>1902</v>
      </c>
      <c r="E2012" s="1" t="s">
        <v>3471</v>
      </c>
      <c r="F2012" s="1" t="s">
        <v>3469</v>
      </c>
      <c r="G2012" s="1">
        <v>117.87</v>
      </c>
      <c r="H2012" s="1">
        <v>8</v>
      </c>
      <c r="I2012" s="1">
        <f>Sales[[#This Row],[Selling Price]]*H2012</f>
        <v>942.96</v>
      </c>
      <c r="J2012" s="1">
        <f>VLOOKUP(Sales[[#This Row],[Product ID]],Products[],4,0)</f>
        <v>211.14</v>
      </c>
      <c r="K2012" s="1">
        <f>Sales[[#This Row],[Total Sales]]-Sales[[#This Row],[Cost price]]</f>
        <v>731.82</v>
      </c>
      <c r="L2012" s="1" t="str">
        <f>TEXT(Sales[[#This Row],[Date and Time]],"dddd")</f>
        <v>Friday</v>
      </c>
      <c r="M2012" s="1" t="str">
        <f>TEXT(Sales[[#This Row],[Date and Time]],"mm")</f>
        <v>01</v>
      </c>
      <c r="N2012" s="10" t="str">
        <f>TEXT(Sales[[#This Row],[Date and Time]],"mmmm")</f>
        <v>January</v>
      </c>
    </row>
    <row r="2013" spans="1:14" x14ac:dyDescent="0.3">
      <c r="A2013" s="1" t="s">
        <v>5481</v>
      </c>
      <c r="B2013" s="2">
        <v>45506.477233796293</v>
      </c>
      <c r="C2013" s="1" t="s">
        <v>3400</v>
      </c>
      <c r="D2013" s="1" t="s">
        <v>1204</v>
      </c>
      <c r="E2013" s="1" t="s">
        <v>3461</v>
      </c>
      <c r="F2013" s="1" t="s">
        <v>3472</v>
      </c>
      <c r="G2013" s="1">
        <v>618.5</v>
      </c>
      <c r="H2013" s="1">
        <v>2</v>
      </c>
      <c r="I2013" s="1">
        <f>Sales[[#This Row],[Selling Price]]*H2013</f>
        <v>1237</v>
      </c>
      <c r="J2013" s="1">
        <f>VLOOKUP(Sales[[#This Row],[Product ID]],Products[],4,0)</f>
        <v>257.93</v>
      </c>
      <c r="K2013" s="1">
        <f>Sales[[#This Row],[Total Sales]]-Sales[[#This Row],[Cost price]]</f>
        <v>979.06999999999994</v>
      </c>
      <c r="L2013" s="1" t="str">
        <f>TEXT(Sales[[#This Row],[Date and Time]],"dddd")</f>
        <v>Friday</v>
      </c>
      <c r="M2013" s="1" t="str">
        <f>TEXT(Sales[[#This Row],[Date and Time]],"mm")</f>
        <v>08</v>
      </c>
      <c r="N2013" s="10" t="str">
        <f>TEXT(Sales[[#This Row],[Date and Time]],"mmmm")</f>
        <v>August</v>
      </c>
    </row>
    <row r="2014" spans="1:14" x14ac:dyDescent="0.3">
      <c r="A2014" s="1" t="s">
        <v>5482</v>
      </c>
      <c r="B2014" s="2">
        <v>45490.40353009259</v>
      </c>
      <c r="C2014" s="1" t="s">
        <v>3402</v>
      </c>
      <c r="D2014" s="1" t="s">
        <v>3011</v>
      </c>
      <c r="E2014" s="1" t="s">
        <v>3461</v>
      </c>
      <c r="F2014" s="1" t="s">
        <v>3462</v>
      </c>
      <c r="G2014" s="1">
        <v>1979.81</v>
      </c>
      <c r="H2014" s="1">
        <v>9</v>
      </c>
      <c r="I2014" s="1">
        <f>Sales[[#This Row],[Selling Price]]*H2014</f>
        <v>17818.29</v>
      </c>
      <c r="J2014" s="1">
        <f>VLOOKUP(Sales[[#This Row],[Product ID]],Products[],4,0)</f>
        <v>581.64</v>
      </c>
      <c r="K2014" s="1">
        <f>Sales[[#This Row],[Total Sales]]-Sales[[#This Row],[Cost price]]</f>
        <v>17236.650000000001</v>
      </c>
      <c r="L2014" s="1" t="str">
        <f>TEXT(Sales[[#This Row],[Date and Time]],"dddd")</f>
        <v>Wednesday</v>
      </c>
      <c r="M2014" s="1" t="str">
        <f>TEXT(Sales[[#This Row],[Date and Time]],"mm")</f>
        <v>07</v>
      </c>
      <c r="N2014" s="10" t="str">
        <f>TEXT(Sales[[#This Row],[Date and Time]],"mmmm")</f>
        <v>July</v>
      </c>
    </row>
    <row r="2015" spans="1:14" x14ac:dyDescent="0.3">
      <c r="A2015" s="1" t="s">
        <v>5483</v>
      </c>
      <c r="B2015" s="2">
        <v>45552.611550925925</v>
      </c>
      <c r="C2015" s="1" t="s">
        <v>3411</v>
      </c>
      <c r="D2015" s="1" t="s">
        <v>1491</v>
      </c>
      <c r="E2015" s="1" t="s">
        <v>3461</v>
      </c>
      <c r="F2015" s="1" t="s">
        <v>3469</v>
      </c>
      <c r="G2015" s="1">
        <v>658.55</v>
      </c>
      <c r="H2015" s="1">
        <v>7</v>
      </c>
      <c r="I2015" s="1">
        <f>Sales[[#This Row],[Selling Price]]*H2015</f>
        <v>4609.8499999999995</v>
      </c>
      <c r="J2015" s="1">
        <f>VLOOKUP(Sales[[#This Row],[Product ID]],Products[],4,0)</f>
        <v>688.88</v>
      </c>
      <c r="K2015" s="1">
        <f>Sales[[#This Row],[Total Sales]]-Sales[[#This Row],[Cost price]]</f>
        <v>3920.9699999999993</v>
      </c>
      <c r="L2015" s="1" t="str">
        <f>TEXT(Sales[[#This Row],[Date and Time]],"dddd")</f>
        <v>Tuesday</v>
      </c>
      <c r="M2015" s="1" t="str">
        <f>TEXT(Sales[[#This Row],[Date and Time]],"mm")</f>
        <v>09</v>
      </c>
      <c r="N2015" s="10" t="str">
        <f>TEXT(Sales[[#This Row],[Date and Time]],"mmmm")</f>
        <v>September</v>
      </c>
    </row>
    <row r="2016" spans="1:14" x14ac:dyDescent="0.3">
      <c r="A2016" s="1" t="s">
        <v>5484</v>
      </c>
      <c r="B2016" s="2">
        <v>45302.547407407408</v>
      </c>
      <c r="C2016" s="1" t="s">
        <v>3253</v>
      </c>
      <c r="D2016" s="1" t="s">
        <v>449</v>
      </c>
      <c r="E2016" s="1" t="s">
        <v>3479</v>
      </c>
      <c r="F2016" s="1" t="s">
        <v>3472</v>
      </c>
      <c r="G2016" s="1">
        <v>183.51</v>
      </c>
      <c r="H2016" s="1">
        <v>2</v>
      </c>
      <c r="I2016" s="1">
        <f>Sales[[#This Row],[Selling Price]]*H2016</f>
        <v>367.02</v>
      </c>
      <c r="J2016" s="1">
        <f>VLOOKUP(Sales[[#This Row],[Product ID]],Products[],4,0)</f>
        <v>34.31</v>
      </c>
      <c r="K2016" s="1">
        <f>Sales[[#This Row],[Total Sales]]-Sales[[#This Row],[Cost price]]</f>
        <v>332.71</v>
      </c>
      <c r="L2016" s="1" t="str">
        <f>TEXT(Sales[[#This Row],[Date and Time]],"dddd")</f>
        <v>Thursday</v>
      </c>
      <c r="M2016" s="1" t="str">
        <f>TEXT(Sales[[#This Row],[Date and Time]],"mm")</f>
        <v>01</v>
      </c>
      <c r="N2016" s="10" t="str">
        <f>TEXT(Sales[[#This Row],[Date and Time]],"mmmm")</f>
        <v>January</v>
      </c>
    </row>
    <row r="2017" spans="1:14" x14ac:dyDescent="0.3">
      <c r="A2017" s="1" t="s">
        <v>5485</v>
      </c>
      <c r="B2017" s="2">
        <v>45323.332824074074</v>
      </c>
      <c r="C2017" s="1" t="s">
        <v>3367</v>
      </c>
      <c r="D2017" s="1" t="s">
        <v>1065</v>
      </c>
      <c r="E2017" s="1" t="s">
        <v>3464</v>
      </c>
      <c r="F2017" s="1" t="s">
        <v>3467</v>
      </c>
      <c r="G2017" s="1">
        <v>218.39</v>
      </c>
      <c r="H2017" s="1">
        <v>4</v>
      </c>
      <c r="I2017" s="1">
        <f>Sales[[#This Row],[Selling Price]]*H2017</f>
        <v>873.56</v>
      </c>
      <c r="J2017" s="1">
        <f>VLOOKUP(Sales[[#This Row],[Product ID]],Products[],4,0)</f>
        <v>380.81</v>
      </c>
      <c r="K2017" s="1">
        <f>Sales[[#This Row],[Total Sales]]-Sales[[#This Row],[Cost price]]</f>
        <v>492.74999999999994</v>
      </c>
      <c r="L2017" s="1" t="str">
        <f>TEXT(Sales[[#This Row],[Date and Time]],"dddd")</f>
        <v>Thursday</v>
      </c>
      <c r="M2017" s="1" t="str">
        <f>TEXT(Sales[[#This Row],[Date and Time]],"mm")</f>
        <v>02</v>
      </c>
      <c r="N2017" s="10" t="str">
        <f>TEXT(Sales[[#This Row],[Date and Time]],"mmmm")</f>
        <v>February</v>
      </c>
    </row>
    <row r="2018" spans="1:14" x14ac:dyDescent="0.3">
      <c r="A2018" s="1" t="s">
        <v>5486</v>
      </c>
      <c r="B2018" s="2">
        <v>45323.676539351851</v>
      </c>
      <c r="C2018" s="1" t="s">
        <v>3415</v>
      </c>
      <c r="D2018" s="1" t="s">
        <v>555</v>
      </c>
      <c r="E2018" s="1" t="s">
        <v>3466</v>
      </c>
      <c r="F2018" s="1" t="s">
        <v>3472</v>
      </c>
      <c r="G2018" s="1">
        <v>1018.05</v>
      </c>
      <c r="H2018" s="1">
        <v>8</v>
      </c>
      <c r="I2018" s="1">
        <f>Sales[[#This Row],[Selling Price]]*H2018</f>
        <v>8144.4</v>
      </c>
      <c r="J2018" s="1">
        <f>VLOOKUP(Sales[[#This Row],[Product ID]],Products[],4,0)</f>
        <v>109.48</v>
      </c>
      <c r="K2018" s="1">
        <f>Sales[[#This Row],[Total Sales]]-Sales[[#This Row],[Cost price]]</f>
        <v>8034.92</v>
      </c>
      <c r="L2018" s="1" t="str">
        <f>TEXT(Sales[[#This Row],[Date and Time]],"dddd")</f>
        <v>Thursday</v>
      </c>
      <c r="M2018" s="1" t="str">
        <f>TEXT(Sales[[#This Row],[Date and Time]],"mm")</f>
        <v>02</v>
      </c>
      <c r="N2018" s="10" t="str">
        <f>TEXT(Sales[[#This Row],[Date and Time]],"mmmm")</f>
        <v>February</v>
      </c>
    </row>
    <row r="2019" spans="1:14" x14ac:dyDescent="0.3">
      <c r="A2019" s="1" t="s">
        <v>5487</v>
      </c>
      <c r="B2019" s="2">
        <v>45331.057245370372</v>
      </c>
      <c r="C2019" s="1" t="s">
        <v>3402</v>
      </c>
      <c r="D2019" s="1" t="s">
        <v>1686</v>
      </c>
      <c r="E2019" s="1" t="s">
        <v>3466</v>
      </c>
      <c r="F2019" s="1" t="s">
        <v>3472</v>
      </c>
      <c r="G2019" s="1">
        <v>1497.02</v>
      </c>
      <c r="H2019" s="1">
        <v>9</v>
      </c>
      <c r="I2019" s="1">
        <f>Sales[[#This Row],[Selling Price]]*H2019</f>
        <v>13473.18</v>
      </c>
      <c r="J2019" s="1">
        <f>VLOOKUP(Sales[[#This Row],[Product ID]],Products[],4,0)</f>
        <v>581.64</v>
      </c>
      <c r="K2019" s="1">
        <f>Sales[[#This Row],[Total Sales]]-Sales[[#This Row],[Cost price]]</f>
        <v>12891.54</v>
      </c>
      <c r="L2019" s="1" t="str">
        <f>TEXT(Sales[[#This Row],[Date and Time]],"dddd")</f>
        <v>Friday</v>
      </c>
      <c r="M2019" s="1" t="str">
        <f>TEXT(Sales[[#This Row],[Date and Time]],"mm")</f>
        <v>02</v>
      </c>
      <c r="N2019" s="10" t="str">
        <f>TEXT(Sales[[#This Row],[Date and Time]],"mmmm")</f>
        <v>February</v>
      </c>
    </row>
    <row r="2020" spans="1:14" x14ac:dyDescent="0.3">
      <c r="A2020" s="1" t="s">
        <v>5488</v>
      </c>
      <c r="B2020" s="2">
        <v>45322.142835648148</v>
      </c>
      <c r="C2020" s="1" t="s">
        <v>3451</v>
      </c>
      <c r="D2020" s="1" t="s">
        <v>1482</v>
      </c>
      <c r="E2020" s="1" t="s">
        <v>3464</v>
      </c>
      <c r="F2020" s="1" t="s">
        <v>3476</v>
      </c>
      <c r="G2020" s="1">
        <v>836.18</v>
      </c>
      <c r="H2020" s="1">
        <v>4</v>
      </c>
      <c r="I2020" s="1">
        <f>Sales[[#This Row],[Selling Price]]*H2020</f>
        <v>3344.72</v>
      </c>
      <c r="J2020" s="1">
        <f>VLOOKUP(Sales[[#This Row],[Product ID]],Products[],4,0)</f>
        <v>565.99</v>
      </c>
      <c r="K2020" s="1">
        <f>Sales[[#This Row],[Total Sales]]-Sales[[#This Row],[Cost price]]</f>
        <v>2778.7299999999996</v>
      </c>
      <c r="L2020" s="1" t="str">
        <f>TEXT(Sales[[#This Row],[Date and Time]],"dddd")</f>
        <v>Wednesday</v>
      </c>
      <c r="M2020" s="1" t="str">
        <f>TEXT(Sales[[#This Row],[Date and Time]],"mm")</f>
        <v>01</v>
      </c>
      <c r="N2020" s="10" t="str">
        <f>TEXT(Sales[[#This Row],[Date and Time]],"mmmm")</f>
        <v>January</v>
      </c>
    </row>
    <row r="2021" spans="1:14" x14ac:dyDescent="0.3">
      <c r="A2021" s="1" t="s">
        <v>5489</v>
      </c>
      <c r="B2021" s="2">
        <v>45371.607638888891</v>
      </c>
      <c r="C2021" s="1" t="s">
        <v>3274</v>
      </c>
      <c r="D2021" s="1" t="s">
        <v>2568</v>
      </c>
      <c r="E2021" s="1" t="s">
        <v>3479</v>
      </c>
      <c r="F2021" s="1" t="s">
        <v>3476</v>
      </c>
      <c r="G2021" s="1">
        <v>1077.3599999999999</v>
      </c>
      <c r="H2021" s="1">
        <v>8</v>
      </c>
      <c r="I2021" s="1">
        <f>Sales[[#This Row],[Selling Price]]*H2021</f>
        <v>8618.8799999999992</v>
      </c>
      <c r="J2021" s="1">
        <f>VLOOKUP(Sales[[#This Row],[Product ID]],Products[],4,0)</f>
        <v>951.64</v>
      </c>
      <c r="K2021" s="1">
        <f>Sales[[#This Row],[Total Sales]]-Sales[[#This Row],[Cost price]]</f>
        <v>7667.2399999999989</v>
      </c>
      <c r="L2021" s="1" t="str">
        <f>TEXT(Sales[[#This Row],[Date and Time]],"dddd")</f>
        <v>Wednesday</v>
      </c>
      <c r="M2021" s="1" t="str">
        <f>TEXT(Sales[[#This Row],[Date and Time]],"mm")</f>
        <v>03</v>
      </c>
      <c r="N2021" s="10" t="str">
        <f>TEXT(Sales[[#This Row],[Date and Time]],"mmmm")</f>
        <v>March</v>
      </c>
    </row>
    <row r="2022" spans="1:14" x14ac:dyDescent="0.3">
      <c r="A2022" s="1" t="s">
        <v>5490</v>
      </c>
      <c r="B2022" s="2">
        <v>45505.272858796299</v>
      </c>
      <c r="C2022" s="1" t="s">
        <v>3381</v>
      </c>
      <c r="D2022" s="1" t="s">
        <v>889</v>
      </c>
      <c r="E2022" s="1" t="s">
        <v>3479</v>
      </c>
      <c r="F2022" s="1" t="s">
        <v>3472</v>
      </c>
      <c r="G2022" s="1">
        <v>131.66999999999999</v>
      </c>
      <c r="H2022" s="1">
        <v>7</v>
      </c>
      <c r="I2022" s="1">
        <f>Sales[[#This Row],[Selling Price]]*H2022</f>
        <v>921.68999999999994</v>
      </c>
      <c r="J2022" s="1">
        <f>VLOOKUP(Sales[[#This Row],[Product ID]],Products[],4,0)</f>
        <v>505.04</v>
      </c>
      <c r="K2022" s="1">
        <f>Sales[[#This Row],[Total Sales]]-Sales[[#This Row],[Cost price]]</f>
        <v>416.64999999999992</v>
      </c>
      <c r="L2022" s="1" t="str">
        <f>TEXT(Sales[[#This Row],[Date and Time]],"dddd")</f>
        <v>Thursday</v>
      </c>
      <c r="M2022" s="1" t="str">
        <f>TEXT(Sales[[#This Row],[Date and Time]],"mm")</f>
        <v>08</v>
      </c>
      <c r="N2022" s="10" t="str">
        <f>TEXT(Sales[[#This Row],[Date and Time]],"mmmm")</f>
        <v>August</v>
      </c>
    </row>
    <row r="2023" spans="1:14" x14ac:dyDescent="0.3">
      <c r="A2023" s="1" t="s">
        <v>5491</v>
      </c>
      <c r="B2023" s="2">
        <v>45313.682245370372</v>
      </c>
      <c r="C2023" s="1" t="s">
        <v>3336</v>
      </c>
      <c r="D2023" s="1" t="s">
        <v>1663</v>
      </c>
      <c r="E2023" s="1" t="s">
        <v>3464</v>
      </c>
      <c r="F2023" s="1" t="s">
        <v>3472</v>
      </c>
      <c r="G2023" s="1">
        <v>1110.68</v>
      </c>
      <c r="H2023" s="1">
        <v>1</v>
      </c>
      <c r="I2023" s="1">
        <f>Sales[[#This Row],[Selling Price]]*H2023</f>
        <v>1110.68</v>
      </c>
      <c r="J2023" s="1">
        <f>VLOOKUP(Sales[[#This Row],[Product ID]],Products[],4,0)</f>
        <v>970.96</v>
      </c>
      <c r="K2023" s="1">
        <f>Sales[[#This Row],[Total Sales]]-Sales[[#This Row],[Cost price]]</f>
        <v>139.72000000000003</v>
      </c>
      <c r="L2023" s="1" t="str">
        <f>TEXT(Sales[[#This Row],[Date and Time]],"dddd")</f>
        <v>Monday</v>
      </c>
      <c r="M2023" s="1" t="str">
        <f>TEXT(Sales[[#This Row],[Date and Time]],"mm")</f>
        <v>01</v>
      </c>
      <c r="N2023" s="10" t="str">
        <f>TEXT(Sales[[#This Row],[Date and Time]],"mmmm")</f>
        <v>January</v>
      </c>
    </row>
    <row r="2024" spans="1:14" x14ac:dyDescent="0.3">
      <c r="A2024" s="1" t="s">
        <v>5492</v>
      </c>
      <c r="B2024" s="2">
        <v>45380.849965277775</v>
      </c>
      <c r="C2024" s="1" t="s">
        <v>3243</v>
      </c>
      <c r="D2024" s="1" t="s">
        <v>1179</v>
      </c>
      <c r="E2024" s="1" t="s">
        <v>3466</v>
      </c>
      <c r="F2024" s="1" t="s">
        <v>3467</v>
      </c>
      <c r="G2024" s="1">
        <v>368.87</v>
      </c>
      <c r="H2024" s="1">
        <v>3</v>
      </c>
      <c r="I2024" s="1">
        <f>Sales[[#This Row],[Selling Price]]*H2024</f>
        <v>1106.6100000000001</v>
      </c>
      <c r="J2024" s="1">
        <f>VLOOKUP(Sales[[#This Row],[Product ID]],Products[],4,0)</f>
        <v>132.38999999999999</v>
      </c>
      <c r="K2024" s="1">
        <f>Sales[[#This Row],[Total Sales]]-Sales[[#This Row],[Cost price]]</f>
        <v>974.22000000000014</v>
      </c>
      <c r="L2024" s="1" t="str">
        <f>TEXT(Sales[[#This Row],[Date and Time]],"dddd")</f>
        <v>Friday</v>
      </c>
      <c r="M2024" s="1" t="str">
        <f>TEXT(Sales[[#This Row],[Date and Time]],"mm")</f>
        <v>03</v>
      </c>
      <c r="N2024" s="10" t="str">
        <f>TEXT(Sales[[#This Row],[Date and Time]],"mmmm")</f>
        <v>March</v>
      </c>
    </row>
    <row r="2025" spans="1:14" x14ac:dyDescent="0.3">
      <c r="A2025" s="1" t="s">
        <v>5493</v>
      </c>
      <c r="B2025" s="2">
        <v>45319.365046296298</v>
      </c>
      <c r="C2025" s="1" t="s">
        <v>3360</v>
      </c>
      <c r="D2025" s="1" t="s">
        <v>1054</v>
      </c>
      <c r="E2025" s="1" t="s">
        <v>3479</v>
      </c>
      <c r="F2025" s="1" t="s">
        <v>3462</v>
      </c>
      <c r="G2025" s="1">
        <v>113.96</v>
      </c>
      <c r="H2025" s="1">
        <v>7</v>
      </c>
      <c r="I2025" s="1">
        <f>Sales[[#This Row],[Selling Price]]*H2025</f>
        <v>797.71999999999991</v>
      </c>
      <c r="J2025" s="1">
        <f>VLOOKUP(Sales[[#This Row],[Product ID]],Products[],4,0)</f>
        <v>434.88</v>
      </c>
      <c r="K2025" s="1">
        <f>Sales[[#This Row],[Total Sales]]-Sales[[#This Row],[Cost price]]</f>
        <v>362.83999999999992</v>
      </c>
      <c r="L2025" s="1" t="str">
        <f>TEXT(Sales[[#This Row],[Date and Time]],"dddd")</f>
        <v>Sunday</v>
      </c>
      <c r="M2025" s="1" t="str">
        <f>TEXT(Sales[[#This Row],[Date and Time]],"mm")</f>
        <v>01</v>
      </c>
      <c r="N2025" s="10" t="str">
        <f>TEXT(Sales[[#This Row],[Date and Time]],"mmmm")</f>
        <v>January</v>
      </c>
    </row>
    <row r="2026" spans="1:14" x14ac:dyDescent="0.3">
      <c r="A2026" s="1" t="s">
        <v>5494</v>
      </c>
      <c r="B2026" s="2">
        <v>45611.563344907408</v>
      </c>
      <c r="C2026" s="1" t="s">
        <v>3400</v>
      </c>
      <c r="D2026" s="1" t="s">
        <v>2515</v>
      </c>
      <c r="E2026" s="1" t="s">
        <v>3479</v>
      </c>
      <c r="F2026" s="1" t="s">
        <v>3472</v>
      </c>
      <c r="G2026" s="1">
        <v>1270.25</v>
      </c>
      <c r="H2026" s="1">
        <v>5</v>
      </c>
      <c r="I2026" s="1">
        <f>Sales[[#This Row],[Selling Price]]*H2026</f>
        <v>6351.25</v>
      </c>
      <c r="J2026" s="1">
        <f>VLOOKUP(Sales[[#This Row],[Product ID]],Products[],4,0)</f>
        <v>257.93</v>
      </c>
      <c r="K2026" s="1">
        <f>Sales[[#This Row],[Total Sales]]-Sales[[#This Row],[Cost price]]</f>
        <v>6093.32</v>
      </c>
      <c r="L2026" s="1" t="str">
        <f>TEXT(Sales[[#This Row],[Date and Time]],"dddd")</f>
        <v>Friday</v>
      </c>
      <c r="M2026" s="1" t="str">
        <f>TEXT(Sales[[#This Row],[Date and Time]],"mm")</f>
        <v>11</v>
      </c>
      <c r="N2026" s="10" t="str">
        <f>TEXT(Sales[[#This Row],[Date and Time]],"mmmm")</f>
        <v>November</v>
      </c>
    </row>
    <row r="2027" spans="1:14" x14ac:dyDescent="0.3">
      <c r="A2027" s="1" t="s">
        <v>5495</v>
      </c>
      <c r="B2027" s="2">
        <v>45396.596342592595</v>
      </c>
      <c r="C2027" s="1" t="s">
        <v>3301</v>
      </c>
      <c r="D2027" s="1" t="s">
        <v>126</v>
      </c>
      <c r="E2027" s="1" t="s">
        <v>3471</v>
      </c>
      <c r="F2027" s="1" t="s">
        <v>3476</v>
      </c>
      <c r="G2027" s="1">
        <v>1755.49</v>
      </c>
      <c r="H2027" s="1">
        <v>7</v>
      </c>
      <c r="I2027" s="1">
        <f>Sales[[#This Row],[Selling Price]]*H2027</f>
        <v>12288.43</v>
      </c>
      <c r="J2027" s="1">
        <f>VLOOKUP(Sales[[#This Row],[Product ID]],Products[],4,0)</f>
        <v>502.29</v>
      </c>
      <c r="K2027" s="1">
        <f>Sales[[#This Row],[Total Sales]]-Sales[[#This Row],[Cost price]]</f>
        <v>11786.14</v>
      </c>
      <c r="L2027" s="1" t="str">
        <f>TEXT(Sales[[#This Row],[Date and Time]],"dddd")</f>
        <v>Sunday</v>
      </c>
      <c r="M2027" s="1" t="str">
        <f>TEXT(Sales[[#This Row],[Date and Time]],"mm")</f>
        <v>04</v>
      </c>
      <c r="N2027" s="10" t="str">
        <f>TEXT(Sales[[#This Row],[Date and Time]],"mmmm")</f>
        <v>April</v>
      </c>
    </row>
    <row r="2028" spans="1:14" x14ac:dyDescent="0.3">
      <c r="A2028" s="1" t="s">
        <v>5496</v>
      </c>
      <c r="B2028" s="2">
        <v>45466.157094907408</v>
      </c>
      <c r="C2028" s="1" t="s">
        <v>3399</v>
      </c>
      <c r="D2028" s="1" t="s">
        <v>565</v>
      </c>
      <c r="E2028" s="1" t="s">
        <v>3471</v>
      </c>
      <c r="F2028" s="1" t="s">
        <v>3467</v>
      </c>
      <c r="G2028" s="1">
        <v>605.12</v>
      </c>
      <c r="H2028" s="1">
        <v>3</v>
      </c>
      <c r="I2028" s="1">
        <f>Sales[[#This Row],[Selling Price]]*H2028</f>
        <v>1815.3600000000001</v>
      </c>
      <c r="J2028" s="1">
        <f>VLOOKUP(Sales[[#This Row],[Product ID]],Products[],4,0)</f>
        <v>687.22</v>
      </c>
      <c r="K2028" s="1">
        <f>Sales[[#This Row],[Total Sales]]-Sales[[#This Row],[Cost price]]</f>
        <v>1128.1400000000001</v>
      </c>
      <c r="L2028" s="1" t="str">
        <f>TEXT(Sales[[#This Row],[Date and Time]],"dddd")</f>
        <v>Sunday</v>
      </c>
      <c r="M2028" s="1" t="str">
        <f>TEXT(Sales[[#This Row],[Date and Time]],"mm")</f>
        <v>06</v>
      </c>
      <c r="N2028" s="10" t="str">
        <f>TEXT(Sales[[#This Row],[Date and Time]],"mmmm")</f>
        <v>June</v>
      </c>
    </row>
    <row r="2029" spans="1:14" x14ac:dyDescent="0.3">
      <c r="A2029" s="1" t="s">
        <v>5497</v>
      </c>
      <c r="B2029" s="2">
        <v>45346.593645833331</v>
      </c>
      <c r="C2029" s="1" t="s">
        <v>3443</v>
      </c>
      <c r="D2029" s="1" t="s">
        <v>1241</v>
      </c>
      <c r="E2029" s="1" t="s">
        <v>3479</v>
      </c>
      <c r="F2029" s="1" t="s">
        <v>3467</v>
      </c>
      <c r="G2029" s="1">
        <v>1014.66</v>
      </c>
      <c r="H2029" s="1">
        <v>1</v>
      </c>
      <c r="I2029" s="1">
        <f>Sales[[#This Row],[Selling Price]]*H2029</f>
        <v>1014.66</v>
      </c>
      <c r="J2029" s="1">
        <f>VLOOKUP(Sales[[#This Row],[Product ID]],Products[],4,0)</f>
        <v>787.31</v>
      </c>
      <c r="K2029" s="1">
        <f>Sales[[#This Row],[Total Sales]]-Sales[[#This Row],[Cost price]]</f>
        <v>227.35000000000002</v>
      </c>
      <c r="L2029" s="1" t="str">
        <f>TEXT(Sales[[#This Row],[Date and Time]],"dddd")</f>
        <v>Saturday</v>
      </c>
      <c r="M2029" s="1" t="str">
        <f>TEXT(Sales[[#This Row],[Date and Time]],"mm")</f>
        <v>02</v>
      </c>
      <c r="N2029" s="10" t="str">
        <f>TEXT(Sales[[#This Row],[Date and Time]],"mmmm")</f>
        <v>February</v>
      </c>
    </row>
    <row r="2030" spans="1:14" x14ac:dyDescent="0.3">
      <c r="A2030" s="1" t="s">
        <v>5498</v>
      </c>
      <c r="B2030" s="2">
        <v>45471.091296296298</v>
      </c>
      <c r="C2030" s="1" t="s">
        <v>3296</v>
      </c>
      <c r="D2030" s="1" t="s">
        <v>1717</v>
      </c>
      <c r="E2030" s="1" t="s">
        <v>3466</v>
      </c>
      <c r="F2030" s="1" t="s">
        <v>3469</v>
      </c>
      <c r="G2030" s="1">
        <v>1043.8800000000001</v>
      </c>
      <c r="H2030" s="1">
        <v>7</v>
      </c>
      <c r="I2030" s="1">
        <f>Sales[[#This Row],[Selling Price]]*H2030</f>
        <v>7307.1600000000008</v>
      </c>
      <c r="J2030" s="1">
        <f>VLOOKUP(Sales[[#This Row],[Product ID]],Products[],4,0)</f>
        <v>587.24</v>
      </c>
      <c r="K2030" s="1">
        <f>Sales[[#This Row],[Total Sales]]-Sales[[#This Row],[Cost price]]</f>
        <v>6719.920000000001</v>
      </c>
      <c r="L2030" s="1" t="str">
        <f>TEXT(Sales[[#This Row],[Date and Time]],"dddd")</f>
        <v>Friday</v>
      </c>
      <c r="M2030" s="1" t="str">
        <f>TEXT(Sales[[#This Row],[Date and Time]],"mm")</f>
        <v>06</v>
      </c>
      <c r="N2030" s="10" t="str">
        <f>TEXT(Sales[[#This Row],[Date and Time]],"mmmm")</f>
        <v>June</v>
      </c>
    </row>
    <row r="2031" spans="1:14" x14ac:dyDescent="0.3">
      <c r="A2031" s="1" t="s">
        <v>5499</v>
      </c>
      <c r="B2031" s="2">
        <v>45413.073113425926</v>
      </c>
      <c r="C2031" s="1" t="s">
        <v>3352</v>
      </c>
      <c r="D2031" s="1" t="s">
        <v>2720</v>
      </c>
      <c r="E2031" s="1" t="s">
        <v>3479</v>
      </c>
      <c r="F2031" s="1" t="s">
        <v>3462</v>
      </c>
      <c r="G2031" s="1">
        <v>1517.13</v>
      </c>
      <c r="H2031" s="1">
        <v>3</v>
      </c>
      <c r="I2031" s="1">
        <f>Sales[[#This Row],[Selling Price]]*H2031</f>
        <v>4551.3900000000003</v>
      </c>
      <c r="J2031" s="1">
        <f>VLOOKUP(Sales[[#This Row],[Product ID]],Products[],4,0)</f>
        <v>404.57</v>
      </c>
      <c r="K2031" s="1">
        <f>Sales[[#This Row],[Total Sales]]-Sales[[#This Row],[Cost price]]</f>
        <v>4146.8200000000006</v>
      </c>
      <c r="L2031" s="1" t="str">
        <f>TEXT(Sales[[#This Row],[Date and Time]],"dddd")</f>
        <v>Wednesday</v>
      </c>
      <c r="M2031" s="1" t="str">
        <f>TEXT(Sales[[#This Row],[Date and Time]],"mm")</f>
        <v>05</v>
      </c>
      <c r="N2031" s="10" t="str">
        <f>TEXT(Sales[[#This Row],[Date and Time]],"mmmm")</f>
        <v>May</v>
      </c>
    </row>
    <row r="2032" spans="1:14" x14ac:dyDescent="0.3">
      <c r="A2032" s="1" t="s">
        <v>5500</v>
      </c>
      <c r="B2032" s="2">
        <v>45507.196840277778</v>
      </c>
      <c r="C2032" s="1" t="s">
        <v>3285</v>
      </c>
      <c r="D2032" s="1" t="s">
        <v>2252</v>
      </c>
      <c r="E2032" s="1" t="s">
        <v>3471</v>
      </c>
      <c r="F2032" s="1" t="s">
        <v>3462</v>
      </c>
      <c r="G2032" s="1">
        <v>910.61</v>
      </c>
      <c r="H2032" s="1">
        <v>4</v>
      </c>
      <c r="I2032" s="1">
        <f>Sales[[#This Row],[Selling Price]]*H2032</f>
        <v>3642.44</v>
      </c>
      <c r="J2032" s="1">
        <f>VLOOKUP(Sales[[#This Row],[Product ID]],Products[],4,0)</f>
        <v>99.19</v>
      </c>
      <c r="K2032" s="1">
        <f>Sales[[#This Row],[Total Sales]]-Sales[[#This Row],[Cost price]]</f>
        <v>3543.25</v>
      </c>
      <c r="L2032" s="1" t="str">
        <f>TEXT(Sales[[#This Row],[Date and Time]],"dddd")</f>
        <v>Saturday</v>
      </c>
      <c r="M2032" s="1" t="str">
        <f>TEXT(Sales[[#This Row],[Date and Time]],"mm")</f>
        <v>08</v>
      </c>
      <c r="N2032" s="10" t="str">
        <f>TEXT(Sales[[#This Row],[Date and Time]],"mmmm")</f>
        <v>August</v>
      </c>
    </row>
    <row r="2033" spans="1:14" x14ac:dyDescent="0.3">
      <c r="A2033" s="1" t="s">
        <v>5501</v>
      </c>
      <c r="B2033" s="2">
        <v>45335.090138888889</v>
      </c>
      <c r="C2033" s="1" t="s">
        <v>3261</v>
      </c>
      <c r="D2033" s="1" t="s">
        <v>130</v>
      </c>
      <c r="E2033" s="1" t="s">
        <v>3471</v>
      </c>
      <c r="F2033" s="1" t="s">
        <v>3467</v>
      </c>
      <c r="G2033" s="1">
        <v>1920.56</v>
      </c>
      <c r="H2033" s="1">
        <v>6</v>
      </c>
      <c r="I2033" s="1">
        <f>Sales[[#This Row],[Selling Price]]*H2033</f>
        <v>11523.36</v>
      </c>
      <c r="J2033" s="1">
        <f>VLOOKUP(Sales[[#This Row],[Product ID]],Products[],4,0)</f>
        <v>950.81</v>
      </c>
      <c r="K2033" s="1">
        <f>Sales[[#This Row],[Total Sales]]-Sales[[#This Row],[Cost price]]</f>
        <v>10572.550000000001</v>
      </c>
      <c r="L2033" s="1" t="str">
        <f>TEXT(Sales[[#This Row],[Date and Time]],"dddd")</f>
        <v>Tuesday</v>
      </c>
      <c r="M2033" s="1" t="str">
        <f>TEXT(Sales[[#This Row],[Date and Time]],"mm")</f>
        <v>02</v>
      </c>
      <c r="N2033" s="10" t="str">
        <f>TEXT(Sales[[#This Row],[Date and Time]],"mmmm")</f>
        <v>February</v>
      </c>
    </row>
    <row r="2034" spans="1:14" x14ac:dyDescent="0.3">
      <c r="A2034" s="1" t="s">
        <v>5502</v>
      </c>
      <c r="B2034" s="2">
        <v>45416.143240740741</v>
      </c>
      <c r="C2034" s="1" t="s">
        <v>3362</v>
      </c>
      <c r="D2034" s="1" t="s">
        <v>2601</v>
      </c>
      <c r="E2034" s="1" t="s">
        <v>3461</v>
      </c>
      <c r="F2034" s="1" t="s">
        <v>3467</v>
      </c>
      <c r="G2034" s="1">
        <v>1176.5</v>
      </c>
      <c r="H2034" s="1">
        <v>5</v>
      </c>
      <c r="I2034" s="1">
        <f>Sales[[#This Row],[Selling Price]]*H2034</f>
        <v>5882.5</v>
      </c>
      <c r="J2034" s="1">
        <f>VLOOKUP(Sales[[#This Row],[Product ID]],Products[],4,0)</f>
        <v>282.68</v>
      </c>
      <c r="K2034" s="1">
        <f>Sales[[#This Row],[Total Sales]]-Sales[[#This Row],[Cost price]]</f>
        <v>5599.82</v>
      </c>
      <c r="L2034" s="1" t="str">
        <f>TEXT(Sales[[#This Row],[Date and Time]],"dddd")</f>
        <v>Saturday</v>
      </c>
      <c r="M2034" s="1" t="str">
        <f>TEXT(Sales[[#This Row],[Date and Time]],"mm")</f>
        <v>05</v>
      </c>
      <c r="N2034" s="10" t="str">
        <f>TEXT(Sales[[#This Row],[Date and Time]],"mmmm")</f>
        <v>May</v>
      </c>
    </row>
    <row r="2035" spans="1:14" x14ac:dyDescent="0.3">
      <c r="A2035" s="1" t="s">
        <v>5503</v>
      </c>
      <c r="B2035" s="2">
        <v>45579.709976851853</v>
      </c>
      <c r="C2035" s="1" t="s">
        <v>3444</v>
      </c>
      <c r="D2035" s="1" t="s">
        <v>562</v>
      </c>
      <c r="E2035" s="1" t="s">
        <v>3466</v>
      </c>
      <c r="F2035" s="1" t="s">
        <v>3462</v>
      </c>
      <c r="G2035" s="1">
        <v>1858.22</v>
      </c>
      <c r="H2035" s="1">
        <v>5</v>
      </c>
      <c r="I2035" s="1">
        <f>Sales[[#This Row],[Selling Price]]*H2035</f>
        <v>9291.1</v>
      </c>
      <c r="J2035" s="1">
        <f>VLOOKUP(Sales[[#This Row],[Product ID]],Products[],4,0)</f>
        <v>148.63</v>
      </c>
      <c r="K2035" s="1">
        <f>Sales[[#This Row],[Total Sales]]-Sales[[#This Row],[Cost price]]</f>
        <v>9142.4700000000012</v>
      </c>
      <c r="L2035" s="1" t="str">
        <f>TEXT(Sales[[#This Row],[Date and Time]],"dddd")</f>
        <v>Monday</v>
      </c>
      <c r="M2035" s="1" t="str">
        <f>TEXT(Sales[[#This Row],[Date and Time]],"mm")</f>
        <v>10</v>
      </c>
      <c r="N2035" s="10" t="str">
        <f>TEXT(Sales[[#This Row],[Date and Time]],"mmmm")</f>
        <v>October</v>
      </c>
    </row>
    <row r="2036" spans="1:14" x14ac:dyDescent="0.3">
      <c r="A2036" s="1" t="s">
        <v>5504</v>
      </c>
      <c r="B2036" s="2">
        <v>45402.126631944448</v>
      </c>
      <c r="C2036" s="1" t="s">
        <v>3385</v>
      </c>
      <c r="D2036" s="1" t="s">
        <v>1342</v>
      </c>
      <c r="E2036" s="1" t="s">
        <v>3466</v>
      </c>
      <c r="F2036" s="1" t="s">
        <v>3476</v>
      </c>
      <c r="G2036" s="1">
        <v>384.16</v>
      </c>
      <c r="H2036" s="1">
        <v>1</v>
      </c>
      <c r="I2036" s="1">
        <f>Sales[[#This Row],[Selling Price]]*H2036</f>
        <v>384.16</v>
      </c>
      <c r="J2036" s="1">
        <f>VLOOKUP(Sales[[#This Row],[Product ID]],Products[],4,0)</f>
        <v>28.1</v>
      </c>
      <c r="K2036" s="1">
        <f>Sales[[#This Row],[Total Sales]]-Sales[[#This Row],[Cost price]]</f>
        <v>356.06</v>
      </c>
      <c r="L2036" s="1" t="str">
        <f>TEXT(Sales[[#This Row],[Date and Time]],"dddd")</f>
        <v>Saturday</v>
      </c>
      <c r="M2036" s="1" t="str">
        <f>TEXT(Sales[[#This Row],[Date and Time]],"mm")</f>
        <v>04</v>
      </c>
      <c r="N2036" s="10" t="str">
        <f>TEXT(Sales[[#This Row],[Date and Time]],"mmmm")</f>
        <v>April</v>
      </c>
    </row>
    <row r="2037" spans="1:14" x14ac:dyDescent="0.3">
      <c r="A2037" s="1" t="s">
        <v>5505</v>
      </c>
      <c r="B2037" s="2">
        <v>45544.399016203701</v>
      </c>
      <c r="C2037" s="1" t="s">
        <v>3389</v>
      </c>
      <c r="D2037" s="1" t="s">
        <v>2798</v>
      </c>
      <c r="E2037" s="1" t="s">
        <v>3461</v>
      </c>
      <c r="F2037" s="1" t="s">
        <v>3462</v>
      </c>
      <c r="G2037" s="1">
        <v>893.1</v>
      </c>
      <c r="H2037" s="1">
        <v>7</v>
      </c>
      <c r="I2037" s="1">
        <f>Sales[[#This Row],[Selling Price]]*H2037</f>
        <v>6251.7</v>
      </c>
      <c r="J2037" s="1">
        <f>VLOOKUP(Sales[[#This Row],[Product ID]],Products[],4,0)</f>
        <v>226.52</v>
      </c>
      <c r="K2037" s="1">
        <f>Sales[[#This Row],[Total Sales]]-Sales[[#This Row],[Cost price]]</f>
        <v>6025.1799999999994</v>
      </c>
      <c r="L2037" s="1" t="str">
        <f>TEXT(Sales[[#This Row],[Date and Time]],"dddd")</f>
        <v>Monday</v>
      </c>
      <c r="M2037" s="1" t="str">
        <f>TEXT(Sales[[#This Row],[Date and Time]],"mm")</f>
        <v>09</v>
      </c>
      <c r="N2037" s="10" t="str">
        <f>TEXT(Sales[[#This Row],[Date and Time]],"mmmm")</f>
        <v>September</v>
      </c>
    </row>
    <row r="2038" spans="1:14" x14ac:dyDescent="0.3">
      <c r="A2038" s="1" t="s">
        <v>5506</v>
      </c>
      <c r="B2038" s="2">
        <v>45468.341979166667</v>
      </c>
      <c r="C2038" s="1" t="s">
        <v>3300</v>
      </c>
      <c r="D2038" s="1" t="s">
        <v>1185</v>
      </c>
      <c r="E2038" s="1" t="s">
        <v>3464</v>
      </c>
      <c r="F2038" s="1" t="s">
        <v>3467</v>
      </c>
      <c r="G2038" s="1">
        <v>1534.66</v>
      </c>
      <c r="H2038" s="1">
        <v>9</v>
      </c>
      <c r="I2038" s="1">
        <f>Sales[[#This Row],[Selling Price]]*H2038</f>
        <v>13811.94</v>
      </c>
      <c r="J2038" s="1">
        <f>VLOOKUP(Sales[[#This Row],[Product ID]],Products[],4,0)</f>
        <v>762.05</v>
      </c>
      <c r="K2038" s="1">
        <f>Sales[[#This Row],[Total Sales]]-Sales[[#This Row],[Cost price]]</f>
        <v>13049.890000000001</v>
      </c>
      <c r="L2038" s="1" t="str">
        <f>TEXT(Sales[[#This Row],[Date and Time]],"dddd")</f>
        <v>Tuesday</v>
      </c>
      <c r="M2038" s="1" t="str">
        <f>TEXT(Sales[[#This Row],[Date and Time]],"mm")</f>
        <v>06</v>
      </c>
      <c r="N2038" s="10" t="str">
        <f>TEXT(Sales[[#This Row],[Date and Time]],"mmmm")</f>
        <v>June</v>
      </c>
    </row>
    <row r="2039" spans="1:14" x14ac:dyDescent="0.3">
      <c r="A2039" s="1" t="s">
        <v>5507</v>
      </c>
      <c r="B2039" s="2">
        <v>45498.83079861111</v>
      </c>
      <c r="C2039" s="1" t="s">
        <v>3392</v>
      </c>
      <c r="D2039" s="1" t="s">
        <v>944</v>
      </c>
      <c r="E2039" s="1" t="s">
        <v>3464</v>
      </c>
      <c r="F2039" s="1" t="s">
        <v>3472</v>
      </c>
      <c r="G2039" s="1">
        <v>378.88</v>
      </c>
      <c r="H2039" s="1">
        <v>10</v>
      </c>
      <c r="I2039" s="1">
        <f>Sales[[#This Row],[Selling Price]]*H2039</f>
        <v>3788.8</v>
      </c>
      <c r="J2039" s="1">
        <f>VLOOKUP(Sales[[#This Row],[Product ID]],Products[],4,0)</f>
        <v>699.64</v>
      </c>
      <c r="K2039" s="1">
        <f>Sales[[#This Row],[Total Sales]]-Sales[[#This Row],[Cost price]]</f>
        <v>3089.1600000000003</v>
      </c>
      <c r="L2039" s="1" t="str">
        <f>TEXT(Sales[[#This Row],[Date and Time]],"dddd")</f>
        <v>Thursday</v>
      </c>
      <c r="M2039" s="1" t="str">
        <f>TEXT(Sales[[#This Row],[Date and Time]],"mm")</f>
        <v>07</v>
      </c>
      <c r="N2039" s="10" t="str">
        <f>TEXT(Sales[[#This Row],[Date and Time]],"mmmm")</f>
        <v>July</v>
      </c>
    </row>
    <row r="2040" spans="1:14" x14ac:dyDescent="0.3">
      <c r="A2040" s="1" t="s">
        <v>5508</v>
      </c>
      <c r="B2040" s="2">
        <v>45559.289027777777</v>
      </c>
      <c r="C2040" s="1" t="s">
        <v>3380</v>
      </c>
      <c r="D2040" s="1" t="s">
        <v>234</v>
      </c>
      <c r="E2040" s="1" t="s">
        <v>3471</v>
      </c>
      <c r="F2040" s="1" t="s">
        <v>3472</v>
      </c>
      <c r="G2040" s="1">
        <v>814.4</v>
      </c>
      <c r="H2040" s="1">
        <v>5</v>
      </c>
      <c r="I2040" s="1">
        <f>Sales[[#This Row],[Selling Price]]*H2040</f>
        <v>4072</v>
      </c>
      <c r="J2040" s="1">
        <f>VLOOKUP(Sales[[#This Row],[Product ID]],Products[],4,0)</f>
        <v>802.35</v>
      </c>
      <c r="K2040" s="1">
        <f>Sales[[#This Row],[Total Sales]]-Sales[[#This Row],[Cost price]]</f>
        <v>3269.65</v>
      </c>
      <c r="L2040" s="1" t="str">
        <f>TEXT(Sales[[#This Row],[Date and Time]],"dddd")</f>
        <v>Tuesday</v>
      </c>
      <c r="M2040" s="1" t="str">
        <f>TEXT(Sales[[#This Row],[Date and Time]],"mm")</f>
        <v>09</v>
      </c>
      <c r="N2040" s="10" t="str">
        <f>TEXT(Sales[[#This Row],[Date and Time]],"mmmm")</f>
        <v>September</v>
      </c>
    </row>
    <row r="2041" spans="1:14" x14ac:dyDescent="0.3">
      <c r="A2041" s="1" t="s">
        <v>5509</v>
      </c>
      <c r="B2041" s="2">
        <v>45346.549803240741</v>
      </c>
      <c r="C2041" s="1" t="s">
        <v>3228</v>
      </c>
      <c r="D2041" s="1" t="s">
        <v>1430</v>
      </c>
      <c r="E2041" s="1" t="s">
        <v>3464</v>
      </c>
      <c r="F2041" s="1" t="s">
        <v>3469</v>
      </c>
      <c r="G2041" s="1">
        <v>1670.4</v>
      </c>
      <c r="H2041" s="1">
        <v>9</v>
      </c>
      <c r="I2041" s="1">
        <f>Sales[[#This Row],[Selling Price]]*H2041</f>
        <v>15033.6</v>
      </c>
      <c r="J2041" s="1">
        <f>VLOOKUP(Sales[[#This Row],[Product ID]],Products[],4,0)</f>
        <v>96.13</v>
      </c>
      <c r="K2041" s="1">
        <f>Sales[[#This Row],[Total Sales]]-Sales[[#This Row],[Cost price]]</f>
        <v>14937.470000000001</v>
      </c>
      <c r="L2041" s="1" t="str">
        <f>TEXT(Sales[[#This Row],[Date and Time]],"dddd")</f>
        <v>Saturday</v>
      </c>
      <c r="M2041" s="1" t="str">
        <f>TEXT(Sales[[#This Row],[Date and Time]],"mm")</f>
        <v>02</v>
      </c>
      <c r="N2041" s="10" t="str">
        <f>TEXT(Sales[[#This Row],[Date and Time]],"mmmm")</f>
        <v>February</v>
      </c>
    </row>
    <row r="2042" spans="1:14" x14ac:dyDescent="0.3">
      <c r="A2042" s="1" t="s">
        <v>5510</v>
      </c>
      <c r="B2042" s="2">
        <v>45311.965150462966</v>
      </c>
      <c r="C2042" s="1" t="s">
        <v>3263</v>
      </c>
      <c r="D2042" s="1" t="s">
        <v>2913</v>
      </c>
      <c r="E2042" s="1" t="s">
        <v>3466</v>
      </c>
      <c r="F2042" s="1" t="s">
        <v>3472</v>
      </c>
      <c r="G2042" s="1">
        <v>1971.09</v>
      </c>
      <c r="H2042" s="1">
        <v>1</v>
      </c>
      <c r="I2042" s="1">
        <f>Sales[[#This Row],[Selling Price]]*H2042</f>
        <v>1971.09</v>
      </c>
      <c r="J2042" s="1">
        <f>VLOOKUP(Sales[[#This Row],[Product ID]],Products[],4,0)</f>
        <v>418.1</v>
      </c>
      <c r="K2042" s="1">
        <f>Sales[[#This Row],[Total Sales]]-Sales[[#This Row],[Cost price]]</f>
        <v>1552.9899999999998</v>
      </c>
      <c r="L2042" s="1" t="str">
        <f>TEXT(Sales[[#This Row],[Date and Time]],"dddd")</f>
        <v>Saturday</v>
      </c>
      <c r="M2042" s="1" t="str">
        <f>TEXT(Sales[[#This Row],[Date and Time]],"mm")</f>
        <v>01</v>
      </c>
      <c r="N2042" s="10" t="str">
        <f>TEXT(Sales[[#This Row],[Date and Time]],"mmmm")</f>
        <v>January</v>
      </c>
    </row>
    <row r="2043" spans="1:14" x14ac:dyDescent="0.3">
      <c r="A2043" s="1" t="s">
        <v>5511</v>
      </c>
      <c r="B2043" s="2">
        <v>45341.944166666668</v>
      </c>
      <c r="C2043" s="1" t="s">
        <v>3425</v>
      </c>
      <c r="D2043" s="1" t="s">
        <v>1403</v>
      </c>
      <c r="E2043" s="1" t="s">
        <v>3461</v>
      </c>
      <c r="F2043" s="1" t="s">
        <v>3467</v>
      </c>
      <c r="G2043" s="1">
        <v>339.5</v>
      </c>
      <c r="H2043" s="1">
        <v>3</v>
      </c>
      <c r="I2043" s="1">
        <f>Sales[[#This Row],[Selling Price]]*H2043</f>
        <v>1018.5</v>
      </c>
      <c r="J2043" s="1">
        <f>VLOOKUP(Sales[[#This Row],[Product ID]],Products[],4,0)</f>
        <v>95.27</v>
      </c>
      <c r="K2043" s="1">
        <f>Sales[[#This Row],[Total Sales]]-Sales[[#This Row],[Cost price]]</f>
        <v>923.23</v>
      </c>
      <c r="L2043" s="1" t="str">
        <f>TEXT(Sales[[#This Row],[Date and Time]],"dddd")</f>
        <v>Monday</v>
      </c>
      <c r="M2043" s="1" t="str">
        <f>TEXT(Sales[[#This Row],[Date and Time]],"mm")</f>
        <v>02</v>
      </c>
      <c r="N2043" s="10" t="str">
        <f>TEXT(Sales[[#This Row],[Date and Time]],"mmmm")</f>
        <v>February</v>
      </c>
    </row>
    <row r="2044" spans="1:14" x14ac:dyDescent="0.3">
      <c r="A2044" s="1" t="s">
        <v>5512</v>
      </c>
      <c r="B2044" s="2">
        <v>45497.251192129632</v>
      </c>
      <c r="C2044" s="1" t="s">
        <v>3285</v>
      </c>
      <c r="D2044" s="1" t="s">
        <v>1908</v>
      </c>
      <c r="E2044" s="1" t="s">
        <v>3464</v>
      </c>
      <c r="F2044" s="1" t="s">
        <v>3469</v>
      </c>
      <c r="G2044" s="1">
        <v>1566.29</v>
      </c>
      <c r="H2044" s="1">
        <v>4</v>
      </c>
      <c r="I2044" s="1">
        <f>Sales[[#This Row],[Selling Price]]*H2044</f>
        <v>6265.16</v>
      </c>
      <c r="J2044" s="1">
        <f>VLOOKUP(Sales[[#This Row],[Product ID]],Products[],4,0)</f>
        <v>99.19</v>
      </c>
      <c r="K2044" s="1">
        <f>Sales[[#This Row],[Total Sales]]-Sales[[#This Row],[Cost price]]</f>
        <v>6165.97</v>
      </c>
      <c r="L2044" s="1" t="str">
        <f>TEXT(Sales[[#This Row],[Date and Time]],"dddd")</f>
        <v>Wednesday</v>
      </c>
      <c r="M2044" s="1" t="str">
        <f>TEXT(Sales[[#This Row],[Date and Time]],"mm")</f>
        <v>07</v>
      </c>
      <c r="N2044" s="10" t="str">
        <f>TEXT(Sales[[#This Row],[Date and Time]],"mmmm")</f>
        <v>July</v>
      </c>
    </row>
    <row r="2045" spans="1:14" x14ac:dyDescent="0.3">
      <c r="A2045" s="1" t="s">
        <v>5513</v>
      </c>
      <c r="B2045" s="2">
        <v>45329.087037037039</v>
      </c>
      <c r="C2045" s="1" t="s">
        <v>3326</v>
      </c>
      <c r="D2045" s="1" t="s">
        <v>723</v>
      </c>
      <c r="E2045" s="1" t="s">
        <v>3466</v>
      </c>
      <c r="F2045" s="1" t="s">
        <v>3476</v>
      </c>
      <c r="G2045" s="1">
        <v>227.99</v>
      </c>
      <c r="H2045" s="1">
        <v>3</v>
      </c>
      <c r="I2045" s="1">
        <f>Sales[[#This Row],[Selling Price]]*H2045</f>
        <v>683.97</v>
      </c>
      <c r="J2045" s="1">
        <f>VLOOKUP(Sales[[#This Row],[Product ID]],Products[],4,0)</f>
        <v>703.67</v>
      </c>
      <c r="K2045" s="1">
        <f>Sales[[#This Row],[Total Sales]]-Sales[[#This Row],[Cost price]]</f>
        <v>-19.699999999999932</v>
      </c>
      <c r="L2045" s="1" t="str">
        <f>TEXT(Sales[[#This Row],[Date and Time]],"dddd")</f>
        <v>Wednesday</v>
      </c>
      <c r="M2045" s="1" t="str">
        <f>TEXT(Sales[[#This Row],[Date and Time]],"mm")</f>
        <v>02</v>
      </c>
      <c r="N2045" s="10" t="str">
        <f>TEXT(Sales[[#This Row],[Date and Time]],"mmmm")</f>
        <v>February</v>
      </c>
    </row>
    <row r="2046" spans="1:14" x14ac:dyDescent="0.3">
      <c r="A2046" s="1" t="s">
        <v>5514</v>
      </c>
      <c r="B2046" s="2">
        <v>45320.313564814816</v>
      </c>
      <c r="C2046" s="1" t="s">
        <v>3266</v>
      </c>
      <c r="D2046" s="1" t="s">
        <v>3124</v>
      </c>
      <c r="E2046" s="1" t="s">
        <v>3464</v>
      </c>
      <c r="F2046" s="1" t="s">
        <v>3476</v>
      </c>
      <c r="G2046" s="1">
        <v>685.22</v>
      </c>
      <c r="H2046" s="1">
        <v>2</v>
      </c>
      <c r="I2046" s="1">
        <f>Sales[[#This Row],[Selling Price]]*H2046</f>
        <v>1370.44</v>
      </c>
      <c r="J2046" s="1">
        <f>VLOOKUP(Sales[[#This Row],[Product ID]],Products[],4,0)</f>
        <v>42.41</v>
      </c>
      <c r="K2046" s="1">
        <f>Sales[[#This Row],[Total Sales]]-Sales[[#This Row],[Cost price]]</f>
        <v>1328.03</v>
      </c>
      <c r="L2046" s="1" t="str">
        <f>TEXT(Sales[[#This Row],[Date and Time]],"dddd")</f>
        <v>Monday</v>
      </c>
      <c r="M2046" s="1" t="str">
        <f>TEXT(Sales[[#This Row],[Date and Time]],"mm")</f>
        <v>01</v>
      </c>
      <c r="N2046" s="10" t="str">
        <f>TEXT(Sales[[#This Row],[Date and Time]],"mmmm")</f>
        <v>January</v>
      </c>
    </row>
    <row r="2047" spans="1:14" x14ac:dyDescent="0.3">
      <c r="A2047" s="1" t="s">
        <v>5515</v>
      </c>
      <c r="B2047" s="2">
        <v>45372.049733796295</v>
      </c>
      <c r="C2047" s="1" t="s">
        <v>3353</v>
      </c>
      <c r="D2047" s="1" t="s">
        <v>2301</v>
      </c>
      <c r="E2047" s="1" t="s">
        <v>3461</v>
      </c>
      <c r="F2047" s="1" t="s">
        <v>3462</v>
      </c>
      <c r="G2047" s="1">
        <v>1596.1</v>
      </c>
      <c r="H2047" s="1">
        <v>5</v>
      </c>
      <c r="I2047" s="1">
        <f>Sales[[#This Row],[Selling Price]]*H2047</f>
        <v>7980.5</v>
      </c>
      <c r="J2047" s="1">
        <f>VLOOKUP(Sales[[#This Row],[Product ID]],Products[],4,0)</f>
        <v>978.72</v>
      </c>
      <c r="K2047" s="1">
        <f>Sales[[#This Row],[Total Sales]]-Sales[[#This Row],[Cost price]]</f>
        <v>7001.78</v>
      </c>
      <c r="L2047" s="1" t="str">
        <f>TEXT(Sales[[#This Row],[Date and Time]],"dddd")</f>
        <v>Thursday</v>
      </c>
      <c r="M2047" s="1" t="str">
        <f>TEXT(Sales[[#This Row],[Date and Time]],"mm")</f>
        <v>03</v>
      </c>
      <c r="N2047" s="10" t="str">
        <f>TEXT(Sales[[#This Row],[Date and Time]],"mmmm")</f>
        <v>March</v>
      </c>
    </row>
    <row r="2048" spans="1:14" x14ac:dyDescent="0.3">
      <c r="A2048" s="1" t="s">
        <v>5516</v>
      </c>
      <c r="B2048" s="2">
        <v>45408.606724537036</v>
      </c>
      <c r="C2048" s="1" t="s">
        <v>3317</v>
      </c>
      <c r="D2048" s="1" t="s">
        <v>898</v>
      </c>
      <c r="E2048" s="1" t="s">
        <v>3461</v>
      </c>
      <c r="F2048" s="1" t="s">
        <v>3469</v>
      </c>
      <c r="G2048" s="1">
        <v>1030.77</v>
      </c>
      <c r="H2048" s="1">
        <v>10</v>
      </c>
      <c r="I2048" s="1">
        <f>Sales[[#This Row],[Selling Price]]*H2048</f>
        <v>10307.700000000001</v>
      </c>
      <c r="J2048" s="1">
        <f>VLOOKUP(Sales[[#This Row],[Product ID]],Products[],4,0)</f>
        <v>327.89</v>
      </c>
      <c r="K2048" s="1">
        <f>Sales[[#This Row],[Total Sales]]-Sales[[#This Row],[Cost price]]</f>
        <v>9979.8100000000013</v>
      </c>
      <c r="L2048" s="1" t="str">
        <f>TEXT(Sales[[#This Row],[Date and Time]],"dddd")</f>
        <v>Friday</v>
      </c>
      <c r="M2048" s="1" t="str">
        <f>TEXT(Sales[[#This Row],[Date and Time]],"mm")</f>
        <v>04</v>
      </c>
      <c r="N2048" s="10" t="str">
        <f>TEXT(Sales[[#This Row],[Date and Time]],"mmmm")</f>
        <v>April</v>
      </c>
    </row>
    <row r="2049" spans="1:14" x14ac:dyDescent="0.3">
      <c r="A2049" s="1" t="s">
        <v>5517</v>
      </c>
      <c r="B2049" s="2">
        <v>45505.565972222219</v>
      </c>
      <c r="C2049" s="1" t="s">
        <v>3354</v>
      </c>
      <c r="D2049" s="1" t="s">
        <v>3060</v>
      </c>
      <c r="E2049" s="1" t="s">
        <v>3461</v>
      </c>
      <c r="F2049" s="1" t="s">
        <v>3476</v>
      </c>
      <c r="G2049" s="1">
        <v>460.67</v>
      </c>
      <c r="H2049" s="1">
        <v>6</v>
      </c>
      <c r="I2049" s="1">
        <f>Sales[[#This Row],[Selling Price]]*H2049</f>
        <v>2764.02</v>
      </c>
      <c r="J2049" s="1">
        <f>VLOOKUP(Sales[[#This Row],[Product ID]],Products[],4,0)</f>
        <v>294.83</v>
      </c>
      <c r="K2049" s="1">
        <f>Sales[[#This Row],[Total Sales]]-Sales[[#This Row],[Cost price]]</f>
        <v>2469.19</v>
      </c>
      <c r="L2049" s="1" t="str">
        <f>TEXT(Sales[[#This Row],[Date and Time]],"dddd")</f>
        <v>Thursday</v>
      </c>
      <c r="M2049" s="1" t="str">
        <f>TEXT(Sales[[#This Row],[Date and Time]],"mm")</f>
        <v>08</v>
      </c>
      <c r="N2049" s="10" t="str">
        <f>TEXT(Sales[[#This Row],[Date and Time]],"mmmm")</f>
        <v>August</v>
      </c>
    </row>
    <row r="2050" spans="1:14" x14ac:dyDescent="0.3">
      <c r="A2050" s="1" t="s">
        <v>5518</v>
      </c>
      <c r="B2050" s="2">
        <v>45592.978391203702</v>
      </c>
      <c r="C2050" s="1" t="s">
        <v>3264</v>
      </c>
      <c r="D2050" s="1" t="s">
        <v>2076</v>
      </c>
      <c r="E2050" s="1" t="s">
        <v>3466</v>
      </c>
      <c r="F2050" s="1" t="s">
        <v>3472</v>
      </c>
      <c r="G2050" s="1">
        <v>1447.97</v>
      </c>
      <c r="H2050" s="1">
        <v>5</v>
      </c>
      <c r="I2050" s="1">
        <f>Sales[[#This Row],[Selling Price]]*H2050</f>
        <v>7239.85</v>
      </c>
      <c r="J2050" s="1">
        <f>VLOOKUP(Sales[[#This Row],[Product ID]],Products[],4,0)</f>
        <v>249.12</v>
      </c>
      <c r="K2050" s="1">
        <f>Sales[[#This Row],[Total Sales]]-Sales[[#This Row],[Cost price]]</f>
        <v>6990.7300000000005</v>
      </c>
      <c r="L2050" s="1" t="str">
        <f>TEXT(Sales[[#This Row],[Date and Time]],"dddd")</f>
        <v>Sunday</v>
      </c>
      <c r="M2050" s="1" t="str">
        <f>TEXT(Sales[[#This Row],[Date and Time]],"mm")</f>
        <v>10</v>
      </c>
      <c r="N2050" s="10" t="str">
        <f>TEXT(Sales[[#This Row],[Date and Time]],"mmmm")</f>
        <v>October</v>
      </c>
    </row>
    <row r="2051" spans="1:14" x14ac:dyDescent="0.3">
      <c r="A2051" s="1" t="s">
        <v>5519</v>
      </c>
      <c r="B2051" s="2">
        <v>45503.716851851852</v>
      </c>
      <c r="C2051" s="1" t="s">
        <v>3405</v>
      </c>
      <c r="D2051" s="1" t="s">
        <v>3112</v>
      </c>
      <c r="E2051" s="1" t="s">
        <v>3479</v>
      </c>
      <c r="F2051" s="1" t="s">
        <v>3472</v>
      </c>
      <c r="G2051" s="1">
        <v>1887.71</v>
      </c>
      <c r="H2051" s="1">
        <v>2</v>
      </c>
      <c r="I2051" s="1">
        <f>Sales[[#This Row],[Selling Price]]*H2051</f>
        <v>3775.42</v>
      </c>
      <c r="J2051" s="1">
        <f>VLOOKUP(Sales[[#This Row],[Product ID]],Products[],4,0)</f>
        <v>143.38</v>
      </c>
      <c r="K2051" s="1">
        <f>Sales[[#This Row],[Total Sales]]-Sales[[#This Row],[Cost price]]</f>
        <v>3632.04</v>
      </c>
      <c r="L2051" s="1" t="str">
        <f>TEXT(Sales[[#This Row],[Date and Time]],"dddd")</f>
        <v>Tuesday</v>
      </c>
      <c r="M2051" s="1" t="str">
        <f>TEXT(Sales[[#This Row],[Date and Time]],"mm")</f>
        <v>07</v>
      </c>
      <c r="N2051" s="10" t="str">
        <f>TEXT(Sales[[#This Row],[Date and Time]],"mmmm")</f>
        <v>July</v>
      </c>
    </row>
    <row r="2052" spans="1:14" x14ac:dyDescent="0.3">
      <c r="A2052" s="1" t="s">
        <v>5520</v>
      </c>
      <c r="B2052" s="2">
        <v>45423.349606481483</v>
      </c>
      <c r="C2052" s="1" t="s">
        <v>3284</v>
      </c>
      <c r="D2052" s="1" t="s">
        <v>3152</v>
      </c>
      <c r="E2052" s="1" t="s">
        <v>3466</v>
      </c>
      <c r="F2052" s="1" t="s">
        <v>3472</v>
      </c>
      <c r="G2052" s="1">
        <v>654.77</v>
      </c>
      <c r="H2052" s="1">
        <v>6</v>
      </c>
      <c r="I2052" s="1">
        <f>Sales[[#This Row],[Selling Price]]*H2052</f>
        <v>3928.62</v>
      </c>
      <c r="J2052" s="1">
        <f>VLOOKUP(Sales[[#This Row],[Product ID]],Products[],4,0)</f>
        <v>644.58000000000004</v>
      </c>
      <c r="K2052" s="1">
        <f>Sales[[#This Row],[Total Sales]]-Sales[[#This Row],[Cost price]]</f>
        <v>3284.04</v>
      </c>
      <c r="L2052" s="1" t="str">
        <f>TEXT(Sales[[#This Row],[Date and Time]],"dddd")</f>
        <v>Saturday</v>
      </c>
      <c r="M2052" s="1" t="str">
        <f>TEXT(Sales[[#This Row],[Date and Time]],"mm")</f>
        <v>05</v>
      </c>
      <c r="N2052" s="10" t="str">
        <f>TEXT(Sales[[#This Row],[Date and Time]],"mmmm")</f>
        <v>May</v>
      </c>
    </row>
    <row r="2053" spans="1:14" x14ac:dyDescent="0.3">
      <c r="A2053" s="1" t="s">
        <v>5521</v>
      </c>
      <c r="B2053" s="2">
        <v>45509.333819444444</v>
      </c>
      <c r="C2053" s="1" t="s">
        <v>3292</v>
      </c>
      <c r="D2053" s="1" t="s">
        <v>369</v>
      </c>
      <c r="E2053" s="1" t="s">
        <v>3479</v>
      </c>
      <c r="F2053" s="1" t="s">
        <v>3462</v>
      </c>
      <c r="G2053" s="1">
        <v>1824.69</v>
      </c>
      <c r="H2053" s="1">
        <v>2</v>
      </c>
      <c r="I2053" s="1">
        <f>Sales[[#This Row],[Selling Price]]*H2053</f>
        <v>3649.38</v>
      </c>
      <c r="J2053" s="1">
        <f>VLOOKUP(Sales[[#This Row],[Product ID]],Products[],4,0)</f>
        <v>321.19</v>
      </c>
      <c r="K2053" s="1">
        <f>Sales[[#This Row],[Total Sales]]-Sales[[#This Row],[Cost price]]</f>
        <v>3328.19</v>
      </c>
      <c r="L2053" s="1" t="str">
        <f>TEXT(Sales[[#This Row],[Date and Time]],"dddd")</f>
        <v>Monday</v>
      </c>
      <c r="M2053" s="1" t="str">
        <f>TEXT(Sales[[#This Row],[Date and Time]],"mm")</f>
        <v>08</v>
      </c>
      <c r="N2053" s="10" t="str">
        <f>TEXT(Sales[[#This Row],[Date and Time]],"mmmm")</f>
        <v>August</v>
      </c>
    </row>
    <row r="2054" spans="1:14" x14ac:dyDescent="0.3">
      <c r="A2054" s="1" t="s">
        <v>5522</v>
      </c>
      <c r="B2054" s="2">
        <v>45612.078981481478</v>
      </c>
      <c r="C2054" s="1" t="s">
        <v>3396</v>
      </c>
      <c r="D2054" s="1" t="s">
        <v>884</v>
      </c>
      <c r="E2054" s="1" t="s">
        <v>3466</v>
      </c>
      <c r="F2054" s="1" t="s">
        <v>3462</v>
      </c>
      <c r="G2054" s="1">
        <v>1543.25</v>
      </c>
      <c r="H2054" s="1">
        <v>9</v>
      </c>
      <c r="I2054" s="1">
        <f>Sales[[#This Row],[Selling Price]]*H2054</f>
        <v>13889.25</v>
      </c>
      <c r="J2054" s="1">
        <f>VLOOKUP(Sales[[#This Row],[Product ID]],Products[],4,0)</f>
        <v>570.6</v>
      </c>
      <c r="K2054" s="1">
        <f>Sales[[#This Row],[Total Sales]]-Sales[[#This Row],[Cost price]]</f>
        <v>13318.65</v>
      </c>
      <c r="L2054" s="1" t="str">
        <f>TEXT(Sales[[#This Row],[Date and Time]],"dddd")</f>
        <v>Saturday</v>
      </c>
      <c r="M2054" s="1" t="str">
        <f>TEXT(Sales[[#This Row],[Date and Time]],"mm")</f>
        <v>11</v>
      </c>
      <c r="N2054" s="10" t="str">
        <f>TEXT(Sales[[#This Row],[Date and Time]],"mmmm")</f>
        <v>November</v>
      </c>
    </row>
    <row r="2055" spans="1:14" x14ac:dyDescent="0.3">
      <c r="A2055" s="1" t="s">
        <v>5523</v>
      </c>
      <c r="B2055" s="2">
        <v>45541.204733796294</v>
      </c>
      <c r="C2055" s="1" t="s">
        <v>3267</v>
      </c>
      <c r="D2055" s="1" t="s">
        <v>2783</v>
      </c>
      <c r="E2055" s="1" t="s">
        <v>3461</v>
      </c>
      <c r="F2055" s="1" t="s">
        <v>3469</v>
      </c>
      <c r="G2055" s="1">
        <v>872.6</v>
      </c>
      <c r="H2055" s="1">
        <v>2</v>
      </c>
      <c r="I2055" s="1">
        <f>Sales[[#This Row],[Selling Price]]*H2055</f>
        <v>1745.2</v>
      </c>
      <c r="J2055" s="1">
        <f>VLOOKUP(Sales[[#This Row],[Product ID]],Products[],4,0)</f>
        <v>465.59</v>
      </c>
      <c r="K2055" s="1">
        <f>Sales[[#This Row],[Total Sales]]-Sales[[#This Row],[Cost price]]</f>
        <v>1279.6100000000001</v>
      </c>
      <c r="L2055" s="1" t="str">
        <f>TEXT(Sales[[#This Row],[Date and Time]],"dddd")</f>
        <v>Friday</v>
      </c>
      <c r="M2055" s="1" t="str">
        <f>TEXT(Sales[[#This Row],[Date and Time]],"mm")</f>
        <v>09</v>
      </c>
      <c r="N2055" s="10" t="str">
        <f>TEXT(Sales[[#This Row],[Date and Time]],"mmmm")</f>
        <v>September</v>
      </c>
    </row>
    <row r="2056" spans="1:14" x14ac:dyDescent="0.3">
      <c r="A2056" s="1" t="s">
        <v>5524</v>
      </c>
      <c r="B2056" s="2">
        <v>45302.77002314815</v>
      </c>
      <c r="C2056" s="1" t="s">
        <v>3400</v>
      </c>
      <c r="D2056" s="1" t="s">
        <v>1850</v>
      </c>
      <c r="E2056" s="1" t="s">
        <v>3461</v>
      </c>
      <c r="F2056" s="1" t="s">
        <v>3462</v>
      </c>
      <c r="G2056" s="1">
        <v>990.86</v>
      </c>
      <c r="H2056" s="1">
        <v>9</v>
      </c>
      <c r="I2056" s="1">
        <f>Sales[[#This Row],[Selling Price]]*H2056</f>
        <v>8917.74</v>
      </c>
      <c r="J2056" s="1">
        <f>VLOOKUP(Sales[[#This Row],[Product ID]],Products[],4,0)</f>
        <v>257.93</v>
      </c>
      <c r="K2056" s="1">
        <f>Sales[[#This Row],[Total Sales]]-Sales[[#This Row],[Cost price]]</f>
        <v>8659.81</v>
      </c>
      <c r="L2056" s="1" t="str">
        <f>TEXT(Sales[[#This Row],[Date and Time]],"dddd")</f>
        <v>Thursday</v>
      </c>
      <c r="M2056" s="1" t="str">
        <f>TEXT(Sales[[#This Row],[Date and Time]],"mm")</f>
        <v>01</v>
      </c>
      <c r="N2056" s="10" t="str">
        <f>TEXT(Sales[[#This Row],[Date and Time]],"mmmm")</f>
        <v>January</v>
      </c>
    </row>
    <row r="2057" spans="1:14" x14ac:dyDescent="0.3">
      <c r="A2057" s="1" t="s">
        <v>5525</v>
      </c>
      <c r="B2057" s="2">
        <v>45474.189837962964</v>
      </c>
      <c r="C2057" s="1" t="s">
        <v>3430</v>
      </c>
      <c r="D2057" s="1" t="s">
        <v>2430</v>
      </c>
      <c r="E2057" s="1" t="s">
        <v>3461</v>
      </c>
      <c r="F2057" s="1" t="s">
        <v>3469</v>
      </c>
      <c r="G2057" s="1">
        <v>1636.28</v>
      </c>
      <c r="H2057" s="1">
        <v>6</v>
      </c>
      <c r="I2057" s="1">
        <f>Sales[[#This Row],[Selling Price]]*H2057</f>
        <v>9817.68</v>
      </c>
      <c r="J2057" s="1">
        <f>VLOOKUP(Sales[[#This Row],[Product ID]],Products[],4,0)</f>
        <v>102.73</v>
      </c>
      <c r="K2057" s="1">
        <f>Sales[[#This Row],[Total Sales]]-Sales[[#This Row],[Cost price]]</f>
        <v>9714.9500000000007</v>
      </c>
      <c r="L2057" s="1" t="str">
        <f>TEXT(Sales[[#This Row],[Date and Time]],"dddd")</f>
        <v>Monday</v>
      </c>
      <c r="M2057" s="1" t="str">
        <f>TEXT(Sales[[#This Row],[Date and Time]],"mm")</f>
        <v>07</v>
      </c>
      <c r="N2057" s="10" t="str">
        <f>TEXT(Sales[[#This Row],[Date and Time]],"mmmm")</f>
        <v>July</v>
      </c>
    </row>
    <row r="2058" spans="1:14" x14ac:dyDescent="0.3">
      <c r="A2058" s="1" t="s">
        <v>5526</v>
      </c>
      <c r="B2058" s="2">
        <v>45538.819733796299</v>
      </c>
      <c r="C2058" s="1" t="s">
        <v>3338</v>
      </c>
      <c r="D2058" s="1" t="s">
        <v>1744</v>
      </c>
      <c r="E2058" s="1" t="s">
        <v>3479</v>
      </c>
      <c r="F2058" s="1" t="s">
        <v>3467</v>
      </c>
      <c r="G2058" s="1">
        <v>1860.5</v>
      </c>
      <c r="H2058" s="1">
        <v>7</v>
      </c>
      <c r="I2058" s="1">
        <f>Sales[[#This Row],[Selling Price]]*H2058</f>
        <v>13023.5</v>
      </c>
      <c r="J2058" s="1">
        <f>VLOOKUP(Sales[[#This Row],[Product ID]],Products[],4,0)</f>
        <v>15.69</v>
      </c>
      <c r="K2058" s="1">
        <f>Sales[[#This Row],[Total Sales]]-Sales[[#This Row],[Cost price]]</f>
        <v>13007.81</v>
      </c>
      <c r="L2058" s="1" t="str">
        <f>TEXT(Sales[[#This Row],[Date and Time]],"dddd")</f>
        <v>Tuesday</v>
      </c>
      <c r="M2058" s="1" t="str">
        <f>TEXT(Sales[[#This Row],[Date and Time]],"mm")</f>
        <v>09</v>
      </c>
      <c r="N2058" s="10" t="str">
        <f>TEXT(Sales[[#This Row],[Date and Time]],"mmmm")</f>
        <v>September</v>
      </c>
    </row>
    <row r="2059" spans="1:14" x14ac:dyDescent="0.3">
      <c r="A2059" s="1" t="s">
        <v>5527</v>
      </c>
      <c r="B2059" s="2">
        <v>45559.320960648147</v>
      </c>
      <c r="C2059" s="1" t="s">
        <v>3350</v>
      </c>
      <c r="D2059" s="1" t="s">
        <v>1107</v>
      </c>
      <c r="E2059" s="1" t="s">
        <v>3471</v>
      </c>
      <c r="F2059" s="1" t="s">
        <v>3462</v>
      </c>
      <c r="G2059" s="1">
        <v>978.83</v>
      </c>
      <c r="H2059" s="1">
        <v>10</v>
      </c>
      <c r="I2059" s="1">
        <f>Sales[[#This Row],[Selling Price]]*H2059</f>
        <v>9788.3000000000011</v>
      </c>
      <c r="J2059" s="1">
        <f>VLOOKUP(Sales[[#This Row],[Product ID]],Products[],4,0)</f>
        <v>943.24</v>
      </c>
      <c r="K2059" s="1">
        <f>Sales[[#This Row],[Total Sales]]-Sales[[#This Row],[Cost price]]</f>
        <v>8845.0600000000013</v>
      </c>
      <c r="L2059" s="1" t="str">
        <f>TEXT(Sales[[#This Row],[Date and Time]],"dddd")</f>
        <v>Tuesday</v>
      </c>
      <c r="M2059" s="1" t="str">
        <f>TEXT(Sales[[#This Row],[Date and Time]],"mm")</f>
        <v>09</v>
      </c>
      <c r="N2059" s="10" t="str">
        <f>TEXT(Sales[[#This Row],[Date and Time]],"mmmm")</f>
        <v>September</v>
      </c>
    </row>
    <row r="2060" spans="1:14" x14ac:dyDescent="0.3">
      <c r="A2060" s="1" t="s">
        <v>5528</v>
      </c>
      <c r="B2060" s="2">
        <v>45559.711099537039</v>
      </c>
      <c r="C2060" s="1" t="s">
        <v>3349</v>
      </c>
      <c r="D2060" s="1" t="s">
        <v>3005</v>
      </c>
      <c r="E2060" s="1" t="s">
        <v>3466</v>
      </c>
      <c r="F2060" s="1" t="s">
        <v>3476</v>
      </c>
      <c r="G2060" s="1">
        <v>463.91</v>
      </c>
      <c r="H2060" s="1">
        <v>5</v>
      </c>
      <c r="I2060" s="1">
        <f>Sales[[#This Row],[Selling Price]]*H2060</f>
        <v>2319.5500000000002</v>
      </c>
      <c r="J2060" s="1">
        <f>VLOOKUP(Sales[[#This Row],[Product ID]],Products[],4,0)</f>
        <v>746.04</v>
      </c>
      <c r="K2060" s="1">
        <f>Sales[[#This Row],[Total Sales]]-Sales[[#This Row],[Cost price]]</f>
        <v>1573.5100000000002</v>
      </c>
      <c r="L2060" s="1" t="str">
        <f>TEXT(Sales[[#This Row],[Date and Time]],"dddd")</f>
        <v>Tuesday</v>
      </c>
      <c r="M2060" s="1" t="str">
        <f>TEXT(Sales[[#This Row],[Date and Time]],"mm")</f>
        <v>09</v>
      </c>
      <c r="N2060" s="10" t="str">
        <f>TEXT(Sales[[#This Row],[Date and Time]],"mmmm")</f>
        <v>September</v>
      </c>
    </row>
    <row r="2061" spans="1:14" x14ac:dyDescent="0.3">
      <c r="A2061" s="1" t="s">
        <v>5529</v>
      </c>
      <c r="B2061" s="2">
        <v>45529.589907407404</v>
      </c>
      <c r="C2061" s="1" t="s">
        <v>3444</v>
      </c>
      <c r="D2061" s="1" t="s">
        <v>1908</v>
      </c>
      <c r="E2061" s="1" t="s">
        <v>3461</v>
      </c>
      <c r="F2061" s="1" t="s">
        <v>3476</v>
      </c>
      <c r="G2061" s="1">
        <v>1536.03</v>
      </c>
      <c r="H2061" s="1">
        <v>5</v>
      </c>
      <c r="I2061" s="1">
        <f>Sales[[#This Row],[Selling Price]]*H2061</f>
        <v>7680.15</v>
      </c>
      <c r="J2061" s="1">
        <f>VLOOKUP(Sales[[#This Row],[Product ID]],Products[],4,0)</f>
        <v>148.63</v>
      </c>
      <c r="K2061" s="1">
        <f>Sales[[#This Row],[Total Sales]]-Sales[[#This Row],[Cost price]]</f>
        <v>7531.5199999999995</v>
      </c>
      <c r="L2061" s="1" t="str">
        <f>TEXT(Sales[[#This Row],[Date and Time]],"dddd")</f>
        <v>Sunday</v>
      </c>
      <c r="M2061" s="1" t="str">
        <f>TEXT(Sales[[#This Row],[Date and Time]],"mm")</f>
        <v>08</v>
      </c>
      <c r="N2061" s="10" t="str">
        <f>TEXT(Sales[[#This Row],[Date and Time]],"mmmm")</f>
        <v>August</v>
      </c>
    </row>
    <row r="2062" spans="1:14" x14ac:dyDescent="0.3">
      <c r="A2062" s="1" t="s">
        <v>5530</v>
      </c>
      <c r="B2062" s="2">
        <v>45297.738229166665</v>
      </c>
      <c r="C2062" s="1" t="s">
        <v>3269</v>
      </c>
      <c r="D2062" s="1" t="s">
        <v>2213</v>
      </c>
      <c r="E2062" s="1" t="s">
        <v>3479</v>
      </c>
      <c r="F2062" s="1" t="s">
        <v>3467</v>
      </c>
      <c r="G2062" s="1">
        <v>353.8</v>
      </c>
      <c r="H2062" s="1">
        <v>9</v>
      </c>
      <c r="I2062" s="1">
        <f>Sales[[#This Row],[Selling Price]]*H2062</f>
        <v>3184.2000000000003</v>
      </c>
      <c r="J2062" s="1">
        <f>VLOOKUP(Sales[[#This Row],[Product ID]],Products[],4,0)</f>
        <v>627.66</v>
      </c>
      <c r="K2062" s="1">
        <f>Sales[[#This Row],[Total Sales]]-Sales[[#This Row],[Cost price]]</f>
        <v>2556.5400000000004</v>
      </c>
      <c r="L2062" s="1" t="str">
        <f>TEXT(Sales[[#This Row],[Date and Time]],"dddd")</f>
        <v>Saturday</v>
      </c>
      <c r="M2062" s="1" t="str">
        <f>TEXT(Sales[[#This Row],[Date and Time]],"mm")</f>
        <v>01</v>
      </c>
      <c r="N2062" s="10" t="str">
        <f>TEXT(Sales[[#This Row],[Date and Time]],"mmmm")</f>
        <v>January</v>
      </c>
    </row>
    <row r="2063" spans="1:14" x14ac:dyDescent="0.3">
      <c r="A2063" s="1" t="s">
        <v>5531</v>
      </c>
      <c r="B2063" s="2">
        <v>45376.282094907408</v>
      </c>
      <c r="C2063" s="1" t="s">
        <v>3361</v>
      </c>
      <c r="D2063" s="1" t="s">
        <v>67</v>
      </c>
      <c r="E2063" s="1" t="s">
        <v>3461</v>
      </c>
      <c r="F2063" s="1" t="s">
        <v>3469</v>
      </c>
      <c r="G2063" s="1">
        <v>557.5</v>
      </c>
      <c r="H2063" s="1">
        <v>6</v>
      </c>
      <c r="I2063" s="1">
        <f>Sales[[#This Row],[Selling Price]]*H2063</f>
        <v>3345</v>
      </c>
      <c r="J2063" s="1">
        <f>VLOOKUP(Sales[[#This Row],[Product ID]],Products[],4,0)</f>
        <v>188.08</v>
      </c>
      <c r="K2063" s="1">
        <f>Sales[[#This Row],[Total Sales]]-Sales[[#This Row],[Cost price]]</f>
        <v>3156.92</v>
      </c>
      <c r="L2063" s="1" t="str">
        <f>TEXT(Sales[[#This Row],[Date and Time]],"dddd")</f>
        <v>Monday</v>
      </c>
      <c r="M2063" s="1" t="str">
        <f>TEXT(Sales[[#This Row],[Date and Time]],"mm")</f>
        <v>03</v>
      </c>
      <c r="N2063" s="10" t="str">
        <f>TEXT(Sales[[#This Row],[Date and Time]],"mmmm")</f>
        <v>March</v>
      </c>
    </row>
    <row r="2064" spans="1:14" x14ac:dyDescent="0.3">
      <c r="A2064" s="1" t="s">
        <v>5532</v>
      </c>
      <c r="B2064" s="2">
        <v>45511.248981481483</v>
      </c>
      <c r="C2064" s="1" t="s">
        <v>3371</v>
      </c>
      <c r="D2064" s="1" t="s">
        <v>1686</v>
      </c>
      <c r="E2064" s="1" t="s">
        <v>3464</v>
      </c>
      <c r="F2064" s="1" t="s">
        <v>3476</v>
      </c>
      <c r="G2064" s="1">
        <v>1087.04</v>
      </c>
      <c r="H2064" s="1">
        <v>5</v>
      </c>
      <c r="I2064" s="1">
        <f>Sales[[#This Row],[Selling Price]]*H2064</f>
        <v>5435.2</v>
      </c>
      <c r="J2064" s="1">
        <f>VLOOKUP(Sales[[#This Row],[Product ID]],Products[],4,0)</f>
        <v>370.52</v>
      </c>
      <c r="K2064" s="1">
        <f>Sales[[#This Row],[Total Sales]]-Sales[[#This Row],[Cost price]]</f>
        <v>5064.68</v>
      </c>
      <c r="L2064" s="1" t="str">
        <f>TEXT(Sales[[#This Row],[Date and Time]],"dddd")</f>
        <v>Wednesday</v>
      </c>
      <c r="M2064" s="1" t="str">
        <f>TEXT(Sales[[#This Row],[Date and Time]],"mm")</f>
        <v>08</v>
      </c>
      <c r="N2064" s="10" t="str">
        <f>TEXT(Sales[[#This Row],[Date and Time]],"mmmm")</f>
        <v>August</v>
      </c>
    </row>
    <row r="2065" spans="1:14" x14ac:dyDescent="0.3">
      <c r="A2065" s="1" t="s">
        <v>5533</v>
      </c>
      <c r="B2065" s="2">
        <v>45333.095439814817</v>
      </c>
      <c r="C2065" s="1" t="s">
        <v>3332</v>
      </c>
      <c r="D2065" s="1" t="s">
        <v>1614</v>
      </c>
      <c r="E2065" s="1" t="s">
        <v>3479</v>
      </c>
      <c r="F2065" s="1" t="s">
        <v>3476</v>
      </c>
      <c r="G2065" s="1">
        <v>590.80999999999995</v>
      </c>
      <c r="H2065" s="1">
        <v>4</v>
      </c>
      <c r="I2065" s="1">
        <f>Sales[[#This Row],[Selling Price]]*H2065</f>
        <v>2363.2399999999998</v>
      </c>
      <c r="J2065" s="1">
        <f>VLOOKUP(Sales[[#This Row],[Product ID]],Products[],4,0)</f>
        <v>348.54</v>
      </c>
      <c r="K2065" s="1">
        <f>Sales[[#This Row],[Total Sales]]-Sales[[#This Row],[Cost price]]</f>
        <v>2014.6999999999998</v>
      </c>
      <c r="L2065" s="1" t="str">
        <f>TEXT(Sales[[#This Row],[Date and Time]],"dddd")</f>
        <v>Sunday</v>
      </c>
      <c r="M2065" s="1" t="str">
        <f>TEXT(Sales[[#This Row],[Date and Time]],"mm")</f>
        <v>02</v>
      </c>
      <c r="N2065" s="10" t="str">
        <f>TEXT(Sales[[#This Row],[Date and Time]],"mmmm")</f>
        <v>February</v>
      </c>
    </row>
    <row r="2066" spans="1:14" x14ac:dyDescent="0.3">
      <c r="A2066" s="1" t="s">
        <v>5534</v>
      </c>
      <c r="B2066" s="2">
        <v>45358.354062500002</v>
      </c>
      <c r="C2066" s="1" t="s">
        <v>3382</v>
      </c>
      <c r="D2066" s="1" t="s">
        <v>3124</v>
      </c>
      <c r="E2066" s="1" t="s">
        <v>3466</v>
      </c>
      <c r="F2066" s="1" t="s">
        <v>3462</v>
      </c>
      <c r="G2066" s="1">
        <v>1659.37</v>
      </c>
      <c r="H2066" s="1">
        <v>6</v>
      </c>
      <c r="I2066" s="1">
        <f>Sales[[#This Row],[Selling Price]]*H2066</f>
        <v>9956.2199999999993</v>
      </c>
      <c r="J2066" s="1">
        <f>VLOOKUP(Sales[[#This Row],[Product ID]],Products[],4,0)</f>
        <v>67.97</v>
      </c>
      <c r="K2066" s="1">
        <f>Sales[[#This Row],[Total Sales]]-Sales[[#This Row],[Cost price]]</f>
        <v>9888.25</v>
      </c>
      <c r="L2066" s="1" t="str">
        <f>TEXT(Sales[[#This Row],[Date and Time]],"dddd")</f>
        <v>Thursday</v>
      </c>
      <c r="M2066" s="1" t="str">
        <f>TEXT(Sales[[#This Row],[Date and Time]],"mm")</f>
        <v>03</v>
      </c>
      <c r="N2066" s="10" t="str">
        <f>TEXT(Sales[[#This Row],[Date and Time]],"mmmm")</f>
        <v>March</v>
      </c>
    </row>
    <row r="2067" spans="1:14" x14ac:dyDescent="0.3">
      <c r="A2067" s="1" t="s">
        <v>5535</v>
      </c>
      <c r="B2067" s="2">
        <v>45590.183564814812</v>
      </c>
      <c r="C2067" s="1" t="s">
        <v>3370</v>
      </c>
      <c r="D2067" s="1" t="s">
        <v>539</v>
      </c>
      <c r="E2067" s="1" t="s">
        <v>3479</v>
      </c>
      <c r="F2067" s="1" t="s">
        <v>3467</v>
      </c>
      <c r="G2067" s="1">
        <v>856.38</v>
      </c>
      <c r="H2067" s="1">
        <v>8</v>
      </c>
      <c r="I2067" s="1">
        <f>Sales[[#This Row],[Selling Price]]*H2067</f>
        <v>6851.04</v>
      </c>
      <c r="J2067" s="1">
        <f>VLOOKUP(Sales[[#This Row],[Product ID]],Products[],4,0)</f>
        <v>621.46</v>
      </c>
      <c r="K2067" s="1">
        <f>Sales[[#This Row],[Total Sales]]-Sales[[#This Row],[Cost price]]</f>
        <v>6229.58</v>
      </c>
      <c r="L2067" s="1" t="str">
        <f>TEXT(Sales[[#This Row],[Date and Time]],"dddd")</f>
        <v>Friday</v>
      </c>
      <c r="M2067" s="1" t="str">
        <f>TEXT(Sales[[#This Row],[Date and Time]],"mm")</f>
        <v>10</v>
      </c>
      <c r="N2067" s="10" t="str">
        <f>TEXT(Sales[[#This Row],[Date and Time]],"mmmm")</f>
        <v>October</v>
      </c>
    </row>
    <row r="2068" spans="1:14" x14ac:dyDescent="0.3">
      <c r="A2068" s="1" t="s">
        <v>5536</v>
      </c>
      <c r="B2068" s="2">
        <v>45383.904166666667</v>
      </c>
      <c r="C2068" s="1" t="s">
        <v>3310</v>
      </c>
      <c r="D2068" s="1" t="s">
        <v>2583</v>
      </c>
      <c r="E2068" s="1" t="s">
        <v>3464</v>
      </c>
      <c r="F2068" s="1" t="s">
        <v>3469</v>
      </c>
      <c r="G2068" s="1">
        <v>28.16</v>
      </c>
      <c r="H2068" s="1">
        <v>8</v>
      </c>
      <c r="I2068" s="1">
        <f>Sales[[#This Row],[Selling Price]]*H2068</f>
        <v>225.28</v>
      </c>
      <c r="J2068" s="1">
        <f>VLOOKUP(Sales[[#This Row],[Product ID]],Products[],4,0)</f>
        <v>297.7</v>
      </c>
      <c r="K2068" s="1">
        <f>Sales[[#This Row],[Total Sales]]-Sales[[#This Row],[Cost price]]</f>
        <v>-72.419999999999987</v>
      </c>
      <c r="L2068" s="1" t="str">
        <f>TEXT(Sales[[#This Row],[Date and Time]],"dddd")</f>
        <v>Monday</v>
      </c>
      <c r="M2068" s="1" t="str">
        <f>TEXT(Sales[[#This Row],[Date and Time]],"mm")</f>
        <v>04</v>
      </c>
      <c r="N2068" s="10" t="str">
        <f>TEXT(Sales[[#This Row],[Date and Time]],"mmmm")</f>
        <v>April</v>
      </c>
    </row>
    <row r="2069" spans="1:14" x14ac:dyDescent="0.3">
      <c r="A2069" s="1" t="s">
        <v>5537</v>
      </c>
      <c r="B2069" s="2">
        <v>45579.524571759262</v>
      </c>
      <c r="C2069" s="1" t="s">
        <v>3448</v>
      </c>
      <c r="D2069" s="1" t="s">
        <v>3037</v>
      </c>
      <c r="E2069" s="1" t="s">
        <v>3461</v>
      </c>
      <c r="F2069" s="1" t="s">
        <v>3476</v>
      </c>
      <c r="G2069" s="1">
        <v>1452.73</v>
      </c>
      <c r="H2069" s="1">
        <v>3</v>
      </c>
      <c r="I2069" s="1">
        <f>Sales[[#This Row],[Selling Price]]*H2069</f>
        <v>4358.1900000000005</v>
      </c>
      <c r="J2069" s="1">
        <f>VLOOKUP(Sales[[#This Row],[Product ID]],Products[],4,0)</f>
        <v>955.51</v>
      </c>
      <c r="K2069" s="1">
        <f>Sales[[#This Row],[Total Sales]]-Sales[[#This Row],[Cost price]]</f>
        <v>3402.6800000000003</v>
      </c>
      <c r="L2069" s="1" t="str">
        <f>TEXT(Sales[[#This Row],[Date and Time]],"dddd")</f>
        <v>Monday</v>
      </c>
      <c r="M2069" s="1" t="str">
        <f>TEXT(Sales[[#This Row],[Date and Time]],"mm")</f>
        <v>10</v>
      </c>
      <c r="N2069" s="10" t="str">
        <f>TEXT(Sales[[#This Row],[Date and Time]],"mmmm")</f>
        <v>October</v>
      </c>
    </row>
    <row r="2070" spans="1:14" x14ac:dyDescent="0.3">
      <c r="A2070" s="1" t="s">
        <v>5538</v>
      </c>
      <c r="B2070" s="2">
        <v>45549.818171296298</v>
      </c>
      <c r="C2070" s="1" t="s">
        <v>3353</v>
      </c>
      <c r="D2070" s="1" t="s">
        <v>2957</v>
      </c>
      <c r="E2070" s="1" t="s">
        <v>3479</v>
      </c>
      <c r="F2070" s="1" t="s">
        <v>3476</v>
      </c>
      <c r="G2070" s="1">
        <v>1753.68</v>
      </c>
      <c r="H2070" s="1">
        <v>1</v>
      </c>
      <c r="I2070" s="1">
        <f>Sales[[#This Row],[Selling Price]]*H2070</f>
        <v>1753.68</v>
      </c>
      <c r="J2070" s="1">
        <f>VLOOKUP(Sales[[#This Row],[Product ID]],Products[],4,0)</f>
        <v>978.72</v>
      </c>
      <c r="K2070" s="1">
        <f>Sales[[#This Row],[Total Sales]]-Sales[[#This Row],[Cost price]]</f>
        <v>774.96</v>
      </c>
      <c r="L2070" s="1" t="str">
        <f>TEXT(Sales[[#This Row],[Date and Time]],"dddd")</f>
        <v>Saturday</v>
      </c>
      <c r="M2070" s="1" t="str">
        <f>TEXT(Sales[[#This Row],[Date and Time]],"mm")</f>
        <v>09</v>
      </c>
      <c r="N2070" s="10" t="str">
        <f>TEXT(Sales[[#This Row],[Date and Time]],"mmmm")</f>
        <v>September</v>
      </c>
    </row>
    <row r="2071" spans="1:14" x14ac:dyDescent="0.3">
      <c r="A2071" s="1" t="s">
        <v>5539</v>
      </c>
      <c r="B2071" s="2">
        <v>45606.160682870373</v>
      </c>
      <c r="C2071" s="1" t="s">
        <v>3359</v>
      </c>
      <c r="D2071" s="1" t="s">
        <v>590</v>
      </c>
      <c r="E2071" s="1" t="s">
        <v>3464</v>
      </c>
      <c r="F2071" s="1" t="s">
        <v>3467</v>
      </c>
      <c r="G2071" s="1">
        <v>1944.98</v>
      </c>
      <c r="H2071" s="1">
        <v>3</v>
      </c>
      <c r="I2071" s="1">
        <f>Sales[[#This Row],[Selling Price]]*H2071</f>
        <v>5834.9400000000005</v>
      </c>
      <c r="J2071" s="1">
        <f>VLOOKUP(Sales[[#This Row],[Product ID]],Products[],4,0)</f>
        <v>750.19</v>
      </c>
      <c r="K2071" s="1">
        <f>Sales[[#This Row],[Total Sales]]-Sales[[#This Row],[Cost price]]</f>
        <v>5084.75</v>
      </c>
      <c r="L2071" s="1" t="str">
        <f>TEXT(Sales[[#This Row],[Date and Time]],"dddd")</f>
        <v>Sunday</v>
      </c>
      <c r="M2071" s="1" t="str">
        <f>TEXT(Sales[[#This Row],[Date and Time]],"mm")</f>
        <v>11</v>
      </c>
      <c r="N2071" s="10" t="str">
        <f>TEXT(Sales[[#This Row],[Date and Time]],"mmmm")</f>
        <v>November</v>
      </c>
    </row>
    <row r="2072" spans="1:14" x14ac:dyDescent="0.3">
      <c r="A2072" s="1" t="s">
        <v>5540</v>
      </c>
      <c r="B2072" s="2">
        <v>45530.457592592589</v>
      </c>
      <c r="C2072" s="1" t="s">
        <v>3308</v>
      </c>
      <c r="D2072" s="1" t="s">
        <v>2828</v>
      </c>
      <c r="E2072" s="1" t="s">
        <v>3479</v>
      </c>
      <c r="F2072" s="1" t="s">
        <v>3462</v>
      </c>
      <c r="G2072" s="1">
        <v>42.05</v>
      </c>
      <c r="H2072" s="1">
        <v>7</v>
      </c>
      <c r="I2072" s="1">
        <f>Sales[[#This Row],[Selling Price]]*H2072</f>
        <v>294.34999999999997</v>
      </c>
      <c r="J2072" s="1">
        <f>VLOOKUP(Sales[[#This Row],[Product ID]],Products[],4,0)</f>
        <v>998.57</v>
      </c>
      <c r="K2072" s="1">
        <f>Sales[[#This Row],[Total Sales]]-Sales[[#This Row],[Cost price]]</f>
        <v>-704.22</v>
      </c>
      <c r="L2072" s="1" t="str">
        <f>TEXT(Sales[[#This Row],[Date and Time]],"dddd")</f>
        <v>Monday</v>
      </c>
      <c r="M2072" s="1" t="str">
        <f>TEXT(Sales[[#This Row],[Date and Time]],"mm")</f>
        <v>08</v>
      </c>
      <c r="N2072" s="10" t="str">
        <f>TEXT(Sales[[#This Row],[Date and Time]],"mmmm")</f>
        <v>August</v>
      </c>
    </row>
    <row r="2073" spans="1:14" x14ac:dyDescent="0.3">
      <c r="A2073" s="1" t="s">
        <v>5541</v>
      </c>
      <c r="B2073" s="2">
        <v>45457.567037037035</v>
      </c>
      <c r="C2073" s="1" t="s">
        <v>3355</v>
      </c>
      <c r="D2073" s="1" t="s">
        <v>1622</v>
      </c>
      <c r="E2073" s="1" t="s">
        <v>3479</v>
      </c>
      <c r="F2073" s="1" t="s">
        <v>3469</v>
      </c>
      <c r="G2073" s="1">
        <v>1105.49</v>
      </c>
      <c r="H2073" s="1">
        <v>9</v>
      </c>
      <c r="I2073" s="1">
        <f>Sales[[#This Row],[Selling Price]]*H2073</f>
        <v>9949.41</v>
      </c>
      <c r="J2073" s="1">
        <f>VLOOKUP(Sales[[#This Row],[Product ID]],Products[],4,0)</f>
        <v>889.08</v>
      </c>
      <c r="K2073" s="1">
        <f>Sales[[#This Row],[Total Sales]]-Sales[[#This Row],[Cost price]]</f>
        <v>9060.33</v>
      </c>
      <c r="L2073" s="1" t="str">
        <f>TEXT(Sales[[#This Row],[Date and Time]],"dddd")</f>
        <v>Friday</v>
      </c>
      <c r="M2073" s="1" t="str">
        <f>TEXT(Sales[[#This Row],[Date and Time]],"mm")</f>
        <v>06</v>
      </c>
      <c r="N2073" s="10" t="str">
        <f>TEXT(Sales[[#This Row],[Date and Time]],"mmmm")</f>
        <v>June</v>
      </c>
    </row>
    <row r="2074" spans="1:14" x14ac:dyDescent="0.3">
      <c r="A2074" s="1" t="s">
        <v>5542</v>
      </c>
      <c r="B2074" s="2">
        <v>45471.699907407405</v>
      </c>
      <c r="C2074" s="1" t="s">
        <v>3243</v>
      </c>
      <c r="D2074" s="1" t="s">
        <v>2960</v>
      </c>
      <c r="E2074" s="1" t="s">
        <v>3471</v>
      </c>
      <c r="F2074" s="1" t="s">
        <v>3467</v>
      </c>
      <c r="G2074" s="1">
        <v>221.37</v>
      </c>
      <c r="H2074" s="1">
        <v>3</v>
      </c>
      <c r="I2074" s="1">
        <f>Sales[[#This Row],[Selling Price]]*H2074</f>
        <v>664.11</v>
      </c>
      <c r="J2074" s="1">
        <f>VLOOKUP(Sales[[#This Row],[Product ID]],Products[],4,0)</f>
        <v>132.38999999999999</v>
      </c>
      <c r="K2074" s="1">
        <f>Sales[[#This Row],[Total Sales]]-Sales[[#This Row],[Cost price]]</f>
        <v>531.72</v>
      </c>
      <c r="L2074" s="1" t="str">
        <f>TEXT(Sales[[#This Row],[Date and Time]],"dddd")</f>
        <v>Friday</v>
      </c>
      <c r="M2074" s="1" t="str">
        <f>TEXT(Sales[[#This Row],[Date and Time]],"mm")</f>
        <v>06</v>
      </c>
      <c r="N2074" s="10" t="str">
        <f>TEXT(Sales[[#This Row],[Date and Time]],"mmmm")</f>
        <v>June</v>
      </c>
    </row>
    <row r="2075" spans="1:14" x14ac:dyDescent="0.3">
      <c r="A2075" s="1" t="s">
        <v>5543</v>
      </c>
      <c r="B2075" s="2">
        <v>45484.075543981482</v>
      </c>
      <c r="C2075" s="1" t="s">
        <v>3376</v>
      </c>
      <c r="D2075" s="1" t="s">
        <v>3082</v>
      </c>
      <c r="E2075" s="1" t="s">
        <v>3466</v>
      </c>
      <c r="F2075" s="1" t="s">
        <v>3469</v>
      </c>
      <c r="G2075" s="1">
        <v>1486.74</v>
      </c>
      <c r="H2075" s="1">
        <v>5</v>
      </c>
      <c r="I2075" s="1">
        <f>Sales[[#This Row],[Selling Price]]*H2075</f>
        <v>7433.7</v>
      </c>
      <c r="J2075" s="1">
        <f>VLOOKUP(Sales[[#This Row],[Product ID]],Products[],4,0)</f>
        <v>372.5</v>
      </c>
      <c r="K2075" s="1">
        <f>Sales[[#This Row],[Total Sales]]-Sales[[#This Row],[Cost price]]</f>
        <v>7061.2</v>
      </c>
      <c r="L2075" s="1" t="str">
        <f>TEXT(Sales[[#This Row],[Date and Time]],"dddd")</f>
        <v>Thursday</v>
      </c>
      <c r="M2075" s="1" t="str">
        <f>TEXT(Sales[[#This Row],[Date and Time]],"mm")</f>
        <v>07</v>
      </c>
      <c r="N2075" s="10" t="str">
        <f>TEXT(Sales[[#This Row],[Date and Time]],"mmmm")</f>
        <v>July</v>
      </c>
    </row>
    <row r="2076" spans="1:14" x14ac:dyDescent="0.3">
      <c r="A2076" s="1" t="s">
        <v>5544</v>
      </c>
      <c r="B2076" s="2">
        <v>45431.346365740741</v>
      </c>
      <c r="C2076" s="1" t="s">
        <v>3287</v>
      </c>
      <c r="D2076" s="1" t="s">
        <v>1578</v>
      </c>
      <c r="E2076" s="1" t="s">
        <v>3461</v>
      </c>
      <c r="F2076" s="1" t="s">
        <v>3467</v>
      </c>
      <c r="G2076" s="1">
        <v>1420.99</v>
      </c>
      <c r="H2076" s="1">
        <v>7</v>
      </c>
      <c r="I2076" s="1">
        <f>Sales[[#This Row],[Selling Price]]*H2076</f>
        <v>9946.93</v>
      </c>
      <c r="J2076" s="1">
        <f>VLOOKUP(Sales[[#This Row],[Product ID]],Products[],4,0)</f>
        <v>901.68</v>
      </c>
      <c r="K2076" s="1">
        <f>Sales[[#This Row],[Total Sales]]-Sales[[#This Row],[Cost price]]</f>
        <v>9045.25</v>
      </c>
      <c r="L2076" s="1" t="str">
        <f>TEXT(Sales[[#This Row],[Date and Time]],"dddd")</f>
        <v>Sunday</v>
      </c>
      <c r="M2076" s="1" t="str">
        <f>TEXT(Sales[[#This Row],[Date and Time]],"mm")</f>
        <v>05</v>
      </c>
      <c r="N2076" s="10" t="str">
        <f>TEXT(Sales[[#This Row],[Date and Time]],"mmmm")</f>
        <v>May</v>
      </c>
    </row>
    <row r="2077" spans="1:14" x14ac:dyDescent="0.3">
      <c r="A2077" s="1" t="s">
        <v>5545</v>
      </c>
      <c r="B2077" s="2">
        <v>45463.782731481479</v>
      </c>
      <c r="C2077" s="1" t="s">
        <v>3289</v>
      </c>
      <c r="D2077" s="1" t="s">
        <v>1660</v>
      </c>
      <c r="E2077" s="1" t="s">
        <v>3466</v>
      </c>
      <c r="F2077" s="1" t="s">
        <v>3467</v>
      </c>
      <c r="G2077" s="1">
        <v>436.39</v>
      </c>
      <c r="H2077" s="1">
        <v>6</v>
      </c>
      <c r="I2077" s="1">
        <f>Sales[[#This Row],[Selling Price]]*H2077</f>
        <v>2618.34</v>
      </c>
      <c r="J2077" s="1">
        <f>VLOOKUP(Sales[[#This Row],[Product ID]],Products[],4,0)</f>
        <v>184.29</v>
      </c>
      <c r="K2077" s="1">
        <f>Sales[[#This Row],[Total Sales]]-Sales[[#This Row],[Cost price]]</f>
        <v>2434.0500000000002</v>
      </c>
      <c r="L2077" s="1" t="str">
        <f>TEXT(Sales[[#This Row],[Date and Time]],"dddd")</f>
        <v>Thursday</v>
      </c>
      <c r="M2077" s="1" t="str">
        <f>TEXT(Sales[[#This Row],[Date and Time]],"mm")</f>
        <v>06</v>
      </c>
      <c r="N2077" s="10" t="str">
        <f>TEXT(Sales[[#This Row],[Date and Time]],"mmmm")</f>
        <v>June</v>
      </c>
    </row>
    <row r="2078" spans="1:14" x14ac:dyDescent="0.3">
      <c r="A2078" s="1" t="s">
        <v>5546</v>
      </c>
      <c r="B2078" s="2">
        <v>45536.722326388888</v>
      </c>
      <c r="C2078" s="1" t="s">
        <v>3273</v>
      </c>
      <c r="D2078" s="1" t="s">
        <v>2529</v>
      </c>
      <c r="E2078" s="1" t="s">
        <v>3464</v>
      </c>
      <c r="F2078" s="1" t="s">
        <v>3476</v>
      </c>
      <c r="G2078" s="1">
        <v>1888.6</v>
      </c>
      <c r="H2078" s="1">
        <v>3</v>
      </c>
      <c r="I2078" s="1">
        <f>Sales[[#This Row],[Selling Price]]*H2078</f>
        <v>5665.7999999999993</v>
      </c>
      <c r="J2078" s="1">
        <f>VLOOKUP(Sales[[#This Row],[Product ID]],Products[],4,0)</f>
        <v>963.58</v>
      </c>
      <c r="K2078" s="1">
        <f>Sales[[#This Row],[Total Sales]]-Sales[[#This Row],[Cost price]]</f>
        <v>4702.2199999999993</v>
      </c>
      <c r="L2078" s="1" t="str">
        <f>TEXT(Sales[[#This Row],[Date and Time]],"dddd")</f>
        <v>Sunday</v>
      </c>
      <c r="M2078" s="1" t="str">
        <f>TEXT(Sales[[#This Row],[Date and Time]],"mm")</f>
        <v>09</v>
      </c>
      <c r="N2078" s="10" t="str">
        <f>TEXT(Sales[[#This Row],[Date and Time]],"mmmm")</f>
        <v>September</v>
      </c>
    </row>
    <row r="2079" spans="1:14" x14ac:dyDescent="0.3">
      <c r="A2079" s="1" t="s">
        <v>5547</v>
      </c>
      <c r="B2079" s="2">
        <v>45524.866990740738</v>
      </c>
      <c r="C2079" s="1" t="s">
        <v>3447</v>
      </c>
      <c r="D2079" s="1" t="s">
        <v>486</v>
      </c>
      <c r="E2079" s="1" t="s">
        <v>3471</v>
      </c>
      <c r="F2079" s="1" t="s">
        <v>3467</v>
      </c>
      <c r="G2079" s="1">
        <v>849.35</v>
      </c>
      <c r="H2079" s="1">
        <v>9</v>
      </c>
      <c r="I2079" s="1">
        <f>Sales[[#This Row],[Selling Price]]*H2079</f>
        <v>7644.1500000000005</v>
      </c>
      <c r="J2079" s="1">
        <f>VLOOKUP(Sales[[#This Row],[Product ID]],Products[],4,0)</f>
        <v>521.98</v>
      </c>
      <c r="K2079" s="1">
        <f>Sales[[#This Row],[Total Sales]]-Sales[[#This Row],[Cost price]]</f>
        <v>7122.17</v>
      </c>
      <c r="L2079" s="1" t="str">
        <f>TEXT(Sales[[#This Row],[Date and Time]],"dddd")</f>
        <v>Tuesday</v>
      </c>
      <c r="M2079" s="1" t="str">
        <f>TEXT(Sales[[#This Row],[Date and Time]],"mm")</f>
        <v>08</v>
      </c>
      <c r="N2079" s="10" t="str">
        <f>TEXT(Sales[[#This Row],[Date and Time]],"mmmm")</f>
        <v>August</v>
      </c>
    </row>
    <row r="2080" spans="1:14" x14ac:dyDescent="0.3">
      <c r="A2080" s="1" t="s">
        <v>5548</v>
      </c>
      <c r="B2080" s="2">
        <v>45398.397928240738</v>
      </c>
      <c r="C2080" s="1" t="s">
        <v>3285</v>
      </c>
      <c r="D2080" s="1" t="s">
        <v>2595</v>
      </c>
      <c r="E2080" s="1" t="s">
        <v>3461</v>
      </c>
      <c r="F2080" s="1" t="s">
        <v>3472</v>
      </c>
      <c r="G2080" s="1">
        <v>106.62</v>
      </c>
      <c r="H2080" s="1">
        <v>10</v>
      </c>
      <c r="I2080" s="1">
        <f>Sales[[#This Row],[Selling Price]]*H2080</f>
        <v>1066.2</v>
      </c>
      <c r="J2080" s="1">
        <f>VLOOKUP(Sales[[#This Row],[Product ID]],Products[],4,0)</f>
        <v>99.19</v>
      </c>
      <c r="K2080" s="1">
        <f>Sales[[#This Row],[Total Sales]]-Sales[[#This Row],[Cost price]]</f>
        <v>967.01</v>
      </c>
      <c r="L2080" s="1" t="str">
        <f>TEXT(Sales[[#This Row],[Date and Time]],"dddd")</f>
        <v>Tuesday</v>
      </c>
      <c r="M2080" s="1" t="str">
        <f>TEXT(Sales[[#This Row],[Date and Time]],"mm")</f>
        <v>04</v>
      </c>
      <c r="N2080" s="10" t="str">
        <f>TEXT(Sales[[#This Row],[Date and Time]],"mmmm")</f>
        <v>April</v>
      </c>
    </row>
    <row r="2081" spans="1:14" x14ac:dyDescent="0.3">
      <c r="A2081" s="1" t="s">
        <v>5549</v>
      </c>
      <c r="B2081" s="2">
        <v>45589.421041666668</v>
      </c>
      <c r="C2081" s="1" t="s">
        <v>3383</v>
      </c>
      <c r="D2081" s="1" t="s">
        <v>1711</v>
      </c>
      <c r="E2081" s="1" t="s">
        <v>3464</v>
      </c>
      <c r="F2081" s="1" t="s">
        <v>3476</v>
      </c>
      <c r="G2081" s="1">
        <v>713.57</v>
      </c>
      <c r="H2081" s="1">
        <v>2</v>
      </c>
      <c r="I2081" s="1">
        <f>Sales[[#This Row],[Selling Price]]*H2081</f>
        <v>1427.14</v>
      </c>
      <c r="J2081" s="1">
        <f>VLOOKUP(Sales[[#This Row],[Product ID]],Products[],4,0)</f>
        <v>692.63</v>
      </c>
      <c r="K2081" s="1">
        <f>Sales[[#This Row],[Total Sales]]-Sales[[#This Row],[Cost price]]</f>
        <v>734.5100000000001</v>
      </c>
      <c r="L2081" s="1" t="str">
        <f>TEXT(Sales[[#This Row],[Date and Time]],"dddd")</f>
        <v>Thursday</v>
      </c>
      <c r="M2081" s="1" t="str">
        <f>TEXT(Sales[[#This Row],[Date and Time]],"mm")</f>
        <v>10</v>
      </c>
      <c r="N2081" s="10" t="str">
        <f>TEXT(Sales[[#This Row],[Date and Time]],"mmmm")</f>
        <v>October</v>
      </c>
    </row>
    <row r="2082" spans="1:14" x14ac:dyDescent="0.3">
      <c r="A2082" s="1" t="s">
        <v>5550</v>
      </c>
      <c r="B2082" s="2">
        <v>45431.774050925924</v>
      </c>
      <c r="C2082" s="1" t="s">
        <v>3347</v>
      </c>
      <c r="D2082" s="1" t="s">
        <v>1509</v>
      </c>
      <c r="E2082" s="1" t="s">
        <v>3461</v>
      </c>
      <c r="F2082" s="1" t="s">
        <v>3476</v>
      </c>
      <c r="G2082" s="1">
        <v>1184.1600000000001</v>
      </c>
      <c r="H2082" s="1">
        <v>5</v>
      </c>
      <c r="I2082" s="1">
        <f>Sales[[#This Row],[Selling Price]]*H2082</f>
        <v>5920.8</v>
      </c>
      <c r="J2082" s="1">
        <f>VLOOKUP(Sales[[#This Row],[Product ID]],Products[],4,0)</f>
        <v>211.14</v>
      </c>
      <c r="K2082" s="1">
        <f>Sales[[#This Row],[Total Sales]]-Sales[[#This Row],[Cost price]]</f>
        <v>5709.66</v>
      </c>
      <c r="L2082" s="1" t="str">
        <f>TEXT(Sales[[#This Row],[Date and Time]],"dddd")</f>
        <v>Sunday</v>
      </c>
      <c r="M2082" s="1" t="str">
        <f>TEXT(Sales[[#This Row],[Date and Time]],"mm")</f>
        <v>05</v>
      </c>
      <c r="N2082" s="10" t="str">
        <f>TEXT(Sales[[#This Row],[Date and Time]],"mmmm")</f>
        <v>May</v>
      </c>
    </row>
    <row r="2083" spans="1:14" x14ac:dyDescent="0.3">
      <c r="A2083" s="1" t="s">
        <v>5551</v>
      </c>
      <c r="B2083" s="2">
        <v>45494.401562500003</v>
      </c>
      <c r="C2083" s="1" t="s">
        <v>3334</v>
      </c>
      <c r="D2083" s="1" t="s">
        <v>1044</v>
      </c>
      <c r="E2083" s="1" t="s">
        <v>3479</v>
      </c>
      <c r="F2083" s="1" t="s">
        <v>3472</v>
      </c>
      <c r="G2083" s="1">
        <v>338.13</v>
      </c>
      <c r="H2083" s="1">
        <v>7</v>
      </c>
      <c r="I2083" s="1">
        <f>Sales[[#This Row],[Selling Price]]*H2083</f>
        <v>2366.91</v>
      </c>
      <c r="J2083" s="1">
        <f>VLOOKUP(Sales[[#This Row],[Product ID]],Products[],4,0)</f>
        <v>208.12</v>
      </c>
      <c r="K2083" s="1">
        <f>Sales[[#This Row],[Total Sales]]-Sales[[#This Row],[Cost price]]</f>
        <v>2158.79</v>
      </c>
      <c r="L2083" s="1" t="str">
        <f>TEXT(Sales[[#This Row],[Date and Time]],"dddd")</f>
        <v>Sunday</v>
      </c>
      <c r="M2083" s="1" t="str">
        <f>TEXT(Sales[[#This Row],[Date and Time]],"mm")</f>
        <v>07</v>
      </c>
      <c r="N2083" s="10" t="str">
        <f>TEXT(Sales[[#This Row],[Date and Time]],"mmmm")</f>
        <v>July</v>
      </c>
    </row>
    <row r="2084" spans="1:14" x14ac:dyDescent="0.3">
      <c r="A2084" s="1" t="s">
        <v>5552</v>
      </c>
      <c r="B2084" s="2">
        <v>45551.812349537038</v>
      </c>
      <c r="C2084" s="1" t="s">
        <v>3363</v>
      </c>
      <c r="D2084" s="1" t="s">
        <v>1698</v>
      </c>
      <c r="E2084" s="1" t="s">
        <v>3461</v>
      </c>
      <c r="F2084" s="1" t="s">
        <v>3462</v>
      </c>
      <c r="G2084" s="1">
        <v>1161.03</v>
      </c>
      <c r="H2084" s="1">
        <v>1</v>
      </c>
      <c r="I2084" s="1">
        <f>Sales[[#This Row],[Selling Price]]*H2084</f>
        <v>1161.03</v>
      </c>
      <c r="J2084" s="1">
        <f>VLOOKUP(Sales[[#This Row],[Product ID]],Products[],4,0)</f>
        <v>678.93</v>
      </c>
      <c r="K2084" s="1">
        <f>Sales[[#This Row],[Total Sales]]-Sales[[#This Row],[Cost price]]</f>
        <v>482.1</v>
      </c>
      <c r="L2084" s="1" t="str">
        <f>TEXT(Sales[[#This Row],[Date and Time]],"dddd")</f>
        <v>Monday</v>
      </c>
      <c r="M2084" s="1" t="str">
        <f>TEXT(Sales[[#This Row],[Date and Time]],"mm")</f>
        <v>09</v>
      </c>
      <c r="N2084" s="10" t="str">
        <f>TEXT(Sales[[#This Row],[Date and Time]],"mmmm")</f>
        <v>September</v>
      </c>
    </row>
    <row r="2085" spans="1:14" x14ac:dyDescent="0.3">
      <c r="A2085" s="1" t="s">
        <v>5553</v>
      </c>
      <c r="B2085" s="2">
        <v>45373.492581018516</v>
      </c>
      <c r="C2085" s="1" t="s">
        <v>3283</v>
      </c>
      <c r="D2085" s="1" t="s">
        <v>737</v>
      </c>
      <c r="E2085" s="1" t="s">
        <v>3461</v>
      </c>
      <c r="F2085" s="1" t="s">
        <v>3462</v>
      </c>
      <c r="G2085" s="1">
        <v>644.77</v>
      </c>
      <c r="H2085" s="1">
        <v>6</v>
      </c>
      <c r="I2085" s="1">
        <f>Sales[[#This Row],[Selling Price]]*H2085</f>
        <v>3868.62</v>
      </c>
      <c r="J2085" s="1">
        <f>VLOOKUP(Sales[[#This Row],[Product ID]],Products[],4,0)</f>
        <v>462.14</v>
      </c>
      <c r="K2085" s="1">
        <f>Sales[[#This Row],[Total Sales]]-Sales[[#This Row],[Cost price]]</f>
        <v>3406.48</v>
      </c>
      <c r="L2085" s="1" t="str">
        <f>TEXT(Sales[[#This Row],[Date and Time]],"dddd")</f>
        <v>Friday</v>
      </c>
      <c r="M2085" s="1" t="str">
        <f>TEXT(Sales[[#This Row],[Date and Time]],"mm")</f>
        <v>03</v>
      </c>
      <c r="N2085" s="10" t="str">
        <f>TEXT(Sales[[#This Row],[Date and Time]],"mmmm")</f>
        <v>March</v>
      </c>
    </row>
    <row r="2086" spans="1:14" x14ac:dyDescent="0.3">
      <c r="A2086" s="1" t="s">
        <v>5554</v>
      </c>
      <c r="B2086" s="2">
        <v>45415.896226851852</v>
      </c>
      <c r="C2086" s="1" t="s">
        <v>3405</v>
      </c>
      <c r="D2086" s="1" t="s">
        <v>2418</v>
      </c>
      <c r="E2086" s="1" t="s">
        <v>3479</v>
      </c>
      <c r="F2086" s="1" t="s">
        <v>3467</v>
      </c>
      <c r="G2086" s="1">
        <v>1555.82</v>
      </c>
      <c r="H2086" s="1">
        <v>1</v>
      </c>
      <c r="I2086" s="1">
        <f>Sales[[#This Row],[Selling Price]]*H2086</f>
        <v>1555.82</v>
      </c>
      <c r="J2086" s="1">
        <f>VLOOKUP(Sales[[#This Row],[Product ID]],Products[],4,0)</f>
        <v>143.38</v>
      </c>
      <c r="K2086" s="1">
        <f>Sales[[#This Row],[Total Sales]]-Sales[[#This Row],[Cost price]]</f>
        <v>1412.44</v>
      </c>
      <c r="L2086" s="1" t="str">
        <f>TEXT(Sales[[#This Row],[Date and Time]],"dddd")</f>
        <v>Friday</v>
      </c>
      <c r="M2086" s="1" t="str">
        <f>TEXT(Sales[[#This Row],[Date and Time]],"mm")</f>
        <v>05</v>
      </c>
      <c r="N2086" s="10" t="str">
        <f>TEXT(Sales[[#This Row],[Date and Time]],"mmmm")</f>
        <v>May</v>
      </c>
    </row>
    <row r="2087" spans="1:14" x14ac:dyDescent="0.3">
      <c r="A2087" s="1" t="s">
        <v>5555</v>
      </c>
      <c r="B2087" s="2">
        <v>45490.44427083333</v>
      </c>
      <c r="C2087" s="1" t="s">
        <v>3220</v>
      </c>
      <c r="D2087" s="1" t="s">
        <v>2583</v>
      </c>
      <c r="E2087" s="1" t="s">
        <v>3461</v>
      </c>
      <c r="F2087" s="1" t="s">
        <v>3476</v>
      </c>
      <c r="G2087" s="1">
        <v>166.57</v>
      </c>
      <c r="H2087" s="1">
        <v>3</v>
      </c>
      <c r="I2087" s="1">
        <f>Sales[[#This Row],[Selling Price]]*H2087</f>
        <v>499.71</v>
      </c>
      <c r="J2087" s="1">
        <f>VLOOKUP(Sales[[#This Row],[Product ID]],Products[],4,0)</f>
        <v>27.63</v>
      </c>
      <c r="K2087" s="1">
        <f>Sales[[#This Row],[Total Sales]]-Sales[[#This Row],[Cost price]]</f>
        <v>472.08</v>
      </c>
      <c r="L2087" s="1" t="str">
        <f>TEXT(Sales[[#This Row],[Date and Time]],"dddd")</f>
        <v>Wednesday</v>
      </c>
      <c r="M2087" s="1" t="str">
        <f>TEXT(Sales[[#This Row],[Date and Time]],"mm")</f>
        <v>07</v>
      </c>
      <c r="N2087" s="10" t="str">
        <f>TEXT(Sales[[#This Row],[Date and Time]],"mmmm")</f>
        <v>July</v>
      </c>
    </row>
    <row r="2088" spans="1:14" x14ac:dyDescent="0.3">
      <c r="A2088" s="1" t="s">
        <v>5556</v>
      </c>
      <c r="B2088" s="2">
        <v>45523.112557870372</v>
      </c>
      <c r="C2088" s="1" t="s">
        <v>3421</v>
      </c>
      <c r="D2088" s="1" t="s">
        <v>1908</v>
      </c>
      <c r="E2088" s="1" t="s">
        <v>3471</v>
      </c>
      <c r="F2088" s="1" t="s">
        <v>3472</v>
      </c>
      <c r="G2088" s="1">
        <v>1383.72</v>
      </c>
      <c r="H2088" s="1">
        <v>4</v>
      </c>
      <c r="I2088" s="1">
        <f>Sales[[#This Row],[Selling Price]]*H2088</f>
        <v>5534.88</v>
      </c>
      <c r="J2088" s="1">
        <f>VLOOKUP(Sales[[#This Row],[Product ID]],Products[],4,0)</f>
        <v>407.18</v>
      </c>
      <c r="K2088" s="1">
        <f>Sales[[#This Row],[Total Sales]]-Sales[[#This Row],[Cost price]]</f>
        <v>5127.7</v>
      </c>
      <c r="L2088" s="1" t="str">
        <f>TEXT(Sales[[#This Row],[Date and Time]],"dddd")</f>
        <v>Monday</v>
      </c>
      <c r="M2088" s="1" t="str">
        <f>TEXT(Sales[[#This Row],[Date and Time]],"mm")</f>
        <v>08</v>
      </c>
      <c r="N2088" s="10" t="str">
        <f>TEXT(Sales[[#This Row],[Date and Time]],"mmmm")</f>
        <v>August</v>
      </c>
    </row>
    <row r="2089" spans="1:14" x14ac:dyDescent="0.3">
      <c r="A2089" s="1" t="s">
        <v>5557</v>
      </c>
      <c r="B2089" s="2">
        <v>45468.783506944441</v>
      </c>
      <c r="C2089" s="1" t="s">
        <v>3330</v>
      </c>
      <c r="D2089" s="1" t="s">
        <v>3184</v>
      </c>
      <c r="E2089" s="1" t="s">
        <v>3466</v>
      </c>
      <c r="F2089" s="1" t="s">
        <v>3462</v>
      </c>
      <c r="G2089" s="1">
        <v>1066.49</v>
      </c>
      <c r="H2089" s="1">
        <v>1</v>
      </c>
      <c r="I2089" s="1">
        <f>Sales[[#This Row],[Selling Price]]*H2089</f>
        <v>1066.49</v>
      </c>
      <c r="J2089" s="1">
        <f>VLOOKUP(Sales[[#This Row],[Product ID]],Products[],4,0)</f>
        <v>368.23</v>
      </c>
      <c r="K2089" s="1">
        <f>Sales[[#This Row],[Total Sales]]-Sales[[#This Row],[Cost price]]</f>
        <v>698.26</v>
      </c>
      <c r="L2089" s="1" t="str">
        <f>TEXT(Sales[[#This Row],[Date and Time]],"dddd")</f>
        <v>Tuesday</v>
      </c>
      <c r="M2089" s="1" t="str">
        <f>TEXT(Sales[[#This Row],[Date and Time]],"mm")</f>
        <v>06</v>
      </c>
      <c r="N2089" s="10" t="str">
        <f>TEXT(Sales[[#This Row],[Date and Time]],"mmmm")</f>
        <v>June</v>
      </c>
    </row>
    <row r="2090" spans="1:14" x14ac:dyDescent="0.3">
      <c r="A2090" s="1" t="s">
        <v>5558</v>
      </c>
      <c r="B2090" s="2">
        <v>45311.018993055557</v>
      </c>
      <c r="C2090" s="1" t="s">
        <v>3367</v>
      </c>
      <c r="D2090" s="1" t="s">
        <v>941</v>
      </c>
      <c r="E2090" s="1" t="s">
        <v>3479</v>
      </c>
      <c r="F2090" s="1" t="s">
        <v>3462</v>
      </c>
      <c r="G2090" s="1">
        <v>1413.1</v>
      </c>
      <c r="H2090" s="1">
        <v>7</v>
      </c>
      <c r="I2090" s="1">
        <f>Sales[[#This Row],[Selling Price]]*H2090</f>
        <v>9891.6999999999989</v>
      </c>
      <c r="J2090" s="1">
        <f>VLOOKUP(Sales[[#This Row],[Product ID]],Products[],4,0)</f>
        <v>380.81</v>
      </c>
      <c r="K2090" s="1">
        <f>Sales[[#This Row],[Total Sales]]-Sales[[#This Row],[Cost price]]</f>
        <v>9510.89</v>
      </c>
      <c r="L2090" s="1" t="str">
        <f>TEXT(Sales[[#This Row],[Date and Time]],"dddd")</f>
        <v>Saturday</v>
      </c>
      <c r="M2090" s="1" t="str">
        <f>TEXT(Sales[[#This Row],[Date and Time]],"mm")</f>
        <v>01</v>
      </c>
      <c r="N2090" s="10" t="str">
        <f>TEXT(Sales[[#This Row],[Date and Time]],"mmmm")</f>
        <v>January</v>
      </c>
    </row>
    <row r="2091" spans="1:14" x14ac:dyDescent="0.3">
      <c r="A2091" s="1" t="s">
        <v>5559</v>
      </c>
      <c r="B2091" s="2">
        <v>45376.508530092593</v>
      </c>
      <c r="C2091" s="1" t="s">
        <v>3348</v>
      </c>
      <c r="D2091" s="1" t="s">
        <v>843</v>
      </c>
      <c r="E2091" s="1" t="s">
        <v>3461</v>
      </c>
      <c r="F2091" s="1" t="s">
        <v>3467</v>
      </c>
      <c r="G2091" s="1">
        <v>1038.8</v>
      </c>
      <c r="H2091" s="1">
        <v>6</v>
      </c>
      <c r="I2091" s="1">
        <f>Sales[[#This Row],[Selling Price]]*H2091</f>
        <v>6232.7999999999993</v>
      </c>
      <c r="J2091" s="1">
        <f>VLOOKUP(Sales[[#This Row],[Product ID]],Products[],4,0)</f>
        <v>307.60000000000002</v>
      </c>
      <c r="K2091" s="1">
        <f>Sales[[#This Row],[Total Sales]]-Sales[[#This Row],[Cost price]]</f>
        <v>5925.1999999999989</v>
      </c>
      <c r="L2091" s="1" t="str">
        <f>TEXT(Sales[[#This Row],[Date and Time]],"dddd")</f>
        <v>Monday</v>
      </c>
      <c r="M2091" s="1" t="str">
        <f>TEXT(Sales[[#This Row],[Date and Time]],"mm")</f>
        <v>03</v>
      </c>
      <c r="N2091" s="10" t="str">
        <f>TEXT(Sales[[#This Row],[Date and Time]],"mmmm")</f>
        <v>March</v>
      </c>
    </row>
    <row r="2092" spans="1:14" x14ac:dyDescent="0.3">
      <c r="A2092" s="1" t="s">
        <v>5560</v>
      </c>
      <c r="B2092" s="2">
        <v>45459.257002314815</v>
      </c>
      <c r="C2092" s="1" t="s">
        <v>3356</v>
      </c>
      <c r="D2092" s="1" t="s">
        <v>907</v>
      </c>
      <c r="E2092" s="1" t="s">
        <v>3461</v>
      </c>
      <c r="F2092" s="1" t="s">
        <v>3462</v>
      </c>
      <c r="G2092" s="1">
        <v>436.84</v>
      </c>
      <c r="H2092" s="1">
        <v>7</v>
      </c>
      <c r="I2092" s="1">
        <f>Sales[[#This Row],[Selling Price]]*H2092</f>
        <v>3057.8799999999997</v>
      </c>
      <c r="J2092" s="1">
        <f>VLOOKUP(Sales[[#This Row],[Product ID]],Products[],4,0)</f>
        <v>310.20999999999998</v>
      </c>
      <c r="K2092" s="1">
        <f>Sales[[#This Row],[Total Sales]]-Sales[[#This Row],[Cost price]]</f>
        <v>2747.6699999999996</v>
      </c>
      <c r="L2092" s="1" t="str">
        <f>TEXT(Sales[[#This Row],[Date and Time]],"dddd")</f>
        <v>Sunday</v>
      </c>
      <c r="M2092" s="1" t="str">
        <f>TEXT(Sales[[#This Row],[Date and Time]],"mm")</f>
        <v>06</v>
      </c>
      <c r="N2092" s="10" t="str">
        <f>TEXT(Sales[[#This Row],[Date and Time]],"mmmm")</f>
        <v>June</v>
      </c>
    </row>
    <row r="2093" spans="1:14" x14ac:dyDescent="0.3">
      <c r="A2093" s="1" t="s">
        <v>5561</v>
      </c>
      <c r="B2093" s="2">
        <v>45411.55810185185</v>
      </c>
      <c r="C2093" s="1" t="s">
        <v>3217</v>
      </c>
      <c r="D2093" s="1" t="s">
        <v>1822</v>
      </c>
      <c r="E2093" s="1" t="s">
        <v>3466</v>
      </c>
      <c r="F2093" s="1" t="s">
        <v>3476</v>
      </c>
      <c r="G2093" s="1">
        <v>1504.38</v>
      </c>
      <c r="H2093" s="1">
        <v>4</v>
      </c>
      <c r="I2093" s="1">
        <f>Sales[[#This Row],[Selling Price]]*H2093</f>
        <v>6017.52</v>
      </c>
      <c r="J2093" s="1">
        <f>VLOOKUP(Sales[[#This Row],[Product ID]],Products[],4,0)</f>
        <v>253.61</v>
      </c>
      <c r="K2093" s="1">
        <f>Sales[[#This Row],[Total Sales]]-Sales[[#This Row],[Cost price]]</f>
        <v>5763.9100000000008</v>
      </c>
      <c r="L2093" s="1" t="str">
        <f>TEXT(Sales[[#This Row],[Date and Time]],"dddd")</f>
        <v>Monday</v>
      </c>
      <c r="M2093" s="1" t="str">
        <f>TEXT(Sales[[#This Row],[Date and Time]],"mm")</f>
        <v>04</v>
      </c>
      <c r="N2093" s="10" t="str">
        <f>TEXT(Sales[[#This Row],[Date and Time]],"mmmm")</f>
        <v>April</v>
      </c>
    </row>
    <row r="2094" spans="1:14" x14ac:dyDescent="0.3">
      <c r="A2094" s="1" t="s">
        <v>5562</v>
      </c>
      <c r="B2094" s="2">
        <v>45591.732708333337</v>
      </c>
      <c r="C2094" s="1" t="s">
        <v>3352</v>
      </c>
      <c r="D2094" s="1" t="s">
        <v>663</v>
      </c>
      <c r="E2094" s="1" t="s">
        <v>3471</v>
      </c>
      <c r="F2094" s="1" t="s">
        <v>3469</v>
      </c>
      <c r="G2094" s="1">
        <v>660.47</v>
      </c>
      <c r="H2094" s="1">
        <v>6</v>
      </c>
      <c r="I2094" s="1">
        <f>Sales[[#This Row],[Selling Price]]*H2094</f>
        <v>3962.82</v>
      </c>
      <c r="J2094" s="1">
        <f>VLOOKUP(Sales[[#This Row],[Product ID]],Products[],4,0)</f>
        <v>404.57</v>
      </c>
      <c r="K2094" s="1">
        <f>Sales[[#This Row],[Total Sales]]-Sales[[#This Row],[Cost price]]</f>
        <v>3558.25</v>
      </c>
      <c r="L2094" s="1" t="str">
        <f>TEXT(Sales[[#This Row],[Date and Time]],"dddd")</f>
        <v>Saturday</v>
      </c>
      <c r="M2094" s="1" t="str">
        <f>TEXT(Sales[[#This Row],[Date and Time]],"mm")</f>
        <v>10</v>
      </c>
      <c r="N2094" s="10" t="str">
        <f>TEXT(Sales[[#This Row],[Date and Time]],"mmmm")</f>
        <v>October</v>
      </c>
    </row>
    <row r="2095" spans="1:14" x14ac:dyDescent="0.3">
      <c r="A2095" s="1" t="s">
        <v>5563</v>
      </c>
      <c r="B2095" s="2">
        <v>45501.624594907407</v>
      </c>
      <c r="C2095" s="1" t="s">
        <v>3285</v>
      </c>
      <c r="D2095" s="1" t="s">
        <v>989</v>
      </c>
      <c r="E2095" s="1" t="s">
        <v>3479</v>
      </c>
      <c r="F2095" s="1" t="s">
        <v>3476</v>
      </c>
      <c r="G2095" s="1">
        <v>412.31</v>
      </c>
      <c r="H2095" s="1">
        <v>6</v>
      </c>
      <c r="I2095" s="1">
        <f>Sales[[#This Row],[Selling Price]]*H2095</f>
        <v>2473.86</v>
      </c>
      <c r="J2095" s="1">
        <f>VLOOKUP(Sales[[#This Row],[Product ID]],Products[],4,0)</f>
        <v>99.19</v>
      </c>
      <c r="K2095" s="1">
        <f>Sales[[#This Row],[Total Sales]]-Sales[[#This Row],[Cost price]]</f>
        <v>2374.67</v>
      </c>
      <c r="L2095" s="1" t="str">
        <f>TEXT(Sales[[#This Row],[Date and Time]],"dddd")</f>
        <v>Sunday</v>
      </c>
      <c r="M2095" s="1" t="str">
        <f>TEXT(Sales[[#This Row],[Date and Time]],"mm")</f>
        <v>07</v>
      </c>
      <c r="N2095" s="10" t="str">
        <f>TEXT(Sales[[#This Row],[Date and Time]],"mmmm")</f>
        <v>July</v>
      </c>
    </row>
    <row r="2096" spans="1:14" x14ac:dyDescent="0.3">
      <c r="A2096" s="1" t="s">
        <v>5564</v>
      </c>
      <c r="B2096" s="2">
        <v>45563.684965277775</v>
      </c>
      <c r="C2096" s="1" t="s">
        <v>3373</v>
      </c>
      <c r="D2096" s="1" t="s">
        <v>1983</v>
      </c>
      <c r="E2096" s="1" t="s">
        <v>3461</v>
      </c>
      <c r="F2096" s="1" t="s">
        <v>3469</v>
      </c>
      <c r="G2096" s="1">
        <v>1145.93</v>
      </c>
      <c r="H2096" s="1">
        <v>4</v>
      </c>
      <c r="I2096" s="1">
        <f>Sales[[#This Row],[Selling Price]]*H2096</f>
        <v>4583.72</v>
      </c>
      <c r="J2096" s="1">
        <f>VLOOKUP(Sales[[#This Row],[Product ID]],Products[],4,0)</f>
        <v>821.86</v>
      </c>
      <c r="K2096" s="1">
        <f>Sales[[#This Row],[Total Sales]]-Sales[[#This Row],[Cost price]]</f>
        <v>3761.86</v>
      </c>
      <c r="L2096" s="1" t="str">
        <f>TEXT(Sales[[#This Row],[Date and Time]],"dddd")</f>
        <v>Saturday</v>
      </c>
      <c r="M2096" s="1" t="str">
        <f>TEXT(Sales[[#This Row],[Date and Time]],"mm")</f>
        <v>09</v>
      </c>
      <c r="N2096" s="10" t="str">
        <f>TEXT(Sales[[#This Row],[Date and Time]],"mmmm")</f>
        <v>September</v>
      </c>
    </row>
    <row r="2097" spans="1:14" x14ac:dyDescent="0.3">
      <c r="A2097" s="1" t="s">
        <v>5565</v>
      </c>
      <c r="B2097" s="2">
        <v>45414.803229166668</v>
      </c>
      <c r="C2097" s="1" t="s">
        <v>3274</v>
      </c>
      <c r="D2097" s="1" t="s">
        <v>1556</v>
      </c>
      <c r="E2097" s="1" t="s">
        <v>3464</v>
      </c>
      <c r="F2097" s="1" t="s">
        <v>3462</v>
      </c>
      <c r="G2097" s="1">
        <v>952.74</v>
      </c>
      <c r="H2097" s="1">
        <v>3</v>
      </c>
      <c r="I2097" s="1">
        <f>Sales[[#This Row],[Selling Price]]*H2097</f>
        <v>2858.2200000000003</v>
      </c>
      <c r="J2097" s="1">
        <f>VLOOKUP(Sales[[#This Row],[Product ID]],Products[],4,0)</f>
        <v>951.64</v>
      </c>
      <c r="K2097" s="1">
        <f>Sales[[#This Row],[Total Sales]]-Sales[[#This Row],[Cost price]]</f>
        <v>1906.5800000000004</v>
      </c>
      <c r="L2097" s="1" t="str">
        <f>TEXT(Sales[[#This Row],[Date and Time]],"dddd")</f>
        <v>Thursday</v>
      </c>
      <c r="M2097" s="1" t="str">
        <f>TEXT(Sales[[#This Row],[Date and Time]],"mm")</f>
        <v>05</v>
      </c>
      <c r="N2097" s="10" t="str">
        <f>TEXT(Sales[[#This Row],[Date and Time]],"mmmm")</f>
        <v>May</v>
      </c>
    </row>
    <row r="2098" spans="1:14" x14ac:dyDescent="0.3">
      <c r="A2098" s="1" t="s">
        <v>5566</v>
      </c>
      <c r="B2098" s="2">
        <v>45319.960682870369</v>
      </c>
      <c r="C2098" s="1" t="s">
        <v>3338</v>
      </c>
      <c r="D2098" s="1" t="s">
        <v>872</v>
      </c>
      <c r="E2098" s="1" t="s">
        <v>3461</v>
      </c>
      <c r="F2098" s="1" t="s">
        <v>3476</v>
      </c>
      <c r="G2098" s="1">
        <v>836.03</v>
      </c>
      <c r="H2098" s="1">
        <v>10</v>
      </c>
      <c r="I2098" s="1">
        <f>Sales[[#This Row],[Selling Price]]*H2098</f>
        <v>8360.2999999999993</v>
      </c>
      <c r="J2098" s="1">
        <f>VLOOKUP(Sales[[#This Row],[Product ID]],Products[],4,0)</f>
        <v>15.69</v>
      </c>
      <c r="K2098" s="1">
        <f>Sales[[#This Row],[Total Sales]]-Sales[[#This Row],[Cost price]]</f>
        <v>8344.6099999999988</v>
      </c>
      <c r="L2098" s="1" t="str">
        <f>TEXT(Sales[[#This Row],[Date and Time]],"dddd")</f>
        <v>Sunday</v>
      </c>
      <c r="M2098" s="1" t="str">
        <f>TEXT(Sales[[#This Row],[Date and Time]],"mm")</f>
        <v>01</v>
      </c>
      <c r="N2098" s="10" t="str">
        <f>TEXT(Sales[[#This Row],[Date and Time]],"mmmm")</f>
        <v>January</v>
      </c>
    </row>
    <row r="2099" spans="1:14" x14ac:dyDescent="0.3">
      <c r="A2099" s="1" t="s">
        <v>5567</v>
      </c>
      <c r="B2099" s="2">
        <v>45401.66747685185</v>
      </c>
      <c r="C2099" s="1" t="s">
        <v>3331</v>
      </c>
      <c r="D2099" s="1" t="s">
        <v>1223</v>
      </c>
      <c r="E2099" s="1" t="s">
        <v>3466</v>
      </c>
      <c r="F2099" s="1" t="s">
        <v>3472</v>
      </c>
      <c r="G2099" s="1">
        <v>1843.44</v>
      </c>
      <c r="H2099" s="1">
        <v>10</v>
      </c>
      <c r="I2099" s="1">
        <f>Sales[[#This Row],[Selling Price]]*H2099</f>
        <v>18434.400000000001</v>
      </c>
      <c r="J2099" s="1">
        <f>VLOOKUP(Sales[[#This Row],[Product ID]],Products[],4,0)</f>
        <v>799.06</v>
      </c>
      <c r="K2099" s="1">
        <f>Sales[[#This Row],[Total Sales]]-Sales[[#This Row],[Cost price]]</f>
        <v>17635.34</v>
      </c>
      <c r="L2099" s="1" t="str">
        <f>TEXT(Sales[[#This Row],[Date and Time]],"dddd")</f>
        <v>Friday</v>
      </c>
      <c r="M2099" s="1" t="str">
        <f>TEXT(Sales[[#This Row],[Date and Time]],"mm")</f>
        <v>04</v>
      </c>
      <c r="N2099" s="10" t="str">
        <f>TEXT(Sales[[#This Row],[Date and Time]],"mmmm")</f>
        <v>April</v>
      </c>
    </row>
    <row r="2100" spans="1:14" x14ac:dyDescent="0.3">
      <c r="A2100" s="1" t="s">
        <v>5568</v>
      </c>
      <c r="B2100" s="2">
        <v>45434.062395833331</v>
      </c>
      <c r="C2100" s="1" t="s">
        <v>3363</v>
      </c>
      <c r="D2100" s="1" t="s">
        <v>720</v>
      </c>
      <c r="E2100" s="1" t="s">
        <v>3471</v>
      </c>
      <c r="F2100" s="1" t="s">
        <v>3476</v>
      </c>
      <c r="G2100" s="1">
        <v>434.58</v>
      </c>
      <c r="H2100" s="1">
        <v>2</v>
      </c>
      <c r="I2100" s="1">
        <f>Sales[[#This Row],[Selling Price]]*H2100</f>
        <v>869.16</v>
      </c>
      <c r="J2100" s="1">
        <f>VLOOKUP(Sales[[#This Row],[Product ID]],Products[],4,0)</f>
        <v>678.93</v>
      </c>
      <c r="K2100" s="1">
        <f>Sales[[#This Row],[Total Sales]]-Sales[[#This Row],[Cost price]]</f>
        <v>190.23000000000002</v>
      </c>
      <c r="L2100" s="1" t="str">
        <f>TEXT(Sales[[#This Row],[Date and Time]],"dddd")</f>
        <v>Wednesday</v>
      </c>
      <c r="M2100" s="1" t="str">
        <f>TEXT(Sales[[#This Row],[Date and Time]],"mm")</f>
        <v>05</v>
      </c>
      <c r="N2100" s="10" t="str">
        <f>TEXT(Sales[[#This Row],[Date and Time]],"mmmm")</f>
        <v>May</v>
      </c>
    </row>
    <row r="2101" spans="1:14" x14ac:dyDescent="0.3">
      <c r="A2101" s="1" t="s">
        <v>5569</v>
      </c>
      <c r="B2101" s="2">
        <v>45604.451111111113</v>
      </c>
      <c r="C2101" s="1" t="s">
        <v>3263</v>
      </c>
      <c r="D2101" s="1" t="s">
        <v>695</v>
      </c>
      <c r="E2101" s="1" t="s">
        <v>3461</v>
      </c>
      <c r="F2101" s="1" t="s">
        <v>3476</v>
      </c>
      <c r="G2101" s="1">
        <v>1542.41</v>
      </c>
      <c r="H2101" s="1">
        <v>3</v>
      </c>
      <c r="I2101" s="1">
        <f>Sales[[#This Row],[Selling Price]]*H2101</f>
        <v>4627.2300000000005</v>
      </c>
      <c r="J2101" s="1">
        <f>VLOOKUP(Sales[[#This Row],[Product ID]],Products[],4,0)</f>
        <v>418.1</v>
      </c>
      <c r="K2101" s="1">
        <f>Sales[[#This Row],[Total Sales]]-Sales[[#This Row],[Cost price]]</f>
        <v>4209.13</v>
      </c>
      <c r="L2101" s="1" t="str">
        <f>TEXT(Sales[[#This Row],[Date and Time]],"dddd")</f>
        <v>Friday</v>
      </c>
      <c r="M2101" s="1" t="str">
        <f>TEXT(Sales[[#This Row],[Date and Time]],"mm")</f>
        <v>11</v>
      </c>
      <c r="N2101" s="10" t="str">
        <f>TEXT(Sales[[#This Row],[Date and Time]],"mmmm")</f>
        <v>November</v>
      </c>
    </row>
    <row r="2102" spans="1:14" x14ac:dyDescent="0.3">
      <c r="A2102" s="1" t="s">
        <v>5570</v>
      </c>
      <c r="B2102" s="2">
        <v>45365.408310185187</v>
      </c>
      <c r="C2102" s="1" t="s">
        <v>3412</v>
      </c>
      <c r="D2102" s="1" t="s">
        <v>2192</v>
      </c>
      <c r="E2102" s="1" t="s">
        <v>3464</v>
      </c>
      <c r="F2102" s="1" t="s">
        <v>3476</v>
      </c>
      <c r="G2102" s="1">
        <v>571.94000000000005</v>
      </c>
      <c r="H2102" s="1">
        <v>1</v>
      </c>
      <c r="I2102" s="1">
        <f>Sales[[#This Row],[Selling Price]]*H2102</f>
        <v>571.94000000000005</v>
      </c>
      <c r="J2102" s="1">
        <f>VLOOKUP(Sales[[#This Row],[Product ID]],Products[],4,0)</f>
        <v>220.45</v>
      </c>
      <c r="K2102" s="1">
        <f>Sales[[#This Row],[Total Sales]]-Sales[[#This Row],[Cost price]]</f>
        <v>351.49000000000007</v>
      </c>
      <c r="L2102" s="1" t="str">
        <f>TEXT(Sales[[#This Row],[Date and Time]],"dddd")</f>
        <v>Thursday</v>
      </c>
      <c r="M2102" s="1" t="str">
        <f>TEXT(Sales[[#This Row],[Date and Time]],"mm")</f>
        <v>03</v>
      </c>
      <c r="N2102" s="10" t="str">
        <f>TEXT(Sales[[#This Row],[Date and Time]],"mmmm")</f>
        <v>March</v>
      </c>
    </row>
    <row r="2103" spans="1:14" x14ac:dyDescent="0.3">
      <c r="A2103" s="1" t="s">
        <v>5571</v>
      </c>
      <c r="B2103" s="2">
        <v>45311.924560185187</v>
      </c>
      <c r="C2103" s="1" t="s">
        <v>3391</v>
      </c>
      <c r="D2103" s="1" t="s">
        <v>495</v>
      </c>
      <c r="E2103" s="1" t="s">
        <v>3461</v>
      </c>
      <c r="F2103" s="1" t="s">
        <v>3476</v>
      </c>
      <c r="G2103" s="1">
        <v>1673.94</v>
      </c>
      <c r="H2103" s="1">
        <v>7</v>
      </c>
      <c r="I2103" s="1">
        <f>Sales[[#This Row],[Selling Price]]*H2103</f>
        <v>11717.58</v>
      </c>
      <c r="J2103" s="1">
        <f>VLOOKUP(Sales[[#This Row],[Product ID]],Products[],4,0)</f>
        <v>374.92</v>
      </c>
      <c r="K2103" s="1">
        <f>Sales[[#This Row],[Total Sales]]-Sales[[#This Row],[Cost price]]</f>
        <v>11342.66</v>
      </c>
      <c r="L2103" s="1" t="str">
        <f>TEXT(Sales[[#This Row],[Date and Time]],"dddd")</f>
        <v>Saturday</v>
      </c>
      <c r="M2103" s="1" t="str">
        <f>TEXT(Sales[[#This Row],[Date and Time]],"mm")</f>
        <v>01</v>
      </c>
      <c r="N2103" s="10" t="str">
        <f>TEXT(Sales[[#This Row],[Date and Time]],"mmmm")</f>
        <v>January</v>
      </c>
    </row>
    <row r="2104" spans="1:14" x14ac:dyDescent="0.3">
      <c r="A2104" s="1" t="s">
        <v>5572</v>
      </c>
      <c r="B2104" s="2">
        <v>45474.686666666668</v>
      </c>
      <c r="C2104" s="1" t="s">
        <v>3376</v>
      </c>
      <c r="D2104" s="1" t="s">
        <v>598</v>
      </c>
      <c r="E2104" s="1" t="s">
        <v>3471</v>
      </c>
      <c r="F2104" s="1" t="s">
        <v>3462</v>
      </c>
      <c r="G2104" s="1">
        <v>1792.55</v>
      </c>
      <c r="H2104" s="1">
        <v>8</v>
      </c>
      <c r="I2104" s="1">
        <f>Sales[[#This Row],[Selling Price]]*H2104</f>
        <v>14340.4</v>
      </c>
      <c r="J2104" s="1">
        <f>VLOOKUP(Sales[[#This Row],[Product ID]],Products[],4,0)</f>
        <v>372.5</v>
      </c>
      <c r="K2104" s="1">
        <f>Sales[[#This Row],[Total Sales]]-Sales[[#This Row],[Cost price]]</f>
        <v>13967.9</v>
      </c>
      <c r="L2104" s="1" t="str">
        <f>TEXT(Sales[[#This Row],[Date and Time]],"dddd")</f>
        <v>Monday</v>
      </c>
      <c r="M2104" s="1" t="str">
        <f>TEXT(Sales[[#This Row],[Date and Time]],"mm")</f>
        <v>07</v>
      </c>
      <c r="N2104" s="10" t="str">
        <f>TEXT(Sales[[#This Row],[Date and Time]],"mmmm")</f>
        <v>July</v>
      </c>
    </row>
    <row r="2105" spans="1:14" x14ac:dyDescent="0.3">
      <c r="A2105" s="1" t="s">
        <v>5573</v>
      </c>
      <c r="B2105" s="2">
        <v>45349.305069444446</v>
      </c>
      <c r="C2105" s="1" t="s">
        <v>3333</v>
      </c>
      <c r="D2105" s="1" t="s">
        <v>162</v>
      </c>
      <c r="E2105" s="1" t="s">
        <v>3479</v>
      </c>
      <c r="F2105" s="1" t="s">
        <v>3469</v>
      </c>
      <c r="G2105" s="1">
        <v>262.02</v>
      </c>
      <c r="H2105" s="1">
        <v>6</v>
      </c>
      <c r="I2105" s="1">
        <f>Sales[[#This Row],[Selling Price]]*H2105</f>
        <v>1572.12</v>
      </c>
      <c r="J2105" s="1">
        <f>VLOOKUP(Sales[[#This Row],[Product ID]],Products[],4,0)</f>
        <v>783.02</v>
      </c>
      <c r="K2105" s="1">
        <f>Sales[[#This Row],[Total Sales]]-Sales[[#This Row],[Cost price]]</f>
        <v>789.09999999999991</v>
      </c>
      <c r="L2105" s="1" t="str">
        <f>TEXT(Sales[[#This Row],[Date and Time]],"dddd")</f>
        <v>Tuesday</v>
      </c>
      <c r="M2105" s="1" t="str">
        <f>TEXT(Sales[[#This Row],[Date and Time]],"mm")</f>
        <v>02</v>
      </c>
      <c r="N2105" s="10" t="str">
        <f>TEXT(Sales[[#This Row],[Date and Time]],"mmmm")</f>
        <v>February</v>
      </c>
    </row>
    <row r="2106" spans="1:14" x14ac:dyDescent="0.3">
      <c r="A2106" s="1" t="s">
        <v>5574</v>
      </c>
      <c r="B2106" s="2">
        <v>45569.50099537037</v>
      </c>
      <c r="C2106" s="1" t="s">
        <v>3301</v>
      </c>
      <c r="D2106" s="1" t="s">
        <v>534</v>
      </c>
      <c r="E2106" s="1" t="s">
        <v>3464</v>
      </c>
      <c r="F2106" s="1" t="s">
        <v>3472</v>
      </c>
      <c r="G2106" s="1">
        <v>203.69</v>
      </c>
      <c r="H2106" s="1">
        <v>10</v>
      </c>
      <c r="I2106" s="1">
        <f>Sales[[#This Row],[Selling Price]]*H2106</f>
        <v>2036.9</v>
      </c>
      <c r="J2106" s="1">
        <f>VLOOKUP(Sales[[#This Row],[Product ID]],Products[],4,0)</f>
        <v>502.29</v>
      </c>
      <c r="K2106" s="1">
        <f>Sales[[#This Row],[Total Sales]]-Sales[[#This Row],[Cost price]]</f>
        <v>1534.6100000000001</v>
      </c>
      <c r="L2106" s="1" t="str">
        <f>TEXT(Sales[[#This Row],[Date and Time]],"dddd")</f>
        <v>Friday</v>
      </c>
      <c r="M2106" s="1" t="str">
        <f>TEXT(Sales[[#This Row],[Date and Time]],"mm")</f>
        <v>10</v>
      </c>
      <c r="N2106" s="10" t="str">
        <f>TEXT(Sales[[#This Row],[Date and Time]],"mmmm")</f>
        <v>October</v>
      </c>
    </row>
    <row r="2107" spans="1:14" x14ac:dyDescent="0.3">
      <c r="A2107" s="1" t="s">
        <v>5575</v>
      </c>
      <c r="B2107" s="2">
        <v>45598.466944444444</v>
      </c>
      <c r="C2107" s="1" t="s">
        <v>3300</v>
      </c>
      <c r="D2107" s="1" t="s">
        <v>598</v>
      </c>
      <c r="E2107" s="1" t="s">
        <v>3471</v>
      </c>
      <c r="F2107" s="1" t="s">
        <v>3462</v>
      </c>
      <c r="G2107" s="1">
        <v>211.17</v>
      </c>
      <c r="H2107" s="1">
        <v>8</v>
      </c>
      <c r="I2107" s="1">
        <f>Sales[[#This Row],[Selling Price]]*H2107</f>
        <v>1689.36</v>
      </c>
      <c r="J2107" s="1">
        <f>VLOOKUP(Sales[[#This Row],[Product ID]],Products[],4,0)</f>
        <v>762.05</v>
      </c>
      <c r="K2107" s="1">
        <f>Sales[[#This Row],[Total Sales]]-Sales[[#This Row],[Cost price]]</f>
        <v>927.31</v>
      </c>
      <c r="L2107" s="1" t="str">
        <f>TEXT(Sales[[#This Row],[Date and Time]],"dddd")</f>
        <v>Saturday</v>
      </c>
      <c r="M2107" s="1" t="str">
        <f>TEXT(Sales[[#This Row],[Date and Time]],"mm")</f>
        <v>11</v>
      </c>
      <c r="N2107" s="10" t="str">
        <f>TEXT(Sales[[#This Row],[Date and Time]],"mmmm")</f>
        <v>November</v>
      </c>
    </row>
    <row r="2108" spans="1:14" x14ac:dyDescent="0.3">
      <c r="A2108" s="1" t="s">
        <v>5576</v>
      </c>
      <c r="B2108" s="2">
        <v>45295.912118055552</v>
      </c>
      <c r="C2108" s="1" t="s">
        <v>3392</v>
      </c>
      <c r="D2108" s="1" t="s">
        <v>1332</v>
      </c>
      <c r="E2108" s="1" t="s">
        <v>3464</v>
      </c>
      <c r="F2108" s="1" t="s">
        <v>3467</v>
      </c>
      <c r="G2108" s="1">
        <v>875.75</v>
      </c>
      <c r="H2108" s="1">
        <v>10</v>
      </c>
      <c r="I2108" s="1">
        <f>Sales[[#This Row],[Selling Price]]*H2108</f>
        <v>8757.5</v>
      </c>
      <c r="J2108" s="1">
        <f>VLOOKUP(Sales[[#This Row],[Product ID]],Products[],4,0)</f>
        <v>699.64</v>
      </c>
      <c r="K2108" s="1">
        <f>Sales[[#This Row],[Total Sales]]-Sales[[#This Row],[Cost price]]</f>
        <v>8057.86</v>
      </c>
      <c r="L2108" s="1" t="str">
        <f>TEXT(Sales[[#This Row],[Date and Time]],"dddd")</f>
        <v>Thursday</v>
      </c>
      <c r="M2108" s="1" t="str">
        <f>TEXT(Sales[[#This Row],[Date and Time]],"mm")</f>
        <v>01</v>
      </c>
      <c r="N2108" s="10" t="str">
        <f>TEXT(Sales[[#This Row],[Date and Time]],"mmmm")</f>
        <v>January</v>
      </c>
    </row>
    <row r="2109" spans="1:14" x14ac:dyDescent="0.3">
      <c r="A2109" s="1" t="s">
        <v>5577</v>
      </c>
      <c r="B2109" s="2">
        <v>45459.709664351853</v>
      </c>
      <c r="C2109" s="1" t="s">
        <v>3440</v>
      </c>
      <c r="D2109" s="1" t="s">
        <v>1992</v>
      </c>
      <c r="E2109" s="1" t="s">
        <v>3464</v>
      </c>
      <c r="F2109" s="1" t="s">
        <v>3469</v>
      </c>
      <c r="G2109" s="1">
        <v>699.75</v>
      </c>
      <c r="H2109" s="1">
        <v>9</v>
      </c>
      <c r="I2109" s="1">
        <f>Sales[[#This Row],[Selling Price]]*H2109</f>
        <v>6297.75</v>
      </c>
      <c r="J2109" s="1">
        <f>VLOOKUP(Sales[[#This Row],[Product ID]],Products[],4,0)</f>
        <v>117.5</v>
      </c>
      <c r="K2109" s="1">
        <f>Sales[[#This Row],[Total Sales]]-Sales[[#This Row],[Cost price]]</f>
        <v>6180.25</v>
      </c>
      <c r="L2109" s="1" t="str">
        <f>TEXT(Sales[[#This Row],[Date and Time]],"dddd")</f>
        <v>Sunday</v>
      </c>
      <c r="M2109" s="1" t="str">
        <f>TEXT(Sales[[#This Row],[Date and Time]],"mm")</f>
        <v>06</v>
      </c>
      <c r="N2109" s="10" t="str">
        <f>TEXT(Sales[[#This Row],[Date and Time]],"mmmm")</f>
        <v>June</v>
      </c>
    </row>
    <row r="2110" spans="1:14" x14ac:dyDescent="0.3">
      <c r="A2110" s="1" t="s">
        <v>5578</v>
      </c>
      <c r="B2110" s="2">
        <v>45395.64166666667</v>
      </c>
      <c r="C2110" s="1" t="s">
        <v>3430</v>
      </c>
      <c r="D2110" s="1" t="s">
        <v>2040</v>
      </c>
      <c r="E2110" s="1" t="s">
        <v>3471</v>
      </c>
      <c r="F2110" s="1" t="s">
        <v>3476</v>
      </c>
      <c r="G2110" s="1">
        <v>977.44</v>
      </c>
      <c r="H2110" s="1">
        <v>4</v>
      </c>
      <c r="I2110" s="1">
        <f>Sales[[#This Row],[Selling Price]]*H2110</f>
        <v>3909.76</v>
      </c>
      <c r="J2110" s="1">
        <f>VLOOKUP(Sales[[#This Row],[Product ID]],Products[],4,0)</f>
        <v>102.73</v>
      </c>
      <c r="K2110" s="1">
        <f>Sales[[#This Row],[Total Sales]]-Sales[[#This Row],[Cost price]]</f>
        <v>3807.03</v>
      </c>
      <c r="L2110" s="1" t="str">
        <f>TEXT(Sales[[#This Row],[Date and Time]],"dddd")</f>
        <v>Saturday</v>
      </c>
      <c r="M2110" s="1" t="str">
        <f>TEXT(Sales[[#This Row],[Date and Time]],"mm")</f>
        <v>04</v>
      </c>
      <c r="N2110" s="10" t="str">
        <f>TEXT(Sales[[#This Row],[Date and Time]],"mmmm")</f>
        <v>April</v>
      </c>
    </row>
    <row r="2111" spans="1:14" x14ac:dyDescent="0.3">
      <c r="A2111" s="1" t="s">
        <v>5579</v>
      </c>
      <c r="B2111" s="2">
        <v>45577.906377314815</v>
      </c>
      <c r="C2111" s="1" t="s">
        <v>3355</v>
      </c>
      <c r="D2111" s="1" t="s">
        <v>2592</v>
      </c>
      <c r="E2111" s="1" t="s">
        <v>3464</v>
      </c>
      <c r="F2111" s="1" t="s">
        <v>3472</v>
      </c>
      <c r="G2111" s="1">
        <v>262.14</v>
      </c>
      <c r="H2111" s="1">
        <v>10</v>
      </c>
      <c r="I2111" s="1">
        <f>Sales[[#This Row],[Selling Price]]*H2111</f>
        <v>2621.3999999999996</v>
      </c>
      <c r="J2111" s="1">
        <f>VLOOKUP(Sales[[#This Row],[Product ID]],Products[],4,0)</f>
        <v>889.08</v>
      </c>
      <c r="K2111" s="1">
        <f>Sales[[#This Row],[Total Sales]]-Sales[[#This Row],[Cost price]]</f>
        <v>1732.3199999999997</v>
      </c>
      <c r="L2111" s="1" t="str">
        <f>TEXT(Sales[[#This Row],[Date and Time]],"dddd")</f>
        <v>Saturday</v>
      </c>
      <c r="M2111" s="1" t="str">
        <f>TEXT(Sales[[#This Row],[Date and Time]],"mm")</f>
        <v>10</v>
      </c>
      <c r="N2111" s="10" t="str">
        <f>TEXT(Sales[[#This Row],[Date and Time]],"mmmm")</f>
        <v>October</v>
      </c>
    </row>
    <row r="2112" spans="1:14" x14ac:dyDescent="0.3">
      <c r="A2112" s="1" t="s">
        <v>5580</v>
      </c>
      <c r="B2112" s="2">
        <v>45318.90042824074</v>
      </c>
      <c r="C2112" s="1" t="s">
        <v>3296</v>
      </c>
      <c r="D2112" s="1" t="s">
        <v>479</v>
      </c>
      <c r="E2112" s="1" t="s">
        <v>3466</v>
      </c>
      <c r="F2112" s="1" t="s">
        <v>3469</v>
      </c>
      <c r="G2112" s="1">
        <v>705.12</v>
      </c>
      <c r="H2112" s="1">
        <v>7</v>
      </c>
      <c r="I2112" s="1">
        <f>Sales[[#This Row],[Selling Price]]*H2112</f>
        <v>4935.84</v>
      </c>
      <c r="J2112" s="1">
        <f>VLOOKUP(Sales[[#This Row],[Product ID]],Products[],4,0)</f>
        <v>587.24</v>
      </c>
      <c r="K2112" s="1">
        <f>Sales[[#This Row],[Total Sales]]-Sales[[#This Row],[Cost price]]</f>
        <v>4348.6000000000004</v>
      </c>
      <c r="L2112" s="1" t="str">
        <f>TEXT(Sales[[#This Row],[Date and Time]],"dddd")</f>
        <v>Saturday</v>
      </c>
      <c r="M2112" s="1" t="str">
        <f>TEXT(Sales[[#This Row],[Date and Time]],"mm")</f>
        <v>01</v>
      </c>
      <c r="N2112" s="10" t="str">
        <f>TEXT(Sales[[#This Row],[Date and Time]],"mmmm")</f>
        <v>January</v>
      </c>
    </row>
    <row r="2113" spans="1:14" x14ac:dyDescent="0.3">
      <c r="A2113" s="1" t="s">
        <v>5581</v>
      </c>
      <c r="B2113" s="2">
        <v>45362.855324074073</v>
      </c>
      <c r="C2113" s="1" t="s">
        <v>3370</v>
      </c>
      <c r="D2113" s="1" t="s">
        <v>1376</v>
      </c>
      <c r="E2113" s="1" t="s">
        <v>3464</v>
      </c>
      <c r="F2113" s="1" t="s">
        <v>3476</v>
      </c>
      <c r="G2113" s="1">
        <v>1316.95</v>
      </c>
      <c r="H2113" s="1">
        <v>6</v>
      </c>
      <c r="I2113" s="1">
        <f>Sales[[#This Row],[Selling Price]]*H2113</f>
        <v>7901.7000000000007</v>
      </c>
      <c r="J2113" s="1">
        <f>VLOOKUP(Sales[[#This Row],[Product ID]],Products[],4,0)</f>
        <v>621.46</v>
      </c>
      <c r="K2113" s="1">
        <f>Sales[[#This Row],[Total Sales]]-Sales[[#This Row],[Cost price]]</f>
        <v>7280.2400000000007</v>
      </c>
      <c r="L2113" s="1" t="str">
        <f>TEXT(Sales[[#This Row],[Date and Time]],"dddd")</f>
        <v>Monday</v>
      </c>
      <c r="M2113" s="1" t="str">
        <f>TEXT(Sales[[#This Row],[Date and Time]],"mm")</f>
        <v>03</v>
      </c>
      <c r="N2113" s="10" t="str">
        <f>TEXT(Sales[[#This Row],[Date and Time]],"mmmm")</f>
        <v>March</v>
      </c>
    </row>
    <row r="2114" spans="1:14" x14ac:dyDescent="0.3">
      <c r="A2114" s="1" t="s">
        <v>5582</v>
      </c>
      <c r="B2114" s="2">
        <v>45437.059930555559</v>
      </c>
      <c r="C2114" s="1" t="s">
        <v>3234</v>
      </c>
      <c r="D2114" s="1" t="s">
        <v>1017</v>
      </c>
      <c r="E2114" s="1" t="s">
        <v>3479</v>
      </c>
      <c r="F2114" s="1" t="s">
        <v>3467</v>
      </c>
      <c r="G2114" s="1">
        <v>1071.6099999999999</v>
      </c>
      <c r="H2114" s="1">
        <v>2</v>
      </c>
      <c r="I2114" s="1">
        <f>Sales[[#This Row],[Selling Price]]*H2114</f>
        <v>2143.2199999999998</v>
      </c>
      <c r="J2114" s="1">
        <f>VLOOKUP(Sales[[#This Row],[Product ID]],Products[],4,0)</f>
        <v>851.56</v>
      </c>
      <c r="K2114" s="1">
        <f>Sales[[#This Row],[Total Sales]]-Sales[[#This Row],[Cost price]]</f>
        <v>1291.6599999999999</v>
      </c>
      <c r="L2114" s="1" t="str">
        <f>TEXT(Sales[[#This Row],[Date and Time]],"dddd")</f>
        <v>Saturday</v>
      </c>
      <c r="M2114" s="1" t="str">
        <f>TEXT(Sales[[#This Row],[Date and Time]],"mm")</f>
        <v>05</v>
      </c>
      <c r="N2114" s="10" t="str">
        <f>TEXT(Sales[[#This Row],[Date and Time]],"mmmm")</f>
        <v>May</v>
      </c>
    </row>
    <row r="2115" spans="1:14" x14ac:dyDescent="0.3">
      <c r="A2115" s="1" t="s">
        <v>5583</v>
      </c>
      <c r="B2115" s="2">
        <v>45408.612314814818</v>
      </c>
      <c r="C2115" s="1" t="s">
        <v>3412</v>
      </c>
      <c r="D2115" s="1" t="s">
        <v>2990</v>
      </c>
      <c r="E2115" s="1" t="s">
        <v>3471</v>
      </c>
      <c r="F2115" s="1" t="s">
        <v>3472</v>
      </c>
      <c r="G2115" s="1">
        <v>1124.19</v>
      </c>
      <c r="H2115" s="1">
        <v>2</v>
      </c>
      <c r="I2115" s="1">
        <f>Sales[[#This Row],[Selling Price]]*H2115</f>
        <v>2248.38</v>
      </c>
      <c r="J2115" s="1">
        <f>VLOOKUP(Sales[[#This Row],[Product ID]],Products[],4,0)</f>
        <v>220.45</v>
      </c>
      <c r="K2115" s="1">
        <f>Sales[[#This Row],[Total Sales]]-Sales[[#This Row],[Cost price]]</f>
        <v>2027.93</v>
      </c>
      <c r="L2115" s="1" t="str">
        <f>TEXT(Sales[[#This Row],[Date and Time]],"dddd")</f>
        <v>Friday</v>
      </c>
      <c r="M2115" s="1" t="str">
        <f>TEXT(Sales[[#This Row],[Date and Time]],"mm")</f>
        <v>04</v>
      </c>
      <c r="N2115" s="10" t="str">
        <f>TEXT(Sales[[#This Row],[Date and Time]],"mmmm")</f>
        <v>April</v>
      </c>
    </row>
    <row r="2116" spans="1:14" x14ac:dyDescent="0.3">
      <c r="A2116" s="1" t="s">
        <v>5584</v>
      </c>
      <c r="B2116" s="2">
        <v>45507.793634259258</v>
      </c>
      <c r="C2116" s="1" t="s">
        <v>3383</v>
      </c>
      <c r="D2116" s="1" t="s">
        <v>612</v>
      </c>
      <c r="E2116" s="1" t="s">
        <v>3479</v>
      </c>
      <c r="F2116" s="1" t="s">
        <v>3462</v>
      </c>
      <c r="G2116" s="1">
        <v>199.63</v>
      </c>
      <c r="H2116" s="1">
        <v>7</v>
      </c>
      <c r="I2116" s="1">
        <f>Sales[[#This Row],[Selling Price]]*H2116</f>
        <v>1397.4099999999999</v>
      </c>
      <c r="J2116" s="1">
        <f>VLOOKUP(Sales[[#This Row],[Product ID]],Products[],4,0)</f>
        <v>692.63</v>
      </c>
      <c r="K2116" s="1">
        <f>Sales[[#This Row],[Total Sales]]-Sales[[#This Row],[Cost price]]</f>
        <v>704.77999999999986</v>
      </c>
      <c r="L2116" s="1" t="str">
        <f>TEXT(Sales[[#This Row],[Date and Time]],"dddd")</f>
        <v>Saturday</v>
      </c>
      <c r="M2116" s="1" t="str">
        <f>TEXT(Sales[[#This Row],[Date and Time]],"mm")</f>
        <v>08</v>
      </c>
      <c r="N2116" s="10" t="str">
        <f>TEXT(Sales[[#This Row],[Date and Time]],"mmmm")</f>
        <v>August</v>
      </c>
    </row>
    <row r="2117" spans="1:14" x14ac:dyDescent="0.3">
      <c r="A2117" s="1" t="s">
        <v>5585</v>
      </c>
      <c r="B2117" s="2">
        <v>45342.192893518521</v>
      </c>
      <c r="C2117" s="1" t="s">
        <v>3442</v>
      </c>
      <c r="D2117" s="1" t="s">
        <v>779</v>
      </c>
      <c r="E2117" s="1" t="s">
        <v>3466</v>
      </c>
      <c r="F2117" s="1" t="s">
        <v>3469</v>
      </c>
      <c r="G2117" s="1">
        <v>1093.3699999999999</v>
      </c>
      <c r="H2117" s="1">
        <v>1</v>
      </c>
      <c r="I2117" s="1">
        <f>Sales[[#This Row],[Selling Price]]*H2117</f>
        <v>1093.3699999999999</v>
      </c>
      <c r="J2117" s="1">
        <f>VLOOKUP(Sales[[#This Row],[Product ID]],Products[],4,0)</f>
        <v>532.16999999999996</v>
      </c>
      <c r="K2117" s="1">
        <f>Sales[[#This Row],[Total Sales]]-Sales[[#This Row],[Cost price]]</f>
        <v>561.19999999999993</v>
      </c>
      <c r="L2117" s="1" t="str">
        <f>TEXT(Sales[[#This Row],[Date and Time]],"dddd")</f>
        <v>Tuesday</v>
      </c>
      <c r="M2117" s="1" t="str">
        <f>TEXT(Sales[[#This Row],[Date and Time]],"mm")</f>
        <v>02</v>
      </c>
      <c r="N2117" s="10" t="str">
        <f>TEXT(Sales[[#This Row],[Date and Time]],"mmmm")</f>
        <v>February</v>
      </c>
    </row>
    <row r="2118" spans="1:14" x14ac:dyDescent="0.3">
      <c r="A2118" s="1" t="s">
        <v>5586</v>
      </c>
      <c r="B2118" s="2">
        <v>45320.719907407409</v>
      </c>
      <c r="C2118" s="1" t="s">
        <v>3250</v>
      </c>
      <c r="D2118" s="1" t="s">
        <v>708</v>
      </c>
      <c r="E2118" s="1" t="s">
        <v>3461</v>
      </c>
      <c r="F2118" s="1" t="s">
        <v>3467</v>
      </c>
      <c r="G2118" s="1">
        <v>136.07</v>
      </c>
      <c r="H2118" s="1">
        <v>4</v>
      </c>
      <c r="I2118" s="1">
        <f>Sales[[#This Row],[Selling Price]]*H2118</f>
        <v>544.28</v>
      </c>
      <c r="J2118" s="1">
        <f>VLOOKUP(Sales[[#This Row],[Product ID]],Products[],4,0)</f>
        <v>114.47</v>
      </c>
      <c r="K2118" s="1">
        <f>Sales[[#This Row],[Total Sales]]-Sales[[#This Row],[Cost price]]</f>
        <v>429.80999999999995</v>
      </c>
      <c r="L2118" s="1" t="str">
        <f>TEXT(Sales[[#This Row],[Date and Time]],"dddd")</f>
        <v>Monday</v>
      </c>
      <c r="M2118" s="1" t="str">
        <f>TEXT(Sales[[#This Row],[Date and Time]],"mm")</f>
        <v>01</v>
      </c>
      <c r="N2118" s="10" t="str">
        <f>TEXT(Sales[[#This Row],[Date and Time]],"mmmm")</f>
        <v>January</v>
      </c>
    </row>
    <row r="2119" spans="1:14" x14ac:dyDescent="0.3">
      <c r="A2119" s="1" t="s">
        <v>5587</v>
      </c>
      <c r="B2119" s="2">
        <v>45421.355578703704</v>
      </c>
      <c r="C2119" s="1" t="s">
        <v>3367</v>
      </c>
      <c r="D2119" s="1" t="s">
        <v>2439</v>
      </c>
      <c r="E2119" s="1" t="s">
        <v>3464</v>
      </c>
      <c r="F2119" s="1" t="s">
        <v>3469</v>
      </c>
      <c r="G2119" s="1">
        <v>777</v>
      </c>
      <c r="H2119" s="1">
        <v>9</v>
      </c>
      <c r="I2119" s="1">
        <f>Sales[[#This Row],[Selling Price]]*H2119</f>
        <v>6993</v>
      </c>
      <c r="J2119" s="1">
        <f>VLOOKUP(Sales[[#This Row],[Product ID]],Products[],4,0)</f>
        <v>380.81</v>
      </c>
      <c r="K2119" s="1">
        <f>Sales[[#This Row],[Total Sales]]-Sales[[#This Row],[Cost price]]</f>
        <v>6612.19</v>
      </c>
      <c r="L2119" s="1" t="str">
        <f>TEXT(Sales[[#This Row],[Date and Time]],"dddd")</f>
        <v>Thursday</v>
      </c>
      <c r="M2119" s="1" t="str">
        <f>TEXT(Sales[[#This Row],[Date and Time]],"mm")</f>
        <v>05</v>
      </c>
      <c r="N2119" s="10" t="str">
        <f>TEXT(Sales[[#This Row],[Date and Time]],"mmmm")</f>
        <v>May</v>
      </c>
    </row>
    <row r="2120" spans="1:14" x14ac:dyDescent="0.3">
      <c r="A2120" s="1" t="s">
        <v>5588</v>
      </c>
      <c r="B2120" s="2">
        <v>45398.35974537037</v>
      </c>
      <c r="C2120" s="1" t="s">
        <v>3325</v>
      </c>
      <c r="D2120" s="1" t="s">
        <v>1500</v>
      </c>
      <c r="E2120" s="1" t="s">
        <v>3479</v>
      </c>
      <c r="F2120" s="1" t="s">
        <v>3472</v>
      </c>
      <c r="G2120" s="1">
        <v>698.27</v>
      </c>
      <c r="H2120" s="1">
        <v>2</v>
      </c>
      <c r="I2120" s="1">
        <f>Sales[[#This Row],[Selling Price]]*H2120</f>
        <v>1396.54</v>
      </c>
      <c r="J2120" s="1">
        <f>VLOOKUP(Sales[[#This Row],[Product ID]],Products[],4,0)</f>
        <v>670.34</v>
      </c>
      <c r="K2120" s="1">
        <f>Sales[[#This Row],[Total Sales]]-Sales[[#This Row],[Cost price]]</f>
        <v>726.19999999999993</v>
      </c>
      <c r="L2120" s="1" t="str">
        <f>TEXT(Sales[[#This Row],[Date and Time]],"dddd")</f>
        <v>Tuesday</v>
      </c>
      <c r="M2120" s="1" t="str">
        <f>TEXT(Sales[[#This Row],[Date and Time]],"mm")</f>
        <v>04</v>
      </c>
      <c r="N2120" s="10" t="str">
        <f>TEXT(Sales[[#This Row],[Date and Time]],"mmmm")</f>
        <v>April</v>
      </c>
    </row>
    <row r="2121" spans="1:14" x14ac:dyDescent="0.3">
      <c r="A2121" s="1" t="s">
        <v>5589</v>
      </c>
      <c r="B2121" s="2">
        <v>45292.017245370371</v>
      </c>
      <c r="C2121" s="1" t="s">
        <v>3320</v>
      </c>
      <c r="D2121" s="1" t="s">
        <v>1965</v>
      </c>
      <c r="E2121" s="1" t="s">
        <v>3471</v>
      </c>
      <c r="F2121" s="1" t="s">
        <v>3462</v>
      </c>
      <c r="G2121" s="1">
        <v>1426.9</v>
      </c>
      <c r="H2121" s="1">
        <v>3</v>
      </c>
      <c r="I2121" s="1">
        <f>Sales[[#This Row],[Selling Price]]*H2121</f>
        <v>4280.7000000000007</v>
      </c>
      <c r="J2121" s="1">
        <f>VLOOKUP(Sales[[#This Row],[Product ID]],Products[],4,0)</f>
        <v>878.74</v>
      </c>
      <c r="K2121" s="1">
        <f>Sales[[#This Row],[Total Sales]]-Sales[[#This Row],[Cost price]]</f>
        <v>3401.9600000000009</v>
      </c>
      <c r="L2121" s="1" t="str">
        <f>TEXT(Sales[[#This Row],[Date and Time]],"dddd")</f>
        <v>Monday</v>
      </c>
      <c r="M2121" s="1" t="str">
        <f>TEXT(Sales[[#This Row],[Date and Time]],"mm")</f>
        <v>01</v>
      </c>
      <c r="N2121" s="10" t="str">
        <f>TEXT(Sales[[#This Row],[Date and Time]],"mmmm")</f>
        <v>January</v>
      </c>
    </row>
    <row r="2122" spans="1:14" x14ac:dyDescent="0.3">
      <c r="A2122" s="1" t="s">
        <v>5590</v>
      </c>
      <c r="B2122" s="2">
        <v>45525.856909722221</v>
      </c>
      <c r="C2122" s="1" t="s">
        <v>3438</v>
      </c>
      <c r="D2122" s="1" t="s">
        <v>543</v>
      </c>
      <c r="E2122" s="1" t="s">
        <v>3479</v>
      </c>
      <c r="F2122" s="1" t="s">
        <v>3469</v>
      </c>
      <c r="G2122" s="1">
        <v>752.17</v>
      </c>
      <c r="H2122" s="1">
        <v>1</v>
      </c>
      <c r="I2122" s="1">
        <f>Sales[[#This Row],[Selling Price]]*H2122</f>
        <v>752.17</v>
      </c>
      <c r="J2122" s="1">
        <f>VLOOKUP(Sales[[#This Row],[Product ID]],Products[],4,0)</f>
        <v>751.58</v>
      </c>
      <c r="K2122" s="1">
        <f>Sales[[#This Row],[Total Sales]]-Sales[[#This Row],[Cost price]]</f>
        <v>0.58999999999991815</v>
      </c>
      <c r="L2122" s="1" t="str">
        <f>TEXT(Sales[[#This Row],[Date and Time]],"dddd")</f>
        <v>Wednesday</v>
      </c>
      <c r="M2122" s="1" t="str">
        <f>TEXT(Sales[[#This Row],[Date and Time]],"mm")</f>
        <v>08</v>
      </c>
      <c r="N2122" s="10" t="str">
        <f>TEXT(Sales[[#This Row],[Date and Time]],"mmmm")</f>
        <v>August</v>
      </c>
    </row>
    <row r="2123" spans="1:14" x14ac:dyDescent="0.3">
      <c r="A2123" s="1" t="s">
        <v>5591</v>
      </c>
      <c r="B2123" s="2">
        <v>45439.237291666665</v>
      </c>
      <c r="C2123" s="1" t="s">
        <v>3315</v>
      </c>
      <c r="D2123" s="1" t="s">
        <v>2123</v>
      </c>
      <c r="E2123" s="1" t="s">
        <v>3466</v>
      </c>
      <c r="F2123" s="1" t="s">
        <v>3476</v>
      </c>
      <c r="G2123" s="1">
        <v>1155.32</v>
      </c>
      <c r="H2123" s="1">
        <v>4</v>
      </c>
      <c r="I2123" s="1">
        <f>Sales[[#This Row],[Selling Price]]*H2123</f>
        <v>4621.28</v>
      </c>
      <c r="J2123" s="1">
        <f>VLOOKUP(Sales[[#This Row],[Product ID]],Products[],4,0)</f>
        <v>90.98</v>
      </c>
      <c r="K2123" s="1">
        <f>Sales[[#This Row],[Total Sales]]-Sales[[#This Row],[Cost price]]</f>
        <v>4530.3</v>
      </c>
      <c r="L2123" s="1" t="str">
        <f>TEXT(Sales[[#This Row],[Date and Time]],"dddd")</f>
        <v>Monday</v>
      </c>
      <c r="M2123" s="1" t="str">
        <f>TEXT(Sales[[#This Row],[Date and Time]],"mm")</f>
        <v>05</v>
      </c>
      <c r="N2123" s="10" t="str">
        <f>TEXT(Sales[[#This Row],[Date and Time]],"mmmm")</f>
        <v>May</v>
      </c>
    </row>
    <row r="2124" spans="1:14" x14ac:dyDescent="0.3">
      <c r="A2124" s="1" t="s">
        <v>5592</v>
      </c>
      <c r="B2124" s="2">
        <v>45555.702499999999</v>
      </c>
      <c r="C2124" s="1" t="s">
        <v>3253</v>
      </c>
      <c r="D2124" s="1" t="s">
        <v>1584</v>
      </c>
      <c r="E2124" s="1" t="s">
        <v>3464</v>
      </c>
      <c r="F2124" s="1" t="s">
        <v>3476</v>
      </c>
      <c r="G2124" s="1">
        <v>1535.64</v>
      </c>
      <c r="H2124" s="1">
        <v>2</v>
      </c>
      <c r="I2124" s="1">
        <f>Sales[[#This Row],[Selling Price]]*H2124</f>
        <v>3071.28</v>
      </c>
      <c r="J2124" s="1">
        <f>VLOOKUP(Sales[[#This Row],[Product ID]],Products[],4,0)</f>
        <v>34.31</v>
      </c>
      <c r="K2124" s="1">
        <f>Sales[[#This Row],[Total Sales]]-Sales[[#This Row],[Cost price]]</f>
        <v>3036.9700000000003</v>
      </c>
      <c r="L2124" s="1" t="str">
        <f>TEXT(Sales[[#This Row],[Date and Time]],"dddd")</f>
        <v>Friday</v>
      </c>
      <c r="M2124" s="1" t="str">
        <f>TEXT(Sales[[#This Row],[Date and Time]],"mm")</f>
        <v>09</v>
      </c>
      <c r="N2124" s="10" t="str">
        <f>TEXT(Sales[[#This Row],[Date and Time]],"mmmm")</f>
        <v>September</v>
      </c>
    </row>
    <row r="2125" spans="1:14" x14ac:dyDescent="0.3">
      <c r="A2125" s="1" t="s">
        <v>5593</v>
      </c>
      <c r="B2125" s="2">
        <v>45337.698136574072</v>
      </c>
      <c r="C2125" s="1" t="s">
        <v>3349</v>
      </c>
      <c r="D2125" s="1" t="s">
        <v>1829</v>
      </c>
      <c r="E2125" s="1" t="s">
        <v>3464</v>
      </c>
      <c r="F2125" s="1" t="s">
        <v>3472</v>
      </c>
      <c r="G2125" s="1">
        <v>1991.38</v>
      </c>
      <c r="H2125" s="1">
        <v>5</v>
      </c>
      <c r="I2125" s="1">
        <f>Sales[[#This Row],[Selling Price]]*H2125</f>
        <v>9956.9000000000015</v>
      </c>
      <c r="J2125" s="1">
        <f>VLOOKUP(Sales[[#This Row],[Product ID]],Products[],4,0)</f>
        <v>746.04</v>
      </c>
      <c r="K2125" s="1">
        <f>Sales[[#This Row],[Total Sales]]-Sales[[#This Row],[Cost price]]</f>
        <v>9210.86</v>
      </c>
      <c r="L2125" s="1" t="str">
        <f>TEXT(Sales[[#This Row],[Date and Time]],"dddd")</f>
        <v>Thursday</v>
      </c>
      <c r="M2125" s="1" t="str">
        <f>TEXT(Sales[[#This Row],[Date and Time]],"mm")</f>
        <v>02</v>
      </c>
      <c r="N2125" s="10" t="str">
        <f>TEXT(Sales[[#This Row],[Date and Time]],"mmmm")</f>
        <v>February</v>
      </c>
    </row>
    <row r="2126" spans="1:14" x14ac:dyDescent="0.3">
      <c r="A2126" s="1" t="s">
        <v>5594</v>
      </c>
      <c r="B2126" s="2">
        <v>45377.319733796299</v>
      </c>
      <c r="C2126" s="1" t="s">
        <v>3304</v>
      </c>
      <c r="D2126" s="1" t="s">
        <v>534</v>
      </c>
      <c r="E2126" s="1" t="s">
        <v>3466</v>
      </c>
      <c r="F2126" s="1" t="s">
        <v>3467</v>
      </c>
      <c r="G2126" s="1">
        <v>612.20000000000005</v>
      </c>
      <c r="H2126" s="1">
        <v>2</v>
      </c>
      <c r="I2126" s="1">
        <f>Sales[[#This Row],[Selling Price]]*H2126</f>
        <v>1224.4000000000001</v>
      </c>
      <c r="J2126" s="1">
        <f>VLOOKUP(Sales[[#This Row],[Product ID]],Products[],4,0)</f>
        <v>17.89</v>
      </c>
      <c r="K2126" s="1">
        <f>Sales[[#This Row],[Total Sales]]-Sales[[#This Row],[Cost price]]</f>
        <v>1206.51</v>
      </c>
      <c r="L2126" s="1" t="str">
        <f>TEXT(Sales[[#This Row],[Date and Time]],"dddd")</f>
        <v>Tuesday</v>
      </c>
      <c r="M2126" s="1" t="str">
        <f>TEXT(Sales[[#This Row],[Date and Time]],"mm")</f>
        <v>03</v>
      </c>
      <c r="N2126" s="10" t="str">
        <f>TEXT(Sales[[#This Row],[Date and Time]],"mmmm")</f>
        <v>March</v>
      </c>
    </row>
    <row r="2127" spans="1:14" x14ac:dyDescent="0.3">
      <c r="A2127" s="1" t="s">
        <v>5595</v>
      </c>
      <c r="B2127" s="2">
        <v>45327.804340277777</v>
      </c>
      <c r="C2127" s="1" t="s">
        <v>3366</v>
      </c>
      <c r="D2127" s="1" t="s">
        <v>3106</v>
      </c>
      <c r="E2127" s="1" t="s">
        <v>3479</v>
      </c>
      <c r="F2127" s="1" t="s">
        <v>3472</v>
      </c>
      <c r="G2127" s="1">
        <v>1897.45</v>
      </c>
      <c r="H2127" s="1">
        <v>4</v>
      </c>
      <c r="I2127" s="1">
        <f>Sales[[#This Row],[Selling Price]]*H2127</f>
        <v>7589.8</v>
      </c>
      <c r="J2127" s="1">
        <f>VLOOKUP(Sales[[#This Row],[Product ID]],Products[],4,0)</f>
        <v>669.31</v>
      </c>
      <c r="K2127" s="1">
        <f>Sales[[#This Row],[Total Sales]]-Sales[[#This Row],[Cost price]]</f>
        <v>6920.49</v>
      </c>
      <c r="L2127" s="1" t="str">
        <f>TEXT(Sales[[#This Row],[Date and Time]],"dddd")</f>
        <v>Monday</v>
      </c>
      <c r="M2127" s="1" t="str">
        <f>TEXT(Sales[[#This Row],[Date and Time]],"mm")</f>
        <v>02</v>
      </c>
      <c r="N2127" s="10" t="str">
        <f>TEXT(Sales[[#This Row],[Date and Time]],"mmmm")</f>
        <v>February</v>
      </c>
    </row>
    <row r="2128" spans="1:14" x14ac:dyDescent="0.3">
      <c r="A2128" s="1" t="s">
        <v>5596</v>
      </c>
      <c r="B2128" s="2">
        <v>45335.868993055556</v>
      </c>
      <c r="C2128" s="1" t="s">
        <v>3214</v>
      </c>
      <c r="D2128" s="1" t="s">
        <v>2987</v>
      </c>
      <c r="E2128" s="1" t="s">
        <v>3464</v>
      </c>
      <c r="F2128" s="1" t="s">
        <v>3467</v>
      </c>
      <c r="G2128" s="1">
        <v>1604.36</v>
      </c>
      <c r="H2128" s="1">
        <v>10</v>
      </c>
      <c r="I2128" s="1">
        <f>Sales[[#This Row],[Selling Price]]*H2128</f>
        <v>16043.599999999999</v>
      </c>
      <c r="J2128" s="1">
        <f>VLOOKUP(Sales[[#This Row],[Product ID]],Products[],4,0)</f>
        <v>435.29</v>
      </c>
      <c r="K2128" s="1">
        <f>Sales[[#This Row],[Total Sales]]-Sales[[#This Row],[Cost price]]</f>
        <v>15608.309999999998</v>
      </c>
      <c r="L2128" s="1" t="str">
        <f>TEXT(Sales[[#This Row],[Date and Time]],"dddd")</f>
        <v>Tuesday</v>
      </c>
      <c r="M2128" s="1" t="str">
        <f>TEXT(Sales[[#This Row],[Date and Time]],"mm")</f>
        <v>02</v>
      </c>
      <c r="N2128" s="10" t="str">
        <f>TEXT(Sales[[#This Row],[Date and Time]],"mmmm")</f>
        <v>February</v>
      </c>
    </row>
    <row r="2129" spans="1:14" x14ac:dyDescent="0.3">
      <c r="A2129" s="1" t="s">
        <v>5597</v>
      </c>
      <c r="B2129" s="2">
        <v>45356.818842592591</v>
      </c>
      <c r="C2129" s="1" t="s">
        <v>3403</v>
      </c>
      <c r="D2129" s="1" t="s">
        <v>1278</v>
      </c>
      <c r="E2129" s="1" t="s">
        <v>3479</v>
      </c>
      <c r="F2129" s="1" t="s">
        <v>3469</v>
      </c>
      <c r="G2129" s="1">
        <v>156.69</v>
      </c>
      <c r="H2129" s="1">
        <v>3</v>
      </c>
      <c r="I2129" s="1">
        <f>Sales[[#This Row],[Selling Price]]*H2129</f>
        <v>470.07</v>
      </c>
      <c r="J2129" s="1">
        <f>VLOOKUP(Sales[[#This Row],[Product ID]],Products[],4,0)</f>
        <v>904.67</v>
      </c>
      <c r="K2129" s="1">
        <f>Sales[[#This Row],[Total Sales]]-Sales[[#This Row],[Cost price]]</f>
        <v>-434.59999999999997</v>
      </c>
      <c r="L2129" s="1" t="str">
        <f>TEXT(Sales[[#This Row],[Date and Time]],"dddd")</f>
        <v>Tuesday</v>
      </c>
      <c r="M2129" s="1" t="str">
        <f>TEXT(Sales[[#This Row],[Date and Time]],"mm")</f>
        <v>03</v>
      </c>
      <c r="N2129" s="10" t="str">
        <f>TEXT(Sales[[#This Row],[Date and Time]],"mmmm")</f>
        <v>March</v>
      </c>
    </row>
    <row r="2130" spans="1:14" x14ac:dyDescent="0.3">
      <c r="A2130" s="1" t="s">
        <v>5598</v>
      </c>
      <c r="B2130" s="2">
        <v>45349.077094907407</v>
      </c>
      <c r="C2130" s="1" t="s">
        <v>3362</v>
      </c>
      <c r="D2130" s="1" t="s">
        <v>2940</v>
      </c>
      <c r="E2130" s="1" t="s">
        <v>3466</v>
      </c>
      <c r="F2130" s="1" t="s">
        <v>3467</v>
      </c>
      <c r="G2130" s="1">
        <v>368.66</v>
      </c>
      <c r="H2130" s="1">
        <v>5</v>
      </c>
      <c r="I2130" s="1">
        <f>Sales[[#This Row],[Selling Price]]*H2130</f>
        <v>1843.3000000000002</v>
      </c>
      <c r="J2130" s="1">
        <f>VLOOKUP(Sales[[#This Row],[Product ID]],Products[],4,0)</f>
        <v>282.68</v>
      </c>
      <c r="K2130" s="1">
        <f>Sales[[#This Row],[Total Sales]]-Sales[[#This Row],[Cost price]]</f>
        <v>1560.6200000000001</v>
      </c>
      <c r="L2130" s="1" t="str">
        <f>TEXT(Sales[[#This Row],[Date and Time]],"dddd")</f>
        <v>Tuesday</v>
      </c>
      <c r="M2130" s="1" t="str">
        <f>TEXT(Sales[[#This Row],[Date and Time]],"mm")</f>
        <v>02</v>
      </c>
      <c r="N2130" s="10" t="str">
        <f>TEXT(Sales[[#This Row],[Date and Time]],"mmmm")</f>
        <v>February</v>
      </c>
    </row>
    <row r="2131" spans="1:14" x14ac:dyDescent="0.3">
      <c r="A2131" s="1" t="s">
        <v>5599</v>
      </c>
      <c r="B2131" s="2">
        <v>45485.108703703707</v>
      </c>
      <c r="C2131" s="1" t="s">
        <v>3267</v>
      </c>
      <c r="D2131" s="1" t="s">
        <v>1051</v>
      </c>
      <c r="E2131" s="1" t="s">
        <v>3479</v>
      </c>
      <c r="F2131" s="1" t="s">
        <v>3476</v>
      </c>
      <c r="G2131" s="1">
        <v>734.57</v>
      </c>
      <c r="H2131" s="1">
        <v>1</v>
      </c>
      <c r="I2131" s="1">
        <f>Sales[[#This Row],[Selling Price]]*H2131</f>
        <v>734.57</v>
      </c>
      <c r="J2131" s="1">
        <f>VLOOKUP(Sales[[#This Row],[Product ID]],Products[],4,0)</f>
        <v>465.59</v>
      </c>
      <c r="K2131" s="1">
        <f>Sales[[#This Row],[Total Sales]]-Sales[[#This Row],[Cost price]]</f>
        <v>268.98000000000008</v>
      </c>
      <c r="L2131" s="1" t="str">
        <f>TEXT(Sales[[#This Row],[Date and Time]],"dddd")</f>
        <v>Friday</v>
      </c>
      <c r="M2131" s="1" t="str">
        <f>TEXT(Sales[[#This Row],[Date and Time]],"mm")</f>
        <v>07</v>
      </c>
      <c r="N2131" s="10" t="str">
        <f>TEXT(Sales[[#This Row],[Date and Time]],"mmmm")</f>
        <v>July</v>
      </c>
    </row>
    <row r="2132" spans="1:14" x14ac:dyDescent="0.3">
      <c r="A2132" s="1" t="s">
        <v>5600</v>
      </c>
      <c r="B2132" s="2">
        <v>45503.76116898148</v>
      </c>
      <c r="C2132" s="1" t="s">
        <v>3347</v>
      </c>
      <c r="D2132" s="1" t="s">
        <v>199</v>
      </c>
      <c r="E2132" s="1" t="s">
        <v>3461</v>
      </c>
      <c r="F2132" s="1" t="s">
        <v>3469</v>
      </c>
      <c r="G2132" s="1">
        <v>910.3</v>
      </c>
      <c r="H2132" s="1">
        <v>5</v>
      </c>
      <c r="I2132" s="1">
        <f>Sales[[#This Row],[Selling Price]]*H2132</f>
        <v>4551.5</v>
      </c>
      <c r="J2132" s="1">
        <f>VLOOKUP(Sales[[#This Row],[Product ID]],Products[],4,0)</f>
        <v>211.14</v>
      </c>
      <c r="K2132" s="1">
        <f>Sales[[#This Row],[Total Sales]]-Sales[[#This Row],[Cost price]]</f>
        <v>4340.3599999999997</v>
      </c>
      <c r="L2132" s="1" t="str">
        <f>TEXT(Sales[[#This Row],[Date and Time]],"dddd")</f>
        <v>Tuesday</v>
      </c>
      <c r="M2132" s="1" t="str">
        <f>TEXT(Sales[[#This Row],[Date and Time]],"mm")</f>
        <v>07</v>
      </c>
      <c r="N2132" s="10" t="str">
        <f>TEXT(Sales[[#This Row],[Date and Time]],"mmmm")</f>
        <v>July</v>
      </c>
    </row>
    <row r="2133" spans="1:14" x14ac:dyDescent="0.3">
      <c r="A2133" s="1" t="s">
        <v>5601</v>
      </c>
      <c r="B2133" s="2">
        <v>45333.226168981484</v>
      </c>
      <c r="C2133" s="1" t="s">
        <v>3413</v>
      </c>
      <c r="D2133" s="1" t="s">
        <v>1995</v>
      </c>
      <c r="E2133" s="1" t="s">
        <v>3479</v>
      </c>
      <c r="F2133" s="1" t="s">
        <v>3476</v>
      </c>
      <c r="G2133" s="1">
        <v>275.57</v>
      </c>
      <c r="H2133" s="1">
        <v>9</v>
      </c>
      <c r="I2133" s="1">
        <f>Sales[[#This Row],[Selling Price]]*H2133</f>
        <v>2480.13</v>
      </c>
      <c r="J2133" s="1">
        <f>VLOOKUP(Sales[[#This Row],[Product ID]],Products[],4,0)</f>
        <v>311.56</v>
      </c>
      <c r="K2133" s="1">
        <f>Sales[[#This Row],[Total Sales]]-Sales[[#This Row],[Cost price]]</f>
        <v>2168.5700000000002</v>
      </c>
      <c r="L2133" s="1" t="str">
        <f>TEXT(Sales[[#This Row],[Date and Time]],"dddd")</f>
        <v>Sunday</v>
      </c>
      <c r="M2133" s="1" t="str">
        <f>TEXT(Sales[[#This Row],[Date and Time]],"mm")</f>
        <v>02</v>
      </c>
      <c r="N2133" s="10" t="str">
        <f>TEXT(Sales[[#This Row],[Date and Time]],"mmmm")</f>
        <v>February</v>
      </c>
    </row>
    <row r="2134" spans="1:14" x14ac:dyDescent="0.3">
      <c r="A2134" s="1" t="s">
        <v>5602</v>
      </c>
      <c r="B2134" s="2">
        <v>45423.917037037034</v>
      </c>
      <c r="C2134" s="1" t="s">
        <v>3316</v>
      </c>
      <c r="D2134" s="1" t="s">
        <v>1315</v>
      </c>
      <c r="E2134" s="1" t="s">
        <v>3464</v>
      </c>
      <c r="F2134" s="1" t="s">
        <v>3467</v>
      </c>
      <c r="G2134" s="1">
        <v>1365.97</v>
      </c>
      <c r="H2134" s="1">
        <v>5</v>
      </c>
      <c r="I2134" s="1">
        <f>Sales[[#This Row],[Selling Price]]*H2134</f>
        <v>6829.85</v>
      </c>
      <c r="J2134" s="1">
        <f>VLOOKUP(Sales[[#This Row],[Product ID]],Products[],4,0)</f>
        <v>974.22</v>
      </c>
      <c r="K2134" s="1">
        <f>Sales[[#This Row],[Total Sales]]-Sales[[#This Row],[Cost price]]</f>
        <v>5855.63</v>
      </c>
      <c r="L2134" s="1" t="str">
        <f>TEXT(Sales[[#This Row],[Date and Time]],"dddd")</f>
        <v>Saturday</v>
      </c>
      <c r="M2134" s="1" t="str">
        <f>TEXT(Sales[[#This Row],[Date and Time]],"mm")</f>
        <v>05</v>
      </c>
      <c r="N2134" s="10" t="str">
        <f>TEXT(Sales[[#This Row],[Date and Time]],"mmmm")</f>
        <v>May</v>
      </c>
    </row>
    <row r="2135" spans="1:14" x14ac:dyDescent="0.3">
      <c r="A2135" s="1" t="s">
        <v>5603</v>
      </c>
      <c r="B2135" s="2">
        <v>45565.142951388887</v>
      </c>
      <c r="C2135" s="1" t="s">
        <v>3385</v>
      </c>
      <c r="D2135" s="1" t="s">
        <v>977</v>
      </c>
      <c r="E2135" s="1" t="s">
        <v>3471</v>
      </c>
      <c r="F2135" s="1" t="s">
        <v>3476</v>
      </c>
      <c r="G2135" s="1">
        <v>99.65</v>
      </c>
      <c r="H2135" s="1">
        <v>5</v>
      </c>
      <c r="I2135" s="1">
        <f>Sales[[#This Row],[Selling Price]]*H2135</f>
        <v>498.25</v>
      </c>
      <c r="J2135" s="1">
        <f>VLOOKUP(Sales[[#This Row],[Product ID]],Products[],4,0)</f>
        <v>28.1</v>
      </c>
      <c r="K2135" s="1">
        <f>Sales[[#This Row],[Total Sales]]-Sales[[#This Row],[Cost price]]</f>
        <v>470.15</v>
      </c>
      <c r="L2135" s="1" t="str">
        <f>TEXT(Sales[[#This Row],[Date and Time]],"dddd")</f>
        <v>Monday</v>
      </c>
      <c r="M2135" s="1" t="str">
        <f>TEXT(Sales[[#This Row],[Date and Time]],"mm")</f>
        <v>09</v>
      </c>
      <c r="N2135" s="10" t="str">
        <f>TEXT(Sales[[#This Row],[Date and Time]],"mmmm")</f>
        <v>September</v>
      </c>
    </row>
    <row r="2136" spans="1:14" x14ac:dyDescent="0.3">
      <c r="A2136" s="1" t="s">
        <v>5604</v>
      </c>
      <c r="B2136" s="2">
        <v>45572.621608796297</v>
      </c>
      <c r="C2136" s="1" t="s">
        <v>3276</v>
      </c>
      <c r="D2136" s="1" t="s">
        <v>426</v>
      </c>
      <c r="E2136" s="1" t="s">
        <v>3479</v>
      </c>
      <c r="F2136" s="1" t="s">
        <v>3462</v>
      </c>
      <c r="G2136" s="1">
        <v>322.55</v>
      </c>
      <c r="H2136" s="1">
        <v>7</v>
      </c>
      <c r="I2136" s="1">
        <f>Sales[[#This Row],[Selling Price]]*H2136</f>
        <v>2257.85</v>
      </c>
      <c r="J2136" s="1">
        <f>VLOOKUP(Sales[[#This Row],[Product ID]],Products[],4,0)</f>
        <v>736.41</v>
      </c>
      <c r="K2136" s="1">
        <f>Sales[[#This Row],[Total Sales]]-Sales[[#This Row],[Cost price]]</f>
        <v>1521.44</v>
      </c>
      <c r="L2136" s="1" t="str">
        <f>TEXT(Sales[[#This Row],[Date and Time]],"dddd")</f>
        <v>Monday</v>
      </c>
      <c r="M2136" s="1" t="str">
        <f>TEXT(Sales[[#This Row],[Date and Time]],"mm")</f>
        <v>10</v>
      </c>
      <c r="N2136" s="10" t="str">
        <f>TEXT(Sales[[#This Row],[Date and Time]],"mmmm")</f>
        <v>October</v>
      </c>
    </row>
    <row r="2137" spans="1:14" x14ac:dyDescent="0.3">
      <c r="A2137" s="1" t="s">
        <v>5605</v>
      </c>
      <c r="B2137" s="2">
        <v>45465.659594907411</v>
      </c>
      <c r="C2137" s="1" t="s">
        <v>3424</v>
      </c>
      <c r="D2137" s="1" t="s">
        <v>2083</v>
      </c>
      <c r="E2137" s="1" t="s">
        <v>3461</v>
      </c>
      <c r="F2137" s="1" t="s">
        <v>3469</v>
      </c>
      <c r="G2137" s="1">
        <v>1726.07</v>
      </c>
      <c r="H2137" s="1">
        <v>5</v>
      </c>
      <c r="I2137" s="1">
        <f>Sales[[#This Row],[Selling Price]]*H2137</f>
        <v>8630.35</v>
      </c>
      <c r="J2137" s="1">
        <f>VLOOKUP(Sales[[#This Row],[Product ID]],Products[],4,0)</f>
        <v>485.76</v>
      </c>
      <c r="K2137" s="1">
        <f>Sales[[#This Row],[Total Sales]]-Sales[[#This Row],[Cost price]]</f>
        <v>8144.59</v>
      </c>
      <c r="L2137" s="1" t="str">
        <f>TEXT(Sales[[#This Row],[Date and Time]],"dddd")</f>
        <v>Saturday</v>
      </c>
      <c r="M2137" s="1" t="str">
        <f>TEXT(Sales[[#This Row],[Date and Time]],"mm")</f>
        <v>06</v>
      </c>
      <c r="N2137" s="10" t="str">
        <f>TEXT(Sales[[#This Row],[Date and Time]],"mmmm")</f>
        <v>June</v>
      </c>
    </row>
    <row r="2138" spans="1:14" x14ac:dyDescent="0.3">
      <c r="A2138" s="1" t="s">
        <v>5606</v>
      </c>
      <c r="B2138" s="2">
        <v>45335.806458333333</v>
      </c>
      <c r="C2138" s="1" t="s">
        <v>3376</v>
      </c>
      <c r="D2138" s="1" t="s">
        <v>2372</v>
      </c>
      <c r="E2138" s="1" t="s">
        <v>3466</v>
      </c>
      <c r="F2138" s="1" t="s">
        <v>3462</v>
      </c>
      <c r="G2138" s="1">
        <v>383.3</v>
      </c>
      <c r="H2138" s="1">
        <v>7</v>
      </c>
      <c r="I2138" s="1">
        <f>Sales[[#This Row],[Selling Price]]*H2138</f>
        <v>2683.1</v>
      </c>
      <c r="J2138" s="1">
        <f>VLOOKUP(Sales[[#This Row],[Product ID]],Products[],4,0)</f>
        <v>372.5</v>
      </c>
      <c r="K2138" s="1">
        <f>Sales[[#This Row],[Total Sales]]-Sales[[#This Row],[Cost price]]</f>
        <v>2310.6</v>
      </c>
      <c r="L2138" s="1" t="str">
        <f>TEXT(Sales[[#This Row],[Date and Time]],"dddd")</f>
        <v>Tuesday</v>
      </c>
      <c r="M2138" s="1" t="str">
        <f>TEXT(Sales[[#This Row],[Date and Time]],"mm")</f>
        <v>02</v>
      </c>
      <c r="N2138" s="10" t="str">
        <f>TEXT(Sales[[#This Row],[Date and Time]],"mmmm")</f>
        <v>February</v>
      </c>
    </row>
    <row r="2139" spans="1:14" x14ac:dyDescent="0.3">
      <c r="A2139" s="1" t="s">
        <v>5607</v>
      </c>
      <c r="B2139" s="2">
        <v>45599.889606481483</v>
      </c>
      <c r="C2139" s="1" t="s">
        <v>3239</v>
      </c>
      <c r="D2139" s="1" t="s">
        <v>3097</v>
      </c>
      <c r="E2139" s="1" t="s">
        <v>3461</v>
      </c>
      <c r="F2139" s="1" t="s">
        <v>3469</v>
      </c>
      <c r="G2139" s="1">
        <v>1229.52</v>
      </c>
      <c r="H2139" s="1">
        <v>1</v>
      </c>
      <c r="I2139" s="1">
        <f>Sales[[#This Row],[Selling Price]]*H2139</f>
        <v>1229.52</v>
      </c>
      <c r="J2139" s="1">
        <f>VLOOKUP(Sales[[#This Row],[Product ID]],Products[],4,0)</f>
        <v>438.5</v>
      </c>
      <c r="K2139" s="1">
        <f>Sales[[#This Row],[Total Sales]]-Sales[[#This Row],[Cost price]]</f>
        <v>791.02</v>
      </c>
      <c r="L2139" s="1" t="str">
        <f>TEXT(Sales[[#This Row],[Date and Time]],"dddd")</f>
        <v>Sunday</v>
      </c>
      <c r="M2139" s="1" t="str">
        <f>TEXT(Sales[[#This Row],[Date and Time]],"mm")</f>
        <v>11</v>
      </c>
      <c r="N2139" s="10" t="str">
        <f>TEXT(Sales[[#This Row],[Date and Time]],"mmmm")</f>
        <v>November</v>
      </c>
    </row>
    <row r="2140" spans="1:14" x14ac:dyDescent="0.3">
      <c r="A2140" s="1" t="s">
        <v>5608</v>
      </c>
      <c r="B2140" s="2">
        <v>45542.990173611113</v>
      </c>
      <c r="C2140" s="1" t="s">
        <v>3433</v>
      </c>
      <c r="D2140" s="1" t="s">
        <v>2747</v>
      </c>
      <c r="E2140" s="1" t="s">
        <v>3479</v>
      </c>
      <c r="F2140" s="1" t="s">
        <v>3476</v>
      </c>
      <c r="G2140" s="1">
        <v>1805.51</v>
      </c>
      <c r="H2140" s="1">
        <v>3</v>
      </c>
      <c r="I2140" s="1">
        <f>Sales[[#This Row],[Selling Price]]*H2140</f>
        <v>5416.53</v>
      </c>
      <c r="J2140" s="1">
        <f>VLOOKUP(Sales[[#This Row],[Product ID]],Products[],4,0)</f>
        <v>452.2</v>
      </c>
      <c r="K2140" s="1">
        <f>Sales[[#This Row],[Total Sales]]-Sales[[#This Row],[Cost price]]</f>
        <v>4964.33</v>
      </c>
      <c r="L2140" s="1" t="str">
        <f>TEXT(Sales[[#This Row],[Date and Time]],"dddd")</f>
        <v>Saturday</v>
      </c>
      <c r="M2140" s="1" t="str">
        <f>TEXT(Sales[[#This Row],[Date and Time]],"mm")</f>
        <v>09</v>
      </c>
      <c r="N2140" s="10" t="str">
        <f>TEXT(Sales[[#This Row],[Date and Time]],"mmmm")</f>
        <v>September</v>
      </c>
    </row>
    <row r="2141" spans="1:14" x14ac:dyDescent="0.3">
      <c r="A2141" s="1" t="s">
        <v>5609</v>
      </c>
      <c r="B2141" s="2">
        <v>45453.902037037034</v>
      </c>
      <c r="C2141" s="1" t="s">
        <v>3416</v>
      </c>
      <c r="D2141" s="1" t="s">
        <v>2963</v>
      </c>
      <c r="E2141" s="1" t="s">
        <v>3479</v>
      </c>
      <c r="F2141" s="1" t="s">
        <v>3469</v>
      </c>
      <c r="G2141" s="1">
        <v>1072.21</v>
      </c>
      <c r="H2141" s="1">
        <v>4</v>
      </c>
      <c r="I2141" s="1">
        <f>Sales[[#This Row],[Selling Price]]*H2141</f>
        <v>4288.84</v>
      </c>
      <c r="J2141" s="1">
        <f>VLOOKUP(Sales[[#This Row],[Product ID]],Products[],4,0)</f>
        <v>753.5</v>
      </c>
      <c r="K2141" s="1">
        <f>Sales[[#This Row],[Total Sales]]-Sales[[#This Row],[Cost price]]</f>
        <v>3535.34</v>
      </c>
      <c r="L2141" s="1" t="str">
        <f>TEXT(Sales[[#This Row],[Date and Time]],"dddd")</f>
        <v>Monday</v>
      </c>
      <c r="M2141" s="1" t="str">
        <f>TEXT(Sales[[#This Row],[Date and Time]],"mm")</f>
        <v>06</v>
      </c>
      <c r="N2141" s="10" t="str">
        <f>TEXT(Sales[[#This Row],[Date and Time]],"mmmm")</f>
        <v>June</v>
      </c>
    </row>
    <row r="2142" spans="1:14" x14ac:dyDescent="0.3">
      <c r="A2142" s="1" t="s">
        <v>5610</v>
      </c>
      <c r="B2142" s="2">
        <v>45357.237708333334</v>
      </c>
      <c r="C2142" s="1" t="s">
        <v>3448</v>
      </c>
      <c r="D2142" s="1" t="s">
        <v>3207</v>
      </c>
      <c r="E2142" s="1" t="s">
        <v>3471</v>
      </c>
      <c r="F2142" s="1" t="s">
        <v>3472</v>
      </c>
      <c r="G2142" s="1">
        <v>116.12</v>
      </c>
      <c r="H2142" s="1">
        <v>5</v>
      </c>
      <c r="I2142" s="1">
        <f>Sales[[#This Row],[Selling Price]]*H2142</f>
        <v>580.6</v>
      </c>
      <c r="J2142" s="1">
        <f>VLOOKUP(Sales[[#This Row],[Product ID]],Products[],4,0)</f>
        <v>955.51</v>
      </c>
      <c r="K2142" s="1">
        <f>Sales[[#This Row],[Total Sales]]-Sales[[#This Row],[Cost price]]</f>
        <v>-374.90999999999997</v>
      </c>
      <c r="L2142" s="1" t="str">
        <f>TEXT(Sales[[#This Row],[Date and Time]],"dddd")</f>
        <v>Wednesday</v>
      </c>
      <c r="M2142" s="1" t="str">
        <f>TEXT(Sales[[#This Row],[Date and Time]],"mm")</f>
        <v>03</v>
      </c>
      <c r="N2142" s="10" t="str">
        <f>TEXT(Sales[[#This Row],[Date and Time]],"mmmm")</f>
        <v>March</v>
      </c>
    </row>
    <row r="2143" spans="1:14" x14ac:dyDescent="0.3">
      <c r="A2143" s="1" t="s">
        <v>5611</v>
      </c>
      <c r="B2143" s="2">
        <v>45607.056574074071</v>
      </c>
      <c r="C2143" s="1" t="s">
        <v>3249</v>
      </c>
      <c r="D2143" s="1" t="s">
        <v>848</v>
      </c>
      <c r="E2143" s="1" t="s">
        <v>3461</v>
      </c>
      <c r="F2143" s="1" t="s">
        <v>3472</v>
      </c>
      <c r="G2143" s="1">
        <v>767.79</v>
      </c>
      <c r="H2143" s="1">
        <v>6</v>
      </c>
      <c r="I2143" s="1">
        <f>Sales[[#This Row],[Selling Price]]*H2143</f>
        <v>4606.74</v>
      </c>
      <c r="J2143" s="1">
        <f>VLOOKUP(Sales[[#This Row],[Product ID]],Products[],4,0)</f>
        <v>866.87</v>
      </c>
      <c r="K2143" s="1">
        <f>Sales[[#This Row],[Total Sales]]-Sales[[#This Row],[Cost price]]</f>
        <v>3739.87</v>
      </c>
      <c r="L2143" s="1" t="str">
        <f>TEXT(Sales[[#This Row],[Date and Time]],"dddd")</f>
        <v>Monday</v>
      </c>
      <c r="M2143" s="1" t="str">
        <f>TEXT(Sales[[#This Row],[Date and Time]],"mm")</f>
        <v>11</v>
      </c>
      <c r="N2143" s="10" t="str">
        <f>TEXT(Sales[[#This Row],[Date and Time]],"mmmm")</f>
        <v>November</v>
      </c>
    </row>
    <row r="2144" spans="1:14" x14ac:dyDescent="0.3">
      <c r="A2144" s="1" t="s">
        <v>5612</v>
      </c>
      <c r="B2144" s="2">
        <v>45557.097800925927</v>
      </c>
      <c r="C2144" s="1" t="s">
        <v>3290</v>
      </c>
      <c r="D2144" s="1" t="s">
        <v>798</v>
      </c>
      <c r="E2144" s="1" t="s">
        <v>3471</v>
      </c>
      <c r="F2144" s="1" t="s">
        <v>3472</v>
      </c>
      <c r="G2144" s="1">
        <v>76.510000000000005</v>
      </c>
      <c r="H2144" s="1">
        <v>3</v>
      </c>
      <c r="I2144" s="1">
        <f>Sales[[#This Row],[Selling Price]]*H2144</f>
        <v>229.53000000000003</v>
      </c>
      <c r="J2144" s="1">
        <f>VLOOKUP(Sales[[#This Row],[Product ID]],Products[],4,0)</f>
        <v>786.45</v>
      </c>
      <c r="K2144" s="1">
        <f>Sales[[#This Row],[Total Sales]]-Sales[[#This Row],[Cost price]]</f>
        <v>-556.92000000000007</v>
      </c>
      <c r="L2144" s="1" t="str">
        <f>TEXT(Sales[[#This Row],[Date and Time]],"dddd")</f>
        <v>Sunday</v>
      </c>
      <c r="M2144" s="1" t="str">
        <f>TEXT(Sales[[#This Row],[Date and Time]],"mm")</f>
        <v>09</v>
      </c>
      <c r="N2144" s="10" t="str">
        <f>TEXT(Sales[[#This Row],[Date and Time]],"mmmm")</f>
        <v>September</v>
      </c>
    </row>
    <row r="2145" spans="1:14" x14ac:dyDescent="0.3">
      <c r="A2145" s="1" t="s">
        <v>5613</v>
      </c>
      <c r="B2145" s="2">
        <v>45525.610590277778</v>
      </c>
      <c r="C2145" s="1" t="s">
        <v>3430</v>
      </c>
      <c r="D2145" s="1" t="s">
        <v>2656</v>
      </c>
      <c r="E2145" s="1" t="s">
        <v>3479</v>
      </c>
      <c r="F2145" s="1" t="s">
        <v>3472</v>
      </c>
      <c r="G2145" s="1">
        <v>932.89</v>
      </c>
      <c r="H2145" s="1">
        <v>7</v>
      </c>
      <c r="I2145" s="1">
        <f>Sales[[#This Row],[Selling Price]]*H2145</f>
        <v>6530.23</v>
      </c>
      <c r="J2145" s="1">
        <f>VLOOKUP(Sales[[#This Row],[Product ID]],Products[],4,0)</f>
        <v>102.73</v>
      </c>
      <c r="K2145" s="1">
        <f>Sales[[#This Row],[Total Sales]]-Sales[[#This Row],[Cost price]]</f>
        <v>6427.5</v>
      </c>
      <c r="L2145" s="1" t="str">
        <f>TEXT(Sales[[#This Row],[Date and Time]],"dddd")</f>
        <v>Wednesday</v>
      </c>
      <c r="M2145" s="1" t="str">
        <f>TEXT(Sales[[#This Row],[Date and Time]],"mm")</f>
        <v>08</v>
      </c>
      <c r="N2145" s="10" t="str">
        <f>TEXT(Sales[[#This Row],[Date and Time]],"mmmm")</f>
        <v>August</v>
      </c>
    </row>
    <row r="2146" spans="1:14" x14ac:dyDescent="0.3">
      <c r="A2146" s="1" t="s">
        <v>5614</v>
      </c>
      <c r="B2146" s="2">
        <v>45388.114999999998</v>
      </c>
      <c r="C2146" s="1" t="s">
        <v>3253</v>
      </c>
      <c r="D2146" s="1" t="s">
        <v>2204</v>
      </c>
      <c r="E2146" s="1" t="s">
        <v>3464</v>
      </c>
      <c r="F2146" s="1" t="s">
        <v>3469</v>
      </c>
      <c r="G2146" s="1">
        <v>57.81</v>
      </c>
      <c r="H2146" s="1">
        <v>1</v>
      </c>
      <c r="I2146" s="1">
        <f>Sales[[#This Row],[Selling Price]]*H2146</f>
        <v>57.81</v>
      </c>
      <c r="J2146" s="1">
        <f>VLOOKUP(Sales[[#This Row],[Product ID]],Products[],4,0)</f>
        <v>34.31</v>
      </c>
      <c r="K2146" s="1">
        <f>Sales[[#This Row],[Total Sales]]-Sales[[#This Row],[Cost price]]</f>
        <v>23.5</v>
      </c>
      <c r="L2146" s="1" t="str">
        <f>TEXT(Sales[[#This Row],[Date and Time]],"dddd")</f>
        <v>Saturday</v>
      </c>
      <c r="M2146" s="1" t="str">
        <f>TEXT(Sales[[#This Row],[Date and Time]],"mm")</f>
        <v>04</v>
      </c>
      <c r="N2146" s="10" t="str">
        <f>TEXT(Sales[[#This Row],[Date and Time]],"mmmm")</f>
        <v>April</v>
      </c>
    </row>
    <row r="2147" spans="1:14" x14ac:dyDescent="0.3">
      <c r="A2147" s="1" t="s">
        <v>5615</v>
      </c>
      <c r="B2147" s="2">
        <v>45594.408148148148</v>
      </c>
      <c r="C2147" s="1" t="s">
        <v>3284</v>
      </c>
      <c r="D2147" s="1" t="s">
        <v>1244</v>
      </c>
      <c r="E2147" s="1" t="s">
        <v>3471</v>
      </c>
      <c r="F2147" s="1" t="s">
        <v>3462</v>
      </c>
      <c r="G2147" s="1">
        <v>1229.3</v>
      </c>
      <c r="H2147" s="1">
        <v>10</v>
      </c>
      <c r="I2147" s="1">
        <f>Sales[[#This Row],[Selling Price]]*H2147</f>
        <v>12293</v>
      </c>
      <c r="J2147" s="1">
        <f>VLOOKUP(Sales[[#This Row],[Product ID]],Products[],4,0)</f>
        <v>644.58000000000004</v>
      </c>
      <c r="K2147" s="1">
        <f>Sales[[#This Row],[Total Sales]]-Sales[[#This Row],[Cost price]]</f>
        <v>11648.42</v>
      </c>
      <c r="L2147" s="1" t="str">
        <f>TEXT(Sales[[#This Row],[Date and Time]],"dddd")</f>
        <v>Tuesday</v>
      </c>
      <c r="M2147" s="1" t="str">
        <f>TEXT(Sales[[#This Row],[Date and Time]],"mm")</f>
        <v>10</v>
      </c>
      <c r="N2147" s="10" t="str">
        <f>TEXT(Sales[[#This Row],[Date and Time]],"mmmm")</f>
        <v>October</v>
      </c>
    </row>
    <row r="2148" spans="1:14" x14ac:dyDescent="0.3">
      <c r="A2148" s="1" t="s">
        <v>5616</v>
      </c>
      <c r="B2148" s="2">
        <v>45520.875185185185</v>
      </c>
      <c r="C2148" s="1" t="s">
        <v>3382</v>
      </c>
      <c r="D2148" s="1" t="s">
        <v>2957</v>
      </c>
      <c r="E2148" s="1" t="s">
        <v>3464</v>
      </c>
      <c r="F2148" s="1" t="s">
        <v>3472</v>
      </c>
      <c r="G2148" s="1">
        <v>1950.65</v>
      </c>
      <c r="H2148" s="1">
        <v>4</v>
      </c>
      <c r="I2148" s="1">
        <f>Sales[[#This Row],[Selling Price]]*H2148</f>
        <v>7802.6</v>
      </c>
      <c r="J2148" s="1">
        <f>VLOOKUP(Sales[[#This Row],[Product ID]],Products[],4,0)</f>
        <v>67.97</v>
      </c>
      <c r="K2148" s="1">
        <f>Sales[[#This Row],[Total Sales]]-Sales[[#This Row],[Cost price]]</f>
        <v>7734.63</v>
      </c>
      <c r="L2148" s="1" t="str">
        <f>TEXT(Sales[[#This Row],[Date and Time]],"dddd")</f>
        <v>Friday</v>
      </c>
      <c r="M2148" s="1" t="str">
        <f>TEXT(Sales[[#This Row],[Date and Time]],"mm")</f>
        <v>08</v>
      </c>
      <c r="N2148" s="10" t="str">
        <f>TEXT(Sales[[#This Row],[Date and Time]],"mmmm")</f>
        <v>August</v>
      </c>
    </row>
    <row r="2149" spans="1:14" x14ac:dyDescent="0.3">
      <c r="A2149" s="1" t="s">
        <v>5617</v>
      </c>
      <c r="B2149" s="2">
        <v>45600.95853009259</v>
      </c>
      <c r="C2149" s="1" t="s">
        <v>3445</v>
      </c>
      <c r="D2149" s="1" t="s">
        <v>377</v>
      </c>
      <c r="E2149" s="1" t="s">
        <v>3466</v>
      </c>
      <c r="F2149" s="1" t="s">
        <v>3472</v>
      </c>
      <c r="G2149" s="1">
        <v>1863.95</v>
      </c>
      <c r="H2149" s="1">
        <v>1</v>
      </c>
      <c r="I2149" s="1">
        <f>Sales[[#This Row],[Selling Price]]*H2149</f>
        <v>1863.95</v>
      </c>
      <c r="J2149" s="1">
        <f>VLOOKUP(Sales[[#This Row],[Product ID]],Products[],4,0)</f>
        <v>154.76</v>
      </c>
      <c r="K2149" s="1">
        <f>Sales[[#This Row],[Total Sales]]-Sales[[#This Row],[Cost price]]</f>
        <v>1709.19</v>
      </c>
      <c r="L2149" s="1" t="str">
        <f>TEXT(Sales[[#This Row],[Date and Time]],"dddd")</f>
        <v>Monday</v>
      </c>
      <c r="M2149" s="1" t="str">
        <f>TEXT(Sales[[#This Row],[Date and Time]],"mm")</f>
        <v>11</v>
      </c>
      <c r="N2149" s="10" t="str">
        <f>TEXT(Sales[[#This Row],[Date and Time]],"mmmm")</f>
        <v>November</v>
      </c>
    </row>
    <row r="2150" spans="1:14" x14ac:dyDescent="0.3">
      <c r="A2150" s="1" t="s">
        <v>5618</v>
      </c>
      <c r="B2150" s="2">
        <v>45530.58457175926</v>
      </c>
      <c r="C2150" s="1" t="s">
        <v>3381</v>
      </c>
      <c r="D2150" s="1" t="s">
        <v>1386</v>
      </c>
      <c r="E2150" s="1" t="s">
        <v>3466</v>
      </c>
      <c r="F2150" s="1" t="s">
        <v>3467</v>
      </c>
      <c r="G2150" s="1">
        <v>730.21</v>
      </c>
      <c r="H2150" s="1">
        <v>8</v>
      </c>
      <c r="I2150" s="1">
        <f>Sales[[#This Row],[Selling Price]]*H2150</f>
        <v>5841.68</v>
      </c>
      <c r="J2150" s="1">
        <f>VLOOKUP(Sales[[#This Row],[Product ID]],Products[],4,0)</f>
        <v>505.04</v>
      </c>
      <c r="K2150" s="1">
        <f>Sales[[#This Row],[Total Sales]]-Sales[[#This Row],[Cost price]]</f>
        <v>5336.64</v>
      </c>
      <c r="L2150" s="1" t="str">
        <f>TEXT(Sales[[#This Row],[Date and Time]],"dddd")</f>
        <v>Monday</v>
      </c>
      <c r="M2150" s="1" t="str">
        <f>TEXT(Sales[[#This Row],[Date and Time]],"mm")</f>
        <v>08</v>
      </c>
      <c r="N2150" s="10" t="str">
        <f>TEXT(Sales[[#This Row],[Date and Time]],"mmmm")</f>
        <v>August</v>
      </c>
    </row>
    <row r="2151" spans="1:14" x14ac:dyDescent="0.3">
      <c r="A2151" s="1" t="s">
        <v>5619</v>
      </c>
      <c r="B2151" s="2">
        <v>45440.395682870374</v>
      </c>
      <c r="C2151" s="1" t="s">
        <v>3389</v>
      </c>
      <c r="D2151" s="1" t="s">
        <v>1413</v>
      </c>
      <c r="E2151" s="1" t="s">
        <v>3464</v>
      </c>
      <c r="F2151" s="1" t="s">
        <v>3467</v>
      </c>
      <c r="G2151" s="1">
        <v>878.05</v>
      </c>
      <c r="H2151" s="1">
        <v>8</v>
      </c>
      <c r="I2151" s="1">
        <f>Sales[[#This Row],[Selling Price]]*H2151</f>
        <v>7024.4</v>
      </c>
      <c r="J2151" s="1">
        <f>VLOOKUP(Sales[[#This Row],[Product ID]],Products[],4,0)</f>
        <v>226.52</v>
      </c>
      <c r="K2151" s="1">
        <f>Sales[[#This Row],[Total Sales]]-Sales[[#This Row],[Cost price]]</f>
        <v>6797.8799999999992</v>
      </c>
      <c r="L2151" s="1" t="str">
        <f>TEXT(Sales[[#This Row],[Date and Time]],"dddd")</f>
        <v>Tuesday</v>
      </c>
      <c r="M2151" s="1" t="str">
        <f>TEXT(Sales[[#This Row],[Date and Time]],"mm")</f>
        <v>05</v>
      </c>
      <c r="N2151" s="10" t="str">
        <f>TEXT(Sales[[#This Row],[Date and Time]],"mmmm")</f>
        <v>May</v>
      </c>
    </row>
    <row r="2152" spans="1:14" x14ac:dyDescent="0.3">
      <c r="A2152" s="1" t="s">
        <v>5620</v>
      </c>
      <c r="B2152" s="2">
        <v>45538.295173611114</v>
      </c>
      <c r="C2152" s="1" t="s">
        <v>3381</v>
      </c>
      <c r="D2152" s="1" t="s">
        <v>1569</v>
      </c>
      <c r="E2152" s="1" t="s">
        <v>3479</v>
      </c>
      <c r="F2152" s="1" t="s">
        <v>3476</v>
      </c>
      <c r="G2152" s="1">
        <v>1054.5899999999999</v>
      </c>
      <c r="H2152" s="1">
        <v>5</v>
      </c>
      <c r="I2152" s="1">
        <f>Sales[[#This Row],[Selling Price]]*H2152</f>
        <v>5272.95</v>
      </c>
      <c r="J2152" s="1">
        <f>VLOOKUP(Sales[[#This Row],[Product ID]],Products[],4,0)</f>
        <v>505.04</v>
      </c>
      <c r="K2152" s="1">
        <f>Sales[[#This Row],[Total Sales]]-Sales[[#This Row],[Cost price]]</f>
        <v>4767.91</v>
      </c>
      <c r="L2152" s="1" t="str">
        <f>TEXT(Sales[[#This Row],[Date and Time]],"dddd")</f>
        <v>Tuesday</v>
      </c>
      <c r="M2152" s="1" t="str">
        <f>TEXT(Sales[[#This Row],[Date and Time]],"mm")</f>
        <v>09</v>
      </c>
      <c r="N2152" s="10" t="str">
        <f>TEXT(Sales[[#This Row],[Date and Time]],"mmmm")</f>
        <v>September</v>
      </c>
    </row>
    <row r="2153" spans="1:14" x14ac:dyDescent="0.3">
      <c r="A2153" s="1" t="s">
        <v>5621</v>
      </c>
      <c r="B2153" s="2">
        <v>45462.503784722219</v>
      </c>
      <c r="C2153" s="1" t="s">
        <v>3401</v>
      </c>
      <c r="D2153" s="1" t="s">
        <v>1027</v>
      </c>
      <c r="E2153" s="1" t="s">
        <v>3479</v>
      </c>
      <c r="F2153" s="1" t="s">
        <v>3476</v>
      </c>
      <c r="G2153" s="1">
        <v>1972.89</v>
      </c>
      <c r="H2153" s="1">
        <v>10</v>
      </c>
      <c r="I2153" s="1">
        <f>Sales[[#This Row],[Selling Price]]*H2153</f>
        <v>19728.900000000001</v>
      </c>
      <c r="J2153" s="1">
        <f>VLOOKUP(Sales[[#This Row],[Product ID]],Products[],4,0)</f>
        <v>93.21</v>
      </c>
      <c r="K2153" s="1">
        <f>Sales[[#This Row],[Total Sales]]-Sales[[#This Row],[Cost price]]</f>
        <v>19635.690000000002</v>
      </c>
      <c r="L2153" s="1" t="str">
        <f>TEXT(Sales[[#This Row],[Date and Time]],"dddd")</f>
        <v>Wednesday</v>
      </c>
      <c r="M2153" s="1" t="str">
        <f>TEXT(Sales[[#This Row],[Date and Time]],"mm")</f>
        <v>06</v>
      </c>
      <c r="N2153" s="10" t="str">
        <f>TEXT(Sales[[#This Row],[Date and Time]],"mmmm")</f>
        <v>June</v>
      </c>
    </row>
    <row r="2154" spans="1:14" x14ac:dyDescent="0.3">
      <c r="A2154" s="1" t="s">
        <v>5622</v>
      </c>
      <c r="B2154" s="2">
        <v>45326.784120370372</v>
      </c>
      <c r="C2154" s="1" t="s">
        <v>3411</v>
      </c>
      <c r="D2154" s="1" t="s">
        <v>309</v>
      </c>
      <c r="E2154" s="1" t="s">
        <v>3464</v>
      </c>
      <c r="F2154" s="1" t="s">
        <v>3462</v>
      </c>
      <c r="G2154" s="1">
        <v>1455.09</v>
      </c>
      <c r="H2154" s="1">
        <v>5</v>
      </c>
      <c r="I2154" s="1">
        <f>Sales[[#This Row],[Selling Price]]*H2154</f>
        <v>7275.45</v>
      </c>
      <c r="J2154" s="1">
        <f>VLOOKUP(Sales[[#This Row],[Product ID]],Products[],4,0)</f>
        <v>688.88</v>
      </c>
      <c r="K2154" s="1">
        <f>Sales[[#This Row],[Total Sales]]-Sales[[#This Row],[Cost price]]</f>
        <v>6586.57</v>
      </c>
      <c r="L2154" s="1" t="str">
        <f>TEXT(Sales[[#This Row],[Date and Time]],"dddd")</f>
        <v>Sunday</v>
      </c>
      <c r="M2154" s="1" t="str">
        <f>TEXT(Sales[[#This Row],[Date and Time]],"mm")</f>
        <v>02</v>
      </c>
      <c r="N2154" s="10" t="str">
        <f>TEXT(Sales[[#This Row],[Date and Time]],"mmmm")</f>
        <v>February</v>
      </c>
    </row>
    <row r="2155" spans="1:14" x14ac:dyDescent="0.3">
      <c r="A2155" s="1" t="s">
        <v>5623</v>
      </c>
      <c r="B2155" s="2">
        <v>45337.711041666669</v>
      </c>
      <c r="C2155" s="1" t="s">
        <v>3433</v>
      </c>
      <c r="D2155" s="1" t="s">
        <v>2617</v>
      </c>
      <c r="E2155" s="1" t="s">
        <v>3461</v>
      </c>
      <c r="F2155" s="1" t="s">
        <v>3467</v>
      </c>
      <c r="G2155" s="1">
        <v>811.7</v>
      </c>
      <c r="H2155" s="1">
        <v>5</v>
      </c>
      <c r="I2155" s="1">
        <f>Sales[[#This Row],[Selling Price]]*H2155</f>
        <v>4058.5</v>
      </c>
      <c r="J2155" s="1">
        <f>VLOOKUP(Sales[[#This Row],[Product ID]],Products[],4,0)</f>
        <v>452.2</v>
      </c>
      <c r="K2155" s="1">
        <f>Sales[[#This Row],[Total Sales]]-Sales[[#This Row],[Cost price]]</f>
        <v>3606.3</v>
      </c>
      <c r="L2155" s="1" t="str">
        <f>TEXT(Sales[[#This Row],[Date and Time]],"dddd")</f>
        <v>Thursday</v>
      </c>
      <c r="M2155" s="1" t="str">
        <f>TEXT(Sales[[#This Row],[Date and Time]],"mm")</f>
        <v>02</v>
      </c>
      <c r="N2155" s="10" t="str">
        <f>TEXT(Sales[[#This Row],[Date and Time]],"mmmm")</f>
        <v>February</v>
      </c>
    </row>
    <row r="2156" spans="1:14" x14ac:dyDescent="0.3">
      <c r="A2156" s="1" t="s">
        <v>5624</v>
      </c>
      <c r="B2156" s="2">
        <v>45583.734050925923</v>
      </c>
      <c r="C2156" s="1" t="s">
        <v>3390</v>
      </c>
      <c r="D2156" s="1" t="s">
        <v>2687</v>
      </c>
      <c r="E2156" s="1" t="s">
        <v>3464</v>
      </c>
      <c r="F2156" s="1" t="s">
        <v>3467</v>
      </c>
      <c r="G2156" s="1">
        <v>806.01</v>
      </c>
      <c r="H2156" s="1">
        <v>3</v>
      </c>
      <c r="I2156" s="1">
        <f>Sales[[#This Row],[Selling Price]]*H2156</f>
        <v>2418.0299999999997</v>
      </c>
      <c r="J2156" s="1">
        <f>VLOOKUP(Sales[[#This Row],[Product ID]],Products[],4,0)</f>
        <v>612.41999999999996</v>
      </c>
      <c r="K2156" s="1">
        <f>Sales[[#This Row],[Total Sales]]-Sales[[#This Row],[Cost price]]</f>
        <v>1805.6099999999997</v>
      </c>
      <c r="L2156" s="1" t="str">
        <f>TEXT(Sales[[#This Row],[Date and Time]],"dddd")</f>
        <v>Friday</v>
      </c>
      <c r="M2156" s="1" t="str">
        <f>TEXT(Sales[[#This Row],[Date and Time]],"mm")</f>
        <v>10</v>
      </c>
      <c r="N2156" s="10" t="str">
        <f>TEXT(Sales[[#This Row],[Date and Time]],"mmmm")</f>
        <v>October</v>
      </c>
    </row>
    <row r="2157" spans="1:14" x14ac:dyDescent="0.3">
      <c r="A2157" s="1" t="s">
        <v>5625</v>
      </c>
      <c r="B2157" s="2">
        <v>45346.338287037041</v>
      </c>
      <c r="C2157" s="1" t="s">
        <v>3432</v>
      </c>
      <c r="D2157" s="1" t="s">
        <v>815</v>
      </c>
      <c r="E2157" s="1" t="s">
        <v>3471</v>
      </c>
      <c r="F2157" s="1" t="s">
        <v>3469</v>
      </c>
      <c r="G2157" s="1">
        <v>604.51</v>
      </c>
      <c r="H2157" s="1">
        <v>4</v>
      </c>
      <c r="I2157" s="1">
        <f>Sales[[#This Row],[Selling Price]]*H2157</f>
        <v>2418.04</v>
      </c>
      <c r="J2157" s="1">
        <f>VLOOKUP(Sales[[#This Row],[Product ID]],Products[],4,0)</f>
        <v>221.06</v>
      </c>
      <c r="K2157" s="1">
        <f>Sales[[#This Row],[Total Sales]]-Sales[[#This Row],[Cost price]]</f>
        <v>2196.98</v>
      </c>
      <c r="L2157" s="1" t="str">
        <f>TEXT(Sales[[#This Row],[Date and Time]],"dddd")</f>
        <v>Saturday</v>
      </c>
      <c r="M2157" s="1" t="str">
        <f>TEXT(Sales[[#This Row],[Date and Time]],"mm")</f>
        <v>02</v>
      </c>
      <c r="N2157" s="10" t="str">
        <f>TEXT(Sales[[#This Row],[Date and Time]],"mmmm")</f>
        <v>February</v>
      </c>
    </row>
    <row r="2158" spans="1:14" x14ac:dyDescent="0.3">
      <c r="A2158" s="1" t="s">
        <v>5626</v>
      </c>
      <c r="B2158" s="2">
        <v>45314.302627314813</v>
      </c>
      <c r="C2158" s="1" t="s">
        <v>3426</v>
      </c>
      <c r="D2158" s="1" t="s">
        <v>1951</v>
      </c>
      <c r="E2158" s="1" t="s">
        <v>3466</v>
      </c>
      <c r="F2158" s="1" t="s">
        <v>3476</v>
      </c>
      <c r="G2158" s="1">
        <v>1893.43</v>
      </c>
      <c r="H2158" s="1">
        <v>5</v>
      </c>
      <c r="I2158" s="1">
        <f>Sales[[#This Row],[Selling Price]]*H2158</f>
        <v>9467.15</v>
      </c>
      <c r="J2158" s="1">
        <f>VLOOKUP(Sales[[#This Row],[Product ID]],Products[],4,0)</f>
        <v>18.7</v>
      </c>
      <c r="K2158" s="1">
        <f>Sales[[#This Row],[Total Sales]]-Sales[[#This Row],[Cost price]]</f>
        <v>9448.4499999999989</v>
      </c>
      <c r="L2158" s="1" t="str">
        <f>TEXT(Sales[[#This Row],[Date and Time]],"dddd")</f>
        <v>Tuesday</v>
      </c>
      <c r="M2158" s="1" t="str">
        <f>TEXT(Sales[[#This Row],[Date and Time]],"mm")</f>
        <v>01</v>
      </c>
      <c r="N2158" s="10" t="str">
        <f>TEXT(Sales[[#This Row],[Date and Time]],"mmmm")</f>
        <v>January</v>
      </c>
    </row>
    <row r="2159" spans="1:14" x14ac:dyDescent="0.3">
      <c r="A2159" s="1" t="s">
        <v>5627</v>
      </c>
      <c r="B2159" s="2">
        <v>45495.226157407407</v>
      </c>
      <c r="C2159" s="1" t="s">
        <v>3308</v>
      </c>
      <c r="D2159" s="1" t="s">
        <v>1911</v>
      </c>
      <c r="E2159" s="1" t="s">
        <v>3479</v>
      </c>
      <c r="F2159" s="1" t="s">
        <v>3462</v>
      </c>
      <c r="G2159" s="1">
        <v>856.78</v>
      </c>
      <c r="H2159" s="1">
        <v>7</v>
      </c>
      <c r="I2159" s="1">
        <f>Sales[[#This Row],[Selling Price]]*H2159</f>
        <v>5997.46</v>
      </c>
      <c r="J2159" s="1">
        <f>VLOOKUP(Sales[[#This Row],[Product ID]],Products[],4,0)</f>
        <v>998.57</v>
      </c>
      <c r="K2159" s="1">
        <f>Sales[[#This Row],[Total Sales]]-Sales[[#This Row],[Cost price]]</f>
        <v>4998.8900000000003</v>
      </c>
      <c r="L2159" s="1" t="str">
        <f>TEXT(Sales[[#This Row],[Date and Time]],"dddd")</f>
        <v>Monday</v>
      </c>
      <c r="M2159" s="1" t="str">
        <f>TEXT(Sales[[#This Row],[Date and Time]],"mm")</f>
        <v>07</v>
      </c>
      <c r="N2159" s="10" t="str">
        <f>TEXT(Sales[[#This Row],[Date and Time]],"mmmm")</f>
        <v>July</v>
      </c>
    </row>
    <row r="2160" spans="1:14" x14ac:dyDescent="0.3">
      <c r="A2160" s="1" t="s">
        <v>5628</v>
      </c>
      <c r="B2160" s="2">
        <v>45573.337511574071</v>
      </c>
      <c r="C2160" s="1" t="s">
        <v>3389</v>
      </c>
      <c r="D2160" s="1" t="s">
        <v>517</v>
      </c>
      <c r="E2160" s="1" t="s">
        <v>3471</v>
      </c>
      <c r="F2160" s="1" t="s">
        <v>3472</v>
      </c>
      <c r="G2160" s="1">
        <v>1936.44</v>
      </c>
      <c r="H2160" s="1">
        <v>8</v>
      </c>
      <c r="I2160" s="1">
        <f>Sales[[#This Row],[Selling Price]]*H2160</f>
        <v>15491.52</v>
      </c>
      <c r="J2160" s="1">
        <f>VLOOKUP(Sales[[#This Row],[Product ID]],Products[],4,0)</f>
        <v>226.52</v>
      </c>
      <c r="K2160" s="1">
        <f>Sales[[#This Row],[Total Sales]]-Sales[[#This Row],[Cost price]]</f>
        <v>15265</v>
      </c>
      <c r="L2160" s="1" t="str">
        <f>TEXT(Sales[[#This Row],[Date and Time]],"dddd")</f>
        <v>Tuesday</v>
      </c>
      <c r="M2160" s="1" t="str">
        <f>TEXT(Sales[[#This Row],[Date and Time]],"mm")</f>
        <v>10</v>
      </c>
      <c r="N2160" s="10" t="str">
        <f>TEXT(Sales[[#This Row],[Date and Time]],"mmmm")</f>
        <v>October</v>
      </c>
    </row>
    <row r="2161" spans="1:14" x14ac:dyDescent="0.3">
      <c r="A2161" s="1" t="s">
        <v>5629</v>
      </c>
      <c r="B2161" s="2">
        <v>45388.813958333332</v>
      </c>
      <c r="C2161" s="1" t="s">
        <v>3388</v>
      </c>
      <c r="D2161" s="1" t="s">
        <v>2322</v>
      </c>
      <c r="E2161" s="1" t="s">
        <v>3479</v>
      </c>
      <c r="F2161" s="1" t="s">
        <v>3469</v>
      </c>
      <c r="G2161" s="1">
        <v>378.47</v>
      </c>
      <c r="H2161" s="1">
        <v>4</v>
      </c>
      <c r="I2161" s="1">
        <f>Sales[[#This Row],[Selling Price]]*H2161</f>
        <v>1513.88</v>
      </c>
      <c r="J2161" s="1">
        <f>VLOOKUP(Sales[[#This Row],[Product ID]],Products[],4,0)</f>
        <v>65.66</v>
      </c>
      <c r="K2161" s="1">
        <f>Sales[[#This Row],[Total Sales]]-Sales[[#This Row],[Cost price]]</f>
        <v>1448.22</v>
      </c>
      <c r="L2161" s="1" t="str">
        <f>TEXT(Sales[[#This Row],[Date and Time]],"dddd")</f>
        <v>Saturday</v>
      </c>
      <c r="M2161" s="1" t="str">
        <f>TEXT(Sales[[#This Row],[Date and Time]],"mm")</f>
        <v>04</v>
      </c>
      <c r="N2161" s="10" t="str">
        <f>TEXT(Sales[[#This Row],[Date and Time]],"mmmm")</f>
        <v>April</v>
      </c>
    </row>
    <row r="2162" spans="1:14" x14ac:dyDescent="0.3">
      <c r="A2162" s="1" t="s">
        <v>5630</v>
      </c>
      <c r="B2162" s="2">
        <v>45549.065185185187</v>
      </c>
      <c r="C2162" s="1" t="s">
        <v>3319</v>
      </c>
      <c r="D2162" s="1" t="s">
        <v>2770</v>
      </c>
      <c r="E2162" s="1" t="s">
        <v>3479</v>
      </c>
      <c r="F2162" s="1" t="s">
        <v>3469</v>
      </c>
      <c r="G2162" s="1">
        <v>414.65</v>
      </c>
      <c r="H2162" s="1">
        <v>2</v>
      </c>
      <c r="I2162" s="1">
        <f>Sales[[#This Row],[Selling Price]]*H2162</f>
        <v>829.3</v>
      </c>
      <c r="J2162" s="1">
        <f>VLOOKUP(Sales[[#This Row],[Product ID]],Products[],4,0)</f>
        <v>704.91</v>
      </c>
      <c r="K2162" s="1">
        <f>Sales[[#This Row],[Total Sales]]-Sales[[#This Row],[Cost price]]</f>
        <v>124.38999999999999</v>
      </c>
      <c r="L2162" s="1" t="str">
        <f>TEXT(Sales[[#This Row],[Date and Time]],"dddd")</f>
        <v>Saturday</v>
      </c>
      <c r="M2162" s="1" t="str">
        <f>TEXT(Sales[[#This Row],[Date and Time]],"mm")</f>
        <v>09</v>
      </c>
      <c r="N2162" s="10" t="str">
        <f>TEXT(Sales[[#This Row],[Date and Time]],"mmmm")</f>
        <v>September</v>
      </c>
    </row>
    <row r="2163" spans="1:14" x14ac:dyDescent="0.3">
      <c r="A2163" s="1" t="s">
        <v>5631</v>
      </c>
      <c r="B2163" s="2">
        <v>45579.531724537039</v>
      </c>
      <c r="C2163" s="1" t="s">
        <v>3397</v>
      </c>
      <c r="D2163" s="1" t="s">
        <v>3046</v>
      </c>
      <c r="E2163" s="1" t="s">
        <v>3466</v>
      </c>
      <c r="F2163" s="1" t="s">
        <v>3472</v>
      </c>
      <c r="G2163" s="1">
        <v>335.77</v>
      </c>
      <c r="H2163" s="1">
        <v>8</v>
      </c>
      <c r="I2163" s="1">
        <f>Sales[[#This Row],[Selling Price]]*H2163</f>
        <v>2686.16</v>
      </c>
      <c r="J2163" s="1">
        <f>VLOOKUP(Sales[[#This Row],[Product ID]],Products[],4,0)</f>
        <v>369.73</v>
      </c>
      <c r="K2163" s="1">
        <f>Sales[[#This Row],[Total Sales]]-Sales[[#This Row],[Cost price]]</f>
        <v>2316.4299999999998</v>
      </c>
      <c r="L2163" s="1" t="str">
        <f>TEXT(Sales[[#This Row],[Date and Time]],"dddd")</f>
        <v>Monday</v>
      </c>
      <c r="M2163" s="1" t="str">
        <f>TEXT(Sales[[#This Row],[Date and Time]],"mm")</f>
        <v>10</v>
      </c>
      <c r="N2163" s="10" t="str">
        <f>TEXT(Sales[[#This Row],[Date and Time]],"mmmm")</f>
        <v>October</v>
      </c>
    </row>
    <row r="2164" spans="1:14" x14ac:dyDescent="0.3">
      <c r="A2164" s="1" t="s">
        <v>5632</v>
      </c>
      <c r="B2164" s="2">
        <v>45451.874525462961</v>
      </c>
      <c r="C2164" s="1" t="s">
        <v>3275</v>
      </c>
      <c r="D2164" s="1" t="s">
        <v>337</v>
      </c>
      <c r="E2164" s="1" t="s">
        <v>3461</v>
      </c>
      <c r="F2164" s="1" t="s">
        <v>3469</v>
      </c>
      <c r="G2164" s="1">
        <v>1356.12</v>
      </c>
      <c r="H2164" s="1">
        <v>2</v>
      </c>
      <c r="I2164" s="1">
        <f>Sales[[#This Row],[Selling Price]]*H2164</f>
        <v>2712.24</v>
      </c>
      <c r="J2164" s="1">
        <f>VLOOKUP(Sales[[#This Row],[Product ID]],Products[],4,0)</f>
        <v>363.91</v>
      </c>
      <c r="K2164" s="1">
        <f>Sales[[#This Row],[Total Sales]]-Sales[[#This Row],[Cost price]]</f>
        <v>2348.33</v>
      </c>
      <c r="L2164" s="1" t="str">
        <f>TEXT(Sales[[#This Row],[Date and Time]],"dddd")</f>
        <v>Saturday</v>
      </c>
      <c r="M2164" s="1" t="str">
        <f>TEXT(Sales[[#This Row],[Date and Time]],"mm")</f>
        <v>06</v>
      </c>
      <c r="N2164" s="10" t="str">
        <f>TEXT(Sales[[#This Row],[Date and Time]],"mmmm")</f>
        <v>June</v>
      </c>
    </row>
    <row r="2165" spans="1:14" x14ac:dyDescent="0.3">
      <c r="A2165" s="1" t="s">
        <v>5633</v>
      </c>
      <c r="B2165" s="2">
        <v>45452.20590277778</v>
      </c>
      <c r="C2165" s="1" t="s">
        <v>3275</v>
      </c>
      <c r="D2165" s="1" t="s">
        <v>3054</v>
      </c>
      <c r="E2165" s="1" t="s">
        <v>3479</v>
      </c>
      <c r="F2165" s="1" t="s">
        <v>3472</v>
      </c>
      <c r="G2165" s="1">
        <v>1812.22</v>
      </c>
      <c r="H2165" s="1">
        <v>8</v>
      </c>
      <c r="I2165" s="1">
        <f>Sales[[#This Row],[Selling Price]]*H2165</f>
        <v>14497.76</v>
      </c>
      <c r="J2165" s="1">
        <f>VLOOKUP(Sales[[#This Row],[Product ID]],Products[],4,0)</f>
        <v>363.91</v>
      </c>
      <c r="K2165" s="1">
        <f>Sales[[#This Row],[Total Sales]]-Sales[[#This Row],[Cost price]]</f>
        <v>14133.85</v>
      </c>
      <c r="L2165" s="1" t="str">
        <f>TEXT(Sales[[#This Row],[Date and Time]],"dddd")</f>
        <v>Sunday</v>
      </c>
      <c r="M2165" s="1" t="str">
        <f>TEXT(Sales[[#This Row],[Date and Time]],"mm")</f>
        <v>06</v>
      </c>
      <c r="N2165" s="10" t="str">
        <f>TEXT(Sales[[#This Row],[Date and Time]],"mmmm")</f>
        <v>June</v>
      </c>
    </row>
    <row r="2166" spans="1:14" x14ac:dyDescent="0.3">
      <c r="A2166" s="1" t="s">
        <v>5634</v>
      </c>
      <c r="B2166" s="2">
        <v>45482.89744212963</v>
      </c>
      <c r="C2166" s="1" t="s">
        <v>3342</v>
      </c>
      <c r="D2166" s="1" t="s">
        <v>2292</v>
      </c>
      <c r="E2166" s="1" t="s">
        <v>3466</v>
      </c>
      <c r="F2166" s="1" t="s">
        <v>3476</v>
      </c>
      <c r="G2166" s="1">
        <v>650.61</v>
      </c>
      <c r="H2166" s="1">
        <v>4</v>
      </c>
      <c r="I2166" s="1">
        <f>Sales[[#This Row],[Selling Price]]*H2166</f>
        <v>2602.44</v>
      </c>
      <c r="J2166" s="1">
        <f>VLOOKUP(Sales[[#This Row],[Product ID]],Products[],4,0)</f>
        <v>961.3</v>
      </c>
      <c r="K2166" s="1">
        <f>Sales[[#This Row],[Total Sales]]-Sales[[#This Row],[Cost price]]</f>
        <v>1641.14</v>
      </c>
      <c r="L2166" s="1" t="str">
        <f>TEXT(Sales[[#This Row],[Date and Time]],"dddd")</f>
        <v>Tuesday</v>
      </c>
      <c r="M2166" s="1" t="str">
        <f>TEXT(Sales[[#This Row],[Date and Time]],"mm")</f>
        <v>07</v>
      </c>
      <c r="N2166" s="10" t="str">
        <f>TEXT(Sales[[#This Row],[Date and Time]],"mmmm")</f>
        <v>July</v>
      </c>
    </row>
    <row r="2167" spans="1:14" x14ac:dyDescent="0.3">
      <c r="A2167" s="1" t="s">
        <v>5635</v>
      </c>
      <c r="B2167" s="2">
        <v>45601.745185185187</v>
      </c>
      <c r="C2167" s="1" t="s">
        <v>3301</v>
      </c>
      <c r="D2167" s="1" t="s">
        <v>1953</v>
      </c>
      <c r="E2167" s="1" t="s">
        <v>3464</v>
      </c>
      <c r="F2167" s="1" t="s">
        <v>3472</v>
      </c>
      <c r="G2167" s="1">
        <v>1431.11</v>
      </c>
      <c r="H2167" s="1">
        <v>5</v>
      </c>
      <c r="I2167" s="1">
        <f>Sales[[#This Row],[Selling Price]]*H2167</f>
        <v>7155.5499999999993</v>
      </c>
      <c r="J2167" s="1">
        <f>VLOOKUP(Sales[[#This Row],[Product ID]],Products[],4,0)</f>
        <v>502.29</v>
      </c>
      <c r="K2167" s="1">
        <f>Sales[[#This Row],[Total Sales]]-Sales[[#This Row],[Cost price]]</f>
        <v>6653.2599999999993</v>
      </c>
      <c r="L2167" s="1" t="str">
        <f>TEXT(Sales[[#This Row],[Date and Time]],"dddd")</f>
        <v>Tuesday</v>
      </c>
      <c r="M2167" s="1" t="str">
        <f>TEXT(Sales[[#This Row],[Date and Time]],"mm")</f>
        <v>11</v>
      </c>
      <c r="N2167" s="10" t="str">
        <f>TEXT(Sales[[#This Row],[Date and Time]],"mmmm")</f>
        <v>November</v>
      </c>
    </row>
    <row r="2168" spans="1:14" x14ac:dyDescent="0.3">
      <c r="A2168" s="1" t="s">
        <v>5636</v>
      </c>
      <c r="B2168" s="2">
        <v>45307.167233796295</v>
      </c>
      <c r="C2168" s="1" t="s">
        <v>3275</v>
      </c>
      <c r="D2168" s="1" t="s">
        <v>130</v>
      </c>
      <c r="E2168" s="1" t="s">
        <v>3466</v>
      </c>
      <c r="F2168" s="1" t="s">
        <v>3469</v>
      </c>
      <c r="G2168" s="1">
        <v>1492.46</v>
      </c>
      <c r="H2168" s="1">
        <v>4</v>
      </c>
      <c r="I2168" s="1">
        <f>Sales[[#This Row],[Selling Price]]*H2168</f>
        <v>5969.84</v>
      </c>
      <c r="J2168" s="1">
        <f>VLOOKUP(Sales[[#This Row],[Product ID]],Products[],4,0)</f>
        <v>363.91</v>
      </c>
      <c r="K2168" s="1">
        <f>Sales[[#This Row],[Total Sales]]-Sales[[#This Row],[Cost price]]</f>
        <v>5605.93</v>
      </c>
      <c r="L2168" s="1" t="str">
        <f>TEXT(Sales[[#This Row],[Date and Time]],"dddd")</f>
        <v>Tuesday</v>
      </c>
      <c r="M2168" s="1" t="str">
        <f>TEXT(Sales[[#This Row],[Date and Time]],"mm")</f>
        <v>01</v>
      </c>
      <c r="N2168" s="10" t="str">
        <f>TEXT(Sales[[#This Row],[Date and Time]],"mmmm")</f>
        <v>January</v>
      </c>
    </row>
    <row r="2169" spans="1:14" x14ac:dyDescent="0.3">
      <c r="A2169" s="1" t="s">
        <v>5637</v>
      </c>
      <c r="B2169" s="2">
        <v>45409.988634259258</v>
      </c>
      <c r="C2169" s="1" t="s">
        <v>3340</v>
      </c>
      <c r="D2169" s="1" t="s">
        <v>517</v>
      </c>
      <c r="E2169" s="1" t="s">
        <v>3471</v>
      </c>
      <c r="F2169" s="1" t="s">
        <v>3476</v>
      </c>
      <c r="G2169" s="1">
        <v>773.17</v>
      </c>
      <c r="H2169" s="1">
        <v>10</v>
      </c>
      <c r="I2169" s="1">
        <f>Sales[[#This Row],[Selling Price]]*H2169</f>
        <v>7731.7</v>
      </c>
      <c r="J2169" s="1">
        <f>VLOOKUP(Sales[[#This Row],[Product ID]],Products[],4,0)</f>
        <v>834.4</v>
      </c>
      <c r="K2169" s="1">
        <f>Sales[[#This Row],[Total Sales]]-Sales[[#This Row],[Cost price]]</f>
        <v>6897.3</v>
      </c>
      <c r="L2169" s="1" t="str">
        <f>TEXT(Sales[[#This Row],[Date and Time]],"dddd")</f>
        <v>Saturday</v>
      </c>
      <c r="M2169" s="1" t="str">
        <f>TEXT(Sales[[#This Row],[Date and Time]],"mm")</f>
        <v>04</v>
      </c>
      <c r="N2169" s="10" t="str">
        <f>TEXT(Sales[[#This Row],[Date and Time]],"mmmm")</f>
        <v>April</v>
      </c>
    </row>
    <row r="2170" spans="1:14" x14ac:dyDescent="0.3">
      <c r="A2170" s="1" t="s">
        <v>5638</v>
      </c>
      <c r="B2170" s="2">
        <v>45611.843923611108</v>
      </c>
      <c r="C2170" s="1" t="s">
        <v>3398</v>
      </c>
      <c r="D2170" s="1" t="s">
        <v>1816</v>
      </c>
      <c r="E2170" s="1" t="s">
        <v>3464</v>
      </c>
      <c r="F2170" s="1" t="s">
        <v>3476</v>
      </c>
      <c r="G2170" s="1">
        <v>824.98</v>
      </c>
      <c r="H2170" s="1">
        <v>8</v>
      </c>
      <c r="I2170" s="1">
        <f>Sales[[#This Row],[Selling Price]]*H2170</f>
        <v>6599.84</v>
      </c>
      <c r="J2170" s="1">
        <f>VLOOKUP(Sales[[#This Row],[Product ID]],Products[],4,0)</f>
        <v>789.58</v>
      </c>
      <c r="K2170" s="1">
        <f>Sales[[#This Row],[Total Sales]]-Sales[[#This Row],[Cost price]]</f>
        <v>5810.26</v>
      </c>
      <c r="L2170" s="1" t="str">
        <f>TEXT(Sales[[#This Row],[Date and Time]],"dddd")</f>
        <v>Friday</v>
      </c>
      <c r="M2170" s="1" t="str">
        <f>TEXT(Sales[[#This Row],[Date and Time]],"mm")</f>
        <v>11</v>
      </c>
      <c r="N2170" s="10" t="str">
        <f>TEXT(Sales[[#This Row],[Date and Time]],"mmmm")</f>
        <v>November</v>
      </c>
    </row>
    <row r="2171" spans="1:14" x14ac:dyDescent="0.3">
      <c r="A2171" s="1" t="s">
        <v>5639</v>
      </c>
      <c r="B2171" s="2">
        <v>45539.872881944444</v>
      </c>
      <c r="C2171" s="1" t="s">
        <v>3278</v>
      </c>
      <c r="D2171" s="1" t="s">
        <v>384</v>
      </c>
      <c r="E2171" s="1" t="s">
        <v>3466</v>
      </c>
      <c r="F2171" s="1" t="s">
        <v>3462</v>
      </c>
      <c r="G2171" s="1">
        <v>239.37</v>
      </c>
      <c r="H2171" s="1">
        <v>5</v>
      </c>
      <c r="I2171" s="1">
        <f>Sales[[#This Row],[Selling Price]]*H2171</f>
        <v>1196.8499999999999</v>
      </c>
      <c r="J2171" s="1">
        <f>VLOOKUP(Sales[[#This Row],[Product ID]],Products[],4,0)</f>
        <v>330.51</v>
      </c>
      <c r="K2171" s="1">
        <f>Sales[[#This Row],[Total Sales]]-Sales[[#This Row],[Cost price]]</f>
        <v>866.33999999999992</v>
      </c>
      <c r="L2171" s="1" t="str">
        <f>TEXT(Sales[[#This Row],[Date and Time]],"dddd")</f>
        <v>Wednesday</v>
      </c>
      <c r="M2171" s="1" t="str">
        <f>TEXT(Sales[[#This Row],[Date and Time]],"mm")</f>
        <v>09</v>
      </c>
      <c r="N2171" s="10" t="str">
        <f>TEXT(Sales[[#This Row],[Date and Time]],"mmmm")</f>
        <v>September</v>
      </c>
    </row>
    <row r="2172" spans="1:14" x14ac:dyDescent="0.3">
      <c r="A2172" s="1" t="s">
        <v>5640</v>
      </c>
      <c r="B2172" s="2">
        <v>45576.987627314818</v>
      </c>
      <c r="C2172" s="1" t="s">
        <v>3271</v>
      </c>
      <c r="D2172" s="1" t="s">
        <v>1593</v>
      </c>
      <c r="E2172" s="1" t="s">
        <v>3464</v>
      </c>
      <c r="F2172" s="1" t="s">
        <v>3462</v>
      </c>
      <c r="G2172" s="1">
        <v>50.09</v>
      </c>
      <c r="H2172" s="1">
        <v>5</v>
      </c>
      <c r="I2172" s="1">
        <f>Sales[[#This Row],[Selling Price]]*H2172</f>
        <v>250.45000000000002</v>
      </c>
      <c r="J2172" s="1">
        <f>VLOOKUP(Sales[[#This Row],[Product ID]],Products[],4,0)</f>
        <v>493.17</v>
      </c>
      <c r="K2172" s="1">
        <f>Sales[[#This Row],[Total Sales]]-Sales[[#This Row],[Cost price]]</f>
        <v>-242.72</v>
      </c>
      <c r="L2172" s="1" t="str">
        <f>TEXT(Sales[[#This Row],[Date and Time]],"dddd")</f>
        <v>Friday</v>
      </c>
      <c r="M2172" s="1" t="str">
        <f>TEXT(Sales[[#This Row],[Date and Time]],"mm")</f>
        <v>10</v>
      </c>
      <c r="N2172" s="10" t="str">
        <f>TEXT(Sales[[#This Row],[Date and Time]],"mmmm")</f>
        <v>October</v>
      </c>
    </row>
    <row r="2173" spans="1:14" x14ac:dyDescent="0.3">
      <c r="A2173" s="1" t="s">
        <v>5641</v>
      </c>
      <c r="B2173" s="2">
        <v>45446.724988425929</v>
      </c>
      <c r="C2173" s="1" t="s">
        <v>3253</v>
      </c>
      <c r="D2173" s="1" t="s">
        <v>2825</v>
      </c>
      <c r="E2173" s="1" t="s">
        <v>3461</v>
      </c>
      <c r="F2173" s="1" t="s">
        <v>3467</v>
      </c>
      <c r="G2173" s="1">
        <v>1279.3499999999999</v>
      </c>
      <c r="H2173" s="1">
        <v>6</v>
      </c>
      <c r="I2173" s="1">
        <f>Sales[[#This Row],[Selling Price]]*H2173</f>
        <v>7676.0999999999995</v>
      </c>
      <c r="J2173" s="1">
        <f>VLOOKUP(Sales[[#This Row],[Product ID]],Products[],4,0)</f>
        <v>34.31</v>
      </c>
      <c r="K2173" s="1">
        <f>Sales[[#This Row],[Total Sales]]-Sales[[#This Row],[Cost price]]</f>
        <v>7641.7899999999991</v>
      </c>
      <c r="L2173" s="1" t="str">
        <f>TEXT(Sales[[#This Row],[Date and Time]],"dddd")</f>
        <v>Monday</v>
      </c>
      <c r="M2173" s="1" t="str">
        <f>TEXT(Sales[[#This Row],[Date and Time]],"mm")</f>
        <v>06</v>
      </c>
      <c r="N2173" s="10" t="str">
        <f>TEXT(Sales[[#This Row],[Date and Time]],"mmmm")</f>
        <v>June</v>
      </c>
    </row>
    <row r="2174" spans="1:14" x14ac:dyDescent="0.3">
      <c r="A2174" s="1" t="s">
        <v>5642</v>
      </c>
      <c r="B2174" s="2">
        <v>45503.329907407409</v>
      </c>
      <c r="C2174" s="1" t="s">
        <v>3372</v>
      </c>
      <c r="D2174" s="1" t="s">
        <v>276</v>
      </c>
      <c r="E2174" s="1" t="s">
        <v>3466</v>
      </c>
      <c r="F2174" s="1" t="s">
        <v>3467</v>
      </c>
      <c r="G2174" s="1">
        <v>1028.9100000000001</v>
      </c>
      <c r="H2174" s="1">
        <v>7</v>
      </c>
      <c r="I2174" s="1">
        <f>Sales[[#This Row],[Selling Price]]*H2174</f>
        <v>7202.3700000000008</v>
      </c>
      <c r="J2174" s="1">
        <f>VLOOKUP(Sales[[#This Row],[Product ID]],Products[],4,0)</f>
        <v>415.38</v>
      </c>
      <c r="K2174" s="1">
        <f>Sales[[#This Row],[Total Sales]]-Sales[[#This Row],[Cost price]]</f>
        <v>6786.9900000000007</v>
      </c>
      <c r="L2174" s="1" t="str">
        <f>TEXT(Sales[[#This Row],[Date and Time]],"dddd")</f>
        <v>Tuesday</v>
      </c>
      <c r="M2174" s="1" t="str">
        <f>TEXT(Sales[[#This Row],[Date and Time]],"mm")</f>
        <v>07</v>
      </c>
      <c r="N2174" s="10" t="str">
        <f>TEXT(Sales[[#This Row],[Date and Time]],"mmmm")</f>
        <v>July</v>
      </c>
    </row>
    <row r="2175" spans="1:14" x14ac:dyDescent="0.3">
      <c r="A2175" s="1" t="s">
        <v>5643</v>
      </c>
      <c r="B2175" s="2">
        <v>45581.047696759262</v>
      </c>
      <c r="C2175" s="1" t="s">
        <v>3259</v>
      </c>
      <c r="D2175" s="1" t="s">
        <v>1995</v>
      </c>
      <c r="E2175" s="1" t="s">
        <v>3461</v>
      </c>
      <c r="F2175" s="1" t="s">
        <v>3462</v>
      </c>
      <c r="G2175" s="1">
        <v>1611.12</v>
      </c>
      <c r="H2175" s="1">
        <v>9</v>
      </c>
      <c r="I2175" s="1">
        <f>Sales[[#This Row],[Selling Price]]*H2175</f>
        <v>14500.079999999998</v>
      </c>
      <c r="J2175" s="1">
        <f>VLOOKUP(Sales[[#This Row],[Product ID]],Products[],4,0)</f>
        <v>211.71</v>
      </c>
      <c r="K2175" s="1">
        <f>Sales[[#This Row],[Total Sales]]-Sales[[#This Row],[Cost price]]</f>
        <v>14288.369999999999</v>
      </c>
      <c r="L2175" s="1" t="str">
        <f>TEXT(Sales[[#This Row],[Date and Time]],"dddd")</f>
        <v>Wednesday</v>
      </c>
      <c r="M2175" s="1" t="str">
        <f>TEXT(Sales[[#This Row],[Date and Time]],"mm")</f>
        <v>10</v>
      </c>
      <c r="N2175" s="10" t="str">
        <f>TEXT(Sales[[#This Row],[Date and Time]],"mmmm")</f>
        <v>October</v>
      </c>
    </row>
    <row r="2176" spans="1:14" x14ac:dyDescent="0.3">
      <c r="A2176" s="1" t="s">
        <v>5644</v>
      </c>
      <c r="B2176" s="2">
        <v>45400.328750000001</v>
      </c>
      <c r="C2176" s="1" t="s">
        <v>3386</v>
      </c>
      <c r="D2176" s="1" t="s">
        <v>754</v>
      </c>
      <c r="E2176" s="1" t="s">
        <v>3466</v>
      </c>
      <c r="F2176" s="1" t="s">
        <v>3476</v>
      </c>
      <c r="G2176" s="1">
        <v>137.78</v>
      </c>
      <c r="H2176" s="1">
        <v>2</v>
      </c>
      <c r="I2176" s="1">
        <f>Sales[[#This Row],[Selling Price]]*H2176</f>
        <v>275.56</v>
      </c>
      <c r="J2176" s="1">
        <f>VLOOKUP(Sales[[#This Row],[Product ID]],Products[],4,0)</f>
        <v>751.27</v>
      </c>
      <c r="K2176" s="1">
        <f>Sales[[#This Row],[Total Sales]]-Sales[[#This Row],[Cost price]]</f>
        <v>-475.71</v>
      </c>
      <c r="L2176" s="1" t="str">
        <f>TEXT(Sales[[#This Row],[Date and Time]],"dddd")</f>
        <v>Thursday</v>
      </c>
      <c r="M2176" s="1" t="str">
        <f>TEXT(Sales[[#This Row],[Date and Time]],"mm")</f>
        <v>04</v>
      </c>
      <c r="N2176" s="10" t="str">
        <f>TEXT(Sales[[#This Row],[Date and Time]],"mmmm")</f>
        <v>April</v>
      </c>
    </row>
    <row r="2177" spans="1:14" x14ac:dyDescent="0.3">
      <c r="A2177" s="1" t="s">
        <v>5645</v>
      </c>
      <c r="B2177" s="2">
        <v>45308.742615740739</v>
      </c>
      <c r="C2177" s="1" t="s">
        <v>3312</v>
      </c>
      <c r="D2177" s="1" t="s">
        <v>2598</v>
      </c>
      <c r="E2177" s="1" t="s">
        <v>3466</v>
      </c>
      <c r="F2177" s="1" t="s">
        <v>3462</v>
      </c>
      <c r="G2177" s="1">
        <v>1497.64</v>
      </c>
      <c r="H2177" s="1">
        <v>5</v>
      </c>
      <c r="I2177" s="1">
        <f>Sales[[#This Row],[Selling Price]]*H2177</f>
        <v>7488.2000000000007</v>
      </c>
      <c r="J2177" s="1">
        <f>VLOOKUP(Sales[[#This Row],[Product ID]],Products[],4,0)</f>
        <v>193.63</v>
      </c>
      <c r="K2177" s="1">
        <f>Sales[[#This Row],[Total Sales]]-Sales[[#This Row],[Cost price]]</f>
        <v>7294.5700000000006</v>
      </c>
      <c r="L2177" s="1" t="str">
        <f>TEXT(Sales[[#This Row],[Date and Time]],"dddd")</f>
        <v>Wednesday</v>
      </c>
      <c r="M2177" s="1" t="str">
        <f>TEXT(Sales[[#This Row],[Date and Time]],"mm")</f>
        <v>01</v>
      </c>
      <c r="N2177" s="10" t="str">
        <f>TEXT(Sales[[#This Row],[Date and Time]],"mmmm")</f>
        <v>January</v>
      </c>
    </row>
    <row r="2178" spans="1:14" x14ac:dyDescent="0.3">
      <c r="A2178" s="1" t="s">
        <v>5646</v>
      </c>
      <c r="B2178" s="2">
        <v>45469.990393518521</v>
      </c>
      <c r="C2178" s="1" t="s">
        <v>3214</v>
      </c>
      <c r="D2178" s="1" t="s">
        <v>963</v>
      </c>
      <c r="E2178" s="1" t="s">
        <v>3471</v>
      </c>
      <c r="F2178" s="1" t="s">
        <v>3462</v>
      </c>
      <c r="G2178" s="1">
        <v>1706.8</v>
      </c>
      <c r="H2178" s="1">
        <v>7</v>
      </c>
      <c r="I2178" s="1">
        <f>Sales[[#This Row],[Selling Price]]*H2178</f>
        <v>11947.6</v>
      </c>
      <c r="J2178" s="1">
        <f>VLOOKUP(Sales[[#This Row],[Product ID]],Products[],4,0)</f>
        <v>435.29</v>
      </c>
      <c r="K2178" s="1">
        <f>Sales[[#This Row],[Total Sales]]-Sales[[#This Row],[Cost price]]</f>
        <v>11512.31</v>
      </c>
      <c r="L2178" s="1" t="str">
        <f>TEXT(Sales[[#This Row],[Date and Time]],"dddd")</f>
        <v>Wednesday</v>
      </c>
      <c r="M2178" s="1" t="str">
        <f>TEXT(Sales[[#This Row],[Date and Time]],"mm")</f>
        <v>06</v>
      </c>
      <c r="N2178" s="10" t="str">
        <f>TEXT(Sales[[#This Row],[Date and Time]],"mmmm")</f>
        <v>June</v>
      </c>
    </row>
    <row r="2179" spans="1:14" x14ac:dyDescent="0.3">
      <c r="A2179" s="1" t="s">
        <v>5647</v>
      </c>
      <c r="B2179" s="2">
        <v>45589.192349537036</v>
      </c>
      <c r="C2179" s="1" t="s">
        <v>3345</v>
      </c>
      <c r="D2179" s="1" t="s">
        <v>750</v>
      </c>
      <c r="E2179" s="1" t="s">
        <v>3479</v>
      </c>
      <c r="F2179" s="1" t="s">
        <v>3469</v>
      </c>
      <c r="G2179" s="1">
        <v>1149.6199999999999</v>
      </c>
      <c r="H2179" s="1">
        <v>1</v>
      </c>
      <c r="I2179" s="1">
        <f>Sales[[#This Row],[Selling Price]]*H2179</f>
        <v>1149.6199999999999</v>
      </c>
      <c r="J2179" s="1">
        <f>VLOOKUP(Sales[[#This Row],[Product ID]],Products[],4,0)</f>
        <v>762.47</v>
      </c>
      <c r="K2179" s="1">
        <f>Sales[[#This Row],[Total Sales]]-Sales[[#This Row],[Cost price]]</f>
        <v>387.14999999999986</v>
      </c>
      <c r="L2179" s="1" t="str">
        <f>TEXT(Sales[[#This Row],[Date and Time]],"dddd")</f>
        <v>Thursday</v>
      </c>
      <c r="M2179" s="1" t="str">
        <f>TEXT(Sales[[#This Row],[Date and Time]],"mm")</f>
        <v>10</v>
      </c>
      <c r="N2179" s="10" t="str">
        <f>TEXT(Sales[[#This Row],[Date and Time]],"mmmm")</f>
        <v>October</v>
      </c>
    </row>
    <row r="2180" spans="1:14" x14ac:dyDescent="0.3">
      <c r="A2180" s="1" t="s">
        <v>5648</v>
      </c>
      <c r="B2180" s="2">
        <v>45537.880277777775</v>
      </c>
      <c r="C2180" s="1" t="s">
        <v>3439</v>
      </c>
      <c r="D2180" s="1" t="s">
        <v>889</v>
      </c>
      <c r="E2180" s="1" t="s">
        <v>3479</v>
      </c>
      <c r="F2180" s="1" t="s">
        <v>3462</v>
      </c>
      <c r="G2180" s="1">
        <v>1858.11</v>
      </c>
      <c r="H2180" s="1">
        <v>3</v>
      </c>
      <c r="I2180" s="1">
        <f>Sales[[#This Row],[Selling Price]]*H2180</f>
        <v>5574.33</v>
      </c>
      <c r="J2180" s="1">
        <f>VLOOKUP(Sales[[#This Row],[Product ID]],Products[],4,0)</f>
        <v>945.84</v>
      </c>
      <c r="K2180" s="1">
        <f>Sales[[#This Row],[Total Sales]]-Sales[[#This Row],[Cost price]]</f>
        <v>4628.49</v>
      </c>
      <c r="L2180" s="1" t="str">
        <f>TEXT(Sales[[#This Row],[Date and Time]],"dddd")</f>
        <v>Monday</v>
      </c>
      <c r="M2180" s="1" t="str">
        <f>TEXT(Sales[[#This Row],[Date and Time]],"mm")</f>
        <v>09</v>
      </c>
      <c r="N2180" s="10" t="str">
        <f>TEXT(Sales[[#This Row],[Date and Time]],"mmmm")</f>
        <v>September</v>
      </c>
    </row>
    <row r="2181" spans="1:14" x14ac:dyDescent="0.3">
      <c r="A2181" s="1" t="s">
        <v>5649</v>
      </c>
      <c r="B2181" s="2">
        <v>45514.64472222222</v>
      </c>
      <c r="C2181" s="1" t="s">
        <v>3375</v>
      </c>
      <c r="D2181" s="1" t="s">
        <v>1596</v>
      </c>
      <c r="E2181" s="1" t="s">
        <v>3466</v>
      </c>
      <c r="F2181" s="1" t="s">
        <v>3472</v>
      </c>
      <c r="G2181" s="1">
        <v>864.41</v>
      </c>
      <c r="H2181" s="1">
        <v>1</v>
      </c>
      <c r="I2181" s="1">
        <f>Sales[[#This Row],[Selling Price]]*H2181</f>
        <v>864.41</v>
      </c>
      <c r="J2181" s="1">
        <f>VLOOKUP(Sales[[#This Row],[Product ID]],Products[],4,0)</f>
        <v>574.14</v>
      </c>
      <c r="K2181" s="1">
        <f>Sales[[#This Row],[Total Sales]]-Sales[[#This Row],[Cost price]]</f>
        <v>290.27</v>
      </c>
      <c r="L2181" s="1" t="str">
        <f>TEXT(Sales[[#This Row],[Date and Time]],"dddd")</f>
        <v>Saturday</v>
      </c>
      <c r="M2181" s="1" t="str">
        <f>TEXT(Sales[[#This Row],[Date and Time]],"mm")</f>
        <v>08</v>
      </c>
      <c r="N2181" s="10" t="str">
        <f>TEXT(Sales[[#This Row],[Date and Time]],"mmmm")</f>
        <v>August</v>
      </c>
    </row>
    <row r="2182" spans="1:14" x14ac:dyDescent="0.3">
      <c r="A2182" s="1" t="s">
        <v>5650</v>
      </c>
      <c r="B2182" s="2">
        <v>45589.690057870372</v>
      </c>
      <c r="C2182" s="1" t="s">
        <v>3438</v>
      </c>
      <c r="D2182" s="1" t="s">
        <v>1238</v>
      </c>
      <c r="E2182" s="1" t="s">
        <v>3466</v>
      </c>
      <c r="F2182" s="1" t="s">
        <v>3467</v>
      </c>
      <c r="G2182" s="1">
        <v>1862.27</v>
      </c>
      <c r="H2182" s="1">
        <v>4</v>
      </c>
      <c r="I2182" s="1">
        <f>Sales[[#This Row],[Selling Price]]*H2182</f>
        <v>7449.08</v>
      </c>
      <c r="J2182" s="1">
        <f>VLOOKUP(Sales[[#This Row],[Product ID]],Products[],4,0)</f>
        <v>751.58</v>
      </c>
      <c r="K2182" s="1">
        <f>Sales[[#This Row],[Total Sales]]-Sales[[#This Row],[Cost price]]</f>
        <v>6697.5</v>
      </c>
      <c r="L2182" s="1" t="str">
        <f>TEXT(Sales[[#This Row],[Date and Time]],"dddd")</f>
        <v>Thursday</v>
      </c>
      <c r="M2182" s="1" t="str">
        <f>TEXT(Sales[[#This Row],[Date and Time]],"mm")</f>
        <v>10</v>
      </c>
      <c r="N2182" s="10" t="str">
        <f>TEXT(Sales[[#This Row],[Date and Time]],"mmmm")</f>
        <v>October</v>
      </c>
    </row>
    <row r="2183" spans="1:14" x14ac:dyDescent="0.3">
      <c r="A2183" s="1" t="s">
        <v>5651</v>
      </c>
      <c r="B2183" s="2">
        <v>45307.311099537037</v>
      </c>
      <c r="C2183" s="1" t="s">
        <v>3417</v>
      </c>
      <c r="D2183" s="1" t="s">
        <v>1119</v>
      </c>
      <c r="E2183" s="1" t="s">
        <v>3471</v>
      </c>
      <c r="F2183" s="1" t="s">
        <v>3467</v>
      </c>
      <c r="G2183" s="1">
        <v>1372.26</v>
      </c>
      <c r="H2183" s="1">
        <v>5</v>
      </c>
      <c r="I2183" s="1">
        <f>Sales[[#This Row],[Selling Price]]*H2183</f>
        <v>6861.3</v>
      </c>
      <c r="J2183" s="1">
        <f>VLOOKUP(Sales[[#This Row],[Product ID]],Products[],4,0)</f>
        <v>648.5</v>
      </c>
      <c r="K2183" s="1">
        <f>Sales[[#This Row],[Total Sales]]-Sales[[#This Row],[Cost price]]</f>
        <v>6212.8</v>
      </c>
      <c r="L2183" s="1" t="str">
        <f>TEXT(Sales[[#This Row],[Date and Time]],"dddd")</f>
        <v>Tuesday</v>
      </c>
      <c r="M2183" s="1" t="str">
        <f>TEXT(Sales[[#This Row],[Date and Time]],"mm")</f>
        <v>01</v>
      </c>
      <c r="N2183" s="10" t="str">
        <f>TEXT(Sales[[#This Row],[Date and Time]],"mmmm")</f>
        <v>January</v>
      </c>
    </row>
    <row r="2184" spans="1:14" x14ac:dyDescent="0.3">
      <c r="A2184" s="1" t="s">
        <v>5652</v>
      </c>
      <c r="B2184" s="2">
        <v>45495.299537037034</v>
      </c>
      <c r="C2184" s="1" t="s">
        <v>3387</v>
      </c>
      <c r="D2184" s="1" t="s">
        <v>1524</v>
      </c>
      <c r="E2184" s="1" t="s">
        <v>3464</v>
      </c>
      <c r="F2184" s="1" t="s">
        <v>3462</v>
      </c>
      <c r="G2184" s="1">
        <v>1657.25</v>
      </c>
      <c r="H2184" s="1">
        <v>4</v>
      </c>
      <c r="I2184" s="1">
        <f>Sales[[#This Row],[Selling Price]]*H2184</f>
        <v>6629</v>
      </c>
      <c r="J2184" s="1">
        <f>VLOOKUP(Sales[[#This Row],[Product ID]],Products[],4,0)</f>
        <v>162.74</v>
      </c>
      <c r="K2184" s="1">
        <f>Sales[[#This Row],[Total Sales]]-Sales[[#This Row],[Cost price]]</f>
        <v>6466.26</v>
      </c>
      <c r="L2184" s="1" t="str">
        <f>TEXT(Sales[[#This Row],[Date and Time]],"dddd")</f>
        <v>Monday</v>
      </c>
      <c r="M2184" s="1" t="str">
        <f>TEXT(Sales[[#This Row],[Date and Time]],"mm")</f>
        <v>07</v>
      </c>
      <c r="N2184" s="10" t="str">
        <f>TEXT(Sales[[#This Row],[Date and Time]],"mmmm")</f>
        <v>July</v>
      </c>
    </row>
    <row r="2185" spans="1:14" x14ac:dyDescent="0.3">
      <c r="A2185" s="1" t="s">
        <v>5653</v>
      </c>
      <c r="B2185" s="2">
        <v>45313.303796296299</v>
      </c>
      <c r="C2185" s="1" t="s">
        <v>3245</v>
      </c>
      <c r="D2185" s="1" t="s">
        <v>2801</v>
      </c>
      <c r="E2185" s="1" t="s">
        <v>3479</v>
      </c>
      <c r="F2185" s="1" t="s">
        <v>3472</v>
      </c>
      <c r="G2185" s="1">
        <v>1742.26</v>
      </c>
      <c r="H2185" s="1">
        <v>4</v>
      </c>
      <c r="I2185" s="1">
        <f>Sales[[#This Row],[Selling Price]]*H2185</f>
        <v>6969.04</v>
      </c>
      <c r="J2185" s="1">
        <f>VLOOKUP(Sales[[#This Row],[Product ID]],Products[],4,0)</f>
        <v>188.4</v>
      </c>
      <c r="K2185" s="1">
        <f>Sales[[#This Row],[Total Sales]]-Sales[[#This Row],[Cost price]]</f>
        <v>6780.64</v>
      </c>
      <c r="L2185" s="1" t="str">
        <f>TEXT(Sales[[#This Row],[Date and Time]],"dddd")</f>
        <v>Monday</v>
      </c>
      <c r="M2185" s="1" t="str">
        <f>TEXT(Sales[[#This Row],[Date and Time]],"mm")</f>
        <v>01</v>
      </c>
      <c r="N2185" s="10" t="str">
        <f>TEXT(Sales[[#This Row],[Date and Time]],"mmmm")</f>
        <v>January</v>
      </c>
    </row>
    <row r="2186" spans="1:14" x14ac:dyDescent="0.3">
      <c r="A2186" s="1" t="s">
        <v>5654</v>
      </c>
      <c r="B2186" s="2">
        <v>45470.262800925928</v>
      </c>
      <c r="C2186" s="1" t="s">
        <v>3382</v>
      </c>
      <c r="D2186" s="1" t="s">
        <v>2999</v>
      </c>
      <c r="E2186" s="1" t="s">
        <v>3461</v>
      </c>
      <c r="F2186" s="1" t="s">
        <v>3476</v>
      </c>
      <c r="G2186" s="1">
        <v>1431.84</v>
      </c>
      <c r="H2186" s="1">
        <v>3</v>
      </c>
      <c r="I2186" s="1">
        <f>Sales[[#This Row],[Selling Price]]*H2186</f>
        <v>4295.5199999999995</v>
      </c>
      <c r="J2186" s="1">
        <f>VLOOKUP(Sales[[#This Row],[Product ID]],Products[],4,0)</f>
        <v>67.97</v>
      </c>
      <c r="K2186" s="1">
        <f>Sales[[#This Row],[Total Sales]]-Sales[[#This Row],[Cost price]]</f>
        <v>4227.5499999999993</v>
      </c>
      <c r="L2186" s="1" t="str">
        <f>TEXT(Sales[[#This Row],[Date and Time]],"dddd")</f>
        <v>Thursday</v>
      </c>
      <c r="M2186" s="1" t="str">
        <f>TEXT(Sales[[#This Row],[Date and Time]],"mm")</f>
        <v>06</v>
      </c>
      <c r="N2186" s="10" t="str">
        <f>TEXT(Sales[[#This Row],[Date and Time]],"mmmm")</f>
        <v>June</v>
      </c>
    </row>
    <row r="2187" spans="1:14" x14ac:dyDescent="0.3">
      <c r="A2187" s="1" t="s">
        <v>5655</v>
      </c>
      <c r="B2187" s="2">
        <v>45380.980995370373</v>
      </c>
      <c r="C2187" s="1" t="s">
        <v>3275</v>
      </c>
      <c r="D2187" s="1" t="s">
        <v>1095</v>
      </c>
      <c r="E2187" s="1" t="s">
        <v>3471</v>
      </c>
      <c r="F2187" s="1" t="s">
        <v>3467</v>
      </c>
      <c r="G2187" s="1">
        <v>1029.7</v>
      </c>
      <c r="H2187" s="1">
        <v>7</v>
      </c>
      <c r="I2187" s="1">
        <f>Sales[[#This Row],[Selling Price]]*H2187</f>
        <v>7207.9000000000005</v>
      </c>
      <c r="J2187" s="1">
        <f>VLOOKUP(Sales[[#This Row],[Product ID]],Products[],4,0)</f>
        <v>363.91</v>
      </c>
      <c r="K2187" s="1">
        <f>Sales[[#This Row],[Total Sales]]-Sales[[#This Row],[Cost price]]</f>
        <v>6843.9900000000007</v>
      </c>
      <c r="L2187" s="1" t="str">
        <f>TEXT(Sales[[#This Row],[Date and Time]],"dddd")</f>
        <v>Friday</v>
      </c>
      <c r="M2187" s="1" t="str">
        <f>TEXT(Sales[[#This Row],[Date and Time]],"mm")</f>
        <v>03</v>
      </c>
      <c r="N2187" s="10" t="str">
        <f>TEXT(Sales[[#This Row],[Date and Time]],"mmmm")</f>
        <v>March</v>
      </c>
    </row>
    <row r="2188" spans="1:14" x14ac:dyDescent="0.3">
      <c r="A2188" s="1" t="s">
        <v>5656</v>
      </c>
      <c r="B2188" s="2">
        <v>45505.786446759259</v>
      </c>
      <c r="C2188" s="1" t="s">
        <v>3396</v>
      </c>
      <c r="D2188" s="1" t="s">
        <v>238</v>
      </c>
      <c r="E2188" s="1" t="s">
        <v>3471</v>
      </c>
      <c r="F2188" s="1" t="s">
        <v>3476</v>
      </c>
      <c r="G2188" s="1">
        <v>86.9</v>
      </c>
      <c r="H2188" s="1">
        <v>3</v>
      </c>
      <c r="I2188" s="1">
        <f>Sales[[#This Row],[Selling Price]]*H2188</f>
        <v>260.70000000000005</v>
      </c>
      <c r="J2188" s="1">
        <f>VLOOKUP(Sales[[#This Row],[Product ID]],Products[],4,0)</f>
        <v>570.6</v>
      </c>
      <c r="K2188" s="1">
        <f>Sales[[#This Row],[Total Sales]]-Sales[[#This Row],[Cost price]]</f>
        <v>-309.89999999999998</v>
      </c>
      <c r="L2188" s="1" t="str">
        <f>TEXT(Sales[[#This Row],[Date and Time]],"dddd")</f>
        <v>Thursday</v>
      </c>
      <c r="M2188" s="1" t="str">
        <f>TEXT(Sales[[#This Row],[Date and Time]],"mm")</f>
        <v>08</v>
      </c>
      <c r="N2188" s="10" t="str">
        <f>TEXT(Sales[[#This Row],[Date and Time]],"mmmm")</f>
        <v>August</v>
      </c>
    </row>
    <row r="2189" spans="1:14" x14ac:dyDescent="0.3">
      <c r="A2189" s="1" t="s">
        <v>5657</v>
      </c>
      <c r="B2189" s="2">
        <v>45300.941354166665</v>
      </c>
      <c r="C2189" s="1" t="s">
        <v>3285</v>
      </c>
      <c r="D2189" s="1" t="s">
        <v>1017</v>
      </c>
      <c r="E2189" s="1" t="s">
        <v>3479</v>
      </c>
      <c r="F2189" s="1" t="s">
        <v>3476</v>
      </c>
      <c r="G2189" s="1">
        <v>1602.91</v>
      </c>
      <c r="H2189" s="1">
        <v>8</v>
      </c>
      <c r="I2189" s="1">
        <f>Sales[[#This Row],[Selling Price]]*H2189</f>
        <v>12823.28</v>
      </c>
      <c r="J2189" s="1">
        <f>VLOOKUP(Sales[[#This Row],[Product ID]],Products[],4,0)</f>
        <v>99.19</v>
      </c>
      <c r="K2189" s="1">
        <f>Sales[[#This Row],[Total Sales]]-Sales[[#This Row],[Cost price]]</f>
        <v>12724.09</v>
      </c>
      <c r="L2189" s="1" t="str">
        <f>TEXT(Sales[[#This Row],[Date and Time]],"dddd")</f>
        <v>Tuesday</v>
      </c>
      <c r="M2189" s="1" t="str">
        <f>TEXT(Sales[[#This Row],[Date and Time]],"mm")</f>
        <v>01</v>
      </c>
      <c r="N2189" s="10" t="str">
        <f>TEXT(Sales[[#This Row],[Date and Time]],"mmmm")</f>
        <v>January</v>
      </c>
    </row>
    <row r="2190" spans="1:14" x14ac:dyDescent="0.3">
      <c r="A2190" s="1" t="s">
        <v>5658</v>
      </c>
      <c r="B2190" s="2">
        <v>45453.417256944442</v>
      </c>
      <c r="C2190" s="1" t="s">
        <v>3435</v>
      </c>
      <c r="D2190" s="1" t="s">
        <v>695</v>
      </c>
      <c r="E2190" s="1" t="s">
        <v>3471</v>
      </c>
      <c r="F2190" s="1" t="s">
        <v>3467</v>
      </c>
      <c r="G2190" s="1">
        <v>101.4</v>
      </c>
      <c r="H2190" s="1">
        <v>5</v>
      </c>
      <c r="I2190" s="1">
        <f>Sales[[#This Row],[Selling Price]]*H2190</f>
        <v>507</v>
      </c>
      <c r="J2190" s="1">
        <f>VLOOKUP(Sales[[#This Row],[Product ID]],Products[],4,0)</f>
        <v>316.27</v>
      </c>
      <c r="K2190" s="1">
        <f>Sales[[#This Row],[Total Sales]]-Sales[[#This Row],[Cost price]]</f>
        <v>190.73000000000002</v>
      </c>
      <c r="L2190" s="1" t="str">
        <f>TEXT(Sales[[#This Row],[Date and Time]],"dddd")</f>
        <v>Monday</v>
      </c>
      <c r="M2190" s="1" t="str">
        <f>TEXT(Sales[[#This Row],[Date and Time]],"mm")</f>
        <v>06</v>
      </c>
      <c r="N2190" s="10" t="str">
        <f>TEXT(Sales[[#This Row],[Date and Time]],"mmmm")</f>
        <v>June</v>
      </c>
    </row>
    <row r="2191" spans="1:14" x14ac:dyDescent="0.3">
      <c r="A2191" s="1" t="s">
        <v>5659</v>
      </c>
      <c r="B2191" s="2">
        <v>45597.803599537037</v>
      </c>
      <c r="C2191" s="1" t="s">
        <v>3369</v>
      </c>
      <c r="D2191" s="1" t="s">
        <v>2412</v>
      </c>
      <c r="E2191" s="1" t="s">
        <v>3461</v>
      </c>
      <c r="F2191" s="1" t="s">
        <v>3469</v>
      </c>
      <c r="G2191" s="1">
        <v>957.13</v>
      </c>
      <c r="H2191" s="1">
        <v>6</v>
      </c>
      <c r="I2191" s="1">
        <f>Sales[[#This Row],[Selling Price]]*H2191</f>
        <v>5742.78</v>
      </c>
      <c r="J2191" s="1">
        <f>VLOOKUP(Sales[[#This Row],[Product ID]],Products[],4,0)</f>
        <v>417.49</v>
      </c>
      <c r="K2191" s="1">
        <f>Sales[[#This Row],[Total Sales]]-Sales[[#This Row],[Cost price]]</f>
        <v>5325.29</v>
      </c>
      <c r="L2191" s="1" t="str">
        <f>TEXT(Sales[[#This Row],[Date and Time]],"dddd")</f>
        <v>Friday</v>
      </c>
      <c r="M2191" s="1" t="str">
        <f>TEXT(Sales[[#This Row],[Date and Time]],"mm")</f>
        <v>11</v>
      </c>
      <c r="N2191" s="10" t="str">
        <f>TEXT(Sales[[#This Row],[Date and Time]],"mmmm")</f>
        <v>November</v>
      </c>
    </row>
    <row r="2192" spans="1:14" x14ac:dyDescent="0.3">
      <c r="A2192" s="1" t="s">
        <v>5660</v>
      </c>
      <c r="B2192" s="2">
        <v>45493.327361111114</v>
      </c>
      <c r="C2192" s="1" t="s">
        <v>3450</v>
      </c>
      <c r="D2192" s="1" t="s">
        <v>1399</v>
      </c>
      <c r="E2192" s="1" t="s">
        <v>3466</v>
      </c>
      <c r="F2192" s="1" t="s">
        <v>3469</v>
      </c>
      <c r="G2192" s="1">
        <v>1335.1</v>
      </c>
      <c r="H2192" s="1">
        <v>9</v>
      </c>
      <c r="I2192" s="1">
        <f>Sales[[#This Row],[Selling Price]]*H2192</f>
        <v>12015.9</v>
      </c>
      <c r="J2192" s="1">
        <f>VLOOKUP(Sales[[#This Row],[Product ID]],Products[],4,0)</f>
        <v>754.1</v>
      </c>
      <c r="K2192" s="1">
        <f>Sales[[#This Row],[Total Sales]]-Sales[[#This Row],[Cost price]]</f>
        <v>11261.8</v>
      </c>
      <c r="L2192" s="1" t="str">
        <f>TEXT(Sales[[#This Row],[Date and Time]],"dddd")</f>
        <v>Saturday</v>
      </c>
      <c r="M2192" s="1" t="str">
        <f>TEXT(Sales[[#This Row],[Date and Time]],"mm")</f>
        <v>07</v>
      </c>
      <c r="N2192" s="10" t="str">
        <f>TEXT(Sales[[#This Row],[Date and Time]],"mmmm")</f>
        <v>July</v>
      </c>
    </row>
    <row r="2193" spans="1:14" x14ac:dyDescent="0.3">
      <c r="A2193" s="1" t="s">
        <v>5661</v>
      </c>
      <c r="B2193" s="2">
        <v>45455.591087962966</v>
      </c>
      <c r="C2193" s="1" t="s">
        <v>3278</v>
      </c>
      <c r="D2193" s="1" t="s">
        <v>2607</v>
      </c>
      <c r="E2193" s="1" t="s">
        <v>3464</v>
      </c>
      <c r="F2193" s="1" t="s">
        <v>3472</v>
      </c>
      <c r="G2193" s="1">
        <v>1163.1500000000001</v>
      </c>
      <c r="H2193" s="1">
        <v>1</v>
      </c>
      <c r="I2193" s="1">
        <f>Sales[[#This Row],[Selling Price]]*H2193</f>
        <v>1163.1500000000001</v>
      </c>
      <c r="J2193" s="1">
        <f>VLOOKUP(Sales[[#This Row],[Product ID]],Products[],4,0)</f>
        <v>330.51</v>
      </c>
      <c r="K2193" s="1">
        <f>Sales[[#This Row],[Total Sales]]-Sales[[#This Row],[Cost price]]</f>
        <v>832.6400000000001</v>
      </c>
      <c r="L2193" s="1" t="str">
        <f>TEXT(Sales[[#This Row],[Date and Time]],"dddd")</f>
        <v>Wednesday</v>
      </c>
      <c r="M2193" s="1" t="str">
        <f>TEXT(Sales[[#This Row],[Date and Time]],"mm")</f>
        <v>06</v>
      </c>
      <c r="N2193" s="10" t="str">
        <f>TEXT(Sales[[#This Row],[Date and Time]],"mmmm")</f>
        <v>June</v>
      </c>
    </row>
    <row r="2194" spans="1:14" x14ac:dyDescent="0.3">
      <c r="A2194" s="1" t="s">
        <v>5662</v>
      </c>
      <c r="B2194" s="2">
        <v>45519.361504629633</v>
      </c>
      <c r="C2194" s="1" t="s">
        <v>3394</v>
      </c>
      <c r="D2194" s="1" t="s">
        <v>1099</v>
      </c>
      <c r="E2194" s="1" t="s">
        <v>3466</v>
      </c>
      <c r="F2194" s="1" t="s">
        <v>3462</v>
      </c>
      <c r="G2194" s="1">
        <v>732.69</v>
      </c>
      <c r="H2194" s="1">
        <v>5</v>
      </c>
      <c r="I2194" s="1">
        <f>Sales[[#This Row],[Selling Price]]*H2194</f>
        <v>3663.4500000000003</v>
      </c>
      <c r="J2194" s="1">
        <f>VLOOKUP(Sales[[#This Row],[Product ID]],Products[],4,0)</f>
        <v>74.92</v>
      </c>
      <c r="K2194" s="1">
        <f>Sales[[#This Row],[Total Sales]]-Sales[[#This Row],[Cost price]]</f>
        <v>3588.53</v>
      </c>
      <c r="L2194" s="1" t="str">
        <f>TEXT(Sales[[#This Row],[Date and Time]],"dddd")</f>
        <v>Thursday</v>
      </c>
      <c r="M2194" s="1" t="str">
        <f>TEXT(Sales[[#This Row],[Date and Time]],"mm")</f>
        <v>08</v>
      </c>
      <c r="N2194" s="10" t="str">
        <f>TEXT(Sales[[#This Row],[Date and Time]],"mmmm")</f>
        <v>August</v>
      </c>
    </row>
    <row r="2195" spans="1:14" x14ac:dyDescent="0.3">
      <c r="A2195" s="1" t="s">
        <v>5663</v>
      </c>
      <c r="B2195" s="2">
        <v>45596.311469907407</v>
      </c>
      <c r="C2195" s="1" t="s">
        <v>3299</v>
      </c>
      <c r="D2195" s="1" t="s">
        <v>851</v>
      </c>
      <c r="E2195" s="1" t="s">
        <v>3479</v>
      </c>
      <c r="F2195" s="1" t="s">
        <v>3467</v>
      </c>
      <c r="G2195" s="1">
        <v>255.9</v>
      </c>
      <c r="H2195" s="1">
        <v>7</v>
      </c>
      <c r="I2195" s="1">
        <f>Sales[[#This Row],[Selling Price]]*H2195</f>
        <v>1791.3</v>
      </c>
      <c r="J2195" s="1">
        <f>VLOOKUP(Sales[[#This Row],[Product ID]],Products[],4,0)</f>
        <v>401.98</v>
      </c>
      <c r="K2195" s="1">
        <f>Sales[[#This Row],[Total Sales]]-Sales[[#This Row],[Cost price]]</f>
        <v>1389.32</v>
      </c>
      <c r="L2195" s="1" t="str">
        <f>TEXT(Sales[[#This Row],[Date and Time]],"dddd")</f>
        <v>Thursday</v>
      </c>
      <c r="M2195" s="1" t="str">
        <f>TEXT(Sales[[#This Row],[Date and Time]],"mm")</f>
        <v>10</v>
      </c>
      <c r="N2195" s="10" t="str">
        <f>TEXT(Sales[[#This Row],[Date and Time]],"mmmm")</f>
        <v>October</v>
      </c>
    </row>
    <row r="2196" spans="1:14" x14ac:dyDescent="0.3">
      <c r="A2196" s="1" t="s">
        <v>5664</v>
      </c>
      <c r="B2196" s="2">
        <v>45346.150601851848</v>
      </c>
      <c r="C2196" s="1" t="s">
        <v>3364</v>
      </c>
      <c r="D2196" s="1" t="s">
        <v>2298</v>
      </c>
      <c r="E2196" s="1" t="s">
        <v>3466</v>
      </c>
      <c r="F2196" s="1" t="s">
        <v>3462</v>
      </c>
      <c r="G2196" s="1">
        <v>1368.42</v>
      </c>
      <c r="H2196" s="1">
        <v>5</v>
      </c>
      <c r="I2196" s="1">
        <f>Sales[[#This Row],[Selling Price]]*H2196</f>
        <v>6842.1</v>
      </c>
      <c r="J2196" s="1">
        <f>VLOOKUP(Sales[[#This Row],[Product ID]],Products[],4,0)</f>
        <v>771.88</v>
      </c>
      <c r="K2196" s="1">
        <f>Sales[[#This Row],[Total Sales]]-Sales[[#This Row],[Cost price]]</f>
        <v>6070.22</v>
      </c>
      <c r="L2196" s="1" t="str">
        <f>TEXT(Sales[[#This Row],[Date and Time]],"dddd")</f>
        <v>Saturday</v>
      </c>
      <c r="M2196" s="1" t="str">
        <f>TEXT(Sales[[#This Row],[Date and Time]],"mm")</f>
        <v>02</v>
      </c>
      <c r="N2196" s="10" t="str">
        <f>TEXT(Sales[[#This Row],[Date and Time]],"mmmm")</f>
        <v>February</v>
      </c>
    </row>
    <row r="2197" spans="1:14" x14ac:dyDescent="0.3">
      <c r="A2197" s="1" t="s">
        <v>5665</v>
      </c>
      <c r="B2197" s="2">
        <v>45539.903553240743</v>
      </c>
      <c r="C2197" s="1" t="s">
        <v>3440</v>
      </c>
      <c r="D2197" s="1" t="s">
        <v>3085</v>
      </c>
      <c r="E2197" s="1" t="s">
        <v>3471</v>
      </c>
      <c r="F2197" s="1" t="s">
        <v>3472</v>
      </c>
      <c r="G2197" s="1">
        <v>1364.76</v>
      </c>
      <c r="H2197" s="1">
        <v>1</v>
      </c>
      <c r="I2197" s="1">
        <f>Sales[[#This Row],[Selling Price]]*H2197</f>
        <v>1364.76</v>
      </c>
      <c r="J2197" s="1">
        <f>VLOOKUP(Sales[[#This Row],[Product ID]],Products[],4,0)</f>
        <v>117.5</v>
      </c>
      <c r="K2197" s="1">
        <f>Sales[[#This Row],[Total Sales]]-Sales[[#This Row],[Cost price]]</f>
        <v>1247.26</v>
      </c>
      <c r="L2197" s="1" t="str">
        <f>TEXT(Sales[[#This Row],[Date and Time]],"dddd")</f>
        <v>Wednesday</v>
      </c>
      <c r="M2197" s="1" t="str">
        <f>TEXT(Sales[[#This Row],[Date and Time]],"mm")</f>
        <v>09</v>
      </c>
      <c r="N2197" s="10" t="str">
        <f>TEXT(Sales[[#This Row],[Date and Time]],"mmmm")</f>
        <v>September</v>
      </c>
    </row>
    <row r="2198" spans="1:14" x14ac:dyDescent="0.3">
      <c r="A2198" s="1" t="s">
        <v>5666</v>
      </c>
      <c r="B2198" s="2">
        <v>45309.743831018517</v>
      </c>
      <c r="C2198" s="1" t="s">
        <v>3370</v>
      </c>
      <c r="D2198" s="1" t="s">
        <v>2889</v>
      </c>
      <c r="E2198" s="1" t="s">
        <v>3461</v>
      </c>
      <c r="F2198" s="1" t="s">
        <v>3467</v>
      </c>
      <c r="G2198" s="1">
        <v>1034.3499999999999</v>
      </c>
      <c r="H2198" s="1">
        <v>3</v>
      </c>
      <c r="I2198" s="1">
        <f>Sales[[#This Row],[Selling Price]]*H2198</f>
        <v>3103.0499999999997</v>
      </c>
      <c r="J2198" s="1">
        <f>VLOOKUP(Sales[[#This Row],[Product ID]],Products[],4,0)</f>
        <v>621.46</v>
      </c>
      <c r="K2198" s="1">
        <f>Sales[[#This Row],[Total Sales]]-Sales[[#This Row],[Cost price]]</f>
        <v>2481.5899999999997</v>
      </c>
      <c r="L2198" s="1" t="str">
        <f>TEXT(Sales[[#This Row],[Date and Time]],"dddd")</f>
        <v>Thursday</v>
      </c>
      <c r="M2198" s="1" t="str">
        <f>TEXT(Sales[[#This Row],[Date and Time]],"mm")</f>
        <v>01</v>
      </c>
      <c r="N2198" s="10" t="str">
        <f>TEXT(Sales[[#This Row],[Date and Time]],"mmmm")</f>
        <v>January</v>
      </c>
    </row>
    <row r="2199" spans="1:14" x14ac:dyDescent="0.3">
      <c r="A2199" s="1" t="s">
        <v>5667</v>
      </c>
      <c r="B2199" s="2">
        <v>45297.303703703707</v>
      </c>
      <c r="C2199" s="1" t="s">
        <v>3361</v>
      </c>
      <c r="D2199" s="1" t="s">
        <v>1772</v>
      </c>
      <c r="E2199" s="1" t="s">
        <v>3466</v>
      </c>
      <c r="F2199" s="1" t="s">
        <v>3472</v>
      </c>
      <c r="G2199" s="1">
        <v>875.92</v>
      </c>
      <c r="H2199" s="1">
        <v>6</v>
      </c>
      <c r="I2199" s="1">
        <f>Sales[[#This Row],[Selling Price]]*H2199</f>
        <v>5255.5199999999995</v>
      </c>
      <c r="J2199" s="1">
        <f>VLOOKUP(Sales[[#This Row],[Product ID]],Products[],4,0)</f>
        <v>188.08</v>
      </c>
      <c r="K2199" s="1">
        <f>Sales[[#This Row],[Total Sales]]-Sales[[#This Row],[Cost price]]</f>
        <v>5067.4399999999996</v>
      </c>
      <c r="L2199" s="1" t="str">
        <f>TEXT(Sales[[#This Row],[Date and Time]],"dddd")</f>
        <v>Saturday</v>
      </c>
      <c r="M2199" s="1" t="str">
        <f>TEXT(Sales[[#This Row],[Date and Time]],"mm")</f>
        <v>01</v>
      </c>
      <c r="N2199" s="10" t="str">
        <f>TEXT(Sales[[#This Row],[Date and Time]],"mmmm")</f>
        <v>January</v>
      </c>
    </row>
    <row r="2200" spans="1:14" x14ac:dyDescent="0.3">
      <c r="A2200" s="1" t="s">
        <v>5668</v>
      </c>
      <c r="B2200" s="2">
        <v>45397.610011574077</v>
      </c>
      <c r="C2200" s="1" t="s">
        <v>3267</v>
      </c>
      <c r="D2200" s="1" t="s">
        <v>692</v>
      </c>
      <c r="E2200" s="1" t="s">
        <v>3471</v>
      </c>
      <c r="F2200" s="1" t="s">
        <v>3472</v>
      </c>
      <c r="G2200" s="1">
        <v>179.65</v>
      </c>
      <c r="H2200" s="1">
        <v>1</v>
      </c>
      <c r="I2200" s="1">
        <f>Sales[[#This Row],[Selling Price]]*H2200</f>
        <v>179.65</v>
      </c>
      <c r="J2200" s="1">
        <f>VLOOKUP(Sales[[#This Row],[Product ID]],Products[],4,0)</f>
        <v>465.59</v>
      </c>
      <c r="K2200" s="1">
        <f>Sales[[#This Row],[Total Sales]]-Sales[[#This Row],[Cost price]]</f>
        <v>-285.93999999999994</v>
      </c>
      <c r="L2200" s="1" t="str">
        <f>TEXT(Sales[[#This Row],[Date and Time]],"dddd")</f>
        <v>Monday</v>
      </c>
      <c r="M2200" s="1" t="str">
        <f>TEXT(Sales[[#This Row],[Date and Time]],"mm")</f>
        <v>04</v>
      </c>
      <c r="N2200" s="10" t="str">
        <f>TEXT(Sales[[#This Row],[Date and Time]],"mmmm")</f>
        <v>April</v>
      </c>
    </row>
    <row r="2201" spans="1:14" x14ac:dyDescent="0.3">
      <c r="A2201" s="1" t="s">
        <v>5669</v>
      </c>
      <c r="B2201" s="2">
        <v>45327.157685185186</v>
      </c>
      <c r="C2201" s="1" t="s">
        <v>3303</v>
      </c>
      <c r="D2201" s="1" t="s">
        <v>1099</v>
      </c>
      <c r="E2201" s="1" t="s">
        <v>3466</v>
      </c>
      <c r="F2201" s="1" t="s">
        <v>3472</v>
      </c>
      <c r="G2201" s="1">
        <v>169.97</v>
      </c>
      <c r="H2201" s="1">
        <v>9</v>
      </c>
      <c r="I2201" s="1">
        <f>Sales[[#This Row],[Selling Price]]*H2201</f>
        <v>1529.73</v>
      </c>
      <c r="J2201" s="1">
        <f>VLOOKUP(Sales[[#This Row],[Product ID]],Products[],4,0)</f>
        <v>752.34</v>
      </c>
      <c r="K2201" s="1">
        <f>Sales[[#This Row],[Total Sales]]-Sales[[#This Row],[Cost price]]</f>
        <v>777.39</v>
      </c>
      <c r="L2201" s="1" t="str">
        <f>TEXT(Sales[[#This Row],[Date and Time]],"dddd")</f>
        <v>Monday</v>
      </c>
      <c r="M2201" s="1" t="str">
        <f>TEXT(Sales[[#This Row],[Date and Time]],"mm")</f>
        <v>02</v>
      </c>
      <c r="N2201" s="10" t="str">
        <f>TEXT(Sales[[#This Row],[Date and Time]],"mmmm")</f>
        <v>February</v>
      </c>
    </row>
    <row r="2202" spans="1:14" x14ac:dyDescent="0.3">
      <c r="A2202" s="1" t="s">
        <v>5670</v>
      </c>
      <c r="B2202" s="2">
        <v>45376.820023148146</v>
      </c>
      <c r="C2202" s="1" t="s">
        <v>3356</v>
      </c>
      <c r="D2202" s="1" t="s">
        <v>168</v>
      </c>
      <c r="E2202" s="1" t="s">
        <v>3479</v>
      </c>
      <c r="F2202" s="1" t="s">
        <v>3472</v>
      </c>
      <c r="G2202" s="1">
        <v>951.43</v>
      </c>
      <c r="H2202" s="1">
        <v>10</v>
      </c>
      <c r="I2202" s="1">
        <f>Sales[[#This Row],[Selling Price]]*H2202</f>
        <v>9514.2999999999993</v>
      </c>
      <c r="J2202" s="1">
        <f>VLOOKUP(Sales[[#This Row],[Product ID]],Products[],4,0)</f>
        <v>310.20999999999998</v>
      </c>
      <c r="K2202" s="1">
        <f>Sales[[#This Row],[Total Sales]]-Sales[[#This Row],[Cost price]]</f>
        <v>9204.09</v>
      </c>
      <c r="L2202" s="1" t="str">
        <f>TEXT(Sales[[#This Row],[Date and Time]],"dddd")</f>
        <v>Monday</v>
      </c>
      <c r="M2202" s="1" t="str">
        <f>TEXT(Sales[[#This Row],[Date and Time]],"mm")</f>
        <v>03</v>
      </c>
      <c r="N2202" s="10" t="str">
        <f>TEXT(Sales[[#This Row],[Date and Time]],"mmmm")</f>
        <v>March</v>
      </c>
    </row>
    <row r="2203" spans="1:14" x14ac:dyDescent="0.3">
      <c r="A2203" s="1" t="s">
        <v>5671</v>
      </c>
      <c r="B2203" s="2">
        <v>45516.74894675926</v>
      </c>
      <c r="C2203" s="1" t="s">
        <v>3422</v>
      </c>
      <c r="D2203" s="1" t="s">
        <v>1843</v>
      </c>
      <c r="E2203" s="1" t="s">
        <v>3464</v>
      </c>
      <c r="F2203" s="1" t="s">
        <v>3469</v>
      </c>
      <c r="G2203" s="1">
        <v>95.93</v>
      </c>
      <c r="H2203" s="1">
        <v>8</v>
      </c>
      <c r="I2203" s="1">
        <f>Sales[[#This Row],[Selling Price]]*H2203</f>
        <v>767.44</v>
      </c>
      <c r="J2203" s="1">
        <f>VLOOKUP(Sales[[#This Row],[Product ID]],Products[],4,0)</f>
        <v>772.45</v>
      </c>
      <c r="K2203" s="1">
        <f>Sales[[#This Row],[Total Sales]]-Sales[[#This Row],[Cost price]]</f>
        <v>-5.0099999999999909</v>
      </c>
      <c r="L2203" s="1" t="str">
        <f>TEXT(Sales[[#This Row],[Date and Time]],"dddd")</f>
        <v>Monday</v>
      </c>
      <c r="M2203" s="1" t="str">
        <f>TEXT(Sales[[#This Row],[Date and Time]],"mm")</f>
        <v>08</v>
      </c>
      <c r="N2203" s="10" t="str">
        <f>TEXT(Sales[[#This Row],[Date and Time]],"mmmm")</f>
        <v>August</v>
      </c>
    </row>
    <row r="2204" spans="1:14" x14ac:dyDescent="0.3">
      <c r="A2204" s="1" t="s">
        <v>5672</v>
      </c>
      <c r="B2204" s="2">
        <v>45589.629212962966</v>
      </c>
      <c r="C2204" s="1" t="s">
        <v>3304</v>
      </c>
      <c r="D2204" s="1" t="s">
        <v>1686</v>
      </c>
      <c r="E2204" s="1" t="s">
        <v>3471</v>
      </c>
      <c r="F2204" s="1" t="s">
        <v>3469</v>
      </c>
      <c r="G2204" s="1">
        <v>1270.95</v>
      </c>
      <c r="H2204" s="1">
        <v>5</v>
      </c>
      <c r="I2204" s="1">
        <f>Sales[[#This Row],[Selling Price]]*H2204</f>
        <v>6354.75</v>
      </c>
      <c r="J2204" s="1">
        <f>VLOOKUP(Sales[[#This Row],[Product ID]],Products[],4,0)</f>
        <v>17.89</v>
      </c>
      <c r="K2204" s="1">
        <f>Sales[[#This Row],[Total Sales]]-Sales[[#This Row],[Cost price]]</f>
        <v>6336.86</v>
      </c>
      <c r="L2204" s="1" t="str">
        <f>TEXT(Sales[[#This Row],[Date and Time]],"dddd")</f>
        <v>Thursday</v>
      </c>
      <c r="M2204" s="1" t="str">
        <f>TEXT(Sales[[#This Row],[Date and Time]],"mm")</f>
        <v>10</v>
      </c>
      <c r="N2204" s="10" t="str">
        <f>TEXT(Sales[[#This Row],[Date and Time]],"mmmm")</f>
        <v>October</v>
      </c>
    </row>
    <row r="2205" spans="1:14" x14ac:dyDescent="0.3">
      <c r="A2205" s="1" t="s">
        <v>5673</v>
      </c>
      <c r="B2205" s="2">
        <v>45548.590601851851</v>
      </c>
      <c r="C2205" s="1" t="s">
        <v>3309</v>
      </c>
      <c r="D2205" s="1" t="s">
        <v>1569</v>
      </c>
      <c r="E2205" s="1" t="s">
        <v>3464</v>
      </c>
      <c r="F2205" s="1" t="s">
        <v>3469</v>
      </c>
      <c r="G2205" s="1">
        <v>1382.29</v>
      </c>
      <c r="H2205" s="1">
        <v>9</v>
      </c>
      <c r="I2205" s="1">
        <f>Sales[[#This Row],[Selling Price]]*H2205</f>
        <v>12440.61</v>
      </c>
      <c r="J2205" s="1">
        <f>VLOOKUP(Sales[[#This Row],[Product ID]],Products[],4,0)</f>
        <v>898.84</v>
      </c>
      <c r="K2205" s="1">
        <f>Sales[[#This Row],[Total Sales]]-Sales[[#This Row],[Cost price]]</f>
        <v>11541.77</v>
      </c>
      <c r="L2205" s="1" t="str">
        <f>TEXT(Sales[[#This Row],[Date and Time]],"dddd")</f>
        <v>Friday</v>
      </c>
      <c r="M2205" s="1" t="str">
        <f>TEXT(Sales[[#This Row],[Date and Time]],"mm")</f>
        <v>09</v>
      </c>
      <c r="N2205" s="10" t="str">
        <f>TEXT(Sales[[#This Row],[Date and Time]],"mmmm")</f>
        <v>September</v>
      </c>
    </row>
    <row r="2206" spans="1:14" x14ac:dyDescent="0.3">
      <c r="A2206" s="1" t="s">
        <v>5674</v>
      </c>
      <c r="B2206" s="2">
        <v>45511.038298611114</v>
      </c>
      <c r="C2206" s="1" t="s">
        <v>3345</v>
      </c>
      <c r="D2206" s="1" t="s">
        <v>3170</v>
      </c>
      <c r="E2206" s="1" t="s">
        <v>3471</v>
      </c>
      <c r="F2206" s="1" t="s">
        <v>3472</v>
      </c>
      <c r="G2206" s="1">
        <v>915.9</v>
      </c>
      <c r="H2206" s="1">
        <v>7</v>
      </c>
      <c r="I2206" s="1">
        <f>Sales[[#This Row],[Selling Price]]*H2206</f>
        <v>6411.3</v>
      </c>
      <c r="J2206" s="1">
        <f>VLOOKUP(Sales[[#This Row],[Product ID]],Products[],4,0)</f>
        <v>762.47</v>
      </c>
      <c r="K2206" s="1">
        <f>Sales[[#This Row],[Total Sales]]-Sales[[#This Row],[Cost price]]</f>
        <v>5648.83</v>
      </c>
      <c r="L2206" s="1" t="str">
        <f>TEXT(Sales[[#This Row],[Date and Time]],"dddd")</f>
        <v>Wednesday</v>
      </c>
      <c r="M2206" s="1" t="str">
        <f>TEXT(Sales[[#This Row],[Date and Time]],"mm")</f>
        <v>08</v>
      </c>
      <c r="N2206" s="10" t="str">
        <f>TEXT(Sales[[#This Row],[Date and Time]],"mmmm")</f>
        <v>August</v>
      </c>
    </row>
    <row r="2207" spans="1:14" x14ac:dyDescent="0.3">
      <c r="A2207" s="1" t="s">
        <v>5675</v>
      </c>
      <c r="B2207" s="2">
        <v>45359.420069444444</v>
      </c>
      <c r="C2207" s="1" t="s">
        <v>3427</v>
      </c>
      <c r="D2207" s="1" t="s">
        <v>2750</v>
      </c>
      <c r="E2207" s="1" t="s">
        <v>3466</v>
      </c>
      <c r="F2207" s="1" t="s">
        <v>3462</v>
      </c>
      <c r="G2207" s="1">
        <v>1330.49</v>
      </c>
      <c r="H2207" s="1">
        <v>1</v>
      </c>
      <c r="I2207" s="1">
        <f>Sales[[#This Row],[Selling Price]]*H2207</f>
        <v>1330.49</v>
      </c>
      <c r="J2207" s="1">
        <f>VLOOKUP(Sales[[#This Row],[Product ID]],Products[],4,0)</f>
        <v>348.26</v>
      </c>
      <c r="K2207" s="1">
        <f>Sales[[#This Row],[Total Sales]]-Sales[[#This Row],[Cost price]]</f>
        <v>982.23</v>
      </c>
      <c r="L2207" s="1" t="str">
        <f>TEXT(Sales[[#This Row],[Date and Time]],"dddd")</f>
        <v>Friday</v>
      </c>
      <c r="M2207" s="1" t="str">
        <f>TEXT(Sales[[#This Row],[Date and Time]],"mm")</f>
        <v>03</v>
      </c>
      <c r="N2207" s="10" t="str">
        <f>TEXT(Sales[[#This Row],[Date and Time]],"mmmm")</f>
        <v>March</v>
      </c>
    </row>
    <row r="2208" spans="1:14" x14ac:dyDescent="0.3">
      <c r="A2208" s="1" t="s">
        <v>5676</v>
      </c>
      <c r="B2208" s="2">
        <v>45502.245092592595</v>
      </c>
      <c r="C2208" s="1" t="s">
        <v>3334</v>
      </c>
      <c r="D2208" s="1" t="s">
        <v>172</v>
      </c>
      <c r="E2208" s="1" t="s">
        <v>3471</v>
      </c>
      <c r="F2208" s="1" t="s">
        <v>3472</v>
      </c>
      <c r="G2208" s="1">
        <v>1743.54</v>
      </c>
      <c r="H2208" s="1">
        <v>6</v>
      </c>
      <c r="I2208" s="1">
        <f>Sales[[#This Row],[Selling Price]]*H2208</f>
        <v>10461.24</v>
      </c>
      <c r="J2208" s="1">
        <f>VLOOKUP(Sales[[#This Row],[Product ID]],Products[],4,0)</f>
        <v>208.12</v>
      </c>
      <c r="K2208" s="1">
        <f>Sales[[#This Row],[Total Sales]]-Sales[[#This Row],[Cost price]]</f>
        <v>10253.119999999999</v>
      </c>
      <c r="L2208" s="1" t="str">
        <f>TEXT(Sales[[#This Row],[Date and Time]],"dddd")</f>
        <v>Monday</v>
      </c>
      <c r="M2208" s="1" t="str">
        <f>TEXT(Sales[[#This Row],[Date and Time]],"mm")</f>
        <v>07</v>
      </c>
      <c r="N2208" s="10" t="str">
        <f>TEXT(Sales[[#This Row],[Date and Time]],"mmmm")</f>
        <v>July</v>
      </c>
    </row>
    <row r="2209" spans="1:14" x14ac:dyDescent="0.3">
      <c r="A2209" s="1" t="s">
        <v>5677</v>
      </c>
      <c r="B2209" s="2">
        <v>45312.655543981484</v>
      </c>
      <c r="C2209" s="1" t="s">
        <v>3304</v>
      </c>
      <c r="D2209" s="1" t="s">
        <v>3207</v>
      </c>
      <c r="E2209" s="1" t="s">
        <v>3464</v>
      </c>
      <c r="F2209" s="1" t="s">
        <v>3476</v>
      </c>
      <c r="G2209" s="1">
        <v>276.19</v>
      </c>
      <c r="H2209" s="1">
        <v>5</v>
      </c>
      <c r="I2209" s="1">
        <f>Sales[[#This Row],[Selling Price]]*H2209</f>
        <v>1380.95</v>
      </c>
      <c r="J2209" s="1">
        <f>VLOOKUP(Sales[[#This Row],[Product ID]],Products[],4,0)</f>
        <v>17.89</v>
      </c>
      <c r="K2209" s="1">
        <f>Sales[[#This Row],[Total Sales]]-Sales[[#This Row],[Cost price]]</f>
        <v>1363.06</v>
      </c>
      <c r="L2209" s="1" t="str">
        <f>TEXT(Sales[[#This Row],[Date and Time]],"dddd")</f>
        <v>Sunday</v>
      </c>
      <c r="M2209" s="1" t="str">
        <f>TEXT(Sales[[#This Row],[Date and Time]],"mm")</f>
        <v>01</v>
      </c>
      <c r="N2209" s="10" t="str">
        <f>TEXT(Sales[[#This Row],[Date and Time]],"mmmm")</f>
        <v>January</v>
      </c>
    </row>
    <row r="2210" spans="1:14" x14ac:dyDescent="0.3">
      <c r="A2210" s="1" t="s">
        <v>5678</v>
      </c>
      <c r="B2210" s="2">
        <v>45448.684479166666</v>
      </c>
      <c r="C2210" s="1" t="s">
        <v>3319</v>
      </c>
      <c r="D2210" s="1" t="s">
        <v>2497</v>
      </c>
      <c r="E2210" s="1" t="s">
        <v>3461</v>
      </c>
      <c r="F2210" s="1" t="s">
        <v>3467</v>
      </c>
      <c r="G2210" s="1">
        <v>1141.46</v>
      </c>
      <c r="H2210" s="1">
        <v>8</v>
      </c>
      <c r="I2210" s="1">
        <f>Sales[[#This Row],[Selling Price]]*H2210</f>
        <v>9131.68</v>
      </c>
      <c r="J2210" s="1">
        <f>VLOOKUP(Sales[[#This Row],[Product ID]],Products[],4,0)</f>
        <v>704.91</v>
      </c>
      <c r="K2210" s="1">
        <f>Sales[[#This Row],[Total Sales]]-Sales[[#This Row],[Cost price]]</f>
        <v>8426.77</v>
      </c>
      <c r="L2210" s="1" t="str">
        <f>TEXT(Sales[[#This Row],[Date and Time]],"dddd")</f>
        <v>Wednesday</v>
      </c>
      <c r="M2210" s="1" t="str">
        <f>TEXT(Sales[[#This Row],[Date and Time]],"mm")</f>
        <v>06</v>
      </c>
      <c r="N2210" s="10" t="str">
        <f>TEXT(Sales[[#This Row],[Date and Time]],"mmmm")</f>
        <v>June</v>
      </c>
    </row>
    <row r="2211" spans="1:14" x14ac:dyDescent="0.3">
      <c r="A2211" s="1" t="s">
        <v>5679</v>
      </c>
      <c r="B2211" s="2">
        <v>45611.649317129632</v>
      </c>
      <c r="C2211" s="1" t="s">
        <v>3292</v>
      </c>
      <c r="D2211" s="1" t="s">
        <v>615</v>
      </c>
      <c r="E2211" s="1" t="s">
        <v>3479</v>
      </c>
      <c r="F2211" s="1" t="s">
        <v>3467</v>
      </c>
      <c r="G2211" s="1">
        <v>311.72000000000003</v>
      </c>
      <c r="H2211" s="1">
        <v>6</v>
      </c>
      <c r="I2211" s="1">
        <f>Sales[[#This Row],[Selling Price]]*H2211</f>
        <v>1870.3200000000002</v>
      </c>
      <c r="J2211" s="1">
        <f>VLOOKUP(Sales[[#This Row],[Product ID]],Products[],4,0)</f>
        <v>321.19</v>
      </c>
      <c r="K2211" s="1">
        <f>Sales[[#This Row],[Total Sales]]-Sales[[#This Row],[Cost price]]</f>
        <v>1549.13</v>
      </c>
      <c r="L2211" s="1" t="str">
        <f>TEXT(Sales[[#This Row],[Date and Time]],"dddd")</f>
        <v>Friday</v>
      </c>
      <c r="M2211" s="1" t="str">
        <f>TEXT(Sales[[#This Row],[Date and Time]],"mm")</f>
        <v>11</v>
      </c>
      <c r="N2211" s="10" t="str">
        <f>TEXT(Sales[[#This Row],[Date and Time]],"mmmm")</f>
        <v>November</v>
      </c>
    </row>
    <row r="2212" spans="1:14" x14ac:dyDescent="0.3">
      <c r="A2212" s="1" t="s">
        <v>5680</v>
      </c>
      <c r="B2212" s="2">
        <v>45342.121111111112</v>
      </c>
      <c r="C2212" s="1" t="s">
        <v>3346</v>
      </c>
      <c r="D2212" s="1" t="s">
        <v>369</v>
      </c>
      <c r="E2212" s="1" t="s">
        <v>3464</v>
      </c>
      <c r="F2212" s="1" t="s">
        <v>3462</v>
      </c>
      <c r="G2212" s="1">
        <v>551.6</v>
      </c>
      <c r="H2212" s="1">
        <v>6</v>
      </c>
      <c r="I2212" s="1">
        <f>Sales[[#This Row],[Selling Price]]*H2212</f>
        <v>3309.6000000000004</v>
      </c>
      <c r="J2212" s="1">
        <f>VLOOKUP(Sales[[#This Row],[Product ID]],Products[],4,0)</f>
        <v>171.16</v>
      </c>
      <c r="K2212" s="1">
        <f>Sales[[#This Row],[Total Sales]]-Sales[[#This Row],[Cost price]]</f>
        <v>3138.4400000000005</v>
      </c>
      <c r="L2212" s="1" t="str">
        <f>TEXT(Sales[[#This Row],[Date and Time]],"dddd")</f>
        <v>Tuesday</v>
      </c>
      <c r="M2212" s="1" t="str">
        <f>TEXT(Sales[[#This Row],[Date and Time]],"mm")</f>
        <v>02</v>
      </c>
      <c r="N2212" s="10" t="str">
        <f>TEXT(Sales[[#This Row],[Date and Time]],"mmmm")</f>
        <v>February</v>
      </c>
    </row>
    <row r="2213" spans="1:14" x14ac:dyDescent="0.3">
      <c r="A2213" s="1" t="s">
        <v>5681</v>
      </c>
      <c r="B2213" s="2">
        <v>45296.643009259256</v>
      </c>
      <c r="C2213" s="1" t="s">
        <v>3217</v>
      </c>
      <c r="D2213" s="1" t="s">
        <v>46</v>
      </c>
      <c r="E2213" s="1" t="s">
        <v>3479</v>
      </c>
      <c r="F2213" s="1" t="s">
        <v>3476</v>
      </c>
      <c r="G2213" s="1">
        <v>807.97</v>
      </c>
      <c r="H2213" s="1">
        <v>7</v>
      </c>
      <c r="I2213" s="1">
        <f>Sales[[#This Row],[Selling Price]]*H2213</f>
        <v>5655.79</v>
      </c>
      <c r="J2213" s="1">
        <f>VLOOKUP(Sales[[#This Row],[Product ID]],Products[],4,0)</f>
        <v>253.61</v>
      </c>
      <c r="K2213" s="1">
        <f>Sales[[#This Row],[Total Sales]]-Sales[[#This Row],[Cost price]]</f>
        <v>5402.18</v>
      </c>
      <c r="L2213" s="1" t="str">
        <f>TEXT(Sales[[#This Row],[Date and Time]],"dddd")</f>
        <v>Friday</v>
      </c>
      <c r="M2213" s="1" t="str">
        <f>TEXT(Sales[[#This Row],[Date and Time]],"mm")</f>
        <v>01</v>
      </c>
      <c r="N2213" s="10" t="str">
        <f>TEXT(Sales[[#This Row],[Date and Time]],"mmmm")</f>
        <v>January</v>
      </c>
    </row>
    <row r="2214" spans="1:14" x14ac:dyDescent="0.3">
      <c r="A2214" s="1" t="s">
        <v>5682</v>
      </c>
      <c r="B2214" s="2">
        <v>45337.175196759257</v>
      </c>
      <c r="C2214" s="1" t="s">
        <v>3318</v>
      </c>
      <c r="D2214" s="1" t="s">
        <v>2922</v>
      </c>
      <c r="E2214" s="1" t="s">
        <v>3466</v>
      </c>
      <c r="F2214" s="1" t="s">
        <v>3472</v>
      </c>
      <c r="G2214" s="1">
        <v>1987.56</v>
      </c>
      <c r="H2214" s="1">
        <v>5</v>
      </c>
      <c r="I2214" s="1">
        <f>Sales[[#This Row],[Selling Price]]*H2214</f>
        <v>9937.7999999999993</v>
      </c>
      <c r="J2214" s="1">
        <f>VLOOKUP(Sales[[#This Row],[Product ID]],Products[],4,0)</f>
        <v>69.03</v>
      </c>
      <c r="K2214" s="1">
        <f>Sales[[#This Row],[Total Sales]]-Sales[[#This Row],[Cost price]]</f>
        <v>9868.7699999999986</v>
      </c>
      <c r="L2214" s="1" t="str">
        <f>TEXT(Sales[[#This Row],[Date and Time]],"dddd")</f>
        <v>Thursday</v>
      </c>
      <c r="M2214" s="1" t="str">
        <f>TEXT(Sales[[#This Row],[Date and Time]],"mm")</f>
        <v>02</v>
      </c>
      <c r="N2214" s="10" t="str">
        <f>TEXT(Sales[[#This Row],[Date and Time]],"mmmm")</f>
        <v>February</v>
      </c>
    </row>
    <row r="2215" spans="1:14" x14ac:dyDescent="0.3">
      <c r="A2215" s="1" t="s">
        <v>5683</v>
      </c>
      <c r="B2215" s="2">
        <v>45578.694131944445</v>
      </c>
      <c r="C2215" s="1" t="s">
        <v>3234</v>
      </c>
      <c r="D2215" s="1" t="s">
        <v>2952</v>
      </c>
      <c r="E2215" s="1" t="s">
        <v>3466</v>
      </c>
      <c r="F2215" s="1" t="s">
        <v>3469</v>
      </c>
      <c r="G2215" s="1">
        <v>1267.79</v>
      </c>
      <c r="H2215" s="1">
        <v>2</v>
      </c>
      <c r="I2215" s="1">
        <f>Sales[[#This Row],[Selling Price]]*H2215</f>
        <v>2535.58</v>
      </c>
      <c r="J2215" s="1">
        <f>VLOOKUP(Sales[[#This Row],[Product ID]],Products[],4,0)</f>
        <v>851.56</v>
      </c>
      <c r="K2215" s="1">
        <f>Sales[[#This Row],[Total Sales]]-Sales[[#This Row],[Cost price]]</f>
        <v>1684.02</v>
      </c>
      <c r="L2215" s="1" t="str">
        <f>TEXT(Sales[[#This Row],[Date and Time]],"dddd")</f>
        <v>Sunday</v>
      </c>
      <c r="M2215" s="1" t="str">
        <f>TEXT(Sales[[#This Row],[Date and Time]],"mm")</f>
        <v>10</v>
      </c>
      <c r="N2215" s="10" t="str">
        <f>TEXT(Sales[[#This Row],[Date and Time]],"mmmm")</f>
        <v>October</v>
      </c>
    </row>
    <row r="2216" spans="1:14" x14ac:dyDescent="0.3">
      <c r="A2216" s="1" t="s">
        <v>5684</v>
      </c>
      <c r="B2216" s="2">
        <v>45523.542592592596</v>
      </c>
      <c r="C2216" s="1" t="s">
        <v>3250</v>
      </c>
      <c r="D2216" s="1" t="s">
        <v>2479</v>
      </c>
      <c r="E2216" s="1" t="s">
        <v>3479</v>
      </c>
      <c r="F2216" s="1" t="s">
        <v>3472</v>
      </c>
      <c r="G2216" s="1">
        <v>1347.61</v>
      </c>
      <c r="H2216" s="1">
        <v>3</v>
      </c>
      <c r="I2216" s="1">
        <f>Sales[[#This Row],[Selling Price]]*H2216</f>
        <v>4042.83</v>
      </c>
      <c r="J2216" s="1">
        <f>VLOOKUP(Sales[[#This Row],[Product ID]],Products[],4,0)</f>
        <v>114.47</v>
      </c>
      <c r="K2216" s="1">
        <f>Sales[[#This Row],[Total Sales]]-Sales[[#This Row],[Cost price]]</f>
        <v>3928.36</v>
      </c>
      <c r="L2216" s="1" t="str">
        <f>TEXT(Sales[[#This Row],[Date and Time]],"dddd")</f>
        <v>Monday</v>
      </c>
      <c r="M2216" s="1" t="str">
        <f>TEXT(Sales[[#This Row],[Date and Time]],"mm")</f>
        <v>08</v>
      </c>
      <c r="N2216" s="10" t="str">
        <f>TEXT(Sales[[#This Row],[Date and Time]],"mmmm")</f>
        <v>August</v>
      </c>
    </row>
    <row r="2217" spans="1:14" x14ac:dyDescent="0.3">
      <c r="A2217" s="1" t="s">
        <v>5685</v>
      </c>
      <c r="B2217" s="2">
        <v>45388.220578703702</v>
      </c>
      <c r="C2217" s="1" t="s">
        <v>3376</v>
      </c>
      <c r="D2217" s="1" t="s">
        <v>2984</v>
      </c>
      <c r="E2217" s="1" t="s">
        <v>3464</v>
      </c>
      <c r="F2217" s="1" t="s">
        <v>3467</v>
      </c>
      <c r="G2217" s="1">
        <v>1146.8499999999999</v>
      </c>
      <c r="H2217" s="1">
        <v>6</v>
      </c>
      <c r="I2217" s="1">
        <f>Sales[[#This Row],[Selling Price]]*H2217</f>
        <v>6881.0999999999995</v>
      </c>
      <c r="J2217" s="1">
        <f>VLOOKUP(Sales[[#This Row],[Product ID]],Products[],4,0)</f>
        <v>372.5</v>
      </c>
      <c r="K2217" s="1">
        <f>Sales[[#This Row],[Total Sales]]-Sales[[#This Row],[Cost price]]</f>
        <v>6508.5999999999995</v>
      </c>
      <c r="L2217" s="1" t="str">
        <f>TEXT(Sales[[#This Row],[Date and Time]],"dddd")</f>
        <v>Saturday</v>
      </c>
      <c r="M2217" s="1" t="str">
        <f>TEXT(Sales[[#This Row],[Date and Time]],"mm")</f>
        <v>04</v>
      </c>
      <c r="N2217" s="10" t="str">
        <f>TEXT(Sales[[#This Row],[Date and Time]],"mmmm")</f>
        <v>April</v>
      </c>
    </row>
    <row r="2218" spans="1:14" x14ac:dyDescent="0.3">
      <c r="A2218" s="1" t="s">
        <v>5686</v>
      </c>
      <c r="B2218" s="2">
        <v>45476.061724537038</v>
      </c>
      <c r="C2218" s="1" t="s">
        <v>3433</v>
      </c>
      <c r="D2218" s="1" t="s">
        <v>2559</v>
      </c>
      <c r="E2218" s="1" t="s">
        <v>3471</v>
      </c>
      <c r="F2218" s="1" t="s">
        <v>3467</v>
      </c>
      <c r="G2218" s="1">
        <v>1458.15</v>
      </c>
      <c r="H2218" s="1">
        <v>6</v>
      </c>
      <c r="I2218" s="1">
        <f>Sales[[#This Row],[Selling Price]]*H2218</f>
        <v>8748.9000000000015</v>
      </c>
      <c r="J2218" s="1">
        <f>VLOOKUP(Sales[[#This Row],[Product ID]],Products[],4,0)</f>
        <v>452.2</v>
      </c>
      <c r="K2218" s="1">
        <f>Sales[[#This Row],[Total Sales]]-Sales[[#This Row],[Cost price]]</f>
        <v>8296.7000000000007</v>
      </c>
      <c r="L2218" s="1" t="str">
        <f>TEXT(Sales[[#This Row],[Date and Time]],"dddd")</f>
        <v>Wednesday</v>
      </c>
      <c r="M2218" s="1" t="str">
        <f>TEXT(Sales[[#This Row],[Date and Time]],"mm")</f>
        <v>07</v>
      </c>
      <c r="N2218" s="10" t="str">
        <f>TEXT(Sales[[#This Row],[Date and Time]],"mmmm")</f>
        <v>July</v>
      </c>
    </row>
    <row r="2219" spans="1:14" x14ac:dyDescent="0.3">
      <c r="A2219" s="1" t="s">
        <v>5687</v>
      </c>
      <c r="B2219" s="2">
        <v>45486.70721064815</v>
      </c>
      <c r="C2219" s="1" t="s">
        <v>3448</v>
      </c>
      <c r="D2219" s="1" t="s">
        <v>2418</v>
      </c>
      <c r="E2219" s="1" t="s">
        <v>3461</v>
      </c>
      <c r="F2219" s="1" t="s">
        <v>3476</v>
      </c>
      <c r="G2219" s="1">
        <v>1911.77</v>
      </c>
      <c r="H2219" s="1">
        <v>10</v>
      </c>
      <c r="I2219" s="1">
        <f>Sales[[#This Row],[Selling Price]]*H2219</f>
        <v>19117.7</v>
      </c>
      <c r="J2219" s="1">
        <f>VLOOKUP(Sales[[#This Row],[Product ID]],Products[],4,0)</f>
        <v>955.51</v>
      </c>
      <c r="K2219" s="1">
        <f>Sales[[#This Row],[Total Sales]]-Sales[[#This Row],[Cost price]]</f>
        <v>18162.190000000002</v>
      </c>
      <c r="L2219" s="1" t="str">
        <f>TEXT(Sales[[#This Row],[Date and Time]],"dddd")</f>
        <v>Saturday</v>
      </c>
      <c r="M2219" s="1" t="str">
        <f>TEXT(Sales[[#This Row],[Date and Time]],"mm")</f>
        <v>07</v>
      </c>
      <c r="N2219" s="10" t="str">
        <f>TEXT(Sales[[#This Row],[Date and Time]],"mmmm")</f>
        <v>July</v>
      </c>
    </row>
    <row r="2220" spans="1:14" x14ac:dyDescent="0.3">
      <c r="A2220" s="1" t="s">
        <v>5688</v>
      </c>
      <c r="B2220" s="2">
        <v>45431.922384259262</v>
      </c>
      <c r="C2220" s="1" t="s">
        <v>3406</v>
      </c>
      <c r="D2220" s="1" t="s">
        <v>1173</v>
      </c>
      <c r="E2220" s="1" t="s">
        <v>3461</v>
      </c>
      <c r="F2220" s="1" t="s">
        <v>3476</v>
      </c>
      <c r="G2220" s="1">
        <v>1948.48</v>
      </c>
      <c r="H2220" s="1">
        <v>9</v>
      </c>
      <c r="I2220" s="1">
        <f>Sales[[#This Row],[Selling Price]]*H2220</f>
        <v>17536.32</v>
      </c>
      <c r="J2220" s="1">
        <f>VLOOKUP(Sales[[#This Row],[Product ID]],Products[],4,0)</f>
        <v>585.16999999999996</v>
      </c>
      <c r="K2220" s="1">
        <f>Sales[[#This Row],[Total Sales]]-Sales[[#This Row],[Cost price]]</f>
        <v>16951.150000000001</v>
      </c>
      <c r="L2220" s="1" t="str">
        <f>TEXT(Sales[[#This Row],[Date and Time]],"dddd")</f>
        <v>Sunday</v>
      </c>
      <c r="M2220" s="1" t="str">
        <f>TEXT(Sales[[#This Row],[Date and Time]],"mm")</f>
        <v>05</v>
      </c>
      <c r="N2220" s="10" t="str">
        <f>TEXT(Sales[[#This Row],[Date and Time]],"mmmm")</f>
        <v>May</v>
      </c>
    </row>
    <row r="2221" spans="1:14" x14ac:dyDescent="0.3">
      <c r="A2221" s="1" t="s">
        <v>5689</v>
      </c>
      <c r="B2221" s="2">
        <v>45417.613159722219</v>
      </c>
      <c r="C2221" s="1" t="s">
        <v>3292</v>
      </c>
      <c r="D2221" s="1" t="s">
        <v>1107</v>
      </c>
      <c r="E2221" s="1" t="s">
        <v>3461</v>
      </c>
      <c r="F2221" s="1" t="s">
        <v>3472</v>
      </c>
      <c r="G2221" s="1">
        <v>326.70999999999998</v>
      </c>
      <c r="H2221" s="1">
        <v>5</v>
      </c>
      <c r="I2221" s="1">
        <f>Sales[[#This Row],[Selling Price]]*H2221</f>
        <v>1633.55</v>
      </c>
      <c r="J2221" s="1">
        <f>VLOOKUP(Sales[[#This Row],[Product ID]],Products[],4,0)</f>
        <v>321.19</v>
      </c>
      <c r="K2221" s="1">
        <f>Sales[[#This Row],[Total Sales]]-Sales[[#This Row],[Cost price]]</f>
        <v>1312.36</v>
      </c>
      <c r="L2221" s="1" t="str">
        <f>TEXT(Sales[[#This Row],[Date and Time]],"dddd")</f>
        <v>Sunday</v>
      </c>
      <c r="M2221" s="1" t="str">
        <f>TEXT(Sales[[#This Row],[Date and Time]],"mm")</f>
        <v>05</v>
      </c>
      <c r="N2221" s="10" t="str">
        <f>TEXT(Sales[[#This Row],[Date and Time]],"mmmm")</f>
        <v>May</v>
      </c>
    </row>
    <row r="2222" spans="1:14" x14ac:dyDescent="0.3">
      <c r="A2222" s="1" t="s">
        <v>5690</v>
      </c>
      <c r="B2222" s="2">
        <v>45587.784837962965</v>
      </c>
      <c r="C2222" s="1" t="s">
        <v>3423</v>
      </c>
      <c r="D2222" s="1" t="s">
        <v>812</v>
      </c>
      <c r="E2222" s="1" t="s">
        <v>3471</v>
      </c>
      <c r="F2222" s="1" t="s">
        <v>3476</v>
      </c>
      <c r="G2222" s="1">
        <v>488.35</v>
      </c>
      <c r="H2222" s="1">
        <v>5</v>
      </c>
      <c r="I2222" s="1">
        <f>Sales[[#This Row],[Selling Price]]*H2222</f>
        <v>2441.75</v>
      </c>
      <c r="J2222" s="1">
        <f>VLOOKUP(Sales[[#This Row],[Product ID]],Products[],4,0)</f>
        <v>388.3</v>
      </c>
      <c r="K2222" s="1">
        <f>Sales[[#This Row],[Total Sales]]-Sales[[#This Row],[Cost price]]</f>
        <v>2053.4499999999998</v>
      </c>
      <c r="L2222" s="1" t="str">
        <f>TEXT(Sales[[#This Row],[Date and Time]],"dddd")</f>
        <v>Tuesday</v>
      </c>
      <c r="M2222" s="1" t="str">
        <f>TEXT(Sales[[#This Row],[Date and Time]],"mm")</f>
        <v>10</v>
      </c>
      <c r="N2222" s="10" t="str">
        <f>TEXT(Sales[[#This Row],[Date and Time]],"mmmm")</f>
        <v>October</v>
      </c>
    </row>
    <row r="2223" spans="1:14" x14ac:dyDescent="0.3">
      <c r="A2223" s="1" t="s">
        <v>5691</v>
      </c>
      <c r="B2223" s="2">
        <v>45411.776064814818</v>
      </c>
      <c r="C2223" s="1" t="s">
        <v>3314</v>
      </c>
      <c r="D2223" s="1" t="s">
        <v>514</v>
      </c>
      <c r="E2223" s="1" t="s">
        <v>3471</v>
      </c>
      <c r="F2223" s="1" t="s">
        <v>3476</v>
      </c>
      <c r="G2223" s="1">
        <v>1752.2</v>
      </c>
      <c r="H2223" s="1">
        <v>1</v>
      </c>
      <c r="I2223" s="1">
        <f>Sales[[#This Row],[Selling Price]]*H2223</f>
        <v>1752.2</v>
      </c>
      <c r="J2223" s="1">
        <f>VLOOKUP(Sales[[#This Row],[Product ID]],Products[],4,0)</f>
        <v>925.53</v>
      </c>
      <c r="K2223" s="1">
        <f>Sales[[#This Row],[Total Sales]]-Sales[[#This Row],[Cost price]]</f>
        <v>826.67000000000007</v>
      </c>
      <c r="L2223" s="1" t="str">
        <f>TEXT(Sales[[#This Row],[Date and Time]],"dddd")</f>
        <v>Monday</v>
      </c>
      <c r="M2223" s="1" t="str">
        <f>TEXT(Sales[[#This Row],[Date and Time]],"mm")</f>
        <v>04</v>
      </c>
      <c r="N2223" s="10" t="str">
        <f>TEXT(Sales[[#This Row],[Date and Time]],"mmmm")</f>
        <v>April</v>
      </c>
    </row>
    <row r="2224" spans="1:14" x14ac:dyDescent="0.3">
      <c r="A2224" s="1" t="s">
        <v>5692</v>
      </c>
      <c r="B2224" s="2">
        <v>45448.837164351855</v>
      </c>
      <c r="C2224" s="1" t="s">
        <v>3435</v>
      </c>
      <c r="D2224" s="1" t="s">
        <v>1040</v>
      </c>
      <c r="E2224" s="1" t="s">
        <v>3461</v>
      </c>
      <c r="F2224" s="1" t="s">
        <v>3469</v>
      </c>
      <c r="G2224" s="1">
        <v>94.58</v>
      </c>
      <c r="H2224" s="1">
        <v>5</v>
      </c>
      <c r="I2224" s="1">
        <f>Sales[[#This Row],[Selling Price]]*H2224</f>
        <v>472.9</v>
      </c>
      <c r="J2224" s="1">
        <f>VLOOKUP(Sales[[#This Row],[Product ID]],Products[],4,0)</f>
        <v>316.27</v>
      </c>
      <c r="K2224" s="1">
        <f>Sales[[#This Row],[Total Sales]]-Sales[[#This Row],[Cost price]]</f>
        <v>156.63</v>
      </c>
      <c r="L2224" s="1" t="str">
        <f>TEXT(Sales[[#This Row],[Date and Time]],"dddd")</f>
        <v>Wednesday</v>
      </c>
      <c r="M2224" s="1" t="str">
        <f>TEXT(Sales[[#This Row],[Date and Time]],"mm")</f>
        <v>06</v>
      </c>
      <c r="N2224" s="10" t="str">
        <f>TEXT(Sales[[#This Row],[Date and Time]],"mmmm")</f>
        <v>June</v>
      </c>
    </row>
    <row r="2225" spans="1:14" x14ac:dyDescent="0.3">
      <c r="A2225" s="1" t="s">
        <v>5693</v>
      </c>
      <c r="B2225" s="2">
        <v>45435.698993055557</v>
      </c>
      <c r="C2225" s="1" t="s">
        <v>3406</v>
      </c>
      <c r="D2225" s="1" t="s">
        <v>2984</v>
      </c>
      <c r="E2225" s="1" t="s">
        <v>3479</v>
      </c>
      <c r="F2225" s="1" t="s">
        <v>3472</v>
      </c>
      <c r="G2225" s="1">
        <v>1546.18</v>
      </c>
      <c r="H2225" s="1">
        <v>3</v>
      </c>
      <c r="I2225" s="1">
        <f>Sales[[#This Row],[Selling Price]]*H2225</f>
        <v>4638.54</v>
      </c>
      <c r="J2225" s="1">
        <f>VLOOKUP(Sales[[#This Row],[Product ID]],Products[],4,0)</f>
        <v>585.16999999999996</v>
      </c>
      <c r="K2225" s="1">
        <f>Sales[[#This Row],[Total Sales]]-Sales[[#This Row],[Cost price]]</f>
        <v>4053.37</v>
      </c>
      <c r="L2225" s="1" t="str">
        <f>TEXT(Sales[[#This Row],[Date and Time]],"dddd")</f>
        <v>Thursday</v>
      </c>
      <c r="M2225" s="1" t="str">
        <f>TEXT(Sales[[#This Row],[Date and Time]],"mm")</f>
        <v>05</v>
      </c>
      <c r="N2225" s="10" t="str">
        <f>TEXT(Sales[[#This Row],[Date and Time]],"mmmm")</f>
        <v>May</v>
      </c>
    </row>
    <row r="2226" spans="1:14" x14ac:dyDescent="0.3">
      <c r="A2226" s="1" t="s">
        <v>5694</v>
      </c>
      <c r="B2226" s="2">
        <v>45519.667743055557</v>
      </c>
      <c r="C2226" s="1" t="s">
        <v>3423</v>
      </c>
      <c r="D2226" s="1" t="s">
        <v>1179</v>
      </c>
      <c r="E2226" s="1" t="s">
        <v>3479</v>
      </c>
      <c r="F2226" s="1" t="s">
        <v>3467</v>
      </c>
      <c r="G2226" s="1">
        <v>596.16999999999996</v>
      </c>
      <c r="H2226" s="1">
        <v>1</v>
      </c>
      <c r="I2226" s="1">
        <f>Sales[[#This Row],[Selling Price]]*H2226</f>
        <v>596.16999999999996</v>
      </c>
      <c r="J2226" s="1">
        <f>VLOOKUP(Sales[[#This Row],[Product ID]],Products[],4,0)</f>
        <v>388.3</v>
      </c>
      <c r="K2226" s="1">
        <f>Sales[[#This Row],[Total Sales]]-Sales[[#This Row],[Cost price]]</f>
        <v>207.86999999999995</v>
      </c>
      <c r="L2226" s="1" t="str">
        <f>TEXT(Sales[[#This Row],[Date and Time]],"dddd")</f>
        <v>Thursday</v>
      </c>
      <c r="M2226" s="1" t="str">
        <f>TEXT(Sales[[#This Row],[Date and Time]],"mm")</f>
        <v>08</v>
      </c>
      <c r="N2226" s="10" t="str">
        <f>TEXT(Sales[[#This Row],[Date and Time]],"mmmm")</f>
        <v>August</v>
      </c>
    </row>
    <row r="2227" spans="1:14" x14ac:dyDescent="0.3">
      <c r="A2227" s="1" t="s">
        <v>5695</v>
      </c>
      <c r="B2227" s="2">
        <v>45487.398715277777</v>
      </c>
      <c r="C2227" s="1" t="s">
        <v>3257</v>
      </c>
      <c r="D2227" s="1" t="s">
        <v>2541</v>
      </c>
      <c r="E2227" s="1" t="s">
        <v>3466</v>
      </c>
      <c r="F2227" s="1" t="s">
        <v>3472</v>
      </c>
      <c r="G2227" s="1">
        <v>1155.6500000000001</v>
      </c>
      <c r="H2227" s="1">
        <v>9</v>
      </c>
      <c r="I2227" s="1">
        <f>Sales[[#This Row],[Selling Price]]*H2227</f>
        <v>10400.85</v>
      </c>
      <c r="J2227" s="1">
        <f>VLOOKUP(Sales[[#This Row],[Product ID]],Products[],4,0)</f>
        <v>288.51</v>
      </c>
      <c r="K2227" s="1">
        <f>Sales[[#This Row],[Total Sales]]-Sales[[#This Row],[Cost price]]</f>
        <v>10112.34</v>
      </c>
      <c r="L2227" s="1" t="str">
        <f>TEXT(Sales[[#This Row],[Date and Time]],"dddd")</f>
        <v>Sunday</v>
      </c>
      <c r="M2227" s="1" t="str">
        <f>TEXT(Sales[[#This Row],[Date and Time]],"mm")</f>
        <v>07</v>
      </c>
      <c r="N2227" s="10" t="str">
        <f>TEXT(Sales[[#This Row],[Date and Time]],"mmmm")</f>
        <v>July</v>
      </c>
    </row>
    <row r="2228" spans="1:14" x14ac:dyDescent="0.3">
      <c r="A2228" s="1" t="s">
        <v>5696</v>
      </c>
      <c r="B2228" s="2">
        <v>45597.971898148149</v>
      </c>
      <c r="C2228" s="1" t="s">
        <v>3368</v>
      </c>
      <c r="D2228" s="1" t="s">
        <v>316</v>
      </c>
      <c r="E2228" s="1" t="s">
        <v>3461</v>
      </c>
      <c r="F2228" s="1" t="s">
        <v>3467</v>
      </c>
      <c r="G2228" s="1">
        <v>1550.32</v>
      </c>
      <c r="H2228" s="1">
        <v>3</v>
      </c>
      <c r="I2228" s="1">
        <f>Sales[[#This Row],[Selling Price]]*H2228</f>
        <v>4650.96</v>
      </c>
      <c r="J2228" s="1">
        <f>VLOOKUP(Sales[[#This Row],[Product ID]],Products[],4,0)</f>
        <v>197.58</v>
      </c>
      <c r="K2228" s="1">
        <f>Sales[[#This Row],[Total Sales]]-Sales[[#This Row],[Cost price]]</f>
        <v>4453.38</v>
      </c>
      <c r="L2228" s="1" t="str">
        <f>TEXT(Sales[[#This Row],[Date and Time]],"dddd")</f>
        <v>Friday</v>
      </c>
      <c r="M2228" s="1" t="str">
        <f>TEXT(Sales[[#This Row],[Date and Time]],"mm")</f>
        <v>11</v>
      </c>
      <c r="N2228" s="10" t="str">
        <f>TEXT(Sales[[#This Row],[Date and Time]],"mmmm")</f>
        <v>November</v>
      </c>
    </row>
    <row r="2229" spans="1:14" x14ac:dyDescent="0.3">
      <c r="A2229" s="1" t="s">
        <v>5697</v>
      </c>
      <c r="B2229" s="2">
        <v>45587.238391203704</v>
      </c>
      <c r="C2229" s="1" t="s">
        <v>3353</v>
      </c>
      <c r="D2229" s="1" t="s">
        <v>1775</v>
      </c>
      <c r="E2229" s="1" t="s">
        <v>3479</v>
      </c>
      <c r="F2229" s="1" t="s">
        <v>3467</v>
      </c>
      <c r="G2229" s="1">
        <v>1848.97</v>
      </c>
      <c r="H2229" s="1">
        <v>6</v>
      </c>
      <c r="I2229" s="1">
        <f>Sales[[#This Row],[Selling Price]]*H2229</f>
        <v>11093.82</v>
      </c>
      <c r="J2229" s="1">
        <f>VLOOKUP(Sales[[#This Row],[Product ID]],Products[],4,0)</f>
        <v>978.72</v>
      </c>
      <c r="K2229" s="1">
        <f>Sales[[#This Row],[Total Sales]]-Sales[[#This Row],[Cost price]]</f>
        <v>10115.1</v>
      </c>
      <c r="L2229" s="1" t="str">
        <f>TEXT(Sales[[#This Row],[Date and Time]],"dddd")</f>
        <v>Tuesday</v>
      </c>
      <c r="M2229" s="1" t="str">
        <f>TEXT(Sales[[#This Row],[Date and Time]],"mm")</f>
        <v>10</v>
      </c>
      <c r="N2229" s="10" t="str">
        <f>TEXT(Sales[[#This Row],[Date and Time]],"mmmm")</f>
        <v>October</v>
      </c>
    </row>
    <row r="2230" spans="1:14" x14ac:dyDescent="0.3">
      <c r="A2230" s="1" t="s">
        <v>5698</v>
      </c>
      <c r="B2230" s="2">
        <v>45471.16202546296</v>
      </c>
      <c r="C2230" s="1" t="s">
        <v>3363</v>
      </c>
      <c r="D2230" s="1" t="s">
        <v>1534</v>
      </c>
      <c r="E2230" s="1" t="s">
        <v>3466</v>
      </c>
      <c r="F2230" s="1" t="s">
        <v>3476</v>
      </c>
      <c r="G2230" s="1">
        <v>1333.54</v>
      </c>
      <c r="H2230" s="1">
        <v>4</v>
      </c>
      <c r="I2230" s="1">
        <f>Sales[[#This Row],[Selling Price]]*H2230</f>
        <v>5334.16</v>
      </c>
      <c r="J2230" s="1">
        <f>VLOOKUP(Sales[[#This Row],[Product ID]],Products[],4,0)</f>
        <v>678.93</v>
      </c>
      <c r="K2230" s="1">
        <f>Sales[[#This Row],[Total Sales]]-Sales[[#This Row],[Cost price]]</f>
        <v>4655.2299999999996</v>
      </c>
      <c r="L2230" s="1" t="str">
        <f>TEXT(Sales[[#This Row],[Date and Time]],"dddd")</f>
        <v>Friday</v>
      </c>
      <c r="M2230" s="1" t="str">
        <f>TEXT(Sales[[#This Row],[Date and Time]],"mm")</f>
        <v>06</v>
      </c>
      <c r="N2230" s="10" t="str">
        <f>TEXT(Sales[[#This Row],[Date and Time]],"mmmm")</f>
        <v>June</v>
      </c>
    </row>
    <row r="2231" spans="1:14" x14ac:dyDescent="0.3">
      <c r="A2231" s="1" t="s">
        <v>5699</v>
      </c>
      <c r="B2231" s="2">
        <v>45488.409583333334</v>
      </c>
      <c r="C2231" s="1" t="s">
        <v>3423</v>
      </c>
      <c r="D2231" s="1" t="s">
        <v>279</v>
      </c>
      <c r="E2231" s="1" t="s">
        <v>3471</v>
      </c>
      <c r="F2231" s="1" t="s">
        <v>3469</v>
      </c>
      <c r="G2231" s="1">
        <v>782.05</v>
      </c>
      <c r="H2231" s="1">
        <v>8</v>
      </c>
      <c r="I2231" s="1">
        <f>Sales[[#This Row],[Selling Price]]*H2231</f>
        <v>6256.4</v>
      </c>
      <c r="J2231" s="1">
        <f>VLOOKUP(Sales[[#This Row],[Product ID]],Products[],4,0)</f>
        <v>388.3</v>
      </c>
      <c r="K2231" s="1">
        <f>Sales[[#This Row],[Total Sales]]-Sales[[#This Row],[Cost price]]</f>
        <v>5868.0999999999995</v>
      </c>
      <c r="L2231" s="1" t="str">
        <f>TEXT(Sales[[#This Row],[Date and Time]],"dddd")</f>
        <v>Monday</v>
      </c>
      <c r="M2231" s="1" t="str">
        <f>TEXT(Sales[[#This Row],[Date and Time]],"mm")</f>
        <v>07</v>
      </c>
      <c r="N2231" s="10" t="str">
        <f>TEXT(Sales[[#This Row],[Date and Time]],"mmmm")</f>
        <v>July</v>
      </c>
    </row>
    <row r="2232" spans="1:14" x14ac:dyDescent="0.3">
      <c r="A2232" s="1" t="s">
        <v>5700</v>
      </c>
      <c r="B2232" s="2">
        <v>45521.045682870368</v>
      </c>
      <c r="C2232" s="1" t="s">
        <v>3321</v>
      </c>
      <c r="D2232" s="1" t="s">
        <v>2095</v>
      </c>
      <c r="E2232" s="1" t="s">
        <v>3466</v>
      </c>
      <c r="F2232" s="1" t="s">
        <v>3462</v>
      </c>
      <c r="G2232" s="1">
        <v>420.1</v>
      </c>
      <c r="H2232" s="1">
        <v>1</v>
      </c>
      <c r="I2232" s="1">
        <f>Sales[[#This Row],[Selling Price]]*H2232</f>
        <v>420.1</v>
      </c>
      <c r="J2232" s="1">
        <f>VLOOKUP(Sales[[#This Row],[Product ID]],Products[],4,0)</f>
        <v>57.64</v>
      </c>
      <c r="K2232" s="1">
        <f>Sales[[#This Row],[Total Sales]]-Sales[[#This Row],[Cost price]]</f>
        <v>362.46000000000004</v>
      </c>
      <c r="L2232" s="1" t="str">
        <f>TEXT(Sales[[#This Row],[Date and Time]],"dddd")</f>
        <v>Saturday</v>
      </c>
      <c r="M2232" s="1" t="str">
        <f>TEXT(Sales[[#This Row],[Date and Time]],"mm")</f>
        <v>08</v>
      </c>
      <c r="N2232" s="10" t="str">
        <f>TEXT(Sales[[#This Row],[Date and Time]],"mmmm")</f>
        <v>August</v>
      </c>
    </row>
    <row r="2233" spans="1:14" x14ac:dyDescent="0.3">
      <c r="A2233" s="1" t="s">
        <v>5701</v>
      </c>
      <c r="B2233" s="2">
        <v>45519.342013888891</v>
      </c>
      <c r="C2233" s="1" t="s">
        <v>3287</v>
      </c>
      <c r="D2233" s="1" t="s">
        <v>2946</v>
      </c>
      <c r="E2233" s="1" t="s">
        <v>3461</v>
      </c>
      <c r="F2233" s="1" t="s">
        <v>3476</v>
      </c>
      <c r="G2233" s="1">
        <v>620.36</v>
      </c>
      <c r="H2233" s="1">
        <v>7</v>
      </c>
      <c r="I2233" s="1">
        <f>Sales[[#This Row],[Selling Price]]*H2233</f>
        <v>4342.5200000000004</v>
      </c>
      <c r="J2233" s="1">
        <f>VLOOKUP(Sales[[#This Row],[Product ID]],Products[],4,0)</f>
        <v>901.68</v>
      </c>
      <c r="K2233" s="1">
        <f>Sales[[#This Row],[Total Sales]]-Sales[[#This Row],[Cost price]]</f>
        <v>3440.8400000000006</v>
      </c>
      <c r="L2233" s="1" t="str">
        <f>TEXT(Sales[[#This Row],[Date and Time]],"dddd")</f>
        <v>Thursday</v>
      </c>
      <c r="M2233" s="1" t="str">
        <f>TEXT(Sales[[#This Row],[Date and Time]],"mm")</f>
        <v>08</v>
      </c>
      <c r="N2233" s="10" t="str">
        <f>TEXT(Sales[[#This Row],[Date and Time]],"mmmm")</f>
        <v>August</v>
      </c>
    </row>
    <row r="2234" spans="1:14" x14ac:dyDescent="0.3">
      <c r="A2234" s="1" t="s">
        <v>5702</v>
      </c>
      <c r="B2234" s="2">
        <v>45601.220104166663</v>
      </c>
      <c r="C2234" s="1" t="s">
        <v>3386</v>
      </c>
      <c r="D2234" s="1" t="s">
        <v>2464</v>
      </c>
      <c r="E2234" s="1" t="s">
        <v>3479</v>
      </c>
      <c r="F2234" s="1" t="s">
        <v>3469</v>
      </c>
      <c r="G2234" s="1">
        <v>1538.07</v>
      </c>
      <c r="H2234" s="1">
        <v>10</v>
      </c>
      <c r="I2234" s="1">
        <f>Sales[[#This Row],[Selling Price]]*H2234</f>
        <v>15380.699999999999</v>
      </c>
      <c r="J2234" s="1">
        <f>VLOOKUP(Sales[[#This Row],[Product ID]],Products[],4,0)</f>
        <v>751.27</v>
      </c>
      <c r="K2234" s="1">
        <f>Sales[[#This Row],[Total Sales]]-Sales[[#This Row],[Cost price]]</f>
        <v>14629.429999999998</v>
      </c>
      <c r="L2234" s="1" t="str">
        <f>TEXT(Sales[[#This Row],[Date and Time]],"dddd")</f>
        <v>Tuesday</v>
      </c>
      <c r="M2234" s="1" t="str">
        <f>TEXT(Sales[[#This Row],[Date and Time]],"mm")</f>
        <v>11</v>
      </c>
      <c r="N2234" s="10" t="str">
        <f>TEXT(Sales[[#This Row],[Date and Time]],"mmmm")</f>
        <v>November</v>
      </c>
    </row>
    <row r="2235" spans="1:14" x14ac:dyDescent="0.3">
      <c r="A2235" s="1" t="s">
        <v>5703</v>
      </c>
      <c r="B2235" s="2">
        <v>45564.896134259259</v>
      </c>
      <c r="C2235" s="1" t="s">
        <v>3338</v>
      </c>
      <c r="D2235" s="1" t="s">
        <v>2699</v>
      </c>
      <c r="E2235" s="1" t="s">
        <v>3479</v>
      </c>
      <c r="F2235" s="1" t="s">
        <v>3467</v>
      </c>
      <c r="G2235" s="1">
        <v>596.38</v>
      </c>
      <c r="H2235" s="1">
        <v>7</v>
      </c>
      <c r="I2235" s="1">
        <f>Sales[[#This Row],[Selling Price]]*H2235</f>
        <v>4174.66</v>
      </c>
      <c r="J2235" s="1">
        <f>VLOOKUP(Sales[[#This Row],[Product ID]],Products[],4,0)</f>
        <v>15.69</v>
      </c>
      <c r="K2235" s="1">
        <f>Sales[[#This Row],[Total Sales]]-Sales[[#This Row],[Cost price]]</f>
        <v>4158.97</v>
      </c>
      <c r="L2235" s="1" t="str">
        <f>TEXT(Sales[[#This Row],[Date and Time]],"dddd")</f>
        <v>Sunday</v>
      </c>
      <c r="M2235" s="1" t="str">
        <f>TEXT(Sales[[#This Row],[Date and Time]],"mm")</f>
        <v>09</v>
      </c>
      <c r="N2235" s="10" t="str">
        <f>TEXT(Sales[[#This Row],[Date and Time]],"mmmm")</f>
        <v>September</v>
      </c>
    </row>
    <row r="2236" spans="1:14" x14ac:dyDescent="0.3">
      <c r="A2236" s="1" t="s">
        <v>5704</v>
      </c>
      <c r="B2236" s="2">
        <v>45317.216377314813</v>
      </c>
      <c r="C2236" s="1" t="s">
        <v>3234</v>
      </c>
      <c r="D2236" s="1" t="s">
        <v>1744</v>
      </c>
      <c r="E2236" s="1" t="s">
        <v>3479</v>
      </c>
      <c r="F2236" s="1" t="s">
        <v>3462</v>
      </c>
      <c r="G2236" s="1">
        <v>1444.68</v>
      </c>
      <c r="H2236" s="1">
        <v>2</v>
      </c>
      <c r="I2236" s="1">
        <f>Sales[[#This Row],[Selling Price]]*H2236</f>
        <v>2889.36</v>
      </c>
      <c r="J2236" s="1">
        <f>VLOOKUP(Sales[[#This Row],[Product ID]],Products[],4,0)</f>
        <v>851.56</v>
      </c>
      <c r="K2236" s="1">
        <f>Sales[[#This Row],[Total Sales]]-Sales[[#This Row],[Cost price]]</f>
        <v>2037.8000000000002</v>
      </c>
      <c r="L2236" s="1" t="str">
        <f>TEXT(Sales[[#This Row],[Date and Time]],"dddd")</f>
        <v>Friday</v>
      </c>
      <c r="M2236" s="1" t="str">
        <f>TEXT(Sales[[#This Row],[Date and Time]],"mm")</f>
        <v>01</v>
      </c>
      <c r="N2236" s="10" t="str">
        <f>TEXT(Sales[[#This Row],[Date and Time]],"mmmm")</f>
        <v>January</v>
      </c>
    </row>
    <row r="2237" spans="1:14" x14ac:dyDescent="0.3">
      <c r="A2237" s="1" t="s">
        <v>5705</v>
      </c>
      <c r="B2237" s="2">
        <v>45595.664560185185</v>
      </c>
      <c r="C2237" s="1" t="s">
        <v>3435</v>
      </c>
      <c r="D2237" s="1" t="s">
        <v>1380</v>
      </c>
      <c r="E2237" s="1" t="s">
        <v>3464</v>
      </c>
      <c r="F2237" s="1" t="s">
        <v>3476</v>
      </c>
      <c r="G2237" s="1">
        <v>299.25</v>
      </c>
      <c r="H2237" s="1">
        <v>2</v>
      </c>
      <c r="I2237" s="1">
        <f>Sales[[#This Row],[Selling Price]]*H2237</f>
        <v>598.5</v>
      </c>
      <c r="J2237" s="1">
        <f>VLOOKUP(Sales[[#This Row],[Product ID]],Products[],4,0)</f>
        <v>316.27</v>
      </c>
      <c r="K2237" s="1">
        <f>Sales[[#This Row],[Total Sales]]-Sales[[#This Row],[Cost price]]</f>
        <v>282.23</v>
      </c>
      <c r="L2237" s="1" t="str">
        <f>TEXT(Sales[[#This Row],[Date and Time]],"dddd")</f>
        <v>Wednesday</v>
      </c>
      <c r="M2237" s="1" t="str">
        <f>TEXT(Sales[[#This Row],[Date and Time]],"mm")</f>
        <v>10</v>
      </c>
      <c r="N2237" s="10" t="str">
        <f>TEXT(Sales[[#This Row],[Date and Time]],"mmmm")</f>
        <v>October</v>
      </c>
    </row>
    <row r="2238" spans="1:14" x14ac:dyDescent="0.3">
      <c r="A2238" s="1" t="s">
        <v>5706</v>
      </c>
      <c r="B2238" s="2">
        <v>45562.73940972222</v>
      </c>
      <c r="C2238" s="1" t="s">
        <v>3274</v>
      </c>
      <c r="D2238" s="1" t="s">
        <v>815</v>
      </c>
      <c r="E2238" s="1" t="s">
        <v>3471</v>
      </c>
      <c r="F2238" s="1" t="s">
        <v>3462</v>
      </c>
      <c r="G2238" s="1">
        <v>937.98</v>
      </c>
      <c r="H2238" s="1">
        <v>3</v>
      </c>
      <c r="I2238" s="1">
        <f>Sales[[#This Row],[Selling Price]]*H2238</f>
        <v>2813.94</v>
      </c>
      <c r="J2238" s="1">
        <f>VLOOKUP(Sales[[#This Row],[Product ID]],Products[],4,0)</f>
        <v>951.64</v>
      </c>
      <c r="K2238" s="1">
        <f>Sales[[#This Row],[Total Sales]]-Sales[[#This Row],[Cost price]]</f>
        <v>1862.3000000000002</v>
      </c>
      <c r="L2238" s="1" t="str">
        <f>TEXT(Sales[[#This Row],[Date and Time]],"dddd")</f>
        <v>Friday</v>
      </c>
      <c r="M2238" s="1" t="str">
        <f>TEXT(Sales[[#This Row],[Date and Time]],"mm")</f>
        <v>09</v>
      </c>
      <c r="N2238" s="10" t="str">
        <f>TEXT(Sales[[#This Row],[Date and Time]],"mmmm")</f>
        <v>September</v>
      </c>
    </row>
    <row r="2239" spans="1:14" x14ac:dyDescent="0.3">
      <c r="A2239" s="1" t="s">
        <v>5707</v>
      </c>
      <c r="B2239" s="2">
        <v>45384.481516203705</v>
      </c>
      <c r="C2239" s="1" t="s">
        <v>3337</v>
      </c>
      <c r="D2239" s="1" t="s">
        <v>1649</v>
      </c>
      <c r="E2239" s="1" t="s">
        <v>3461</v>
      </c>
      <c r="F2239" s="1" t="s">
        <v>3467</v>
      </c>
      <c r="G2239" s="1">
        <v>622.29999999999995</v>
      </c>
      <c r="H2239" s="1">
        <v>5</v>
      </c>
      <c r="I2239" s="1">
        <f>Sales[[#This Row],[Selling Price]]*H2239</f>
        <v>3111.5</v>
      </c>
      <c r="J2239" s="1">
        <f>VLOOKUP(Sales[[#This Row],[Product ID]],Products[],4,0)</f>
        <v>899.57</v>
      </c>
      <c r="K2239" s="1">
        <f>Sales[[#This Row],[Total Sales]]-Sales[[#This Row],[Cost price]]</f>
        <v>2211.9299999999998</v>
      </c>
      <c r="L2239" s="1" t="str">
        <f>TEXT(Sales[[#This Row],[Date and Time]],"dddd")</f>
        <v>Tuesday</v>
      </c>
      <c r="M2239" s="1" t="str">
        <f>TEXT(Sales[[#This Row],[Date and Time]],"mm")</f>
        <v>04</v>
      </c>
      <c r="N2239" s="10" t="str">
        <f>TEXT(Sales[[#This Row],[Date and Time]],"mmmm")</f>
        <v>April</v>
      </c>
    </row>
    <row r="2240" spans="1:14" x14ac:dyDescent="0.3">
      <c r="A2240" s="1" t="s">
        <v>5708</v>
      </c>
      <c r="B2240" s="2">
        <v>45490.323622685188</v>
      </c>
      <c r="C2240" s="1" t="s">
        <v>3396</v>
      </c>
      <c r="D2240" s="1" t="s">
        <v>1081</v>
      </c>
      <c r="E2240" s="1" t="s">
        <v>3471</v>
      </c>
      <c r="F2240" s="1" t="s">
        <v>3469</v>
      </c>
      <c r="G2240" s="1">
        <v>128.99</v>
      </c>
      <c r="H2240" s="1">
        <v>10</v>
      </c>
      <c r="I2240" s="1">
        <f>Sales[[#This Row],[Selling Price]]*H2240</f>
        <v>1289.9000000000001</v>
      </c>
      <c r="J2240" s="1">
        <f>VLOOKUP(Sales[[#This Row],[Product ID]],Products[],4,0)</f>
        <v>570.6</v>
      </c>
      <c r="K2240" s="1">
        <f>Sales[[#This Row],[Total Sales]]-Sales[[#This Row],[Cost price]]</f>
        <v>719.30000000000007</v>
      </c>
      <c r="L2240" s="1" t="str">
        <f>TEXT(Sales[[#This Row],[Date and Time]],"dddd")</f>
        <v>Wednesday</v>
      </c>
      <c r="M2240" s="1" t="str">
        <f>TEXT(Sales[[#This Row],[Date and Time]],"mm")</f>
        <v>07</v>
      </c>
      <c r="N2240" s="10" t="str">
        <f>TEXT(Sales[[#This Row],[Date and Time]],"mmmm")</f>
        <v>July</v>
      </c>
    </row>
    <row r="2241" spans="1:14" x14ac:dyDescent="0.3">
      <c r="A2241" s="1" t="s">
        <v>5709</v>
      </c>
      <c r="B2241" s="2">
        <v>45293.919791666667</v>
      </c>
      <c r="C2241" s="1" t="s">
        <v>3255</v>
      </c>
      <c r="D2241" s="1" t="s">
        <v>671</v>
      </c>
      <c r="E2241" s="1" t="s">
        <v>3479</v>
      </c>
      <c r="F2241" s="1" t="s">
        <v>3472</v>
      </c>
      <c r="G2241" s="1">
        <v>29.71</v>
      </c>
      <c r="H2241" s="1">
        <v>3</v>
      </c>
      <c r="I2241" s="1">
        <f>Sales[[#This Row],[Selling Price]]*H2241</f>
        <v>89.13</v>
      </c>
      <c r="J2241" s="1">
        <f>VLOOKUP(Sales[[#This Row],[Product ID]],Products[],4,0)</f>
        <v>973.48</v>
      </c>
      <c r="K2241" s="1">
        <f>Sales[[#This Row],[Total Sales]]-Sales[[#This Row],[Cost price]]</f>
        <v>-884.35</v>
      </c>
      <c r="L2241" s="1" t="str">
        <f>TEXT(Sales[[#This Row],[Date and Time]],"dddd")</f>
        <v>Tuesday</v>
      </c>
      <c r="M2241" s="1" t="str">
        <f>TEXT(Sales[[#This Row],[Date and Time]],"mm")</f>
        <v>01</v>
      </c>
      <c r="N2241" s="10" t="str">
        <f>TEXT(Sales[[#This Row],[Date and Time]],"mmmm")</f>
        <v>January</v>
      </c>
    </row>
    <row r="2242" spans="1:14" x14ac:dyDescent="0.3">
      <c r="A2242" s="1" t="s">
        <v>5710</v>
      </c>
      <c r="B2242" s="2">
        <v>45486.989803240744</v>
      </c>
      <c r="C2242" s="1" t="s">
        <v>3408</v>
      </c>
      <c r="D2242" s="1" t="s">
        <v>2322</v>
      </c>
      <c r="E2242" s="1" t="s">
        <v>3479</v>
      </c>
      <c r="F2242" s="1" t="s">
        <v>3476</v>
      </c>
      <c r="G2242" s="1">
        <v>20.100000000000001</v>
      </c>
      <c r="H2242" s="1">
        <v>2</v>
      </c>
      <c r="I2242" s="1">
        <f>Sales[[#This Row],[Selling Price]]*H2242</f>
        <v>40.200000000000003</v>
      </c>
      <c r="J2242" s="1">
        <f>VLOOKUP(Sales[[#This Row],[Product ID]],Products[],4,0)</f>
        <v>28.84</v>
      </c>
      <c r="K2242" s="1">
        <f>Sales[[#This Row],[Total Sales]]-Sales[[#This Row],[Cost price]]</f>
        <v>11.360000000000003</v>
      </c>
      <c r="L2242" s="1" t="str">
        <f>TEXT(Sales[[#This Row],[Date and Time]],"dddd")</f>
        <v>Saturday</v>
      </c>
      <c r="M2242" s="1" t="str">
        <f>TEXT(Sales[[#This Row],[Date and Time]],"mm")</f>
        <v>07</v>
      </c>
      <c r="N2242" s="10" t="str">
        <f>TEXT(Sales[[#This Row],[Date and Time]],"mmmm")</f>
        <v>July</v>
      </c>
    </row>
    <row r="2243" spans="1:14" x14ac:dyDescent="0.3">
      <c r="A2243" s="1" t="s">
        <v>5711</v>
      </c>
      <c r="B2243" s="2">
        <v>45496.924884259257</v>
      </c>
      <c r="C2243" s="1" t="s">
        <v>3415</v>
      </c>
      <c r="D2243" s="1" t="s">
        <v>1902</v>
      </c>
      <c r="E2243" s="1" t="s">
        <v>3461</v>
      </c>
      <c r="F2243" s="1" t="s">
        <v>3472</v>
      </c>
      <c r="G2243" s="1">
        <v>34.049999999999997</v>
      </c>
      <c r="H2243" s="1">
        <v>8</v>
      </c>
      <c r="I2243" s="1">
        <f>Sales[[#This Row],[Selling Price]]*H2243</f>
        <v>272.39999999999998</v>
      </c>
      <c r="J2243" s="1">
        <f>VLOOKUP(Sales[[#This Row],[Product ID]],Products[],4,0)</f>
        <v>109.48</v>
      </c>
      <c r="K2243" s="1">
        <f>Sales[[#This Row],[Total Sales]]-Sales[[#This Row],[Cost price]]</f>
        <v>162.91999999999996</v>
      </c>
      <c r="L2243" s="1" t="str">
        <f>TEXT(Sales[[#This Row],[Date and Time]],"dddd")</f>
        <v>Tuesday</v>
      </c>
      <c r="M2243" s="1" t="str">
        <f>TEXT(Sales[[#This Row],[Date and Time]],"mm")</f>
        <v>07</v>
      </c>
      <c r="N2243" s="10" t="str">
        <f>TEXT(Sales[[#This Row],[Date and Time]],"mmmm")</f>
        <v>July</v>
      </c>
    </row>
    <row r="2244" spans="1:14" x14ac:dyDescent="0.3">
      <c r="A2244" s="1" t="s">
        <v>5712</v>
      </c>
      <c r="B2244" s="2">
        <v>45507.489305555559</v>
      </c>
      <c r="C2244" s="1" t="s">
        <v>3389</v>
      </c>
      <c r="D2244" s="1" t="s">
        <v>1924</v>
      </c>
      <c r="E2244" s="1" t="s">
        <v>3479</v>
      </c>
      <c r="F2244" s="1" t="s">
        <v>3472</v>
      </c>
      <c r="G2244" s="1">
        <v>1853.78</v>
      </c>
      <c r="H2244" s="1">
        <v>8</v>
      </c>
      <c r="I2244" s="1">
        <f>Sales[[#This Row],[Selling Price]]*H2244</f>
        <v>14830.24</v>
      </c>
      <c r="J2244" s="1">
        <f>VLOOKUP(Sales[[#This Row],[Product ID]],Products[],4,0)</f>
        <v>226.52</v>
      </c>
      <c r="K2244" s="1">
        <f>Sales[[#This Row],[Total Sales]]-Sales[[#This Row],[Cost price]]</f>
        <v>14603.72</v>
      </c>
      <c r="L2244" s="1" t="str">
        <f>TEXT(Sales[[#This Row],[Date and Time]],"dddd")</f>
        <v>Saturday</v>
      </c>
      <c r="M2244" s="1" t="str">
        <f>TEXT(Sales[[#This Row],[Date and Time]],"mm")</f>
        <v>08</v>
      </c>
      <c r="N2244" s="10" t="str">
        <f>TEXT(Sales[[#This Row],[Date and Time]],"mmmm")</f>
        <v>August</v>
      </c>
    </row>
    <row r="2245" spans="1:14" x14ac:dyDescent="0.3">
      <c r="A2245" s="1" t="s">
        <v>5713</v>
      </c>
      <c r="B2245" s="2">
        <v>45583.589768518519</v>
      </c>
      <c r="C2245" s="1" t="s">
        <v>3414</v>
      </c>
      <c r="D2245" s="1" t="s">
        <v>438</v>
      </c>
      <c r="E2245" s="1" t="s">
        <v>3479</v>
      </c>
      <c r="F2245" s="1" t="s">
        <v>3462</v>
      </c>
      <c r="G2245" s="1">
        <v>330.47</v>
      </c>
      <c r="H2245" s="1">
        <v>6</v>
      </c>
      <c r="I2245" s="1">
        <f>Sales[[#This Row],[Selling Price]]*H2245</f>
        <v>1982.8200000000002</v>
      </c>
      <c r="J2245" s="1">
        <f>VLOOKUP(Sales[[#This Row],[Product ID]],Products[],4,0)</f>
        <v>859.01</v>
      </c>
      <c r="K2245" s="1">
        <f>Sales[[#This Row],[Total Sales]]-Sales[[#This Row],[Cost price]]</f>
        <v>1123.8100000000002</v>
      </c>
      <c r="L2245" s="1" t="str">
        <f>TEXT(Sales[[#This Row],[Date and Time]],"dddd")</f>
        <v>Friday</v>
      </c>
      <c r="M2245" s="1" t="str">
        <f>TEXT(Sales[[#This Row],[Date and Time]],"mm")</f>
        <v>10</v>
      </c>
      <c r="N2245" s="10" t="str">
        <f>TEXT(Sales[[#This Row],[Date and Time]],"mmmm")</f>
        <v>October</v>
      </c>
    </row>
    <row r="2246" spans="1:14" x14ac:dyDescent="0.3">
      <c r="A2246" s="1" t="s">
        <v>5714</v>
      </c>
      <c r="B2246" s="2">
        <v>45539.236342592594</v>
      </c>
      <c r="C2246" s="1" t="s">
        <v>3400</v>
      </c>
      <c r="D2246" s="1" t="s">
        <v>932</v>
      </c>
      <c r="E2246" s="1" t="s">
        <v>3461</v>
      </c>
      <c r="F2246" s="1" t="s">
        <v>3472</v>
      </c>
      <c r="G2246" s="1">
        <v>1039.5899999999999</v>
      </c>
      <c r="H2246" s="1">
        <v>7</v>
      </c>
      <c r="I2246" s="1">
        <f>Sales[[#This Row],[Selling Price]]*H2246</f>
        <v>7277.1299999999992</v>
      </c>
      <c r="J2246" s="1">
        <f>VLOOKUP(Sales[[#This Row],[Product ID]],Products[],4,0)</f>
        <v>257.93</v>
      </c>
      <c r="K2246" s="1">
        <f>Sales[[#This Row],[Total Sales]]-Sales[[#This Row],[Cost price]]</f>
        <v>7019.1999999999989</v>
      </c>
      <c r="L2246" s="1" t="str">
        <f>TEXT(Sales[[#This Row],[Date and Time]],"dddd")</f>
        <v>Wednesday</v>
      </c>
      <c r="M2246" s="1" t="str">
        <f>TEXT(Sales[[#This Row],[Date and Time]],"mm")</f>
        <v>09</v>
      </c>
      <c r="N2246" s="10" t="str">
        <f>TEXT(Sales[[#This Row],[Date and Time]],"mmmm")</f>
        <v>September</v>
      </c>
    </row>
    <row r="2247" spans="1:14" x14ac:dyDescent="0.3">
      <c r="A2247" s="1" t="s">
        <v>5715</v>
      </c>
      <c r="B2247" s="2">
        <v>45486.579479166663</v>
      </c>
      <c r="C2247" s="1" t="s">
        <v>3263</v>
      </c>
      <c r="D2247" s="1" t="s">
        <v>2040</v>
      </c>
      <c r="E2247" s="1" t="s">
        <v>3479</v>
      </c>
      <c r="F2247" s="1" t="s">
        <v>3469</v>
      </c>
      <c r="G2247" s="1">
        <v>24.46</v>
      </c>
      <c r="H2247" s="1">
        <v>10</v>
      </c>
      <c r="I2247" s="1">
        <f>Sales[[#This Row],[Selling Price]]*H2247</f>
        <v>244.60000000000002</v>
      </c>
      <c r="J2247" s="1">
        <f>VLOOKUP(Sales[[#This Row],[Product ID]],Products[],4,0)</f>
        <v>418.1</v>
      </c>
      <c r="K2247" s="1">
        <f>Sales[[#This Row],[Total Sales]]-Sales[[#This Row],[Cost price]]</f>
        <v>-173.5</v>
      </c>
      <c r="L2247" s="1" t="str">
        <f>TEXT(Sales[[#This Row],[Date and Time]],"dddd")</f>
        <v>Saturday</v>
      </c>
      <c r="M2247" s="1" t="str">
        <f>TEXT(Sales[[#This Row],[Date and Time]],"mm")</f>
        <v>07</v>
      </c>
      <c r="N2247" s="10" t="str">
        <f>TEXT(Sales[[#This Row],[Date and Time]],"mmmm")</f>
        <v>July</v>
      </c>
    </row>
    <row r="2248" spans="1:14" x14ac:dyDescent="0.3">
      <c r="A2248" s="1" t="s">
        <v>5716</v>
      </c>
      <c r="B2248" s="2">
        <v>45406.861458333333</v>
      </c>
      <c r="C2248" s="1" t="s">
        <v>3406</v>
      </c>
      <c r="D2248" s="1" t="s">
        <v>187</v>
      </c>
      <c r="E2248" s="1" t="s">
        <v>3461</v>
      </c>
      <c r="F2248" s="1" t="s">
        <v>3476</v>
      </c>
      <c r="G2248" s="1">
        <v>844.92</v>
      </c>
      <c r="H2248" s="1">
        <v>8</v>
      </c>
      <c r="I2248" s="1">
        <f>Sales[[#This Row],[Selling Price]]*H2248</f>
        <v>6759.36</v>
      </c>
      <c r="J2248" s="1">
        <f>VLOOKUP(Sales[[#This Row],[Product ID]],Products[],4,0)</f>
        <v>585.16999999999996</v>
      </c>
      <c r="K2248" s="1">
        <f>Sales[[#This Row],[Total Sales]]-Sales[[#This Row],[Cost price]]</f>
        <v>6174.19</v>
      </c>
      <c r="L2248" s="1" t="str">
        <f>TEXT(Sales[[#This Row],[Date and Time]],"dddd")</f>
        <v>Wednesday</v>
      </c>
      <c r="M2248" s="1" t="str">
        <f>TEXT(Sales[[#This Row],[Date and Time]],"mm")</f>
        <v>04</v>
      </c>
      <c r="N2248" s="10" t="str">
        <f>TEXT(Sales[[#This Row],[Date and Time]],"mmmm")</f>
        <v>April</v>
      </c>
    </row>
    <row r="2249" spans="1:14" x14ac:dyDescent="0.3">
      <c r="A2249" s="1" t="s">
        <v>5717</v>
      </c>
      <c r="B2249" s="2">
        <v>45450.273796296293</v>
      </c>
      <c r="C2249" s="1" t="s">
        <v>3428</v>
      </c>
      <c r="D2249" s="1" t="s">
        <v>2999</v>
      </c>
      <c r="E2249" s="1" t="s">
        <v>3464</v>
      </c>
      <c r="F2249" s="1" t="s">
        <v>3462</v>
      </c>
      <c r="G2249" s="1">
        <v>938.97</v>
      </c>
      <c r="H2249" s="1">
        <v>3</v>
      </c>
      <c r="I2249" s="1">
        <f>Sales[[#This Row],[Selling Price]]*H2249</f>
        <v>2816.91</v>
      </c>
      <c r="J2249" s="1">
        <f>VLOOKUP(Sales[[#This Row],[Product ID]],Products[],4,0)</f>
        <v>742.32</v>
      </c>
      <c r="K2249" s="1">
        <f>Sales[[#This Row],[Total Sales]]-Sales[[#This Row],[Cost price]]</f>
        <v>2074.5899999999997</v>
      </c>
      <c r="L2249" s="1" t="str">
        <f>TEXT(Sales[[#This Row],[Date and Time]],"dddd")</f>
        <v>Friday</v>
      </c>
      <c r="M2249" s="1" t="str">
        <f>TEXT(Sales[[#This Row],[Date and Time]],"mm")</f>
        <v>06</v>
      </c>
      <c r="N2249" s="10" t="str">
        <f>TEXT(Sales[[#This Row],[Date and Time]],"mmmm")</f>
        <v>June</v>
      </c>
    </row>
    <row r="2250" spans="1:14" x14ac:dyDescent="0.3">
      <c r="A2250" s="1" t="s">
        <v>5718</v>
      </c>
      <c r="B2250" s="2">
        <v>45527.659097222226</v>
      </c>
      <c r="C2250" s="1" t="s">
        <v>3342</v>
      </c>
      <c r="D2250" s="1" t="s">
        <v>1318</v>
      </c>
      <c r="E2250" s="1" t="s">
        <v>3461</v>
      </c>
      <c r="F2250" s="1" t="s">
        <v>3469</v>
      </c>
      <c r="G2250" s="1">
        <v>788.96</v>
      </c>
      <c r="H2250" s="1">
        <v>2</v>
      </c>
      <c r="I2250" s="1">
        <f>Sales[[#This Row],[Selling Price]]*H2250</f>
        <v>1577.92</v>
      </c>
      <c r="J2250" s="1">
        <f>VLOOKUP(Sales[[#This Row],[Product ID]],Products[],4,0)</f>
        <v>961.3</v>
      </c>
      <c r="K2250" s="1">
        <f>Sales[[#This Row],[Total Sales]]-Sales[[#This Row],[Cost price]]</f>
        <v>616.62000000000012</v>
      </c>
      <c r="L2250" s="1" t="str">
        <f>TEXT(Sales[[#This Row],[Date and Time]],"dddd")</f>
        <v>Friday</v>
      </c>
      <c r="M2250" s="1" t="str">
        <f>TEXT(Sales[[#This Row],[Date and Time]],"mm")</f>
        <v>08</v>
      </c>
      <c r="N2250" s="10" t="str">
        <f>TEXT(Sales[[#This Row],[Date and Time]],"mmmm")</f>
        <v>August</v>
      </c>
    </row>
    <row r="2251" spans="1:14" x14ac:dyDescent="0.3">
      <c r="A2251" s="1" t="s">
        <v>5719</v>
      </c>
      <c r="B2251" s="2">
        <v>45349.088969907411</v>
      </c>
      <c r="C2251" s="1" t="s">
        <v>3400</v>
      </c>
      <c r="D2251" s="1" t="s">
        <v>2786</v>
      </c>
      <c r="E2251" s="1" t="s">
        <v>3466</v>
      </c>
      <c r="F2251" s="1" t="s">
        <v>3467</v>
      </c>
      <c r="G2251" s="1">
        <v>1311.87</v>
      </c>
      <c r="H2251" s="1">
        <v>7</v>
      </c>
      <c r="I2251" s="1">
        <f>Sales[[#This Row],[Selling Price]]*H2251</f>
        <v>9183.09</v>
      </c>
      <c r="J2251" s="1">
        <f>VLOOKUP(Sales[[#This Row],[Product ID]],Products[],4,0)</f>
        <v>257.93</v>
      </c>
      <c r="K2251" s="1">
        <f>Sales[[#This Row],[Total Sales]]-Sales[[#This Row],[Cost price]]</f>
        <v>8925.16</v>
      </c>
      <c r="L2251" s="1" t="str">
        <f>TEXT(Sales[[#This Row],[Date and Time]],"dddd")</f>
        <v>Tuesday</v>
      </c>
      <c r="M2251" s="1" t="str">
        <f>TEXT(Sales[[#This Row],[Date and Time]],"mm")</f>
        <v>02</v>
      </c>
      <c r="N2251" s="10" t="str">
        <f>TEXT(Sales[[#This Row],[Date and Time]],"mmmm")</f>
        <v>February</v>
      </c>
    </row>
    <row r="2252" spans="1:14" x14ac:dyDescent="0.3">
      <c r="A2252" s="1" t="s">
        <v>5720</v>
      </c>
      <c r="B2252" s="2">
        <v>45594.54210648148</v>
      </c>
      <c r="C2252" s="1" t="s">
        <v>3281</v>
      </c>
      <c r="D2252" s="1" t="s">
        <v>1619</v>
      </c>
      <c r="E2252" s="1" t="s">
        <v>3471</v>
      </c>
      <c r="F2252" s="1" t="s">
        <v>3469</v>
      </c>
      <c r="G2252" s="1">
        <v>488.15</v>
      </c>
      <c r="H2252" s="1">
        <v>9</v>
      </c>
      <c r="I2252" s="1">
        <f>Sales[[#This Row],[Selling Price]]*H2252</f>
        <v>4393.3499999999995</v>
      </c>
      <c r="J2252" s="1">
        <f>VLOOKUP(Sales[[#This Row],[Product ID]],Products[],4,0)</f>
        <v>136.99</v>
      </c>
      <c r="K2252" s="1">
        <f>Sales[[#This Row],[Total Sales]]-Sales[[#This Row],[Cost price]]</f>
        <v>4256.3599999999997</v>
      </c>
      <c r="L2252" s="1" t="str">
        <f>TEXT(Sales[[#This Row],[Date and Time]],"dddd")</f>
        <v>Tuesday</v>
      </c>
      <c r="M2252" s="1" t="str">
        <f>TEXT(Sales[[#This Row],[Date and Time]],"mm")</f>
        <v>10</v>
      </c>
      <c r="N2252" s="10" t="str">
        <f>TEXT(Sales[[#This Row],[Date and Time]],"mmmm")</f>
        <v>October</v>
      </c>
    </row>
    <row r="2253" spans="1:14" x14ac:dyDescent="0.3">
      <c r="A2253" s="1" t="s">
        <v>5721</v>
      </c>
      <c r="B2253" s="2">
        <v>45354.561701388891</v>
      </c>
      <c r="C2253" s="1" t="s">
        <v>3373</v>
      </c>
      <c r="D2253" s="1" t="s">
        <v>612</v>
      </c>
      <c r="E2253" s="1" t="s">
        <v>3471</v>
      </c>
      <c r="F2253" s="1" t="s">
        <v>3467</v>
      </c>
      <c r="G2253" s="1">
        <v>735.08</v>
      </c>
      <c r="H2253" s="1">
        <v>8</v>
      </c>
      <c r="I2253" s="1">
        <f>Sales[[#This Row],[Selling Price]]*H2253</f>
        <v>5880.64</v>
      </c>
      <c r="J2253" s="1">
        <f>VLOOKUP(Sales[[#This Row],[Product ID]],Products[],4,0)</f>
        <v>821.86</v>
      </c>
      <c r="K2253" s="1">
        <f>Sales[[#This Row],[Total Sales]]-Sales[[#This Row],[Cost price]]</f>
        <v>5058.7800000000007</v>
      </c>
      <c r="L2253" s="1" t="str">
        <f>TEXT(Sales[[#This Row],[Date and Time]],"dddd")</f>
        <v>Sunday</v>
      </c>
      <c r="M2253" s="1" t="str">
        <f>TEXT(Sales[[#This Row],[Date and Time]],"mm")</f>
        <v>03</v>
      </c>
      <c r="N2253" s="10" t="str">
        <f>TEXT(Sales[[#This Row],[Date and Time]],"mmmm")</f>
        <v>March</v>
      </c>
    </row>
    <row r="2254" spans="1:14" x14ac:dyDescent="0.3">
      <c r="A2254" s="1" t="s">
        <v>5722</v>
      </c>
      <c r="B2254" s="2">
        <v>45390.277268518519</v>
      </c>
      <c r="C2254" s="1" t="s">
        <v>3447</v>
      </c>
      <c r="D2254" s="1" t="s">
        <v>537</v>
      </c>
      <c r="E2254" s="1" t="s">
        <v>3461</v>
      </c>
      <c r="F2254" s="1" t="s">
        <v>3472</v>
      </c>
      <c r="G2254" s="1">
        <v>1662.27</v>
      </c>
      <c r="H2254" s="1">
        <v>3</v>
      </c>
      <c r="I2254" s="1">
        <f>Sales[[#This Row],[Selling Price]]*H2254</f>
        <v>4986.8099999999995</v>
      </c>
      <c r="J2254" s="1">
        <f>VLOOKUP(Sales[[#This Row],[Product ID]],Products[],4,0)</f>
        <v>521.98</v>
      </c>
      <c r="K2254" s="1">
        <f>Sales[[#This Row],[Total Sales]]-Sales[[#This Row],[Cost price]]</f>
        <v>4464.83</v>
      </c>
      <c r="L2254" s="1" t="str">
        <f>TEXT(Sales[[#This Row],[Date and Time]],"dddd")</f>
        <v>Monday</v>
      </c>
      <c r="M2254" s="1" t="str">
        <f>TEXT(Sales[[#This Row],[Date and Time]],"mm")</f>
        <v>04</v>
      </c>
      <c r="N2254" s="10" t="str">
        <f>TEXT(Sales[[#This Row],[Date and Time]],"mmmm")</f>
        <v>April</v>
      </c>
    </row>
    <row r="2255" spans="1:14" x14ac:dyDescent="0.3">
      <c r="A2255" s="1" t="s">
        <v>5723</v>
      </c>
      <c r="B2255" s="2">
        <v>45380.276863425926</v>
      </c>
      <c r="C2255" s="1" t="s">
        <v>3255</v>
      </c>
      <c r="D2255" s="1" t="s">
        <v>2857</v>
      </c>
      <c r="E2255" s="1" t="s">
        <v>3461</v>
      </c>
      <c r="F2255" s="1" t="s">
        <v>3469</v>
      </c>
      <c r="G2255" s="1">
        <v>1901.99</v>
      </c>
      <c r="H2255" s="1">
        <v>2</v>
      </c>
      <c r="I2255" s="1">
        <f>Sales[[#This Row],[Selling Price]]*H2255</f>
        <v>3803.98</v>
      </c>
      <c r="J2255" s="1">
        <f>VLOOKUP(Sales[[#This Row],[Product ID]],Products[],4,0)</f>
        <v>973.48</v>
      </c>
      <c r="K2255" s="1">
        <f>Sales[[#This Row],[Total Sales]]-Sales[[#This Row],[Cost price]]</f>
        <v>2830.5</v>
      </c>
      <c r="L2255" s="1" t="str">
        <f>TEXT(Sales[[#This Row],[Date and Time]],"dddd")</f>
        <v>Friday</v>
      </c>
      <c r="M2255" s="1" t="str">
        <f>TEXT(Sales[[#This Row],[Date and Time]],"mm")</f>
        <v>03</v>
      </c>
      <c r="N2255" s="10" t="str">
        <f>TEXT(Sales[[#This Row],[Date and Time]],"mmmm")</f>
        <v>March</v>
      </c>
    </row>
    <row r="2256" spans="1:14" x14ac:dyDescent="0.3">
      <c r="A2256" s="1" t="s">
        <v>5724</v>
      </c>
      <c r="B2256" s="2">
        <v>45570.099097222221</v>
      </c>
      <c r="C2256" s="1" t="s">
        <v>3392</v>
      </c>
      <c r="D2256" s="1" t="s">
        <v>2192</v>
      </c>
      <c r="E2256" s="1" t="s">
        <v>3466</v>
      </c>
      <c r="F2256" s="1" t="s">
        <v>3476</v>
      </c>
      <c r="G2256" s="1">
        <v>932.36</v>
      </c>
      <c r="H2256" s="1">
        <v>8</v>
      </c>
      <c r="I2256" s="1">
        <f>Sales[[#This Row],[Selling Price]]*H2256</f>
        <v>7458.88</v>
      </c>
      <c r="J2256" s="1">
        <f>VLOOKUP(Sales[[#This Row],[Product ID]],Products[],4,0)</f>
        <v>699.64</v>
      </c>
      <c r="K2256" s="1">
        <f>Sales[[#This Row],[Total Sales]]-Sales[[#This Row],[Cost price]]</f>
        <v>6759.24</v>
      </c>
      <c r="L2256" s="1" t="str">
        <f>TEXT(Sales[[#This Row],[Date and Time]],"dddd")</f>
        <v>Saturday</v>
      </c>
      <c r="M2256" s="1" t="str">
        <f>TEXT(Sales[[#This Row],[Date and Time]],"mm")</f>
        <v>10</v>
      </c>
      <c r="N2256" s="10" t="str">
        <f>TEXT(Sales[[#This Row],[Date and Time]],"mmmm")</f>
        <v>October</v>
      </c>
    </row>
    <row r="2257" spans="1:14" x14ac:dyDescent="0.3">
      <c r="A2257" s="1" t="s">
        <v>5725</v>
      </c>
      <c r="B2257" s="2">
        <v>45526.238622685189</v>
      </c>
      <c r="C2257" s="1" t="s">
        <v>3333</v>
      </c>
      <c r="D2257" s="1" t="s">
        <v>2108</v>
      </c>
      <c r="E2257" s="1" t="s">
        <v>3461</v>
      </c>
      <c r="F2257" s="1" t="s">
        <v>3467</v>
      </c>
      <c r="G2257" s="1">
        <v>904.24</v>
      </c>
      <c r="H2257" s="1">
        <v>10</v>
      </c>
      <c r="I2257" s="1">
        <f>Sales[[#This Row],[Selling Price]]*H2257</f>
        <v>9042.4</v>
      </c>
      <c r="J2257" s="1">
        <f>VLOOKUP(Sales[[#This Row],[Product ID]],Products[],4,0)</f>
        <v>783.02</v>
      </c>
      <c r="K2257" s="1">
        <f>Sales[[#This Row],[Total Sales]]-Sales[[#This Row],[Cost price]]</f>
        <v>8259.3799999999992</v>
      </c>
      <c r="L2257" s="1" t="str">
        <f>TEXT(Sales[[#This Row],[Date and Time]],"dddd")</f>
        <v>Thursday</v>
      </c>
      <c r="M2257" s="1" t="str">
        <f>TEXT(Sales[[#This Row],[Date and Time]],"mm")</f>
        <v>08</v>
      </c>
      <c r="N2257" s="10" t="str">
        <f>TEXT(Sales[[#This Row],[Date and Time]],"mmmm")</f>
        <v>August</v>
      </c>
    </row>
    <row r="2258" spans="1:14" x14ac:dyDescent="0.3">
      <c r="A2258" s="1" t="s">
        <v>5726</v>
      </c>
      <c r="B2258" s="2">
        <v>45466.08898148148</v>
      </c>
      <c r="C2258" s="1" t="s">
        <v>3388</v>
      </c>
      <c r="D2258" s="1" t="s">
        <v>1644</v>
      </c>
      <c r="E2258" s="1" t="s">
        <v>3464</v>
      </c>
      <c r="F2258" s="1" t="s">
        <v>3467</v>
      </c>
      <c r="G2258" s="1">
        <v>1607.38</v>
      </c>
      <c r="H2258" s="1">
        <v>9</v>
      </c>
      <c r="I2258" s="1">
        <f>Sales[[#This Row],[Selling Price]]*H2258</f>
        <v>14466.420000000002</v>
      </c>
      <c r="J2258" s="1">
        <f>VLOOKUP(Sales[[#This Row],[Product ID]],Products[],4,0)</f>
        <v>65.66</v>
      </c>
      <c r="K2258" s="1">
        <f>Sales[[#This Row],[Total Sales]]-Sales[[#This Row],[Cost price]]</f>
        <v>14400.760000000002</v>
      </c>
      <c r="L2258" s="1" t="str">
        <f>TEXT(Sales[[#This Row],[Date and Time]],"dddd")</f>
        <v>Sunday</v>
      </c>
      <c r="M2258" s="1" t="str">
        <f>TEXT(Sales[[#This Row],[Date and Time]],"mm")</f>
        <v>06</v>
      </c>
      <c r="N2258" s="10" t="str">
        <f>TEXT(Sales[[#This Row],[Date and Time]],"mmmm")</f>
        <v>June</v>
      </c>
    </row>
    <row r="2259" spans="1:14" x14ac:dyDescent="0.3">
      <c r="A2259" s="1" t="s">
        <v>5727</v>
      </c>
      <c r="B2259" s="2">
        <v>45448.953287037039</v>
      </c>
      <c r="C2259" s="1" t="s">
        <v>3300</v>
      </c>
      <c r="D2259" s="1" t="s">
        <v>2804</v>
      </c>
      <c r="E2259" s="1" t="s">
        <v>3471</v>
      </c>
      <c r="F2259" s="1" t="s">
        <v>3467</v>
      </c>
      <c r="G2259" s="1">
        <v>1197.78</v>
      </c>
      <c r="H2259" s="1">
        <v>6</v>
      </c>
      <c r="I2259" s="1">
        <f>Sales[[#This Row],[Selling Price]]*H2259</f>
        <v>7186.68</v>
      </c>
      <c r="J2259" s="1">
        <f>VLOOKUP(Sales[[#This Row],[Product ID]],Products[],4,0)</f>
        <v>762.05</v>
      </c>
      <c r="K2259" s="1">
        <f>Sales[[#This Row],[Total Sales]]-Sales[[#This Row],[Cost price]]</f>
        <v>6424.63</v>
      </c>
      <c r="L2259" s="1" t="str">
        <f>TEXT(Sales[[#This Row],[Date and Time]],"dddd")</f>
        <v>Wednesday</v>
      </c>
      <c r="M2259" s="1" t="str">
        <f>TEXT(Sales[[#This Row],[Date and Time]],"mm")</f>
        <v>06</v>
      </c>
      <c r="N2259" s="10" t="str">
        <f>TEXT(Sales[[#This Row],[Date and Time]],"mmmm")</f>
        <v>June</v>
      </c>
    </row>
    <row r="2260" spans="1:14" x14ac:dyDescent="0.3">
      <c r="A2260" s="1" t="s">
        <v>5728</v>
      </c>
      <c r="B2260" s="2">
        <v>45613.1721875</v>
      </c>
      <c r="C2260" s="1" t="s">
        <v>3335</v>
      </c>
      <c r="D2260" s="1" t="s">
        <v>2098</v>
      </c>
      <c r="E2260" s="1" t="s">
        <v>3479</v>
      </c>
      <c r="F2260" s="1" t="s">
        <v>3476</v>
      </c>
      <c r="G2260" s="1">
        <v>1162.9000000000001</v>
      </c>
      <c r="H2260" s="1">
        <v>4</v>
      </c>
      <c r="I2260" s="1">
        <f>Sales[[#This Row],[Selling Price]]*H2260</f>
        <v>4651.6000000000004</v>
      </c>
      <c r="J2260" s="1">
        <f>VLOOKUP(Sales[[#This Row],[Product ID]],Products[],4,0)</f>
        <v>303.60000000000002</v>
      </c>
      <c r="K2260" s="1">
        <f>Sales[[#This Row],[Total Sales]]-Sales[[#This Row],[Cost price]]</f>
        <v>4348</v>
      </c>
      <c r="L2260" s="1" t="str">
        <f>TEXT(Sales[[#This Row],[Date and Time]],"dddd")</f>
        <v>Sunday</v>
      </c>
      <c r="M2260" s="1" t="str">
        <f>TEXT(Sales[[#This Row],[Date and Time]],"mm")</f>
        <v>11</v>
      </c>
      <c r="N2260" s="10" t="str">
        <f>TEXT(Sales[[#This Row],[Date and Time]],"mmmm")</f>
        <v>November</v>
      </c>
    </row>
    <row r="2261" spans="1:14" x14ac:dyDescent="0.3">
      <c r="A2261" s="1" t="s">
        <v>5729</v>
      </c>
      <c r="B2261" s="2">
        <v>45319.76290509259</v>
      </c>
      <c r="C2261" s="1" t="s">
        <v>3325</v>
      </c>
      <c r="D2261" s="1" t="s">
        <v>530</v>
      </c>
      <c r="E2261" s="1" t="s">
        <v>3464</v>
      </c>
      <c r="F2261" s="1" t="s">
        <v>3472</v>
      </c>
      <c r="G2261" s="1">
        <v>635.69000000000005</v>
      </c>
      <c r="H2261" s="1">
        <v>7</v>
      </c>
      <c r="I2261" s="1">
        <f>Sales[[#This Row],[Selling Price]]*H2261</f>
        <v>4449.83</v>
      </c>
      <c r="J2261" s="1">
        <f>VLOOKUP(Sales[[#This Row],[Product ID]],Products[],4,0)</f>
        <v>670.34</v>
      </c>
      <c r="K2261" s="1">
        <f>Sales[[#This Row],[Total Sales]]-Sales[[#This Row],[Cost price]]</f>
        <v>3779.49</v>
      </c>
      <c r="L2261" s="1" t="str">
        <f>TEXT(Sales[[#This Row],[Date and Time]],"dddd")</f>
        <v>Sunday</v>
      </c>
      <c r="M2261" s="1" t="str">
        <f>TEXT(Sales[[#This Row],[Date and Time]],"mm")</f>
        <v>01</v>
      </c>
      <c r="N2261" s="10" t="str">
        <f>TEXT(Sales[[#This Row],[Date and Time]],"mmmm")</f>
        <v>January</v>
      </c>
    </row>
    <row r="2262" spans="1:14" x14ac:dyDescent="0.3">
      <c r="A2262" s="1" t="s">
        <v>5730</v>
      </c>
      <c r="B2262" s="2">
        <v>45348.958993055552</v>
      </c>
      <c r="C2262" s="1" t="s">
        <v>3348</v>
      </c>
      <c r="D2262" s="1" t="s">
        <v>1680</v>
      </c>
      <c r="E2262" s="1" t="s">
        <v>3471</v>
      </c>
      <c r="F2262" s="1" t="s">
        <v>3469</v>
      </c>
      <c r="G2262" s="1">
        <v>658.83</v>
      </c>
      <c r="H2262" s="1">
        <v>1</v>
      </c>
      <c r="I2262" s="1">
        <f>Sales[[#This Row],[Selling Price]]*H2262</f>
        <v>658.83</v>
      </c>
      <c r="J2262" s="1">
        <f>VLOOKUP(Sales[[#This Row],[Product ID]],Products[],4,0)</f>
        <v>307.60000000000002</v>
      </c>
      <c r="K2262" s="1">
        <f>Sales[[#This Row],[Total Sales]]-Sales[[#This Row],[Cost price]]</f>
        <v>351.23</v>
      </c>
      <c r="L2262" s="1" t="str">
        <f>TEXT(Sales[[#This Row],[Date and Time]],"dddd")</f>
        <v>Monday</v>
      </c>
      <c r="M2262" s="1" t="str">
        <f>TEXT(Sales[[#This Row],[Date and Time]],"mm")</f>
        <v>02</v>
      </c>
      <c r="N2262" s="10" t="str">
        <f>TEXT(Sales[[#This Row],[Date and Time]],"mmmm")</f>
        <v>February</v>
      </c>
    </row>
    <row r="2263" spans="1:14" x14ac:dyDescent="0.3">
      <c r="A2263" s="1" t="s">
        <v>5731</v>
      </c>
      <c r="B2263" s="2">
        <v>45386.459305555552</v>
      </c>
      <c r="C2263" s="1" t="s">
        <v>3423</v>
      </c>
      <c r="D2263" s="1" t="s">
        <v>2708</v>
      </c>
      <c r="E2263" s="1" t="s">
        <v>3464</v>
      </c>
      <c r="F2263" s="1" t="s">
        <v>3462</v>
      </c>
      <c r="G2263" s="1">
        <v>951.59</v>
      </c>
      <c r="H2263" s="1">
        <v>1</v>
      </c>
      <c r="I2263" s="1">
        <f>Sales[[#This Row],[Selling Price]]*H2263</f>
        <v>951.59</v>
      </c>
      <c r="J2263" s="1">
        <f>VLOOKUP(Sales[[#This Row],[Product ID]],Products[],4,0)</f>
        <v>388.3</v>
      </c>
      <c r="K2263" s="1">
        <f>Sales[[#This Row],[Total Sales]]-Sales[[#This Row],[Cost price]]</f>
        <v>563.29</v>
      </c>
      <c r="L2263" s="1" t="str">
        <f>TEXT(Sales[[#This Row],[Date and Time]],"dddd")</f>
        <v>Thursday</v>
      </c>
      <c r="M2263" s="1" t="str">
        <f>TEXT(Sales[[#This Row],[Date and Time]],"mm")</f>
        <v>04</v>
      </c>
      <c r="N2263" s="10" t="str">
        <f>TEXT(Sales[[#This Row],[Date and Time]],"mmmm")</f>
        <v>April</v>
      </c>
    </row>
    <row r="2264" spans="1:14" x14ac:dyDescent="0.3">
      <c r="A2264" s="1" t="s">
        <v>5732</v>
      </c>
      <c r="B2264" s="2">
        <v>45611.37222222222</v>
      </c>
      <c r="C2264" s="1" t="s">
        <v>3371</v>
      </c>
      <c r="D2264" s="1" t="s">
        <v>2239</v>
      </c>
      <c r="E2264" s="1" t="s">
        <v>3479</v>
      </c>
      <c r="F2264" s="1" t="s">
        <v>3476</v>
      </c>
      <c r="G2264" s="1">
        <v>717.13</v>
      </c>
      <c r="H2264" s="1">
        <v>4</v>
      </c>
      <c r="I2264" s="1">
        <f>Sales[[#This Row],[Selling Price]]*H2264</f>
        <v>2868.52</v>
      </c>
      <c r="J2264" s="1">
        <f>VLOOKUP(Sales[[#This Row],[Product ID]],Products[],4,0)</f>
        <v>370.52</v>
      </c>
      <c r="K2264" s="1">
        <f>Sales[[#This Row],[Total Sales]]-Sales[[#This Row],[Cost price]]</f>
        <v>2498</v>
      </c>
      <c r="L2264" s="1" t="str">
        <f>TEXT(Sales[[#This Row],[Date and Time]],"dddd")</f>
        <v>Friday</v>
      </c>
      <c r="M2264" s="1" t="str">
        <f>TEXT(Sales[[#This Row],[Date and Time]],"mm")</f>
        <v>11</v>
      </c>
      <c r="N2264" s="10" t="str">
        <f>TEXT(Sales[[#This Row],[Date and Time]],"mmmm")</f>
        <v>November</v>
      </c>
    </row>
    <row r="2265" spans="1:14" x14ac:dyDescent="0.3">
      <c r="A2265" s="1" t="s">
        <v>5733</v>
      </c>
      <c r="B2265" s="2">
        <v>45590.502916666665</v>
      </c>
      <c r="C2265" s="1" t="s">
        <v>3340</v>
      </c>
      <c r="D2265" s="1" t="s">
        <v>1686</v>
      </c>
      <c r="E2265" s="1" t="s">
        <v>3461</v>
      </c>
      <c r="F2265" s="1" t="s">
        <v>3472</v>
      </c>
      <c r="G2265" s="1">
        <v>644.19000000000005</v>
      </c>
      <c r="H2265" s="1">
        <v>2</v>
      </c>
      <c r="I2265" s="1">
        <f>Sales[[#This Row],[Selling Price]]*H2265</f>
        <v>1288.3800000000001</v>
      </c>
      <c r="J2265" s="1">
        <f>VLOOKUP(Sales[[#This Row],[Product ID]],Products[],4,0)</f>
        <v>834.4</v>
      </c>
      <c r="K2265" s="1">
        <f>Sales[[#This Row],[Total Sales]]-Sales[[#This Row],[Cost price]]</f>
        <v>453.98000000000013</v>
      </c>
      <c r="L2265" s="1" t="str">
        <f>TEXT(Sales[[#This Row],[Date and Time]],"dddd")</f>
        <v>Friday</v>
      </c>
      <c r="M2265" s="1" t="str">
        <f>TEXT(Sales[[#This Row],[Date and Time]],"mm")</f>
        <v>10</v>
      </c>
      <c r="N2265" s="10" t="str">
        <f>TEXT(Sales[[#This Row],[Date and Time]],"mmmm")</f>
        <v>October</v>
      </c>
    </row>
    <row r="2266" spans="1:14" x14ac:dyDescent="0.3">
      <c r="A2266" s="1" t="s">
        <v>5734</v>
      </c>
      <c r="B2266" s="2">
        <v>45441.072951388887</v>
      </c>
      <c r="C2266" s="1" t="s">
        <v>3304</v>
      </c>
      <c r="D2266" s="1" t="s">
        <v>3020</v>
      </c>
      <c r="E2266" s="1" t="s">
        <v>3464</v>
      </c>
      <c r="F2266" s="1" t="s">
        <v>3476</v>
      </c>
      <c r="G2266" s="1">
        <v>136.94</v>
      </c>
      <c r="H2266" s="1">
        <v>6</v>
      </c>
      <c r="I2266" s="1">
        <f>Sales[[#This Row],[Selling Price]]*H2266</f>
        <v>821.64</v>
      </c>
      <c r="J2266" s="1">
        <f>VLOOKUP(Sales[[#This Row],[Product ID]],Products[],4,0)</f>
        <v>17.89</v>
      </c>
      <c r="K2266" s="1">
        <f>Sales[[#This Row],[Total Sales]]-Sales[[#This Row],[Cost price]]</f>
        <v>803.75</v>
      </c>
      <c r="L2266" s="1" t="str">
        <f>TEXT(Sales[[#This Row],[Date and Time]],"dddd")</f>
        <v>Wednesday</v>
      </c>
      <c r="M2266" s="1" t="str">
        <f>TEXT(Sales[[#This Row],[Date and Time]],"mm")</f>
        <v>05</v>
      </c>
      <c r="N2266" s="10" t="str">
        <f>TEXT(Sales[[#This Row],[Date and Time]],"mmmm")</f>
        <v>May</v>
      </c>
    </row>
    <row r="2267" spans="1:14" x14ac:dyDescent="0.3">
      <c r="A2267" s="1" t="s">
        <v>5735</v>
      </c>
      <c r="B2267" s="2">
        <v>45369.587326388886</v>
      </c>
      <c r="C2267" s="1" t="s">
        <v>3324</v>
      </c>
      <c r="D2267" s="1" t="s">
        <v>1804</v>
      </c>
      <c r="E2267" s="1" t="s">
        <v>3471</v>
      </c>
      <c r="F2267" s="1" t="s">
        <v>3469</v>
      </c>
      <c r="G2267" s="1">
        <v>1353.67</v>
      </c>
      <c r="H2267" s="1">
        <v>4</v>
      </c>
      <c r="I2267" s="1">
        <f>Sales[[#This Row],[Selling Price]]*H2267</f>
        <v>5414.68</v>
      </c>
      <c r="J2267" s="1">
        <f>VLOOKUP(Sales[[#This Row],[Product ID]],Products[],4,0)</f>
        <v>427.85</v>
      </c>
      <c r="K2267" s="1">
        <f>Sales[[#This Row],[Total Sales]]-Sales[[#This Row],[Cost price]]</f>
        <v>4986.83</v>
      </c>
      <c r="L2267" s="1" t="str">
        <f>TEXT(Sales[[#This Row],[Date and Time]],"dddd")</f>
        <v>Monday</v>
      </c>
      <c r="M2267" s="1" t="str">
        <f>TEXT(Sales[[#This Row],[Date and Time]],"mm")</f>
        <v>03</v>
      </c>
      <c r="N2267" s="10" t="str">
        <f>TEXT(Sales[[#This Row],[Date and Time]],"mmmm")</f>
        <v>March</v>
      </c>
    </row>
    <row r="2268" spans="1:14" x14ac:dyDescent="0.3">
      <c r="A2268" s="1" t="s">
        <v>5736</v>
      </c>
      <c r="B2268" s="2">
        <v>45552.093043981484</v>
      </c>
      <c r="C2268" s="1" t="s">
        <v>3440</v>
      </c>
      <c r="D2268" s="1" t="s">
        <v>2183</v>
      </c>
      <c r="E2268" s="1" t="s">
        <v>3464</v>
      </c>
      <c r="F2268" s="1" t="s">
        <v>3467</v>
      </c>
      <c r="G2268" s="1">
        <v>1852.02</v>
      </c>
      <c r="H2268" s="1">
        <v>9</v>
      </c>
      <c r="I2268" s="1">
        <f>Sales[[#This Row],[Selling Price]]*H2268</f>
        <v>16668.18</v>
      </c>
      <c r="J2268" s="1">
        <f>VLOOKUP(Sales[[#This Row],[Product ID]],Products[],4,0)</f>
        <v>117.5</v>
      </c>
      <c r="K2268" s="1">
        <f>Sales[[#This Row],[Total Sales]]-Sales[[#This Row],[Cost price]]</f>
        <v>16550.68</v>
      </c>
      <c r="L2268" s="1" t="str">
        <f>TEXT(Sales[[#This Row],[Date and Time]],"dddd")</f>
        <v>Tuesday</v>
      </c>
      <c r="M2268" s="1" t="str">
        <f>TEXT(Sales[[#This Row],[Date and Time]],"mm")</f>
        <v>09</v>
      </c>
      <c r="N2268" s="10" t="str">
        <f>TEXT(Sales[[#This Row],[Date and Time]],"mmmm")</f>
        <v>September</v>
      </c>
    </row>
    <row r="2269" spans="1:14" x14ac:dyDescent="0.3">
      <c r="A2269" s="1" t="s">
        <v>5737</v>
      </c>
      <c r="B2269" s="2">
        <v>45530.571875000001</v>
      </c>
      <c r="C2269" s="1" t="s">
        <v>3322</v>
      </c>
      <c r="D2269" s="1" t="s">
        <v>1566</v>
      </c>
      <c r="E2269" s="1" t="s">
        <v>3479</v>
      </c>
      <c r="F2269" s="1" t="s">
        <v>3462</v>
      </c>
      <c r="G2269" s="1">
        <v>1339.42</v>
      </c>
      <c r="H2269" s="1">
        <v>2</v>
      </c>
      <c r="I2269" s="1">
        <f>Sales[[#This Row],[Selling Price]]*H2269</f>
        <v>2678.84</v>
      </c>
      <c r="J2269" s="1">
        <f>VLOOKUP(Sales[[#This Row],[Product ID]],Products[],4,0)</f>
        <v>35.22</v>
      </c>
      <c r="K2269" s="1">
        <f>Sales[[#This Row],[Total Sales]]-Sales[[#This Row],[Cost price]]</f>
        <v>2643.6200000000003</v>
      </c>
      <c r="L2269" s="1" t="str">
        <f>TEXT(Sales[[#This Row],[Date and Time]],"dddd")</f>
        <v>Monday</v>
      </c>
      <c r="M2269" s="1" t="str">
        <f>TEXT(Sales[[#This Row],[Date and Time]],"mm")</f>
        <v>08</v>
      </c>
      <c r="N2269" s="10" t="str">
        <f>TEXT(Sales[[#This Row],[Date and Time]],"mmmm")</f>
        <v>August</v>
      </c>
    </row>
    <row r="2270" spans="1:14" x14ac:dyDescent="0.3">
      <c r="A2270" s="1" t="s">
        <v>5738</v>
      </c>
      <c r="B2270" s="2">
        <v>45410.720000000001</v>
      </c>
      <c r="C2270" s="1" t="s">
        <v>3308</v>
      </c>
      <c r="D2270" s="1" t="s">
        <v>449</v>
      </c>
      <c r="E2270" s="1" t="s">
        <v>3464</v>
      </c>
      <c r="F2270" s="1" t="s">
        <v>3462</v>
      </c>
      <c r="G2270" s="1">
        <v>35.58</v>
      </c>
      <c r="H2270" s="1">
        <v>7</v>
      </c>
      <c r="I2270" s="1">
        <f>Sales[[#This Row],[Selling Price]]*H2270</f>
        <v>249.06</v>
      </c>
      <c r="J2270" s="1">
        <f>VLOOKUP(Sales[[#This Row],[Product ID]],Products[],4,0)</f>
        <v>998.57</v>
      </c>
      <c r="K2270" s="1">
        <f>Sales[[#This Row],[Total Sales]]-Sales[[#This Row],[Cost price]]</f>
        <v>-749.51</v>
      </c>
      <c r="L2270" s="1" t="str">
        <f>TEXT(Sales[[#This Row],[Date and Time]],"dddd")</f>
        <v>Sunday</v>
      </c>
      <c r="M2270" s="1" t="str">
        <f>TEXT(Sales[[#This Row],[Date and Time]],"mm")</f>
        <v>04</v>
      </c>
      <c r="N2270" s="10" t="str">
        <f>TEXT(Sales[[#This Row],[Date and Time]],"mmmm")</f>
        <v>April</v>
      </c>
    </row>
    <row r="2271" spans="1:14" x14ac:dyDescent="0.3">
      <c r="A2271" s="1" t="s">
        <v>5739</v>
      </c>
      <c r="B2271" s="2">
        <v>45405.863078703704</v>
      </c>
      <c r="C2271" s="1" t="s">
        <v>3442</v>
      </c>
      <c r="D2271" s="1" t="s">
        <v>1439</v>
      </c>
      <c r="E2271" s="1" t="s">
        <v>3461</v>
      </c>
      <c r="F2271" s="1" t="s">
        <v>3472</v>
      </c>
      <c r="G2271" s="1">
        <v>956.49</v>
      </c>
      <c r="H2271" s="1">
        <v>6</v>
      </c>
      <c r="I2271" s="1">
        <f>Sales[[#This Row],[Selling Price]]*H2271</f>
        <v>5738.9400000000005</v>
      </c>
      <c r="J2271" s="1">
        <f>VLOOKUP(Sales[[#This Row],[Product ID]],Products[],4,0)</f>
        <v>532.16999999999996</v>
      </c>
      <c r="K2271" s="1">
        <f>Sales[[#This Row],[Total Sales]]-Sales[[#This Row],[Cost price]]</f>
        <v>5206.7700000000004</v>
      </c>
      <c r="L2271" s="1" t="str">
        <f>TEXT(Sales[[#This Row],[Date and Time]],"dddd")</f>
        <v>Tuesday</v>
      </c>
      <c r="M2271" s="1" t="str">
        <f>TEXT(Sales[[#This Row],[Date and Time]],"mm")</f>
        <v>04</v>
      </c>
      <c r="N2271" s="10" t="str">
        <f>TEXT(Sales[[#This Row],[Date and Time]],"mmmm")</f>
        <v>April</v>
      </c>
    </row>
    <row r="2272" spans="1:14" x14ac:dyDescent="0.3">
      <c r="A2272" s="1" t="s">
        <v>5740</v>
      </c>
      <c r="B2272" s="2">
        <v>45340.76903935185</v>
      </c>
      <c r="C2272" s="1" t="s">
        <v>3430</v>
      </c>
      <c r="D2272" s="1" t="s">
        <v>2213</v>
      </c>
      <c r="E2272" s="1" t="s">
        <v>3479</v>
      </c>
      <c r="F2272" s="1" t="s">
        <v>3472</v>
      </c>
      <c r="G2272" s="1">
        <v>1358.03</v>
      </c>
      <c r="H2272" s="1">
        <v>7</v>
      </c>
      <c r="I2272" s="1">
        <f>Sales[[#This Row],[Selling Price]]*H2272</f>
        <v>9506.2099999999991</v>
      </c>
      <c r="J2272" s="1">
        <f>VLOOKUP(Sales[[#This Row],[Product ID]],Products[],4,0)</f>
        <v>102.73</v>
      </c>
      <c r="K2272" s="1">
        <f>Sales[[#This Row],[Total Sales]]-Sales[[#This Row],[Cost price]]</f>
        <v>9403.48</v>
      </c>
      <c r="L2272" s="1" t="str">
        <f>TEXT(Sales[[#This Row],[Date and Time]],"dddd")</f>
        <v>Sunday</v>
      </c>
      <c r="M2272" s="1" t="str">
        <f>TEXT(Sales[[#This Row],[Date and Time]],"mm")</f>
        <v>02</v>
      </c>
      <c r="N2272" s="10" t="str">
        <f>TEXT(Sales[[#This Row],[Date and Time]],"mmmm")</f>
        <v>February</v>
      </c>
    </row>
    <row r="2273" spans="1:14" x14ac:dyDescent="0.3">
      <c r="A2273" s="1" t="s">
        <v>5741</v>
      </c>
      <c r="B2273" s="2">
        <v>45341.27884259259</v>
      </c>
      <c r="C2273" s="1" t="s">
        <v>3350</v>
      </c>
      <c r="D2273" s="1" t="s">
        <v>2461</v>
      </c>
      <c r="E2273" s="1" t="s">
        <v>3466</v>
      </c>
      <c r="F2273" s="1" t="s">
        <v>3472</v>
      </c>
      <c r="G2273" s="1">
        <v>1589.74</v>
      </c>
      <c r="H2273" s="1">
        <v>1</v>
      </c>
      <c r="I2273" s="1">
        <f>Sales[[#This Row],[Selling Price]]*H2273</f>
        <v>1589.74</v>
      </c>
      <c r="J2273" s="1">
        <f>VLOOKUP(Sales[[#This Row],[Product ID]],Products[],4,0)</f>
        <v>943.24</v>
      </c>
      <c r="K2273" s="1">
        <f>Sales[[#This Row],[Total Sales]]-Sales[[#This Row],[Cost price]]</f>
        <v>646.5</v>
      </c>
      <c r="L2273" s="1" t="str">
        <f>TEXT(Sales[[#This Row],[Date and Time]],"dddd")</f>
        <v>Monday</v>
      </c>
      <c r="M2273" s="1" t="str">
        <f>TEXT(Sales[[#This Row],[Date and Time]],"mm")</f>
        <v>02</v>
      </c>
      <c r="N2273" s="10" t="str">
        <f>TEXT(Sales[[#This Row],[Date and Time]],"mmmm")</f>
        <v>February</v>
      </c>
    </row>
    <row r="2274" spans="1:14" x14ac:dyDescent="0.3">
      <c r="A2274" s="1" t="s">
        <v>5742</v>
      </c>
      <c r="B2274" s="2">
        <v>45419.785138888888</v>
      </c>
      <c r="C2274" s="1" t="s">
        <v>3354</v>
      </c>
      <c r="D2274" s="1" t="s">
        <v>1494</v>
      </c>
      <c r="E2274" s="1" t="s">
        <v>3471</v>
      </c>
      <c r="F2274" s="1" t="s">
        <v>3462</v>
      </c>
      <c r="G2274" s="1">
        <v>1416.64</v>
      </c>
      <c r="H2274" s="1">
        <v>2</v>
      </c>
      <c r="I2274" s="1">
        <f>Sales[[#This Row],[Selling Price]]*H2274</f>
        <v>2833.28</v>
      </c>
      <c r="J2274" s="1">
        <f>VLOOKUP(Sales[[#This Row],[Product ID]],Products[],4,0)</f>
        <v>294.83</v>
      </c>
      <c r="K2274" s="1">
        <f>Sales[[#This Row],[Total Sales]]-Sales[[#This Row],[Cost price]]</f>
        <v>2538.4500000000003</v>
      </c>
      <c r="L2274" s="1" t="str">
        <f>TEXT(Sales[[#This Row],[Date and Time]],"dddd")</f>
        <v>Tuesday</v>
      </c>
      <c r="M2274" s="1" t="str">
        <f>TEXT(Sales[[#This Row],[Date and Time]],"mm")</f>
        <v>05</v>
      </c>
      <c r="N2274" s="10" t="str">
        <f>TEXT(Sales[[#This Row],[Date and Time]],"mmmm")</f>
        <v>May</v>
      </c>
    </row>
    <row r="2275" spans="1:14" x14ac:dyDescent="0.3">
      <c r="A2275" s="1" t="s">
        <v>5743</v>
      </c>
      <c r="B2275" s="2">
        <v>45501.102511574078</v>
      </c>
      <c r="C2275" s="1" t="s">
        <v>3334</v>
      </c>
      <c r="D2275" s="1" t="s">
        <v>2448</v>
      </c>
      <c r="E2275" s="1" t="s">
        <v>3461</v>
      </c>
      <c r="F2275" s="1" t="s">
        <v>3472</v>
      </c>
      <c r="G2275" s="1">
        <v>104.86</v>
      </c>
      <c r="H2275" s="1">
        <v>5</v>
      </c>
      <c r="I2275" s="1">
        <f>Sales[[#This Row],[Selling Price]]*H2275</f>
        <v>524.29999999999995</v>
      </c>
      <c r="J2275" s="1">
        <f>VLOOKUP(Sales[[#This Row],[Product ID]],Products[],4,0)</f>
        <v>208.12</v>
      </c>
      <c r="K2275" s="1">
        <f>Sales[[#This Row],[Total Sales]]-Sales[[#This Row],[Cost price]]</f>
        <v>316.17999999999995</v>
      </c>
      <c r="L2275" s="1" t="str">
        <f>TEXT(Sales[[#This Row],[Date and Time]],"dddd")</f>
        <v>Sunday</v>
      </c>
      <c r="M2275" s="1" t="str">
        <f>TEXT(Sales[[#This Row],[Date and Time]],"mm")</f>
        <v>07</v>
      </c>
      <c r="N2275" s="10" t="str">
        <f>TEXT(Sales[[#This Row],[Date and Time]],"mmmm")</f>
        <v>July</v>
      </c>
    </row>
    <row r="2276" spans="1:14" x14ac:dyDescent="0.3">
      <c r="A2276" s="1" t="s">
        <v>5744</v>
      </c>
      <c r="B2276" s="2">
        <v>45379.228668981479</v>
      </c>
      <c r="C2276" s="1" t="s">
        <v>3424</v>
      </c>
      <c r="D2276" s="1" t="s">
        <v>1188</v>
      </c>
      <c r="E2276" s="1" t="s">
        <v>3464</v>
      </c>
      <c r="F2276" s="1" t="s">
        <v>3467</v>
      </c>
      <c r="G2276" s="1">
        <v>1102.07</v>
      </c>
      <c r="H2276" s="1">
        <v>4</v>
      </c>
      <c r="I2276" s="1">
        <f>Sales[[#This Row],[Selling Price]]*H2276</f>
        <v>4408.28</v>
      </c>
      <c r="J2276" s="1">
        <f>VLOOKUP(Sales[[#This Row],[Product ID]],Products[],4,0)</f>
        <v>485.76</v>
      </c>
      <c r="K2276" s="1">
        <f>Sales[[#This Row],[Total Sales]]-Sales[[#This Row],[Cost price]]</f>
        <v>3922.5199999999995</v>
      </c>
      <c r="L2276" s="1" t="str">
        <f>TEXT(Sales[[#This Row],[Date and Time]],"dddd")</f>
        <v>Thursday</v>
      </c>
      <c r="M2276" s="1" t="str">
        <f>TEXT(Sales[[#This Row],[Date and Time]],"mm")</f>
        <v>03</v>
      </c>
      <c r="N2276" s="10" t="str">
        <f>TEXT(Sales[[#This Row],[Date and Time]],"mmmm")</f>
        <v>March</v>
      </c>
    </row>
    <row r="2277" spans="1:14" x14ac:dyDescent="0.3">
      <c r="A2277" s="1" t="s">
        <v>5745</v>
      </c>
      <c r="B2277" s="2">
        <v>45469.546342592592</v>
      </c>
      <c r="C2277" s="1" t="s">
        <v>3383</v>
      </c>
      <c r="D2277" s="1" t="s">
        <v>3112</v>
      </c>
      <c r="E2277" s="1" t="s">
        <v>3466</v>
      </c>
      <c r="F2277" s="1" t="s">
        <v>3476</v>
      </c>
      <c r="G2277" s="1">
        <v>778.67</v>
      </c>
      <c r="H2277" s="1">
        <v>10</v>
      </c>
      <c r="I2277" s="1">
        <f>Sales[[#This Row],[Selling Price]]*H2277</f>
        <v>7786.7</v>
      </c>
      <c r="J2277" s="1">
        <f>VLOOKUP(Sales[[#This Row],[Product ID]],Products[],4,0)</f>
        <v>692.63</v>
      </c>
      <c r="K2277" s="1">
        <f>Sales[[#This Row],[Total Sales]]-Sales[[#This Row],[Cost price]]</f>
        <v>7094.07</v>
      </c>
      <c r="L2277" s="1" t="str">
        <f>TEXT(Sales[[#This Row],[Date and Time]],"dddd")</f>
        <v>Wednesday</v>
      </c>
      <c r="M2277" s="1" t="str">
        <f>TEXT(Sales[[#This Row],[Date and Time]],"mm")</f>
        <v>06</v>
      </c>
      <c r="N2277" s="10" t="str">
        <f>TEXT(Sales[[#This Row],[Date and Time]],"mmmm")</f>
        <v>June</v>
      </c>
    </row>
    <row r="2278" spans="1:14" x14ac:dyDescent="0.3">
      <c r="A2278" s="1" t="s">
        <v>5746</v>
      </c>
      <c r="B2278" s="2">
        <v>45596.793368055558</v>
      </c>
      <c r="C2278" s="1" t="s">
        <v>3417</v>
      </c>
      <c r="D2278" s="1" t="s">
        <v>218</v>
      </c>
      <c r="E2278" s="1" t="s">
        <v>3461</v>
      </c>
      <c r="F2278" s="1" t="s">
        <v>3476</v>
      </c>
      <c r="G2278" s="1">
        <v>566.09</v>
      </c>
      <c r="H2278" s="1">
        <v>5</v>
      </c>
      <c r="I2278" s="1">
        <f>Sales[[#This Row],[Selling Price]]*H2278</f>
        <v>2830.4500000000003</v>
      </c>
      <c r="J2278" s="1">
        <f>VLOOKUP(Sales[[#This Row],[Product ID]],Products[],4,0)</f>
        <v>648.5</v>
      </c>
      <c r="K2278" s="1">
        <f>Sales[[#This Row],[Total Sales]]-Sales[[#This Row],[Cost price]]</f>
        <v>2181.9500000000003</v>
      </c>
      <c r="L2278" s="1" t="str">
        <f>TEXT(Sales[[#This Row],[Date and Time]],"dddd")</f>
        <v>Thursday</v>
      </c>
      <c r="M2278" s="1" t="str">
        <f>TEXT(Sales[[#This Row],[Date and Time]],"mm")</f>
        <v>10</v>
      </c>
      <c r="N2278" s="10" t="str">
        <f>TEXT(Sales[[#This Row],[Date and Time]],"mmmm")</f>
        <v>October</v>
      </c>
    </row>
    <row r="2279" spans="1:14" x14ac:dyDescent="0.3">
      <c r="A2279" s="1" t="s">
        <v>5747</v>
      </c>
      <c r="B2279" s="2">
        <v>45397.518888888888</v>
      </c>
      <c r="C2279" s="1" t="s">
        <v>3308</v>
      </c>
      <c r="D2279" s="1" t="s">
        <v>1646</v>
      </c>
      <c r="E2279" s="1" t="s">
        <v>3464</v>
      </c>
      <c r="F2279" s="1" t="s">
        <v>3469</v>
      </c>
      <c r="G2279" s="1">
        <v>1364.86</v>
      </c>
      <c r="H2279" s="1">
        <v>8</v>
      </c>
      <c r="I2279" s="1">
        <f>Sales[[#This Row],[Selling Price]]*H2279</f>
        <v>10918.88</v>
      </c>
      <c r="J2279" s="1">
        <f>VLOOKUP(Sales[[#This Row],[Product ID]],Products[],4,0)</f>
        <v>998.57</v>
      </c>
      <c r="K2279" s="1">
        <f>Sales[[#This Row],[Total Sales]]-Sales[[#This Row],[Cost price]]</f>
        <v>9920.31</v>
      </c>
      <c r="L2279" s="1" t="str">
        <f>TEXT(Sales[[#This Row],[Date and Time]],"dddd")</f>
        <v>Monday</v>
      </c>
      <c r="M2279" s="1" t="str">
        <f>TEXT(Sales[[#This Row],[Date and Time]],"mm")</f>
        <v>04</v>
      </c>
      <c r="N2279" s="10" t="str">
        <f>TEXT(Sales[[#This Row],[Date and Time]],"mmmm")</f>
        <v>April</v>
      </c>
    </row>
    <row r="2280" spans="1:14" x14ac:dyDescent="0.3">
      <c r="A2280" s="1" t="s">
        <v>5748</v>
      </c>
      <c r="B2280" s="2">
        <v>45373.498356481483</v>
      </c>
      <c r="C2280" s="1" t="s">
        <v>3413</v>
      </c>
      <c r="D2280" s="1" t="s">
        <v>1834</v>
      </c>
      <c r="E2280" s="1" t="s">
        <v>3471</v>
      </c>
      <c r="F2280" s="1" t="s">
        <v>3462</v>
      </c>
      <c r="G2280" s="1">
        <v>965.73</v>
      </c>
      <c r="H2280" s="1">
        <v>8</v>
      </c>
      <c r="I2280" s="1">
        <f>Sales[[#This Row],[Selling Price]]*H2280</f>
        <v>7725.84</v>
      </c>
      <c r="J2280" s="1">
        <f>VLOOKUP(Sales[[#This Row],[Product ID]],Products[],4,0)</f>
        <v>311.56</v>
      </c>
      <c r="K2280" s="1">
        <f>Sales[[#This Row],[Total Sales]]-Sales[[#This Row],[Cost price]]</f>
        <v>7414.28</v>
      </c>
      <c r="L2280" s="1" t="str">
        <f>TEXT(Sales[[#This Row],[Date and Time]],"dddd")</f>
        <v>Friday</v>
      </c>
      <c r="M2280" s="1" t="str">
        <f>TEXT(Sales[[#This Row],[Date and Time]],"mm")</f>
        <v>03</v>
      </c>
      <c r="N2280" s="10" t="str">
        <f>TEXT(Sales[[#This Row],[Date and Time]],"mmmm")</f>
        <v>March</v>
      </c>
    </row>
    <row r="2281" spans="1:14" x14ac:dyDescent="0.3">
      <c r="A2281" s="1" t="s">
        <v>5749</v>
      </c>
      <c r="B2281" s="2">
        <v>45304.582025462965</v>
      </c>
      <c r="C2281" s="1" t="s">
        <v>3302</v>
      </c>
      <c r="D2281" s="1" t="s">
        <v>396</v>
      </c>
      <c r="E2281" s="1" t="s">
        <v>3466</v>
      </c>
      <c r="F2281" s="1" t="s">
        <v>3476</v>
      </c>
      <c r="G2281" s="1">
        <v>891.66</v>
      </c>
      <c r="H2281" s="1">
        <v>8</v>
      </c>
      <c r="I2281" s="1">
        <f>Sales[[#This Row],[Selling Price]]*H2281</f>
        <v>7133.28</v>
      </c>
      <c r="J2281" s="1">
        <f>VLOOKUP(Sales[[#This Row],[Product ID]],Products[],4,0)</f>
        <v>71.47</v>
      </c>
      <c r="K2281" s="1">
        <f>Sales[[#This Row],[Total Sales]]-Sales[[#This Row],[Cost price]]</f>
        <v>7061.8099999999995</v>
      </c>
      <c r="L2281" s="1" t="str">
        <f>TEXT(Sales[[#This Row],[Date and Time]],"dddd")</f>
        <v>Saturday</v>
      </c>
      <c r="M2281" s="1" t="str">
        <f>TEXT(Sales[[#This Row],[Date and Time]],"mm")</f>
        <v>01</v>
      </c>
      <c r="N2281" s="10" t="str">
        <f>TEXT(Sales[[#This Row],[Date and Time]],"mmmm")</f>
        <v>January</v>
      </c>
    </row>
    <row r="2282" spans="1:14" x14ac:dyDescent="0.3">
      <c r="A2282" s="1" t="s">
        <v>5750</v>
      </c>
      <c r="B2282" s="2">
        <v>45538.771655092591</v>
      </c>
      <c r="C2282" s="1" t="s">
        <v>3338</v>
      </c>
      <c r="D2282" s="1" t="s">
        <v>2378</v>
      </c>
      <c r="E2282" s="1" t="s">
        <v>3464</v>
      </c>
      <c r="F2282" s="1" t="s">
        <v>3462</v>
      </c>
      <c r="G2282" s="1">
        <v>1442.85</v>
      </c>
      <c r="H2282" s="1">
        <v>6</v>
      </c>
      <c r="I2282" s="1">
        <f>Sales[[#This Row],[Selling Price]]*H2282</f>
        <v>8657.0999999999985</v>
      </c>
      <c r="J2282" s="1">
        <f>VLOOKUP(Sales[[#This Row],[Product ID]],Products[],4,0)</f>
        <v>15.69</v>
      </c>
      <c r="K2282" s="1">
        <f>Sales[[#This Row],[Total Sales]]-Sales[[#This Row],[Cost price]]</f>
        <v>8641.409999999998</v>
      </c>
      <c r="L2282" s="1" t="str">
        <f>TEXT(Sales[[#This Row],[Date and Time]],"dddd")</f>
        <v>Tuesday</v>
      </c>
      <c r="M2282" s="1" t="str">
        <f>TEXT(Sales[[#This Row],[Date and Time]],"mm")</f>
        <v>09</v>
      </c>
      <c r="N2282" s="10" t="str">
        <f>TEXT(Sales[[#This Row],[Date and Time]],"mmmm")</f>
        <v>September</v>
      </c>
    </row>
    <row r="2283" spans="1:14" x14ac:dyDescent="0.3">
      <c r="A2283" s="1" t="s">
        <v>5751</v>
      </c>
      <c r="B2283" s="2">
        <v>45383.536435185182</v>
      </c>
      <c r="C2283" s="1" t="s">
        <v>3289</v>
      </c>
      <c r="D2283" s="1" t="s">
        <v>1433</v>
      </c>
      <c r="E2283" s="1" t="s">
        <v>3464</v>
      </c>
      <c r="F2283" s="1" t="s">
        <v>3472</v>
      </c>
      <c r="G2283" s="1">
        <v>595.92999999999995</v>
      </c>
      <c r="H2283" s="1">
        <v>8</v>
      </c>
      <c r="I2283" s="1">
        <f>Sales[[#This Row],[Selling Price]]*H2283</f>
        <v>4767.4399999999996</v>
      </c>
      <c r="J2283" s="1">
        <f>VLOOKUP(Sales[[#This Row],[Product ID]],Products[],4,0)</f>
        <v>184.29</v>
      </c>
      <c r="K2283" s="1">
        <f>Sales[[#This Row],[Total Sales]]-Sales[[#This Row],[Cost price]]</f>
        <v>4583.1499999999996</v>
      </c>
      <c r="L2283" s="1" t="str">
        <f>TEXT(Sales[[#This Row],[Date and Time]],"dddd")</f>
        <v>Monday</v>
      </c>
      <c r="M2283" s="1" t="str">
        <f>TEXT(Sales[[#This Row],[Date and Time]],"mm")</f>
        <v>04</v>
      </c>
      <c r="N2283" s="10" t="str">
        <f>TEXT(Sales[[#This Row],[Date and Time]],"mmmm")</f>
        <v>April</v>
      </c>
    </row>
    <row r="2284" spans="1:14" x14ac:dyDescent="0.3">
      <c r="A2284" s="1" t="s">
        <v>5752</v>
      </c>
      <c r="B2284" s="2">
        <v>45322.690150462964</v>
      </c>
      <c r="C2284" s="1" t="s">
        <v>3303</v>
      </c>
      <c r="D2284" s="1" t="s">
        <v>2040</v>
      </c>
      <c r="E2284" s="1" t="s">
        <v>3464</v>
      </c>
      <c r="F2284" s="1" t="s">
        <v>3462</v>
      </c>
      <c r="G2284" s="1">
        <v>1709.36</v>
      </c>
      <c r="H2284" s="1">
        <v>2</v>
      </c>
      <c r="I2284" s="1">
        <f>Sales[[#This Row],[Selling Price]]*H2284</f>
        <v>3418.72</v>
      </c>
      <c r="J2284" s="1">
        <f>VLOOKUP(Sales[[#This Row],[Product ID]],Products[],4,0)</f>
        <v>752.34</v>
      </c>
      <c r="K2284" s="1">
        <f>Sales[[#This Row],[Total Sales]]-Sales[[#This Row],[Cost price]]</f>
        <v>2666.3799999999997</v>
      </c>
      <c r="L2284" s="1" t="str">
        <f>TEXT(Sales[[#This Row],[Date and Time]],"dddd")</f>
        <v>Wednesday</v>
      </c>
      <c r="M2284" s="1" t="str">
        <f>TEXT(Sales[[#This Row],[Date and Time]],"mm")</f>
        <v>01</v>
      </c>
      <c r="N2284" s="10" t="str">
        <f>TEXT(Sales[[#This Row],[Date and Time]],"mmmm")</f>
        <v>January</v>
      </c>
    </row>
    <row r="2285" spans="1:14" x14ac:dyDescent="0.3">
      <c r="A2285" s="1" t="s">
        <v>5753</v>
      </c>
      <c r="B2285" s="2">
        <v>45393.862766203703</v>
      </c>
      <c r="C2285" s="1" t="s">
        <v>3365</v>
      </c>
      <c r="D2285" s="1" t="s">
        <v>1978</v>
      </c>
      <c r="E2285" s="1" t="s">
        <v>3461</v>
      </c>
      <c r="F2285" s="1" t="s">
        <v>3476</v>
      </c>
      <c r="G2285" s="1">
        <v>992.96</v>
      </c>
      <c r="H2285" s="1">
        <v>3</v>
      </c>
      <c r="I2285" s="1">
        <f>Sales[[#This Row],[Selling Price]]*H2285</f>
        <v>2978.88</v>
      </c>
      <c r="J2285" s="1">
        <f>VLOOKUP(Sales[[#This Row],[Product ID]],Products[],4,0)</f>
        <v>104.7</v>
      </c>
      <c r="K2285" s="1">
        <f>Sales[[#This Row],[Total Sales]]-Sales[[#This Row],[Cost price]]</f>
        <v>2874.1800000000003</v>
      </c>
      <c r="L2285" s="1" t="str">
        <f>TEXT(Sales[[#This Row],[Date and Time]],"dddd")</f>
        <v>Thursday</v>
      </c>
      <c r="M2285" s="1" t="str">
        <f>TEXT(Sales[[#This Row],[Date and Time]],"mm")</f>
        <v>04</v>
      </c>
      <c r="N2285" s="10" t="str">
        <f>TEXT(Sales[[#This Row],[Date and Time]],"mmmm")</f>
        <v>April</v>
      </c>
    </row>
    <row r="2286" spans="1:14" x14ac:dyDescent="0.3">
      <c r="A2286" s="1" t="s">
        <v>5754</v>
      </c>
      <c r="B2286" s="2">
        <v>45389.99391203704</v>
      </c>
      <c r="C2286" s="1" t="s">
        <v>3321</v>
      </c>
      <c r="D2286" s="1" t="s">
        <v>2789</v>
      </c>
      <c r="E2286" s="1" t="s">
        <v>3466</v>
      </c>
      <c r="F2286" s="1" t="s">
        <v>3469</v>
      </c>
      <c r="G2286" s="1">
        <v>1213.51</v>
      </c>
      <c r="H2286" s="1">
        <v>8</v>
      </c>
      <c r="I2286" s="1">
        <f>Sales[[#This Row],[Selling Price]]*H2286</f>
        <v>9708.08</v>
      </c>
      <c r="J2286" s="1">
        <f>VLOOKUP(Sales[[#This Row],[Product ID]],Products[],4,0)</f>
        <v>57.64</v>
      </c>
      <c r="K2286" s="1">
        <f>Sales[[#This Row],[Total Sales]]-Sales[[#This Row],[Cost price]]</f>
        <v>9650.44</v>
      </c>
      <c r="L2286" s="1" t="str">
        <f>TEXT(Sales[[#This Row],[Date and Time]],"dddd")</f>
        <v>Sunday</v>
      </c>
      <c r="M2286" s="1" t="str">
        <f>TEXT(Sales[[#This Row],[Date and Time]],"mm")</f>
        <v>04</v>
      </c>
      <c r="N2286" s="10" t="str">
        <f>TEXT(Sales[[#This Row],[Date and Time]],"mmmm")</f>
        <v>April</v>
      </c>
    </row>
    <row r="2287" spans="1:14" x14ac:dyDescent="0.3">
      <c r="A2287" s="1" t="s">
        <v>5755</v>
      </c>
      <c r="B2287" s="2">
        <v>45458.572233796294</v>
      </c>
      <c r="C2287" s="1" t="s">
        <v>3313</v>
      </c>
      <c r="D2287" s="1" t="s">
        <v>848</v>
      </c>
      <c r="E2287" s="1" t="s">
        <v>3466</v>
      </c>
      <c r="F2287" s="1" t="s">
        <v>3462</v>
      </c>
      <c r="G2287" s="1">
        <v>1879.19</v>
      </c>
      <c r="H2287" s="1">
        <v>2</v>
      </c>
      <c r="I2287" s="1">
        <f>Sales[[#This Row],[Selling Price]]*H2287</f>
        <v>3758.38</v>
      </c>
      <c r="J2287" s="1">
        <f>VLOOKUP(Sales[[#This Row],[Product ID]],Products[],4,0)</f>
        <v>778.48</v>
      </c>
      <c r="K2287" s="1">
        <f>Sales[[#This Row],[Total Sales]]-Sales[[#This Row],[Cost price]]</f>
        <v>2979.9</v>
      </c>
      <c r="L2287" s="1" t="str">
        <f>TEXT(Sales[[#This Row],[Date and Time]],"dddd")</f>
        <v>Saturday</v>
      </c>
      <c r="M2287" s="1" t="str">
        <f>TEXT(Sales[[#This Row],[Date and Time]],"mm")</f>
        <v>06</v>
      </c>
      <c r="N2287" s="10" t="str">
        <f>TEXT(Sales[[#This Row],[Date and Time]],"mmmm")</f>
        <v>June</v>
      </c>
    </row>
    <row r="2288" spans="1:14" x14ac:dyDescent="0.3">
      <c r="A2288" s="1" t="s">
        <v>5756</v>
      </c>
      <c r="B2288" s="2">
        <v>45546.932106481479</v>
      </c>
      <c r="C2288" s="1" t="s">
        <v>3302</v>
      </c>
      <c r="D2288" s="1" t="s">
        <v>583</v>
      </c>
      <c r="E2288" s="1" t="s">
        <v>3461</v>
      </c>
      <c r="F2288" s="1" t="s">
        <v>3469</v>
      </c>
      <c r="G2288" s="1">
        <v>1249.8</v>
      </c>
      <c r="H2288" s="1">
        <v>8</v>
      </c>
      <c r="I2288" s="1">
        <f>Sales[[#This Row],[Selling Price]]*H2288</f>
        <v>9998.4</v>
      </c>
      <c r="J2288" s="1">
        <f>VLOOKUP(Sales[[#This Row],[Product ID]],Products[],4,0)</f>
        <v>71.47</v>
      </c>
      <c r="K2288" s="1">
        <f>Sales[[#This Row],[Total Sales]]-Sales[[#This Row],[Cost price]]</f>
        <v>9926.93</v>
      </c>
      <c r="L2288" s="1" t="str">
        <f>TEXT(Sales[[#This Row],[Date and Time]],"dddd")</f>
        <v>Wednesday</v>
      </c>
      <c r="M2288" s="1" t="str">
        <f>TEXT(Sales[[#This Row],[Date and Time]],"mm")</f>
        <v>09</v>
      </c>
      <c r="N2288" s="10" t="str">
        <f>TEXT(Sales[[#This Row],[Date and Time]],"mmmm")</f>
        <v>September</v>
      </c>
    </row>
    <row r="2289" spans="1:14" x14ac:dyDescent="0.3">
      <c r="A2289" s="1" t="s">
        <v>5757</v>
      </c>
      <c r="B2289" s="2">
        <v>45514.919583333336</v>
      </c>
      <c r="C2289" s="1" t="s">
        <v>3345</v>
      </c>
      <c r="D2289" s="1" t="s">
        <v>2355</v>
      </c>
      <c r="E2289" s="1" t="s">
        <v>3461</v>
      </c>
      <c r="F2289" s="1" t="s">
        <v>3472</v>
      </c>
      <c r="G2289" s="1">
        <v>282.05</v>
      </c>
      <c r="H2289" s="1">
        <v>6</v>
      </c>
      <c r="I2289" s="1">
        <f>Sales[[#This Row],[Selling Price]]*H2289</f>
        <v>1692.3000000000002</v>
      </c>
      <c r="J2289" s="1">
        <f>VLOOKUP(Sales[[#This Row],[Product ID]],Products[],4,0)</f>
        <v>762.47</v>
      </c>
      <c r="K2289" s="1">
        <f>Sales[[#This Row],[Total Sales]]-Sales[[#This Row],[Cost price]]</f>
        <v>929.83000000000015</v>
      </c>
      <c r="L2289" s="1" t="str">
        <f>TEXT(Sales[[#This Row],[Date and Time]],"dddd")</f>
        <v>Saturday</v>
      </c>
      <c r="M2289" s="1" t="str">
        <f>TEXT(Sales[[#This Row],[Date and Time]],"mm")</f>
        <v>08</v>
      </c>
      <c r="N2289" s="10" t="str">
        <f>TEXT(Sales[[#This Row],[Date and Time]],"mmmm")</f>
        <v>August</v>
      </c>
    </row>
    <row r="2290" spans="1:14" x14ac:dyDescent="0.3">
      <c r="A2290" s="1" t="s">
        <v>5758</v>
      </c>
      <c r="B2290" s="2">
        <v>45385.146458333336</v>
      </c>
      <c r="C2290" s="1" t="s">
        <v>3269</v>
      </c>
      <c r="D2290" s="1" t="s">
        <v>2233</v>
      </c>
      <c r="E2290" s="1" t="s">
        <v>3466</v>
      </c>
      <c r="F2290" s="1" t="s">
        <v>3476</v>
      </c>
      <c r="G2290" s="1">
        <v>1649.43</v>
      </c>
      <c r="H2290" s="1">
        <v>3</v>
      </c>
      <c r="I2290" s="1">
        <f>Sales[[#This Row],[Selling Price]]*H2290</f>
        <v>4948.29</v>
      </c>
      <c r="J2290" s="1">
        <f>VLOOKUP(Sales[[#This Row],[Product ID]],Products[],4,0)</f>
        <v>627.66</v>
      </c>
      <c r="K2290" s="1">
        <f>Sales[[#This Row],[Total Sales]]-Sales[[#This Row],[Cost price]]</f>
        <v>4320.63</v>
      </c>
      <c r="L2290" s="1" t="str">
        <f>TEXT(Sales[[#This Row],[Date and Time]],"dddd")</f>
        <v>Wednesday</v>
      </c>
      <c r="M2290" s="1" t="str">
        <f>TEXT(Sales[[#This Row],[Date and Time]],"mm")</f>
        <v>04</v>
      </c>
      <c r="N2290" s="10" t="str">
        <f>TEXT(Sales[[#This Row],[Date and Time]],"mmmm")</f>
        <v>April</v>
      </c>
    </row>
    <row r="2291" spans="1:14" x14ac:dyDescent="0.3">
      <c r="A2291" s="1" t="s">
        <v>5759</v>
      </c>
      <c r="B2291" s="2">
        <v>45350.654548611114</v>
      </c>
      <c r="C2291" s="1" t="s">
        <v>3335</v>
      </c>
      <c r="D2291" s="1" t="s">
        <v>479</v>
      </c>
      <c r="E2291" s="1" t="s">
        <v>3466</v>
      </c>
      <c r="F2291" s="1" t="s">
        <v>3476</v>
      </c>
      <c r="G2291" s="1">
        <v>1335.13</v>
      </c>
      <c r="H2291" s="1">
        <v>10</v>
      </c>
      <c r="I2291" s="1">
        <f>Sales[[#This Row],[Selling Price]]*H2291</f>
        <v>13351.300000000001</v>
      </c>
      <c r="J2291" s="1">
        <f>VLOOKUP(Sales[[#This Row],[Product ID]],Products[],4,0)</f>
        <v>303.60000000000002</v>
      </c>
      <c r="K2291" s="1">
        <f>Sales[[#This Row],[Total Sales]]-Sales[[#This Row],[Cost price]]</f>
        <v>13047.7</v>
      </c>
      <c r="L2291" s="1" t="str">
        <f>TEXT(Sales[[#This Row],[Date and Time]],"dddd")</f>
        <v>Wednesday</v>
      </c>
      <c r="M2291" s="1" t="str">
        <f>TEXT(Sales[[#This Row],[Date and Time]],"mm")</f>
        <v>02</v>
      </c>
      <c r="N2291" s="10" t="str">
        <f>TEXT(Sales[[#This Row],[Date and Time]],"mmmm")</f>
        <v>February</v>
      </c>
    </row>
    <row r="2292" spans="1:14" x14ac:dyDescent="0.3">
      <c r="A2292" s="1" t="s">
        <v>5760</v>
      </c>
      <c r="B2292" s="2">
        <v>45346.579456018517</v>
      </c>
      <c r="C2292" s="1" t="s">
        <v>3293</v>
      </c>
      <c r="D2292" s="1" t="s">
        <v>1065</v>
      </c>
      <c r="E2292" s="1" t="s">
        <v>3479</v>
      </c>
      <c r="F2292" s="1" t="s">
        <v>3469</v>
      </c>
      <c r="G2292" s="1">
        <v>475.44</v>
      </c>
      <c r="H2292" s="1">
        <v>10</v>
      </c>
      <c r="I2292" s="1">
        <f>Sales[[#This Row],[Selling Price]]*H2292</f>
        <v>4754.3999999999996</v>
      </c>
      <c r="J2292" s="1">
        <f>VLOOKUP(Sales[[#This Row],[Product ID]],Products[],4,0)</f>
        <v>174.99</v>
      </c>
      <c r="K2292" s="1">
        <f>Sales[[#This Row],[Total Sales]]-Sales[[#This Row],[Cost price]]</f>
        <v>4579.41</v>
      </c>
      <c r="L2292" s="1" t="str">
        <f>TEXT(Sales[[#This Row],[Date and Time]],"dddd")</f>
        <v>Saturday</v>
      </c>
      <c r="M2292" s="1" t="str">
        <f>TEXT(Sales[[#This Row],[Date and Time]],"mm")</f>
        <v>02</v>
      </c>
      <c r="N2292" s="10" t="str">
        <f>TEXT(Sales[[#This Row],[Date and Time]],"mmmm")</f>
        <v>February</v>
      </c>
    </row>
    <row r="2293" spans="1:14" x14ac:dyDescent="0.3">
      <c r="A2293" s="1" t="s">
        <v>5761</v>
      </c>
      <c r="B2293" s="2">
        <v>45565.357905092591</v>
      </c>
      <c r="C2293" s="1" t="s">
        <v>3438</v>
      </c>
      <c r="D2293" s="1" t="s">
        <v>2801</v>
      </c>
      <c r="E2293" s="1" t="s">
        <v>3466</v>
      </c>
      <c r="F2293" s="1" t="s">
        <v>3462</v>
      </c>
      <c r="G2293" s="1">
        <v>1393.42</v>
      </c>
      <c r="H2293" s="1">
        <v>10</v>
      </c>
      <c r="I2293" s="1">
        <f>Sales[[#This Row],[Selling Price]]*H2293</f>
        <v>13934.2</v>
      </c>
      <c r="J2293" s="1">
        <f>VLOOKUP(Sales[[#This Row],[Product ID]],Products[],4,0)</f>
        <v>751.58</v>
      </c>
      <c r="K2293" s="1">
        <f>Sales[[#This Row],[Total Sales]]-Sales[[#This Row],[Cost price]]</f>
        <v>13182.62</v>
      </c>
      <c r="L2293" s="1" t="str">
        <f>TEXT(Sales[[#This Row],[Date and Time]],"dddd")</f>
        <v>Monday</v>
      </c>
      <c r="M2293" s="1" t="str">
        <f>TEXT(Sales[[#This Row],[Date and Time]],"mm")</f>
        <v>09</v>
      </c>
      <c r="N2293" s="10" t="str">
        <f>TEXT(Sales[[#This Row],[Date and Time]],"mmmm")</f>
        <v>September</v>
      </c>
    </row>
    <row r="2294" spans="1:14" x14ac:dyDescent="0.3">
      <c r="A2294" s="1" t="s">
        <v>5762</v>
      </c>
      <c r="B2294" s="2">
        <v>45326.712337962963</v>
      </c>
      <c r="C2294" s="1" t="s">
        <v>3275</v>
      </c>
      <c r="D2294" s="1" t="s">
        <v>2901</v>
      </c>
      <c r="E2294" s="1" t="s">
        <v>3479</v>
      </c>
      <c r="F2294" s="1" t="s">
        <v>3467</v>
      </c>
      <c r="G2294" s="1">
        <v>884.25</v>
      </c>
      <c r="H2294" s="1">
        <v>1</v>
      </c>
      <c r="I2294" s="1">
        <f>Sales[[#This Row],[Selling Price]]*H2294</f>
        <v>884.25</v>
      </c>
      <c r="J2294" s="1">
        <f>VLOOKUP(Sales[[#This Row],[Product ID]],Products[],4,0)</f>
        <v>363.91</v>
      </c>
      <c r="K2294" s="1">
        <f>Sales[[#This Row],[Total Sales]]-Sales[[#This Row],[Cost price]]</f>
        <v>520.33999999999992</v>
      </c>
      <c r="L2294" s="1" t="str">
        <f>TEXT(Sales[[#This Row],[Date and Time]],"dddd")</f>
        <v>Sunday</v>
      </c>
      <c r="M2294" s="1" t="str">
        <f>TEXT(Sales[[#This Row],[Date and Time]],"mm")</f>
        <v>02</v>
      </c>
      <c r="N2294" s="10" t="str">
        <f>TEXT(Sales[[#This Row],[Date and Time]],"mmmm")</f>
        <v>February</v>
      </c>
    </row>
    <row r="2295" spans="1:14" x14ac:dyDescent="0.3">
      <c r="A2295" s="1" t="s">
        <v>5763</v>
      </c>
      <c r="B2295" s="2">
        <v>45367.013275462959</v>
      </c>
      <c r="C2295" s="1" t="s">
        <v>3416</v>
      </c>
      <c r="D2295" s="1" t="s">
        <v>365</v>
      </c>
      <c r="E2295" s="1" t="s">
        <v>3471</v>
      </c>
      <c r="F2295" s="1" t="s">
        <v>3467</v>
      </c>
      <c r="G2295" s="1">
        <v>647.59</v>
      </c>
      <c r="H2295" s="1">
        <v>2</v>
      </c>
      <c r="I2295" s="1">
        <f>Sales[[#This Row],[Selling Price]]*H2295</f>
        <v>1295.18</v>
      </c>
      <c r="J2295" s="1">
        <f>VLOOKUP(Sales[[#This Row],[Product ID]],Products[],4,0)</f>
        <v>753.5</v>
      </c>
      <c r="K2295" s="1">
        <f>Sales[[#This Row],[Total Sales]]-Sales[[#This Row],[Cost price]]</f>
        <v>541.68000000000006</v>
      </c>
      <c r="L2295" s="1" t="str">
        <f>TEXT(Sales[[#This Row],[Date and Time]],"dddd")</f>
        <v>Saturday</v>
      </c>
      <c r="M2295" s="1" t="str">
        <f>TEXT(Sales[[#This Row],[Date and Time]],"mm")</f>
        <v>03</v>
      </c>
      <c r="N2295" s="10" t="str">
        <f>TEXT(Sales[[#This Row],[Date and Time]],"mmmm")</f>
        <v>March</v>
      </c>
    </row>
    <row r="2296" spans="1:14" x14ac:dyDescent="0.3">
      <c r="A2296" s="1" t="s">
        <v>5764</v>
      </c>
      <c r="B2296" s="2">
        <v>45582.750856481478</v>
      </c>
      <c r="C2296" s="1" t="s">
        <v>3259</v>
      </c>
      <c r="D2296" s="1" t="s">
        <v>1485</v>
      </c>
      <c r="E2296" s="1" t="s">
        <v>3461</v>
      </c>
      <c r="F2296" s="1" t="s">
        <v>3472</v>
      </c>
      <c r="G2296" s="1">
        <v>562.64</v>
      </c>
      <c r="H2296" s="1">
        <v>8</v>
      </c>
      <c r="I2296" s="1">
        <f>Sales[[#This Row],[Selling Price]]*H2296</f>
        <v>4501.12</v>
      </c>
      <c r="J2296" s="1">
        <f>VLOOKUP(Sales[[#This Row],[Product ID]],Products[],4,0)</f>
        <v>211.71</v>
      </c>
      <c r="K2296" s="1">
        <f>Sales[[#This Row],[Total Sales]]-Sales[[#This Row],[Cost price]]</f>
        <v>4289.41</v>
      </c>
      <c r="L2296" s="1" t="str">
        <f>TEXT(Sales[[#This Row],[Date and Time]],"dddd")</f>
        <v>Thursday</v>
      </c>
      <c r="M2296" s="1" t="str">
        <f>TEXT(Sales[[#This Row],[Date and Time]],"mm")</f>
        <v>10</v>
      </c>
      <c r="N2296" s="10" t="str">
        <f>TEXT(Sales[[#This Row],[Date and Time]],"mmmm")</f>
        <v>October</v>
      </c>
    </row>
    <row r="2297" spans="1:14" x14ac:dyDescent="0.3">
      <c r="A2297" s="1" t="s">
        <v>5765</v>
      </c>
      <c r="B2297" s="2">
        <v>45488.250439814816</v>
      </c>
      <c r="C2297" s="1" t="s">
        <v>3341</v>
      </c>
      <c r="D2297" s="1" t="s">
        <v>482</v>
      </c>
      <c r="E2297" s="1" t="s">
        <v>3466</v>
      </c>
      <c r="F2297" s="1" t="s">
        <v>3469</v>
      </c>
      <c r="G2297" s="1">
        <v>947.53</v>
      </c>
      <c r="H2297" s="1">
        <v>8</v>
      </c>
      <c r="I2297" s="1">
        <f>Sales[[#This Row],[Selling Price]]*H2297</f>
        <v>7580.24</v>
      </c>
      <c r="J2297" s="1">
        <f>VLOOKUP(Sales[[#This Row],[Product ID]],Products[],4,0)</f>
        <v>77.61</v>
      </c>
      <c r="K2297" s="1">
        <f>Sales[[#This Row],[Total Sales]]-Sales[[#This Row],[Cost price]]</f>
        <v>7502.63</v>
      </c>
      <c r="L2297" s="1" t="str">
        <f>TEXT(Sales[[#This Row],[Date and Time]],"dddd")</f>
        <v>Monday</v>
      </c>
      <c r="M2297" s="1" t="str">
        <f>TEXT(Sales[[#This Row],[Date and Time]],"mm")</f>
        <v>07</v>
      </c>
      <c r="N2297" s="10" t="str">
        <f>TEXT(Sales[[#This Row],[Date and Time]],"mmmm")</f>
        <v>July</v>
      </c>
    </row>
    <row r="2298" spans="1:14" x14ac:dyDescent="0.3">
      <c r="A2298" s="1" t="s">
        <v>5766</v>
      </c>
      <c r="B2298" s="2">
        <v>45429.468622685185</v>
      </c>
      <c r="C2298" s="1" t="s">
        <v>3418</v>
      </c>
      <c r="D2298" s="1" t="s">
        <v>2523</v>
      </c>
      <c r="E2298" s="1" t="s">
        <v>3471</v>
      </c>
      <c r="F2298" s="1" t="s">
        <v>3472</v>
      </c>
      <c r="G2298" s="1">
        <v>336.62</v>
      </c>
      <c r="H2298" s="1">
        <v>7</v>
      </c>
      <c r="I2298" s="1">
        <f>Sales[[#This Row],[Selling Price]]*H2298</f>
        <v>2356.34</v>
      </c>
      <c r="J2298" s="1">
        <f>VLOOKUP(Sales[[#This Row],[Product ID]],Products[],4,0)</f>
        <v>563.57000000000005</v>
      </c>
      <c r="K2298" s="1">
        <f>Sales[[#This Row],[Total Sales]]-Sales[[#This Row],[Cost price]]</f>
        <v>1792.77</v>
      </c>
      <c r="L2298" s="1" t="str">
        <f>TEXT(Sales[[#This Row],[Date and Time]],"dddd")</f>
        <v>Friday</v>
      </c>
      <c r="M2298" s="1" t="str">
        <f>TEXT(Sales[[#This Row],[Date and Time]],"mm")</f>
        <v>05</v>
      </c>
      <c r="N2298" s="10" t="str">
        <f>TEXT(Sales[[#This Row],[Date and Time]],"mmmm")</f>
        <v>May</v>
      </c>
    </row>
    <row r="2299" spans="1:14" x14ac:dyDescent="0.3">
      <c r="A2299" s="1" t="s">
        <v>5767</v>
      </c>
      <c r="B2299" s="2">
        <v>45306.731886574074</v>
      </c>
      <c r="C2299" s="1" t="s">
        <v>3285</v>
      </c>
      <c r="D2299" s="1" t="s">
        <v>520</v>
      </c>
      <c r="E2299" s="1" t="s">
        <v>3471</v>
      </c>
      <c r="F2299" s="1" t="s">
        <v>3472</v>
      </c>
      <c r="G2299" s="1">
        <v>705.84</v>
      </c>
      <c r="H2299" s="1">
        <v>1</v>
      </c>
      <c r="I2299" s="1">
        <f>Sales[[#This Row],[Selling Price]]*H2299</f>
        <v>705.84</v>
      </c>
      <c r="J2299" s="1">
        <f>VLOOKUP(Sales[[#This Row],[Product ID]],Products[],4,0)</f>
        <v>99.19</v>
      </c>
      <c r="K2299" s="1">
        <f>Sales[[#This Row],[Total Sales]]-Sales[[#This Row],[Cost price]]</f>
        <v>606.65000000000009</v>
      </c>
      <c r="L2299" s="1" t="str">
        <f>TEXT(Sales[[#This Row],[Date and Time]],"dddd")</f>
        <v>Monday</v>
      </c>
      <c r="M2299" s="1" t="str">
        <f>TEXT(Sales[[#This Row],[Date and Time]],"mm")</f>
        <v>01</v>
      </c>
      <c r="N2299" s="10" t="str">
        <f>TEXT(Sales[[#This Row],[Date and Time]],"mmmm")</f>
        <v>January</v>
      </c>
    </row>
    <row r="2300" spans="1:14" x14ac:dyDescent="0.3">
      <c r="A2300" s="1" t="s">
        <v>5768</v>
      </c>
      <c r="B2300" s="2">
        <v>45404.468541666669</v>
      </c>
      <c r="C2300" s="1" t="s">
        <v>3387</v>
      </c>
      <c r="D2300" s="1" t="s">
        <v>1908</v>
      </c>
      <c r="E2300" s="1" t="s">
        <v>3479</v>
      </c>
      <c r="F2300" s="1" t="s">
        <v>3467</v>
      </c>
      <c r="G2300" s="1">
        <v>1695.89</v>
      </c>
      <c r="H2300" s="1">
        <v>3</v>
      </c>
      <c r="I2300" s="1">
        <f>Sales[[#This Row],[Selling Price]]*H2300</f>
        <v>5087.67</v>
      </c>
      <c r="J2300" s="1">
        <f>VLOOKUP(Sales[[#This Row],[Product ID]],Products[],4,0)</f>
        <v>162.74</v>
      </c>
      <c r="K2300" s="1">
        <f>Sales[[#This Row],[Total Sales]]-Sales[[#This Row],[Cost price]]</f>
        <v>4924.93</v>
      </c>
      <c r="L2300" s="1" t="str">
        <f>TEXT(Sales[[#This Row],[Date and Time]],"dddd")</f>
        <v>Monday</v>
      </c>
      <c r="M2300" s="1" t="str">
        <f>TEXT(Sales[[#This Row],[Date and Time]],"mm")</f>
        <v>04</v>
      </c>
      <c r="N2300" s="10" t="str">
        <f>TEXT(Sales[[#This Row],[Date and Time]],"mmmm")</f>
        <v>April</v>
      </c>
    </row>
    <row r="2301" spans="1:14" x14ac:dyDescent="0.3">
      <c r="A2301" s="1" t="s">
        <v>5769</v>
      </c>
      <c r="B2301" s="2">
        <v>45441.12096064815</v>
      </c>
      <c r="C2301" s="1" t="s">
        <v>3314</v>
      </c>
      <c r="D2301" s="1" t="s">
        <v>3057</v>
      </c>
      <c r="E2301" s="1" t="s">
        <v>3464</v>
      </c>
      <c r="F2301" s="1" t="s">
        <v>3462</v>
      </c>
      <c r="G2301" s="1">
        <v>256.04000000000002</v>
      </c>
      <c r="H2301" s="1">
        <v>7</v>
      </c>
      <c r="I2301" s="1">
        <f>Sales[[#This Row],[Selling Price]]*H2301</f>
        <v>1792.2800000000002</v>
      </c>
      <c r="J2301" s="1">
        <f>VLOOKUP(Sales[[#This Row],[Product ID]],Products[],4,0)</f>
        <v>925.53</v>
      </c>
      <c r="K2301" s="1">
        <f>Sales[[#This Row],[Total Sales]]-Sales[[#This Row],[Cost price]]</f>
        <v>866.75000000000023</v>
      </c>
      <c r="L2301" s="1" t="str">
        <f>TEXT(Sales[[#This Row],[Date and Time]],"dddd")</f>
        <v>Wednesday</v>
      </c>
      <c r="M2301" s="1" t="str">
        <f>TEXT(Sales[[#This Row],[Date and Time]],"mm")</f>
        <v>05</v>
      </c>
      <c r="N2301" s="10" t="str">
        <f>TEXT(Sales[[#This Row],[Date and Time]],"mmmm")</f>
        <v>May</v>
      </c>
    </row>
    <row r="2302" spans="1:14" x14ac:dyDescent="0.3">
      <c r="A2302" s="1" t="s">
        <v>5770</v>
      </c>
      <c r="B2302" s="2">
        <v>45561.650335648148</v>
      </c>
      <c r="C2302" s="1" t="s">
        <v>3276</v>
      </c>
      <c r="D2302" s="1" t="s">
        <v>1393</v>
      </c>
      <c r="E2302" s="1" t="s">
        <v>3466</v>
      </c>
      <c r="F2302" s="1" t="s">
        <v>3462</v>
      </c>
      <c r="G2302" s="1">
        <v>342.3</v>
      </c>
      <c r="H2302" s="1">
        <v>7</v>
      </c>
      <c r="I2302" s="1">
        <f>Sales[[#This Row],[Selling Price]]*H2302</f>
        <v>2396.1</v>
      </c>
      <c r="J2302" s="1">
        <f>VLOOKUP(Sales[[#This Row],[Product ID]],Products[],4,0)</f>
        <v>736.41</v>
      </c>
      <c r="K2302" s="1">
        <f>Sales[[#This Row],[Total Sales]]-Sales[[#This Row],[Cost price]]</f>
        <v>1659.69</v>
      </c>
      <c r="L2302" s="1" t="str">
        <f>TEXT(Sales[[#This Row],[Date and Time]],"dddd")</f>
        <v>Thursday</v>
      </c>
      <c r="M2302" s="1" t="str">
        <f>TEXT(Sales[[#This Row],[Date and Time]],"mm")</f>
        <v>09</v>
      </c>
      <c r="N2302" s="10" t="str">
        <f>TEXT(Sales[[#This Row],[Date and Time]],"mmmm")</f>
        <v>September</v>
      </c>
    </row>
    <row r="2303" spans="1:14" x14ac:dyDescent="0.3">
      <c r="A2303" s="1" t="s">
        <v>5771</v>
      </c>
      <c r="B2303" s="2">
        <v>45292.19259259259</v>
      </c>
      <c r="C2303" s="1" t="s">
        <v>3403</v>
      </c>
      <c r="D2303" s="1" t="s">
        <v>1543</v>
      </c>
      <c r="E2303" s="1" t="s">
        <v>3466</v>
      </c>
      <c r="F2303" s="1" t="s">
        <v>3462</v>
      </c>
      <c r="G2303" s="1">
        <v>1849.32</v>
      </c>
      <c r="H2303" s="1">
        <v>7</v>
      </c>
      <c r="I2303" s="1">
        <f>Sales[[#This Row],[Selling Price]]*H2303</f>
        <v>12945.24</v>
      </c>
      <c r="J2303" s="1">
        <f>VLOOKUP(Sales[[#This Row],[Product ID]],Products[],4,0)</f>
        <v>904.67</v>
      </c>
      <c r="K2303" s="1">
        <f>Sales[[#This Row],[Total Sales]]-Sales[[#This Row],[Cost price]]</f>
        <v>12040.57</v>
      </c>
      <c r="L2303" s="1" t="str">
        <f>TEXT(Sales[[#This Row],[Date and Time]],"dddd")</f>
        <v>Monday</v>
      </c>
      <c r="M2303" s="1" t="str">
        <f>TEXT(Sales[[#This Row],[Date and Time]],"mm")</f>
        <v>01</v>
      </c>
      <c r="N2303" s="10" t="str">
        <f>TEXT(Sales[[#This Row],[Date and Time]],"mmmm")</f>
        <v>January</v>
      </c>
    </row>
    <row r="2304" spans="1:14" x14ac:dyDescent="0.3">
      <c r="A2304" s="1" t="s">
        <v>5772</v>
      </c>
      <c r="B2304" s="2">
        <v>45520.202592592592</v>
      </c>
      <c r="C2304" s="1" t="s">
        <v>3444</v>
      </c>
      <c r="D2304" s="1" t="s">
        <v>2236</v>
      </c>
      <c r="E2304" s="1" t="s">
        <v>3471</v>
      </c>
      <c r="F2304" s="1" t="s">
        <v>3472</v>
      </c>
      <c r="G2304" s="1">
        <v>1534.32</v>
      </c>
      <c r="H2304" s="1">
        <v>3</v>
      </c>
      <c r="I2304" s="1">
        <f>Sales[[#This Row],[Selling Price]]*H2304</f>
        <v>4602.96</v>
      </c>
      <c r="J2304" s="1">
        <f>VLOOKUP(Sales[[#This Row],[Product ID]],Products[],4,0)</f>
        <v>148.63</v>
      </c>
      <c r="K2304" s="1">
        <f>Sales[[#This Row],[Total Sales]]-Sales[[#This Row],[Cost price]]</f>
        <v>4454.33</v>
      </c>
      <c r="L2304" s="1" t="str">
        <f>TEXT(Sales[[#This Row],[Date and Time]],"dddd")</f>
        <v>Friday</v>
      </c>
      <c r="M2304" s="1" t="str">
        <f>TEXT(Sales[[#This Row],[Date and Time]],"mm")</f>
        <v>08</v>
      </c>
      <c r="N2304" s="10" t="str">
        <f>TEXT(Sales[[#This Row],[Date and Time]],"mmmm")</f>
        <v>August</v>
      </c>
    </row>
    <row r="2305" spans="1:14" x14ac:dyDescent="0.3">
      <c r="A2305" s="1" t="s">
        <v>5773</v>
      </c>
      <c r="B2305" s="2">
        <v>45396.480358796296</v>
      </c>
      <c r="C2305" s="1" t="s">
        <v>3299</v>
      </c>
      <c r="D2305" s="1" t="s">
        <v>299</v>
      </c>
      <c r="E2305" s="1" t="s">
        <v>3461</v>
      </c>
      <c r="F2305" s="1" t="s">
        <v>3476</v>
      </c>
      <c r="G2305" s="1">
        <v>498.06</v>
      </c>
      <c r="H2305" s="1">
        <v>1</v>
      </c>
      <c r="I2305" s="1">
        <f>Sales[[#This Row],[Selling Price]]*H2305</f>
        <v>498.06</v>
      </c>
      <c r="J2305" s="1">
        <f>VLOOKUP(Sales[[#This Row],[Product ID]],Products[],4,0)</f>
        <v>401.98</v>
      </c>
      <c r="K2305" s="1">
        <f>Sales[[#This Row],[Total Sales]]-Sales[[#This Row],[Cost price]]</f>
        <v>96.079999999999984</v>
      </c>
      <c r="L2305" s="1" t="str">
        <f>TEXT(Sales[[#This Row],[Date and Time]],"dddd")</f>
        <v>Sunday</v>
      </c>
      <c r="M2305" s="1" t="str">
        <f>TEXT(Sales[[#This Row],[Date and Time]],"mm")</f>
        <v>04</v>
      </c>
      <c r="N2305" s="10" t="str">
        <f>TEXT(Sales[[#This Row],[Date and Time]],"mmmm")</f>
        <v>April</v>
      </c>
    </row>
    <row r="2306" spans="1:14" x14ac:dyDescent="0.3">
      <c r="A2306" s="1" t="s">
        <v>5774</v>
      </c>
      <c r="B2306" s="2">
        <v>45550.322974537034</v>
      </c>
      <c r="C2306" s="1" t="s">
        <v>3412</v>
      </c>
      <c r="D2306" s="1" t="s">
        <v>1816</v>
      </c>
      <c r="E2306" s="1" t="s">
        <v>3461</v>
      </c>
      <c r="F2306" s="1" t="s">
        <v>3467</v>
      </c>
      <c r="G2306" s="1">
        <v>353.12</v>
      </c>
      <c r="H2306" s="1">
        <v>7</v>
      </c>
      <c r="I2306" s="1">
        <f>Sales[[#This Row],[Selling Price]]*H2306</f>
        <v>2471.84</v>
      </c>
      <c r="J2306" s="1">
        <f>VLOOKUP(Sales[[#This Row],[Product ID]],Products[],4,0)</f>
        <v>220.45</v>
      </c>
      <c r="K2306" s="1">
        <f>Sales[[#This Row],[Total Sales]]-Sales[[#This Row],[Cost price]]</f>
        <v>2251.3900000000003</v>
      </c>
      <c r="L2306" s="1" t="str">
        <f>TEXT(Sales[[#This Row],[Date and Time]],"dddd")</f>
        <v>Sunday</v>
      </c>
      <c r="M2306" s="1" t="str">
        <f>TEXT(Sales[[#This Row],[Date and Time]],"mm")</f>
        <v>09</v>
      </c>
      <c r="N2306" s="10" t="str">
        <f>TEXT(Sales[[#This Row],[Date and Time]],"mmmm")</f>
        <v>September</v>
      </c>
    </row>
    <row r="2307" spans="1:14" x14ac:dyDescent="0.3">
      <c r="A2307" s="1" t="s">
        <v>5775</v>
      </c>
      <c r="B2307" s="2">
        <v>45598.997430555559</v>
      </c>
      <c r="C2307" s="1" t="s">
        <v>3223</v>
      </c>
      <c r="D2307" s="1" t="s">
        <v>457</v>
      </c>
      <c r="E2307" s="1" t="s">
        <v>3466</v>
      </c>
      <c r="F2307" s="1" t="s">
        <v>3476</v>
      </c>
      <c r="G2307" s="1">
        <v>829</v>
      </c>
      <c r="H2307" s="1">
        <v>3</v>
      </c>
      <c r="I2307" s="1">
        <f>Sales[[#This Row],[Selling Price]]*H2307</f>
        <v>2487</v>
      </c>
      <c r="J2307" s="1">
        <f>VLOOKUP(Sales[[#This Row],[Product ID]],Products[],4,0)</f>
        <v>454.08</v>
      </c>
      <c r="K2307" s="1">
        <f>Sales[[#This Row],[Total Sales]]-Sales[[#This Row],[Cost price]]</f>
        <v>2032.92</v>
      </c>
      <c r="L2307" s="1" t="str">
        <f>TEXT(Sales[[#This Row],[Date and Time]],"dddd")</f>
        <v>Saturday</v>
      </c>
      <c r="M2307" s="1" t="str">
        <f>TEXT(Sales[[#This Row],[Date and Time]],"mm")</f>
        <v>11</v>
      </c>
      <c r="N2307" s="10" t="str">
        <f>TEXT(Sales[[#This Row],[Date and Time]],"mmmm")</f>
        <v>November</v>
      </c>
    </row>
    <row r="2308" spans="1:14" x14ac:dyDescent="0.3">
      <c r="A2308" s="1" t="s">
        <v>5776</v>
      </c>
      <c r="B2308" s="2">
        <v>45331.258819444447</v>
      </c>
      <c r="C2308" s="1" t="s">
        <v>3348</v>
      </c>
      <c r="D2308" s="1" t="s">
        <v>2529</v>
      </c>
      <c r="E2308" s="1" t="s">
        <v>3461</v>
      </c>
      <c r="F2308" s="1" t="s">
        <v>3472</v>
      </c>
      <c r="G2308" s="1">
        <v>497.66</v>
      </c>
      <c r="H2308" s="1">
        <v>3</v>
      </c>
      <c r="I2308" s="1">
        <f>Sales[[#This Row],[Selling Price]]*H2308</f>
        <v>1492.98</v>
      </c>
      <c r="J2308" s="1">
        <f>VLOOKUP(Sales[[#This Row],[Product ID]],Products[],4,0)</f>
        <v>307.60000000000002</v>
      </c>
      <c r="K2308" s="1">
        <f>Sales[[#This Row],[Total Sales]]-Sales[[#This Row],[Cost price]]</f>
        <v>1185.3800000000001</v>
      </c>
      <c r="L2308" s="1" t="str">
        <f>TEXT(Sales[[#This Row],[Date and Time]],"dddd")</f>
        <v>Friday</v>
      </c>
      <c r="M2308" s="1" t="str">
        <f>TEXT(Sales[[#This Row],[Date and Time]],"mm")</f>
        <v>02</v>
      </c>
      <c r="N2308" s="10" t="str">
        <f>TEXT(Sales[[#This Row],[Date and Time]],"mmmm")</f>
        <v>February</v>
      </c>
    </row>
    <row r="2309" spans="1:14" x14ac:dyDescent="0.3">
      <c r="A2309" s="1" t="s">
        <v>5777</v>
      </c>
      <c r="B2309" s="2">
        <v>45463.814965277779</v>
      </c>
      <c r="C2309" s="1" t="s">
        <v>3293</v>
      </c>
      <c r="D2309" s="1" t="s">
        <v>812</v>
      </c>
      <c r="E2309" s="1" t="s">
        <v>3479</v>
      </c>
      <c r="F2309" s="1" t="s">
        <v>3467</v>
      </c>
      <c r="G2309" s="1">
        <v>920.05</v>
      </c>
      <c r="H2309" s="1">
        <v>10</v>
      </c>
      <c r="I2309" s="1">
        <f>Sales[[#This Row],[Selling Price]]*H2309</f>
        <v>9200.5</v>
      </c>
      <c r="J2309" s="1">
        <f>VLOOKUP(Sales[[#This Row],[Product ID]],Products[],4,0)</f>
        <v>174.99</v>
      </c>
      <c r="K2309" s="1">
        <f>Sales[[#This Row],[Total Sales]]-Sales[[#This Row],[Cost price]]</f>
        <v>9025.51</v>
      </c>
      <c r="L2309" s="1" t="str">
        <f>TEXT(Sales[[#This Row],[Date and Time]],"dddd")</f>
        <v>Thursday</v>
      </c>
      <c r="M2309" s="1" t="str">
        <f>TEXT(Sales[[#This Row],[Date and Time]],"mm")</f>
        <v>06</v>
      </c>
      <c r="N2309" s="10" t="str">
        <f>TEXT(Sales[[#This Row],[Date and Time]],"mmmm")</f>
        <v>June</v>
      </c>
    </row>
    <row r="2310" spans="1:14" x14ac:dyDescent="0.3">
      <c r="A2310" s="1" t="s">
        <v>5778</v>
      </c>
      <c r="B2310" s="2">
        <v>45397.319282407407</v>
      </c>
      <c r="C2310" s="1" t="s">
        <v>3394</v>
      </c>
      <c r="D2310" s="1" t="s">
        <v>598</v>
      </c>
      <c r="E2310" s="1" t="s">
        <v>3461</v>
      </c>
      <c r="F2310" s="1" t="s">
        <v>3476</v>
      </c>
      <c r="G2310" s="1">
        <v>1432.74</v>
      </c>
      <c r="H2310" s="1">
        <v>6</v>
      </c>
      <c r="I2310" s="1">
        <f>Sales[[#This Row],[Selling Price]]*H2310</f>
        <v>8596.44</v>
      </c>
      <c r="J2310" s="1">
        <f>VLOOKUP(Sales[[#This Row],[Product ID]],Products[],4,0)</f>
        <v>74.92</v>
      </c>
      <c r="K2310" s="1">
        <f>Sales[[#This Row],[Total Sales]]-Sales[[#This Row],[Cost price]]</f>
        <v>8521.52</v>
      </c>
      <c r="L2310" s="1" t="str">
        <f>TEXT(Sales[[#This Row],[Date and Time]],"dddd")</f>
        <v>Monday</v>
      </c>
      <c r="M2310" s="1" t="str">
        <f>TEXT(Sales[[#This Row],[Date and Time]],"mm")</f>
        <v>04</v>
      </c>
      <c r="N2310" s="10" t="str">
        <f>TEXT(Sales[[#This Row],[Date and Time]],"mmmm")</f>
        <v>April</v>
      </c>
    </row>
    <row r="2311" spans="1:14" x14ac:dyDescent="0.3">
      <c r="A2311" s="1" t="s">
        <v>5779</v>
      </c>
      <c r="B2311" s="2">
        <v>45384.056030092594</v>
      </c>
      <c r="C2311" s="1" t="s">
        <v>3439</v>
      </c>
      <c r="D2311" s="1" t="s">
        <v>2562</v>
      </c>
      <c r="E2311" s="1" t="s">
        <v>3464</v>
      </c>
      <c r="F2311" s="1" t="s">
        <v>3462</v>
      </c>
      <c r="G2311" s="1">
        <v>69.53</v>
      </c>
      <c r="H2311" s="1">
        <v>5</v>
      </c>
      <c r="I2311" s="1">
        <f>Sales[[#This Row],[Selling Price]]*H2311</f>
        <v>347.65</v>
      </c>
      <c r="J2311" s="1">
        <f>VLOOKUP(Sales[[#This Row],[Product ID]],Products[],4,0)</f>
        <v>945.84</v>
      </c>
      <c r="K2311" s="1">
        <f>Sales[[#This Row],[Total Sales]]-Sales[[#This Row],[Cost price]]</f>
        <v>-598.19000000000005</v>
      </c>
      <c r="L2311" s="1" t="str">
        <f>TEXT(Sales[[#This Row],[Date and Time]],"dddd")</f>
        <v>Tuesday</v>
      </c>
      <c r="M2311" s="1" t="str">
        <f>TEXT(Sales[[#This Row],[Date and Time]],"mm")</f>
        <v>04</v>
      </c>
      <c r="N2311" s="10" t="str">
        <f>TEXT(Sales[[#This Row],[Date and Time]],"mmmm")</f>
        <v>April</v>
      </c>
    </row>
    <row r="2312" spans="1:14" x14ac:dyDescent="0.3">
      <c r="A2312" s="1" t="s">
        <v>5780</v>
      </c>
      <c r="B2312" s="2">
        <v>45301.117615740739</v>
      </c>
      <c r="C2312" s="1" t="s">
        <v>3274</v>
      </c>
      <c r="D2312" s="1" t="s">
        <v>1945</v>
      </c>
      <c r="E2312" s="1" t="s">
        <v>3464</v>
      </c>
      <c r="F2312" s="1" t="s">
        <v>3467</v>
      </c>
      <c r="G2312" s="1">
        <v>1318.47</v>
      </c>
      <c r="H2312" s="1">
        <v>5</v>
      </c>
      <c r="I2312" s="1">
        <f>Sales[[#This Row],[Selling Price]]*H2312</f>
        <v>6592.35</v>
      </c>
      <c r="J2312" s="1">
        <f>VLOOKUP(Sales[[#This Row],[Product ID]],Products[],4,0)</f>
        <v>951.64</v>
      </c>
      <c r="K2312" s="1">
        <f>Sales[[#This Row],[Total Sales]]-Sales[[#This Row],[Cost price]]</f>
        <v>5640.71</v>
      </c>
      <c r="L2312" s="1" t="str">
        <f>TEXT(Sales[[#This Row],[Date and Time]],"dddd")</f>
        <v>Wednesday</v>
      </c>
      <c r="M2312" s="1" t="str">
        <f>TEXT(Sales[[#This Row],[Date and Time]],"mm")</f>
        <v>01</v>
      </c>
      <c r="N2312" s="10" t="str">
        <f>TEXT(Sales[[#This Row],[Date and Time]],"mmmm")</f>
        <v>January</v>
      </c>
    </row>
    <row r="2313" spans="1:14" x14ac:dyDescent="0.3">
      <c r="A2313" s="1" t="s">
        <v>5781</v>
      </c>
      <c r="B2313" s="2">
        <v>45561.501817129632</v>
      </c>
      <c r="C2313" s="1" t="s">
        <v>3294</v>
      </c>
      <c r="D2313" s="1" t="s">
        <v>1834</v>
      </c>
      <c r="E2313" s="1" t="s">
        <v>3471</v>
      </c>
      <c r="F2313" s="1" t="s">
        <v>3472</v>
      </c>
      <c r="G2313" s="1">
        <v>1747.1</v>
      </c>
      <c r="H2313" s="1">
        <v>2</v>
      </c>
      <c r="I2313" s="1">
        <f>Sales[[#This Row],[Selling Price]]*H2313</f>
        <v>3494.2</v>
      </c>
      <c r="J2313" s="1">
        <f>VLOOKUP(Sales[[#This Row],[Product ID]],Products[],4,0)</f>
        <v>609.70000000000005</v>
      </c>
      <c r="K2313" s="1">
        <f>Sales[[#This Row],[Total Sales]]-Sales[[#This Row],[Cost price]]</f>
        <v>2884.5</v>
      </c>
      <c r="L2313" s="1" t="str">
        <f>TEXT(Sales[[#This Row],[Date and Time]],"dddd")</f>
        <v>Thursday</v>
      </c>
      <c r="M2313" s="1" t="str">
        <f>TEXT(Sales[[#This Row],[Date and Time]],"mm")</f>
        <v>09</v>
      </c>
      <c r="N2313" s="10" t="str">
        <f>TEXT(Sales[[#This Row],[Date and Time]],"mmmm")</f>
        <v>September</v>
      </c>
    </row>
    <row r="2314" spans="1:14" x14ac:dyDescent="0.3">
      <c r="A2314" s="1" t="s">
        <v>5782</v>
      </c>
      <c r="B2314" s="2">
        <v>45542.764606481483</v>
      </c>
      <c r="C2314" s="1" t="s">
        <v>3374</v>
      </c>
      <c r="D2314" s="1" t="s">
        <v>2267</v>
      </c>
      <c r="E2314" s="1" t="s">
        <v>3479</v>
      </c>
      <c r="F2314" s="1" t="s">
        <v>3467</v>
      </c>
      <c r="G2314" s="1">
        <v>110.6</v>
      </c>
      <c r="H2314" s="1">
        <v>5</v>
      </c>
      <c r="I2314" s="1">
        <f>Sales[[#This Row],[Selling Price]]*H2314</f>
        <v>553</v>
      </c>
      <c r="J2314" s="1">
        <f>VLOOKUP(Sales[[#This Row],[Product ID]],Products[],4,0)</f>
        <v>795.14</v>
      </c>
      <c r="K2314" s="1">
        <f>Sales[[#This Row],[Total Sales]]-Sales[[#This Row],[Cost price]]</f>
        <v>-242.14</v>
      </c>
      <c r="L2314" s="1" t="str">
        <f>TEXT(Sales[[#This Row],[Date and Time]],"dddd")</f>
        <v>Saturday</v>
      </c>
      <c r="M2314" s="1" t="str">
        <f>TEXT(Sales[[#This Row],[Date and Time]],"mm")</f>
        <v>09</v>
      </c>
      <c r="N2314" s="10" t="str">
        <f>TEXT(Sales[[#This Row],[Date and Time]],"mmmm")</f>
        <v>September</v>
      </c>
    </row>
    <row r="2315" spans="1:14" x14ac:dyDescent="0.3">
      <c r="A2315" s="1" t="s">
        <v>5783</v>
      </c>
      <c r="B2315" s="2">
        <v>45400.497708333336</v>
      </c>
      <c r="C2315" s="1" t="s">
        <v>3434</v>
      </c>
      <c r="D2315" s="1" t="s">
        <v>1819</v>
      </c>
      <c r="E2315" s="1" t="s">
        <v>3479</v>
      </c>
      <c r="F2315" s="1" t="s">
        <v>3472</v>
      </c>
      <c r="G2315" s="1">
        <v>614.42999999999995</v>
      </c>
      <c r="H2315" s="1">
        <v>2</v>
      </c>
      <c r="I2315" s="1">
        <f>Sales[[#This Row],[Selling Price]]*H2315</f>
        <v>1228.8599999999999</v>
      </c>
      <c r="J2315" s="1">
        <f>VLOOKUP(Sales[[#This Row],[Product ID]],Products[],4,0)</f>
        <v>29.06</v>
      </c>
      <c r="K2315" s="1">
        <f>Sales[[#This Row],[Total Sales]]-Sales[[#This Row],[Cost price]]</f>
        <v>1199.8</v>
      </c>
      <c r="L2315" s="1" t="str">
        <f>TEXT(Sales[[#This Row],[Date and Time]],"dddd")</f>
        <v>Thursday</v>
      </c>
      <c r="M2315" s="1" t="str">
        <f>TEXT(Sales[[#This Row],[Date and Time]],"mm")</f>
        <v>04</v>
      </c>
      <c r="N2315" s="10" t="str">
        <f>TEXT(Sales[[#This Row],[Date and Time]],"mmmm")</f>
        <v>April</v>
      </c>
    </row>
    <row r="2316" spans="1:14" x14ac:dyDescent="0.3">
      <c r="A2316" s="1" t="s">
        <v>5784</v>
      </c>
      <c r="B2316" s="2">
        <v>45430.336481481485</v>
      </c>
      <c r="C2316" s="1" t="s">
        <v>3217</v>
      </c>
      <c r="D2316" s="1" t="s">
        <v>1512</v>
      </c>
      <c r="E2316" s="1" t="s">
        <v>3461</v>
      </c>
      <c r="F2316" s="1" t="s">
        <v>3476</v>
      </c>
      <c r="G2316" s="1">
        <v>1181.1099999999999</v>
      </c>
      <c r="H2316" s="1">
        <v>3</v>
      </c>
      <c r="I2316" s="1">
        <f>Sales[[#This Row],[Selling Price]]*H2316</f>
        <v>3543.33</v>
      </c>
      <c r="J2316" s="1">
        <f>VLOOKUP(Sales[[#This Row],[Product ID]],Products[],4,0)</f>
        <v>253.61</v>
      </c>
      <c r="K2316" s="1">
        <f>Sales[[#This Row],[Total Sales]]-Sales[[#This Row],[Cost price]]</f>
        <v>3289.72</v>
      </c>
      <c r="L2316" s="1" t="str">
        <f>TEXT(Sales[[#This Row],[Date and Time]],"dddd")</f>
        <v>Saturday</v>
      </c>
      <c r="M2316" s="1" t="str">
        <f>TEXT(Sales[[#This Row],[Date and Time]],"mm")</f>
        <v>05</v>
      </c>
      <c r="N2316" s="10" t="str">
        <f>TEXT(Sales[[#This Row],[Date and Time]],"mmmm")</f>
        <v>May</v>
      </c>
    </row>
    <row r="2317" spans="1:14" x14ac:dyDescent="0.3">
      <c r="A2317" s="1" t="s">
        <v>5785</v>
      </c>
      <c r="B2317" s="2">
        <v>45292.866712962961</v>
      </c>
      <c r="C2317" s="1" t="s">
        <v>3369</v>
      </c>
      <c r="D2317" s="1" t="s">
        <v>1683</v>
      </c>
      <c r="E2317" s="1" t="s">
        <v>3479</v>
      </c>
      <c r="F2317" s="1" t="s">
        <v>3462</v>
      </c>
      <c r="G2317" s="1">
        <v>1684.14</v>
      </c>
      <c r="H2317" s="1">
        <v>3</v>
      </c>
      <c r="I2317" s="1">
        <f>Sales[[#This Row],[Selling Price]]*H2317</f>
        <v>5052.42</v>
      </c>
      <c r="J2317" s="1">
        <f>VLOOKUP(Sales[[#This Row],[Product ID]],Products[],4,0)</f>
        <v>417.49</v>
      </c>
      <c r="K2317" s="1">
        <f>Sales[[#This Row],[Total Sales]]-Sales[[#This Row],[Cost price]]</f>
        <v>4634.93</v>
      </c>
      <c r="L2317" s="1" t="str">
        <f>TEXT(Sales[[#This Row],[Date and Time]],"dddd")</f>
        <v>Monday</v>
      </c>
      <c r="M2317" s="1" t="str">
        <f>TEXT(Sales[[#This Row],[Date and Time]],"mm")</f>
        <v>01</v>
      </c>
      <c r="N2317" s="10" t="str">
        <f>TEXT(Sales[[#This Row],[Date and Time]],"mmmm")</f>
        <v>January</v>
      </c>
    </row>
    <row r="2318" spans="1:14" x14ac:dyDescent="0.3">
      <c r="A2318" s="1" t="s">
        <v>5786</v>
      </c>
      <c r="B2318" s="2">
        <v>45359.19121527778</v>
      </c>
      <c r="C2318" s="1" t="s">
        <v>3344</v>
      </c>
      <c r="D2318" s="1" t="s">
        <v>1158</v>
      </c>
      <c r="E2318" s="1" t="s">
        <v>3466</v>
      </c>
      <c r="F2318" s="1" t="s">
        <v>3462</v>
      </c>
      <c r="G2318" s="1">
        <v>1022.12</v>
      </c>
      <c r="H2318" s="1">
        <v>8</v>
      </c>
      <c r="I2318" s="1">
        <f>Sales[[#This Row],[Selling Price]]*H2318</f>
        <v>8176.96</v>
      </c>
      <c r="J2318" s="1">
        <f>VLOOKUP(Sales[[#This Row],[Product ID]],Products[],4,0)</f>
        <v>814.84</v>
      </c>
      <c r="K2318" s="1">
        <f>Sales[[#This Row],[Total Sales]]-Sales[[#This Row],[Cost price]]</f>
        <v>7362.12</v>
      </c>
      <c r="L2318" s="1" t="str">
        <f>TEXT(Sales[[#This Row],[Date and Time]],"dddd")</f>
        <v>Friday</v>
      </c>
      <c r="M2318" s="1" t="str">
        <f>TEXT(Sales[[#This Row],[Date and Time]],"mm")</f>
        <v>03</v>
      </c>
      <c r="N2318" s="10" t="str">
        <f>TEXT(Sales[[#This Row],[Date and Time]],"mmmm")</f>
        <v>March</v>
      </c>
    </row>
    <row r="2319" spans="1:14" x14ac:dyDescent="0.3">
      <c r="A2319" s="1" t="s">
        <v>5787</v>
      </c>
      <c r="B2319" s="2">
        <v>45457.134293981479</v>
      </c>
      <c r="C2319" s="1" t="s">
        <v>3239</v>
      </c>
      <c r="D2319" s="1" t="s">
        <v>1182</v>
      </c>
      <c r="E2319" s="1" t="s">
        <v>3461</v>
      </c>
      <c r="F2319" s="1" t="s">
        <v>3469</v>
      </c>
      <c r="G2319" s="1">
        <v>1309.76</v>
      </c>
      <c r="H2319" s="1">
        <v>9</v>
      </c>
      <c r="I2319" s="1">
        <f>Sales[[#This Row],[Selling Price]]*H2319</f>
        <v>11787.84</v>
      </c>
      <c r="J2319" s="1">
        <f>VLOOKUP(Sales[[#This Row],[Product ID]],Products[],4,0)</f>
        <v>438.5</v>
      </c>
      <c r="K2319" s="1">
        <f>Sales[[#This Row],[Total Sales]]-Sales[[#This Row],[Cost price]]</f>
        <v>11349.34</v>
      </c>
      <c r="L2319" s="1" t="str">
        <f>TEXT(Sales[[#This Row],[Date and Time]],"dddd")</f>
        <v>Friday</v>
      </c>
      <c r="M2319" s="1" t="str">
        <f>TEXT(Sales[[#This Row],[Date and Time]],"mm")</f>
        <v>06</v>
      </c>
      <c r="N2319" s="10" t="str">
        <f>TEXT(Sales[[#This Row],[Date and Time]],"mmmm")</f>
        <v>June</v>
      </c>
    </row>
    <row r="2320" spans="1:14" x14ac:dyDescent="0.3">
      <c r="A2320" s="1" t="s">
        <v>5788</v>
      </c>
      <c r="B2320" s="2">
        <v>45438.669629629629</v>
      </c>
      <c r="C2320" s="1" t="s">
        <v>3323</v>
      </c>
      <c r="D2320" s="1" t="s">
        <v>1628</v>
      </c>
      <c r="E2320" s="1" t="s">
        <v>3466</v>
      </c>
      <c r="F2320" s="1" t="s">
        <v>3467</v>
      </c>
      <c r="G2320" s="1">
        <v>742.48</v>
      </c>
      <c r="H2320" s="1">
        <v>1</v>
      </c>
      <c r="I2320" s="1">
        <f>Sales[[#This Row],[Selling Price]]*H2320</f>
        <v>742.48</v>
      </c>
      <c r="J2320" s="1">
        <f>VLOOKUP(Sales[[#This Row],[Product ID]],Products[],4,0)</f>
        <v>942.34</v>
      </c>
      <c r="K2320" s="1">
        <f>Sales[[#This Row],[Total Sales]]-Sales[[#This Row],[Cost price]]</f>
        <v>-199.86</v>
      </c>
      <c r="L2320" s="1" t="str">
        <f>TEXT(Sales[[#This Row],[Date and Time]],"dddd")</f>
        <v>Sunday</v>
      </c>
      <c r="M2320" s="1" t="str">
        <f>TEXT(Sales[[#This Row],[Date and Time]],"mm")</f>
        <v>05</v>
      </c>
      <c r="N2320" s="10" t="str">
        <f>TEXT(Sales[[#This Row],[Date and Time]],"mmmm")</f>
        <v>May</v>
      </c>
    </row>
    <row r="2321" spans="1:14" x14ac:dyDescent="0.3">
      <c r="A2321" s="1" t="s">
        <v>5789</v>
      </c>
      <c r="B2321" s="2">
        <v>45293.015381944446</v>
      </c>
      <c r="C2321" s="1" t="s">
        <v>3259</v>
      </c>
      <c r="D2321" s="1" t="s">
        <v>2043</v>
      </c>
      <c r="E2321" s="1" t="s">
        <v>3471</v>
      </c>
      <c r="F2321" s="1" t="s">
        <v>3472</v>
      </c>
      <c r="G2321" s="1">
        <v>741.68</v>
      </c>
      <c r="H2321" s="1">
        <v>6</v>
      </c>
      <c r="I2321" s="1">
        <f>Sales[[#This Row],[Selling Price]]*H2321</f>
        <v>4450.08</v>
      </c>
      <c r="J2321" s="1">
        <f>VLOOKUP(Sales[[#This Row],[Product ID]],Products[],4,0)</f>
        <v>211.71</v>
      </c>
      <c r="K2321" s="1">
        <f>Sales[[#This Row],[Total Sales]]-Sales[[#This Row],[Cost price]]</f>
        <v>4238.37</v>
      </c>
      <c r="L2321" s="1" t="str">
        <f>TEXT(Sales[[#This Row],[Date and Time]],"dddd")</f>
        <v>Tuesday</v>
      </c>
      <c r="M2321" s="1" t="str">
        <f>TEXT(Sales[[#This Row],[Date and Time]],"mm")</f>
        <v>01</v>
      </c>
      <c r="N2321" s="10" t="str">
        <f>TEXT(Sales[[#This Row],[Date and Time]],"mmmm")</f>
        <v>January</v>
      </c>
    </row>
    <row r="2322" spans="1:14" x14ac:dyDescent="0.3">
      <c r="A2322" s="1" t="s">
        <v>5790</v>
      </c>
      <c r="B2322" s="2">
        <v>45306.750462962962</v>
      </c>
      <c r="C2322" s="1" t="s">
        <v>3357</v>
      </c>
      <c r="D2322" s="1" t="s">
        <v>1877</v>
      </c>
      <c r="E2322" s="1" t="s">
        <v>3479</v>
      </c>
      <c r="F2322" s="1" t="s">
        <v>3472</v>
      </c>
      <c r="G2322" s="1">
        <v>1002.84</v>
      </c>
      <c r="H2322" s="1">
        <v>3</v>
      </c>
      <c r="I2322" s="1">
        <f>Sales[[#This Row],[Selling Price]]*H2322</f>
        <v>3008.52</v>
      </c>
      <c r="J2322" s="1">
        <f>VLOOKUP(Sales[[#This Row],[Product ID]],Products[],4,0)</f>
        <v>305.49</v>
      </c>
      <c r="K2322" s="1">
        <f>Sales[[#This Row],[Total Sales]]-Sales[[#This Row],[Cost price]]</f>
        <v>2703.0299999999997</v>
      </c>
      <c r="L2322" s="1" t="str">
        <f>TEXT(Sales[[#This Row],[Date and Time]],"dddd")</f>
        <v>Monday</v>
      </c>
      <c r="M2322" s="1" t="str">
        <f>TEXT(Sales[[#This Row],[Date and Time]],"mm")</f>
        <v>01</v>
      </c>
      <c r="N2322" s="10" t="str">
        <f>TEXT(Sales[[#This Row],[Date and Time]],"mmmm")</f>
        <v>January</v>
      </c>
    </row>
    <row r="2323" spans="1:14" x14ac:dyDescent="0.3">
      <c r="A2323" s="1" t="s">
        <v>5791</v>
      </c>
      <c r="B2323" s="2">
        <v>45374.165150462963</v>
      </c>
      <c r="C2323" s="1" t="s">
        <v>3374</v>
      </c>
      <c r="D2323" s="1" t="s">
        <v>2547</v>
      </c>
      <c r="E2323" s="1" t="s">
        <v>3464</v>
      </c>
      <c r="F2323" s="1" t="s">
        <v>3469</v>
      </c>
      <c r="G2323" s="1">
        <v>1383.08</v>
      </c>
      <c r="H2323" s="1">
        <v>1</v>
      </c>
      <c r="I2323" s="1">
        <f>Sales[[#This Row],[Selling Price]]*H2323</f>
        <v>1383.08</v>
      </c>
      <c r="J2323" s="1">
        <f>VLOOKUP(Sales[[#This Row],[Product ID]],Products[],4,0)</f>
        <v>795.14</v>
      </c>
      <c r="K2323" s="1">
        <f>Sales[[#This Row],[Total Sales]]-Sales[[#This Row],[Cost price]]</f>
        <v>587.93999999999994</v>
      </c>
      <c r="L2323" s="1" t="str">
        <f>TEXT(Sales[[#This Row],[Date and Time]],"dddd")</f>
        <v>Saturday</v>
      </c>
      <c r="M2323" s="1" t="str">
        <f>TEXT(Sales[[#This Row],[Date and Time]],"mm")</f>
        <v>03</v>
      </c>
      <c r="N2323" s="10" t="str">
        <f>TEXT(Sales[[#This Row],[Date and Time]],"mmmm")</f>
        <v>March</v>
      </c>
    </row>
    <row r="2324" spans="1:14" x14ac:dyDescent="0.3">
      <c r="A2324" s="1" t="s">
        <v>5792</v>
      </c>
      <c r="B2324" s="2">
        <v>45300.893414351849</v>
      </c>
      <c r="C2324" s="1" t="s">
        <v>3306</v>
      </c>
      <c r="D2324" s="1" t="s">
        <v>598</v>
      </c>
      <c r="E2324" s="1" t="s">
        <v>3461</v>
      </c>
      <c r="F2324" s="1" t="s">
        <v>3469</v>
      </c>
      <c r="G2324" s="1">
        <v>1102.29</v>
      </c>
      <c r="H2324" s="1">
        <v>5</v>
      </c>
      <c r="I2324" s="1">
        <f>Sales[[#This Row],[Selling Price]]*H2324</f>
        <v>5511.45</v>
      </c>
      <c r="J2324" s="1">
        <f>VLOOKUP(Sales[[#This Row],[Product ID]],Products[],4,0)</f>
        <v>914.29</v>
      </c>
      <c r="K2324" s="1">
        <f>Sales[[#This Row],[Total Sales]]-Sales[[#This Row],[Cost price]]</f>
        <v>4597.16</v>
      </c>
      <c r="L2324" s="1" t="str">
        <f>TEXT(Sales[[#This Row],[Date and Time]],"dddd")</f>
        <v>Tuesday</v>
      </c>
      <c r="M2324" s="1" t="str">
        <f>TEXT(Sales[[#This Row],[Date and Time]],"mm")</f>
        <v>01</v>
      </c>
      <c r="N2324" s="10" t="str">
        <f>TEXT(Sales[[#This Row],[Date and Time]],"mmmm")</f>
        <v>January</v>
      </c>
    </row>
    <row r="2325" spans="1:14" x14ac:dyDescent="0.3">
      <c r="A2325" s="1" t="s">
        <v>5793</v>
      </c>
      <c r="B2325" s="2">
        <v>45318.61341435185</v>
      </c>
      <c r="C2325" s="1" t="s">
        <v>3320</v>
      </c>
      <c r="D2325" s="1" t="s">
        <v>2955</v>
      </c>
      <c r="E2325" s="1" t="s">
        <v>3471</v>
      </c>
      <c r="F2325" s="1" t="s">
        <v>3467</v>
      </c>
      <c r="G2325" s="1">
        <v>1793.85</v>
      </c>
      <c r="H2325" s="1">
        <v>3</v>
      </c>
      <c r="I2325" s="1">
        <f>Sales[[#This Row],[Selling Price]]*H2325</f>
        <v>5381.5499999999993</v>
      </c>
      <c r="J2325" s="1">
        <f>VLOOKUP(Sales[[#This Row],[Product ID]],Products[],4,0)</f>
        <v>878.74</v>
      </c>
      <c r="K2325" s="1">
        <f>Sales[[#This Row],[Total Sales]]-Sales[[#This Row],[Cost price]]</f>
        <v>4502.8099999999995</v>
      </c>
      <c r="L2325" s="1" t="str">
        <f>TEXT(Sales[[#This Row],[Date and Time]],"dddd")</f>
        <v>Saturday</v>
      </c>
      <c r="M2325" s="1" t="str">
        <f>TEXT(Sales[[#This Row],[Date and Time]],"mm")</f>
        <v>01</v>
      </c>
      <c r="N2325" s="10" t="str">
        <f>TEXT(Sales[[#This Row],[Date and Time]],"mmmm")</f>
        <v>January</v>
      </c>
    </row>
    <row r="2326" spans="1:14" x14ac:dyDescent="0.3">
      <c r="A2326" s="1" t="s">
        <v>5794</v>
      </c>
      <c r="B2326" s="2">
        <v>45490.930717592593</v>
      </c>
      <c r="C2326" s="1" t="s">
        <v>3228</v>
      </c>
      <c r="D2326" s="1" t="s">
        <v>2610</v>
      </c>
      <c r="E2326" s="1" t="s">
        <v>3479</v>
      </c>
      <c r="F2326" s="1" t="s">
        <v>3469</v>
      </c>
      <c r="G2326" s="1">
        <v>1967.82</v>
      </c>
      <c r="H2326" s="1">
        <v>3</v>
      </c>
      <c r="I2326" s="1">
        <f>Sales[[#This Row],[Selling Price]]*H2326</f>
        <v>5903.46</v>
      </c>
      <c r="J2326" s="1">
        <f>VLOOKUP(Sales[[#This Row],[Product ID]],Products[],4,0)</f>
        <v>96.13</v>
      </c>
      <c r="K2326" s="1">
        <f>Sales[[#This Row],[Total Sales]]-Sales[[#This Row],[Cost price]]</f>
        <v>5807.33</v>
      </c>
      <c r="L2326" s="1" t="str">
        <f>TEXT(Sales[[#This Row],[Date and Time]],"dddd")</f>
        <v>Wednesday</v>
      </c>
      <c r="M2326" s="1" t="str">
        <f>TEXT(Sales[[#This Row],[Date and Time]],"mm")</f>
        <v>07</v>
      </c>
      <c r="N2326" s="10" t="str">
        <f>TEXT(Sales[[#This Row],[Date and Time]],"mmmm")</f>
        <v>July</v>
      </c>
    </row>
    <row r="2327" spans="1:14" x14ac:dyDescent="0.3">
      <c r="A2327" s="1" t="s">
        <v>5795</v>
      </c>
      <c r="B2327" s="2">
        <v>45470.225868055553</v>
      </c>
      <c r="C2327" s="1" t="s">
        <v>3239</v>
      </c>
      <c r="D2327" s="1" t="s">
        <v>3063</v>
      </c>
      <c r="E2327" s="1" t="s">
        <v>3461</v>
      </c>
      <c r="F2327" s="1" t="s">
        <v>3472</v>
      </c>
      <c r="G2327" s="1">
        <v>51.33</v>
      </c>
      <c r="H2327" s="1">
        <v>8</v>
      </c>
      <c r="I2327" s="1">
        <f>Sales[[#This Row],[Selling Price]]*H2327</f>
        <v>410.64</v>
      </c>
      <c r="J2327" s="1">
        <f>VLOOKUP(Sales[[#This Row],[Product ID]],Products[],4,0)</f>
        <v>438.5</v>
      </c>
      <c r="K2327" s="1">
        <f>Sales[[#This Row],[Total Sales]]-Sales[[#This Row],[Cost price]]</f>
        <v>-27.860000000000014</v>
      </c>
      <c r="L2327" s="1" t="str">
        <f>TEXT(Sales[[#This Row],[Date and Time]],"dddd")</f>
        <v>Thursday</v>
      </c>
      <c r="M2327" s="1" t="str">
        <f>TEXT(Sales[[#This Row],[Date and Time]],"mm")</f>
        <v>06</v>
      </c>
      <c r="N2327" s="10" t="str">
        <f>TEXT(Sales[[#This Row],[Date and Time]],"mmmm")</f>
        <v>June</v>
      </c>
    </row>
    <row r="2328" spans="1:14" x14ac:dyDescent="0.3">
      <c r="A2328" s="1" t="s">
        <v>5796</v>
      </c>
      <c r="B2328" s="2">
        <v>45589.886331018519</v>
      </c>
      <c r="C2328" s="1" t="s">
        <v>3362</v>
      </c>
      <c r="D2328" s="1" t="s">
        <v>2433</v>
      </c>
      <c r="E2328" s="1" t="s">
        <v>3466</v>
      </c>
      <c r="F2328" s="1" t="s">
        <v>3462</v>
      </c>
      <c r="G2328" s="1">
        <v>659.28</v>
      </c>
      <c r="H2328" s="1">
        <v>2</v>
      </c>
      <c r="I2328" s="1">
        <f>Sales[[#This Row],[Selling Price]]*H2328</f>
        <v>1318.56</v>
      </c>
      <c r="J2328" s="1">
        <f>VLOOKUP(Sales[[#This Row],[Product ID]],Products[],4,0)</f>
        <v>282.68</v>
      </c>
      <c r="K2328" s="1">
        <f>Sales[[#This Row],[Total Sales]]-Sales[[#This Row],[Cost price]]</f>
        <v>1035.8799999999999</v>
      </c>
      <c r="L2328" s="1" t="str">
        <f>TEXT(Sales[[#This Row],[Date and Time]],"dddd")</f>
        <v>Thursday</v>
      </c>
      <c r="M2328" s="1" t="str">
        <f>TEXT(Sales[[#This Row],[Date and Time]],"mm")</f>
        <v>10</v>
      </c>
      <c r="N2328" s="10" t="str">
        <f>TEXT(Sales[[#This Row],[Date and Time]],"mmmm")</f>
        <v>October</v>
      </c>
    </row>
    <row r="2329" spans="1:14" x14ac:dyDescent="0.3">
      <c r="A2329" s="1" t="s">
        <v>5797</v>
      </c>
      <c r="B2329" s="2">
        <v>45483.46665509259</v>
      </c>
      <c r="C2329" s="1" t="s">
        <v>3294</v>
      </c>
      <c r="D2329" s="1" t="s">
        <v>2940</v>
      </c>
      <c r="E2329" s="1" t="s">
        <v>3471</v>
      </c>
      <c r="F2329" s="1" t="s">
        <v>3469</v>
      </c>
      <c r="G2329" s="1">
        <v>1640.38</v>
      </c>
      <c r="H2329" s="1">
        <v>4</v>
      </c>
      <c r="I2329" s="1">
        <f>Sales[[#This Row],[Selling Price]]*H2329</f>
        <v>6561.52</v>
      </c>
      <c r="J2329" s="1">
        <f>VLOOKUP(Sales[[#This Row],[Product ID]],Products[],4,0)</f>
        <v>609.70000000000005</v>
      </c>
      <c r="K2329" s="1">
        <f>Sales[[#This Row],[Total Sales]]-Sales[[#This Row],[Cost price]]</f>
        <v>5951.8200000000006</v>
      </c>
      <c r="L2329" s="1" t="str">
        <f>TEXT(Sales[[#This Row],[Date and Time]],"dddd")</f>
        <v>Wednesday</v>
      </c>
      <c r="M2329" s="1" t="str">
        <f>TEXT(Sales[[#This Row],[Date and Time]],"mm")</f>
        <v>07</v>
      </c>
      <c r="N2329" s="10" t="str">
        <f>TEXT(Sales[[#This Row],[Date and Time]],"mmmm")</f>
        <v>July</v>
      </c>
    </row>
    <row r="2330" spans="1:14" x14ac:dyDescent="0.3">
      <c r="A2330" s="1" t="s">
        <v>5798</v>
      </c>
      <c r="B2330" s="2">
        <v>45420.422986111109</v>
      </c>
      <c r="C2330" s="1" t="s">
        <v>3243</v>
      </c>
      <c r="D2330" s="1" t="s">
        <v>1417</v>
      </c>
      <c r="E2330" s="1" t="s">
        <v>3466</v>
      </c>
      <c r="F2330" s="1" t="s">
        <v>3469</v>
      </c>
      <c r="G2330" s="1">
        <v>1118.54</v>
      </c>
      <c r="H2330" s="1">
        <v>8</v>
      </c>
      <c r="I2330" s="1">
        <f>Sales[[#This Row],[Selling Price]]*H2330</f>
        <v>8948.32</v>
      </c>
      <c r="J2330" s="1">
        <f>VLOOKUP(Sales[[#This Row],[Product ID]],Products[],4,0)</f>
        <v>132.38999999999999</v>
      </c>
      <c r="K2330" s="1">
        <f>Sales[[#This Row],[Total Sales]]-Sales[[#This Row],[Cost price]]</f>
        <v>8815.93</v>
      </c>
      <c r="L2330" s="1" t="str">
        <f>TEXT(Sales[[#This Row],[Date and Time]],"dddd")</f>
        <v>Wednesday</v>
      </c>
      <c r="M2330" s="1" t="str">
        <f>TEXT(Sales[[#This Row],[Date and Time]],"mm")</f>
        <v>05</v>
      </c>
      <c r="N2330" s="10" t="str">
        <f>TEXT(Sales[[#This Row],[Date and Time]],"mmmm")</f>
        <v>May</v>
      </c>
    </row>
    <row r="2331" spans="1:14" x14ac:dyDescent="0.3">
      <c r="A2331" s="1" t="s">
        <v>5799</v>
      </c>
      <c r="B2331" s="2">
        <v>45543.296655092592</v>
      </c>
      <c r="C2331" s="1" t="s">
        <v>3349</v>
      </c>
      <c r="D2331" s="1" t="s">
        <v>1137</v>
      </c>
      <c r="E2331" s="1" t="s">
        <v>3461</v>
      </c>
      <c r="F2331" s="1" t="s">
        <v>3462</v>
      </c>
      <c r="G2331" s="1">
        <v>920.23</v>
      </c>
      <c r="H2331" s="1">
        <v>8</v>
      </c>
      <c r="I2331" s="1">
        <f>Sales[[#This Row],[Selling Price]]*H2331</f>
        <v>7361.84</v>
      </c>
      <c r="J2331" s="1">
        <f>VLOOKUP(Sales[[#This Row],[Product ID]],Products[],4,0)</f>
        <v>746.04</v>
      </c>
      <c r="K2331" s="1">
        <f>Sales[[#This Row],[Total Sales]]-Sales[[#This Row],[Cost price]]</f>
        <v>6615.8</v>
      </c>
      <c r="L2331" s="1" t="str">
        <f>TEXT(Sales[[#This Row],[Date and Time]],"dddd")</f>
        <v>Sunday</v>
      </c>
      <c r="M2331" s="1" t="str">
        <f>TEXT(Sales[[#This Row],[Date and Time]],"mm")</f>
        <v>09</v>
      </c>
      <c r="N2331" s="10" t="str">
        <f>TEXT(Sales[[#This Row],[Date and Time]],"mmmm")</f>
        <v>September</v>
      </c>
    </row>
    <row r="2332" spans="1:14" x14ac:dyDescent="0.3">
      <c r="A2332" s="1" t="s">
        <v>5800</v>
      </c>
      <c r="B2332" s="2">
        <v>45335.546053240738</v>
      </c>
      <c r="C2332" s="1" t="s">
        <v>3304</v>
      </c>
      <c r="D2332" s="1" t="s">
        <v>246</v>
      </c>
      <c r="E2332" s="1" t="s">
        <v>3479</v>
      </c>
      <c r="F2332" s="1" t="s">
        <v>3472</v>
      </c>
      <c r="G2332" s="1">
        <v>239.71</v>
      </c>
      <c r="H2332" s="1">
        <v>8</v>
      </c>
      <c r="I2332" s="1">
        <f>Sales[[#This Row],[Selling Price]]*H2332</f>
        <v>1917.68</v>
      </c>
      <c r="J2332" s="1">
        <f>VLOOKUP(Sales[[#This Row],[Product ID]],Products[],4,0)</f>
        <v>17.89</v>
      </c>
      <c r="K2332" s="1">
        <f>Sales[[#This Row],[Total Sales]]-Sales[[#This Row],[Cost price]]</f>
        <v>1899.79</v>
      </c>
      <c r="L2332" s="1" t="str">
        <f>TEXT(Sales[[#This Row],[Date and Time]],"dddd")</f>
        <v>Tuesday</v>
      </c>
      <c r="M2332" s="1" t="str">
        <f>TEXT(Sales[[#This Row],[Date and Time]],"mm")</f>
        <v>02</v>
      </c>
      <c r="N2332" s="10" t="str">
        <f>TEXT(Sales[[#This Row],[Date and Time]],"mmmm")</f>
        <v>February</v>
      </c>
    </row>
    <row r="2333" spans="1:14" x14ac:dyDescent="0.3">
      <c r="A2333" s="1" t="s">
        <v>5801</v>
      </c>
      <c r="B2333" s="2">
        <v>45399.282766203702</v>
      </c>
      <c r="C2333" s="1" t="s">
        <v>3399</v>
      </c>
      <c r="D2333" s="1" t="s">
        <v>2301</v>
      </c>
      <c r="E2333" s="1" t="s">
        <v>3479</v>
      </c>
      <c r="F2333" s="1" t="s">
        <v>3469</v>
      </c>
      <c r="G2333" s="1">
        <v>1722.06</v>
      </c>
      <c r="H2333" s="1">
        <v>5</v>
      </c>
      <c r="I2333" s="1">
        <f>Sales[[#This Row],[Selling Price]]*H2333</f>
        <v>8610.2999999999993</v>
      </c>
      <c r="J2333" s="1">
        <f>VLOOKUP(Sales[[#This Row],[Product ID]],Products[],4,0)</f>
        <v>687.22</v>
      </c>
      <c r="K2333" s="1">
        <f>Sales[[#This Row],[Total Sales]]-Sales[[#This Row],[Cost price]]</f>
        <v>7923.079999999999</v>
      </c>
      <c r="L2333" s="1" t="str">
        <f>TEXT(Sales[[#This Row],[Date and Time]],"dddd")</f>
        <v>Wednesday</v>
      </c>
      <c r="M2333" s="1" t="str">
        <f>TEXT(Sales[[#This Row],[Date and Time]],"mm")</f>
        <v>04</v>
      </c>
      <c r="N2333" s="10" t="str">
        <f>TEXT(Sales[[#This Row],[Date and Time]],"mmmm")</f>
        <v>April</v>
      </c>
    </row>
    <row r="2334" spans="1:14" x14ac:dyDescent="0.3">
      <c r="A2334" s="1" t="s">
        <v>5802</v>
      </c>
      <c r="B2334" s="2">
        <v>45590.202731481484</v>
      </c>
      <c r="C2334" s="1" t="s">
        <v>3402</v>
      </c>
      <c r="D2334" s="1" t="s">
        <v>260</v>
      </c>
      <c r="E2334" s="1" t="s">
        <v>3479</v>
      </c>
      <c r="F2334" s="1" t="s">
        <v>3472</v>
      </c>
      <c r="G2334" s="1">
        <v>1478.46</v>
      </c>
      <c r="H2334" s="1">
        <v>9</v>
      </c>
      <c r="I2334" s="1">
        <f>Sales[[#This Row],[Selling Price]]*H2334</f>
        <v>13306.14</v>
      </c>
      <c r="J2334" s="1">
        <f>VLOOKUP(Sales[[#This Row],[Product ID]],Products[],4,0)</f>
        <v>581.64</v>
      </c>
      <c r="K2334" s="1">
        <f>Sales[[#This Row],[Total Sales]]-Sales[[#This Row],[Cost price]]</f>
        <v>12724.5</v>
      </c>
      <c r="L2334" s="1" t="str">
        <f>TEXT(Sales[[#This Row],[Date and Time]],"dddd")</f>
        <v>Friday</v>
      </c>
      <c r="M2334" s="1" t="str">
        <f>TEXT(Sales[[#This Row],[Date and Time]],"mm")</f>
        <v>10</v>
      </c>
      <c r="N2334" s="10" t="str">
        <f>TEXT(Sales[[#This Row],[Date and Time]],"mmmm")</f>
        <v>October</v>
      </c>
    </row>
    <row r="2335" spans="1:14" x14ac:dyDescent="0.3">
      <c r="A2335" s="1" t="s">
        <v>5803</v>
      </c>
      <c r="B2335" s="2">
        <v>45413.579814814817</v>
      </c>
      <c r="C2335" s="1" t="s">
        <v>3411</v>
      </c>
      <c r="D2335" s="1" t="s">
        <v>2461</v>
      </c>
      <c r="E2335" s="1" t="s">
        <v>3461</v>
      </c>
      <c r="F2335" s="1" t="s">
        <v>3462</v>
      </c>
      <c r="G2335" s="1">
        <v>62.21</v>
      </c>
      <c r="H2335" s="1">
        <v>10</v>
      </c>
      <c r="I2335" s="1">
        <f>Sales[[#This Row],[Selling Price]]*H2335</f>
        <v>622.1</v>
      </c>
      <c r="J2335" s="1">
        <f>VLOOKUP(Sales[[#This Row],[Product ID]],Products[],4,0)</f>
        <v>688.88</v>
      </c>
      <c r="K2335" s="1">
        <f>Sales[[#This Row],[Total Sales]]-Sales[[#This Row],[Cost price]]</f>
        <v>-66.779999999999973</v>
      </c>
      <c r="L2335" s="1" t="str">
        <f>TEXT(Sales[[#This Row],[Date and Time]],"dddd")</f>
        <v>Wednesday</v>
      </c>
      <c r="M2335" s="1" t="str">
        <f>TEXT(Sales[[#This Row],[Date and Time]],"mm")</f>
        <v>05</v>
      </c>
      <c r="N2335" s="10" t="str">
        <f>TEXT(Sales[[#This Row],[Date and Time]],"mmmm")</f>
        <v>May</v>
      </c>
    </row>
    <row r="2336" spans="1:14" x14ac:dyDescent="0.3">
      <c r="A2336" s="1" t="s">
        <v>5804</v>
      </c>
      <c r="B2336" s="2">
        <v>45559.410370370373</v>
      </c>
      <c r="C2336" s="1" t="s">
        <v>3439</v>
      </c>
      <c r="D2336" s="1" t="s">
        <v>2283</v>
      </c>
      <c r="E2336" s="1" t="s">
        <v>3479</v>
      </c>
      <c r="F2336" s="1" t="s">
        <v>3476</v>
      </c>
      <c r="G2336" s="1">
        <v>53.7</v>
      </c>
      <c r="H2336" s="1">
        <v>3</v>
      </c>
      <c r="I2336" s="1">
        <f>Sales[[#This Row],[Selling Price]]*H2336</f>
        <v>161.10000000000002</v>
      </c>
      <c r="J2336" s="1">
        <f>VLOOKUP(Sales[[#This Row],[Product ID]],Products[],4,0)</f>
        <v>945.84</v>
      </c>
      <c r="K2336" s="1">
        <f>Sales[[#This Row],[Total Sales]]-Sales[[#This Row],[Cost price]]</f>
        <v>-784.74</v>
      </c>
      <c r="L2336" s="1" t="str">
        <f>TEXT(Sales[[#This Row],[Date and Time]],"dddd")</f>
        <v>Tuesday</v>
      </c>
      <c r="M2336" s="1" t="str">
        <f>TEXT(Sales[[#This Row],[Date and Time]],"mm")</f>
        <v>09</v>
      </c>
      <c r="N2336" s="10" t="str">
        <f>TEXT(Sales[[#This Row],[Date and Time]],"mmmm")</f>
        <v>September</v>
      </c>
    </row>
    <row r="2337" spans="1:14" x14ac:dyDescent="0.3">
      <c r="A2337" s="1" t="s">
        <v>5805</v>
      </c>
      <c r="B2337" s="2">
        <v>45493.036238425928</v>
      </c>
      <c r="C2337" s="1" t="s">
        <v>3347</v>
      </c>
      <c r="D2337" s="1" t="s">
        <v>2146</v>
      </c>
      <c r="E2337" s="1" t="s">
        <v>3479</v>
      </c>
      <c r="F2337" s="1" t="s">
        <v>3462</v>
      </c>
      <c r="G2337" s="1">
        <v>1578.97</v>
      </c>
      <c r="H2337" s="1">
        <v>5</v>
      </c>
      <c r="I2337" s="1">
        <f>Sales[[#This Row],[Selling Price]]*H2337</f>
        <v>7894.85</v>
      </c>
      <c r="J2337" s="1">
        <f>VLOOKUP(Sales[[#This Row],[Product ID]],Products[],4,0)</f>
        <v>211.14</v>
      </c>
      <c r="K2337" s="1">
        <f>Sales[[#This Row],[Total Sales]]-Sales[[#This Row],[Cost price]]</f>
        <v>7683.71</v>
      </c>
      <c r="L2337" s="1" t="str">
        <f>TEXT(Sales[[#This Row],[Date and Time]],"dddd")</f>
        <v>Saturday</v>
      </c>
      <c r="M2337" s="1" t="str">
        <f>TEXT(Sales[[#This Row],[Date and Time]],"mm")</f>
        <v>07</v>
      </c>
      <c r="N2337" s="10" t="str">
        <f>TEXT(Sales[[#This Row],[Date and Time]],"mmmm")</f>
        <v>July</v>
      </c>
    </row>
    <row r="2338" spans="1:14" x14ac:dyDescent="0.3">
      <c r="A2338" s="1" t="s">
        <v>5806</v>
      </c>
      <c r="B2338" s="2">
        <v>45480.930694444447</v>
      </c>
      <c r="C2338" s="1" t="s">
        <v>3394</v>
      </c>
      <c r="D2338" s="1" t="s">
        <v>2987</v>
      </c>
      <c r="E2338" s="1" t="s">
        <v>3479</v>
      </c>
      <c r="F2338" s="1" t="s">
        <v>3467</v>
      </c>
      <c r="G2338" s="1">
        <v>144.83000000000001</v>
      </c>
      <c r="H2338" s="1">
        <v>2</v>
      </c>
      <c r="I2338" s="1">
        <f>Sales[[#This Row],[Selling Price]]*H2338</f>
        <v>289.66000000000003</v>
      </c>
      <c r="J2338" s="1">
        <f>VLOOKUP(Sales[[#This Row],[Product ID]],Products[],4,0)</f>
        <v>74.92</v>
      </c>
      <c r="K2338" s="1">
        <f>Sales[[#This Row],[Total Sales]]-Sales[[#This Row],[Cost price]]</f>
        <v>214.74</v>
      </c>
      <c r="L2338" s="1" t="str">
        <f>TEXT(Sales[[#This Row],[Date and Time]],"dddd")</f>
        <v>Sunday</v>
      </c>
      <c r="M2338" s="1" t="str">
        <f>TEXT(Sales[[#This Row],[Date and Time]],"mm")</f>
        <v>07</v>
      </c>
      <c r="N2338" s="10" t="str">
        <f>TEXT(Sales[[#This Row],[Date and Time]],"mmmm")</f>
        <v>July</v>
      </c>
    </row>
    <row r="2339" spans="1:14" x14ac:dyDescent="0.3">
      <c r="A2339" s="1" t="s">
        <v>5807</v>
      </c>
      <c r="B2339" s="2">
        <v>45582.186296296299</v>
      </c>
      <c r="C2339" s="1" t="s">
        <v>3406</v>
      </c>
      <c r="D2339" s="1" t="s">
        <v>2117</v>
      </c>
      <c r="E2339" s="1" t="s">
        <v>3466</v>
      </c>
      <c r="F2339" s="1" t="s">
        <v>3467</v>
      </c>
      <c r="G2339" s="1">
        <v>964.86</v>
      </c>
      <c r="H2339" s="1">
        <v>8</v>
      </c>
      <c r="I2339" s="1">
        <f>Sales[[#This Row],[Selling Price]]*H2339</f>
        <v>7718.88</v>
      </c>
      <c r="J2339" s="1">
        <f>VLOOKUP(Sales[[#This Row],[Product ID]],Products[],4,0)</f>
        <v>585.16999999999996</v>
      </c>
      <c r="K2339" s="1">
        <f>Sales[[#This Row],[Total Sales]]-Sales[[#This Row],[Cost price]]</f>
        <v>7133.71</v>
      </c>
      <c r="L2339" s="1" t="str">
        <f>TEXT(Sales[[#This Row],[Date and Time]],"dddd")</f>
        <v>Thursday</v>
      </c>
      <c r="M2339" s="1" t="str">
        <f>TEXT(Sales[[#This Row],[Date and Time]],"mm")</f>
        <v>10</v>
      </c>
      <c r="N2339" s="10" t="str">
        <f>TEXT(Sales[[#This Row],[Date and Time]],"mmmm")</f>
        <v>October</v>
      </c>
    </row>
    <row r="2340" spans="1:14" x14ac:dyDescent="0.3">
      <c r="A2340" s="1" t="s">
        <v>5808</v>
      </c>
      <c r="B2340" s="2">
        <v>45507.878761574073</v>
      </c>
      <c r="C2340" s="1" t="s">
        <v>3389</v>
      </c>
      <c r="D2340" s="1" t="s">
        <v>3046</v>
      </c>
      <c r="E2340" s="1" t="s">
        <v>3464</v>
      </c>
      <c r="F2340" s="1" t="s">
        <v>3462</v>
      </c>
      <c r="G2340" s="1">
        <v>274.8</v>
      </c>
      <c r="H2340" s="1">
        <v>6</v>
      </c>
      <c r="I2340" s="1">
        <f>Sales[[#This Row],[Selling Price]]*H2340</f>
        <v>1648.8000000000002</v>
      </c>
      <c r="J2340" s="1">
        <f>VLOOKUP(Sales[[#This Row],[Product ID]],Products[],4,0)</f>
        <v>226.52</v>
      </c>
      <c r="K2340" s="1">
        <f>Sales[[#This Row],[Total Sales]]-Sales[[#This Row],[Cost price]]</f>
        <v>1422.2800000000002</v>
      </c>
      <c r="L2340" s="1" t="str">
        <f>TEXT(Sales[[#This Row],[Date and Time]],"dddd")</f>
        <v>Saturday</v>
      </c>
      <c r="M2340" s="1" t="str">
        <f>TEXT(Sales[[#This Row],[Date and Time]],"mm")</f>
        <v>08</v>
      </c>
      <c r="N2340" s="10" t="str">
        <f>TEXT(Sales[[#This Row],[Date and Time]],"mmmm")</f>
        <v>August</v>
      </c>
    </row>
    <row r="2341" spans="1:14" x14ac:dyDescent="0.3">
      <c r="A2341" s="1" t="s">
        <v>5809</v>
      </c>
      <c r="B2341" s="2">
        <v>45346.021469907406</v>
      </c>
      <c r="C2341" s="1" t="s">
        <v>3420</v>
      </c>
      <c r="D2341" s="1" t="s">
        <v>2397</v>
      </c>
      <c r="E2341" s="1" t="s">
        <v>3461</v>
      </c>
      <c r="F2341" s="1" t="s">
        <v>3476</v>
      </c>
      <c r="G2341" s="1">
        <v>908.93</v>
      </c>
      <c r="H2341" s="1">
        <v>7</v>
      </c>
      <c r="I2341" s="1">
        <f>Sales[[#This Row],[Selling Price]]*H2341</f>
        <v>6362.5099999999993</v>
      </c>
      <c r="J2341" s="1">
        <f>VLOOKUP(Sales[[#This Row],[Product ID]],Products[],4,0)</f>
        <v>692.47</v>
      </c>
      <c r="K2341" s="1">
        <f>Sales[[#This Row],[Total Sales]]-Sales[[#This Row],[Cost price]]</f>
        <v>5670.0399999999991</v>
      </c>
      <c r="L2341" s="1" t="str">
        <f>TEXT(Sales[[#This Row],[Date and Time]],"dddd")</f>
        <v>Saturday</v>
      </c>
      <c r="M2341" s="1" t="str">
        <f>TEXT(Sales[[#This Row],[Date and Time]],"mm")</f>
        <v>02</v>
      </c>
      <c r="N2341" s="10" t="str">
        <f>TEXT(Sales[[#This Row],[Date and Time]],"mmmm")</f>
        <v>February</v>
      </c>
    </row>
    <row r="2342" spans="1:14" x14ac:dyDescent="0.3">
      <c r="A2342" s="1" t="s">
        <v>5810</v>
      </c>
      <c r="B2342" s="2">
        <v>45345.464224537034</v>
      </c>
      <c r="C2342" s="1" t="s">
        <v>3351</v>
      </c>
      <c r="D2342" s="1" t="s">
        <v>328</v>
      </c>
      <c r="E2342" s="1" t="s">
        <v>3461</v>
      </c>
      <c r="F2342" s="1" t="s">
        <v>3462</v>
      </c>
      <c r="G2342" s="1">
        <v>356.38</v>
      </c>
      <c r="H2342" s="1">
        <v>3</v>
      </c>
      <c r="I2342" s="1">
        <f>Sales[[#This Row],[Selling Price]]*H2342</f>
        <v>1069.1399999999999</v>
      </c>
      <c r="J2342" s="1">
        <f>VLOOKUP(Sales[[#This Row],[Product ID]],Products[],4,0)</f>
        <v>643.29</v>
      </c>
      <c r="K2342" s="1">
        <f>Sales[[#This Row],[Total Sales]]-Sales[[#This Row],[Cost price]]</f>
        <v>425.84999999999991</v>
      </c>
      <c r="L2342" s="1" t="str">
        <f>TEXT(Sales[[#This Row],[Date and Time]],"dddd")</f>
        <v>Friday</v>
      </c>
      <c r="M2342" s="1" t="str">
        <f>TEXT(Sales[[#This Row],[Date and Time]],"mm")</f>
        <v>02</v>
      </c>
      <c r="N2342" s="10" t="str">
        <f>TEXT(Sales[[#This Row],[Date and Time]],"mmmm")</f>
        <v>February</v>
      </c>
    </row>
    <row r="2343" spans="1:14" x14ac:dyDescent="0.3">
      <c r="A2343" s="1" t="s">
        <v>5811</v>
      </c>
      <c r="B2343" s="2">
        <v>45352.853587962964</v>
      </c>
      <c r="C2343" s="1" t="s">
        <v>3436</v>
      </c>
      <c r="D2343" s="1" t="s">
        <v>1578</v>
      </c>
      <c r="E2343" s="1" t="s">
        <v>3471</v>
      </c>
      <c r="F2343" s="1" t="s">
        <v>3469</v>
      </c>
      <c r="G2343" s="1">
        <v>1849.47</v>
      </c>
      <c r="H2343" s="1">
        <v>4</v>
      </c>
      <c r="I2343" s="1">
        <f>Sales[[#This Row],[Selling Price]]*H2343</f>
        <v>7397.88</v>
      </c>
      <c r="J2343" s="1">
        <f>VLOOKUP(Sales[[#This Row],[Product ID]],Products[],4,0)</f>
        <v>839.9</v>
      </c>
      <c r="K2343" s="1">
        <f>Sales[[#This Row],[Total Sales]]-Sales[[#This Row],[Cost price]]</f>
        <v>6557.9800000000005</v>
      </c>
      <c r="L2343" s="1" t="str">
        <f>TEXT(Sales[[#This Row],[Date and Time]],"dddd")</f>
        <v>Friday</v>
      </c>
      <c r="M2343" s="1" t="str">
        <f>TEXT(Sales[[#This Row],[Date and Time]],"mm")</f>
        <v>03</v>
      </c>
      <c r="N2343" s="10" t="str">
        <f>TEXT(Sales[[#This Row],[Date and Time]],"mmmm")</f>
        <v>March</v>
      </c>
    </row>
    <row r="2344" spans="1:14" x14ac:dyDescent="0.3">
      <c r="A2344" s="1" t="s">
        <v>5812</v>
      </c>
      <c r="B2344" s="2">
        <v>45570.690069444441</v>
      </c>
      <c r="C2344" s="1" t="s">
        <v>3374</v>
      </c>
      <c r="D2344" s="1" t="s">
        <v>534</v>
      </c>
      <c r="E2344" s="1" t="s">
        <v>3464</v>
      </c>
      <c r="F2344" s="1" t="s">
        <v>3472</v>
      </c>
      <c r="G2344" s="1">
        <v>83.95</v>
      </c>
      <c r="H2344" s="1">
        <v>3</v>
      </c>
      <c r="I2344" s="1">
        <f>Sales[[#This Row],[Selling Price]]*H2344</f>
        <v>251.85000000000002</v>
      </c>
      <c r="J2344" s="1">
        <f>VLOOKUP(Sales[[#This Row],[Product ID]],Products[],4,0)</f>
        <v>795.14</v>
      </c>
      <c r="K2344" s="1">
        <f>Sales[[#This Row],[Total Sales]]-Sales[[#This Row],[Cost price]]</f>
        <v>-543.29</v>
      </c>
      <c r="L2344" s="1" t="str">
        <f>TEXT(Sales[[#This Row],[Date and Time]],"dddd")</f>
        <v>Saturday</v>
      </c>
      <c r="M2344" s="1" t="str">
        <f>TEXT(Sales[[#This Row],[Date and Time]],"mm")</f>
        <v>10</v>
      </c>
      <c r="N2344" s="10" t="str">
        <f>TEXT(Sales[[#This Row],[Date and Time]],"mmmm")</f>
        <v>October</v>
      </c>
    </row>
    <row r="2345" spans="1:14" x14ac:dyDescent="0.3">
      <c r="A2345" s="1" t="s">
        <v>5813</v>
      </c>
      <c r="B2345" s="2">
        <v>45593.427372685182</v>
      </c>
      <c r="C2345" s="1" t="s">
        <v>3315</v>
      </c>
      <c r="D2345" s="1" t="s">
        <v>2665</v>
      </c>
      <c r="E2345" s="1" t="s">
        <v>3471</v>
      </c>
      <c r="F2345" s="1" t="s">
        <v>3476</v>
      </c>
      <c r="G2345" s="1">
        <v>415.26</v>
      </c>
      <c r="H2345" s="1">
        <v>4</v>
      </c>
      <c r="I2345" s="1">
        <f>Sales[[#This Row],[Selling Price]]*H2345</f>
        <v>1661.04</v>
      </c>
      <c r="J2345" s="1">
        <f>VLOOKUP(Sales[[#This Row],[Product ID]],Products[],4,0)</f>
        <v>90.98</v>
      </c>
      <c r="K2345" s="1">
        <f>Sales[[#This Row],[Total Sales]]-Sales[[#This Row],[Cost price]]</f>
        <v>1570.06</v>
      </c>
      <c r="L2345" s="1" t="str">
        <f>TEXT(Sales[[#This Row],[Date and Time]],"dddd")</f>
        <v>Monday</v>
      </c>
      <c r="M2345" s="1" t="str">
        <f>TEXT(Sales[[#This Row],[Date and Time]],"mm")</f>
        <v>10</v>
      </c>
      <c r="N2345" s="10" t="str">
        <f>TEXT(Sales[[#This Row],[Date and Time]],"mmmm")</f>
        <v>October</v>
      </c>
    </row>
    <row r="2346" spans="1:14" x14ac:dyDescent="0.3">
      <c r="A2346" s="1" t="s">
        <v>5814</v>
      </c>
      <c r="B2346" s="2">
        <v>45471.54488425926</v>
      </c>
      <c r="C2346" s="1" t="s">
        <v>3436</v>
      </c>
      <c r="D2346" s="1" t="s">
        <v>2491</v>
      </c>
      <c r="E2346" s="1" t="s">
        <v>3471</v>
      </c>
      <c r="F2346" s="1" t="s">
        <v>3467</v>
      </c>
      <c r="G2346" s="1">
        <v>481.93</v>
      </c>
      <c r="H2346" s="1">
        <v>9</v>
      </c>
      <c r="I2346" s="1">
        <f>Sales[[#This Row],[Selling Price]]*H2346</f>
        <v>4337.37</v>
      </c>
      <c r="J2346" s="1">
        <f>VLOOKUP(Sales[[#This Row],[Product ID]],Products[],4,0)</f>
        <v>839.9</v>
      </c>
      <c r="K2346" s="1">
        <f>Sales[[#This Row],[Total Sales]]-Sales[[#This Row],[Cost price]]</f>
        <v>3497.47</v>
      </c>
      <c r="L2346" s="1" t="str">
        <f>TEXT(Sales[[#This Row],[Date and Time]],"dddd")</f>
        <v>Friday</v>
      </c>
      <c r="M2346" s="1" t="str">
        <f>TEXT(Sales[[#This Row],[Date and Time]],"mm")</f>
        <v>06</v>
      </c>
      <c r="N2346" s="10" t="str">
        <f>TEXT(Sales[[#This Row],[Date and Time]],"mmmm")</f>
        <v>June</v>
      </c>
    </row>
    <row r="2347" spans="1:14" x14ac:dyDescent="0.3">
      <c r="A2347" s="1" t="s">
        <v>5815</v>
      </c>
      <c r="B2347" s="2">
        <v>45389.151342592595</v>
      </c>
      <c r="C2347" s="1" t="s">
        <v>3315</v>
      </c>
      <c r="D2347" s="1" t="s">
        <v>1619</v>
      </c>
      <c r="E2347" s="1" t="s">
        <v>3471</v>
      </c>
      <c r="F2347" s="1" t="s">
        <v>3472</v>
      </c>
      <c r="G2347" s="1">
        <v>434.09</v>
      </c>
      <c r="H2347" s="1">
        <v>7</v>
      </c>
      <c r="I2347" s="1">
        <f>Sales[[#This Row],[Selling Price]]*H2347</f>
        <v>3038.6299999999997</v>
      </c>
      <c r="J2347" s="1">
        <f>VLOOKUP(Sales[[#This Row],[Product ID]],Products[],4,0)</f>
        <v>90.98</v>
      </c>
      <c r="K2347" s="1">
        <f>Sales[[#This Row],[Total Sales]]-Sales[[#This Row],[Cost price]]</f>
        <v>2947.6499999999996</v>
      </c>
      <c r="L2347" s="1" t="str">
        <f>TEXT(Sales[[#This Row],[Date and Time]],"dddd")</f>
        <v>Sunday</v>
      </c>
      <c r="M2347" s="1" t="str">
        <f>TEXT(Sales[[#This Row],[Date and Time]],"mm")</f>
        <v>04</v>
      </c>
      <c r="N2347" s="10" t="str">
        <f>TEXT(Sales[[#This Row],[Date and Time]],"mmmm")</f>
        <v>April</v>
      </c>
    </row>
    <row r="2348" spans="1:14" x14ac:dyDescent="0.3">
      <c r="A2348" s="1" t="s">
        <v>5816</v>
      </c>
      <c r="B2348" s="2">
        <v>45331.514560185184</v>
      </c>
      <c r="C2348" s="1" t="s">
        <v>3397</v>
      </c>
      <c r="D2348" s="1" t="s">
        <v>1781</v>
      </c>
      <c r="E2348" s="1" t="s">
        <v>3471</v>
      </c>
      <c r="F2348" s="1" t="s">
        <v>3469</v>
      </c>
      <c r="G2348" s="1">
        <v>1104.54</v>
      </c>
      <c r="H2348" s="1">
        <v>5</v>
      </c>
      <c r="I2348" s="1">
        <f>Sales[[#This Row],[Selling Price]]*H2348</f>
        <v>5522.7</v>
      </c>
      <c r="J2348" s="1">
        <f>VLOOKUP(Sales[[#This Row],[Product ID]],Products[],4,0)</f>
        <v>369.73</v>
      </c>
      <c r="K2348" s="1">
        <f>Sales[[#This Row],[Total Sales]]-Sales[[#This Row],[Cost price]]</f>
        <v>5152.9699999999993</v>
      </c>
      <c r="L2348" s="1" t="str">
        <f>TEXT(Sales[[#This Row],[Date and Time]],"dddd")</f>
        <v>Friday</v>
      </c>
      <c r="M2348" s="1" t="str">
        <f>TEXT(Sales[[#This Row],[Date and Time]],"mm")</f>
        <v>02</v>
      </c>
      <c r="N2348" s="10" t="str">
        <f>TEXT(Sales[[#This Row],[Date and Time]],"mmmm")</f>
        <v>February</v>
      </c>
    </row>
    <row r="2349" spans="1:14" x14ac:dyDescent="0.3">
      <c r="A2349" s="1" t="s">
        <v>5817</v>
      </c>
      <c r="B2349" s="2">
        <v>45315.50172453704</v>
      </c>
      <c r="C2349" s="1" t="s">
        <v>3349</v>
      </c>
      <c r="D2349" s="1" t="s">
        <v>2010</v>
      </c>
      <c r="E2349" s="1" t="s">
        <v>3471</v>
      </c>
      <c r="F2349" s="1" t="s">
        <v>3462</v>
      </c>
      <c r="G2349" s="1">
        <v>328.22</v>
      </c>
      <c r="H2349" s="1">
        <v>2</v>
      </c>
      <c r="I2349" s="1">
        <f>Sales[[#This Row],[Selling Price]]*H2349</f>
        <v>656.44</v>
      </c>
      <c r="J2349" s="1">
        <f>VLOOKUP(Sales[[#This Row],[Product ID]],Products[],4,0)</f>
        <v>746.04</v>
      </c>
      <c r="K2349" s="1">
        <f>Sales[[#This Row],[Total Sales]]-Sales[[#This Row],[Cost price]]</f>
        <v>-89.599999999999909</v>
      </c>
      <c r="L2349" s="1" t="str">
        <f>TEXT(Sales[[#This Row],[Date and Time]],"dddd")</f>
        <v>Wednesday</v>
      </c>
      <c r="M2349" s="1" t="str">
        <f>TEXT(Sales[[#This Row],[Date and Time]],"mm")</f>
        <v>01</v>
      </c>
      <c r="N2349" s="10" t="str">
        <f>TEXT(Sales[[#This Row],[Date and Time]],"mmmm")</f>
        <v>January</v>
      </c>
    </row>
    <row r="2350" spans="1:14" x14ac:dyDescent="0.3">
      <c r="A2350" s="1" t="s">
        <v>5818</v>
      </c>
      <c r="B2350" s="2">
        <v>45292.247025462966</v>
      </c>
      <c r="C2350" s="1" t="s">
        <v>3274</v>
      </c>
      <c r="D2350" s="1" t="s">
        <v>2406</v>
      </c>
      <c r="E2350" s="1" t="s">
        <v>3464</v>
      </c>
      <c r="F2350" s="1" t="s">
        <v>3476</v>
      </c>
      <c r="G2350" s="1">
        <v>22.18</v>
      </c>
      <c r="H2350" s="1">
        <v>2</v>
      </c>
      <c r="I2350" s="1">
        <f>Sales[[#This Row],[Selling Price]]*H2350</f>
        <v>44.36</v>
      </c>
      <c r="J2350" s="1">
        <f>VLOOKUP(Sales[[#This Row],[Product ID]],Products[],4,0)</f>
        <v>951.64</v>
      </c>
      <c r="K2350" s="1">
        <f>Sales[[#This Row],[Total Sales]]-Sales[[#This Row],[Cost price]]</f>
        <v>-907.28</v>
      </c>
      <c r="L2350" s="1" t="str">
        <f>TEXT(Sales[[#This Row],[Date and Time]],"dddd")</f>
        <v>Monday</v>
      </c>
      <c r="M2350" s="1" t="str">
        <f>TEXT(Sales[[#This Row],[Date and Time]],"mm")</f>
        <v>01</v>
      </c>
      <c r="N2350" s="10" t="str">
        <f>TEXT(Sales[[#This Row],[Date and Time]],"mmmm")</f>
        <v>January</v>
      </c>
    </row>
    <row r="2351" spans="1:14" x14ac:dyDescent="0.3">
      <c r="A2351" s="1" t="s">
        <v>5819</v>
      </c>
      <c r="B2351" s="2">
        <v>45500.96502314815</v>
      </c>
      <c r="C2351" s="1" t="s">
        <v>3383</v>
      </c>
      <c r="D2351" s="1" t="s">
        <v>2969</v>
      </c>
      <c r="E2351" s="1" t="s">
        <v>3461</v>
      </c>
      <c r="F2351" s="1" t="s">
        <v>3472</v>
      </c>
      <c r="G2351" s="1">
        <v>360.6</v>
      </c>
      <c r="H2351" s="1">
        <v>9</v>
      </c>
      <c r="I2351" s="1">
        <f>Sales[[#This Row],[Selling Price]]*H2351</f>
        <v>3245.4</v>
      </c>
      <c r="J2351" s="1">
        <f>VLOOKUP(Sales[[#This Row],[Product ID]],Products[],4,0)</f>
        <v>692.63</v>
      </c>
      <c r="K2351" s="1">
        <f>Sales[[#This Row],[Total Sales]]-Sales[[#This Row],[Cost price]]</f>
        <v>2552.77</v>
      </c>
      <c r="L2351" s="1" t="str">
        <f>TEXT(Sales[[#This Row],[Date and Time]],"dddd")</f>
        <v>Saturday</v>
      </c>
      <c r="M2351" s="1" t="str">
        <f>TEXT(Sales[[#This Row],[Date and Time]],"mm")</f>
        <v>07</v>
      </c>
      <c r="N2351" s="10" t="str">
        <f>TEXT(Sales[[#This Row],[Date and Time]],"mmmm")</f>
        <v>July</v>
      </c>
    </row>
    <row r="2352" spans="1:14" x14ac:dyDescent="0.3">
      <c r="A2352" s="1" t="s">
        <v>5820</v>
      </c>
      <c r="B2352" s="2">
        <v>45455.870868055557</v>
      </c>
      <c r="C2352" s="1" t="s">
        <v>3281</v>
      </c>
      <c r="D2352" s="1" t="s">
        <v>1866</v>
      </c>
      <c r="E2352" s="1" t="s">
        <v>3479</v>
      </c>
      <c r="F2352" s="1" t="s">
        <v>3472</v>
      </c>
      <c r="G2352" s="1">
        <v>1072.6099999999999</v>
      </c>
      <c r="H2352" s="1">
        <v>4</v>
      </c>
      <c r="I2352" s="1">
        <f>Sales[[#This Row],[Selling Price]]*H2352</f>
        <v>4290.4399999999996</v>
      </c>
      <c r="J2352" s="1">
        <f>VLOOKUP(Sales[[#This Row],[Product ID]],Products[],4,0)</f>
        <v>136.99</v>
      </c>
      <c r="K2352" s="1">
        <f>Sales[[#This Row],[Total Sales]]-Sales[[#This Row],[Cost price]]</f>
        <v>4153.45</v>
      </c>
      <c r="L2352" s="1" t="str">
        <f>TEXT(Sales[[#This Row],[Date and Time]],"dddd")</f>
        <v>Wednesday</v>
      </c>
      <c r="M2352" s="1" t="str">
        <f>TEXT(Sales[[#This Row],[Date and Time]],"mm")</f>
        <v>06</v>
      </c>
      <c r="N2352" s="10" t="str">
        <f>TEXT(Sales[[#This Row],[Date and Time]],"mmmm")</f>
        <v>June</v>
      </c>
    </row>
    <row r="2353" spans="1:14" x14ac:dyDescent="0.3">
      <c r="A2353" s="1" t="s">
        <v>5821</v>
      </c>
      <c r="B2353" s="2">
        <v>45578.211064814815</v>
      </c>
      <c r="C2353" s="1" t="s">
        <v>3424</v>
      </c>
      <c r="D2353" s="1" t="s">
        <v>1110</v>
      </c>
      <c r="E2353" s="1" t="s">
        <v>3466</v>
      </c>
      <c r="F2353" s="1" t="s">
        <v>3462</v>
      </c>
      <c r="G2353" s="1">
        <v>1548.43</v>
      </c>
      <c r="H2353" s="1">
        <v>2</v>
      </c>
      <c r="I2353" s="1">
        <f>Sales[[#This Row],[Selling Price]]*H2353</f>
        <v>3096.86</v>
      </c>
      <c r="J2353" s="1">
        <f>VLOOKUP(Sales[[#This Row],[Product ID]],Products[],4,0)</f>
        <v>485.76</v>
      </c>
      <c r="K2353" s="1">
        <f>Sales[[#This Row],[Total Sales]]-Sales[[#This Row],[Cost price]]</f>
        <v>2611.1000000000004</v>
      </c>
      <c r="L2353" s="1" t="str">
        <f>TEXT(Sales[[#This Row],[Date and Time]],"dddd")</f>
        <v>Sunday</v>
      </c>
      <c r="M2353" s="1" t="str">
        <f>TEXT(Sales[[#This Row],[Date and Time]],"mm")</f>
        <v>10</v>
      </c>
      <c r="N2353" s="10" t="str">
        <f>TEXT(Sales[[#This Row],[Date and Time]],"mmmm")</f>
        <v>October</v>
      </c>
    </row>
    <row r="2354" spans="1:14" x14ac:dyDescent="0.3">
      <c r="A2354" s="1" t="s">
        <v>5822</v>
      </c>
      <c r="B2354" s="2">
        <v>45377.354710648149</v>
      </c>
      <c r="C2354" s="1" t="s">
        <v>3405</v>
      </c>
      <c r="D2354" s="1" t="s">
        <v>3100</v>
      </c>
      <c r="E2354" s="1" t="s">
        <v>3466</v>
      </c>
      <c r="F2354" s="1" t="s">
        <v>3462</v>
      </c>
      <c r="G2354" s="1">
        <v>1352.31</v>
      </c>
      <c r="H2354" s="1">
        <v>4</v>
      </c>
      <c r="I2354" s="1">
        <f>Sales[[#This Row],[Selling Price]]*H2354</f>
        <v>5409.24</v>
      </c>
      <c r="J2354" s="1">
        <f>VLOOKUP(Sales[[#This Row],[Product ID]],Products[],4,0)</f>
        <v>143.38</v>
      </c>
      <c r="K2354" s="1">
        <f>Sales[[#This Row],[Total Sales]]-Sales[[#This Row],[Cost price]]</f>
        <v>5265.86</v>
      </c>
      <c r="L2354" s="1" t="str">
        <f>TEXT(Sales[[#This Row],[Date and Time]],"dddd")</f>
        <v>Tuesday</v>
      </c>
      <c r="M2354" s="1" t="str">
        <f>TEXT(Sales[[#This Row],[Date and Time]],"mm")</f>
        <v>03</v>
      </c>
      <c r="N2354" s="10" t="str">
        <f>TEXT(Sales[[#This Row],[Date and Time]],"mmmm")</f>
        <v>March</v>
      </c>
    </row>
    <row r="2355" spans="1:14" x14ac:dyDescent="0.3">
      <c r="A2355" s="1" t="s">
        <v>5823</v>
      </c>
      <c r="B2355" s="2">
        <v>45423.655729166669</v>
      </c>
      <c r="C2355" s="1" t="s">
        <v>3332</v>
      </c>
      <c r="D2355" s="1" t="s">
        <v>2925</v>
      </c>
      <c r="E2355" s="1" t="s">
        <v>3466</v>
      </c>
      <c r="F2355" s="1" t="s">
        <v>3467</v>
      </c>
      <c r="G2355" s="1">
        <v>947.69</v>
      </c>
      <c r="H2355" s="1">
        <v>4</v>
      </c>
      <c r="I2355" s="1">
        <f>Sales[[#This Row],[Selling Price]]*H2355</f>
        <v>3790.76</v>
      </c>
      <c r="J2355" s="1">
        <f>VLOOKUP(Sales[[#This Row],[Product ID]],Products[],4,0)</f>
        <v>348.54</v>
      </c>
      <c r="K2355" s="1">
        <f>Sales[[#This Row],[Total Sales]]-Sales[[#This Row],[Cost price]]</f>
        <v>3442.2200000000003</v>
      </c>
      <c r="L2355" s="1" t="str">
        <f>TEXT(Sales[[#This Row],[Date and Time]],"dddd")</f>
        <v>Saturday</v>
      </c>
      <c r="M2355" s="1" t="str">
        <f>TEXT(Sales[[#This Row],[Date and Time]],"mm")</f>
        <v>05</v>
      </c>
      <c r="N2355" s="10" t="str">
        <f>TEXT(Sales[[#This Row],[Date and Time]],"mmmm")</f>
        <v>May</v>
      </c>
    </row>
    <row r="2356" spans="1:14" x14ac:dyDescent="0.3">
      <c r="A2356" s="1" t="s">
        <v>5824</v>
      </c>
      <c r="B2356" s="2">
        <v>45527.464884259258</v>
      </c>
      <c r="C2356" s="1" t="s">
        <v>3412</v>
      </c>
      <c r="D2356" s="1" t="s">
        <v>846</v>
      </c>
      <c r="E2356" s="1" t="s">
        <v>3471</v>
      </c>
      <c r="F2356" s="1" t="s">
        <v>3469</v>
      </c>
      <c r="G2356" s="1">
        <v>994.68</v>
      </c>
      <c r="H2356" s="1">
        <v>2</v>
      </c>
      <c r="I2356" s="1">
        <f>Sales[[#This Row],[Selling Price]]*H2356</f>
        <v>1989.36</v>
      </c>
      <c r="J2356" s="1">
        <f>VLOOKUP(Sales[[#This Row],[Product ID]],Products[],4,0)</f>
        <v>220.45</v>
      </c>
      <c r="K2356" s="1">
        <f>Sales[[#This Row],[Total Sales]]-Sales[[#This Row],[Cost price]]</f>
        <v>1768.9099999999999</v>
      </c>
      <c r="L2356" s="1" t="str">
        <f>TEXT(Sales[[#This Row],[Date and Time]],"dddd")</f>
        <v>Friday</v>
      </c>
      <c r="M2356" s="1" t="str">
        <f>TEXT(Sales[[#This Row],[Date and Time]],"mm")</f>
        <v>08</v>
      </c>
      <c r="N2356" s="10" t="str">
        <f>TEXT(Sales[[#This Row],[Date and Time]],"mmmm")</f>
        <v>August</v>
      </c>
    </row>
    <row r="2357" spans="1:14" x14ac:dyDescent="0.3">
      <c r="A2357" s="1" t="s">
        <v>5825</v>
      </c>
      <c r="B2357" s="2">
        <v>45548.05878472222</v>
      </c>
      <c r="C2357" s="1" t="s">
        <v>3375</v>
      </c>
      <c r="D2357" s="1" t="s">
        <v>654</v>
      </c>
      <c r="E2357" s="1" t="s">
        <v>3461</v>
      </c>
      <c r="F2357" s="1" t="s">
        <v>3476</v>
      </c>
      <c r="G2357" s="1">
        <v>1380.1</v>
      </c>
      <c r="H2357" s="1">
        <v>6</v>
      </c>
      <c r="I2357" s="1">
        <f>Sales[[#This Row],[Selling Price]]*H2357</f>
        <v>8280.5999999999985</v>
      </c>
      <c r="J2357" s="1">
        <f>VLOOKUP(Sales[[#This Row],[Product ID]],Products[],4,0)</f>
        <v>574.14</v>
      </c>
      <c r="K2357" s="1">
        <f>Sales[[#This Row],[Total Sales]]-Sales[[#This Row],[Cost price]]</f>
        <v>7706.4599999999982</v>
      </c>
      <c r="L2357" s="1" t="str">
        <f>TEXT(Sales[[#This Row],[Date and Time]],"dddd")</f>
        <v>Friday</v>
      </c>
      <c r="M2357" s="1" t="str">
        <f>TEXT(Sales[[#This Row],[Date and Time]],"mm")</f>
        <v>09</v>
      </c>
      <c r="N2357" s="10" t="str">
        <f>TEXT(Sales[[#This Row],[Date and Time]],"mmmm")</f>
        <v>September</v>
      </c>
    </row>
    <row r="2358" spans="1:14" x14ac:dyDescent="0.3">
      <c r="A2358" s="1" t="s">
        <v>5826</v>
      </c>
      <c r="B2358" s="2">
        <v>45559.313148148147</v>
      </c>
      <c r="C2358" s="1" t="s">
        <v>3276</v>
      </c>
      <c r="D2358" s="1" t="s">
        <v>420</v>
      </c>
      <c r="E2358" s="1" t="s">
        <v>3464</v>
      </c>
      <c r="F2358" s="1" t="s">
        <v>3467</v>
      </c>
      <c r="G2358" s="1">
        <v>674.88</v>
      </c>
      <c r="H2358" s="1">
        <v>10</v>
      </c>
      <c r="I2358" s="1">
        <f>Sales[[#This Row],[Selling Price]]*H2358</f>
        <v>6748.8</v>
      </c>
      <c r="J2358" s="1">
        <f>VLOOKUP(Sales[[#This Row],[Product ID]],Products[],4,0)</f>
        <v>736.41</v>
      </c>
      <c r="K2358" s="1">
        <f>Sales[[#This Row],[Total Sales]]-Sales[[#This Row],[Cost price]]</f>
        <v>6012.39</v>
      </c>
      <c r="L2358" s="1" t="str">
        <f>TEXT(Sales[[#This Row],[Date and Time]],"dddd")</f>
        <v>Tuesday</v>
      </c>
      <c r="M2358" s="1" t="str">
        <f>TEXT(Sales[[#This Row],[Date and Time]],"mm")</f>
        <v>09</v>
      </c>
      <c r="N2358" s="10" t="str">
        <f>TEXT(Sales[[#This Row],[Date and Time]],"mmmm")</f>
        <v>September</v>
      </c>
    </row>
    <row r="2359" spans="1:14" x14ac:dyDescent="0.3">
      <c r="A2359" s="1" t="s">
        <v>5827</v>
      </c>
      <c r="B2359" s="2">
        <v>45506.475995370369</v>
      </c>
      <c r="C2359" s="1" t="s">
        <v>3387</v>
      </c>
      <c r="D2359" s="1" t="s">
        <v>973</v>
      </c>
      <c r="E2359" s="1" t="s">
        <v>3461</v>
      </c>
      <c r="F2359" s="1" t="s">
        <v>3469</v>
      </c>
      <c r="G2359" s="1">
        <v>417.5</v>
      </c>
      <c r="H2359" s="1">
        <v>8</v>
      </c>
      <c r="I2359" s="1">
        <f>Sales[[#This Row],[Selling Price]]*H2359</f>
        <v>3340</v>
      </c>
      <c r="J2359" s="1">
        <f>VLOOKUP(Sales[[#This Row],[Product ID]],Products[],4,0)</f>
        <v>162.74</v>
      </c>
      <c r="K2359" s="1">
        <f>Sales[[#This Row],[Total Sales]]-Sales[[#This Row],[Cost price]]</f>
        <v>3177.26</v>
      </c>
      <c r="L2359" s="1" t="str">
        <f>TEXT(Sales[[#This Row],[Date and Time]],"dddd")</f>
        <v>Friday</v>
      </c>
      <c r="M2359" s="1" t="str">
        <f>TEXT(Sales[[#This Row],[Date and Time]],"mm")</f>
        <v>08</v>
      </c>
      <c r="N2359" s="10" t="str">
        <f>TEXT(Sales[[#This Row],[Date and Time]],"mmmm")</f>
        <v>August</v>
      </c>
    </row>
    <row r="2360" spans="1:14" x14ac:dyDescent="0.3">
      <c r="A2360" s="1" t="s">
        <v>5828</v>
      </c>
      <c r="B2360" s="2">
        <v>45534.412222222221</v>
      </c>
      <c r="C2360" s="1" t="s">
        <v>3441</v>
      </c>
      <c r="D2360" s="1" t="s">
        <v>2916</v>
      </c>
      <c r="E2360" s="1" t="s">
        <v>3471</v>
      </c>
      <c r="F2360" s="1" t="s">
        <v>3467</v>
      </c>
      <c r="G2360" s="1">
        <v>454.56</v>
      </c>
      <c r="H2360" s="1">
        <v>2</v>
      </c>
      <c r="I2360" s="1">
        <f>Sales[[#This Row],[Selling Price]]*H2360</f>
        <v>909.12</v>
      </c>
      <c r="J2360" s="1">
        <f>VLOOKUP(Sales[[#This Row],[Product ID]],Products[],4,0)</f>
        <v>325.48</v>
      </c>
      <c r="K2360" s="1">
        <f>Sales[[#This Row],[Total Sales]]-Sales[[#This Row],[Cost price]]</f>
        <v>583.64</v>
      </c>
      <c r="L2360" s="1" t="str">
        <f>TEXT(Sales[[#This Row],[Date and Time]],"dddd")</f>
        <v>Friday</v>
      </c>
      <c r="M2360" s="1" t="str">
        <f>TEXT(Sales[[#This Row],[Date and Time]],"mm")</f>
        <v>08</v>
      </c>
      <c r="N2360" s="10" t="str">
        <f>TEXT(Sales[[#This Row],[Date and Time]],"mmmm")</f>
        <v>August</v>
      </c>
    </row>
    <row r="2361" spans="1:14" x14ac:dyDescent="0.3">
      <c r="A2361" s="1" t="s">
        <v>5829</v>
      </c>
      <c r="B2361" s="2">
        <v>45517.719444444447</v>
      </c>
      <c r="C2361" s="1" t="s">
        <v>3443</v>
      </c>
      <c r="D2361" s="1" t="s">
        <v>1611</v>
      </c>
      <c r="E2361" s="1" t="s">
        <v>3461</v>
      </c>
      <c r="F2361" s="1" t="s">
        <v>3469</v>
      </c>
      <c r="G2361" s="1">
        <v>1642.96</v>
      </c>
      <c r="H2361" s="1">
        <v>5</v>
      </c>
      <c r="I2361" s="1">
        <f>Sales[[#This Row],[Selling Price]]*H2361</f>
        <v>8214.7999999999993</v>
      </c>
      <c r="J2361" s="1">
        <f>VLOOKUP(Sales[[#This Row],[Product ID]],Products[],4,0)</f>
        <v>787.31</v>
      </c>
      <c r="K2361" s="1">
        <f>Sales[[#This Row],[Total Sales]]-Sales[[#This Row],[Cost price]]</f>
        <v>7427.49</v>
      </c>
      <c r="L2361" s="1" t="str">
        <f>TEXT(Sales[[#This Row],[Date and Time]],"dddd")</f>
        <v>Tuesday</v>
      </c>
      <c r="M2361" s="1" t="str">
        <f>TEXT(Sales[[#This Row],[Date and Time]],"mm")</f>
        <v>08</v>
      </c>
      <c r="N2361" s="10" t="str">
        <f>TEXT(Sales[[#This Row],[Date and Time]],"mmmm")</f>
        <v>August</v>
      </c>
    </row>
    <row r="2362" spans="1:14" x14ac:dyDescent="0.3">
      <c r="A2362" s="1" t="s">
        <v>5830</v>
      </c>
      <c r="B2362" s="2">
        <v>45610.061678240738</v>
      </c>
      <c r="C2362" s="1" t="s">
        <v>3228</v>
      </c>
      <c r="D2362" s="1" t="s">
        <v>2102</v>
      </c>
      <c r="E2362" s="1" t="s">
        <v>3471</v>
      </c>
      <c r="F2362" s="1" t="s">
        <v>3469</v>
      </c>
      <c r="G2362" s="1">
        <v>599.05999999999995</v>
      </c>
      <c r="H2362" s="1">
        <v>8</v>
      </c>
      <c r="I2362" s="1">
        <f>Sales[[#This Row],[Selling Price]]*H2362</f>
        <v>4792.4799999999996</v>
      </c>
      <c r="J2362" s="1">
        <f>VLOOKUP(Sales[[#This Row],[Product ID]],Products[],4,0)</f>
        <v>96.13</v>
      </c>
      <c r="K2362" s="1">
        <f>Sales[[#This Row],[Total Sales]]-Sales[[#This Row],[Cost price]]</f>
        <v>4696.3499999999995</v>
      </c>
      <c r="L2362" s="1" t="str">
        <f>TEXT(Sales[[#This Row],[Date and Time]],"dddd")</f>
        <v>Thursday</v>
      </c>
      <c r="M2362" s="1" t="str">
        <f>TEXT(Sales[[#This Row],[Date and Time]],"mm")</f>
        <v>11</v>
      </c>
      <c r="N2362" s="10" t="str">
        <f>TEXT(Sales[[#This Row],[Date and Time]],"mmmm")</f>
        <v>November</v>
      </c>
    </row>
    <row r="2363" spans="1:14" x14ac:dyDescent="0.3">
      <c r="A2363" s="1" t="s">
        <v>5831</v>
      </c>
      <c r="B2363" s="2">
        <v>45575.739432870374</v>
      </c>
      <c r="C2363" s="1" t="s">
        <v>3399</v>
      </c>
      <c r="D2363" s="1" t="s">
        <v>1479</v>
      </c>
      <c r="E2363" s="1" t="s">
        <v>3471</v>
      </c>
      <c r="F2363" s="1" t="s">
        <v>3462</v>
      </c>
      <c r="G2363" s="1">
        <v>693.89</v>
      </c>
      <c r="H2363" s="1">
        <v>2</v>
      </c>
      <c r="I2363" s="1">
        <f>Sales[[#This Row],[Selling Price]]*H2363</f>
        <v>1387.78</v>
      </c>
      <c r="J2363" s="1">
        <f>VLOOKUP(Sales[[#This Row],[Product ID]],Products[],4,0)</f>
        <v>687.22</v>
      </c>
      <c r="K2363" s="1">
        <f>Sales[[#This Row],[Total Sales]]-Sales[[#This Row],[Cost price]]</f>
        <v>700.56</v>
      </c>
      <c r="L2363" s="1" t="str">
        <f>TEXT(Sales[[#This Row],[Date and Time]],"dddd")</f>
        <v>Thursday</v>
      </c>
      <c r="M2363" s="1" t="str">
        <f>TEXT(Sales[[#This Row],[Date and Time]],"mm")</f>
        <v>10</v>
      </c>
      <c r="N2363" s="10" t="str">
        <f>TEXT(Sales[[#This Row],[Date and Time]],"mmmm")</f>
        <v>October</v>
      </c>
    </row>
    <row r="2364" spans="1:14" x14ac:dyDescent="0.3">
      <c r="A2364" s="1" t="s">
        <v>5832</v>
      </c>
      <c r="B2364" s="2">
        <v>45403.584097222221</v>
      </c>
      <c r="C2364" s="1" t="s">
        <v>3331</v>
      </c>
      <c r="D2364" s="1" t="s">
        <v>1373</v>
      </c>
      <c r="E2364" s="1" t="s">
        <v>3466</v>
      </c>
      <c r="F2364" s="1" t="s">
        <v>3462</v>
      </c>
      <c r="G2364" s="1">
        <v>304.95999999999998</v>
      </c>
      <c r="H2364" s="1">
        <v>9</v>
      </c>
      <c r="I2364" s="1">
        <f>Sales[[#This Row],[Selling Price]]*H2364</f>
        <v>2744.64</v>
      </c>
      <c r="J2364" s="1">
        <f>VLOOKUP(Sales[[#This Row],[Product ID]],Products[],4,0)</f>
        <v>799.06</v>
      </c>
      <c r="K2364" s="1">
        <f>Sales[[#This Row],[Total Sales]]-Sales[[#This Row],[Cost price]]</f>
        <v>1945.58</v>
      </c>
      <c r="L2364" s="1" t="str">
        <f>TEXT(Sales[[#This Row],[Date and Time]],"dddd")</f>
        <v>Sunday</v>
      </c>
      <c r="M2364" s="1" t="str">
        <f>TEXT(Sales[[#This Row],[Date and Time]],"mm")</f>
        <v>04</v>
      </c>
      <c r="N2364" s="10" t="str">
        <f>TEXT(Sales[[#This Row],[Date and Time]],"mmmm")</f>
        <v>April</v>
      </c>
    </row>
    <row r="2365" spans="1:14" x14ac:dyDescent="0.3">
      <c r="A2365" s="1" t="s">
        <v>5833</v>
      </c>
      <c r="B2365" s="2">
        <v>45603.098657407405</v>
      </c>
      <c r="C2365" s="1" t="s">
        <v>3411</v>
      </c>
      <c r="D2365" s="1" t="s">
        <v>2916</v>
      </c>
      <c r="E2365" s="1" t="s">
        <v>3464</v>
      </c>
      <c r="F2365" s="1" t="s">
        <v>3462</v>
      </c>
      <c r="G2365" s="1">
        <v>1810.82</v>
      </c>
      <c r="H2365" s="1">
        <v>9</v>
      </c>
      <c r="I2365" s="1">
        <f>Sales[[#This Row],[Selling Price]]*H2365</f>
        <v>16297.38</v>
      </c>
      <c r="J2365" s="1">
        <f>VLOOKUP(Sales[[#This Row],[Product ID]],Products[],4,0)</f>
        <v>688.88</v>
      </c>
      <c r="K2365" s="1">
        <f>Sales[[#This Row],[Total Sales]]-Sales[[#This Row],[Cost price]]</f>
        <v>15608.5</v>
      </c>
      <c r="L2365" s="1" t="str">
        <f>TEXT(Sales[[#This Row],[Date and Time]],"dddd")</f>
        <v>Thursday</v>
      </c>
      <c r="M2365" s="1" t="str">
        <f>TEXT(Sales[[#This Row],[Date and Time]],"mm")</f>
        <v>11</v>
      </c>
      <c r="N2365" s="10" t="str">
        <f>TEXT(Sales[[#This Row],[Date and Time]],"mmmm")</f>
        <v>November</v>
      </c>
    </row>
    <row r="2366" spans="1:14" x14ac:dyDescent="0.3">
      <c r="A2366" s="1" t="s">
        <v>5834</v>
      </c>
      <c r="B2366" s="2">
        <v>45304.20826388889</v>
      </c>
      <c r="C2366" s="1" t="s">
        <v>3306</v>
      </c>
      <c r="D2366" s="1" t="s">
        <v>2117</v>
      </c>
      <c r="E2366" s="1" t="s">
        <v>3464</v>
      </c>
      <c r="F2366" s="1" t="s">
        <v>3467</v>
      </c>
      <c r="G2366" s="1">
        <v>1837.27</v>
      </c>
      <c r="H2366" s="1">
        <v>1</v>
      </c>
      <c r="I2366" s="1">
        <f>Sales[[#This Row],[Selling Price]]*H2366</f>
        <v>1837.27</v>
      </c>
      <c r="J2366" s="1">
        <f>VLOOKUP(Sales[[#This Row],[Product ID]],Products[],4,0)</f>
        <v>914.29</v>
      </c>
      <c r="K2366" s="1">
        <f>Sales[[#This Row],[Total Sales]]-Sales[[#This Row],[Cost price]]</f>
        <v>922.98</v>
      </c>
      <c r="L2366" s="1" t="str">
        <f>TEXT(Sales[[#This Row],[Date and Time]],"dddd")</f>
        <v>Saturday</v>
      </c>
      <c r="M2366" s="1" t="str">
        <f>TEXT(Sales[[#This Row],[Date and Time]],"mm")</f>
        <v>01</v>
      </c>
      <c r="N2366" s="10" t="str">
        <f>TEXT(Sales[[#This Row],[Date and Time]],"mmmm")</f>
        <v>January</v>
      </c>
    </row>
    <row r="2367" spans="1:14" x14ac:dyDescent="0.3">
      <c r="A2367" s="1" t="s">
        <v>5835</v>
      </c>
      <c r="B2367" s="2">
        <v>45605.044502314813</v>
      </c>
      <c r="C2367" s="1" t="s">
        <v>3413</v>
      </c>
      <c r="D2367" s="1" t="s">
        <v>612</v>
      </c>
      <c r="E2367" s="1" t="s">
        <v>3479</v>
      </c>
      <c r="F2367" s="1" t="s">
        <v>3472</v>
      </c>
      <c r="G2367" s="1">
        <v>875.58</v>
      </c>
      <c r="H2367" s="1">
        <v>7</v>
      </c>
      <c r="I2367" s="1">
        <f>Sales[[#This Row],[Selling Price]]*H2367</f>
        <v>6129.06</v>
      </c>
      <c r="J2367" s="1">
        <f>VLOOKUP(Sales[[#This Row],[Product ID]],Products[],4,0)</f>
        <v>311.56</v>
      </c>
      <c r="K2367" s="1">
        <f>Sales[[#This Row],[Total Sales]]-Sales[[#This Row],[Cost price]]</f>
        <v>5817.5</v>
      </c>
      <c r="L2367" s="1" t="str">
        <f>TEXT(Sales[[#This Row],[Date and Time]],"dddd")</f>
        <v>Saturday</v>
      </c>
      <c r="M2367" s="1" t="str">
        <f>TEXT(Sales[[#This Row],[Date and Time]],"mm")</f>
        <v>11</v>
      </c>
      <c r="N2367" s="10" t="str">
        <f>TEXT(Sales[[#This Row],[Date and Time]],"mmmm")</f>
        <v>November</v>
      </c>
    </row>
    <row r="2368" spans="1:14" x14ac:dyDescent="0.3">
      <c r="A2368" s="1" t="s">
        <v>5836</v>
      </c>
      <c r="B2368" s="2">
        <v>45420.776956018519</v>
      </c>
      <c r="C2368" s="1" t="s">
        <v>3271</v>
      </c>
      <c r="D2368" s="1" t="s">
        <v>2221</v>
      </c>
      <c r="E2368" s="1" t="s">
        <v>3466</v>
      </c>
      <c r="F2368" s="1" t="s">
        <v>3472</v>
      </c>
      <c r="G2368" s="1">
        <v>1111.21</v>
      </c>
      <c r="H2368" s="1">
        <v>10</v>
      </c>
      <c r="I2368" s="1">
        <f>Sales[[#This Row],[Selling Price]]*H2368</f>
        <v>11112.1</v>
      </c>
      <c r="J2368" s="1">
        <f>VLOOKUP(Sales[[#This Row],[Product ID]],Products[],4,0)</f>
        <v>493.17</v>
      </c>
      <c r="K2368" s="1">
        <f>Sales[[#This Row],[Total Sales]]-Sales[[#This Row],[Cost price]]</f>
        <v>10618.93</v>
      </c>
      <c r="L2368" s="1" t="str">
        <f>TEXT(Sales[[#This Row],[Date and Time]],"dddd")</f>
        <v>Wednesday</v>
      </c>
      <c r="M2368" s="1" t="str">
        <f>TEXT(Sales[[#This Row],[Date and Time]],"mm")</f>
        <v>05</v>
      </c>
      <c r="N2368" s="10" t="str">
        <f>TEXT(Sales[[#This Row],[Date and Time]],"mmmm")</f>
        <v>May</v>
      </c>
    </row>
    <row r="2369" spans="1:14" x14ac:dyDescent="0.3">
      <c r="A2369" s="1" t="s">
        <v>5837</v>
      </c>
      <c r="B2369" s="2">
        <v>45588.03696759259</v>
      </c>
      <c r="C2369" s="1" t="s">
        <v>3316</v>
      </c>
      <c r="D2369" s="1" t="s">
        <v>792</v>
      </c>
      <c r="E2369" s="1" t="s">
        <v>3466</v>
      </c>
      <c r="F2369" s="1" t="s">
        <v>3462</v>
      </c>
      <c r="G2369" s="1">
        <v>404.43</v>
      </c>
      <c r="H2369" s="1">
        <v>1</v>
      </c>
      <c r="I2369" s="1">
        <f>Sales[[#This Row],[Selling Price]]*H2369</f>
        <v>404.43</v>
      </c>
      <c r="J2369" s="1">
        <f>VLOOKUP(Sales[[#This Row],[Product ID]],Products[],4,0)</f>
        <v>974.22</v>
      </c>
      <c r="K2369" s="1">
        <f>Sales[[#This Row],[Total Sales]]-Sales[[#This Row],[Cost price]]</f>
        <v>-569.79</v>
      </c>
      <c r="L2369" s="1" t="str">
        <f>TEXT(Sales[[#This Row],[Date and Time]],"dddd")</f>
        <v>Wednesday</v>
      </c>
      <c r="M2369" s="1" t="str">
        <f>TEXT(Sales[[#This Row],[Date and Time]],"mm")</f>
        <v>10</v>
      </c>
      <c r="N2369" s="10" t="str">
        <f>TEXT(Sales[[#This Row],[Date and Time]],"mmmm")</f>
        <v>October</v>
      </c>
    </row>
    <row r="2370" spans="1:14" x14ac:dyDescent="0.3">
      <c r="A2370" s="1" t="s">
        <v>5838</v>
      </c>
      <c r="B2370" s="2">
        <v>45399.323738425926</v>
      </c>
      <c r="C2370" s="1" t="s">
        <v>3406</v>
      </c>
      <c r="D2370" s="1" t="s">
        <v>2892</v>
      </c>
      <c r="E2370" s="1" t="s">
        <v>3464</v>
      </c>
      <c r="F2370" s="1" t="s">
        <v>3472</v>
      </c>
      <c r="G2370" s="1">
        <v>780.53</v>
      </c>
      <c r="H2370" s="1">
        <v>3</v>
      </c>
      <c r="I2370" s="1">
        <f>Sales[[#This Row],[Selling Price]]*H2370</f>
        <v>2341.59</v>
      </c>
      <c r="J2370" s="1">
        <f>VLOOKUP(Sales[[#This Row],[Product ID]],Products[],4,0)</f>
        <v>585.16999999999996</v>
      </c>
      <c r="K2370" s="1">
        <f>Sales[[#This Row],[Total Sales]]-Sales[[#This Row],[Cost price]]</f>
        <v>1756.42</v>
      </c>
      <c r="L2370" s="1" t="str">
        <f>TEXT(Sales[[#This Row],[Date and Time]],"dddd")</f>
        <v>Wednesday</v>
      </c>
      <c r="M2370" s="1" t="str">
        <f>TEXT(Sales[[#This Row],[Date and Time]],"mm")</f>
        <v>04</v>
      </c>
      <c r="N2370" s="10" t="str">
        <f>TEXT(Sales[[#This Row],[Date and Time]],"mmmm")</f>
        <v>April</v>
      </c>
    </row>
    <row r="2371" spans="1:14" x14ac:dyDescent="0.3">
      <c r="A2371" s="1" t="s">
        <v>5839</v>
      </c>
      <c r="B2371" s="2">
        <v>45510.173229166663</v>
      </c>
      <c r="C2371" s="1" t="s">
        <v>3324</v>
      </c>
      <c r="D2371" s="1" t="s">
        <v>2007</v>
      </c>
      <c r="E2371" s="1" t="s">
        <v>3461</v>
      </c>
      <c r="F2371" s="1" t="s">
        <v>3462</v>
      </c>
      <c r="G2371" s="1">
        <v>1715.19</v>
      </c>
      <c r="H2371" s="1">
        <v>4</v>
      </c>
      <c r="I2371" s="1">
        <f>Sales[[#This Row],[Selling Price]]*H2371</f>
        <v>6860.76</v>
      </c>
      <c r="J2371" s="1">
        <f>VLOOKUP(Sales[[#This Row],[Product ID]],Products[],4,0)</f>
        <v>427.85</v>
      </c>
      <c r="K2371" s="1">
        <f>Sales[[#This Row],[Total Sales]]-Sales[[#This Row],[Cost price]]</f>
        <v>6432.91</v>
      </c>
      <c r="L2371" s="1" t="str">
        <f>TEXT(Sales[[#This Row],[Date and Time]],"dddd")</f>
        <v>Tuesday</v>
      </c>
      <c r="M2371" s="1" t="str">
        <f>TEXT(Sales[[#This Row],[Date and Time]],"mm")</f>
        <v>08</v>
      </c>
      <c r="N2371" s="10" t="str">
        <f>TEXT(Sales[[#This Row],[Date and Time]],"mmmm")</f>
        <v>August</v>
      </c>
    </row>
    <row r="2372" spans="1:14" x14ac:dyDescent="0.3">
      <c r="A2372" s="1" t="s">
        <v>5840</v>
      </c>
      <c r="B2372" s="2">
        <v>45553.486203703702</v>
      </c>
      <c r="C2372" s="1" t="s">
        <v>3312</v>
      </c>
      <c r="D2372" s="1" t="s">
        <v>412</v>
      </c>
      <c r="E2372" s="1" t="s">
        <v>3471</v>
      </c>
      <c r="F2372" s="1" t="s">
        <v>3476</v>
      </c>
      <c r="G2372" s="1">
        <v>973.88</v>
      </c>
      <c r="H2372" s="1">
        <v>5</v>
      </c>
      <c r="I2372" s="1">
        <f>Sales[[#This Row],[Selling Price]]*H2372</f>
        <v>4869.3999999999996</v>
      </c>
      <c r="J2372" s="1">
        <f>VLOOKUP(Sales[[#This Row],[Product ID]],Products[],4,0)</f>
        <v>193.63</v>
      </c>
      <c r="K2372" s="1">
        <f>Sales[[#This Row],[Total Sales]]-Sales[[#This Row],[Cost price]]</f>
        <v>4675.7699999999995</v>
      </c>
      <c r="L2372" s="1" t="str">
        <f>TEXT(Sales[[#This Row],[Date and Time]],"dddd")</f>
        <v>Wednesday</v>
      </c>
      <c r="M2372" s="1" t="str">
        <f>TEXT(Sales[[#This Row],[Date and Time]],"mm")</f>
        <v>09</v>
      </c>
      <c r="N2372" s="10" t="str">
        <f>TEXT(Sales[[#This Row],[Date and Time]],"mmmm")</f>
        <v>September</v>
      </c>
    </row>
    <row r="2373" spans="1:14" x14ac:dyDescent="0.3">
      <c r="A2373" s="1" t="s">
        <v>5841</v>
      </c>
      <c r="B2373" s="2">
        <v>45320.609814814816</v>
      </c>
      <c r="C2373" s="1" t="s">
        <v>3384</v>
      </c>
      <c r="D2373" s="1" t="s">
        <v>2553</v>
      </c>
      <c r="E2373" s="1" t="s">
        <v>3479</v>
      </c>
      <c r="F2373" s="1" t="s">
        <v>3469</v>
      </c>
      <c r="G2373" s="1">
        <v>1346.37</v>
      </c>
      <c r="H2373" s="1">
        <v>7</v>
      </c>
      <c r="I2373" s="1">
        <f>Sales[[#This Row],[Selling Price]]*H2373</f>
        <v>9424.59</v>
      </c>
      <c r="J2373" s="1">
        <f>VLOOKUP(Sales[[#This Row],[Product ID]],Products[],4,0)</f>
        <v>694.54</v>
      </c>
      <c r="K2373" s="1">
        <f>Sales[[#This Row],[Total Sales]]-Sales[[#This Row],[Cost price]]</f>
        <v>8730.0499999999993</v>
      </c>
      <c r="L2373" s="1" t="str">
        <f>TEXT(Sales[[#This Row],[Date and Time]],"dddd")</f>
        <v>Monday</v>
      </c>
      <c r="M2373" s="1" t="str">
        <f>TEXT(Sales[[#This Row],[Date and Time]],"mm")</f>
        <v>01</v>
      </c>
      <c r="N2373" s="10" t="str">
        <f>TEXT(Sales[[#This Row],[Date and Time]],"mmmm")</f>
        <v>January</v>
      </c>
    </row>
    <row r="2374" spans="1:14" x14ac:dyDescent="0.3">
      <c r="A2374" s="1" t="s">
        <v>5842</v>
      </c>
      <c r="B2374" s="2">
        <v>45599.247025462966</v>
      </c>
      <c r="C2374" s="1" t="s">
        <v>3293</v>
      </c>
      <c r="D2374" s="1" t="s">
        <v>1714</v>
      </c>
      <c r="E2374" s="1" t="s">
        <v>3466</v>
      </c>
      <c r="F2374" s="1" t="s">
        <v>3472</v>
      </c>
      <c r="G2374" s="1">
        <v>168.86</v>
      </c>
      <c r="H2374" s="1">
        <v>5</v>
      </c>
      <c r="I2374" s="1">
        <f>Sales[[#This Row],[Selling Price]]*H2374</f>
        <v>844.30000000000007</v>
      </c>
      <c r="J2374" s="1">
        <f>VLOOKUP(Sales[[#This Row],[Product ID]],Products[],4,0)</f>
        <v>174.99</v>
      </c>
      <c r="K2374" s="1">
        <f>Sales[[#This Row],[Total Sales]]-Sales[[#This Row],[Cost price]]</f>
        <v>669.31000000000006</v>
      </c>
      <c r="L2374" s="1" t="str">
        <f>TEXT(Sales[[#This Row],[Date and Time]],"dddd")</f>
        <v>Sunday</v>
      </c>
      <c r="M2374" s="1" t="str">
        <f>TEXT(Sales[[#This Row],[Date and Time]],"mm")</f>
        <v>11</v>
      </c>
      <c r="N2374" s="10" t="str">
        <f>TEXT(Sales[[#This Row],[Date and Time]],"mmmm")</f>
        <v>November</v>
      </c>
    </row>
    <row r="2375" spans="1:14" x14ac:dyDescent="0.3">
      <c r="A2375" s="1" t="s">
        <v>5843</v>
      </c>
      <c r="B2375" s="2">
        <v>45490.492118055554</v>
      </c>
      <c r="C2375" s="1" t="s">
        <v>3403</v>
      </c>
      <c r="D2375" s="1" t="s">
        <v>2170</v>
      </c>
      <c r="E2375" s="1" t="s">
        <v>3466</v>
      </c>
      <c r="F2375" s="1" t="s">
        <v>3462</v>
      </c>
      <c r="G2375" s="1">
        <v>971.93</v>
      </c>
      <c r="H2375" s="1">
        <v>7</v>
      </c>
      <c r="I2375" s="1">
        <f>Sales[[#This Row],[Selling Price]]*H2375</f>
        <v>6803.5099999999993</v>
      </c>
      <c r="J2375" s="1">
        <f>VLOOKUP(Sales[[#This Row],[Product ID]],Products[],4,0)</f>
        <v>904.67</v>
      </c>
      <c r="K2375" s="1">
        <f>Sales[[#This Row],[Total Sales]]-Sales[[#This Row],[Cost price]]</f>
        <v>5898.8399999999992</v>
      </c>
      <c r="L2375" s="1" t="str">
        <f>TEXT(Sales[[#This Row],[Date and Time]],"dddd")</f>
        <v>Wednesday</v>
      </c>
      <c r="M2375" s="1" t="str">
        <f>TEXT(Sales[[#This Row],[Date and Time]],"mm")</f>
        <v>07</v>
      </c>
      <c r="N2375" s="10" t="str">
        <f>TEXT(Sales[[#This Row],[Date and Time]],"mmmm")</f>
        <v>July</v>
      </c>
    </row>
    <row r="2376" spans="1:14" x14ac:dyDescent="0.3">
      <c r="A2376" s="1" t="s">
        <v>5844</v>
      </c>
      <c r="B2376" s="2">
        <v>45486.111562500002</v>
      </c>
      <c r="C2376" s="1" t="s">
        <v>3299</v>
      </c>
      <c r="D2376" s="1" t="s">
        <v>3201</v>
      </c>
      <c r="E2376" s="1" t="s">
        <v>3479</v>
      </c>
      <c r="F2376" s="1" t="s">
        <v>3472</v>
      </c>
      <c r="G2376" s="1">
        <v>1666.51</v>
      </c>
      <c r="H2376" s="1">
        <v>10</v>
      </c>
      <c r="I2376" s="1">
        <f>Sales[[#This Row],[Selling Price]]*H2376</f>
        <v>16665.099999999999</v>
      </c>
      <c r="J2376" s="1">
        <f>VLOOKUP(Sales[[#This Row],[Product ID]],Products[],4,0)</f>
        <v>401.98</v>
      </c>
      <c r="K2376" s="1">
        <f>Sales[[#This Row],[Total Sales]]-Sales[[#This Row],[Cost price]]</f>
        <v>16263.119999999999</v>
      </c>
      <c r="L2376" s="1" t="str">
        <f>TEXT(Sales[[#This Row],[Date and Time]],"dddd")</f>
        <v>Saturday</v>
      </c>
      <c r="M2376" s="1" t="str">
        <f>TEXT(Sales[[#This Row],[Date and Time]],"mm")</f>
        <v>07</v>
      </c>
      <c r="N2376" s="10" t="str">
        <f>TEXT(Sales[[#This Row],[Date and Time]],"mmmm")</f>
        <v>July</v>
      </c>
    </row>
    <row r="2377" spans="1:14" x14ac:dyDescent="0.3">
      <c r="A2377" s="1" t="s">
        <v>5845</v>
      </c>
      <c r="B2377" s="2">
        <v>45517.287523148145</v>
      </c>
      <c r="C2377" s="1" t="s">
        <v>3357</v>
      </c>
      <c r="D2377" s="1" t="s">
        <v>1357</v>
      </c>
      <c r="E2377" s="1" t="s">
        <v>3471</v>
      </c>
      <c r="F2377" s="1" t="s">
        <v>3472</v>
      </c>
      <c r="G2377" s="1">
        <v>1093.3900000000001</v>
      </c>
      <c r="H2377" s="1">
        <v>1</v>
      </c>
      <c r="I2377" s="1">
        <f>Sales[[#This Row],[Selling Price]]*H2377</f>
        <v>1093.3900000000001</v>
      </c>
      <c r="J2377" s="1">
        <f>VLOOKUP(Sales[[#This Row],[Product ID]],Products[],4,0)</f>
        <v>305.49</v>
      </c>
      <c r="K2377" s="1">
        <f>Sales[[#This Row],[Total Sales]]-Sales[[#This Row],[Cost price]]</f>
        <v>787.90000000000009</v>
      </c>
      <c r="L2377" s="1" t="str">
        <f>TEXT(Sales[[#This Row],[Date and Time]],"dddd")</f>
        <v>Tuesday</v>
      </c>
      <c r="M2377" s="1" t="str">
        <f>TEXT(Sales[[#This Row],[Date and Time]],"mm")</f>
        <v>08</v>
      </c>
      <c r="N2377" s="10" t="str">
        <f>TEXT(Sales[[#This Row],[Date and Time]],"mmmm")</f>
        <v>August</v>
      </c>
    </row>
    <row r="2378" spans="1:14" x14ac:dyDescent="0.3">
      <c r="A2378" s="1" t="s">
        <v>5846</v>
      </c>
      <c r="B2378" s="2">
        <v>45324.811967592592</v>
      </c>
      <c r="C2378" s="1" t="s">
        <v>3273</v>
      </c>
      <c r="D2378" s="1" t="s">
        <v>2343</v>
      </c>
      <c r="E2378" s="1" t="s">
        <v>3466</v>
      </c>
      <c r="F2378" s="1" t="s">
        <v>3467</v>
      </c>
      <c r="G2378" s="1">
        <v>1822.81</v>
      </c>
      <c r="H2378" s="1">
        <v>6</v>
      </c>
      <c r="I2378" s="1">
        <f>Sales[[#This Row],[Selling Price]]*H2378</f>
        <v>10936.86</v>
      </c>
      <c r="J2378" s="1">
        <f>VLOOKUP(Sales[[#This Row],[Product ID]],Products[],4,0)</f>
        <v>963.58</v>
      </c>
      <c r="K2378" s="1">
        <f>Sales[[#This Row],[Total Sales]]-Sales[[#This Row],[Cost price]]</f>
        <v>9973.2800000000007</v>
      </c>
      <c r="L2378" s="1" t="str">
        <f>TEXT(Sales[[#This Row],[Date and Time]],"dddd")</f>
        <v>Friday</v>
      </c>
      <c r="M2378" s="1" t="str">
        <f>TEXT(Sales[[#This Row],[Date and Time]],"mm")</f>
        <v>02</v>
      </c>
      <c r="N2378" s="10" t="str">
        <f>TEXT(Sales[[#This Row],[Date and Time]],"mmmm")</f>
        <v>February</v>
      </c>
    </row>
    <row r="2379" spans="1:14" x14ac:dyDescent="0.3">
      <c r="A2379" s="1" t="s">
        <v>5847</v>
      </c>
      <c r="B2379" s="2">
        <v>45419.268680555557</v>
      </c>
      <c r="C2379" s="1" t="s">
        <v>3246</v>
      </c>
      <c r="D2379" s="1" t="s">
        <v>1534</v>
      </c>
      <c r="E2379" s="1" t="s">
        <v>3461</v>
      </c>
      <c r="F2379" s="1" t="s">
        <v>3472</v>
      </c>
      <c r="G2379" s="1">
        <v>308.67</v>
      </c>
      <c r="H2379" s="1">
        <v>8</v>
      </c>
      <c r="I2379" s="1">
        <f>Sales[[#This Row],[Selling Price]]*H2379</f>
        <v>2469.36</v>
      </c>
      <c r="J2379" s="1">
        <f>VLOOKUP(Sales[[#This Row],[Product ID]],Products[],4,0)</f>
        <v>623.39</v>
      </c>
      <c r="K2379" s="1">
        <f>Sales[[#This Row],[Total Sales]]-Sales[[#This Row],[Cost price]]</f>
        <v>1845.9700000000003</v>
      </c>
      <c r="L2379" s="1" t="str">
        <f>TEXT(Sales[[#This Row],[Date and Time]],"dddd")</f>
        <v>Tuesday</v>
      </c>
      <c r="M2379" s="1" t="str">
        <f>TEXT(Sales[[#This Row],[Date and Time]],"mm")</f>
        <v>05</v>
      </c>
      <c r="N2379" s="10" t="str">
        <f>TEXT(Sales[[#This Row],[Date and Time]],"mmmm")</f>
        <v>May</v>
      </c>
    </row>
    <row r="2380" spans="1:14" x14ac:dyDescent="0.3">
      <c r="A2380" s="1" t="s">
        <v>5848</v>
      </c>
      <c r="B2380" s="2">
        <v>45545.631712962961</v>
      </c>
      <c r="C2380" s="1" t="s">
        <v>3361</v>
      </c>
      <c r="D2380" s="1" t="s">
        <v>2547</v>
      </c>
      <c r="E2380" s="1" t="s">
        <v>3466</v>
      </c>
      <c r="F2380" s="1" t="s">
        <v>3476</v>
      </c>
      <c r="G2380" s="1">
        <v>1622.2</v>
      </c>
      <c r="H2380" s="1">
        <v>3</v>
      </c>
      <c r="I2380" s="1">
        <f>Sales[[#This Row],[Selling Price]]*H2380</f>
        <v>4866.6000000000004</v>
      </c>
      <c r="J2380" s="1">
        <f>VLOOKUP(Sales[[#This Row],[Product ID]],Products[],4,0)</f>
        <v>188.08</v>
      </c>
      <c r="K2380" s="1">
        <f>Sales[[#This Row],[Total Sales]]-Sales[[#This Row],[Cost price]]</f>
        <v>4678.5200000000004</v>
      </c>
      <c r="L2380" s="1" t="str">
        <f>TEXT(Sales[[#This Row],[Date and Time]],"dddd")</f>
        <v>Tuesday</v>
      </c>
      <c r="M2380" s="1" t="str">
        <f>TEXT(Sales[[#This Row],[Date and Time]],"mm")</f>
        <v>09</v>
      </c>
      <c r="N2380" s="10" t="str">
        <f>TEXT(Sales[[#This Row],[Date and Time]],"mmmm")</f>
        <v>September</v>
      </c>
    </row>
    <row r="2381" spans="1:14" x14ac:dyDescent="0.3">
      <c r="A2381" s="1" t="s">
        <v>5849</v>
      </c>
      <c r="B2381" s="2">
        <v>45542.402905092589</v>
      </c>
      <c r="C2381" s="1" t="s">
        <v>3291</v>
      </c>
      <c r="D2381" s="1" t="s">
        <v>2020</v>
      </c>
      <c r="E2381" s="1" t="s">
        <v>3471</v>
      </c>
      <c r="F2381" s="1" t="s">
        <v>3476</v>
      </c>
      <c r="G2381" s="1">
        <v>48.96</v>
      </c>
      <c r="H2381" s="1">
        <v>8</v>
      </c>
      <c r="I2381" s="1">
        <f>Sales[[#This Row],[Selling Price]]*H2381</f>
        <v>391.68</v>
      </c>
      <c r="J2381" s="1">
        <f>VLOOKUP(Sales[[#This Row],[Product ID]],Products[],4,0)</f>
        <v>352.83</v>
      </c>
      <c r="K2381" s="1">
        <f>Sales[[#This Row],[Total Sales]]-Sales[[#This Row],[Cost price]]</f>
        <v>38.850000000000023</v>
      </c>
      <c r="L2381" s="1" t="str">
        <f>TEXT(Sales[[#This Row],[Date and Time]],"dddd")</f>
        <v>Saturday</v>
      </c>
      <c r="M2381" s="1" t="str">
        <f>TEXT(Sales[[#This Row],[Date and Time]],"mm")</f>
        <v>09</v>
      </c>
      <c r="N2381" s="10" t="str">
        <f>TEXT(Sales[[#This Row],[Date and Time]],"mmmm")</f>
        <v>September</v>
      </c>
    </row>
    <row r="2382" spans="1:14" x14ac:dyDescent="0.3">
      <c r="A2382" s="1" t="s">
        <v>5850</v>
      </c>
      <c r="B2382" s="2">
        <v>45481.459224537037</v>
      </c>
      <c r="C2382" s="1" t="s">
        <v>3353</v>
      </c>
      <c r="D2382" s="1" t="s">
        <v>966</v>
      </c>
      <c r="E2382" s="1" t="s">
        <v>3464</v>
      </c>
      <c r="F2382" s="1" t="s">
        <v>3472</v>
      </c>
      <c r="G2382" s="1">
        <v>225.91</v>
      </c>
      <c r="H2382" s="1">
        <v>5</v>
      </c>
      <c r="I2382" s="1">
        <f>Sales[[#This Row],[Selling Price]]*H2382</f>
        <v>1129.55</v>
      </c>
      <c r="J2382" s="1">
        <f>VLOOKUP(Sales[[#This Row],[Product ID]],Products[],4,0)</f>
        <v>978.72</v>
      </c>
      <c r="K2382" s="1">
        <f>Sales[[#This Row],[Total Sales]]-Sales[[#This Row],[Cost price]]</f>
        <v>150.82999999999993</v>
      </c>
      <c r="L2382" s="1" t="str">
        <f>TEXT(Sales[[#This Row],[Date and Time]],"dddd")</f>
        <v>Monday</v>
      </c>
      <c r="M2382" s="1" t="str">
        <f>TEXT(Sales[[#This Row],[Date and Time]],"mm")</f>
        <v>07</v>
      </c>
      <c r="N2382" s="10" t="str">
        <f>TEXT(Sales[[#This Row],[Date and Time]],"mmmm")</f>
        <v>July</v>
      </c>
    </row>
    <row r="2383" spans="1:14" x14ac:dyDescent="0.3">
      <c r="A2383" s="1" t="s">
        <v>5851</v>
      </c>
      <c r="B2383" s="2">
        <v>45343.173657407409</v>
      </c>
      <c r="C2383" s="1" t="s">
        <v>3391</v>
      </c>
      <c r="D2383" s="1" t="s">
        <v>1137</v>
      </c>
      <c r="E2383" s="1" t="s">
        <v>3466</v>
      </c>
      <c r="F2383" s="1" t="s">
        <v>3476</v>
      </c>
      <c r="G2383" s="1">
        <v>1020.89</v>
      </c>
      <c r="H2383" s="1">
        <v>1</v>
      </c>
      <c r="I2383" s="1">
        <f>Sales[[#This Row],[Selling Price]]*H2383</f>
        <v>1020.89</v>
      </c>
      <c r="J2383" s="1">
        <f>VLOOKUP(Sales[[#This Row],[Product ID]],Products[],4,0)</f>
        <v>374.92</v>
      </c>
      <c r="K2383" s="1">
        <f>Sales[[#This Row],[Total Sales]]-Sales[[#This Row],[Cost price]]</f>
        <v>645.97</v>
      </c>
      <c r="L2383" s="1" t="str">
        <f>TEXT(Sales[[#This Row],[Date and Time]],"dddd")</f>
        <v>Wednesday</v>
      </c>
      <c r="M2383" s="1" t="str">
        <f>TEXT(Sales[[#This Row],[Date and Time]],"mm")</f>
        <v>02</v>
      </c>
      <c r="N2383" s="10" t="str">
        <f>TEXT(Sales[[#This Row],[Date and Time]],"mmmm")</f>
        <v>February</v>
      </c>
    </row>
    <row r="2384" spans="1:14" x14ac:dyDescent="0.3">
      <c r="A2384" s="1" t="s">
        <v>5852</v>
      </c>
      <c r="B2384" s="2">
        <v>45315.787523148145</v>
      </c>
      <c r="C2384" s="1" t="s">
        <v>3346</v>
      </c>
      <c r="D2384" s="1" t="s">
        <v>698</v>
      </c>
      <c r="E2384" s="1" t="s">
        <v>3464</v>
      </c>
      <c r="F2384" s="1" t="s">
        <v>3467</v>
      </c>
      <c r="G2384" s="1">
        <v>1630.93</v>
      </c>
      <c r="H2384" s="1">
        <v>3</v>
      </c>
      <c r="I2384" s="1">
        <f>Sales[[#This Row],[Selling Price]]*H2384</f>
        <v>4892.79</v>
      </c>
      <c r="J2384" s="1">
        <f>VLOOKUP(Sales[[#This Row],[Product ID]],Products[],4,0)</f>
        <v>171.16</v>
      </c>
      <c r="K2384" s="1">
        <f>Sales[[#This Row],[Total Sales]]-Sales[[#This Row],[Cost price]]</f>
        <v>4721.63</v>
      </c>
      <c r="L2384" s="1" t="str">
        <f>TEXT(Sales[[#This Row],[Date and Time]],"dddd")</f>
        <v>Wednesday</v>
      </c>
      <c r="M2384" s="1" t="str">
        <f>TEXT(Sales[[#This Row],[Date and Time]],"mm")</f>
        <v>01</v>
      </c>
      <c r="N2384" s="10" t="str">
        <f>TEXT(Sales[[#This Row],[Date and Time]],"mmmm")</f>
        <v>January</v>
      </c>
    </row>
    <row r="2385" spans="1:14" x14ac:dyDescent="0.3">
      <c r="A2385" s="1" t="s">
        <v>5853</v>
      </c>
      <c r="B2385" s="2">
        <v>45467.890219907407</v>
      </c>
      <c r="C2385" s="1" t="s">
        <v>3282</v>
      </c>
      <c r="D2385" s="1" t="s">
        <v>1968</v>
      </c>
      <c r="E2385" s="1" t="s">
        <v>3464</v>
      </c>
      <c r="F2385" s="1" t="s">
        <v>3476</v>
      </c>
      <c r="G2385" s="1">
        <v>658.95</v>
      </c>
      <c r="H2385" s="1">
        <v>1</v>
      </c>
      <c r="I2385" s="1">
        <f>Sales[[#This Row],[Selling Price]]*H2385</f>
        <v>658.95</v>
      </c>
      <c r="J2385" s="1">
        <f>VLOOKUP(Sales[[#This Row],[Product ID]],Products[],4,0)</f>
        <v>707.26</v>
      </c>
      <c r="K2385" s="1">
        <f>Sales[[#This Row],[Total Sales]]-Sales[[#This Row],[Cost price]]</f>
        <v>-48.309999999999945</v>
      </c>
      <c r="L2385" s="1" t="str">
        <f>TEXT(Sales[[#This Row],[Date and Time]],"dddd")</f>
        <v>Monday</v>
      </c>
      <c r="M2385" s="1" t="str">
        <f>TEXT(Sales[[#This Row],[Date and Time]],"mm")</f>
        <v>06</v>
      </c>
      <c r="N2385" s="10" t="str">
        <f>TEXT(Sales[[#This Row],[Date and Time]],"mmmm")</f>
        <v>June</v>
      </c>
    </row>
    <row r="2386" spans="1:14" x14ac:dyDescent="0.3">
      <c r="A2386" s="1" t="s">
        <v>5854</v>
      </c>
      <c r="B2386" s="2">
        <v>45374.416886574072</v>
      </c>
      <c r="C2386" s="1" t="s">
        <v>3261</v>
      </c>
      <c r="D2386" s="1" t="s">
        <v>2055</v>
      </c>
      <c r="E2386" s="1" t="s">
        <v>3466</v>
      </c>
      <c r="F2386" s="1" t="s">
        <v>3472</v>
      </c>
      <c r="G2386" s="1">
        <v>886.39</v>
      </c>
      <c r="H2386" s="1">
        <v>7</v>
      </c>
      <c r="I2386" s="1">
        <f>Sales[[#This Row],[Selling Price]]*H2386</f>
        <v>6204.73</v>
      </c>
      <c r="J2386" s="1">
        <f>VLOOKUP(Sales[[#This Row],[Product ID]],Products[],4,0)</f>
        <v>950.81</v>
      </c>
      <c r="K2386" s="1">
        <f>Sales[[#This Row],[Total Sales]]-Sales[[#This Row],[Cost price]]</f>
        <v>5253.92</v>
      </c>
      <c r="L2386" s="1" t="str">
        <f>TEXT(Sales[[#This Row],[Date and Time]],"dddd")</f>
        <v>Saturday</v>
      </c>
      <c r="M2386" s="1" t="str">
        <f>TEXT(Sales[[#This Row],[Date and Time]],"mm")</f>
        <v>03</v>
      </c>
      <c r="N2386" s="10" t="str">
        <f>TEXT(Sales[[#This Row],[Date and Time]],"mmmm")</f>
        <v>March</v>
      </c>
    </row>
    <row r="2387" spans="1:14" x14ac:dyDescent="0.3">
      <c r="A2387" s="1" t="s">
        <v>5855</v>
      </c>
      <c r="B2387" s="2">
        <v>45537.14166666667</v>
      </c>
      <c r="C2387" s="1" t="s">
        <v>3351</v>
      </c>
      <c r="D2387" s="1" t="s">
        <v>252</v>
      </c>
      <c r="E2387" s="1" t="s">
        <v>3464</v>
      </c>
      <c r="F2387" s="1" t="s">
        <v>3469</v>
      </c>
      <c r="G2387" s="1">
        <v>764.44</v>
      </c>
      <c r="H2387" s="1">
        <v>10</v>
      </c>
      <c r="I2387" s="1">
        <f>Sales[[#This Row],[Selling Price]]*H2387</f>
        <v>7644.4000000000005</v>
      </c>
      <c r="J2387" s="1">
        <f>VLOOKUP(Sales[[#This Row],[Product ID]],Products[],4,0)</f>
        <v>643.29</v>
      </c>
      <c r="K2387" s="1">
        <f>Sales[[#This Row],[Total Sales]]-Sales[[#This Row],[Cost price]]</f>
        <v>7001.1100000000006</v>
      </c>
      <c r="L2387" s="1" t="str">
        <f>TEXT(Sales[[#This Row],[Date and Time]],"dddd")</f>
        <v>Monday</v>
      </c>
      <c r="M2387" s="1" t="str">
        <f>TEXT(Sales[[#This Row],[Date and Time]],"mm")</f>
        <v>09</v>
      </c>
      <c r="N2387" s="10" t="str">
        <f>TEXT(Sales[[#This Row],[Date and Time]],"mmmm")</f>
        <v>September</v>
      </c>
    </row>
    <row r="2388" spans="1:14" x14ac:dyDescent="0.3">
      <c r="A2388" s="1" t="s">
        <v>5856</v>
      </c>
      <c r="B2388" s="2">
        <v>45462.069907407407</v>
      </c>
      <c r="C2388" s="1" t="s">
        <v>3305</v>
      </c>
      <c r="D2388" s="1" t="s">
        <v>2538</v>
      </c>
      <c r="E2388" s="1" t="s">
        <v>3461</v>
      </c>
      <c r="F2388" s="1" t="s">
        <v>3467</v>
      </c>
      <c r="G2388" s="1">
        <v>1795.99</v>
      </c>
      <c r="H2388" s="1">
        <v>6</v>
      </c>
      <c r="I2388" s="1">
        <f>Sales[[#This Row],[Selling Price]]*H2388</f>
        <v>10775.94</v>
      </c>
      <c r="J2388" s="1">
        <f>VLOOKUP(Sales[[#This Row],[Product ID]],Products[],4,0)</f>
        <v>376.96</v>
      </c>
      <c r="K2388" s="1">
        <f>Sales[[#This Row],[Total Sales]]-Sales[[#This Row],[Cost price]]</f>
        <v>10398.980000000001</v>
      </c>
      <c r="L2388" s="1" t="str">
        <f>TEXT(Sales[[#This Row],[Date and Time]],"dddd")</f>
        <v>Wednesday</v>
      </c>
      <c r="M2388" s="1" t="str">
        <f>TEXT(Sales[[#This Row],[Date and Time]],"mm")</f>
        <v>06</v>
      </c>
      <c r="N2388" s="10" t="str">
        <f>TEXT(Sales[[#This Row],[Date and Time]],"mmmm")</f>
        <v>June</v>
      </c>
    </row>
    <row r="2389" spans="1:14" x14ac:dyDescent="0.3">
      <c r="A2389" s="1" t="s">
        <v>5857</v>
      </c>
      <c r="B2389" s="2">
        <v>45534.435879629629</v>
      </c>
      <c r="C2389" s="1" t="s">
        <v>3331</v>
      </c>
      <c r="D2389" s="1" t="s">
        <v>590</v>
      </c>
      <c r="E2389" s="1" t="s">
        <v>3479</v>
      </c>
      <c r="F2389" s="1" t="s">
        <v>3469</v>
      </c>
      <c r="G2389" s="1">
        <v>1158.8599999999999</v>
      </c>
      <c r="H2389" s="1">
        <v>9</v>
      </c>
      <c r="I2389" s="1">
        <f>Sales[[#This Row],[Selling Price]]*H2389</f>
        <v>10429.74</v>
      </c>
      <c r="J2389" s="1">
        <f>VLOOKUP(Sales[[#This Row],[Product ID]],Products[],4,0)</f>
        <v>799.06</v>
      </c>
      <c r="K2389" s="1">
        <f>Sales[[#This Row],[Total Sales]]-Sales[[#This Row],[Cost price]]</f>
        <v>9630.68</v>
      </c>
      <c r="L2389" s="1" t="str">
        <f>TEXT(Sales[[#This Row],[Date and Time]],"dddd")</f>
        <v>Friday</v>
      </c>
      <c r="M2389" s="1" t="str">
        <f>TEXT(Sales[[#This Row],[Date and Time]],"mm")</f>
        <v>08</v>
      </c>
      <c r="N2389" s="10" t="str">
        <f>TEXT(Sales[[#This Row],[Date and Time]],"mmmm")</f>
        <v>August</v>
      </c>
    </row>
    <row r="2390" spans="1:14" x14ac:dyDescent="0.3">
      <c r="A2390" s="1" t="s">
        <v>5858</v>
      </c>
      <c r="B2390" s="2">
        <v>45381.016736111109</v>
      </c>
      <c r="C2390" s="1" t="s">
        <v>3329</v>
      </c>
      <c r="D2390" s="1" t="s">
        <v>3199</v>
      </c>
      <c r="E2390" s="1" t="s">
        <v>3466</v>
      </c>
      <c r="F2390" s="1" t="s">
        <v>3472</v>
      </c>
      <c r="G2390" s="1">
        <v>83.08</v>
      </c>
      <c r="H2390" s="1">
        <v>10</v>
      </c>
      <c r="I2390" s="1">
        <f>Sales[[#This Row],[Selling Price]]*H2390</f>
        <v>830.8</v>
      </c>
      <c r="J2390" s="1">
        <f>VLOOKUP(Sales[[#This Row],[Product ID]],Products[],4,0)</f>
        <v>596.91999999999996</v>
      </c>
      <c r="K2390" s="1">
        <f>Sales[[#This Row],[Total Sales]]-Sales[[#This Row],[Cost price]]</f>
        <v>233.88</v>
      </c>
      <c r="L2390" s="1" t="str">
        <f>TEXT(Sales[[#This Row],[Date and Time]],"dddd")</f>
        <v>Saturday</v>
      </c>
      <c r="M2390" s="1" t="str">
        <f>TEXT(Sales[[#This Row],[Date and Time]],"mm")</f>
        <v>03</v>
      </c>
      <c r="N2390" s="10" t="str">
        <f>TEXT(Sales[[#This Row],[Date and Time]],"mmmm")</f>
        <v>March</v>
      </c>
    </row>
    <row r="2391" spans="1:14" x14ac:dyDescent="0.3">
      <c r="A2391" s="1" t="s">
        <v>5859</v>
      </c>
      <c r="B2391" s="2">
        <v>45530.301724537036</v>
      </c>
      <c r="C2391" s="1" t="s">
        <v>3226</v>
      </c>
      <c r="D2391" s="1" t="s">
        <v>479</v>
      </c>
      <c r="E2391" s="1" t="s">
        <v>3471</v>
      </c>
      <c r="F2391" s="1" t="s">
        <v>3467</v>
      </c>
      <c r="G2391" s="1">
        <v>1724.59</v>
      </c>
      <c r="H2391" s="1">
        <v>10</v>
      </c>
      <c r="I2391" s="1">
        <f>Sales[[#This Row],[Selling Price]]*H2391</f>
        <v>17245.899999999998</v>
      </c>
      <c r="J2391" s="1">
        <f>VLOOKUP(Sales[[#This Row],[Product ID]],Products[],4,0)</f>
        <v>809.47</v>
      </c>
      <c r="K2391" s="1">
        <f>Sales[[#This Row],[Total Sales]]-Sales[[#This Row],[Cost price]]</f>
        <v>16436.429999999997</v>
      </c>
      <c r="L2391" s="1" t="str">
        <f>TEXT(Sales[[#This Row],[Date and Time]],"dddd")</f>
        <v>Monday</v>
      </c>
      <c r="M2391" s="1" t="str">
        <f>TEXT(Sales[[#This Row],[Date and Time]],"mm")</f>
        <v>08</v>
      </c>
      <c r="N2391" s="10" t="str">
        <f>TEXT(Sales[[#This Row],[Date and Time]],"mmmm")</f>
        <v>August</v>
      </c>
    </row>
    <row r="2392" spans="1:14" x14ac:dyDescent="0.3">
      <c r="A2392" s="1" t="s">
        <v>5860</v>
      </c>
      <c r="B2392" s="2">
        <v>45342.183587962965</v>
      </c>
      <c r="C2392" s="1" t="s">
        <v>3419</v>
      </c>
      <c r="D2392" s="1" t="s">
        <v>1191</v>
      </c>
      <c r="E2392" s="1" t="s">
        <v>3479</v>
      </c>
      <c r="F2392" s="1" t="s">
        <v>3476</v>
      </c>
      <c r="G2392" s="1">
        <v>827.58</v>
      </c>
      <c r="H2392" s="1">
        <v>4</v>
      </c>
      <c r="I2392" s="1">
        <f>Sales[[#This Row],[Selling Price]]*H2392</f>
        <v>3310.32</v>
      </c>
      <c r="J2392" s="1">
        <f>VLOOKUP(Sales[[#This Row],[Product ID]],Products[],4,0)</f>
        <v>925.33</v>
      </c>
      <c r="K2392" s="1">
        <f>Sales[[#This Row],[Total Sales]]-Sales[[#This Row],[Cost price]]</f>
        <v>2384.9900000000002</v>
      </c>
      <c r="L2392" s="1" t="str">
        <f>TEXT(Sales[[#This Row],[Date and Time]],"dddd")</f>
        <v>Tuesday</v>
      </c>
      <c r="M2392" s="1" t="str">
        <f>TEXT(Sales[[#This Row],[Date and Time]],"mm")</f>
        <v>02</v>
      </c>
      <c r="N2392" s="10" t="str">
        <f>TEXT(Sales[[#This Row],[Date and Time]],"mmmm")</f>
        <v>February</v>
      </c>
    </row>
    <row r="2393" spans="1:14" x14ac:dyDescent="0.3">
      <c r="A2393" s="1" t="s">
        <v>5861</v>
      </c>
      <c r="B2393" s="2">
        <v>45297.227268518516</v>
      </c>
      <c r="C2393" s="1" t="s">
        <v>3363</v>
      </c>
      <c r="D2393" s="1" t="s">
        <v>1641</v>
      </c>
      <c r="E2393" s="1" t="s">
        <v>3461</v>
      </c>
      <c r="F2393" s="1" t="s">
        <v>3472</v>
      </c>
      <c r="G2393" s="1">
        <v>770.39</v>
      </c>
      <c r="H2393" s="1">
        <v>2</v>
      </c>
      <c r="I2393" s="1">
        <f>Sales[[#This Row],[Selling Price]]*H2393</f>
        <v>1540.78</v>
      </c>
      <c r="J2393" s="1">
        <f>VLOOKUP(Sales[[#This Row],[Product ID]],Products[],4,0)</f>
        <v>678.93</v>
      </c>
      <c r="K2393" s="1">
        <f>Sales[[#This Row],[Total Sales]]-Sales[[#This Row],[Cost price]]</f>
        <v>861.85</v>
      </c>
      <c r="L2393" s="1" t="str">
        <f>TEXT(Sales[[#This Row],[Date and Time]],"dddd")</f>
        <v>Saturday</v>
      </c>
      <c r="M2393" s="1" t="str">
        <f>TEXT(Sales[[#This Row],[Date and Time]],"mm")</f>
        <v>01</v>
      </c>
      <c r="N2393" s="10" t="str">
        <f>TEXT(Sales[[#This Row],[Date and Time]],"mmmm")</f>
        <v>January</v>
      </c>
    </row>
    <row r="2394" spans="1:14" x14ac:dyDescent="0.3">
      <c r="A2394" s="1" t="s">
        <v>5862</v>
      </c>
      <c r="B2394" s="2">
        <v>45449.311967592592</v>
      </c>
      <c r="C2394" s="1" t="s">
        <v>3435</v>
      </c>
      <c r="D2394" s="1" t="s">
        <v>1299</v>
      </c>
      <c r="E2394" s="1" t="s">
        <v>3461</v>
      </c>
      <c r="F2394" s="1" t="s">
        <v>3476</v>
      </c>
      <c r="G2394" s="1">
        <v>1133.9000000000001</v>
      </c>
      <c r="H2394" s="1">
        <v>2</v>
      </c>
      <c r="I2394" s="1">
        <f>Sales[[#This Row],[Selling Price]]*H2394</f>
        <v>2267.8000000000002</v>
      </c>
      <c r="J2394" s="1">
        <f>VLOOKUP(Sales[[#This Row],[Product ID]],Products[],4,0)</f>
        <v>316.27</v>
      </c>
      <c r="K2394" s="1">
        <f>Sales[[#This Row],[Total Sales]]-Sales[[#This Row],[Cost price]]</f>
        <v>1951.5300000000002</v>
      </c>
      <c r="L2394" s="1" t="str">
        <f>TEXT(Sales[[#This Row],[Date and Time]],"dddd")</f>
        <v>Thursday</v>
      </c>
      <c r="M2394" s="1" t="str">
        <f>TEXT(Sales[[#This Row],[Date and Time]],"mm")</f>
        <v>06</v>
      </c>
      <c r="N2394" s="10" t="str">
        <f>TEXT(Sales[[#This Row],[Date and Time]],"mmmm")</f>
        <v>June</v>
      </c>
    </row>
    <row r="2395" spans="1:14" x14ac:dyDescent="0.3">
      <c r="A2395" s="1" t="s">
        <v>5863</v>
      </c>
      <c r="B2395" s="2">
        <v>45560.491226851853</v>
      </c>
      <c r="C2395" s="1" t="s">
        <v>3261</v>
      </c>
      <c r="D2395" s="1" t="s">
        <v>851</v>
      </c>
      <c r="E2395" s="1" t="s">
        <v>3464</v>
      </c>
      <c r="F2395" s="1" t="s">
        <v>3469</v>
      </c>
      <c r="G2395" s="1">
        <v>1536.1</v>
      </c>
      <c r="H2395" s="1">
        <v>9</v>
      </c>
      <c r="I2395" s="1">
        <f>Sales[[#This Row],[Selling Price]]*H2395</f>
        <v>13824.9</v>
      </c>
      <c r="J2395" s="1">
        <f>VLOOKUP(Sales[[#This Row],[Product ID]],Products[],4,0)</f>
        <v>950.81</v>
      </c>
      <c r="K2395" s="1">
        <f>Sales[[#This Row],[Total Sales]]-Sales[[#This Row],[Cost price]]</f>
        <v>12874.09</v>
      </c>
      <c r="L2395" s="1" t="str">
        <f>TEXT(Sales[[#This Row],[Date and Time]],"dddd")</f>
        <v>Wednesday</v>
      </c>
      <c r="M2395" s="1" t="str">
        <f>TEXT(Sales[[#This Row],[Date and Time]],"mm")</f>
        <v>09</v>
      </c>
      <c r="N2395" s="10" t="str">
        <f>TEXT(Sales[[#This Row],[Date and Time]],"mmmm")</f>
        <v>September</v>
      </c>
    </row>
    <row r="2396" spans="1:14" x14ac:dyDescent="0.3">
      <c r="A2396" s="1" t="s">
        <v>5864</v>
      </c>
      <c r="B2396" s="2">
        <v>45469.316203703704</v>
      </c>
      <c r="C2396" s="1" t="s">
        <v>3427</v>
      </c>
      <c r="D2396" s="1" t="s">
        <v>843</v>
      </c>
      <c r="E2396" s="1" t="s">
        <v>3461</v>
      </c>
      <c r="F2396" s="1" t="s">
        <v>3467</v>
      </c>
      <c r="G2396" s="1">
        <v>57.74</v>
      </c>
      <c r="H2396" s="1">
        <v>6</v>
      </c>
      <c r="I2396" s="1">
        <f>Sales[[#This Row],[Selling Price]]*H2396</f>
        <v>346.44</v>
      </c>
      <c r="J2396" s="1">
        <f>VLOOKUP(Sales[[#This Row],[Product ID]],Products[],4,0)</f>
        <v>348.26</v>
      </c>
      <c r="K2396" s="1">
        <f>Sales[[#This Row],[Total Sales]]-Sales[[#This Row],[Cost price]]</f>
        <v>-1.8199999999999932</v>
      </c>
      <c r="L2396" s="1" t="str">
        <f>TEXT(Sales[[#This Row],[Date and Time]],"dddd")</f>
        <v>Wednesday</v>
      </c>
      <c r="M2396" s="1" t="str">
        <f>TEXT(Sales[[#This Row],[Date and Time]],"mm")</f>
        <v>06</v>
      </c>
      <c r="N2396" s="10" t="str">
        <f>TEXT(Sales[[#This Row],[Date and Time]],"mmmm")</f>
        <v>June</v>
      </c>
    </row>
    <row r="2397" spans="1:14" x14ac:dyDescent="0.3">
      <c r="A2397" s="1" t="s">
        <v>5865</v>
      </c>
      <c r="B2397" s="2">
        <v>45303.953692129631</v>
      </c>
      <c r="C2397" s="1" t="s">
        <v>3391</v>
      </c>
      <c r="D2397" s="1" t="s">
        <v>457</v>
      </c>
      <c r="E2397" s="1" t="s">
        <v>3464</v>
      </c>
      <c r="F2397" s="1" t="s">
        <v>3467</v>
      </c>
      <c r="G2397" s="1">
        <v>1483.68</v>
      </c>
      <c r="H2397" s="1">
        <v>2</v>
      </c>
      <c r="I2397" s="1">
        <f>Sales[[#This Row],[Selling Price]]*H2397</f>
        <v>2967.36</v>
      </c>
      <c r="J2397" s="1">
        <f>VLOOKUP(Sales[[#This Row],[Product ID]],Products[],4,0)</f>
        <v>374.92</v>
      </c>
      <c r="K2397" s="1">
        <f>Sales[[#This Row],[Total Sales]]-Sales[[#This Row],[Cost price]]</f>
        <v>2592.44</v>
      </c>
      <c r="L2397" s="1" t="str">
        <f>TEXT(Sales[[#This Row],[Date and Time]],"dddd")</f>
        <v>Friday</v>
      </c>
      <c r="M2397" s="1" t="str">
        <f>TEXT(Sales[[#This Row],[Date and Time]],"mm")</f>
        <v>01</v>
      </c>
      <c r="N2397" s="10" t="str">
        <f>TEXT(Sales[[#This Row],[Date and Time]],"mmmm")</f>
        <v>January</v>
      </c>
    </row>
    <row r="2398" spans="1:14" x14ac:dyDescent="0.3">
      <c r="A2398" s="1" t="s">
        <v>5866</v>
      </c>
      <c r="B2398" s="2">
        <v>45423.235833333332</v>
      </c>
      <c r="C2398" s="1" t="s">
        <v>3353</v>
      </c>
      <c r="D2398" s="1" t="s">
        <v>537</v>
      </c>
      <c r="E2398" s="1" t="s">
        <v>3466</v>
      </c>
      <c r="F2398" s="1" t="s">
        <v>3469</v>
      </c>
      <c r="G2398" s="1">
        <v>1897.71</v>
      </c>
      <c r="H2398" s="1">
        <v>6</v>
      </c>
      <c r="I2398" s="1">
        <f>Sales[[#This Row],[Selling Price]]*H2398</f>
        <v>11386.26</v>
      </c>
      <c r="J2398" s="1">
        <f>VLOOKUP(Sales[[#This Row],[Product ID]],Products[],4,0)</f>
        <v>978.72</v>
      </c>
      <c r="K2398" s="1">
        <f>Sales[[#This Row],[Total Sales]]-Sales[[#This Row],[Cost price]]</f>
        <v>10407.540000000001</v>
      </c>
      <c r="L2398" s="1" t="str">
        <f>TEXT(Sales[[#This Row],[Date and Time]],"dddd")</f>
        <v>Saturday</v>
      </c>
      <c r="M2398" s="1" t="str">
        <f>TEXT(Sales[[#This Row],[Date and Time]],"mm")</f>
        <v>05</v>
      </c>
      <c r="N2398" s="10" t="str">
        <f>TEXT(Sales[[#This Row],[Date and Time]],"mmmm")</f>
        <v>May</v>
      </c>
    </row>
    <row r="2399" spans="1:14" x14ac:dyDescent="0.3">
      <c r="A2399" s="1" t="s">
        <v>5867</v>
      </c>
      <c r="B2399" s="2">
        <v>45418.808576388888</v>
      </c>
      <c r="C2399" s="1" t="s">
        <v>3264</v>
      </c>
      <c r="D2399" s="1" t="s">
        <v>3072</v>
      </c>
      <c r="E2399" s="1" t="s">
        <v>3471</v>
      </c>
      <c r="F2399" s="1" t="s">
        <v>3467</v>
      </c>
      <c r="G2399" s="1">
        <v>1626.16</v>
      </c>
      <c r="H2399" s="1">
        <v>2</v>
      </c>
      <c r="I2399" s="1">
        <f>Sales[[#This Row],[Selling Price]]*H2399</f>
        <v>3252.32</v>
      </c>
      <c r="J2399" s="1">
        <f>VLOOKUP(Sales[[#This Row],[Product ID]],Products[],4,0)</f>
        <v>249.12</v>
      </c>
      <c r="K2399" s="1">
        <f>Sales[[#This Row],[Total Sales]]-Sales[[#This Row],[Cost price]]</f>
        <v>3003.2000000000003</v>
      </c>
      <c r="L2399" s="1" t="str">
        <f>TEXT(Sales[[#This Row],[Date and Time]],"dddd")</f>
        <v>Monday</v>
      </c>
      <c r="M2399" s="1" t="str">
        <f>TEXT(Sales[[#This Row],[Date and Time]],"mm")</f>
        <v>05</v>
      </c>
      <c r="N2399" s="10" t="str">
        <f>TEXT(Sales[[#This Row],[Date and Time]],"mmmm")</f>
        <v>May</v>
      </c>
    </row>
    <row r="2400" spans="1:14" x14ac:dyDescent="0.3">
      <c r="A2400" s="1" t="s">
        <v>5868</v>
      </c>
      <c r="B2400" s="2">
        <v>45369.149039351854</v>
      </c>
      <c r="C2400" s="1" t="s">
        <v>3440</v>
      </c>
      <c r="D2400" s="1" t="s">
        <v>1403</v>
      </c>
      <c r="E2400" s="1" t="s">
        <v>3464</v>
      </c>
      <c r="F2400" s="1" t="s">
        <v>3476</v>
      </c>
      <c r="G2400" s="1">
        <v>1259.29</v>
      </c>
      <c r="H2400" s="1">
        <v>6</v>
      </c>
      <c r="I2400" s="1">
        <f>Sales[[#This Row],[Selling Price]]*H2400</f>
        <v>7555.74</v>
      </c>
      <c r="J2400" s="1">
        <f>VLOOKUP(Sales[[#This Row],[Product ID]],Products[],4,0)</f>
        <v>117.5</v>
      </c>
      <c r="K2400" s="1">
        <f>Sales[[#This Row],[Total Sales]]-Sales[[#This Row],[Cost price]]</f>
        <v>7438.24</v>
      </c>
      <c r="L2400" s="1" t="str">
        <f>TEXT(Sales[[#This Row],[Date and Time]],"dddd")</f>
        <v>Monday</v>
      </c>
      <c r="M2400" s="1" t="str">
        <f>TEXT(Sales[[#This Row],[Date and Time]],"mm")</f>
        <v>03</v>
      </c>
      <c r="N2400" s="10" t="str">
        <f>TEXT(Sales[[#This Row],[Date and Time]],"mmmm")</f>
        <v>March</v>
      </c>
    </row>
    <row r="2401" spans="1:14" x14ac:dyDescent="0.3">
      <c r="A2401" s="1" t="s">
        <v>5869</v>
      </c>
      <c r="B2401" s="2">
        <v>45349.870312500003</v>
      </c>
      <c r="C2401" s="1" t="s">
        <v>3300</v>
      </c>
      <c r="D2401" s="1" t="s">
        <v>1856</v>
      </c>
      <c r="E2401" s="1" t="s">
        <v>3471</v>
      </c>
      <c r="F2401" s="1" t="s">
        <v>3467</v>
      </c>
      <c r="G2401" s="1">
        <v>1693</v>
      </c>
      <c r="H2401" s="1">
        <v>9</v>
      </c>
      <c r="I2401" s="1">
        <f>Sales[[#This Row],[Selling Price]]*H2401</f>
        <v>15237</v>
      </c>
      <c r="J2401" s="1">
        <f>VLOOKUP(Sales[[#This Row],[Product ID]],Products[],4,0)</f>
        <v>762.05</v>
      </c>
      <c r="K2401" s="1">
        <f>Sales[[#This Row],[Total Sales]]-Sales[[#This Row],[Cost price]]</f>
        <v>14474.95</v>
      </c>
      <c r="L2401" s="1" t="str">
        <f>TEXT(Sales[[#This Row],[Date and Time]],"dddd")</f>
        <v>Tuesday</v>
      </c>
      <c r="M2401" s="1" t="str">
        <f>TEXT(Sales[[#This Row],[Date and Time]],"mm")</f>
        <v>02</v>
      </c>
      <c r="N2401" s="10" t="str">
        <f>TEXT(Sales[[#This Row],[Date and Time]],"mmmm")</f>
        <v>February</v>
      </c>
    </row>
    <row r="2402" spans="1:14" x14ac:dyDescent="0.3">
      <c r="A2402" s="1" t="s">
        <v>5870</v>
      </c>
      <c r="B2402" s="2">
        <v>45361.080752314818</v>
      </c>
      <c r="C2402" s="1" t="s">
        <v>3214</v>
      </c>
      <c r="D2402" s="1" t="s">
        <v>2675</v>
      </c>
      <c r="E2402" s="1" t="s">
        <v>3466</v>
      </c>
      <c r="F2402" s="1" t="s">
        <v>3469</v>
      </c>
      <c r="G2402" s="1">
        <v>438.81</v>
      </c>
      <c r="H2402" s="1">
        <v>2</v>
      </c>
      <c r="I2402" s="1">
        <f>Sales[[#This Row],[Selling Price]]*H2402</f>
        <v>877.62</v>
      </c>
      <c r="J2402" s="1">
        <f>VLOOKUP(Sales[[#This Row],[Product ID]],Products[],4,0)</f>
        <v>435.29</v>
      </c>
      <c r="K2402" s="1">
        <f>Sales[[#This Row],[Total Sales]]-Sales[[#This Row],[Cost price]]</f>
        <v>442.33</v>
      </c>
      <c r="L2402" s="1" t="str">
        <f>TEXT(Sales[[#This Row],[Date and Time]],"dddd")</f>
        <v>Sunday</v>
      </c>
      <c r="M2402" s="1" t="str">
        <f>TEXT(Sales[[#This Row],[Date and Time]],"mm")</f>
        <v>03</v>
      </c>
      <c r="N2402" s="10" t="str">
        <f>TEXT(Sales[[#This Row],[Date and Time]],"mmmm")</f>
        <v>March</v>
      </c>
    </row>
    <row r="2403" spans="1:14" x14ac:dyDescent="0.3">
      <c r="A2403" s="1" t="s">
        <v>5871</v>
      </c>
      <c r="B2403" s="2">
        <v>45436.262083333335</v>
      </c>
      <c r="C2403" s="1" t="s">
        <v>3453</v>
      </c>
      <c r="D2403" s="1" t="s">
        <v>660</v>
      </c>
      <c r="E2403" s="1" t="s">
        <v>3471</v>
      </c>
      <c r="F2403" s="1" t="s">
        <v>3467</v>
      </c>
      <c r="G2403" s="1">
        <v>627.27</v>
      </c>
      <c r="H2403" s="1">
        <v>6</v>
      </c>
      <c r="I2403" s="1">
        <f>Sales[[#This Row],[Selling Price]]*H2403</f>
        <v>3763.62</v>
      </c>
      <c r="J2403" s="1">
        <f>VLOOKUP(Sales[[#This Row],[Product ID]],Products[],4,0)</f>
        <v>606.07000000000005</v>
      </c>
      <c r="K2403" s="1">
        <f>Sales[[#This Row],[Total Sales]]-Sales[[#This Row],[Cost price]]</f>
        <v>3157.5499999999997</v>
      </c>
      <c r="L2403" s="1" t="str">
        <f>TEXT(Sales[[#This Row],[Date and Time]],"dddd")</f>
        <v>Friday</v>
      </c>
      <c r="M2403" s="1" t="str">
        <f>TEXT(Sales[[#This Row],[Date and Time]],"mm")</f>
        <v>05</v>
      </c>
      <c r="N2403" s="10" t="str">
        <f>TEXT(Sales[[#This Row],[Date and Time]],"mmmm")</f>
        <v>May</v>
      </c>
    </row>
    <row r="2404" spans="1:14" x14ac:dyDescent="0.3">
      <c r="A2404" s="1" t="s">
        <v>5872</v>
      </c>
      <c r="B2404" s="2">
        <v>45441.046203703707</v>
      </c>
      <c r="C2404" s="1" t="s">
        <v>3423</v>
      </c>
      <c r="D2404" s="1" t="s">
        <v>2523</v>
      </c>
      <c r="E2404" s="1" t="s">
        <v>3471</v>
      </c>
      <c r="F2404" s="1" t="s">
        <v>3462</v>
      </c>
      <c r="G2404" s="1">
        <v>1103.22</v>
      </c>
      <c r="H2404" s="1">
        <v>3</v>
      </c>
      <c r="I2404" s="1">
        <f>Sales[[#This Row],[Selling Price]]*H2404</f>
        <v>3309.66</v>
      </c>
      <c r="J2404" s="1">
        <f>VLOOKUP(Sales[[#This Row],[Product ID]],Products[],4,0)</f>
        <v>388.3</v>
      </c>
      <c r="K2404" s="1">
        <f>Sales[[#This Row],[Total Sales]]-Sales[[#This Row],[Cost price]]</f>
        <v>2921.3599999999997</v>
      </c>
      <c r="L2404" s="1" t="str">
        <f>TEXT(Sales[[#This Row],[Date and Time]],"dddd")</f>
        <v>Wednesday</v>
      </c>
      <c r="M2404" s="1" t="str">
        <f>TEXT(Sales[[#This Row],[Date and Time]],"mm")</f>
        <v>05</v>
      </c>
      <c r="N2404" s="10" t="str">
        <f>TEXT(Sales[[#This Row],[Date and Time]],"mmmm")</f>
        <v>May</v>
      </c>
    </row>
    <row r="2405" spans="1:14" x14ac:dyDescent="0.3">
      <c r="A2405" s="1" t="s">
        <v>5873</v>
      </c>
      <c r="B2405" s="2">
        <v>45318.284074074072</v>
      </c>
      <c r="C2405" s="1" t="s">
        <v>3340</v>
      </c>
      <c r="D2405" s="1" t="s">
        <v>2173</v>
      </c>
      <c r="E2405" s="1" t="s">
        <v>3479</v>
      </c>
      <c r="F2405" s="1" t="s">
        <v>3469</v>
      </c>
      <c r="G2405" s="1">
        <v>1720.96</v>
      </c>
      <c r="H2405" s="1">
        <v>4</v>
      </c>
      <c r="I2405" s="1">
        <f>Sales[[#This Row],[Selling Price]]*H2405</f>
        <v>6883.84</v>
      </c>
      <c r="J2405" s="1">
        <f>VLOOKUP(Sales[[#This Row],[Product ID]],Products[],4,0)</f>
        <v>834.4</v>
      </c>
      <c r="K2405" s="1">
        <f>Sales[[#This Row],[Total Sales]]-Sales[[#This Row],[Cost price]]</f>
        <v>6049.4400000000005</v>
      </c>
      <c r="L2405" s="1" t="str">
        <f>TEXT(Sales[[#This Row],[Date and Time]],"dddd")</f>
        <v>Saturday</v>
      </c>
      <c r="M2405" s="1" t="str">
        <f>TEXT(Sales[[#This Row],[Date and Time]],"mm")</f>
        <v>01</v>
      </c>
      <c r="N2405" s="10" t="str">
        <f>TEXT(Sales[[#This Row],[Date and Time]],"mmmm")</f>
        <v>January</v>
      </c>
    </row>
    <row r="2406" spans="1:14" x14ac:dyDescent="0.3">
      <c r="A2406" s="1" t="s">
        <v>5874</v>
      </c>
      <c r="B2406" s="2">
        <v>45512.651134259257</v>
      </c>
      <c r="C2406" s="1" t="s">
        <v>3411</v>
      </c>
      <c r="D2406" s="1" t="s">
        <v>2714</v>
      </c>
      <c r="E2406" s="1" t="s">
        <v>3466</v>
      </c>
      <c r="F2406" s="1" t="s">
        <v>3462</v>
      </c>
      <c r="G2406" s="1">
        <v>885.65</v>
      </c>
      <c r="H2406" s="1">
        <v>3</v>
      </c>
      <c r="I2406" s="1">
        <f>Sales[[#This Row],[Selling Price]]*H2406</f>
        <v>2656.95</v>
      </c>
      <c r="J2406" s="1">
        <f>VLOOKUP(Sales[[#This Row],[Product ID]],Products[],4,0)</f>
        <v>688.88</v>
      </c>
      <c r="K2406" s="1">
        <f>Sales[[#This Row],[Total Sales]]-Sales[[#This Row],[Cost price]]</f>
        <v>1968.0699999999997</v>
      </c>
      <c r="L2406" s="1" t="str">
        <f>TEXT(Sales[[#This Row],[Date and Time]],"dddd")</f>
        <v>Thursday</v>
      </c>
      <c r="M2406" s="1" t="str">
        <f>TEXT(Sales[[#This Row],[Date and Time]],"mm")</f>
        <v>08</v>
      </c>
      <c r="N2406" s="10" t="str">
        <f>TEXT(Sales[[#This Row],[Date and Time]],"mmmm")</f>
        <v>August</v>
      </c>
    </row>
    <row r="2407" spans="1:14" x14ac:dyDescent="0.3">
      <c r="A2407" s="1" t="s">
        <v>5875</v>
      </c>
      <c r="B2407" s="2">
        <v>45518.336944444447</v>
      </c>
      <c r="C2407" s="1" t="s">
        <v>3308</v>
      </c>
      <c r="D2407" s="1" t="s">
        <v>1881</v>
      </c>
      <c r="E2407" s="1" t="s">
        <v>3461</v>
      </c>
      <c r="F2407" s="1" t="s">
        <v>3472</v>
      </c>
      <c r="G2407" s="1">
        <v>1360.75</v>
      </c>
      <c r="H2407" s="1">
        <v>6</v>
      </c>
      <c r="I2407" s="1">
        <f>Sales[[#This Row],[Selling Price]]*H2407</f>
        <v>8164.5</v>
      </c>
      <c r="J2407" s="1">
        <f>VLOOKUP(Sales[[#This Row],[Product ID]],Products[],4,0)</f>
        <v>998.57</v>
      </c>
      <c r="K2407" s="1">
        <f>Sales[[#This Row],[Total Sales]]-Sales[[#This Row],[Cost price]]</f>
        <v>7165.93</v>
      </c>
      <c r="L2407" s="1" t="str">
        <f>TEXT(Sales[[#This Row],[Date and Time]],"dddd")</f>
        <v>Wednesday</v>
      </c>
      <c r="M2407" s="1" t="str">
        <f>TEXT(Sales[[#This Row],[Date and Time]],"mm")</f>
        <v>08</v>
      </c>
      <c r="N2407" s="10" t="str">
        <f>TEXT(Sales[[#This Row],[Date and Time]],"mmmm")</f>
        <v>August</v>
      </c>
    </row>
    <row r="2408" spans="1:14" x14ac:dyDescent="0.3">
      <c r="A2408" s="1" t="s">
        <v>5876</v>
      </c>
      <c r="B2408" s="2">
        <v>45301.427615740744</v>
      </c>
      <c r="C2408" s="1" t="s">
        <v>3391</v>
      </c>
      <c r="D2408" s="1" t="s">
        <v>1646</v>
      </c>
      <c r="E2408" s="1" t="s">
        <v>3479</v>
      </c>
      <c r="F2408" s="1" t="s">
        <v>3476</v>
      </c>
      <c r="G2408" s="1">
        <v>1769.18</v>
      </c>
      <c r="H2408" s="1">
        <v>6</v>
      </c>
      <c r="I2408" s="1">
        <f>Sales[[#This Row],[Selling Price]]*H2408</f>
        <v>10615.08</v>
      </c>
      <c r="J2408" s="1">
        <f>VLOOKUP(Sales[[#This Row],[Product ID]],Products[],4,0)</f>
        <v>374.92</v>
      </c>
      <c r="K2408" s="1">
        <f>Sales[[#This Row],[Total Sales]]-Sales[[#This Row],[Cost price]]</f>
        <v>10240.16</v>
      </c>
      <c r="L2408" s="1" t="str">
        <f>TEXT(Sales[[#This Row],[Date and Time]],"dddd")</f>
        <v>Wednesday</v>
      </c>
      <c r="M2408" s="1" t="str">
        <f>TEXT(Sales[[#This Row],[Date and Time]],"mm")</f>
        <v>01</v>
      </c>
      <c r="N2408" s="10" t="str">
        <f>TEXT(Sales[[#This Row],[Date and Time]],"mmmm")</f>
        <v>January</v>
      </c>
    </row>
    <row r="2409" spans="1:14" x14ac:dyDescent="0.3">
      <c r="A2409" s="1" t="s">
        <v>5877</v>
      </c>
      <c r="B2409" s="2">
        <v>45508.931747685187</v>
      </c>
      <c r="C2409" s="1" t="s">
        <v>3345</v>
      </c>
      <c r="D2409" s="1" t="s">
        <v>2759</v>
      </c>
      <c r="E2409" s="1" t="s">
        <v>3479</v>
      </c>
      <c r="F2409" s="1" t="s">
        <v>3476</v>
      </c>
      <c r="G2409" s="1">
        <v>1162.5</v>
      </c>
      <c r="H2409" s="1">
        <v>3</v>
      </c>
      <c r="I2409" s="1">
        <f>Sales[[#This Row],[Selling Price]]*H2409</f>
        <v>3487.5</v>
      </c>
      <c r="J2409" s="1">
        <f>VLOOKUP(Sales[[#This Row],[Product ID]],Products[],4,0)</f>
        <v>762.47</v>
      </c>
      <c r="K2409" s="1">
        <f>Sales[[#This Row],[Total Sales]]-Sales[[#This Row],[Cost price]]</f>
        <v>2725.0299999999997</v>
      </c>
      <c r="L2409" s="1" t="str">
        <f>TEXT(Sales[[#This Row],[Date and Time]],"dddd")</f>
        <v>Sunday</v>
      </c>
      <c r="M2409" s="1" t="str">
        <f>TEXT(Sales[[#This Row],[Date and Time]],"mm")</f>
        <v>08</v>
      </c>
      <c r="N2409" s="10" t="str">
        <f>TEXT(Sales[[#This Row],[Date and Time]],"mmmm")</f>
        <v>August</v>
      </c>
    </row>
    <row r="2410" spans="1:14" x14ac:dyDescent="0.3">
      <c r="A2410" s="1" t="s">
        <v>5878</v>
      </c>
      <c r="B2410" s="2">
        <v>45596.664733796293</v>
      </c>
      <c r="C2410" s="1" t="s">
        <v>3325</v>
      </c>
      <c r="D2410" s="1" t="s">
        <v>2403</v>
      </c>
      <c r="E2410" s="1" t="s">
        <v>3464</v>
      </c>
      <c r="F2410" s="1" t="s">
        <v>3472</v>
      </c>
      <c r="G2410" s="1">
        <v>1336.99</v>
      </c>
      <c r="H2410" s="1">
        <v>9</v>
      </c>
      <c r="I2410" s="1">
        <f>Sales[[#This Row],[Selling Price]]*H2410</f>
        <v>12032.91</v>
      </c>
      <c r="J2410" s="1">
        <f>VLOOKUP(Sales[[#This Row],[Product ID]],Products[],4,0)</f>
        <v>670.34</v>
      </c>
      <c r="K2410" s="1">
        <f>Sales[[#This Row],[Total Sales]]-Sales[[#This Row],[Cost price]]</f>
        <v>11362.57</v>
      </c>
      <c r="L2410" s="1" t="str">
        <f>TEXT(Sales[[#This Row],[Date and Time]],"dddd")</f>
        <v>Thursday</v>
      </c>
      <c r="M2410" s="1" t="str">
        <f>TEXT(Sales[[#This Row],[Date and Time]],"mm")</f>
        <v>10</v>
      </c>
      <c r="N2410" s="10" t="str">
        <f>TEXT(Sales[[#This Row],[Date and Time]],"mmmm")</f>
        <v>October</v>
      </c>
    </row>
    <row r="2411" spans="1:14" x14ac:dyDescent="0.3">
      <c r="A2411" s="1" t="s">
        <v>5879</v>
      </c>
      <c r="B2411" s="2">
        <v>45351.125219907408</v>
      </c>
      <c r="C2411" s="1" t="s">
        <v>3335</v>
      </c>
      <c r="D2411" s="1" t="s">
        <v>295</v>
      </c>
      <c r="E2411" s="1" t="s">
        <v>3471</v>
      </c>
      <c r="F2411" s="1" t="s">
        <v>3462</v>
      </c>
      <c r="G2411" s="1">
        <v>835.74</v>
      </c>
      <c r="H2411" s="1">
        <v>2</v>
      </c>
      <c r="I2411" s="1">
        <f>Sales[[#This Row],[Selling Price]]*H2411</f>
        <v>1671.48</v>
      </c>
      <c r="J2411" s="1">
        <f>VLOOKUP(Sales[[#This Row],[Product ID]],Products[],4,0)</f>
        <v>303.60000000000002</v>
      </c>
      <c r="K2411" s="1">
        <f>Sales[[#This Row],[Total Sales]]-Sales[[#This Row],[Cost price]]</f>
        <v>1367.88</v>
      </c>
      <c r="L2411" s="1" t="str">
        <f>TEXT(Sales[[#This Row],[Date and Time]],"dddd")</f>
        <v>Thursday</v>
      </c>
      <c r="M2411" s="1" t="str">
        <f>TEXT(Sales[[#This Row],[Date and Time]],"mm")</f>
        <v>02</v>
      </c>
      <c r="N2411" s="10" t="str">
        <f>TEXT(Sales[[#This Row],[Date and Time]],"mmmm")</f>
        <v>February</v>
      </c>
    </row>
    <row r="2412" spans="1:14" x14ac:dyDescent="0.3">
      <c r="A2412" s="1" t="s">
        <v>5880</v>
      </c>
      <c r="B2412" s="2">
        <v>45318.401782407411</v>
      </c>
      <c r="C2412" s="1" t="s">
        <v>3315</v>
      </c>
      <c r="D2412" s="1" t="s">
        <v>1550</v>
      </c>
      <c r="E2412" s="1" t="s">
        <v>3464</v>
      </c>
      <c r="F2412" s="1" t="s">
        <v>3467</v>
      </c>
      <c r="G2412" s="1">
        <v>645.42999999999995</v>
      </c>
      <c r="H2412" s="1">
        <v>9</v>
      </c>
      <c r="I2412" s="1">
        <f>Sales[[#This Row],[Selling Price]]*H2412</f>
        <v>5808.87</v>
      </c>
      <c r="J2412" s="1">
        <f>VLOOKUP(Sales[[#This Row],[Product ID]],Products[],4,0)</f>
        <v>90.98</v>
      </c>
      <c r="K2412" s="1">
        <f>Sales[[#This Row],[Total Sales]]-Sales[[#This Row],[Cost price]]</f>
        <v>5717.89</v>
      </c>
      <c r="L2412" s="1" t="str">
        <f>TEXT(Sales[[#This Row],[Date and Time]],"dddd")</f>
        <v>Saturday</v>
      </c>
      <c r="M2412" s="1" t="str">
        <f>TEXT(Sales[[#This Row],[Date and Time]],"mm")</f>
        <v>01</v>
      </c>
      <c r="N2412" s="10" t="str">
        <f>TEXT(Sales[[#This Row],[Date and Time]],"mmmm")</f>
        <v>January</v>
      </c>
    </row>
    <row r="2413" spans="1:14" x14ac:dyDescent="0.3">
      <c r="A2413" s="1" t="s">
        <v>5881</v>
      </c>
      <c r="B2413" s="2">
        <v>45431.108194444445</v>
      </c>
      <c r="C2413" s="1" t="s">
        <v>3361</v>
      </c>
      <c r="D2413" s="1" t="s">
        <v>1676</v>
      </c>
      <c r="E2413" s="1" t="s">
        <v>3471</v>
      </c>
      <c r="F2413" s="1" t="s">
        <v>3472</v>
      </c>
      <c r="G2413" s="1">
        <v>175.4</v>
      </c>
      <c r="H2413" s="1">
        <v>3</v>
      </c>
      <c r="I2413" s="1">
        <f>Sales[[#This Row],[Selling Price]]*H2413</f>
        <v>526.20000000000005</v>
      </c>
      <c r="J2413" s="1">
        <f>VLOOKUP(Sales[[#This Row],[Product ID]],Products[],4,0)</f>
        <v>188.08</v>
      </c>
      <c r="K2413" s="1">
        <f>Sales[[#This Row],[Total Sales]]-Sales[[#This Row],[Cost price]]</f>
        <v>338.12</v>
      </c>
      <c r="L2413" s="1" t="str">
        <f>TEXT(Sales[[#This Row],[Date and Time]],"dddd")</f>
        <v>Sunday</v>
      </c>
      <c r="M2413" s="1" t="str">
        <f>TEXT(Sales[[#This Row],[Date and Time]],"mm")</f>
        <v>05</v>
      </c>
      <c r="N2413" s="10" t="str">
        <f>TEXT(Sales[[#This Row],[Date and Time]],"mmmm")</f>
        <v>May</v>
      </c>
    </row>
    <row r="2414" spans="1:14" x14ac:dyDescent="0.3">
      <c r="A2414" s="1" t="s">
        <v>5882</v>
      </c>
      <c r="B2414" s="2">
        <v>45533.255324074074</v>
      </c>
      <c r="C2414" s="1" t="s">
        <v>3335</v>
      </c>
      <c r="D2414" s="1" t="s">
        <v>2741</v>
      </c>
      <c r="E2414" s="1" t="s">
        <v>3464</v>
      </c>
      <c r="F2414" s="1" t="s">
        <v>3469</v>
      </c>
      <c r="G2414" s="1">
        <v>1391.04</v>
      </c>
      <c r="H2414" s="1">
        <v>10</v>
      </c>
      <c r="I2414" s="1">
        <f>Sales[[#This Row],[Selling Price]]*H2414</f>
        <v>13910.4</v>
      </c>
      <c r="J2414" s="1">
        <f>VLOOKUP(Sales[[#This Row],[Product ID]],Products[],4,0)</f>
        <v>303.60000000000002</v>
      </c>
      <c r="K2414" s="1">
        <f>Sales[[#This Row],[Total Sales]]-Sales[[#This Row],[Cost price]]</f>
        <v>13606.8</v>
      </c>
      <c r="L2414" s="1" t="str">
        <f>TEXT(Sales[[#This Row],[Date and Time]],"dddd")</f>
        <v>Thursday</v>
      </c>
      <c r="M2414" s="1" t="str">
        <f>TEXT(Sales[[#This Row],[Date and Time]],"mm")</f>
        <v>08</v>
      </c>
      <c r="N2414" s="10" t="str">
        <f>TEXT(Sales[[#This Row],[Date and Time]],"mmmm")</f>
        <v>August</v>
      </c>
    </row>
    <row r="2415" spans="1:14" x14ac:dyDescent="0.3">
      <c r="A2415" s="1" t="s">
        <v>5883</v>
      </c>
      <c r="B2415" s="2">
        <v>45479.850555555553</v>
      </c>
      <c r="C2415" s="1" t="s">
        <v>3320</v>
      </c>
      <c r="D2415" s="1" t="s">
        <v>2264</v>
      </c>
      <c r="E2415" s="1" t="s">
        <v>3479</v>
      </c>
      <c r="F2415" s="1" t="s">
        <v>3469</v>
      </c>
      <c r="G2415" s="1">
        <v>1482.22</v>
      </c>
      <c r="H2415" s="1">
        <v>3</v>
      </c>
      <c r="I2415" s="1">
        <f>Sales[[#This Row],[Selling Price]]*H2415</f>
        <v>4446.66</v>
      </c>
      <c r="J2415" s="1">
        <f>VLOOKUP(Sales[[#This Row],[Product ID]],Products[],4,0)</f>
        <v>878.74</v>
      </c>
      <c r="K2415" s="1">
        <f>Sales[[#This Row],[Total Sales]]-Sales[[#This Row],[Cost price]]</f>
        <v>3567.92</v>
      </c>
      <c r="L2415" s="1" t="str">
        <f>TEXT(Sales[[#This Row],[Date and Time]],"dddd")</f>
        <v>Saturday</v>
      </c>
      <c r="M2415" s="1" t="str">
        <f>TEXT(Sales[[#This Row],[Date and Time]],"mm")</f>
        <v>07</v>
      </c>
      <c r="N2415" s="10" t="str">
        <f>TEXT(Sales[[#This Row],[Date and Time]],"mmmm")</f>
        <v>July</v>
      </c>
    </row>
    <row r="2416" spans="1:14" x14ac:dyDescent="0.3">
      <c r="A2416" s="1" t="s">
        <v>5884</v>
      </c>
      <c r="B2416" s="2">
        <v>45518.99527777778</v>
      </c>
      <c r="C2416" s="1" t="s">
        <v>3372</v>
      </c>
      <c r="D2416" s="1" t="s">
        <v>2750</v>
      </c>
      <c r="E2416" s="1" t="s">
        <v>3479</v>
      </c>
      <c r="F2416" s="1" t="s">
        <v>3462</v>
      </c>
      <c r="G2416" s="1">
        <v>851.14</v>
      </c>
      <c r="H2416" s="1">
        <v>3</v>
      </c>
      <c r="I2416" s="1">
        <f>Sales[[#This Row],[Selling Price]]*H2416</f>
        <v>2553.42</v>
      </c>
      <c r="J2416" s="1">
        <f>VLOOKUP(Sales[[#This Row],[Product ID]],Products[],4,0)</f>
        <v>415.38</v>
      </c>
      <c r="K2416" s="1">
        <f>Sales[[#This Row],[Total Sales]]-Sales[[#This Row],[Cost price]]</f>
        <v>2138.04</v>
      </c>
      <c r="L2416" s="1" t="str">
        <f>TEXT(Sales[[#This Row],[Date and Time]],"dddd")</f>
        <v>Wednesday</v>
      </c>
      <c r="M2416" s="1" t="str">
        <f>TEXT(Sales[[#This Row],[Date and Time]],"mm")</f>
        <v>08</v>
      </c>
      <c r="N2416" s="10" t="str">
        <f>TEXT(Sales[[#This Row],[Date and Time]],"mmmm")</f>
        <v>August</v>
      </c>
    </row>
    <row r="2417" spans="1:14" x14ac:dyDescent="0.3">
      <c r="A2417" s="1" t="s">
        <v>5885</v>
      </c>
      <c r="B2417" s="2">
        <v>45574.312615740739</v>
      </c>
      <c r="C2417" s="1" t="s">
        <v>3363</v>
      </c>
      <c r="D2417" s="1" t="s">
        <v>1769</v>
      </c>
      <c r="E2417" s="1" t="s">
        <v>3464</v>
      </c>
      <c r="F2417" s="1" t="s">
        <v>3462</v>
      </c>
      <c r="G2417" s="1">
        <v>594.36</v>
      </c>
      <c r="H2417" s="1">
        <v>9</v>
      </c>
      <c r="I2417" s="1">
        <f>Sales[[#This Row],[Selling Price]]*H2417</f>
        <v>5349.24</v>
      </c>
      <c r="J2417" s="1">
        <f>VLOOKUP(Sales[[#This Row],[Product ID]],Products[],4,0)</f>
        <v>678.93</v>
      </c>
      <c r="K2417" s="1">
        <f>Sales[[#This Row],[Total Sales]]-Sales[[#This Row],[Cost price]]</f>
        <v>4670.3099999999995</v>
      </c>
      <c r="L2417" s="1" t="str">
        <f>TEXT(Sales[[#This Row],[Date and Time]],"dddd")</f>
        <v>Wednesday</v>
      </c>
      <c r="M2417" s="1" t="str">
        <f>TEXT(Sales[[#This Row],[Date and Time]],"mm")</f>
        <v>10</v>
      </c>
      <c r="N2417" s="10" t="str">
        <f>TEXT(Sales[[#This Row],[Date and Time]],"mmmm")</f>
        <v>October</v>
      </c>
    </row>
    <row r="2418" spans="1:14" x14ac:dyDescent="0.3">
      <c r="A2418" s="1" t="s">
        <v>5886</v>
      </c>
      <c r="B2418" s="2">
        <v>45396.146782407406</v>
      </c>
      <c r="C2418" s="1" t="s">
        <v>3284</v>
      </c>
      <c r="D2418" s="1" t="s">
        <v>2126</v>
      </c>
      <c r="E2418" s="1" t="s">
        <v>3466</v>
      </c>
      <c r="F2418" s="1" t="s">
        <v>3472</v>
      </c>
      <c r="G2418" s="1">
        <v>521.5</v>
      </c>
      <c r="H2418" s="1">
        <v>10</v>
      </c>
      <c r="I2418" s="1">
        <f>Sales[[#This Row],[Selling Price]]*H2418</f>
        <v>5215</v>
      </c>
      <c r="J2418" s="1">
        <f>VLOOKUP(Sales[[#This Row],[Product ID]],Products[],4,0)</f>
        <v>644.58000000000004</v>
      </c>
      <c r="K2418" s="1">
        <f>Sales[[#This Row],[Total Sales]]-Sales[[#This Row],[Cost price]]</f>
        <v>4570.42</v>
      </c>
      <c r="L2418" s="1" t="str">
        <f>TEXT(Sales[[#This Row],[Date and Time]],"dddd")</f>
        <v>Sunday</v>
      </c>
      <c r="M2418" s="1" t="str">
        <f>TEXT(Sales[[#This Row],[Date and Time]],"mm")</f>
        <v>04</v>
      </c>
      <c r="N2418" s="10" t="str">
        <f>TEXT(Sales[[#This Row],[Date and Time]],"mmmm")</f>
        <v>April</v>
      </c>
    </row>
    <row r="2419" spans="1:14" x14ac:dyDescent="0.3">
      <c r="A2419" s="1" t="s">
        <v>5887</v>
      </c>
      <c r="B2419" s="2">
        <v>45503.229143518518</v>
      </c>
      <c r="C2419" s="1" t="s">
        <v>3450</v>
      </c>
      <c r="D2419" s="1" t="s">
        <v>1143</v>
      </c>
      <c r="E2419" s="1" t="s">
        <v>3464</v>
      </c>
      <c r="F2419" s="1" t="s">
        <v>3462</v>
      </c>
      <c r="G2419" s="1">
        <v>1472.89</v>
      </c>
      <c r="H2419" s="1">
        <v>7</v>
      </c>
      <c r="I2419" s="1">
        <f>Sales[[#This Row],[Selling Price]]*H2419</f>
        <v>10310.230000000001</v>
      </c>
      <c r="J2419" s="1">
        <f>VLOOKUP(Sales[[#This Row],[Product ID]],Products[],4,0)</f>
        <v>754.1</v>
      </c>
      <c r="K2419" s="1">
        <f>Sales[[#This Row],[Total Sales]]-Sales[[#This Row],[Cost price]]</f>
        <v>9556.130000000001</v>
      </c>
      <c r="L2419" s="1" t="str">
        <f>TEXT(Sales[[#This Row],[Date and Time]],"dddd")</f>
        <v>Tuesday</v>
      </c>
      <c r="M2419" s="1" t="str">
        <f>TEXT(Sales[[#This Row],[Date and Time]],"mm")</f>
        <v>07</v>
      </c>
      <c r="N2419" s="10" t="str">
        <f>TEXT(Sales[[#This Row],[Date and Time]],"mmmm")</f>
        <v>July</v>
      </c>
    </row>
    <row r="2420" spans="1:14" x14ac:dyDescent="0.3">
      <c r="A2420" s="1" t="s">
        <v>5888</v>
      </c>
      <c r="B2420" s="2">
        <v>45435.303530092591</v>
      </c>
      <c r="C2420" s="1" t="s">
        <v>3313</v>
      </c>
      <c r="D2420" s="1" t="s">
        <v>1020</v>
      </c>
      <c r="E2420" s="1" t="s">
        <v>3466</v>
      </c>
      <c r="F2420" s="1" t="s">
        <v>3476</v>
      </c>
      <c r="G2420" s="1">
        <v>138.35</v>
      </c>
      <c r="H2420" s="1">
        <v>4</v>
      </c>
      <c r="I2420" s="1">
        <f>Sales[[#This Row],[Selling Price]]*H2420</f>
        <v>553.4</v>
      </c>
      <c r="J2420" s="1">
        <f>VLOOKUP(Sales[[#This Row],[Product ID]],Products[],4,0)</f>
        <v>778.48</v>
      </c>
      <c r="K2420" s="1">
        <f>Sales[[#This Row],[Total Sales]]-Sales[[#This Row],[Cost price]]</f>
        <v>-225.08000000000004</v>
      </c>
      <c r="L2420" s="1" t="str">
        <f>TEXT(Sales[[#This Row],[Date and Time]],"dddd")</f>
        <v>Thursday</v>
      </c>
      <c r="M2420" s="1" t="str">
        <f>TEXT(Sales[[#This Row],[Date and Time]],"mm")</f>
        <v>05</v>
      </c>
      <c r="N2420" s="10" t="str">
        <f>TEXT(Sales[[#This Row],[Date and Time]],"mmmm")</f>
        <v>May</v>
      </c>
    </row>
    <row r="2421" spans="1:14" x14ac:dyDescent="0.3">
      <c r="A2421" s="1" t="s">
        <v>5889</v>
      </c>
      <c r="B2421" s="2">
        <v>45335.597777777781</v>
      </c>
      <c r="C2421" s="1" t="s">
        <v>3351</v>
      </c>
      <c r="D2421" s="1" t="s">
        <v>2638</v>
      </c>
      <c r="E2421" s="1" t="s">
        <v>3466</v>
      </c>
      <c r="F2421" s="1" t="s">
        <v>3476</v>
      </c>
      <c r="G2421" s="1">
        <v>442</v>
      </c>
      <c r="H2421" s="1">
        <v>2</v>
      </c>
      <c r="I2421" s="1">
        <f>Sales[[#This Row],[Selling Price]]*H2421</f>
        <v>884</v>
      </c>
      <c r="J2421" s="1">
        <f>VLOOKUP(Sales[[#This Row],[Product ID]],Products[],4,0)</f>
        <v>643.29</v>
      </c>
      <c r="K2421" s="1">
        <f>Sales[[#This Row],[Total Sales]]-Sales[[#This Row],[Cost price]]</f>
        <v>240.71000000000004</v>
      </c>
      <c r="L2421" s="1" t="str">
        <f>TEXT(Sales[[#This Row],[Date and Time]],"dddd")</f>
        <v>Tuesday</v>
      </c>
      <c r="M2421" s="1" t="str">
        <f>TEXT(Sales[[#This Row],[Date and Time]],"mm")</f>
        <v>02</v>
      </c>
      <c r="N2421" s="10" t="str">
        <f>TEXT(Sales[[#This Row],[Date and Time]],"mmmm")</f>
        <v>February</v>
      </c>
    </row>
    <row r="2422" spans="1:14" x14ac:dyDescent="0.3">
      <c r="A2422" s="1" t="s">
        <v>5890</v>
      </c>
      <c r="B2422" s="2">
        <v>45469.825555555559</v>
      </c>
      <c r="C2422" s="1" t="s">
        <v>3357</v>
      </c>
      <c r="D2422" s="1" t="s">
        <v>2807</v>
      </c>
      <c r="E2422" s="1" t="s">
        <v>3461</v>
      </c>
      <c r="F2422" s="1" t="s">
        <v>3469</v>
      </c>
      <c r="G2422" s="1">
        <v>954.79</v>
      </c>
      <c r="H2422" s="1">
        <v>6</v>
      </c>
      <c r="I2422" s="1">
        <f>Sales[[#This Row],[Selling Price]]*H2422</f>
        <v>5728.74</v>
      </c>
      <c r="J2422" s="1">
        <f>VLOOKUP(Sales[[#This Row],[Product ID]],Products[],4,0)</f>
        <v>305.49</v>
      </c>
      <c r="K2422" s="1">
        <f>Sales[[#This Row],[Total Sales]]-Sales[[#This Row],[Cost price]]</f>
        <v>5423.25</v>
      </c>
      <c r="L2422" s="1" t="str">
        <f>TEXT(Sales[[#This Row],[Date and Time]],"dddd")</f>
        <v>Wednesday</v>
      </c>
      <c r="M2422" s="1" t="str">
        <f>TEXT(Sales[[#This Row],[Date and Time]],"mm")</f>
        <v>06</v>
      </c>
      <c r="N2422" s="10" t="str">
        <f>TEXT(Sales[[#This Row],[Date and Time]],"mmmm")</f>
        <v>June</v>
      </c>
    </row>
    <row r="2423" spans="1:14" x14ac:dyDescent="0.3">
      <c r="A2423" s="1" t="s">
        <v>5891</v>
      </c>
      <c r="B2423" s="2">
        <v>45549.719074074077</v>
      </c>
      <c r="C2423" s="1" t="s">
        <v>3344</v>
      </c>
      <c r="D2423" s="1" t="s">
        <v>2394</v>
      </c>
      <c r="E2423" s="1" t="s">
        <v>3471</v>
      </c>
      <c r="F2423" s="1" t="s">
        <v>3472</v>
      </c>
      <c r="G2423" s="1">
        <v>172.1</v>
      </c>
      <c r="H2423" s="1">
        <v>1</v>
      </c>
      <c r="I2423" s="1">
        <f>Sales[[#This Row],[Selling Price]]*H2423</f>
        <v>172.1</v>
      </c>
      <c r="J2423" s="1">
        <f>VLOOKUP(Sales[[#This Row],[Product ID]],Products[],4,0)</f>
        <v>814.84</v>
      </c>
      <c r="K2423" s="1">
        <f>Sales[[#This Row],[Total Sales]]-Sales[[#This Row],[Cost price]]</f>
        <v>-642.74</v>
      </c>
      <c r="L2423" s="1" t="str">
        <f>TEXT(Sales[[#This Row],[Date and Time]],"dddd")</f>
        <v>Saturday</v>
      </c>
      <c r="M2423" s="1" t="str">
        <f>TEXT(Sales[[#This Row],[Date and Time]],"mm")</f>
        <v>09</v>
      </c>
      <c r="N2423" s="10" t="str">
        <f>TEXT(Sales[[#This Row],[Date and Time]],"mmmm")</f>
        <v>September</v>
      </c>
    </row>
    <row r="2424" spans="1:14" x14ac:dyDescent="0.3">
      <c r="A2424" s="1" t="s">
        <v>5892</v>
      </c>
      <c r="B2424" s="2">
        <v>45373.046215277776</v>
      </c>
      <c r="C2424" s="1" t="s">
        <v>3391</v>
      </c>
      <c r="D2424" s="1" t="s">
        <v>2322</v>
      </c>
      <c r="E2424" s="1" t="s">
        <v>3471</v>
      </c>
      <c r="F2424" s="1" t="s">
        <v>3462</v>
      </c>
      <c r="G2424" s="1">
        <v>1459.5</v>
      </c>
      <c r="H2424" s="1">
        <v>10</v>
      </c>
      <c r="I2424" s="1">
        <f>Sales[[#This Row],[Selling Price]]*H2424</f>
        <v>14595</v>
      </c>
      <c r="J2424" s="1">
        <f>VLOOKUP(Sales[[#This Row],[Product ID]],Products[],4,0)</f>
        <v>374.92</v>
      </c>
      <c r="K2424" s="1">
        <f>Sales[[#This Row],[Total Sales]]-Sales[[#This Row],[Cost price]]</f>
        <v>14220.08</v>
      </c>
      <c r="L2424" s="1" t="str">
        <f>TEXT(Sales[[#This Row],[Date and Time]],"dddd")</f>
        <v>Friday</v>
      </c>
      <c r="M2424" s="1" t="str">
        <f>TEXT(Sales[[#This Row],[Date and Time]],"mm")</f>
        <v>03</v>
      </c>
      <c r="N2424" s="10" t="str">
        <f>TEXT(Sales[[#This Row],[Date and Time]],"mmmm")</f>
        <v>March</v>
      </c>
    </row>
    <row r="2425" spans="1:14" x14ac:dyDescent="0.3">
      <c r="A2425" s="1" t="s">
        <v>5893</v>
      </c>
      <c r="B2425" s="2">
        <v>45527.88962962963</v>
      </c>
      <c r="C2425" s="1" t="s">
        <v>3266</v>
      </c>
      <c r="D2425" s="1" t="s">
        <v>683</v>
      </c>
      <c r="E2425" s="1" t="s">
        <v>3466</v>
      </c>
      <c r="F2425" s="1" t="s">
        <v>3467</v>
      </c>
      <c r="G2425" s="1">
        <v>1223.48</v>
      </c>
      <c r="H2425" s="1">
        <v>1</v>
      </c>
      <c r="I2425" s="1">
        <f>Sales[[#This Row],[Selling Price]]*H2425</f>
        <v>1223.48</v>
      </c>
      <c r="J2425" s="1">
        <f>VLOOKUP(Sales[[#This Row],[Product ID]],Products[],4,0)</f>
        <v>42.41</v>
      </c>
      <c r="K2425" s="1">
        <f>Sales[[#This Row],[Total Sales]]-Sales[[#This Row],[Cost price]]</f>
        <v>1181.07</v>
      </c>
      <c r="L2425" s="1" t="str">
        <f>TEXT(Sales[[#This Row],[Date and Time]],"dddd")</f>
        <v>Friday</v>
      </c>
      <c r="M2425" s="1" t="str">
        <f>TEXT(Sales[[#This Row],[Date and Time]],"mm")</f>
        <v>08</v>
      </c>
      <c r="N2425" s="10" t="str">
        <f>TEXT(Sales[[#This Row],[Date and Time]],"mmmm")</f>
        <v>August</v>
      </c>
    </row>
    <row r="2426" spans="1:14" x14ac:dyDescent="0.3">
      <c r="A2426" s="1" t="s">
        <v>5894</v>
      </c>
      <c r="B2426" s="2">
        <v>45483.149212962962</v>
      </c>
      <c r="C2426" s="1" t="s">
        <v>3264</v>
      </c>
      <c r="D2426" s="1" t="s">
        <v>1030</v>
      </c>
      <c r="E2426" s="1" t="s">
        <v>3479</v>
      </c>
      <c r="F2426" s="1" t="s">
        <v>3462</v>
      </c>
      <c r="G2426" s="1">
        <v>896.57</v>
      </c>
      <c r="H2426" s="1">
        <v>2</v>
      </c>
      <c r="I2426" s="1">
        <f>Sales[[#This Row],[Selling Price]]*H2426</f>
        <v>1793.14</v>
      </c>
      <c r="J2426" s="1">
        <f>VLOOKUP(Sales[[#This Row],[Product ID]],Products[],4,0)</f>
        <v>249.12</v>
      </c>
      <c r="K2426" s="1">
        <f>Sales[[#This Row],[Total Sales]]-Sales[[#This Row],[Cost price]]</f>
        <v>1544.02</v>
      </c>
      <c r="L2426" s="1" t="str">
        <f>TEXT(Sales[[#This Row],[Date and Time]],"dddd")</f>
        <v>Wednesday</v>
      </c>
      <c r="M2426" s="1" t="str">
        <f>TEXT(Sales[[#This Row],[Date and Time]],"mm")</f>
        <v>07</v>
      </c>
      <c r="N2426" s="10" t="str">
        <f>TEXT(Sales[[#This Row],[Date and Time]],"mmmm")</f>
        <v>July</v>
      </c>
    </row>
    <row r="2427" spans="1:14" x14ac:dyDescent="0.3">
      <c r="A2427" s="1" t="s">
        <v>5895</v>
      </c>
      <c r="B2427" s="2">
        <v>45568.636446759258</v>
      </c>
      <c r="C2427" s="1" t="s">
        <v>3361</v>
      </c>
      <c r="D2427" s="1" t="s">
        <v>1962</v>
      </c>
      <c r="E2427" s="1" t="s">
        <v>3466</v>
      </c>
      <c r="F2427" s="1" t="s">
        <v>3467</v>
      </c>
      <c r="G2427" s="1">
        <v>1643.57</v>
      </c>
      <c r="H2427" s="1">
        <v>10</v>
      </c>
      <c r="I2427" s="1">
        <f>Sales[[#This Row],[Selling Price]]*H2427</f>
        <v>16435.7</v>
      </c>
      <c r="J2427" s="1">
        <f>VLOOKUP(Sales[[#This Row],[Product ID]],Products[],4,0)</f>
        <v>188.08</v>
      </c>
      <c r="K2427" s="1">
        <f>Sales[[#This Row],[Total Sales]]-Sales[[#This Row],[Cost price]]</f>
        <v>16247.62</v>
      </c>
      <c r="L2427" s="1" t="str">
        <f>TEXT(Sales[[#This Row],[Date and Time]],"dddd")</f>
        <v>Thursday</v>
      </c>
      <c r="M2427" s="1" t="str">
        <f>TEXT(Sales[[#This Row],[Date and Time]],"mm")</f>
        <v>10</v>
      </c>
      <c r="N2427" s="10" t="str">
        <f>TEXT(Sales[[#This Row],[Date and Time]],"mmmm")</f>
        <v>October</v>
      </c>
    </row>
    <row r="2428" spans="1:14" x14ac:dyDescent="0.3">
      <c r="A2428" s="1" t="s">
        <v>5896</v>
      </c>
      <c r="B2428" s="2">
        <v>45338.33152777778</v>
      </c>
      <c r="C2428" s="1" t="s">
        <v>3353</v>
      </c>
      <c r="D2428" s="1" t="s">
        <v>2940</v>
      </c>
      <c r="E2428" s="1" t="s">
        <v>3461</v>
      </c>
      <c r="F2428" s="1" t="s">
        <v>3476</v>
      </c>
      <c r="G2428" s="1">
        <v>422.55</v>
      </c>
      <c r="H2428" s="1">
        <v>4</v>
      </c>
      <c r="I2428" s="1">
        <f>Sales[[#This Row],[Selling Price]]*H2428</f>
        <v>1690.2</v>
      </c>
      <c r="J2428" s="1">
        <f>VLOOKUP(Sales[[#This Row],[Product ID]],Products[],4,0)</f>
        <v>978.72</v>
      </c>
      <c r="K2428" s="1">
        <f>Sales[[#This Row],[Total Sales]]-Sales[[#This Row],[Cost price]]</f>
        <v>711.48</v>
      </c>
      <c r="L2428" s="1" t="str">
        <f>TEXT(Sales[[#This Row],[Date and Time]],"dddd")</f>
        <v>Friday</v>
      </c>
      <c r="M2428" s="1" t="str">
        <f>TEXT(Sales[[#This Row],[Date and Time]],"mm")</f>
        <v>02</v>
      </c>
      <c r="N2428" s="10" t="str">
        <f>TEXT(Sales[[#This Row],[Date and Time]],"mmmm")</f>
        <v>February</v>
      </c>
    </row>
    <row r="2429" spans="1:14" x14ac:dyDescent="0.3">
      <c r="A2429" s="1" t="s">
        <v>5897</v>
      </c>
      <c r="B2429" s="2">
        <v>45347.844618055555</v>
      </c>
      <c r="C2429" s="1" t="s">
        <v>3302</v>
      </c>
      <c r="D2429" s="1" t="s">
        <v>520</v>
      </c>
      <c r="E2429" s="1" t="s">
        <v>3479</v>
      </c>
      <c r="F2429" s="1" t="s">
        <v>3469</v>
      </c>
      <c r="G2429" s="1">
        <v>1004.8</v>
      </c>
      <c r="H2429" s="1">
        <v>6</v>
      </c>
      <c r="I2429" s="1">
        <f>Sales[[#This Row],[Selling Price]]*H2429</f>
        <v>6028.7999999999993</v>
      </c>
      <c r="J2429" s="1">
        <f>VLOOKUP(Sales[[#This Row],[Product ID]],Products[],4,0)</f>
        <v>71.47</v>
      </c>
      <c r="K2429" s="1">
        <f>Sales[[#This Row],[Total Sales]]-Sales[[#This Row],[Cost price]]</f>
        <v>5957.329999999999</v>
      </c>
      <c r="L2429" s="1" t="str">
        <f>TEXT(Sales[[#This Row],[Date and Time]],"dddd")</f>
        <v>Sunday</v>
      </c>
      <c r="M2429" s="1" t="str">
        <f>TEXT(Sales[[#This Row],[Date and Time]],"mm")</f>
        <v>02</v>
      </c>
      <c r="N2429" s="10" t="str">
        <f>TEXT(Sales[[#This Row],[Date and Time]],"mmmm")</f>
        <v>February</v>
      </c>
    </row>
    <row r="2430" spans="1:14" x14ac:dyDescent="0.3">
      <c r="A2430" s="1" t="s">
        <v>5898</v>
      </c>
      <c r="B2430" s="2">
        <v>45389.05641203704</v>
      </c>
      <c r="C2430" s="1" t="s">
        <v>3321</v>
      </c>
      <c r="D2430" s="1" t="s">
        <v>1442</v>
      </c>
      <c r="E2430" s="1" t="s">
        <v>3466</v>
      </c>
      <c r="F2430" s="1" t="s">
        <v>3476</v>
      </c>
      <c r="G2430" s="1">
        <v>823.8</v>
      </c>
      <c r="H2430" s="1">
        <v>3</v>
      </c>
      <c r="I2430" s="1">
        <f>Sales[[#This Row],[Selling Price]]*H2430</f>
        <v>2471.3999999999996</v>
      </c>
      <c r="J2430" s="1">
        <f>VLOOKUP(Sales[[#This Row],[Product ID]],Products[],4,0)</f>
        <v>57.64</v>
      </c>
      <c r="K2430" s="1">
        <f>Sales[[#This Row],[Total Sales]]-Sales[[#This Row],[Cost price]]</f>
        <v>2413.7599999999998</v>
      </c>
      <c r="L2430" s="1" t="str">
        <f>TEXT(Sales[[#This Row],[Date and Time]],"dddd")</f>
        <v>Sunday</v>
      </c>
      <c r="M2430" s="1" t="str">
        <f>TEXT(Sales[[#This Row],[Date and Time]],"mm")</f>
        <v>04</v>
      </c>
      <c r="N2430" s="10" t="str">
        <f>TEXT(Sales[[#This Row],[Date and Time]],"mmmm")</f>
        <v>April</v>
      </c>
    </row>
    <row r="2431" spans="1:14" x14ac:dyDescent="0.3">
      <c r="A2431" s="1" t="s">
        <v>5899</v>
      </c>
      <c r="B2431" s="2">
        <v>45512.220069444447</v>
      </c>
      <c r="C2431" s="1" t="s">
        <v>3300</v>
      </c>
      <c r="D2431" s="1" t="s">
        <v>215</v>
      </c>
      <c r="E2431" s="1" t="s">
        <v>3471</v>
      </c>
      <c r="F2431" s="1" t="s">
        <v>3467</v>
      </c>
      <c r="G2431" s="1">
        <v>318.97000000000003</v>
      </c>
      <c r="H2431" s="1">
        <v>10</v>
      </c>
      <c r="I2431" s="1">
        <f>Sales[[#This Row],[Selling Price]]*H2431</f>
        <v>3189.7000000000003</v>
      </c>
      <c r="J2431" s="1">
        <f>VLOOKUP(Sales[[#This Row],[Product ID]],Products[],4,0)</f>
        <v>762.05</v>
      </c>
      <c r="K2431" s="1">
        <f>Sales[[#This Row],[Total Sales]]-Sales[[#This Row],[Cost price]]</f>
        <v>2427.6500000000005</v>
      </c>
      <c r="L2431" s="1" t="str">
        <f>TEXT(Sales[[#This Row],[Date and Time]],"dddd")</f>
        <v>Thursday</v>
      </c>
      <c r="M2431" s="1" t="str">
        <f>TEXT(Sales[[#This Row],[Date and Time]],"mm")</f>
        <v>08</v>
      </c>
      <c r="N2431" s="10" t="str">
        <f>TEXT(Sales[[#This Row],[Date and Time]],"mmmm")</f>
        <v>August</v>
      </c>
    </row>
    <row r="2432" spans="1:14" x14ac:dyDescent="0.3">
      <c r="A2432" s="1" t="s">
        <v>5900</v>
      </c>
      <c r="B2432" s="2">
        <v>45530.886354166665</v>
      </c>
      <c r="C2432" s="1" t="s">
        <v>3373</v>
      </c>
      <c r="D2432" s="1" t="s">
        <v>1598</v>
      </c>
      <c r="E2432" s="1" t="s">
        <v>3461</v>
      </c>
      <c r="F2432" s="1" t="s">
        <v>3472</v>
      </c>
      <c r="G2432" s="1">
        <v>1083.72</v>
      </c>
      <c r="H2432" s="1">
        <v>7</v>
      </c>
      <c r="I2432" s="1">
        <f>Sales[[#This Row],[Selling Price]]*H2432</f>
        <v>7586.04</v>
      </c>
      <c r="J2432" s="1">
        <f>VLOOKUP(Sales[[#This Row],[Product ID]],Products[],4,0)</f>
        <v>821.86</v>
      </c>
      <c r="K2432" s="1">
        <f>Sales[[#This Row],[Total Sales]]-Sales[[#This Row],[Cost price]]</f>
        <v>6764.18</v>
      </c>
      <c r="L2432" s="1" t="str">
        <f>TEXT(Sales[[#This Row],[Date and Time]],"dddd")</f>
        <v>Monday</v>
      </c>
      <c r="M2432" s="1" t="str">
        <f>TEXT(Sales[[#This Row],[Date and Time]],"mm")</f>
        <v>08</v>
      </c>
      <c r="N2432" s="10" t="str">
        <f>TEXT(Sales[[#This Row],[Date and Time]],"mmmm")</f>
        <v>August</v>
      </c>
    </row>
    <row r="2433" spans="1:14" x14ac:dyDescent="0.3">
      <c r="A2433" s="1" t="s">
        <v>5901</v>
      </c>
      <c r="B2433" s="2">
        <v>45508.007071759261</v>
      </c>
      <c r="C2433" s="1" t="s">
        <v>3327</v>
      </c>
      <c r="D2433" s="1" t="s">
        <v>2955</v>
      </c>
      <c r="E2433" s="1" t="s">
        <v>3466</v>
      </c>
      <c r="F2433" s="1" t="s">
        <v>3462</v>
      </c>
      <c r="G2433" s="1">
        <v>1610.62</v>
      </c>
      <c r="H2433" s="1">
        <v>1</v>
      </c>
      <c r="I2433" s="1">
        <f>Sales[[#This Row],[Selling Price]]*H2433</f>
        <v>1610.62</v>
      </c>
      <c r="J2433" s="1">
        <f>VLOOKUP(Sales[[#This Row],[Product ID]],Products[],4,0)</f>
        <v>984.71</v>
      </c>
      <c r="K2433" s="1">
        <f>Sales[[#This Row],[Total Sales]]-Sales[[#This Row],[Cost price]]</f>
        <v>625.90999999999985</v>
      </c>
      <c r="L2433" s="1" t="str">
        <f>TEXT(Sales[[#This Row],[Date and Time]],"dddd")</f>
        <v>Sunday</v>
      </c>
      <c r="M2433" s="1" t="str">
        <f>TEXT(Sales[[#This Row],[Date and Time]],"mm")</f>
        <v>08</v>
      </c>
      <c r="N2433" s="10" t="str">
        <f>TEXT(Sales[[#This Row],[Date and Time]],"mmmm")</f>
        <v>August</v>
      </c>
    </row>
    <row r="2434" spans="1:14" x14ac:dyDescent="0.3">
      <c r="A2434" s="1" t="s">
        <v>5902</v>
      </c>
      <c r="B2434" s="2">
        <v>45419.351805555554</v>
      </c>
      <c r="C2434" s="1" t="s">
        <v>3338</v>
      </c>
      <c r="D2434" s="1" t="s">
        <v>1524</v>
      </c>
      <c r="E2434" s="1" t="s">
        <v>3471</v>
      </c>
      <c r="F2434" s="1" t="s">
        <v>3462</v>
      </c>
      <c r="G2434" s="1">
        <v>175.31</v>
      </c>
      <c r="H2434" s="1">
        <v>1</v>
      </c>
      <c r="I2434" s="1">
        <f>Sales[[#This Row],[Selling Price]]*H2434</f>
        <v>175.31</v>
      </c>
      <c r="J2434" s="1">
        <f>VLOOKUP(Sales[[#This Row],[Product ID]],Products[],4,0)</f>
        <v>15.69</v>
      </c>
      <c r="K2434" s="1">
        <f>Sales[[#This Row],[Total Sales]]-Sales[[#This Row],[Cost price]]</f>
        <v>159.62</v>
      </c>
      <c r="L2434" s="1" t="str">
        <f>TEXT(Sales[[#This Row],[Date and Time]],"dddd")</f>
        <v>Tuesday</v>
      </c>
      <c r="M2434" s="1" t="str">
        <f>TEXT(Sales[[#This Row],[Date and Time]],"mm")</f>
        <v>05</v>
      </c>
      <c r="N2434" s="10" t="str">
        <f>TEXT(Sales[[#This Row],[Date and Time]],"mmmm")</f>
        <v>May</v>
      </c>
    </row>
    <row r="2435" spans="1:14" x14ac:dyDescent="0.3">
      <c r="A2435" s="1" t="s">
        <v>5903</v>
      </c>
      <c r="B2435" s="2">
        <v>45517.080057870371</v>
      </c>
      <c r="C2435" s="1" t="s">
        <v>3325</v>
      </c>
      <c r="D2435" s="1" t="s">
        <v>106</v>
      </c>
      <c r="E2435" s="1" t="s">
        <v>3466</v>
      </c>
      <c r="F2435" s="1" t="s">
        <v>3476</v>
      </c>
      <c r="G2435" s="1">
        <v>1876.46</v>
      </c>
      <c r="H2435" s="1">
        <v>2</v>
      </c>
      <c r="I2435" s="1">
        <f>Sales[[#This Row],[Selling Price]]*H2435</f>
        <v>3752.92</v>
      </c>
      <c r="J2435" s="1">
        <f>VLOOKUP(Sales[[#This Row],[Product ID]],Products[],4,0)</f>
        <v>670.34</v>
      </c>
      <c r="K2435" s="1">
        <f>Sales[[#This Row],[Total Sales]]-Sales[[#This Row],[Cost price]]</f>
        <v>3082.58</v>
      </c>
      <c r="L2435" s="1" t="str">
        <f>TEXT(Sales[[#This Row],[Date and Time]],"dddd")</f>
        <v>Tuesday</v>
      </c>
      <c r="M2435" s="1" t="str">
        <f>TEXT(Sales[[#This Row],[Date and Time]],"mm")</f>
        <v>08</v>
      </c>
      <c r="N2435" s="10" t="str">
        <f>TEXT(Sales[[#This Row],[Date and Time]],"mmmm")</f>
        <v>August</v>
      </c>
    </row>
    <row r="2436" spans="1:14" x14ac:dyDescent="0.3">
      <c r="A2436" s="1" t="s">
        <v>5904</v>
      </c>
      <c r="B2436" s="2">
        <v>45461.235358796293</v>
      </c>
      <c r="C2436" s="1" t="s">
        <v>3434</v>
      </c>
      <c r="D2436" s="1" t="s">
        <v>1656</v>
      </c>
      <c r="E2436" s="1" t="s">
        <v>3471</v>
      </c>
      <c r="F2436" s="1" t="s">
        <v>3462</v>
      </c>
      <c r="G2436" s="1">
        <v>659.58</v>
      </c>
      <c r="H2436" s="1">
        <v>9</v>
      </c>
      <c r="I2436" s="1">
        <f>Sales[[#This Row],[Selling Price]]*H2436</f>
        <v>5936.22</v>
      </c>
      <c r="J2436" s="1">
        <f>VLOOKUP(Sales[[#This Row],[Product ID]],Products[],4,0)</f>
        <v>29.06</v>
      </c>
      <c r="K2436" s="1">
        <f>Sales[[#This Row],[Total Sales]]-Sales[[#This Row],[Cost price]]</f>
        <v>5907.16</v>
      </c>
      <c r="L2436" s="1" t="str">
        <f>TEXT(Sales[[#This Row],[Date and Time]],"dddd")</f>
        <v>Tuesday</v>
      </c>
      <c r="M2436" s="1" t="str">
        <f>TEXT(Sales[[#This Row],[Date and Time]],"mm")</f>
        <v>06</v>
      </c>
      <c r="N2436" s="10" t="str">
        <f>TEXT(Sales[[#This Row],[Date and Time]],"mmmm")</f>
        <v>June</v>
      </c>
    </row>
    <row r="2437" spans="1:14" x14ac:dyDescent="0.3">
      <c r="A2437" s="1" t="s">
        <v>5905</v>
      </c>
      <c r="B2437" s="2">
        <v>45537.385092592594</v>
      </c>
      <c r="C2437" s="1" t="s">
        <v>3283</v>
      </c>
      <c r="D2437" s="1" t="s">
        <v>3121</v>
      </c>
      <c r="E2437" s="1" t="s">
        <v>3479</v>
      </c>
      <c r="F2437" s="1" t="s">
        <v>3469</v>
      </c>
      <c r="G2437" s="1">
        <v>1559.86</v>
      </c>
      <c r="H2437" s="1">
        <v>3</v>
      </c>
      <c r="I2437" s="1">
        <f>Sales[[#This Row],[Selling Price]]*H2437</f>
        <v>4679.58</v>
      </c>
      <c r="J2437" s="1">
        <f>VLOOKUP(Sales[[#This Row],[Product ID]],Products[],4,0)</f>
        <v>462.14</v>
      </c>
      <c r="K2437" s="1">
        <f>Sales[[#This Row],[Total Sales]]-Sales[[#This Row],[Cost price]]</f>
        <v>4217.4399999999996</v>
      </c>
      <c r="L2437" s="1" t="str">
        <f>TEXT(Sales[[#This Row],[Date and Time]],"dddd")</f>
        <v>Monday</v>
      </c>
      <c r="M2437" s="1" t="str">
        <f>TEXT(Sales[[#This Row],[Date and Time]],"mm")</f>
        <v>09</v>
      </c>
      <c r="N2437" s="10" t="str">
        <f>TEXT(Sales[[#This Row],[Date and Time]],"mmmm")</f>
        <v>September</v>
      </c>
    </row>
    <row r="2438" spans="1:14" x14ac:dyDescent="0.3">
      <c r="A2438" s="1" t="s">
        <v>5906</v>
      </c>
      <c r="B2438" s="2">
        <v>45376.845717592594</v>
      </c>
      <c r="C2438" s="1" t="s">
        <v>3322</v>
      </c>
      <c r="D2438" s="1" t="s">
        <v>503</v>
      </c>
      <c r="E2438" s="1" t="s">
        <v>3461</v>
      </c>
      <c r="F2438" s="1" t="s">
        <v>3472</v>
      </c>
      <c r="G2438" s="1">
        <v>1981.81</v>
      </c>
      <c r="H2438" s="1">
        <v>10</v>
      </c>
      <c r="I2438" s="1">
        <f>Sales[[#This Row],[Selling Price]]*H2438</f>
        <v>19818.099999999999</v>
      </c>
      <c r="J2438" s="1">
        <f>VLOOKUP(Sales[[#This Row],[Product ID]],Products[],4,0)</f>
        <v>35.22</v>
      </c>
      <c r="K2438" s="1">
        <f>Sales[[#This Row],[Total Sales]]-Sales[[#This Row],[Cost price]]</f>
        <v>19782.879999999997</v>
      </c>
      <c r="L2438" s="1" t="str">
        <f>TEXT(Sales[[#This Row],[Date and Time]],"dddd")</f>
        <v>Monday</v>
      </c>
      <c r="M2438" s="1" t="str">
        <f>TEXT(Sales[[#This Row],[Date and Time]],"mm")</f>
        <v>03</v>
      </c>
      <c r="N2438" s="10" t="str">
        <f>TEXT(Sales[[#This Row],[Date and Time]],"mmmm")</f>
        <v>March</v>
      </c>
    </row>
    <row r="2439" spans="1:14" x14ac:dyDescent="0.3">
      <c r="A2439" s="1" t="s">
        <v>5907</v>
      </c>
      <c r="B2439" s="2">
        <v>45411.623969907407</v>
      </c>
      <c r="C2439" s="1" t="s">
        <v>3255</v>
      </c>
      <c r="D2439" s="1" t="s">
        <v>2192</v>
      </c>
      <c r="E2439" s="1" t="s">
        <v>3479</v>
      </c>
      <c r="F2439" s="1" t="s">
        <v>3467</v>
      </c>
      <c r="G2439" s="1">
        <v>646.15</v>
      </c>
      <c r="H2439" s="1">
        <v>5</v>
      </c>
      <c r="I2439" s="1">
        <f>Sales[[#This Row],[Selling Price]]*H2439</f>
        <v>3230.75</v>
      </c>
      <c r="J2439" s="1">
        <f>VLOOKUP(Sales[[#This Row],[Product ID]],Products[],4,0)</f>
        <v>973.48</v>
      </c>
      <c r="K2439" s="1">
        <f>Sales[[#This Row],[Total Sales]]-Sales[[#This Row],[Cost price]]</f>
        <v>2257.27</v>
      </c>
      <c r="L2439" s="1" t="str">
        <f>TEXT(Sales[[#This Row],[Date and Time]],"dddd")</f>
        <v>Monday</v>
      </c>
      <c r="M2439" s="1" t="str">
        <f>TEXT(Sales[[#This Row],[Date and Time]],"mm")</f>
        <v>04</v>
      </c>
      <c r="N2439" s="10" t="str">
        <f>TEXT(Sales[[#This Row],[Date and Time]],"mmmm")</f>
        <v>April</v>
      </c>
    </row>
    <row r="2440" spans="1:14" x14ac:dyDescent="0.3">
      <c r="A2440" s="1" t="s">
        <v>5908</v>
      </c>
      <c r="B2440" s="2">
        <v>45399.896979166668</v>
      </c>
      <c r="C2440" s="1" t="s">
        <v>3284</v>
      </c>
      <c r="D2440" s="1" t="s">
        <v>1965</v>
      </c>
      <c r="E2440" s="1" t="s">
        <v>3464</v>
      </c>
      <c r="F2440" s="1" t="s">
        <v>3472</v>
      </c>
      <c r="G2440" s="1">
        <v>1090.78</v>
      </c>
      <c r="H2440" s="1">
        <v>3</v>
      </c>
      <c r="I2440" s="1">
        <f>Sales[[#This Row],[Selling Price]]*H2440</f>
        <v>3272.34</v>
      </c>
      <c r="J2440" s="1">
        <f>VLOOKUP(Sales[[#This Row],[Product ID]],Products[],4,0)</f>
        <v>644.58000000000004</v>
      </c>
      <c r="K2440" s="1">
        <f>Sales[[#This Row],[Total Sales]]-Sales[[#This Row],[Cost price]]</f>
        <v>2627.76</v>
      </c>
      <c r="L2440" s="1" t="str">
        <f>TEXT(Sales[[#This Row],[Date and Time]],"dddd")</f>
        <v>Wednesday</v>
      </c>
      <c r="M2440" s="1" t="str">
        <f>TEXT(Sales[[#This Row],[Date and Time]],"mm")</f>
        <v>04</v>
      </c>
      <c r="N2440" s="10" t="str">
        <f>TEXT(Sales[[#This Row],[Date and Time]],"mmmm")</f>
        <v>April</v>
      </c>
    </row>
    <row r="2441" spans="1:14" x14ac:dyDescent="0.3">
      <c r="A2441" s="1" t="s">
        <v>5909</v>
      </c>
      <c r="B2441" s="2">
        <v>45471.544189814813</v>
      </c>
      <c r="C2441" s="1" t="s">
        <v>3356</v>
      </c>
      <c r="D2441" s="1" t="s">
        <v>42</v>
      </c>
      <c r="E2441" s="1" t="s">
        <v>3464</v>
      </c>
      <c r="F2441" s="1" t="s">
        <v>3476</v>
      </c>
      <c r="G2441" s="1">
        <v>1225.47</v>
      </c>
      <c r="H2441" s="1">
        <v>1</v>
      </c>
      <c r="I2441" s="1">
        <f>Sales[[#This Row],[Selling Price]]*H2441</f>
        <v>1225.47</v>
      </c>
      <c r="J2441" s="1">
        <f>VLOOKUP(Sales[[#This Row],[Product ID]],Products[],4,0)</f>
        <v>310.20999999999998</v>
      </c>
      <c r="K2441" s="1">
        <f>Sales[[#This Row],[Total Sales]]-Sales[[#This Row],[Cost price]]</f>
        <v>915.26</v>
      </c>
      <c r="L2441" s="1" t="str">
        <f>TEXT(Sales[[#This Row],[Date and Time]],"dddd")</f>
        <v>Friday</v>
      </c>
      <c r="M2441" s="1" t="str">
        <f>TEXT(Sales[[#This Row],[Date and Time]],"mm")</f>
        <v>06</v>
      </c>
      <c r="N2441" s="10" t="str">
        <f>TEXT(Sales[[#This Row],[Date and Time]],"mmmm")</f>
        <v>June</v>
      </c>
    </row>
    <row r="2442" spans="1:14" x14ac:dyDescent="0.3">
      <c r="A2442" s="1" t="s">
        <v>5910</v>
      </c>
      <c r="B2442" s="2">
        <v>45380.749965277777</v>
      </c>
      <c r="C2442" s="1" t="s">
        <v>3282</v>
      </c>
      <c r="D2442" s="1" t="s">
        <v>1890</v>
      </c>
      <c r="E2442" s="1" t="s">
        <v>3464</v>
      </c>
      <c r="F2442" s="1" t="s">
        <v>3467</v>
      </c>
      <c r="G2442" s="1">
        <v>1649.35</v>
      </c>
      <c r="H2442" s="1">
        <v>4</v>
      </c>
      <c r="I2442" s="1">
        <f>Sales[[#This Row],[Selling Price]]*H2442</f>
        <v>6597.4</v>
      </c>
      <c r="J2442" s="1">
        <f>VLOOKUP(Sales[[#This Row],[Product ID]],Products[],4,0)</f>
        <v>707.26</v>
      </c>
      <c r="K2442" s="1">
        <f>Sales[[#This Row],[Total Sales]]-Sales[[#This Row],[Cost price]]</f>
        <v>5890.1399999999994</v>
      </c>
      <c r="L2442" s="1" t="str">
        <f>TEXT(Sales[[#This Row],[Date and Time]],"dddd")</f>
        <v>Friday</v>
      </c>
      <c r="M2442" s="1" t="str">
        <f>TEXT(Sales[[#This Row],[Date and Time]],"mm")</f>
        <v>03</v>
      </c>
      <c r="N2442" s="10" t="str">
        <f>TEXT(Sales[[#This Row],[Date and Time]],"mmmm")</f>
        <v>March</v>
      </c>
    </row>
    <row r="2443" spans="1:14" x14ac:dyDescent="0.3">
      <c r="A2443" s="1" t="s">
        <v>5911</v>
      </c>
      <c r="B2443" s="2">
        <v>45558.683379629627</v>
      </c>
      <c r="C2443" s="1" t="s">
        <v>3337</v>
      </c>
      <c r="D2443" s="1" t="s">
        <v>2659</v>
      </c>
      <c r="E2443" s="1" t="s">
        <v>3461</v>
      </c>
      <c r="F2443" s="1" t="s">
        <v>3469</v>
      </c>
      <c r="G2443" s="1">
        <v>324.22000000000003</v>
      </c>
      <c r="H2443" s="1">
        <v>9</v>
      </c>
      <c r="I2443" s="1">
        <f>Sales[[#This Row],[Selling Price]]*H2443</f>
        <v>2917.9800000000005</v>
      </c>
      <c r="J2443" s="1">
        <f>VLOOKUP(Sales[[#This Row],[Product ID]],Products[],4,0)</f>
        <v>899.57</v>
      </c>
      <c r="K2443" s="1">
        <f>Sales[[#This Row],[Total Sales]]-Sales[[#This Row],[Cost price]]</f>
        <v>2018.4100000000003</v>
      </c>
      <c r="L2443" s="1" t="str">
        <f>TEXT(Sales[[#This Row],[Date and Time]],"dddd")</f>
        <v>Monday</v>
      </c>
      <c r="M2443" s="1" t="str">
        <f>TEXT(Sales[[#This Row],[Date and Time]],"mm")</f>
        <v>09</v>
      </c>
      <c r="N2443" s="10" t="str">
        <f>TEXT(Sales[[#This Row],[Date and Time]],"mmmm")</f>
        <v>September</v>
      </c>
    </row>
    <row r="2444" spans="1:14" x14ac:dyDescent="0.3">
      <c r="A2444" s="1" t="s">
        <v>5912</v>
      </c>
      <c r="B2444" s="2">
        <v>45532.174363425926</v>
      </c>
      <c r="C2444" s="1" t="s">
        <v>3436</v>
      </c>
      <c r="D2444" s="1" t="s">
        <v>2114</v>
      </c>
      <c r="E2444" s="1" t="s">
        <v>3466</v>
      </c>
      <c r="F2444" s="1" t="s">
        <v>3469</v>
      </c>
      <c r="G2444" s="1">
        <v>188.96</v>
      </c>
      <c r="H2444" s="1">
        <v>3</v>
      </c>
      <c r="I2444" s="1">
        <f>Sales[[#This Row],[Selling Price]]*H2444</f>
        <v>566.88</v>
      </c>
      <c r="J2444" s="1">
        <f>VLOOKUP(Sales[[#This Row],[Product ID]],Products[],4,0)</f>
        <v>839.9</v>
      </c>
      <c r="K2444" s="1">
        <f>Sales[[#This Row],[Total Sales]]-Sales[[#This Row],[Cost price]]</f>
        <v>-273.02</v>
      </c>
      <c r="L2444" s="1" t="str">
        <f>TEXT(Sales[[#This Row],[Date and Time]],"dddd")</f>
        <v>Wednesday</v>
      </c>
      <c r="M2444" s="1" t="str">
        <f>TEXT(Sales[[#This Row],[Date and Time]],"mm")</f>
        <v>08</v>
      </c>
      <c r="N2444" s="10" t="str">
        <f>TEXT(Sales[[#This Row],[Date and Time]],"mmmm")</f>
        <v>August</v>
      </c>
    </row>
    <row r="2445" spans="1:14" x14ac:dyDescent="0.3">
      <c r="A2445" s="1" t="s">
        <v>5913</v>
      </c>
      <c r="B2445" s="2">
        <v>45394.322060185186</v>
      </c>
      <c r="C2445" s="1" t="s">
        <v>3444</v>
      </c>
      <c r="D2445" s="1" t="s">
        <v>299</v>
      </c>
      <c r="E2445" s="1" t="s">
        <v>3479</v>
      </c>
      <c r="F2445" s="1" t="s">
        <v>3472</v>
      </c>
      <c r="G2445" s="1">
        <v>1883.69</v>
      </c>
      <c r="H2445" s="1">
        <v>8</v>
      </c>
      <c r="I2445" s="1">
        <f>Sales[[#This Row],[Selling Price]]*H2445</f>
        <v>15069.52</v>
      </c>
      <c r="J2445" s="1">
        <f>VLOOKUP(Sales[[#This Row],[Product ID]],Products[],4,0)</f>
        <v>148.63</v>
      </c>
      <c r="K2445" s="1">
        <f>Sales[[#This Row],[Total Sales]]-Sales[[#This Row],[Cost price]]</f>
        <v>14920.890000000001</v>
      </c>
      <c r="L2445" s="1" t="str">
        <f>TEXT(Sales[[#This Row],[Date and Time]],"dddd")</f>
        <v>Friday</v>
      </c>
      <c r="M2445" s="1" t="str">
        <f>TEXT(Sales[[#This Row],[Date and Time]],"mm")</f>
        <v>04</v>
      </c>
      <c r="N2445" s="10" t="str">
        <f>TEXT(Sales[[#This Row],[Date and Time]],"mmmm")</f>
        <v>April</v>
      </c>
    </row>
    <row r="2446" spans="1:14" x14ac:dyDescent="0.3">
      <c r="A2446" s="1" t="s">
        <v>5914</v>
      </c>
      <c r="B2446" s="2">
        <v>45352.335081018522</v>
      </c>
      <c r="C2446" s="1" t="s">
        <v>3382</v>
      </c>
      <c r="D2446" s="1" t="s">
        <v>1099</v>
      </c>
      <c r="E2446" s="1" t="s">
        <v>3479</v>
      </c>
      <c r="F2446" s="1" t="s">
        <v>3472</v>
      </c>
      <c r="G2446" s="1">
        <v>732</v>
      </c>
      <c r="H2446" s="1">
        <v>7</v>
      </c>
      <c r="I2446" s="1">
        <f>Sales[[#This Row],[Selling Price]]*H2446</f>
        <v>5124</v>
      </c>
      <c r="J2446" s="1">
        <f>VLOOKUP(Sales[[#This Row],[Product ID]],Products[],4,0)</f>
        <v>67.97</v>
      </c>
      <c r="K2446" s="1">
        <f>Sales[[#This Row],[Total Sales]]-Sales[[#This Row],[Cost price]]</f>
        <v>5056.03</v>
      </c>
      <c r="L2446" s="1" t="str">
        <f>TEXT(Sales[[#This Row],[Date and Time]],"dddd")</f>
        <v>Friday</v>
      </c>
      <c r="M2446" s="1" t="str">
        <f>TEXT(Sales[[#This Row],[Date and Time]],"mm")</f>
        <v>03</v>
      </c>
      <c r="N2446" s="10" t="str">
        <f>TEXT(Sales[[#This Row],[Date and Time]],"mmmm")</f>
        <v>March</v>
      </c>
    </row>
    <row r="2447" spans="1:14" x14ac:dyDescent="0.3">
      <c r="A2447" s="1" t="s">
        <v>5915</v>
      </c>
      <c r="B2447" s="2">
        <v>45428.873900462961</v>
      </c>
      <c r="C2447" s="1" t="s">
        <v>3339</v>
      </c>
      <c r="D2447" s="1" t="s">
        <v>625</v>
      </c>
      <c r="E2447" s="1" t="s">
        <v>3461</v>
      </c>
      <c r="F2447" s="1" t="s">
        <v>3472</v>
      </c>
      <c r="G2447" s="1">
        <v>1418.93</v>
      </c>
      <c r="H2447" s="1">
        <v>2</v>
      </c>
      <c r="I2447" s="1">
        <f>Sales[[#This Row],[Selling Price]]*H2447</f>
        <v>2837.86</v>
      </c>
      <c r="J2447" s="1">
        <f>VLOOKUP(Sales[[#This Row],[Product ID]],Products[],4,0)</f>
        <v>646.59</v>
      </c>
      <c r="K2447" s="1">
        <f>Sales[[#This Row],[Total Sales]]-Sales[[#This Row],[Cost price]]</f>
        <v>2191.27</v>
      </c>
      <c r="L2447" s="1" t="str">
        <f>TEXT(Sales[[#This Row],[Date and Time]],"dddd")</f>
        <v>Thursday</v>
      </c>
      <c r="M2447" s="1" t="str">
        <f>TEXT(Sales[[#This Row],[Date and Time]],"mm")</f>
        <v>05</v>
      </c>
      <c r="N2447" s="10" t="str">
        <f>TEXT(Sales[[#This Row],[Date and Time]],"mmmm")</f>
        <v>May</v>
      </c>
    </row>
    <row r="2448" spans="1:14" x14ac:dyDescent="0.3">
      <c r="A2448" s="1" t="s">
        <v>5916</v>
      </c>
      <c r="B2448" s="2">
        <v>45440.320277777777</v>
      </c>
      <c r="C2448" s="1" t="s">
        <v>3294</v>
      </c>
      <c r="D2448" s="1" t="s">
        <v>1494</v>
      </c>
      <c r="E2448" s="1" t="s">
        <v>3464</v>
      </c>
      <c r="F2448" s="1" t="s">
        <v>3469</v>
      </c>
      <c r="G2448" s="1">
        <v>858.4</v>
      </c>
      <c r="H2448" s="1">
        <v>4</v>
      </c>
      <c r="I2448" s="1">
        <f>Sales[[#This Row],[Selling Price]]*H2448</f>
        <v>3433.6</v>
      </c>
      <c r="J2448" s="1">
        <f>VLOOKUP(Sales[[#This Row],[Product ID]],Products[],4,0)</f>
        <v>609.70000000000005</v>
      </c>
      <c r="K2448" s="1">
        <f>Sales[[#This Row],[Total Sales]]-Sales[[#This Row],[Cost price]]</f>
        <v>2823.8999999999996</v>
      </c>
      <c r="L2448" s="1" t="str">
        <f>TEXT(Sales[[#This Row],[Date and Time]],"dddd")</f>
        <v>Tuesday</v>
      </c>
      <c r="M2448" s="1" t="str">
        <f>TEXT(Sales[[#This Row],[Date and Time]],"mm")</f>
        <v>05</v>
      </c>
      <c r="N2448" s="10" t="str">
        <f>TEXT(Sales[[#This Row],[Date and Time]],"mmmm")</f>
        <v>May</v>
      </c>
    </row>
    <row r="2449" spans="1:14" x14ac:dyDescent="0.3">
      <c r="A2449" s="1" t="s">
        <v>5917</v>
      </c>
      <c r="B2449" s="2">
        <v>45573.220856481479</v>
      </c>
      <c r="C2449" s="1" t="s">
        <v>3267</v>
      </c>
      <c r="D2449" s="1" t="s">
        <v>2556</v>
      </c>
      <c r="E2449" s="1" t="s">
        <v>3466</v>
      </c>
      <c r="F2449" s="1" t="s">
        <v>3476</v>
      </c>
      <c r="G2449" s="1">
        <v>1781.81</v>
      </c>
      <c r="H2449" s="1">
        <v>1</v>
      </c>
      <c r="I2449" s="1">
        <f>Sales[[#This Row],[Selling Price]]*H2449</f>
        <v>1781.81</v>
      </c>
      <c r="J2449" s="1">
        <f>VLOOKUP(Sales[[#This Row],[Product ID]],Products[],4,0)</f>
        <v>465.59</v>
      </c>
      <c r="K2449" s="1">
        <f>Sales[[#This Row],[Total Sales]]-Sales[[#This Row],[Cost price]]</f>
        <v>1316.22</v>
      </c>
      <c r="L2449" s="1" t="str">
        <f>TEXT(Sales[[#This Row],[Date and Time]],"dddd")</f>
        <v>Tuesday</v>
      </c>
      <c r="M2449" s="1" t="str">
        <f>TEXT(Sales[[#This Row],[Date and Time]],"mm")</f>
        <v>10</v>
      </c>
      <c r="N2449" s="10" t="str">
        <f>TEXT(Sales[[#This Row],[Date and Time]],"mmmm")</f>
        <v>October</v>
      </c>
    </row>
    <row r="2450" spans="1:14" x14ac:dyDescent="0.3">
      <c r="A2450" s="1" t="s">
        <v>5918</v>
      </c>
      <c r="B2450" s="2">
        <v>45408.670324074075</v>
      </c>
      <c r="C2450" s="1" t="s">
        <v>3344</v>
      </c>
      <c r="D2450" s="1" t="s">
        <v>1530</v>
      </c>
      <c r="E2450" s="1" t="s">
        <v>3466</v>
      </c>
      <c r="F2450" s="1" t="s">
        <v>3472</v>
      </c>
      <c r="G2450" s="1">
        <v>597.58000000000004</v>
      </c>
      <c r="H2450" s="1">
        <v>1</v>
      </c>
      <c r="I2450" s="1">
        <f>Sales[[#This Row],[Selling Price]]*H2450</f>
        <v>597.58000000000004</v>
      </c>
      <c r="J2450" s="1">
        <f>VLOOKUP(Sales[[#This Row],[Product ID]],Products[],4,0)</f>
        <v>814.84</v>
      </c>
      <c r="K2450" s="1">
        <f>Sales[[#This Row],[Total Sales]]-Sales[[#This Row],[Cost price]]</f>
        <v>-217.26</v>
      </c>
      <c r="L2450" s="1" t="str">
        <f>TEXT(Sales[[#This Row],[Date and Time]],"dddd")</f>
        <v>Friday</v>
      </c>
      <c r="M2450" s="1" t="str">
        <f>TEXT(Sales[[#This Row],[Date and Time]],"mm")</f>
        <v>04</v>
      </c>
      <c r="N2450" s="10" t="str">
        <f>TEXT(Sales[[#This Row],[Date and Time]],"mmmm")</f>
        <v>April</v>
      </c>
    </row>
    <row r="2451" spans="1:14" x14ac:dyDescent="0.3">
      <c r="A2451" s="1" t="s">
        <v>5919</v>
      </c>
      <c r="B2451" s="2">
        <v>45365.380856481483</v>
      </c>
      <c r="C2451" s="1" t="s">
        <v>3390</v>
      </c>
      <c r="D2451" s="1" t="s">
        <v>3175</v>
      </c>
      <c r="E2451" s="1" t="s">
        <v>3479</v>
      </c>
      <c r="F2451" s="1" t="s">
        <v>3472</v>
      </c>
      <c r="G2451" s="1">
        <v>1057.24</v>
      </c>
      <c r="H2451" s="1">
        <v>4</v>
      </c>
      <c r="I2451" s="1">
        <f>Sales[[#This Row],[Selling Price]]*H2451</f>
        <v>4228.96</v>
      </c>
      <c r="J2451" s="1">
        <f>VLOOKUP(Sales[[#This Row],[Product ID]],Products[],4,0)</f>
        <v>612.41999999999996</v>
      </c>
      <c r="K2451" s="1">
        <f>Sales[[#This Row],[Total Sales]]-Sales[[#This Row],[Cost price]]</f>
        <v>3616.54</v>
      </c>
      <c r="L2451" s="1" t="str">
        <f>TEXT(Sales[[#This Row],[Date and Time]],"dddd")</f>
        <v>Thursday</v>
      </c>
      <c r="M2451" s="1" t="str">
        <f>TEXT(Sales[[#This Row],[Date and Time]],"mm")</f>
        <v>03</v>
      </c>
      <c r="N2451" s="10" t="str">
        <f>TEXT(Sales[[#This Row],[Date and Time]],"mmmm")</f>
        <v>March</v>
      </c>
    </row>
    <row r="2452" spans="1:14" x14ac:dyDescent="0.3">
      <c r="A2452" s="1" t="s">
        <v>5920</v>
      </c>
      <c r="B2452" s="2">
        <v>45592.036539351851</v>
      </c>
      <c r="C2452" s="1" t="s">
        <v>3318</v>
      </c>
      <c r="D2452" s="1" t="s">
        <v>1315</v>
      </c>
      <c r="E2452" s="1" t="s">
        <v>3464</v>
      </c>
      <c r="F2452" s="1" t="s">
        <v>3467</v>
      </c>
      <c r="G2452" s="1">
        <v>1268.3</v>
      </c>
      <c r="H2452" s="1">
        <v>1</v>
      </c>
      <c r="I2452" s="1">
        <f>Sales[[#This Row],[Selling Price]]*H2452</f>
        <v>1268.3</v>
      </c>
      <c r="J2452" s="1">
        <f>VLOOKUP(Sales[[#This Row],[Product ID]],Products[],4,0)</f>
        <v>69.03</v>
      </c>
      <c r="K2452" s="1">
        <f>Sales[[#This Row],[Total Sales]]-Sales[[#This Row],[Cost price]]</f>
        <v>1199.27</v>
      </c>
      <c r="L2452" s="1" t="str">
        <f>TEXT(Sales[[#This Row],[Date and Time]],"dddd")</f>
        <v>Sunday</v>
      </c>
      <c r="M2452" s="1" t="str">
        <f>TEXT(Sales[[#This Row],[Date and Time]],"mm")</f>
        <v>10</v>
      </c>
      <c r="N2452" s="10" t="str">
        <f>TEXT(Sales[[#This Row],[Date and Time]],"mmmm")</f>
        <v>October</v>
      </c>
    </row>
    <row r="2453" spans="1:14" x14ac:dyDescent="0.3">
      <c r="A2453" s="1" t="s">
        <v>5921</v>
      </c>
      <c r="B2453" s="2">
        <v>45445.875983796293</v>
      </c>
      <c r="C2453" s="1" t="s">
        <v>3241</v>
      </c>
      <c r="D2453" s="1" t="s">
        <v>572</v>
      </c>
      <c r="E2453" s="1" t="s">
        <v>3461</v>
      </c>
      <c r="F2453" s="1" t="s">
        <v>3469</v>
      </c>
      <c r="G2453" s="1">
        <v>1158.04</v>
      </c>
      <c r="H2453" s="1">
        <v>4</v>
      </c>
      <c r="I2453" s="1">
        <f>Sales[[#This Row],[Selling Price]]*H2453</f>
        <v>4632.16</v>
      </c>
      <c r="J2453" s="1">
        <f>VLOOKUP(Sales[[#This Row],[Product ID]],Products[],4,0)</f>
        <v>595.51</v>
      </c>
      <c r="K2453" s="1">
        <f>Sales[[#This Row],[Total Sales]]-Sales[[#This Row],[Cost price]]</f>
        <v>4036.6499999999996</v>
      </c>
      <c r="L2453" s="1" t="str">
        <f>TEXT(Sales[[#This Row],[Date and Time]],"dddd")</f>
        <v>Sunday</v>
      </c>
      <c r="M2453" s="1" t="str">
        <f>TEXT(Sales[[#This Row],[Date and Time]],"mm")</f>
        <v>06</v>
      </c>
      <c r="N2453" s="10" t="str">
        <f>TEXT(Sales[[#This Row],[Date and Time]],"mmmm")</f>
        <v>June</v>
      </c>
    </row>
    <row r="2454" spans="1:14" x14ac:dyDescent="0.3">
      <c r="A2454" s="1" t="s">
        <v>5922</v>
      </c>
      <c r="B2454" s="2">
        <v>45463.604907407411</v>
      </c>
      <c r="C2454" s="1" t="s">
        <v>3338</v>
      </c>
      <c r="D2454" s="1" t="s">
        <v>911</v>
      </c>
      <c r="E2454" s="1" t="s">
        <v>3479</v>
      </c>
      <c r="F2454" s="1" t="s">
        <v>3469</v>
      </c>
      <c r="G2454" s="1">
        <v>1833.5</v>
      </c>
      <c r="H2454" s="1">
        <v>5</v>
      </c>
      <c r="I2454" s="1">
        <f>Sales[[#This Row],[Selling Price]]*H2454</f>
        <v>9167.5</v>
      </c>
      <c r="J2454" s="1">
        <f>VLOOKUP(Sales[[#This Row],[Product ID]],Products[],4,0)</f>
        <v>15.69</v>
      </c>
      <c r="K2454" s="1">
        <f>Sales[[#This Row],[Total Sales]]-Sales[[#This Row],[Cost price]]</f>
        <v>9151.81</v>
      </c>
      <c r="L2454" s="1" t="str">
        <f>TEXT(Sales[[#This Row],[Date and Time]],"dddd")</f>
        <v>Thursday</v>
      </c>
      <c r="M2454" s="1" t="str">
        <f>TEXT(Sales[[#This Row],[Date and Time]],"mm")</f>
        <v>06</v>
      </c>
      <c r="N2454" s="10" t="str">
        <f>TEXT(Sales[[#This Row],[Date and Time]],"mmmm")</f>
        <v>June</v>
      </c>
    </row>
    <row r="2455" spans="1:14" x14ac:dyDescent="0.3">
      <c r="A2455" s="1" t="s">
        <v>5923</v>
      </c>
      <c r="B2455" s="2">
        <v>45517.906481481485</v>
      </c>
      <c r="C2455" s="1" t="s">
        <v>3348</v>
      </c>
      <c r="D2455" s="1" t="s">
        <v>776</v>
      </c>
      <c r="E2455" s="1" t="s">
        <v>3466</v>
      </c>
      <c r="F2455" s="1" t="s">
        <v>3476</v>
      </c>
      <c r="G2455" s="1">
        <v>1245.1500000000001</v>
      </c>
      <c r="H2455" s="1">
        <v>2</v>
      </c>
      <c r="I2455" s="1">
        <f>Sales[[#This Row],[Selling Price]]*H2455</f>
        <v>2490.3000000000002</v>
      </c>
      <c r="J2455" s="1">
        <f>VLOOKUP(Sales[[#This Row],[Product ID]],Products[],4,0)</f>
        <v>307.60000000000002</v>
      </c>
      <c r="K2455" s="1">
        <f>Sales[[#This Row],[Total Sales]]-Sales[[#This Row],[Cost price]]</f>
        <v>2182.7000000000003</v>
      </c>
      <c r="L2455" s="1" t="str">
        <f>TEXT(Sales[[#This Row],[Date and Time]],"dddd")</f>
        <v>Tuesday</v>
      </c>
      <c r="M2455" s="1" t="str">
        <f>TEXT(Sales[[#This Row],[Date and Time]],"mm")</f>
        <v>08</v>
      </c>
      <c r="N2455" s="10" t="str">
        <f>TEXT(Sales[[#This Row],[Date and Time]],"mmmm")</f>
        <v>August</v>
      </c>
    </row>
    <row r="2456" spans="1:14" x14ac:dyDescent="0.3">
      <c r="A2456" s="1" t="s">
        <v>5924</v>
      </c>
      <c r="B2456" s="2">
        <v>45340.491979166669</v>
      </c>
      <c r="C2456" s="1" t="s">
        <v>3389</v>
      </c>
      <c r="D2456" s="1" t="s">
        <v>1911</v>
      </c>
      <c r="E2456" s="1" t="s">
        <v>3464</v>
      </c>
      <c r="F2456" s="1" t="s">
        <v>3462</v>
      </c>
      <c r="G2456" s="1">
        <v>1947.04</v>
      </c>
      <c r="H2456" s="1">
        <v>4</v>
      </c>
      <c r="I2456" s="1">
        <f>Sales[[#This Row],[Selling Price]]*H2456</f>
        <v>7788.16</v>
      </c>
      <c r="J2456" s="1">
        <f>VLOOKUP(Sales[[#This Row],[Product ID]],Products[],4,0)</f>
        <v>226.52</v>
      </c>
      <c r="K2456" s="1">
        <f>Sales[[#This Row],[Total Sales]]-Sales[[#This Row],[Cost price]]</f>
        <v>7561.6399999999994</v>
      </c>
      <c r="L2456" s="1" t="str">
        <f>TEXT(Sales[[#This Row],[Date and Time]],"dddd")</f>
        <v>Sunday</v>
      </c>
      <c r="M2456" s="1" t="str">
        <f>TEXT(Sales[[#This Row],[Date and Time]],"mm")</f>
        <v>02</v>
      </c>
      <c r="N2456" s="10" t="str">
        <f>TEXT(Sales[[#This Row],[Date and Time]],"mmmm")</f>
        <v>February</v>
      </c>
    </row>
    <row r="2457" spans="1:14" x14ac:dyDescent="0.3">
      <c r="A2457" s="1" t="s">
        <v>5925</v>
      </c>
      <c r="B2457" s="2">
        <v>45391.557569444441</v>
      </c>
      <c r="C2457" s="1" t="s">
        <v>3357</v>
      </c>
      <c r="D2457" s="1" t="s">
        <v>1546</v>
      </c>
      <c r="E2457" s="1" t="s">
        <v>3466</v>
      </c>
      <c r="F2457" s="1" t="s">
        <v>3467</v>
      </c>
      <c r="G2457" s="1">
        <v>557.54</v>
      </c>
      <c r="H2457" s="1">
        <v>8</v>
      </c>
      <c r="I2457" s="1">
        <f>Sales[[#This Row],[Selling Price]]*H2457</f>
        <v>4460.32</v>
      </c>
      <c r="J2457" s="1">
        <f>VLOOKUP(Sales[[#This Row],[Product ID]],Products[],4,0)</f>
        <v>305.49</v>
      </c>
      <c r="K2457" s="1">
        <f>Sales[[#This Row],[Total Sales]]-Sales[[#This Row],[Cost price]]</f>
        <v>4154.83</v>
      </c>
      <c r="L2457" s="1" t="str">
        <f>TEXT(Sales[[#This Row],[Date and Time]],"dddd")</f>
        <v>Tuesday</v>
      </c>
      <c r="M2457" s="1" t="str">
        <f>TEXT(Sales[[#This Row],[Date and Time]],"mm")</f>
        <v>04</v>
      </c>
      <c r="N2457" s="10" t="str">
        <f>TEXT(Sales[[#This Row],[Date and Time]],"mmmm")</f>
        <v>April</v>
      </c>
    </row>
    <row r="2458" spans="1:14" x14ac:dyDescent="0.3">
      <c r="A2458" s="1" t="s">
        <v>5926</v>
      </c>
      <c r="B2458" s="2">
        <v>45490.790694444448</v>
      </c>
      <c r="C2458" s="1" t="s">
        <v>3423</v>
      </c>
      <c r="D2458" s="1" t="s">
        <v>1020</v>
      </c>
      <c r="E2458" s="1" t="s">
        <v>3471</v>
      </c>
      <c r="F2458" s="1" t="s">
        <v>3472</v>
      </c>
      <c r="G2458" s="1">
        <v>928.78</v>
      </c>
      <c r="H2458" s="1">
        <v>5</v>
      </c>
      <c r="I2458" s="1">
        <f>Sales[[#This Row],[Selling Price]]*H2458</f>
        <v>4643.8999999999996</v>
      </c>
      <c r="J2458" s="1">
        <f>VLOOKUP(Sales[[#This Row],[Product ID]],Products[],4,0)</f>
        <v>388.3</v>
      </c>
      <c r="K2458" s="1">
        <f>Sales[[#This Row],[Total Sales]]-Sales[[#This Row],[Cost price]]</f>
        <v>4255.5999999999995</v>
      </c>
      <c r="L2458" s="1" t="str">
        <f>TEXT(Sales[[#This Row],[Date and Time]],"dddd")</f>
        <v>Wednesday</v>
      </c>
      <c r="M2458" s="1" t="str">
        <f>TEXT(Sales[[#This Row],[Date and Time]],"mm")</f>
        <v>07</v>
      </c>
      <c r="N2458" s="10" t="str">
        <f>TEXT(Sales[[#This Row],[Date and Time]],"mmmm")</f>
        <v>July</v>
      </c>
    </row>
    <row r="2459" spans="1:14" x14ac:dyDescent="0.3">
      <c r="A2459" s="1" t="s">
        <v>5927</v>
      </c>
      <c r="B2459" s="2">
        <v>45395.336377314816</v>
      </c>
      <c r="C2459" s="1" t="s">
        <v>3399</v>
      </c>
      <c r="D2459" s="1" t="s">
        <v>2442</v>
      </c>
      <c r="E2459" s="1" t="s">
        <v>3461</v>
      </c>
      <c r="F2459" s="1" t="s">
        <v>3467</v>
      </c>
      <c r="G2459" s="1">
        <v>101.58</v>
      </c>
      <c r="H2459" s="1">
        <v>8</v>
      </c>
      <c r="I2459" s="1">
        <f>Sales[[#This Row],[Selling Price]]*H2459</f>
        <v>812.64</v>
      </c>
      <c r="J2459" s="1">
        <f>VLOOKUP(Sales[[#This Row],[Product ID]],Products[],4,0)</f>
        <v>687.22</v>
      </c>
      <c r="K2459" s="1">
        <f>Sales[[#This Row],[Total Sales]]-Sales[[#This Row],[Cost price]]</f>
        <v>125.41999999999996</v>
      </c>
      <c r="L2459" s="1" t="str">
        <f>TEXT(Sales[[#This Row],[Date and Time]],"dddd")</f>
        <v>Saturday</v>
      </c>
      <c r="M2459" s="1" t="str">
        <f>TEXT(Sales[[#This Row],[Date and Time]],"mm")</f>
        <v>04</v>
      </c>
      <c r="N2459" s="10" t="str">
        <f>TEXT(Sales[[#This Row],[Date and Time]],"mmmm")</f>
        <v>April</v>
      </c>
    </row>
    <row r="2460" spans="1:14" x14ac:dyDescent="0.3">
      <c r="A2460" s="1" t="s">
        <v>5928</v>
      </c>
      <c r="B2460" s="2">
        <v>45539.482974537037</v>
      </c>
      <c r="C2460" s="1" t="s">
        <v>3343</v>
      </c>
      <c r="D2460" s="1" t="s">
        <v>2656</v>
      </c>
      <c r="E2460" s="1" t="s">
        <v>3471</v>
      </c>
      <c r="F2460" s="1" t="s">
        <v>3467</v>
      </c>
      <c r="G2460" s="1">
        <v>1969.14</v>
      </c>
      <c r="H2460" s="1">
        <v>8</v>
      </c>
      <c r="I2460" s="1">
        <f>Sales[[#This Row],[Selling Price]]*H2460</f>
        <v>15753.12</v>
      </c>
      <c r="J2460" s="1">
        <f>VLOOKUP(Sales[[#This Row],[Product ID]],Products[],4,0)</f>
        <v>105.91</v>
      </c>
      <c r="K2460" s="1">
        <f>Sales[[#This Row],[Total Sales]]-Sales[[#This Row],[Cost price]]</f>
        <v>15647.210000000001</v>
      </c>
      <c r="L2460" s="1" t="str">
        <f>TEXT(Sales[[#This Row],[Date and Time]],"dddd")</f>
        <v>Wednesday</v>
      </c>
      <c r="M2460" s="1" t="str">
        <f>TEXT(Sales[[#This Row],[Date and Time]],"mm")</f>
        <v>09</v>
      </c>
      <c r="N2460" s="10" t="str">
        <f>TEXT(Sales[[#This Row],[Date and Time]],"mmmm")</f>
        <v>September</v>
      </c>
    </row>
    <row r="2461" spans="1:14" x14ac:dyDescent="0.3">
      <c r="A2461" s="1" t="s">
        <v>5929</v>
      </c>
      <c r="B2461" s="2">
        <v>45522.967430555553</v>
      </c>
      <c r="C2461" s="1" t="s">
        <v>3369</v>
      </c>
      <c r="D2461" s="1" t="s">
        <v>717</v>
      </c>
      <c r="E2461" s="1" t="s">
        <v>3464</v>
      </c>
      <c r="F2461" s="1" t="s">
        <v>3476</v>
      </c>
      <c r="G2461" s="1">
        <v>1464.29</v>
      </c>
      <c r="H2461" s="1">
        <v>7</v>
      </c>
      <c r="I2461" s="1">
        <f>Sales[[#This Row],[Selling Price]]*H2461</f>
        <v>10250.029999999999</v>
      </c>
      <c r="J2461" s="1">
        <f>VLOOKUP(Sales[[#This Row],[Product ID]],Products[],4,0)</f>
        <v>417.49</v>
      </c>
      <c r="K2461" s="1">
        <f>Sales[[#This Row],[Total Sales]]-Sales[[#This Row],[Cost price]]</f>
        <v>9832.5399999999991</v>
      </c>
      <c r="L2461" s="1" t="str">
        <f>TEXT(Sales[[#This Row],[Date and Time]],"dddd")</f>
        <v>Sunday</v>
      </c>
      <c r="M2461" s="1" t="str">
        <f>TEXT(Sales[[#This Row],[Date and Time]],"mm")</f>
        <v>08</v>
      </c>
      <c r="N2461" s="10" t="str">
        <f>TEXT(Sales[[#This Row],[Date and Time]],"mmmm")</f>
        <v>August</v>
      </c>
    </row>
    <row r="2462" spans="1:14" x14ac:dyDescent="0.3">
      <c r="A2462" s="1" t="s">
        <v>5930</v>
      </c>
      <c r="B2462" s="2">
        <v>45377.562673611108</v>
      </c>
      <c r="C2462" s="1" t="s">
        <v>3425</v>
      </c>
      <c r="D2462" s="1" t="s">
        <v>2641</v>
      </c>
      <c r="E2462" s="1" t="s">
        <v>3466</v>
      </c>
      <c r="F2462" s="1" t="s">
        <v>3476</v>
      </c>
      <c r="G2462" s="1">
        <v>1846.46</v>
      </c>
      <c r="H2462" s="1">
        <v>6</v>
      </c>
      <c r="I2462" s="1">
        <f>Sales[[#This Row],[Selling Price]]*H2462</f>
        <v>11078.76</v>
      </c>
      <c r="J2462" s="1">
        <f>VLOOKUP(Sales[[#This Row],[Product ID]],Products[],4,0)</f>
        <v>95.27</v>
      </c>
      <c r="K2462" s="1">
        <f>Sales[[#This Row],[Total Sales]]-Sales[[#This Row],[Cost price]]</f>
        <v>10983.49</v>
      </c>
      <c r="L2462" s="1" t="str">
        <f>TEXT(Sales[[#This Row],[Date and Time]],"dddd")</f>
        <v>Tuesday</v>
      </c>
      <c r="M2462" s="1" t="str">
        <f>TEXT(Sales[[#This Row],[Date and Time]],"mm")</f>
        <v>03</v>
      </c>
      <c r="N2462" s="10" t="str">
        <f>TEXT(Sales[[#This Row],[Date and Time]],"mmmm")</f>
        <v>March</v>
      </c>
    </row>
    <row r="2463" spans="1:14" x14ac:dyDescent="0.3">
      <c r="A2463" s="1" t="s">
        <v>5931</v>
      </c>
      <c r="B2463" s="2">
        <v>45334.749548611115</v>
      </c>
      <c r="C2463" s="1" t="s">
        <v>3289</v>
      </c>
      <c r="D2463" s="1" t="s">
        <v>2774</v>
      </c>
      <c r="E2463" s="1" t="s">
        <v>3461</v>
      </c>
      <c r="F2463" s="1" t="s">
        <v>3476</v>
      </c>
      <c r="G2463" s="1">
        <v>324.41000000000003</v>
      </c>
      <c r="H2463" s="1">
        <v>7</v>
      </c>
      <c r="I2463" s="1">
        <f>Sales[[#This Row],[Selling Price]]*H2463</f>
        <v>2270.8700000000003</v>
      </c>
      <c r="J2463" s="1">
        <f>VLOOKUP(Sales[[#This Row],[Product ID]],Products[],4,0)</f>
        <v>184.29</v>
      </c>
      <c r="K2463" s="1">
        <f>Sales[[#This Row],[Total Sales]]-Sales[[#This Row],[Cost price]]</f>
        <v>2086.5800000000004</v>
      </c>
      <c r="L2463" s="1" t="str">
        <f>TEXT(Sales[[#This Row],[Date and Time]],"dddd")</f>
        <v>Monday</v>
      </c>
      <c r="M2463" s="1" t="str">
        <f>TEXT(Sales[[#This Row],[Date and Time]],"mm")</f>
        <v>02</v>
      </c>
      <c r="N2463" s="10" t="str">
        <f>TEXT(Sales[[#This Row],[Date and Time]],"mmmm")</f>
        <v>February</v>
      </c>
    </row>
    <row r="2464" spans="1:14" x14ac:dyDescent="0.3">
      <c r="A2464" s="1" t="s">
        <v>5932</v>
      </c>
      <c r="B2464" s="2">
        <v>45442.971608796295</v>
      </c>
      <c r="C2464" s="1" t="s">
        <v>3331</v>
      </c>
      <c r="D2464" s="1" t="s">
        <v>482</v>
      </c>
      <c r="E2464" s="1" t="s">
        <v>3466</v>
      </c>
      <c r="F2464" s="1" t="s">
        <v>3462</v>
      </c>
      <c r="G2464" s="1">
        <v>1318.37</v>
      </c>
      <c r="H2464" s="1">
        <v>1</v>
      </c>
      <c r="I2464" s="1">
        <f>Sales[[#This Row],[Selling Price]]*H2464</f>
        <v>1318.37</v>
      </c>
      <c r="J2464" s="1">
        <f>VLOOKUP(Sales[[#This Row],[Product ID]],Products[],4,0)</f>
        <v>799.06</v>
      </c>
      <c r="K2464" s="1">
        <f>Sales[[#This Row],[Total Sales]]-Sales[[#This Row],[Cost price]]</f>
        <v>519.30999999999995</v>
      </c>
      <c r="L2464" s="1" t="str">
        <f>TEXT(Sales[[#This Row],[Date and Time]],"dddd")</f>
        <v>Thursday</v>
      </c>
      <c r="M2464" s="1" t="str">
        <f>TEXT(Sales[[#This Row],[Date and Time]],"mm")</f>
        <v>05</v>
      </c>
      <c r="N2464" s="10" t="str">
        <f>TEXT(Sales[[#This Row],[Date and Time]],"mmmm")</f>
        <v>May</v>
      </c>
    </row>
    <row r="2465" spans="1:14" x14ac:dyDescent="0.3">
      <c r="A2465" s="1" t="s">
        <v>5933</v>
      </c>
      <c r="B2465" s="2">
        <v>45296.727465277778</v>
      </c>
      <c r="C2465" s="1" t="s">
        <v>3389</v>
      </c>
      <c r="D2465" s="1" t="s">
        <v>2198</v>
      </c>
      <c r="E2465" s="1" t="s">
        <v>3479</v>
      </c>
      <c r="F2465" s="1" t="s">
        <v>3462</v>
      </c>
      <c r="G2465" s="1">
        <v>1599.69</v>
      </c>
      <c r="H2465" s="1">
        <v>9</v>
      </c>
      <c r="I2465" s="1">
        <f>Sales[[#This Row],[Selling Price]]*H2465</f>
        <v>14397.210000000001</v>
      </c>
      <c r="J2465" s="1">
        <f>VLOOKUP(Sales[[#This Row],[Product ID]],Products[],4,0)</f>
        <v>226.52</v>
      </c>
      <c r="K2465" s="1">
        <f>Sales[[#This Row],[Total Sales]]-Sales[[#This Row],[Cost price]]</f>
        <v>14170.69</v>
      </c>
      <c r="L2465" s="1" t="str">
        <f>TEXT(Sales[[#This Row],[Date and Time]],"dddd")</f>
        <v>Friday</v>
      </c>
      <c r="M2465" s="1" t="str">
        <f>TEXT(Sales[[#This Row],[Date and Time]],"mm")</f>
        <v>01</v>
      </c>
      <c r="N2465" s="10" t="str">
        <f>TEXT(Sales[[#This Row],[Date and Time]],"mmmm")</f>
        <v>January</v>
      </c>
    </row>
    <row r="2466" spans="1:14" x14ac:dyDescent="0.3">
      <c r="A2466" s="1" t="s">
        <v>5934</v>
      </c>
      <c r="B2466" s="2">
        <v>45374.868495370371</v>
      </c>
      <c r="C2466" s="1" t="s">
        <v>3226</v>
      </c>
      <c r="D2466" s="1" t="s">
        <v>158</v>
      </c>
      <c r="E2466" s="1" t="s">
        <v>3471</v>
      </c>
      <c r="F2466" s="1" t="s">
        <v>3472</v>
      </c>
      <c r="G2466" s="1">
        <v>502.55</v>
      </c>
      <c r="H2466" s="1">
        <v>6</v>
      </c>
      <c r="I2466" s="1">
        <f>Sales[[#This Row],[Selling Price]]*H2466</f>
        <v>3015.3</v>
      </c>
      <c r="J2466" s="1">
        <f>VLOOKUP(Sales[[#This Row],[Product ID]],Products[],4,0)</f>
        <v>809.47</v>
      </c>
      <c r="K2466" s="1">
        <f>Sales[[#This Row],[Total Sales]]-Sales[[#This Row],[Cost price]]</f>
        <v>2205.83</v>
      </c>
      <c r="L2466" s="1" t="str">
        <f>TEXT(Sales[[#This Row],[Date and Time]],"dddd")</f>
        <v>Saturday</v>
      </c>
      <c r="M2466" s="1" t="str">
        <f>TEXT(Sales[[#This Row],[Date and Time]],"mm")</f>
        <v>03</v>
      </c>
      <c r="N2466" s="10" t="str">
        <f>TEXT(Sales[[#This Row],[Date and Time]],"mmmm")</f>
        <v>March</v>
      </c>
    </row>
    <row r="2467" spans="1:14" x14ac:dyDescent="0.3">
      <c r="A2467" s="1" t="s">
        <v>5935</v>
      </c>
      <c r="B2467" s="2">
        <v>45310.931215277778</v>
      </c>
      <c r="C2467" s="1" t="s">
        <v>3342</v>
      </c>
      <c r="D2467" s="1" t="s">
        <v>1775</v>
      </c>
      <c r="E2467" s="1" t="s">
        <v>3464</v>
      </c>
      <c r="F2467" s="1" t="s">
        <v>3469</v>
      </c>
      <c r="G2467" s="1">
        <v>1258.92</v>
      </c>
      <c r="H2467" s="1">
        <v>5</v>
      </c>
      <c r="I2467" s="1">
        <f>Sales[[#This Row],[Selling Price]]*H2467</f>
        <v>6294.6</v>
      </c>
      <c r="J2467" s="1">
        <f>VLOOKUP(Sales[[#This Row],[Product ID]],Products[],4,0)</f>
        <v>961.3</v>
      </c>
      <c r="K2467" s="1">
        <f>Sales[[#This Row],[Total Sales]]-Sales[[#This Row],[Cost price]]</f>
        <v>5333.3</v>
      </c>
      <c r="L2467" s="1" t="str">
        <f>TEXT(Sales[[#This Row],[Date and Time]],"dddd")</f>
        <v>Friday</v>
      </c>
      <c r="M2467" s="1" t="str">
        <f>TEXT(Sales[[#This Row],[Date and Time]],"mm")</f>
        <v>01</v>
      </c>
      <c r="N2467" s="10" t="str">
        <f>TEXT(Sales[[#This Row],[Date and Time]],"mmmm")</f>
        <v>January</v>
      </c>
    </row>
    <row r="2468" spans="1:14" x14ac:dyDescent="0.3">
      <c r="A2468" s="1" t="s">
        <v>5936</v>
      </c>
      <c r="B2468" s="2">
        <v>45359.919895833336</v>
      </c>
      <c r="C2468" s="1" t="s">
        <v>3314</v>
      </c>
      <c r="D2468" s="1" t="s">
        <v>2337</v>
      </c>
      <c r="E2468" s="1" t="s">
        <v>3471</v>
      </c>
      <c r="F2468" s="1" t="s">
        <v>3472</v>
      </c>
      <c r="G2468" s="1">
        <v>1857.45</v>
      </c>
      <c r="H2468" s="1">
        <v>6</v>
      </c>
      <c r="I2468" s="1">
        <f>Sales[[#This Row],[Selling Price]]*H2468</f>
        <v>11144.7</v>
      </c>
      <c r="J2468" s="1">
        <f>VLOOKUP(Sales[[#This Row],[Product ID]],Products[],4,0)</f>
        <v>925.53</v>
      </c>
      <c r="K2468" s="1">
        <f>Sales[[#This Row],[Total Sales]]-Sales[[#This Row],[Cost price]]</f>
        <v>10219.17</v>
      </c>
      <c r="L2468" s="1" t="str">
        <f>TEXT(Sales[[#This Row],[Date and Time]],"dddd")</f>
        <v>Friday</v>
      </c>
      <c r="M2468" s="1" t="str">
        <f>TEXT(Sales[[#This Row],[Date and Time]],"mm")</f>
        <v>03</v>
      </c>
      <c r="N2468" s="10" t="str">
        <f>TEXT(Sales[[#This Row],[Date and Time]],"mmmm")</f>
        <v>March</v>
      </c>
    </row>
    <row r="2469" spans="1:14" x14ac:dyDescent="0.3">
      <c r="A2469" s="1" t="s">
        <v>5937</v>
      </c>
      <c r="B2469" s="2">
        <v>45480.387384259258</v>
      </c>
      <c r="C2469" s="1" t="s">
        <v>3331</v>
      </c>
      <c r="D2469" s="1" t="s">
        <v>1869</v>
      </c>
      <c r="E2469" s="1" t="s">
        <v>3464</v>
      </c>
      <c r="F2469" s="1" t="s">
        <v>3467</v>
      </c>
      <c r="G2469" s="1">
        <v>81.849999999999994</v>
      </c>
      <c r="H2469" s="1">
        <v>5</v>
      </c>
      <c r="I2469" s="1">
        <f>Sales[[#This Row],[Selling Price]]*H2469</f>
        <v>409.25</v>
      </c>
      <c r="J2469" s="1">
        <f>VLOOKUP(Sales[[#This Row],[Product ID]],Products[],4,0)</f>
        <v>799.06</v>
      </c>
      <c r="K2469" s="1">
        <f>Sales[[#This Row],[Total Sales]]-Sales[[#This Row],[Cost price]]</f>
        <v>-389.80999999999995</v>
      </c>
      <c r="L2469" s="1" t="str">
        <f>TEXT(Sales[[#This Row],[Date and Time]],"dddd")</f>
        <v>Sunday</v>
      </c>
      <c r="M2469" s="1" t="str">
        <f>TEXT(Sales[[#This Row],[Date and Time]],"mm")</f>
        <v>07</v>
      </c>
      <c r="N2469" s="10" t="str">
        <f>TEXT(Sales[[#This Row],[Date and Time]],"mmmm")</f>
        <v>July</v>
      </c>
    </row>
    <row r="2470" spans="1:14" x14ac:dyDescent="0.3">
      <c r="A2470" s="1" t="s">
        <v>5938</v>
      </c>
      <c r="B2470" s="2">
        <v>45310.531365740739</v>
      </c>
      <c r="C2470" s="1" t="s">
        <v>3389</v>
      </c>
      <c r="D2470" s="1" t="s">
        <v>1084</v>
      </c>
      <c r="E2470" s="1" t="s">
        <v>3464</v>
      </c>
      <c r="F2470" s="1" t="s">
        <v>3476</v>
      </c>
      <c r="G2470" s="1">
        <v>1202.6300000000001</v>
      </c>
      <c r="H2470" s="1">
        <v>8</v>
      </c>
      <c r="I2470" s="1">
        <f>Sales[[#This Row],[Selling Price]]*H2470</f>
        <v>9621.0400000000009</v>
      </c>
      <c r="J2470" s="1">
        <f>VLOOKUP(Sales[[#This Row],[Product ID]],Products[],4,0)</f>
        <v>226.52</v>
      </c>
      <c r="K2470" s="1">
        <f>Sales[[#This Row],[Total Sales]]-Sales[[#This Row],[Cost price]]</f>
        <v>9394.52</v>
      </c>
      <c r="L2470" s="1" t="str">
        <f>TEXT(Sales[[#This Row],[Date and Time]],"dddd")</f>
        <v>Friday</v>
      </c>
      <c r="M2470" s="1" t="str">
        <f>TEXT(Sales[[#This Row],[Date and Time]],"mm")</f>
        <v>01</v>
      </c>
      <c r="N2470" s="10" t="str">
        <f>TEXT(Sales[[#This Row],[Date and Time]],"mmmm")</f>
        <v>January</v>
      </c>
    </row>
    <row r="2471" spans="1:14" x14ac:dyDescent="0.3">
      <c r="A2471" s="1" t="s">
        <v>5939</v>
      </c>
      <c r="B2471" s="2">
        <v>45478.475717592592</v>
      </c>
      <c r="C2471" s="1" t="s">
        <v>3323</v>
      </c>
      <c r="D2471" s="1" t="s">
        <v>3088</v>
      </c>
      <c r="E2471" s="1" t="s">
        <v>3471</v>
      </c>
      <c r="F2471" s="1" t="s">
        <v>3462</v>
      </c>
      <c r="G2471" s="1">
        <v>163.41</v>
      </c>
      <c r="H2471" s="1">
        <v>3</v>
      </c>
      <c r="I2471" s="1">
        <f>Sales[[#This Row],[Selling Price]]*H2471</f>
        <v>490.23</v>
      </c>
      <c r="J2471" s="1">
        <f>VLOOKUP(Sales[[#This Row],[Product ID]],Products[],4,0)</f>
        <v>942.34</v>
      </c>
      <c r="K2471" s="1">
        <f>Sales[[#This Row],[Total Sales]]-Sales[[#This Row],[Cost price]]</f>
        <v>-452.11</v>
      </c>
      <c r="L2471" s="1" t="str">
        <f>TEXT(Sales[[#This Row],[Date and Time]],"dddd")</f>
        <v>Friday</v>
      </c>
      <c r="M2471" s="1" t="str">
        <f>TEXT(Sales[[#This Row],[Date and Time]],"mm")</f>
        <v>07</v>
      </c>
      <c r="N2471" s="10" t="str">
        <f>TEXT(Sales[[#This Row],[Date and Time]],"mmmm")</f>
        <v>July</v>
      </c>
    </row>
    <row r="2472" spans="1:14" x14ac:dyDescent="0.3">
      <c r="A2472" s="1" t="s">
        <v>5940</v>
      </c>
      <c r="B2472" s="2">
        <v>45331.304375</v>
      </c>
      <c r="C2472" s="1" t="s">
        <v>3361</v>
      </c>
      <c r="D2472" s="1" t="s">
        <v>1578</v>
      </c>
      <c r="E2472" s="1" t="s">
        <v>3461</v>
      </c>
      <c r="F2472" s="1" t="s">
        <v>3469</v>
      </c>
      <c r="G2472" s="1">
        <v>1490.05</v>
      </c>
      <c r="H2472" s="1">
        <v>5</v>
      </c>
      <c r="I2472" s="1">
        <f>Sales[[#This Row],[Selling Price]]*H2472</f>
        <v>7450.25</v>
      </c>
      <c r="J2472" s="1">
        <f>VLOOKUP(Sales[[#This Row],[Product ID]],Products[],4,0)</f>
        <v>188.08</v>
      </c>
      <c r="K2472" s="1">
        <f>Sales[[#This Row],[Total Sales]]-Sales[[#This Row],[Cost price]]</f>
        <v>7262.17</v>
      </c>
      <c r="L2472" s="1" t="str">
        <f>TEXT(Sales[[#This Row],[Date and Time]],"dddd")</f>
        <v>Friday</v>
      </c>
      <c r="M2472" s="1" t="str">
        <f>TEXT(Sales[[#This Row],[Date and Time]],"mm")</f>
        <v>02</v>
      </c>
      <c r="N2472" s="10" t="str">
        <f>TEXT(Sales[[#This Row],[Date and Time]],"mmmm")</f>
        <v>February</v>
      </c>
    </row>
    <row r="2473" spans="1:14" x14ac:dyDescent="0.3">
      <c r="A2473" s="1" t="s">
        <v>5941</v>
      </c>
      <c r="B2473" s="2">
        <v>45382.011342592596</v>
      </c>
      <c r="C2473" s="1" t="s">
        <v>3237</v>
      </c>
      <c r="D2473" s="1" t="s">
        <v>2946</v>
      </c>
      <c r="E2473" s="1" t="s">
        <v>3461</v>
      </c>
      <c r="F2473" s="1" t="s">
        <v>3472</v>
      </c>
      <c r="G2473" s="1">
        <v>789.54</v>
      </c>
      <c r="H2473" s="1">
        <v>1</v>
      </c>
      <c r="I2473" s="1">
        <f>Sales[[#This Row],[Selling Price]]*H2473</f>
        <v>789.54</v>
      </c>
      <c r="J2473" s="1">
        <f>VLOOKUP(Sales[[#This Row],[Product ID]],Products[],4,0)</f>
        <v>481</v>
      </c>
      <c r="K2473" s="1">
        <f>Sales[[#This Row],[Total Sales]]-Sales[[#This Row],[Cost price]]</f>
        <v>308.53999999999996</v>
      </c>
      <c r="L2473" s="1" t="str">
        <f>TEXT(Sales[[#This Row],[Date and Time]],"dddd")</f>
        <v>Sunday</v>
      </c>
      <c r="M2473" s="1" t="str">
        <f>TEXT(Sales[[#This Row],[Date and Time]],"mm")</f>
        <v>03</v>
      </c>
      <c r="N2473" s="10" t="str">
        <f>TEXT(Sales[[#This Row],[Date and Time]],"mmmm")</f>
        <v>March</v>
      </c>
    </row>
    <row r="2474" spans="1:14" x14ac:dyDescent="0.3">
      <c r="A2474" s="1" t="s">
        <v>5942</v>
      </c>
      <c r="B2474" s="2">
        <v>45583.046793981484</v>
      </c>
      <c r="C2474" s="1" t="s">
        <v>3302</v>
      </c>
      <c r="D2474" s="1" t="s">
        <v>2092</v>
      </c>
      <c r="E2474" s="1" t="s">
        <v>3466</v>
      </c>
      <c r="F2474" s="1" t="s">
        <v>3462</v>
      </c>
      <c r="G2474" s="1">
        <v>869.69</v>
      </c>
      <c r="H2474" s="1">
        <v>5</v>
      </c>
      <c r="I2474" s="1">
        <f>Sales[[#This Row],[Selling Price]]*H2474</f>
        <v>4348.4500000000007</v>
      </c>
      <c r="J2474" s="1">
        <f>VLOOKUP(Sales[[#This Row],[Product ID]],Products[],4,0)</f>
        <v>71.47</v>
      </c>
      <c r="K2474" s="1">
        <f>Sales[[#This Row],[Total Sales]]-Sales[[#This Row],[Cost price]]</f>
        <v>4276.9800000000005</v>
      </c>
      <c r="L2474" s="1" t="str">
        <f>TEXT(Sales[[#This Row],[Date and Time]],"dddd")</f>
        <v>Friday</v>
      </c>
      <c r="M2474" s="1" t="str">
        <f>TEXT(Sales[[#This Row],[Date and Time]],"mm")</f>
        <v>10</v>
      </c>
      <c r="N2474" s="10" t="str">
        <f>TEXT(Sales[[#This Row],[Date and Time]],"mmmm")</f>
        <v>October</v>
      </c>
    </row>
    <row r="2475" spans="1:14" x14ac:dyDescent="0.3">
      <c r="A2475" s="1" t="s">
        <v>5943</v>
      </c>
      <c r="B2475" s="2">
        <v>45596.829687500001</v>
      </c>
      <c r="C2475" s="1" t="s">
        <v>3283</v>
      </c>
      <c r="D2475" s="1" t="s">
        <v>2186</v>
      </c>
      <c r="E2475" s="1" t="s">
        <v>3479</v>
      </c>
      <c r="F2475" s="1" t="s">
        <v>3476</v>
      </c>
      <c r="G2475" s="1">
        <v>1036.48</v>
      </c>
      <c r="H2475" s="1">
        <v>8</v>
      </c>
      <c r="I2475" s="1">
        <f>Sales[[#This Row],[Selling Price]]*H2475</f>
        <v>8291.84</v>
      </c>
      <c r="J2475" s="1">
        <f>VLOOKUP(Sales[[#This Row],[Product ID]],Products[],4,0)</f>
        <v>462.14</v>
      </c>
      <c r="K2475" s="1">
        <f>Sales[[#This Row],[Total Sales]]-Sales[[#This Row],[Cost price]]</f>
        <v>7829.7</v>
      </c>
      <c r="L2475" s="1" t="str">
        <f>TEXT(Sales[[#This Row],[Date and Time]],"dddd")</f>
        <v>Thursday</v>
      </c>
      <c r="M2475" s="1" t="str">
        <f>TEXT(Sales[[#This Row],[Date and Time]],"mm")</f>
        <v>10</v>
      </c>
      <c r="N2475" s="10" t="str">
        <f>TEXT(Sales[[#This Row],[Date and Time]],"mmmm")</f>
        <v>October</v>
      </c>
    </row>
    <row r="2476" spans="1:14" x14ac:dyDescent="0.3">
      <c r="A2476" s="1" t="s">
        <v>5944</v>
      </c>
      <c r="B2476" s="2">
        <v>45315.387997685182</v>
      </c>
      <c r="C2476" s="1" t="s">
        <v>3438</v>
      </c>
      <c r="D2476" s="1" t="s">
        <v>938</v>
      </c>
      <c r="E2476" s="1" t="s">
        <v>3471</v>
      </c>
      <c r="F2476" s="1" t="s">
        <v>3472</v>
      </c>
      <c r="G2476" s="1">
        <v>1070.52</v>
      </c>
      <c r="H2476" s="1">
        <v>5</v>
      </c>
      <c r="I2476" s="1">
        <f>Sales[[#This Row],[Selling Price]]*H2476</f>
        <v>5352.6</v>
      </c>
      <c r="J2476" s="1">
        <f>VLOOKUP(Sales[[#This Row],[Product ID]],Products[],4,0)</f>
        <v>751.58</v>
      </c>
      <c r="K2476" s="1">
        <f>Sales[[#This Row],[Total Sales]]-Sales[[#This Row],[Cost price]]</f>
        <v>4601.0200000000004</v>
      </c>
      <c r="L2476" s="1" t="str">
        <f>TEXT(Sales[[#This Row],[Date and Time]],"dddd")</f>
        <v>Wednesday</v>
      </c>
      <c r="M2476" s="1" t="str">
        <f>TEXT(Sales[[#This Row],[Date and Time]],"mm")</f>
        <v>01</v>
      </c>
      <c r="N2476" s="10" t="str">
        <f>TEXT(Sales[[#This Row],[Date and Time]],"mmmm")</f>
        <v>January</v>
      </c>
    </row>
    <row r="2477" spans="1:14" x14ac:dyDescent="0.3">
      <c r="A2477" s="1" t="s">
        <v>5945</v>
      </c>
      <c r="B2477" s="2">
        <v>45575.147465277776</v>
      </c>
      <c r="C2477" s="1" t="s">
        <v>3367</v>
      </c>
      <c r="D2477" s="1" t="s">
        <v>1921</v>
      </c>
      <c r="E2477" s="1" t="s">
        <v>3479</v>
      </c>
      <c r="F2477" s="1" t="s">
        <v>3467</v>
      </c>
      <c r="G2477" s="1">
        <v>1807.56</v>
      </c>
      <c r="H2477" s="1">
        <v>10</v>
      </c>
      <c r="I2477" s="1">
        <f>Sales[[#This Row],[Selling Price]]*H2477</f>
        <v>18075.599999999999</v>
      </c>
      <c r="J2477" s="1">
        <f>VLOOKUP(Sales[[#This Row],[Product ID]],Products[],4,0)</f>
        <v>380.81</v>
      </c>
      <c r="K2477" s="1">
        <f>Sales[[#This Row],[Total Sales]]-Sales[[#This Row],[Cost price]]</f>
        <v>17694.789999999997</v>
      </c>
      <c r="L2477" s="1" t="str">
        <f>TEXT(Sales[[#This Row],[Date and Time]],"dddd")</f>
        <v>Thursday</v>
      </c>
      <c r="M2477" s="1" t="str">
        <f>TEXT(Sales[[#This Row],[Date and Time]],"mm")</f>
        <v>10</v>
      </c>
      <c r="N2477" s="10" t="str">
        <f>TEXT(Sales[[#This Row],[Date and Time]],"mmmm")</f>
        <v>October</v>
      </c>
    </row>
    <row r="2478" spans="1:14" x14ac:dyDescent="0.3">
      <c r="A2478" s="1" t="s">
        <v>5946</v>
      </c>
      <c r="B2478" s="2">
        <v>45547.214849537035</v>
      </c>
      <c r="C2478" s="1" t="s">
        <v>3303</v>
      </c>
      <c r="D2478" s="1" t="s">
        <v>1972</v>
      </c>
      <c r="E2478" s="1" t="s">
        <v>3461</v>
      </c>
      <c r="F2478" s="1" t="s">
        <v>3469</v>
      </c>
      <c r="G2478" s="1">
        <v>1975.67</v>
      </c>
      <c r="H2478" s="1">
        <v>9</v>
      </c>
      <c r="I2478" s="1">
        <f>Sales[[#This Row],[Selling Price]]*H2478</f>
        <v>17781.03</v>
      </c>
      <c r="J2478" s="1">
        <f>VLOOKUP(Sales[[#This Row],[Product ID]],Products[],4,0)</f>
        <v>752.34</v>
      </c>
      <c r="K2478" s="1">
        <f>Sales[[#This Row],[Total Sales]]-Sales[[#This Row],[Cost price]]</f>
        <v>17028.689999999999</v>
      </c>
      <c r="L2478" s="1" t="str">
        <f>TEXT(Sales[[#This Row],[Date and Time]],"dddd")</f>
        <v>Thursday</v>
      </c>
      <c r="M2478" s="1" t="str">
        <f>TEXT(Sales[[#This Row],[Date and Time]],"mm")</f>
        <v>09</v>
      </c>
      <c r="N2478" s="10" t="str">
        <f>TEXT(Sales[[#This Row],[Date and Time]],"mmmm")</f>
        <v>September</v>
      </c>
    </row>
    <row r="2479" spans="1:14" x14ac:dyDescent="0.3">
      <c r="A2479" s="1" t="s">
        <v>5947</v>
      </c>
      <c r="B2479" s="2">
        <v>45482.113206018519</v>
      </c>
      <c r="C2479" s="1" t="s">
        <v>3424</v>
      </c>
      <c r="D2479" s="1" t="s">
        <v>468</v>
      </c>
      <c r="E2479" s="1" t="s">
        <v>3466</v>
      </c>
      <c r="F2479" s="1" t="s">
        <v>3476</v>
      </c>
      <c r="G2479" s="1">
        <v>1425.04</v>
      </c>
      <c r="H2479" s="1">
        <v>10</v>
      </c>
      <c r="I2479" s="1">
        <f>Sales[[#This Row],[Selling Price]]*H2479</f>
        <v>14250.4</v>
      </c>
      <c r="J2479" s="1">
        <f>VLOOKUP(Sales[[#This Row],[Product ID]],Products[],4,0)</f>
        <v>485.76</v>
      </c>
      <c r="K2479" s="1">
        <f>Sales[[#This Row],[Total Sales]]-Sales[[#This Row],[Cost price]]</f>
        <v>13764.64</v>
      </c>
      <c r="L2479" s="1" t="str">
        <f>TEXT(Sales[[#This Row],[Date and Time]],"dddd")</f>
        <v>Tuesday</v>
      </c>
      <c r="M2479" s="1" t="str">
        <f>TEXT(Sales[[#This Row],[Date and Time]],"mm")</f>
        <v>07</v>
      </c>
      <c r="N2479" s="10" t="str">
        <f>TEXT(Sales[[#This Row],[Date and Time]],"mmmm")</f>
        <v>July</v>
      </c>
    </row>
    <row r="2480" spans="1:14" x14ac:dyDescent="0.3">
      <c r="A2480" s="1" t="s">
        <v>5948</v>
      </c>
      <c r="B2480" s="2">
        <v>45348.768726851849</v>
      </c>
      <c r="C2480" s="1" t="s">
        <v>3447</v>
      </c>
      <c r="D2480" s="1" t="s">
        <v>2699</v>
      </c>
      <c r="E2480" s="1" t="s">
        <v>3471</v>
      </c>
      <c r="F2480" s="1" t="s">
        <v>3462</v>
      </c>
      <c r="G2480" s="1">
        <v>1217.83</v>
      </c>
      <c r="H2480" s="1">
        <v>3</v>
      </c>
      <c r="I2480" s="1">
        <f>Sales[[#This Row],[Selling Price]]*H2480</f>
        <v>3653.49</v>
      </c>
      <c r="J2480" s="1">
        <f>VLOOKUP(Sales[[#This Row],[Product ID]],Products[],4,0)</f>
        <v>521.98</v>
      </c>
      <c r="K2480" s="1">
        <f>Sales[[#This Row],[Total Sales]]-Sales[[#This Row],[Cost price]]</f>
        <v>3131.5099999999998</v>
      </c>
      <c r="L2480" s="1" t="str">
        <f>TEXT(Sales[[#This Row],[Date and Time]],"dddd")</f>
        <v>Monday</v>
      </c>
      <c r="M2480" s="1" t="str">
        <f>TEXT(Sales[[#This Row],[Date and Time]],"mm")</f>
        <v>02</v>
      </c>
      <c r="N2480" s="10" t="str">
        <f>TEXT(Sales[[#This Row],[Date and Time]],"mmmm")</f>
        <v>February</v>
      </c>
    </row>
    <row r="2481" spans="1:14" x14ac:dyDescent="0.3">
      <c r="A2481" s="1" t="s">
        <v>5949</v>
      </c>
      <c r="B2481" s="2">
        <v>45320.538356481484</v>
      </c>
      <c r="C2481" s="1" t="s">
        <v>3299</v>
      </c>
      <c r="D2481" s="1" t="s">
        <v>114</v>
      </c>
      <c r="E2481" s="1" t="s">
        <v>3479</v>
      </c>
      <c r="F2481" s="1" t="s">
        <v>3469</v>
      </c>
      <c r="G2481" s="1">
        <v>1523.96</v>
      </c>
      <c r="H2481" s="1">
        <v>7</v>
      </c>
      <c r="I2481" s="1">
        <f>Sales[[#This Row],[Selling Price]]*H2481</f>
        <v>10667.720000000001</v>
      </c>
      <c r="J2481" s="1">
        <f>VLOOKUP(Sales[[#This Row],[Product ID]],Products[],4,0)</f>
        <v>401.98</v>
      </c>
      <c r="K2481" s="1">
        <f>Sales[[#This Row],[Total Sales]]-Sales[[#This Row],[Cost price]]</f>
        <v>10265.740000000002</v>
      </c>
      <c r="L2481" s="1" t="str">
        <f>TEXT(Sales[[#This Row],[Date and Time]],"dddd")</f>
        <v>Monday</v>
      </c>
      <c r="M2481" s="1" t="str">
        <f>TEXT(Sales[[#This Row],[Date and Time]],"mm")</f>
        <v>01</v>
      </c>
      <c r="N2481" s="10" t="str">
        <f>TEXT(Sales[[#This Row],[Date and Time]],"mmmm")</f>
        <v>January</v>
      </c>
    </row>
    <row r="2482" spans="1:14" x14ac:dyDescent="0.3">
      <c r="A2482" s="1" t="s">
        <v>5950</v>
      </c>
      <c r="B2482" s="2">
        <v>45548.119953703703</v>
      </c>
      <c r="C2482" s="1" t="s">
        <v>3415</v>
      </c>
      <c r="D2482" s="1" t="s">
        <v>773</v>
      </c>
      <c r="E2482" s="1" t="s">
        <v>3461</v>
      </c>
      <c r="F2482" s="1" t="s">
        <v>3472</v>
      </c>
      <c r="G2482" s="1">
        <v>1497.92</v>
      </c>
      <c r="H2482" s="1">
        <v>4</v>
      </c>
      <c r="I2482" s="1">
        <f>Sales[[#This Row],[Selling Price]]*H2482</f>
        <v>5991.68</v>
      </c>
      <c r="J2482" s="1">
        <f>VLOOKUP(Sales[[#This Row],[Product ID]],Products[],4,0)</f>
        <v>109.48</v>
      </c>
      <c r="K2482" s="1">
        <f>Sales[[#This Row],[Total Sales]]-Sales[[#This Row],[Cost price]]</f>
        <v>5882.2000000000007</v>
      </c>
      <c r="L2482" s="1" t="str">
        <f>TEXT(Sales[[#This Row],[Date and Time]],"dddd")</f>
        <v>Friday</v>
      </c>
      <c r="M2482" s="1" t="str">
        <f>TEXT(Sales[[#This Row],[Date and Time]],"mm")</f>
        <v>09</v>
      </c>
      <c r="N2482" s="10" t="str">
        <f>TEXT(Sales[[#This Row],[Date and Time]],"mmmm")</f>
        <v>September</v>
      </c>
    </row>
    <row r="2483" spans="1:14" x14ac:dyDescent="0.3">
      <c r="A2483" s="1" t="s">
        <v>5951</v>
      </c>
      <c r="B2483" s="2">
        <v>45343.516018518516</v>
      </c>
      <c r="C2483" s="1" t="s">
        <v>3453</v>
      </c>
      <c r="D2483" s="1" t="s">
        <v>872</v>
      </c>
      <c r="E2483" s="1" t="s">
        <v>3466</v>
      </c>
      <c r="F2483" s="1" t="s">
        <v>3462</v>
      </c>
      <c r="G2483" s="1">
        <v>1566.97</v>
      </c>
      <c r="H2483" s="1">
        <v>8</v>
      </c>
      <c r="I2483" s="1">
        <f>Sales[[#This Row],[Selling Price]]*H2483</f>
        <v>12535.76</v>
      </c>
      <c r="J2483" s="1">
        <f>VLOOKUP(Sales[[#This Row],[Product ID]],Products[],4,0)</f>
        <v>606.07000000000005</v>
      </c>
      <c r="K2483" s="1">
        <f>Sales[[#This Row],[Total Sales]]-Sales[[#This Row],[Cost price]]</f>
        <v>11929.69</v>
      </c>
      <c r="L2483" s="1" t="str">
        <f>TEXT(Sales[[#This Row],[Date and Time]],"dddd")</f>
        <v>Wednesday</v>
      </c>
      <c r="M2483" s="1" t="str">
        <f>TEXT(Sales[[#This Row],[Date and Time]],"mm")</f>
        <v>02</v>
      </c>
      <c r="N2483" s="10" t="str">
        <f>TEXT(Sales[[#This Row],[Date and Time]],"mmmm")</f>
        <v>February</v>
      </c>
    </row>
    <row r="2484" spans="1:14" x14ac:dyDescent="0.3">
      <c r="A2484" s="1" t="s">
        <v>5952</v>
      </c>
      <c r="B2484" s="2">
        <v>45384.841377314813</v>
      </c>
      <c r="C2484" s="1" t="s">
        <v>3249</v>
      </c>
      <c r="D2484" s="1" t="s">
        <v>2076</v>
      </c>
      <c r="E2484" s="1" t="s">
        <v>3466</v>
      </c>
      <c r="F2484" s="1" t="s">
        <v>3476</v>
      </c>
      <c r="G2484" s="1">
        <v>1485.69</v>
      </c>
      <c r="H2484" s="1">
        <v>8</v>
      </c>
      <c r="I2484" s="1">
        <f>Sales[[#This Row],[Selling Price]]*H2484</f>
        <v>11885.52</v>
      </c>
      <c r="J2484" s="1">
        <f>VLOOKUP(Sales[[#This Row],[Product ID]],Products[],4,0)</f>
        <v>866.87</v>
      </c>
      <c r="K2484" s="1">
        <f>Sales[[#This Row],[Total Sales]]-Sales[[#This Row],[Cost price]]</f>
        <v>11018.65</v>
      </c>
      <c r="L2484" s="1" t="str">
        <f>TEXT(Sales[[#This Row],[Date and Time]],"dddd")</f>
        <v>Tuesday</v>
      </c>
      <c r="M2484" s="1" t="str">
        <f>TEXT(Sales[[#This Row],[Date and Time]],"mm")</f>
        <v>04</v>
      </c>
      <c r="N2484" s="10" t="str">
        <f>TEXT(Sales[[#This Row],[Date and Time]],"mmmm")</f>
        <v>April</v>
      </c>
    </row>
    <row r="2485" spans="1:14" x14ac:dyDescent="0.3">
      <c r="A2485" s="1" t="s">
        <v>5953</v>
      </c>
      <c r="B2485" s="2">
        <v>45511.364999999998</v>
      </c>
      <c r="C2485" s="1" t="s">
        <v>3284</v>
      </c>
      <c r="D2485" s="1" t="s">
        <v>94</v>
      </c>
      <c r="E2485" s="1" t="s">
        <v>3479</v>
      </c>
      <c r="F2485" s="1" t="s">
        <v>3472</v>
      </c>
      <c r="G2485" s="1">
        <v>1018.77</v>
      </c>
      <c r="H2485" s="1">
        <v>2</v>
      </c>
      <c r="I2485" s="1">
        <f>Sales[[#This Row],[Selling Price]]*H2485</f>
        <v>2037.54</v>
      </c>
      <c r="J2485" s="1">
        <f>VLOOKUP(Sales[[#This Row],[Product ID]],Products[],4,0)</f>
        <v>644.58000000000004</v>
      </c>
      <c r="K2485" s="1">
        <f>Sales[[#This Row],[Total Sales]]-Sales[[#This Row],[Cost price]]</f>
        <v>1392.96</v>
      </c>
      <c r="L2485" s="1" t="str">
        <f>TEXT(Sales[[#This Row],[Date and Time]],"dddd")</f>
        <v>Wednesday</v>
      </c>
      <c r="M2485" s="1" t="str">
        <f>TEXT(Sales[[#This Row],[Date and Time]],"mm")</f>
        <v>08</v>
      </c>
      <c r="N2485" s="10" t="str">
        <f>TEXT(Sales[[#This Row],[Date and Time]],"mmmm")</f>
        <v>August</v>
      </c>
    </row>
    <row r="2486" spans="1:14" x14ac:dyDescent="0.3">
      <c r="A2486" s="1" t="s">
        <v>5954</v>
      </c>
      <c r="B2486" s="2">
        <v>45604.219583333332</v>
      </c>
      <c r="C2486" s="1" t="s">
        <v>3303</v>
      </c>
      <c r="D2486" s="1" t="s">
        <v>855</v>
      </c>
      <c r="E2486" s="1" t="s">
        <v>3464</v>
      </c>
      <c r="F2486" s="1" t="s">
        <v>3476</v>
      </c>
      <c r="G2486" s="1">
        <v>1060.8599999999999</v>
      </c>
      <c r="H2486" s="1">
        <v>1</v>
      </c>
      <c r="I2486" s="1">
        <f>Sales[[#This Row],[Selling Price]]*H2486</f>
        <v>1060.8599999999999</v>
      </c>
      <c r="J2486" s="1">
        <f>VLOOKUP(Sales[[#This Row],[Product ID]],Products[],4,0)</f>
        <v>752.34</v>
      </c>
      <c r="K2486" s="1">
        <f>Sales[[#This Row],[Total Sales]]-Sales[[#This Row],[Cost price]]</f>
        <v>308.51999999999987</v>
      </c>
      <c r="L2486" s="1" t="str">
        <f>TEXT(Sales[[#This Row],[Date and Time]],"dddd")</f>
        <v>Friday</v>
      </c>
      <c r="M2486" s="1" t="str">
        <f>TEXT(Sales[[#This Row],[Date and Time]],"mm")</f>
        <v>11</v>
      </c>
      <c r="N2486" s="10" t="str">
        <f>TEXT(Sales[[#This Row],[Date and Time]],"mmmm")</f>
        <v>November</v>
      </c>
    </row>
    <row r="2487" spans="1:14" x14ac:dyDescent="0.3">
      <c r="A2487" s="1" t="s">
        <v>5955</v>
      </c>
      <c r="B2487" s="2">
        <v>45380.701944444445</v>
      </c>
      <c r="C2487" s="1" t="s">
        <v>3402</v>
      </c>
      <c r="D2487" s="1" t="s">
        <v>2671</v>
      </c>
      <c r="E2487" s="1" t="s">
        <v>3471</v>
      </c>
      <c r="F2487" s="1" t="s">
        <v>3467</v>
      </c>
      <c r="G2487" s="1">
        <v>295.41000000000003</v>
      </c>
      <c r="H2487" s="1">
        <v>4</v>
      </c>
      <c r="I2487" s="1">
        <f>Sales[[#This Row],[Selling Price]]*H2487</f>
        <v>1181.6400000000001</v>
      </c>
      <c r="J2487" s="1">
        <f>VLOOKUP(Sales[[#This Row],[Product ID]],Products[],4,0)</f>
        <v>581.64</v>
      </c>
      <c r="K2487" s="1">
        <f>Sales[[#This Row],[Total Sales]]-Sales[[#This Row],[Cost price]]</f>
        <v>600.00000000000011</v>
      </c>
      <c r="L2487" s="1" t="str">
        <f>TEXT(Sales[[#This Row],[Date and Time]],"dddd")</f>
        <v>Friday</v>
      </c>
      <c r="M2487" s="1" t="str">
        <f>TEXT(Sales[[#This Row],[Date and Time]],"mm")</f>
        <v>03</v>
      </c>
      <c r="N2487" s="10" t="str">
        <f>TEXT(Sales[[#This Row],[Date and Time]],"mmmm")</f>
        <v>March</v>
      </c>
    </row>
    <row r="2488" spans="1:14" x14ac:dyDescent="0.3">
      <c r="A2488" s="1" t="s">
        <v>5956</v>
      </c>
      <c r="B2488" s="2">
        <v>45295.223993055559</v>
      </c>
      <c r="C2488" s="1" t="s">
        <v>3231</v>
      </c>
      <c r="D2488" s="1" t="s">
        <v>2883</v>
      </c>
      <c r="E2488" s="1" t="s">
        <v>3466</v>
      </c>
      <c r="F2488" s="1" t="s">
        <v>3476</v>
      </c>
      <c r="G2488" s="1">
        <v>756.03</v>
      </c>
      <c r="H2488" s="1">
        <v>7</v>
      </c>
      <c r="I2488" s="1">
        <f>Sales[[#This Row],[Selling Price]]*H2488</f>
        <v>5292.21</v>
      </c>
      <c r="J2488" s="1">
        <f>VLOOKUP(Sales[[#This Row],[Product ID]],Products[],4,0)</f>
        <v>157.37</v>
      </c>
      <c r="K2488" s="1">
        <f>Sales[[#This Row],[Total Sales]]-Sales[[#This Row],[Cost price]]</f>
        <v>5134.84</v>
      </c>
      <c r="L2488" s="1" t="str">
        <f>TEXT(Sales[[#This Row],[Date and Time]],"dddd")</f>
        <v>Thursday</v>
      </c>
      <c r="M2488" s="1" t="str">
        <f>TEXT(Sales[[#This Row],[Date and Time]],"mm")</f>
        <v>01</v>
      </c>
      <c r="N2488" s="10" t="str">
        <f>TEXT(Sales[[#This Row],[Date and Time]],"mmmm")</f>
        <v>January</v>
      </c>
    </row>
    <row r="2489" spans="1:14" x14ac:dyDescent="0.3">
      <c r="A2489" s="1" t="s">
        <v>5957</v>
      </c>
      <c r="B2489" s="2">
        <v>45410.185208333336</v>
      </c>
      <c r="C2489" s="1" t="s">
        <v>3285</v>
      </c>
      <c r="D2489" s="1" t="s">
        <v>1540</v>
      </c>
      <c r="E2489" s="1" t="s">
        <v>3479</v>
      </c>
      <c r="F2489" s="1" t="s">
        <v>3467</v>
      </c>
      <c r="G2489" s="1">
        <v>55.53</v>
      </c>
      <c r="H2489" s="1">
        <v>6</v>
      </c>
      <c r="I2489" s="1">
        <f>Sales[[#This Row],[Selling Price]]*H2489</f>
        <v>333.18</v>
      </c>
      <c r="J2489" s="1">
        <f>VLOOKUP(Sales[[#This Row],[Product ID]],Products[],4,0)</f>
        <v>99.19</v>
      </c>
      <c r="K2489" s="1">
        <f>Sales[[#This Row],[Total Sales]]-Sales[[#This Row],[Cost price]]</f>
        <v>233.99</v>
      </c>
      <c r="L2489" s="1" t="str">
        <f>TEXT(Sales[[#This Row],[Date and Time]],"dddd")</f>
        <v>Sunday</v>
      </c>
      <c r="M2489" s="1" t="str">
        <f>TEXT(Sales[[#This Row],[Date and Time]],"mm")</f>
        <v>04</v>
      </c>
      <c r="N2489" s="10" t="str">
        <f>TEXT(Sales[[#This Row],[Date and Time]],"mmmm")</f>
        <v>April</v>
      </c>
    </row>
    <row r="2490" spans="1:14" x14ac:dyDescent="0.3">
      <c r="A2490" s="1" t="s">
        <v>5958</v>
      </c>
      <c r="B2490" s="2">
        <v>45374.415092592593</v>
      </c>
      <c r="C2490" s="1" t="s">
        <v>3341</v>
      </c>
      <c r="D2490" s="1" t="s">
        <v>55</v>
      </c>
      <c r="E2490" s="1" t="s">
        <v>3479</v>
      </c>
      <c r="F2490" s="1" t="s">
        <v>3462</v>
      </c>
      <c r="G2490" s="1">
        <v>640.03</v>
      </c>
      <c r="H2490" s="1">
        <v>10</v>
      </c>
      <c r="I2490" s="1">
        <f>Sales[[#This Row],[Selling Price]]*H2490</f>
        <v>6400.2999999999993</v>
      </c>
      <c r="J2490" s="1">
        <f>VLOOKUP(Sales[[#This Row],[Product ID]],Products[],4,0)</f>
        <v>77.61</v>
      </c>
      <c r="K2490" s="1">
        <f>Sales[[#This Row],[Total Sales]]-Sales[[#This Row],[Cost price]]</f>
        <v>6322.69</v>
      </c>
      <c r="L2490" s="1" t="str">
        <f>TEXT(Sales[[#This Row],[Date and Time]],"dddd")</f>
        <v>Saturday</v>
      </c>
      <c r="M2490" s="1" t="str">
        <f>TEXT(Sales[[#This Row],[Date and Time]],"mm")</f>
        <v>03</v>
      </c>
      <c r="N2490" s="10" t="str">
        <f>TEXT(Sales[[#This Row],[Date and Time]],"mmmm")</f>
        <v>March</v>
      </c>
    </row>
    <row r="2491" spans="1:14" x14ac:dyDescent="0.3">
      <c r="A2491" s="1" t="s">
        <v>5959</v>
      </c>
      <c r="B2491" s="2">
        <v>45319.079710648148</v>
      </c>
      <c r="C2491" s="1" t="s">
        <v>3360</v>
      </c>
      <c r="D2491" s="1" t="s">
        <v>907</v>
      </c>
      <c r="E2491" s="1" t="s">
        <v>3466</v>
      </c>
      <c r="F2491" s="1" t="s">
        <v>3467</v>
      </c>
      <c r="G2491" s="1">
        <v>1301.3699999999999</v>
      </c>
      <c r="H2491" s="1">
        <v>6</v>
      </c>
      <c r="I2491" s="1">
        <f>Sales[[#This Row],[Selling Price]]*H2491</f>
        <v>7808.2199999999993</v>
      </c>
      <c r="J2491" s="1">
        <f>VLOOKUP(Sales[[#This Row],[Product ID]],Products[],4,0)</f>
        <v>434.88</v>
      </c>
      <c r="K2491" s="1">
        <f>Sales[[#This Row],[Total Sales]]-Sales[[#This Row],[Cost price]]</f>
        <v>7373.3399999999992</v>
      </c>
      <c r="L2491" s="1" t="str">
        <f>TEXT(Sales[[#This Row],[Date and Time]],"dddd")</f>
        <v>Sunday</v>
      </c>
      <c r="M2491" s="1" t="str">
        <f>TEXT(Sales[[#This Row],[Date and Time]],"mm")</f>
        <v>01</v>
      </c>
      <c r="N2491" s="10" t="str">
        <f>TEXT(Sales[[#This Row],[Date and Time]],"mmmm")</f>
        <v>January</v>
      </c>
    </row>
    <row r="2492" spans="1:14" x14ac:dyDescent="0.3">
      <c r="A2492" s="1" t="s">
        <v>5960</v>
      </c>
      <c r="B2492" s="2">
        <v>45374.050300925926</v>
      </c>
      <c r="C2492" s="1" t="s">
        <v>3452</v>
      </c>
      <c r="D2492" s="1" t="s">
        <v>2684</v>
      </c>
      <c r="E2492" s="1" t="s">
        <v>3461</v>
      </c>
      <c r="F2492" s="1" t="s">
        <v>3467</v>
      </c>
      <c r="G2492" s="1">
        <v>368.33</v>
      </c>
      <c r="H2492" s="1">
        <v>3</v>
      </c>
      <c r="I2492" s="1">
        <f>Sales[[#This Row],[Selling Price]]*H2492</f>
        <v>1104.99</v>
      </c>
      <c r="J2492" s="1">
        <f>VLOOKUP(Sales[[#This Row],[Product ID]],Products[],4,0)</f>
        <v>907.07</v>
      </c>
      <c r="K2492" s="1">
        <f>Sales[[#This Row],[Total Sales]]-Sales[[#This Row],[Cost price]]</f>
        <v>197.91999999999996</v>
      </c>
      <c r="L2492" s="1" t="str">
        <f>TEXT(Sales[[#This Row],[Date and Time]],"dddd")</f>
        <v>Saturday</v>
      </c>
      <c r="M2492" s="1" t="str">
        <f>TEXT(Sales[[#This Row],[Date and Time]],"mm")</f>
        <v>03</v>
      </c>
      <c r="N2492" s="10" t="str">
        <f>TEXT(Sales[[#This Row],[Date and Time]],"mmmm")</f>
        <v>March</v>
      </c>
    </row>
    <row r="2493" spans="1:14" x14ac:dyDescent="0.3">
      <c r="A2493" s="1" t="s">
        <v>5961</v>
      </c>
      <c r="B2493" s="2">
        <v>45400.672662037039</v>
      </c>
      <c r="C2493" s="1" t="s">
        <v>3312</v>
      </c>
      <c r="D2493" s="1" t="s">
        <v>377</v>
      </c>
      <c r="E2493" s="1" t="s">
        <v>3466</v>
      </c>
      <c r="F2493" s="1" t="s">
        <v>3476</v>
      </c>
      <c r="G2493" s="1">
        <v>1914.8</v>
      </c>
      <c r="H2493" s="1">
        <v>2</v>
      </c>
      <c r="I2493" s="1">
        <f>Sales[[#This Row],[Selling Price]]*H2493</f>
        <v>3829.6</v>
      </c>
      <c r="J2493" s="1">
        <f>VLOOKUP(Sales[[#This Row],[Product ID]],Products[],4,0)</f>
        <v>193.63</v>
      </c>
      <c r="K2493" s="1">
        <f>Sales[[#This Row],[Total Sales]]-Sales[[#This Row],[Cost price]]</f>
        <v>3635.97</v>
      </c>
      <c r="L2493" s="1" t="str">
        <f>TEXT(Sales[[#This Row],[Date and Time]],"dddd")</f>
        <v>Thursday</v>
      </c>
      <c r="M2493" s="1" t="str">
        <f>TEXT(Sales[[#This Row],[Date and Time]],"mm")</f>
        <v>04</v>
      </c>
      <c r="N2493" s="10" t="str">
        <f>TEXT(Sales[[#This Row],[Date and Time]],"mmmm")</f>
        <v>April</v>
      </c>
    </row>
    <row r="2494" spans="1:14" x14ac:dyDescent="0.3">
      <c r="A2494" s="1" t="s">
        <v>5962</v>
      </c>
      <c r="B2494" s="2">
        <v>45335.123819444445</v>
      </c>
      <c r="C2494" s="1" t="s">
        <v>3453</v>
      </c>
      <c r="D2494" s="1" t="s">
        <v>1728</v>
      </c>
      <c r="E2494" s="1" t="s">
        <v>3464</v>
      </c>
      <c r="F2494" s="1" t="s">
        <v>3476</v>
      </c>
      <c r="G2494" s="1">
        <v>1377.21</v>
      </c>
      <c r="H2494" s="1">
        <v>10</v>
      </c>
      <c r="I2494" s="1">
        <f>Sales[[#This Row],[Selling Price]]*H2494</f>
        <v>13772.1</v>
      </c>
      <c r="J2494" s="1">
        <f>VLOOKUP(Sales[[#This Row],[Product ID]],Products[],4,0)</f>
        <v>606.07000000000005</v>
      </c>
      <c r="K2494" s="1">
        <f>Sales[[#This Row],[Total Sales]]-Sales[[#This Row],[Cost price]]</f>
        <v>13166.03</v>
      </c>
      <c r="L2494" s="1" t="str">
        <f>TEXT(Sales[[#This Row],[Date and Time]],"dddd")</f>
        <v>Tuesday</v>
      </c>
      <c r="M2494" s="1" t="str">
        <f>TEXT(Sales[[#This Row],[Date and Time]],"mm")</f>
        <v>02</v>
      </c>
      <c r="N2494" s="10" t="str">
        <f>TEXT(Sales[[#This Row],[Date and Time]],"mmmm")</f>
        <v>February</v>
      </c>
    </row>
    <row r="2495" spans="1:14" x14ac:dyDescent="0.3">
      <c r="A2495" s="1" t="s">
        <v>5963</v>
      </c>
      <c r="B2495" s="2">
        <v>45447.009942129633</v>
      </c>
      <c r="C2495" s="1" t="s">
        <v>3299</v>
      </c>
      <c r="D2495" s="1" t="s">
        <v>1393</v>
      </c>
      <c r="E2495" s="1" t="s">
        <v>3461</v>
      </c>
      <c r="F2495" s="1" t="s">
        <v>3467</v>
      </c>
      <c r="G2495" s="1">
        <v>614.36</v>
      </c>
      <c r="H2495" s="1">
        <v>6</v>
      </c>
      <c r="I2495" s="1">
        <f>Sales[[#This Row],[Selling Price]]*H2495</f>
        <v>3686.16</v>
      </c>
      <c r="J2495" s="1">
        <f>VLOOKUP(Sales[[#This Row],[Product ID]],Products[],4,0)</f>
        <v>401.98</v>
      </c>
      <c r="K2495" s="1">
        <f>Sales[[#This Row],[Total Sales]]-Sales[[#This Row],[Cost price]]</f>
        <v>3284.18</v>
      </c>
      <c r="L2495" s="1" t="str">
        <f>TEXT(Sales[[#This Row],[Date and Time]],"dddd")</f>
        <v>Tuesday</v>
      </c>
      <c r="M2495" s="1" t="str">
        <f>TEXT(Sales[[#This Row],[Date and Time]],"mm")</f>
        <v>06</v>
      </c>
      <c r="N2495" s="10" t="str">
        <f>TEXT(Sales[[#This Row],[Date and Time]],"mmmm")</f>
        <v>June</v>
      </c>
    </row>
    <row r="2496" spans="1:14" x14ac:dyDescent="0.3">
      <c r="A2496" s="1" t="s">
        <v>5964</v>
      </c>
      <c r="B2496" s="2">
        <v>45448.874386574076</v>
      </c>
      <c r="C2496" s="1" t="s">
        <v>3352</v>
      </c>
      <c r="D2496" s="1" t="s">
        <v>1407</v>
      </c>
      <c r="E2496" s="1" t="s">
        <v>3464</v>
      </c>
      <c r="F2496" s="1" t="s">
        <v>3469</v>
      </c>
      <c r="G2496" s="1">
        <v>998.57</v>
      </c>
      <c r="H2496" s="1">
        <v>8</v>
      </c>
      <c r="I2496" s="1">
        <f>Sales[[#This Row],[Selling Price]]*H2496</f>
        <v>7988.56</v>
      </c>
      <c r="J2496" s="1">
        <f>VLOOKUP(Sales[[#This Row],[Product ID]],Products[],4,0)</f>
        <v>404.57</v>
      </c>
      <c r="K2496" s="1">
        <f>Sales[[#This Row],[Total Sales]]-Sales[[#This Row],[Cost price]]</f>
        <v>7583.9900000000007</v>
      </c>
      <c r="L2496" s="1" t="str">
        <f>TEXT(Sales[[#This Row],[Date and Time]],"dddd")</f>
        <v>Wednesday</v>
      </c>
      <c r="M2496" s="1" t="str">
        <f>TEXT(Sales[[#This Row],[Date and Time]],"mm")</f>
        <v>06</v>
      </c>
      <c r="N2496" s="10" t="str">
        <f>TEXT(Sales[[#This Row],[Date and Time]],"mmmm")</f>
        <v>June</v>
      </c>
    </row>
    <row r="2497" spans="1:14" x14ac:dyDescent="0.3">
      <c r="A2497" s="1" t="s">
        <v>5965</v>
      </c>
      <c r="B2497" s="2">
        <v>45373.103368055556</v>
      </c>
      <c r="C2497" s="1" t="s">
        <v>3402</v>
      </c>
      <c r="D2497" s="1" t="s">
        <v>218</v>
      </c>
      <c r="E2497" s="1" t="s">
        <v>3461</v>
      </c>
      <c r="F2497" s="1" t="s">
        <v>3467</v>
      </c>
      <c r="G2497" s="1">
        <v>838.39</v>
      </c>
      <c r="H2497" s="1">
        <v>3</v>
      </c>
      <c r="I2497" s="1">
        <f>Sales[[#This Row],[Selling Price]]*H2497</f>
        <v>2515.17</v>
      </c>
      <c r="J2497" s="1">
        <f>VLOOKUP(Sales[[#This Row],[Product ID]],Products[],4,0)</f>
        <v>581.64</v>
      </c>
      <c r="K2497" s="1">
        <f>Sales[[#This Row],[Total Sales]]-Sales[[#This Row],[Cost price]]</f>
        <v>1933.5300000000002</v>
      </c>
      <c r="L2497" s="1" t="str">
        <f>TEXT(Sales[[#This Row],[Date and Time]],"dddd")</f>
        <v>Friday</v>
      </c>
      <c r="M2497" s="1" t="str">
        <f>TEXT(Sales[[#This Row],[Date and Time]],"mm")</f>
        <v>03</v>
      </c>
      <c r="N2497" s="10" t="str">
        <f>TEXT(Sales[[#This Row],[Date and Time]],"mmmm")</f>
        <v>March</v>
      </c>
    </row>
    <row r="2498" spans="1:14" x14ac:dyDescent="0.3">
      <c r="A2498" s="1" t="s">
        <v>5966</v>
      </c>
      <c r="B2498" s="2">
        <v>45588.080763888887</v>
      </c>
      <c r="C2498" s="1" t="s">
        <v>3420</v>
      </c>
      <c r="D2498" s="1" t="s">
        <v>3031</v>
      </c>
      <c r="E2498" s="1" t="s">
        <v>3479</v>
      </c>
      <c r="F2498" s="1" t="s">
        <v>3472</v>
      </c>
      <c r="G2498" s="1">
        <v>1107.23</v>
      </c>
      <c r="H2498" s="1">
        <v>4</v>
      </c>
      <c r="I2498" s="1">
        <f>Sales[[#This Row],[Selling Price]]*H2498</f>
        <v>4428.92</v>
      </c>
      <c r="J2498" s="1">
        <f>VLOOKUP(Sales[[#This Row],[Product ID]],Products[],4,0)</f>
        <v>692.47</v>
      </c>
      <c r="K2498" s="1">
        <f>Sales[[#This Row],[Total Sales]]-Sales[[#This Row],[Cost price]]</f>
        <v>3736.45</v>
      </c>
      <c r="L2498" s="1" t="str">
        <f>TEXT(Sales[[#This Row],[Date and Time]],"dddd")</f>
        <v>Wednesday</v>
      </c>
      <c r="M2498" s="1" t="str">
        <f>TEXT(Sales[[#This Row],[Date and Time]],"mm")</f>
        <v>10</v>
      </c>
      <c r="N2498" s="10" t="str">
        <f>TEXT(Sales[[#This Row],[Date and Time]],"mmmm")</f>
        <v>October</v>
      </c>
    </row>
    <row r="2499" spans="1:14" x14ac:dyDescent="0.3">
      <c r="A2499" s="1" t="s">
        <v>5967</v>
      </c>
      <c r="B2499" s="2">
        <v>45353.402106481481</v>
      </c>
      <c r="C2499" s="1" t="s">
        <v>3337</v>
      </c>
      <c r="D2499" s="1" t="s">
        <v>2952</v>
      </c>
      <c r="E2499" s="1" t="s">
        <v>3471</v>
      </c>
      <c r="F2499" s="1" t="s">
        <v>3476</v>
      </c>
      <c r="G2499" s="1">
        <v>305.33</v>
      </c>
      <c r="H2499" s="1">
        <v>10</v>
      </c>
      <c r="I2499" s="1">
        <f>Sales[[#This Row],[Selling Price]]*H2499</f>
        <v>3053.2999999999997</v>
      </c>
      <c r="J2499" s="1">
        <f>VLOOKUP(Sales[[#This Row],[Product ID]],Products[],4,0)</f>
        <v>899.57</v>
      </c>
      <c r="K2499" s="1">
        <f>Sales[[#This Row],[Total Sales]]-Sales[[#This Row],[Cost price]]</f>
        <v>2153.7299999999996</v>
      </c>
      <c r="L2499" s="1" t="str">
        <f>TEXT(Sales[[#This Row],[Date and Time]],"dddd")</f>
        <v>Saturday</v>
      </c>
      <c r="M2499" s="1" t="str">
        <f>TEXT(Sales[[#This Row],[Date and Time]],"mm")</f>
        <v>03</v>
      </c>
      <c r="N2499" s="10" t="str">
        <f>TEXT(Sales[[#This Row],[Date and Time]],"mmmm")</f>
        <v>March</v>
      </c>
    </row>
    <row r="2500" spans="1:14" x14ac:dyDescent="0.3">
      <c r="A2500" s="1" t="s">
        <v>5968</v>
      </c>
      <c r="B2500" s="2">
        <v>45507.993333333332</v>
      </c>
      <c r="C2500" s="1" t="s">
        <v>3417</v>
      </c>
      <c r="D2500" s="1" t="s">
        <v>1284</v>
      </c>
      <c r="E2500" s="1" t="s">
        <v>3471</v>
      </c>
      <c r="F2500" s="1" t="s">
        <v>3472</v>
      </c>
      <c r="G2500" s="1">
        <v>980.2</v>
      </c>
      <c r="H2500" s="1">
        <v>5</v>
      </c>
      <c r="I2500" s="1">
        <f>Sales[[#This Row],[Selling Price]]*H2500</f>
        <v>4901</v>
      </c>
      <c r="J2500" s="1">
        <f>VLOOKUP(Sales[[#This Row],[Product ID]],Products[],4,0)</f>
        <v>648.5</v>
      </c>
      <c r="K2500" s="1">
        <f>Sales[[#This Row],[Total Sales]]-Sales[[#This Row],[Cost price]]</f>
        <v>4252.5</v>
      </c>
      <c r="L2500" s="1" t="str">
        <f>TEXT(Sales[[#This Row],[Date and Time]],"dddd")</f>
        <v>Saturday</v>
      </c>
      <c r="M2500" s="1" t="str">
        <f>TEXT(Sales[[#This Row],[Date and Time]],"mm")</f>
        <v>08</v>
      </c>
      <c r="N2500" s="10" t="str">
        <f>TEXT(Sales[[#This Row],[Date and Time]],"mmmm")</f>
        <v>August</v>
      </c>
    </row>
    <row r="2501" spans="1:14" x14ac:dyDescent="0.3">
      <c r="A2501" s="1" t="s">
        <v>5969</v>
      </c>
      <c r="B2501" s="2">
        <v>45295.394513888888</v>
      </c>
      <c r="C2501" s="1" t="s">
        <v>3430</v>
      </c>
      <c r="D2501" s="1" t="s">
        <v>1831</v>
      </c>
      <c r="E2501" s="1" t="s">
        <v>3479</v>
      </c>
      <c r="F2501" s="1" t="s">
        <v>3472</v>
      </c>
      <c r="G2501" s="1">
        <v>1867.81</v>
      </c>
      <c r="H2501" s="1">
        <v>1</v>
      </c>
      <c r="I2501" s="1">
        <f>Sales[[#This Row],[Selling Price]]*H2501</f>
        <v>1867.81</v>
      </c>
      <c r="J2501" s="1">
        <f>VLOOKUP(Sales[[#This Row],[Product ID]],Products[],4,0)</f>
        <v>102.73</v>
      </c>
      <c r="K2501" s="1">
        <f>Sales[[#This Row],[Total Sales]]-Sales[[#This Row],[Cost price]]</f>
        <v>1765.08</v>
      </c>
      <c r="L2501" s="1" t="str">
        <f>TEXT(Sales[[#This Row],[Date and Time]],"dddd")</f>
        <v>Thursday</v>
      </c>
      <c r="M2501" s="1" t="str">
        <f>TEXT(Sales[[#This Row],[Date and Time]],"mm")</f>
        <v>01</v>
      </c>
      <c r="N2501" s="10" t="str">
        <f>TEXT(Sales[[#This Row],[Date and Time]],"mmmm")</f>
        <v>January</v>
      </c>
    </row>
    <row r="2502" spans="1:14" x14ac:dyDescent="0.3">
      <c r="A2502" s="1" t="s">
        <v>5970</v>
      </c>
      <c r="B2502" s="2">
        <v>45405.207083333335</v>
      </c>
      <c r="C2502" s="1" t="s">
        <v>3311</v>
      </c>
      <c r="D2502" s="1" t="s">
        <v>1784</v>
      </c>
      <c r="E2502" s="1" t="s">
        <v>3479</v>
      </c>
      <c r="F2502" s="1" t="s">
        <v>3467</v>
      </c>
      <c r="G2502" s="1">
        <v>1275.76</v>
      </c>
      <c r="H2502" s="1">
        <v>8</v>
      </c>
      <c r="I2502" s="1">
        <f>Sales[[#This Row],[Selling Price]]*H2502</f>
        <v>10206.08</v>
      </c>
      <c r="J2502" s="1">
        <f>VLOOKUP(Sales[[#This Row],[Product ID]],Products[],4,0)</f>
        <v>961.88</v>
      </c>
      <c r="K2502" s="1">
        <f>Sales[[#This Row],[Total Sales]]-Sales[[#This Row],[Cost price]]</f>
        <v>9244.2000000000007</v>
      </c>
      <c r="L2502" s="1" t="str">
        <f>TEXT(Sales[[#This Row],[Date and Time]],"dddd")</f>
        <v>Tuesday</v>
      </c>
      <c r="M2502" s="1" t="str">
        <f>TEXT(Sales[[#This Row],[Date and Time]],"mm")</f>
        <v>04</v>
      </c>
      <c r="N2502" s="10" t="str">
        <f>TEXT(Sales[[#This Row],[Date and Time]],"mmmm")</f>
        <v>April</v>
      </c>
    </row>
    <row r="2503" spans="1:14" x14ac:dyDescent="0.3">
      <c r="A2503" s="1" t="s">
        <v>5971</v>
      </c>
      <c r="B2503" s="2">
        <v>45548.330891203703</v>
      </c>
      <c r="C2503" s="1" t="s">
        <v>3385</v>
      </c>
      <c r="D2503" s="1" t="s">
        <v>1125</v>
      </c>
      <c r="E2503" s="1" t="s">
        <v>3461</v>
      </c>
      <c r="F2503" s="1" t="s">
        <v>3472</v>
      </c>
      <c r="G2503" s="1">
        <v>1488.7</v>
      </c>
      <c r="H2503" s="1">
        <v>10</v>
      </c>
      <c r="I2503" s="1">
        <f>Sales[[#This Row],[Selling Price]]*H2503</f>
        <v>14887</v>
      </c>
      <c r="J2503" s="1">
        <f>VLOOKUP(Sales[[#This Row],[Product ID]],Products[],4,0)</f>
        <v>28.1</v>
      </c>
      <c r="K2503" s="1">
        <f>Sales[[#This Row],[Total Sales]]-Sales[[#This Row],[Cost price]]</f>
        <v>14858.9</v>
      </c>
      <c r="L2503" s="1" t="str">
        <f>TEXT(Sales[[#This Row],[Date and Time]],"dddd")</f>
        <v>Friday</v>
      </c>
      <c r="M2503" s="1" t="str">
        <f>TEXT(Sales[[#This Row],[Date and Time]],"mm")</f>
        <v>09</v>
      </c>
      <c r="N2503" s="10" t="str">
        <f>TEXT(Sales[[#This Row],[Date and Time]],"mmmm")</f>
        <v>September</v>
      </c>
    </row>
    <row r="2504" spans="1:14" x14ac:dyDescent="0.3">
      <c r="A2504" s="1" t="s">
        <v>5972</v>
      </c>
      <c r="B2504" s="2">
        <v>45570.325578703705</v>
      </c>
      <c r="C2504" s="1" t="s">
        <v>3448</v>
      </c>
      <c r="D2504" s="1" t="s">
        <v>805</v>
      </c>
      <c r="E2504" s="1" t="s">
        <v>3466</v>
      </c>
      <c r="F2504" s="1" t="s">
        <v>3467</v>
      </c>
      <c r="G2504" s="1">
        <v>1651.05</v>
      </c>
      <c r="H2504" s="1">
        <v>10</v>
      </c>
      <c r="I2504" s="1">
        <f>Sales[[#This Row],[Selling Price]]*H2504</f>
        <v>16510.5</v>
      </c>
      <c r="J2504" s="1">
        <f>VLOOKUP(Sales[[#This Row],[Product ID]],Products[],4,0)</f>
        <v>955.51</v>
      </c>
      <c r="K2504" s="1">
        <f>Sales[[#This Row],[Total Sales]]-Sales[[#This Row],[Cost price]]</f>
        <v>15554.99</v>
      </c>
      <c r="L2504" s="1" t="str">
        <f>TEXT(Sales[[#This Row],[Date and Time]],"dddd")</f>
        <v>Saturday</v>
      </c>
      <c r="M2504" s="1" t="str">
        <f>TEXT(Sales[[#This Row],[Date and Time]],"mm")</f>
        <v>10</v>
      </c>
      <c r="N2504" s="10" t="str">
        <f>TEXT(Sales[[#This Row],[Date and Time]],"mmmm")</f>
        <v>October</v>
      </c>
    </row>
    <row r="2505" spans="1:14" x14ac:dyDescent="0.3">
      <c r="A2505" s="1" t="s">
        <v>5973</v>
      </c>
      <c r="B2505" s="2">
        <v>45319.974687499998</v>
      </c>
      <c r="C2505" s="1" t="s">
        <v>3228</v>
      </c>
      <c r="D2505" s="1" t="s">
        <v>3103</v>
      </c>
      <c r="E2505" s="1" t="s">
        <v>3471</v>
      </c>
      <c r="F2505" s="1" t="s">
        <v>3476</v>
      </c>
      <c r="G2505" s="1">
        <v>1646.07</v>
      </c>
      <c r="H2505" s="1">
        <v>1</v>
      </c>
      <c r="I2505" s="1">
        <f>Sales[[#This Row],[Selling Price]]*H2505</f>
        <v>1646.07</v>
      </c>
      <c r="J2505" s="1">
        <f>VLOOKUP(Sales[[#This Row],[Product ID]],Products[],4,0)</f>
        <v>96.13</v>
      </c>
      <c r="K2505" s="1">
        <f>Sales[[#This Row],[Total Sales]]-Sales[[#This Row],[Cost price]]</f>
        <v>1549.94</v>
      </c>
      <c r="L2505" s="1" t="str">
        <f>TEXT(Sales[[#This Row],[Date and Time]],"dddd")</f>
        <v>Sunday</v>
      </c>
      <c r="M2505" s="1" t="str">
        <f>TEXT(Sales[[#This Row],[Date and Time]],"mm")</f>
        <v>01</v>
      </c>
      <c r="N2505" s="10" t="str">
        <f>TEXT(Sales[[#This Row],[Date and Time]],"mmmm")</f>
        <v>January</v>
      </c>
    </row>
    <row r="2506" spans="1:14" x14ac:dyDescent="0.3">
      <c r="A2506" s="1" t="s">
        <v>5974</v>
      </c>
      <c r="B2506" s="2">
        <v>45385.628009259257</v>
      </c>
      <c r="C2506" s="1" t="s">
        <v>3347</v>
      </c>
      <c r="D2506" s="1" t="s">
        <v>3187</v>
      </c>
      <c r="E2506" s="1" t="s">
        <v>3471</v>
      </c>
      <c r="F2506" s="1" t="s">
        <v>3472</v>
      </c>
      <c r="G2506" s="1">
        <v>339.39</v>
      </c>
      <c r="H2506" s="1">
        <v>10</v>
      </c>
      <c r="I2506" s="1">
        <f>Sales[[#This Row],[Selling Price]]*H2506</f>
        <v>3393.8999999999996</v>
      </c>
      <c r="J2506" s="1">
        <f>VLOOKUP(Sales[[#This Row],[Product ID]],Products[],4,0)</f>
        <v>211.14</v>
      </c>
      <c r="K2506" s="1">
        <f>Sales[[#This Row],[Total Sales]]-Sales[[#This Row],[Cost price]]</f>
        <v>3182.7599999999998</v>
      </c>
      <c r="L2506" s="1" t="str">
        <f>TEXT(Sales[[#This Row],[Date and Time]],"dddd")</f>
        <v>Wednesday</v>
      </c>
      <c r="M2506" s="1" t="str">
        <f>TEXT(Sales[[#This Row],[Date and Time]],"mm")</f>
        <v>04</v>
      </c>
      <c r="N2506" s="10" t="str">
        <f>TEXT(Sales[[#This Row],[Date and Time]],"mmmm")</f>
        <v>April</v>
      </c>
    </row>
    <row r="2507" spans="1:14" x14ac:dyDescent="0.3">
      <c r="A2507" s="1" t="s">
        <v>5975</v>
      </c>
      <c r="B2507" s="2">
        <v>45500.024745370371</v>
      </c>
      <c r="C2507" s="1" t="s">
        <v>3420</v>
      </c>
      <c r="D2507" s="1" t="s">
        <v>1119</v>
      </c>
      <c r="E2507" s="1" t="s">
        <v>3461</v>
      </c>
      <c r="F2507" s="1" t="s">
        <v>3472</v>
      </c>
      <c r="G2507" s="1">
        <v>1412.66</v>
      </c>
      <c r="H2507" s="1">
        <v>1</v>
      </c>
      <c r="I2507" s="1">
        <f>Sales[[#This Row],[Selling Price]]*H2507</f>
        <v>1412.66</v>
      </c>
      <c r="J2507" s="1">
        <f>VLOOKUP(Sales[[#This Row],[Product ID]],Products[],4,0)</f>
        <v>692.47</v>
      </c>
      <c r="K2507" s="1">
        <f>Sales[[#This Row],[Total Sales]]-Sales[[#This Row],[Cost price]]</f>
        <v>720.19</v>
      </c>
      <c r="L2507" s="1" t="str">
        <f>TEXT(Sales[[#This Row],[Date and Time]],"dddd")</f>
        <v>Saturday</v>
      </c>
      <c r="M2507" s="1" t="str">
        <f>TEXT(Sales[[#This Row],[Date and Time]],"mm")</f>
        <v>07</v>
      </c>
      <c r="N2507" s="10" t="str">
        <f>TEXT(Sales[[#This Row],[Date and Time]],"mmmm")</f>
        <v>July</v>
      </c>
    </row>
    <row r="2508" spans="1:14" x14ac:dyDescent="0.3">
      <c r="A2508" s="1" t="s">
        <v>5976</v>
      </c>
      <c r="B2508" s="2">
        <v>45356.627384259256</v>
      </c>
      <c r="C2508" s="1" t="s">
        <v>3367</v>
      </c>
      <c r="D2508" s="1" t="s">
        <v>911</v>
      </c>
      <c r="E2508" s="1" t="s">
        <v>3471</v>
      </c>
      <c r="F2508" s="1" t="s">
        <v>3469</v>
      </c>
      <c r="G2508" s="1">
        <v>1158.04</v>
      </c>
      <c r="H2508" s="1">
        <v>4</v>
      </c>
      <c r="I2508" s="1">
        <f>Sales[[#This Row],[Selling Price]]*H2508</f>
        <v>4632.16</v>
      </c>
      <c r="J2508" s="1">
        <f>VLOOKUP(Sales[[#This Row],[Product ID]],Products[],4,0)</f>
        <v>380.81</v>
      </c>
      <c r="K2508" s="1">
        <f>Sales[[#This Row],[Total Sales]]-Sales[[#This Row],[Cost price]]</f>
        <v>4251.3499999999995</v>
      </c>
      <c r="L2508" s="1" t="str">
        <f>TEXT(Sales[[#This Row],[Date and Time]],"dddd")</f>
        <v>Tuesday</v>
      </c>
      <c r="M2508" s="1" t="str">
        <f>TEXT(Sales[[#This Row],[Date and Time]],"mm")</f>
        <v>03</v>
      </c>
      <c r="N2508" s="10" t="str">
        <f>TEXT(Sales[[#This Row],[Date and Time]],"mmmm")</f>
        <v>March</v>
      </c>
    </row>
    <row r="2509" spans="1:14" x14ac:dyDescent="0.3">
      <c r="A2509" s="1" t="s">
        <v>5977</v>
      </c>
      <c r="B2509" s="2">
        <v>45593.329583333332</v>
      </c>
      <c r="C2509" s="1" t="s">
        <v>3293</v>
      </c>
      <c r="D2509" s="1" t="s">
        <v>2270</v>
      </c>
      <c r="E2509" s="1" t="s">
        <v>3479</v>
      </c>
      <c r="F2509" s="1" t="s">
        <v>3469</v>
      </c>
      <c r="G2509" s="1">
        <v>244.55</v>
      </c>
      <c r="H2509" s="1">
        <v>9</v>
      </c>
      <c r="I2509" s="1">
        <f>Sales[[#This Row],[Selling Price]]*H2509</f>
        <v>2200.9500000000003</v>
      </c>
      <c r="J2509" s="1">
        <f>VLOOKUP(Sales[[#This Row],[Product ID]],Products[],4,0)</f>
        <v>174.99</v>
      </c>
      <c r="K2509" s="1">
        <f>Sales[[#This Row],[Total Sales]]-Sales[[#This Row],[Cost price]]</f>
        <v>2025.9600000000003</v>
      </c>
      <c r="L2509" s="1" t="str">
        <f>TEXT(Sales[[#This Row],[Date and Time]],"dddd")</f>
        <v>Monday</v>
      </c>
      <c r="M2509" s="1" t="str">
        <f>TEXT(Sales[[#This Row],[Date and Time]],"mm")</f>
        <v>10</v>
      </c>
      <c r="N2509" s="10" t="str">
        <f>TEXT(Sales[[#This Row],[Date and Time]],"mmmm")</f>
        <v>October</v>
      </c>
    </row>
    <row r="2510" spans="1:14" x14ac:dyDescent="0.3">
      <c r="A2510" s="1" t="s">
        <v>5978</v>
      </c>
      <c r="B2510" s="2">
        <v>45437.999374999999</v>
      </c>
      <c r="C2510" s="1" t="s">
        <v>3426</v>
      </c>
      <c r="D2510" s="1" t="s">
        <v>1669</v>
      </c>
      <c r="E2510" s="1" t="s">
        <v>3464</v>
      </c>
      <c r="F2510" s="1" t="s">
        <v>3462</v>
      </c>
      <c r="G2510" s="1">
        <v>1053.06</v>
      </c>
      <c r="H2510" s="1">
        <v>4</v>
      </c>
      <c r="I2510" s="1">
        <f>Sales[[#This Row],[Selling Price]]*H2510</f>
        <v>4212.24</v>
      </c>
      <c r="J2510" s="1">
        <f>VLOOKUP(Sales[[#This Row],[Product ID]],Products[],4,0)</f>
        <v>18.7</v>
      </c>
      <c r="K2510" s="1">
        <f>Sales[[#This Row],[Total Sales]]-Sales[[#This Row],[Cost price]]</f>
        <v>4193.54</v>
      </c>
      <c r="L2510" s="1" t="str">
        <f>TEXT(Sales[[#This Row],[Date and Time]],"dddd")</f>
        <v>Saturday</v>
      </c>
      <c r="M2510" s="1" t="str">
        <f>TEXT(Sales[[#This Row],[Date and Time]],"mm")</f>
        <v>05</v>
      </c>
      <c r="N2510" s="10" t="str">
        <f>TEXT(Sales[[#This Row],[Date and Time]],"mmmm")</f>
        <v>May</v>
      </c>
    </row>
    <row r="2511" spans="1:14" x14ac:dyDescent="0.3">
      <c r="A2511" s="1" t="s">
        <v>5979</v>
      </c>
      <c r="B2511" s="2">
        <v>45380.434629629628</v>
      </c>
      <c r="C2511" s="1" t="s">
        <v>3282</v>
      </c>
      <c r="D2511" s="1" t="s">
        <v>2928</v>
      </c>
      <c r="E2511" s="1" t="s">
        <v>3461</v>
      </c>
      <c r="F2511" s="1" t="s">
        <v>3467</v>
      </c>
      <c r="G2511" s="1">
        <v>436.33</v>
      </c>
      <c r="H2511" s="1">
        <v>9</v>
      </c>
      <c r="I2511" s="1">
        <f>Sales[[#This Row],[Selling Price]]*H2511</f>
        <v>3926.97</v>
      </c>
      <c r="J2511" s="1">
        <f>VLOOKUP(Sales[[#This Row],[Product ID]],Products[],4,0)</f>
        <v>707.26</v>
      </c>
      <c r="K2511" s="1">
        <f>Sales[[#This Row],[Total Sales]]-Sales[[#This Row],[Cost price]]</f>
        <v>3219.71</v>
      </c>
      <c r="L2511" s="1" t="str">
        <f>TEXT(Sales[[#This Row],[Date and Time]],"dddd")</f>
        <v>Friday</v>
      </c>
      <c r="M2511" s="1" t="str">
        <f>TEXT(Sales[[#This Row],[Date and Time]],"mm")</f>
        <v>03</v>
      </c>
      <c r="N2511" s="10" t="str">
        <f>TEXT(Sales[[#This Row],[Date and Time]],"mmmm")</f>
        <v>March</v>
      </c>
    </row>
    <row r="2512" spans="1:14" x14ac:dyDescent="0.3">
      <c r="A2512" s="1" t="s">
        <v>5980</v>
      </c>
      <c r="B2512" s="2">
        <v>45455.455057870371</v>
      </c>
      <c r="C2512" s="1" t="s">
        <v>3321</v>
      </c>
      <c r="D2512" s="1" t="s">
        <v>562</v>
      </c>
      <c r="E2512" s="1" t="s">
        <v>3464</v>
      </c>
      <c r="F2512" s="1" t="s">
        <v>3462</v>
      </c>
      <c r="G2512" s="1">
        <v>520.49</v>
      </c>
      <c r="H2512" s="1">
        <v>7</v>
      </c>
      <c r="I2512" s="1">
        <f>Sales[[#This Row],[Selling Price]]*H2512</f>
        <v>3643.4300000000003</v>
      </c>
      <c r="J2512" s="1">
        <f>VLOOKUP(Sales[[#This Row],[Product ID]],Products[],4,0)</f>
        <v>57.64</v>
      </c>
      <c r="K2512" s="1">
        <f>Sales[[#This Row],[Total Sales]]-Sales[[#This Row],[Cost price]]</f>
        <v>3585.7900000000004</v>
      </c>
      <c r="L2512" s="1" t="str">
        <f>TEXT(Sales[[#This Row],[Date and Time]],"dddd")</f>
        <v>Wednesday</v>
      </c>
      <c r="M2512" s="1" t="str">
        <f>TEXT(Sales[[#This Row],[Date and Time]],"mm")</f>
        <v>06</v>
      </c>
      <c r="N2512" s="10" t="str">
        <f>TEXT(Sales[[#This Row],[Date and Time]],"mmmm")</f>
        <v>June</v>
      </c>
    </row>
    <row r="2513" spans="1:14" x14ac:dyDescent="0.3">
      <c r="A2513" s="1" t="s">
        <v>5981</v>
      </c>
      <c r="B2513" s="2">
        <v>45579.979456018518</v>
      </c>
      <c r="C2513" s="1" t="s">
        <v>3277</v>
      </c>
      <c r="D2513" s="1" t="s">
        <v>2665</v>
      </c>
      <c r="E2513" s="1" t="s">
        <v>3466</v>
      </c>
      <c r="F2513" s="1" t="s">
        <v>3472</v>
      </c>
      <c r="G2513" s="1">
        <v>956.79</v>
      </c>
      <c r="H2513" s="1">
        <v>8</v>
      </c>
      <c r="I2513" s="1">
        <f>Sales[[#This Row],[Selling Price]]*H2513</f>
        <v>7654.32</v>
      </c>
      <c r="J2513" s="1">
        <f>VLOOKUP(Sales[[#This Row],[Product ID]],Products[],4,0)</f>
        <v>439.15</v>
      </c>
      <c r="K2513" s="1">
        <f>Sales[[#This Row],[Total Sales]]-Sales[[#This Row],[Cost price]]</f>
        <v>7215.17</v>
      </c>
      <c r="L2513" s="1" t="str">
        <f>TEXT(Sales[[#This Row],[Date and Time]],"dddd")</f>
        <v>Monday</v>
      </c>
      <c r="M2513" s="1" t="str">
        <f>TEXT(Sales[[#This Row],[Date and Time]],"mm")</f>
        <v>10</v>
      </c>
      <c r="N2513" s="10" t="str">
        <f>TEXT(Sales[[#This Row],[Date and Time]],"mmmm")</f>
        <v>October</v>
      </c>
    </row>
    <row r="2514" spans="1:14" x14ac:dyDescent="0.3">
      <c r="A2514" s="1" t="s">
        <v>5982</v>
      </c>
      <c r="B2514" s="2">
        <v>45320.272604166668</v>
      </c>
      <c r="C2514" s="1" t="s">
        <v>3333</v>
      </c>
      <c r="D2514" s="1" t="s">
        <v>2783</v>
      </c>
      <c r="E2514" s="1" t="s">
        <v>3466</v>
      </c>
      <c r="F2514" s="1" t="s">
        <v>3469</v>
      </c>
      <c r="G2514" s="1">
        <v>983.33</v>
      </c>
      <c r="H2514" s="1">
        <v>3</v>
      </c>
      <c r="I2514" s="1">
        <f>Sales[[#This Row],[Selling Price]]*H2514</f>
        <v>2949.9900000000002</v>
      </c>
      <c r="J2514" s="1">
        <f>VLOOKUP(Sales[[#This Row],[Product ID]],Products[],4,0)</f>
        <v>783.02</v>
      </c>
      <c r="K2514" s="1">
        <f>Sales[[#This Row],[Total Sales]]-Sales[[#This Row],[Cost price]]</f>
        <v>2166.9700000000003</v>
      </c>
      <c r="L2514" s="1" t="str">
        <f>TEXT(Sales[[#This Row],[Date and Time]],"dddd")</f>
        <v>Monday</v>
      </c>
      <c r="M2514" s="1" t="str">
        <f>TEXT(Sales[[#This Row],[Date and Time]],"mm")</f>
        <v>01</v>
      </c>
      <c r="N2514" s="10" t="str">
        <f>TEXT(Sales[[#This Row],[Date and Time]],"mmmm")</f>
        <v>January</v>
      </c>
    </row>
    <row r="2515" spans="1:14" x14ac:dyDescent="0.3">
      <c r="A2515" s="1" t="s">
        <v>5983</v>
      </c>
      <c r="B2515" s="2">
        <v>45610.395972222221</v>
      </c>
      <c r="C2515" s="1" t="s">
        <v>3429</v>
      </c>
      <c r="D2515" s="1" t="s">
        <v>594</v>
      </c>
      <c r="E2515" s="1" t="s">
        <v>3464</v>
      </c>
      <c r="F2515" s="1" t="s">
        <v>3469</v>
      </c>
      <c r="G2515" s="1">
        <v>557.38</v>
      </c>
      <c r="H2515" s="1">
        <v>10</v>
      </c>
      <c r="I2515" s="1">
        <f>Sales[[#This Row],[Selling Price]]*H2515</f>
        <v>5573.8</v>
      </c>
      <c r="J2515" s="1">
        <f>VLOOKUP(Sales[[#This Row],[Product ID]],Products[],4,0)</f>
        <v>653.88</v>
      </c>
      <c r="K2515" s="1">
        <f>Sales[[#This Row],[Total Sales]]-Sales[[#This Row],[Cost price]]</f>
        <v>4919.92</v>
      </c>
      <c r="L2515" s="1" t="str">
        <f>TEXT(Sales[[#This Row],[Date and Time]],"dddd")</f>
        <v>Thursday</v>
      </c>
      <c r="M2515" s="1" t="str">
        <f>TEXT(Sales[[#This Row],[Date and Time]],"mm")</f>
        <v>11</v>
      </c>
      <c r="N2515" s="10" t="str">
        <f>TEXT(Sales[[#This Row],[Date and Time]],"mmmm")</f>
        <v>November</v>
      </c>
    </row>
    <row r="2516" spans="1:14" x14ac:dyDescent="0.3">
      <c r="A2516" s="1" t="s">
        <v>5984</v>
      </c>
      <c r="B2516" s="2">
        <v>45321.834363425929</v>
      </c>
      <c r="C2516" s="1" t="s">
        <v>3297</v>
      </c>
      <c r="D2516" s="1" t="s">
        <v>895</v>
      </c>
      <c r="E2516" s="1" t="s">
        <v>3479</v>
      </c>
      <c r="F2516" s="1" t="s">
        <v>3467</v>
      </c>
      <c r="G2516" s="1">
        <v>531.49</v>
      </c>
      <c r="H2516" s="1">
        <v>10</v>
      </c>
      <c r="I2516" s="1">
        <f>Sales[[#This Row],[Selling Price]]*H2516</f>
        <v>5314.9</v>
      </c>
      <c r="J2516" s="1">
        <f>VLOOKUP(Sales[[#This Row],[Product ID]],Products[],4,0)</f>
        <v>821.78</v>
      </c>
      <c r="K2516" s="1">
        <f>Sales[[#This Row],[Total Sales]]-Sales[[#This Row],[Cost price]]</f>
        <v>4493.12</v>
      </c>
      <c r="L2516" s="1" t="str">
        <f>TEXT(Sales[[#This Row],[Date and Time]],"dddd")</f>
        <v>Tuesday</v>
      </c>
      <c r="M2516" s="1" t="str">
        <f>TEXT(Sales[[#This Row],[Date and Time]],"mm")</f>
        <v>01</v>
      </c>
      <c r="N2516" s="10" t="str">
        <f>TEXT(Sales[[#This Row],[Date and Time]],"mmmm")</f>
        <v>January</v>
      </c>
    </row>
    <row r="2517" spans="1:14" x14ac:dyDescent="0.3">
      <c r="A2517" s="1" t="s">
        <v>5985</v>
      </c>
      <c r="B2517" s="2">
        <v>45420.130312499998</v>
      </c>
      <c r="C2517" s="1" t="s">
        <v>3332</v>
      </c>
      <c r="D2517" s="1" t="s">
        <v>815</v>
      </c>
      <c r="E2517" s="1" t="s">
        <v>3466</v>
      </c>
      <c r="F2517" s="1" t="s">
        <v>3469</v>
      </c>
      <c r="G2517" s="1">
        <v>1664.19</v>
      </c>
      <c r="H2517" s="1">
        <v>10</v>
      </c>
      <c r="I2517" s="1">
        <f>Sales[[#This Row],[Selling Price]]*H2517</f>
        <v>16641.900000000001</v>
      </c>
      <c r="J2517" s="1">
        <f>VLOOKUP(Sales[[#This Row],[Product ID]],Products[],4,0)</f>
        <v>348.54</v>
      </c>
      <c r="K2517" s="1">
        <f>Sales[[#This Row],[Total Sales]]-Sales[[#This Row],[Cost price]]</f>
        <v>16293.36</v>
      </c>
      <c r="L2517" s="1" t="str">
        <f>TEXT(Sales[[#This Row],[Date and Time]],"dddd")</f>
        <v>Wednesday</v>
      </c>
      <c r="M2517" s="1" t="str">
        <f>TEXT(Sales[[#This Row],[Date and Time]],"mm")</f>
        <v>05</v>
      </c>
      <c r="N2517" s="10" t="str">
        <f>TEXT(Sales[[#This Row],[Date and Time]],"mmmm")</f>
        <v>May</v>
      </c>
    </row>
    <row r="2518" spans="1:14" x14ac:dyDescent="0.3">
      <c r="A2518" s="1" t="s">
        <v>5986</v>
      </c>
      <c r="B2518" s="2">
        <v>45415.058715277781</v>
      </c>
      <c r="C2518" s="1" t="s">
        <v>3296</v>
      </c>
      <c r="D2518" s="1" t="s">
        <v>2307</v>
      </c>
      <c r="E2518" s="1" t="s">
        <v>3471</v>
      </c>
      <c r="F2518" s="1" t="s">
        <v>3469</v>
      </c>
      <c r="G2518" s="1">
        <v>572.97</v>
      </c>
      <c r="H2518" s="1">
        <v>7</v>
      </c>
      <c r="I2518" s="1">
        <f>Sales[[#This Row],[Selling Price]]*H2518</f>
        <v>4010.79</v>
      </c>
      <c r="J2518" s="1">
        <f>VLOOKUP(Sales[[#This Row],[Product ID]],Products[],4,0)</f>
        <v>587.24</v>
      </c>
      <c r="K2518" s="1">
        <f>Sales[[#This Row],[Total Sales]]-Sales[[#This Row],[Cost price]]</f>
        <v>3423.55</v>
      </c>
      <c r="L2518" s="1" t="str">
        <f>TEXT(Sales[[#This Row],[Date and Time]],"dddd")</f>
        <v>Friday</v>
      </c>
      <c r="M2518" s="1" t="str">
        <f>TEXT(Sales[[#This Row],[Date and Time]],"mm")</f>
        <v>05</v>
      </c>
      <c r="N2518" s="10" t="str">
        <f>TEXT(Sales[[#This Row],[Date and Time]],"mmmm")</f>
        <v>May</v>
      </c>
    </row>
    <row r="2519" spans="1:14" x14ac:dyDescent="0.3">
      <c r="A2519" s="1" t="s">
        <v>5987</v>
      </c>
      <c r="B2519" s="2">
        <v>45590.647962962961</v>
      </c>
      <c r="C2519" s="1" t="s">
        <v>3338</v>
      </c>
      <c r="D2519" s="1" t="s">
        <v>2141</v>
      </c>
      <c r="E2519" s="1" t="s">
        <v>3471</v>
      </c>
      <c r="F2519" s="1" t="s">
        <v>3469</v>
      </c>
      <c r="G2519" s="1">
        <v>1409.84</v>
      </c>
      <c r="H2519" s="1">
        <v>5</v>
      </c>
      <c r="I2519" s="1">
        <f>Sales[[#This Row],[Selling Price]]*H2519</f>
        <v>7049.2</v>
      </c>
      <c r="J2519" s="1">
        <f>VLOOKUP(Sales[[#This Row],[Product ID]],Products[],4,0)</f>
        <v>15.69</v>
      </c>
      <c r="K2519" s="1">
        <f>Sales[[#This Row],[Total Sales]]-Sales[[#This Row],[Cost price]]</f>
        <v>7033.51</v>
      </c>
      <c r="L2519" s="1" t="str">
        <f>TEXT(Sales[[#This Row],[Date and Time]],"dddd")</f>
        <v>Friday</v>
      </c>
      <c r="M2519" s="1" t="str">
        <f>TEXT(Sales[[#This Row],[Date and Time]],"mm")</f>
        <v>10</v>
      </c>
      <c r="N2519" s="10" t="str">
        <f>TEXT(Sales[[#This Row],[Date and Time]],"mmmm")</f>
        <v>October</v>
      </c>
    </row>
    <row r="2520" spans="1:14" x14ac:dyDescent="0.3">
      <c r="A2520" s="1" t="s">
        <v>5988</v>
      </c>
      <c r="B2520" s="2">
        <v>45404.974791666667</v>
      </c>
      <c r="C2520" s="1" t="s">
        <v>3347</v>
      </c>
      <c r="D2520" s="1" t="s">
        <v>2242</v>
      </c>
      <c r="E2520" s="1" t="s">
        <v>3471</v>
      </c>
      <c r="F2520" s="1" t="s">
        <v>3476</v>
      </c>
      <c r="G2520" s="1">
        <v>1120.32</v>
      </c>
      <c r="H2520" s="1">
        <v>6</v>
      </c>
      <c r="I2520" s="1">
        <f>Sales[[#This Row],[Selling Price]]*H2520</f>
        <v>6721.92</v>
      </c>
      <c r="J2520" s="1">
        <f>VLOOKUP(Sales[[#This Row],[Product ID]],Products[],4,0)</f>
        <v>211.14</v>
      </c>
      <c r="K2520" s="1">
        <f>Sales[[#This Row],[Total Sales]]-Sales[[#This Row],[Cost price]]</f>
        <v>6510.78</v>
      </c>
      <c r="L2520" s="1" t="str">
        <f>TEXT(Sales[[#This Row],[Date and Time]],"dddd")</f>
        <v>Monday</v>
      </c>
      <c r="M2520" s="1" t="str">
        <f>TEXT(Sales[[#This Row],[Date and Time]],"mm")</f>
        <v>04</v>
      </c>
      <c r="N2520" s="10" t="str">
        <f>TEXT(Sales[[#This Row],[Date and Time]],"mmmm")</f>
        <v>April</v>
      </c>
    </row>
    <row r="2521" spans="1:14" x14ac:dyDescent="0.3">
      <c r="A2521" s="1" t="s">
        <v>5989</v>
      </c>
      <c r="B2521" s="2">
        <v>45600.517592592594</v>
      </c>
      <c r="C2521" s="1" t="s">
        <v>3255</v>
      </c>
      <c r="D2521" s="1" t="s">
        <v>612</v>
      </c>
      <c r="E2521" s="1" t="s">
        <v>3464</v>
      </c>
      <c r="F2521" s="1" t="s">
        <v>3467</v>
      </c>
      <c r="G2521" s="1">
        <v>848.03</v>
      </c>
      <c r="H2521" s="1">
        <v>10</v>
      </c>
      <c r="I2521" s="1">
        <f>Sales[[#This Row],[Selling Price]]*H2521</f>
        <v>8480.2999999999993</v>
      </c>
      <c r="J2521" s="1">
        <f>VLOOKUP(Sales[[#This Row],[Product ID]],Products[],4,0)</f>
        <v>973.48</v>
      </c>
      <c r="K2521" s="1">
        <f>Sales[[#This Row],[Total Sales]]-Sales[[#This Row],[Cost price]]</f>
        <v>7506.82</v>
      </c>
      <c r="L2521" s="1" t="str">
        <f>TEXT(Sales[[#This Row],[Date and Time]],"dddd")</f>
        <v>Monday</v>
      </c>
      <c r="M2521" s="1" t="str">
        <f>TEXT(Sales[[#This Row],[Date and Time]],"mm")</f>
        <v>11</v>
      </c>
      <c r="N2521" s="10" t="str">
        <f>TEXT(Sales[[#This Row],[Date and Time]],"mmmm")</f>
        <v>November</v>
      </c>
    </row>
    <row r="2522" spans="1:14" x14ac:dyDescent="0.3">
      <c r="A2522" s="1" t="s">
        <v>5990</v>
      </c>
      <c r="B2522" s="2">
        <v>45485.52584490741</v>
      </c>
      <c r="C2522" s="1" t="s">
        <v>3385</v>
      </c>
      <c r="D2522" s="1" t="s">
        <v>2079</v>
      </c>
      <c r="E2522" s="1" t="s">
        <v>3479</v>
      </c>
      <c r="F2522" s="1" t="s">
        <v>3476</v>
      </c>
      <c r="G2522" s="1">
        <v>128.32</v>
      </c>
      <c r="H2522" s="1">
        <v>7</v>
      </c>
      <c r="I2522" s="1">
        <f>Sales[[#This Row],[Selling Price]]*H2522</f>
        <v>898.24</v>
      </c>
      <c r="J2522" s="1">
        <f>VLOOKUP(Sales[[#This Row],[Product ID]],Products[],4,0)</f>
        <v>28.1</v>
      </c>
      <c r="K2522" s="1">
        <f>Sales[[#This Row],[Total Sales]]-Sales[[#This Row],[Cost price]]</f>
        <v>870.14</v>
      </c>
      <c r="L2522" s="1" t="str">
        <f>TEXT(Sales[[#This Row],[Date and Time]],"dddd")</f>
        <v>Friday</v>
      </c>
      <c r="M2522" s="1" t="str">
        <f>TEXT(Sales[[#This Row],[Date and Time]],"mm")</f>
        <v>07</v>
      </c>
      <c r="N2522" s="10" t="str">
        <f>TEXT(Sales[[#This Row],[Date and Time]],"mmmm")</f>
        <v>July</v>
      </c>
    </row>
    <row r="2523" spans="1:14" x14ac:dyDescent="0.3">
      <c r="A2523" s="1" t="s">
        <v>5991</v>
      </c>
      <c r="B2523" s="2">
        <v>45369.351550925923</v>
      </c>
      <c r="C2523" s="1" t="s">
        <v>3452</v>
      </c>
      <c r="D2523" s="1" t="s">
        <v>2898</v>
      </c>
      <c r="E2523" s="1" t="s">
        <v>3461</v>
      </c>
      <c r="F2523" s="1" t="s">
        <v>3467</v>
      </c>
      <c r="G2523" s="1">
        <v>1364.53</v>
      </c>
      <c r="H2523" s="1">
        <v>5</v>
      </c>
      <c r="I2523" s="1">
        <f>Sales[[#This Row],[Selling Price]]*H2523</f>
        <v>6822.65</v>
      </c>
      <c r="J2523" s="1">
        <f>VLOOKUP(Sales[[#This Row],[Product ID]],Products[],4,0)</f>
        <v>907.07</v>
      </c>
      <c r="K2523" s="1">
        <f>Sales[[#This Row],[Total Sales]]-Sales[[#This Row],[Cost price]]</f>
        <v>5915.58</v>
      </c>
      <c r="L2523" s="1" t="str">
        <f>TEXT(Sales[[#This Row],[Date and Time]],"dddd")</f>
        <v>Monday</v>
      </c>
      <c r="M2523" s="1" t="str">
        <f>TEXT(Sales[[#This Row],[Date and Time]],"mm")</f>
        <v>03</v>
      </c>
      <c r="N2523" s="10" t="str">
        <f>TEXT(Sales[[#This Row],[Date and Time]],"mmmm")</f>
        <v>March</v>
      </c>
    </row>
    <row r="2524" spans="1:14" x14ac:dyDescent="0.3">
      <c r="A2524" s="1" t="s">
        <v>5992</v>
      </c>
      <c r="B2524" s="2">
        <v>45475.278078703705</v>
      </c>
      <c r="C2524" s="1" t="s">
        <v>3296</v>
      </c>
      <c r="D2524" s="1" t="s">
        <v>3130</v>
      </c>
      <c r="E2524" s="1" t="s">
        <v>3464</v>
      </c>
      <c r="F2524" s="1" t="s">
        <v>3467</v>
      </c>
      <c r="G2524" s="1">
        <v>1717.69</v>
      </c>
      <c r="H2524" s="1">
        <v>2</v>
      </c>
      <c r="I2524" s="1">
        <f>Sales[[#This Row],[Selling Price]]*H2524</f>
        <v>3435.38</v>
      </c>
      <c r="J2524" s="1">
        <f>VLOOKUP(Sales[[#This Row],[Product ID]],Products[],4,0)</f>
        <v>587.24</v>
      </c>
      <c r="K2524" s="1">
        <f>Sales[[#This Row],[Total Sales]]-Sales[[#This Row],[Cost price]]</f>
        <v>2848.1400000000003</v>
      </c>
      <c r="L2524" s="1" t="str">
        <f>TEXT(Sales[[#This Row],[Date and Time]],"dddd")</f>
        <v>Tuesday</v>
      </c>
      <c r="M2524" s="1" t="str">
        <f>TEXT(Sales[[#This Row],[Date and Time]],"mm")</f>
        <v>07</v>
      </c>
      <c r="N2524" s="10" t="str">
        <f>TEXT(Sales[[#This Row],[Date and Time]],"mmmm")</f>
        <v>July</v>
      </c>
    </row>
    <row r="2525" spans="1:14" x14ac:dyDescent="0.3">
      <c r="A2525" s="1" t="s">
        <v>5993</v>
      </c>
      <c r="B2525" s="2">
        <v>45395.604479166665</v>
      </c>
      <c r="C2525" s="1" t="s">
        <v>3345</v>
      </c>
      <c r="D2525" s="1" t="s">
        <v>507</v>
      </c>
      <c r="E2525" s="1" t="s">
        <v>3464</v>
      </c>
      <c r="F2525" s="1" t="s">
        <v>3462</v>
      </c>
      <c r="G2525" s="1">
        <v>247.19</v>
      </c>
      <c r="H2525" s="1">
        <v>5</v>
      </c>
      <c r="I2525" s="1">
        <f>Sales[[#This Row],[Selling Price]]*H2525</f>
        <v>1235.95</v>
      </c>
      <c r="J2525" s="1">
        <f>VLOOKUP(Sales[[#This Row],[Product ID]],Products[],4,0)</f>
        <v>762.47</v>
      </c>
      <c r="K2525" s="1">
        <f>Sales[[#This Row],[Total Sales]]-Sales[[#This Row],[Cost price]]</f>
        <v>473.48</v>
      </c>
      <c r="L2525" s="1" t="str">
        <f>TEXT(Sales[[#This Row],[Date and Time]],"dddd")</f>
        <v>Saturday</v>
      </c>
      <c r="M2525" s="1" t="str">
        <f>TEXT(Sales[[#This Row],[Date and Time]],"mm")</f>
        <v>04</v>
      </c>
      <c r="N2525" s="10" t="str">
        <f>TEXT(Sales[[#This Row],[Date and Time]],"mmmm")</f>
        <v>April</v>
      </c>
    </row>
    <row r="2526" spans="1:14" x14ac:dyDescent="0.3">
      <c r="A2526" s="1" t="s">
        <v>5994</v>
      </c>
      <c r="B2526" s="2">
        <v>45597.485914351855</v>
      </c>
      <c r="C2526" s="1" t="s">
        <v>3409</v>
      </c>
      <c r="D2526" s="1" t="s">
        <v>287</v>
      </c>
      <c r="E2526" s="1" t="s">
        <v>3479</v>
      </c>
      <c r="F2526" s="1" t="s">
        <v>3476</v>
      </c>
      <c r="G2526" s="1">
        <v>1118.03</v>
      </c>
      <c r="H2526" s="1">
        <v>9</v>
      </c>
      <c r="I2526" s="1">
        <f>Sales[[#This Row],[Selling Price]]*H2526</f>
        <v>10062.27</v>
      </c>
      <c r="J2526" s="1">
        <f>VLOOKUP(Sales[[#This Row],[Product ID]],Products[],4,0)</f>
        <v>660.16</v>
      </c>
      <c r="K2526" s="1">
        <f>Sales[[#This Row],[Total Sales]]-Sales[[#This Row],[Cost price]]</f>
        <v>9402.11</v>
      </c>
      <c r="L2526" s="1" t="str">
        <f>TEXT(Sales[[#This Row],[Date and Time]],"dddd")</f>
        <v>Friday</v>
      </c>
      <c r="M2526" s="1" t="str">
        <f>TEXT(Sales[[#This Row],[Date and Time]],"mm")</f>
        <v>11</v>
      </c>
      <c r="N2526" s="10" t="str">
        <f>TEXT(Sales[[#This Row],[Date and Time]],"mmmm")</f>
        <v>November</v>
      </c>
    </row>
    <row r="2527" spans="1:14" x14ac:dyDescent="0.3">
      <c r="A2527" s="1" t="s">
        <v>5995</v>
      </c>
      <c r="B2527" s="2">
        <v>45548.196087962962</v>
      </c>
      <c r="C2527" s="1" t="s">
        <v>3373</v>
      </c>
      <c r="D2527" s="1" t="s">
        <v>37</v>
      </c>
      <c r="E2527" s="1" t="s">
        <v>3471</v>
      </c>
      <c r="F2527" s="1" t="s">
        <v>3462</v>
      </c>
      <c r="G2527" s="1">
        <v>1508.8</v>
      </c>
      <c r="H2527" s="1">
        <v>3</v>
      </c>
      <c r="I2527" s="1">
        <f>Sales[[#This Row],[Selling Price]]*H2527</f>
        <v>4526.3999999999996</v>
      </c>
      <c r="J2527" s="1">
        <f>VLOOKUP(Sales[[#This Row],[Product ID]],Products[],4,0)</f>
        <v>821.86</v>
      </c>
      <c r="K2527" s="1">
        <f>Sales[[#This Row],[Total Sales]]-Sales[[#This Row],[Cost price]]</f>
        <v>3704.5399999999995</v>
      </c>
      <c r="L2527" s="1" t="str">
        <f>TEXT(Sales[[#This Row],[Date and Time]],"dddd")</f>
        <v>Friday</v>
      </c>
      <c r="M2527" s="1" t="str">
        <f>TEXT(Sales[[#This Row],[Date and Time]],"mm")</f>
        <v>09</v>
      </c>
      <c r="N2527" s="10" t="str">
        <f>TEXT(Sales[[#This Row],[Date and Time]],"mmmm")</f>
        <v>September</v>
      </c>
    </row>
    <row r="2528" spans="1:14" x14ac:dyDescent="0.3">
      <c r="A2528" s="1" t="s">
        <v>5996</v>
      </c>
      <c r="B2528" s="2">
        <v>45441.073506944442</v>
      </c>
      <c r="C2528" s="1" t="s">
        <v>3285</v>
      </c>
      <c r="D2528" s="1" t="s">
        <v>3072</v>
      </c>
      <c r="E2528" s="1" t="s">
        <v>3466</v>
      </c>
      <c r="F2528" s="1" t="s">
        <v>3467</v>
      </c>
      <c r="G2528" s="1">
        <v>1540.94</v>
      </c>
      <c r="H2528" s="1">
        <v>9</v>
      </c>
      <c r="I2528" s="1">
        <f>Sales[[#This Row],[Selling Price]]*H2528</f>
        <v>13868.460000000001</v>
      </c>
      <c r="J2528" s="1">
        <f>VLOOKUP(Sales[[#This Row],[Product ID]],Products[],4,0)</f>
        <v>99.19</v>
      </c>
      <c r="K2528" s="1">
        <f>Sales[[#This Row],[Total Sales]]-Sales[[#This Row],[Cost price]]</f>
        <v>13769.27</v>
      </c>
      <c r="L2528" s="1" t="str">
        <f>TEXT(Sales[[#This Row],[Date and Time]],"dddd")</f>
        <v>Wednesday</v>
      </c>
      <c r="M2528" s="1" t="str">
        <f>TEXT(Sales[[#This Row],[Date and Time]],"mm")</f>
        <v>05</v>
      </c>
      <c r="N2528" s="10" t="str">
        <f>TEXT(Sales[[#This Row],[Date and Time]],"mmmm")</f>
        <v>May</v>
      </c>
    </row>
    <row r="2529" spans="1:14" x14ac:dyDescent="0.3">
      <c r="A2529" s="1" t="s">
        <v>5997</v>
      </c>
      <c r="B2529" s="2">
        <v>45496.947557870371</v>
      </c>
      <c r="C2529" s="1" t="s">
        <v>3377</v>
      </c>
      <c r="D2529" s="1" t="s">
        <v>2969</v>
      </c>
      <c r="E2529" s="1" t="s">
        <v>3464</v>
      </c>
      <c r="F2529" s="1" t="s">
        <v>3476</v>
      </c>
      <c r="G2529" s="1">
        <v>1580.02</v>
      </c>
      <c r="H2529" s="1">
        <v>8</v>
      </c>
      <c r="I2529" s="1">
        <f>Sales[[#This Row],[Selling Price]]*H2529</f>
        <v>12640.16</v>
      </c>
      <c r="J2529" s="1">
        <f>VLOOKUP(Sales[[#This Row],[Product ID]],Products[],4,0)</f>
        <v>409.39</v>
      </c>
      <c r="K2529" s="1">
        <f>Sales[[#This Row],[Total Sales]]-Sales[[#This Row],[Cost price]]</f>
        <v>12230.77</v>
      </c>
      <c r="L2529" s="1" t="str">
        <f>TEXT(Sales[[#This Row],[Date and Time]],"dddd")</f>
        <v>Tuesday</v>
      </c>
      <c r="M2529" s="1" t="str">
        <f>TEXT(Sales[[#This Row],[Date and Time]],"mm")</f>
        <v>07</v>
      </c>
      <c r="N2529" s="10" t="str">
        <f>TEXT(Sales[[#This Row],[Date and Time]],"mmmm")</f>
        <v>July</v>
      </c>
    </row>
    <row r="2530" spans="1:14" x14ac:dyDescent="0.3">
      <c r="A2530" s="1" t="s">
        <v>5998</v>
      </c>
      <c r="B2530" s="2">
        <v>45349.548020833332</v>
      </c>
      <c r="C2530" s="1" t="s">
        <v>3362</v>
      </c>
      <c r="D2530" s="1" t="s">
        <v>1287</v>
      </c>
      <c r="E2530" s="1" t="s">
        <v>3466</v>
      </c>
      <c r="F2530" s="1" t="s">
        <v>3472</v>
      </c>
      <c r="G2530" s="1">
        <v>1328.42</v>
      </c>
      <c r="H2530" s="1">
        <v>3</v>
      </c>
      <c r="I2530" s="1">
        <f>Sales[[#This Row],[Selling Price]]*H2530</f>
        <v>3985.26</v>
      </c>
      <c r="J2530" s="1">
        <f>VLOOKUP(Sales[[#This Row],[Product ID]],Products[],4,0)</f>
        <v>282.68</v>
      </c>
      <c r="K2530" s="1">
        <f>Sales[[#This Row],[Total Sales]]-Sales[[#This Row],[Cost price]]</f>
        <v>3702.5800000000004</v>
      </c>
      <c r="L2530" s="1" t="str">
        <f>TEXT(Sales[[#This Row],[Date and Time]],"dddd")</f>
        <v>Tuesday</v>
      </c>
      <c r="M2530" s="1" t="str">
        <f>TEXT(Sales[[#This Row],[Date and Time]],"mm")</f>
        <v>02</v>
      </c>
      <c r="N2530" s="10" t="str">
        <f>TEXT(Sales[[#This Row],[Date and Time]],"mmmm")</f>
        <v>February</v>
      </c>
    </row>
    <row r="2531" spans="1:14" x14ac:dyDescent="0.3">
      <c r="A2531" s="1" t="s">
        <v>5999</v>
      </c>
      <c r="B2531" s="2">
        <v>45426.569918981484</v>
      </c>
      <c r="C2531" s="1" t="s">
        <v>3398</v>
      </c>
      <c r="D2531" s="1" t="s">
        <v>1744</v>
      </c>
      <c r="E2531" s="1" t="s">
        <v>3464</v>
      </c>
      <c r="F2531" s="1" t="s">
        <v>3472</v>
      </c>
      <c r="G2531" s="1">
        <v>446.3</v>
      </c>
      <c r="H2531" s="1">
        <v>6</v>
      </c>
      <c r="I2531" s="1">
        <f>Sales[[#This Row],[Selling Price]]*H2531</f>
        <v>2677.8</v>
      </c>
      <c r="J2531" s="1">
        <f>VLOOKUP(Sales[[#This Row],[Product ID]],Products[],4,0)</f>
        <v>789.58</v>
      </c>
      <c r="K2531" s="1">
        <f>Sales[[#This Row],[Total Sales]]-Sales[[#This Row],[Cost price]]</f>
        <v>1888.2200000000003</v>
      </c>
      <c r="L2531" s="1" t="str">
        <f>TEXT(Sales[[#This Row],[Date and Time]],"dddd")</f>
        <v>Tuesday</v>
      </c>
      <c r="M2531" s="1" t="str">
        <f>TEXT(Sales[[#This Row],[Date and Time]],"mm")</f>
        <v>05</v>
      </c>
      <c r="N2531" s="10" t="str">
        <f>TEXT(Sales[[#This Row],[Date and Time]],"mmmm")</f>
        <v>May</v>
      </c>
    </row>
    <row r="2532" spans="1:14" x14ac:dyDescent="0.3">
      <c r="A2532" s="1" t="s">
        <v>6000</v>
      </c>
      <c r="B2532" s="2">
        <v>45605.040081018517</v>
      </c>
      <c r="C2532" s="1" t="s">
        <v>3292</v>
      </c>
      <c r="D2532" s="1" t="s">
        <v>1399</v>
      </c>
      <c r="E2532" s="1" t="s">
        <v>3461</v>
      </c>
      <c r="F2532" s="1" t="s">
        <v>3472</v>
      </c>
      <c r="G2532" s="1">
        <v>697.91</v>
      </c>
      <c r="H2532" s="1">
        <v>5</v>
      </c>
      <c r="I2532" s="1">
        <f>Sales[[#This Row],[Selling Price]]*H2532</f>
        <v>3489.5499999999997</v>
      </c>
      <c r="J2532" s="1">
        <f>VLOOKUP(Sales[[#This Row],[Product ID]],Products[],4,0)</f>
        <v>321.19</v>
      </c>
      <c r="K2532" s="1">
        <f>Sales[[#This Row],[Total Sales]]-Sales[[#This Row],[Cost price]]</f>
        <v>3168.3599999999997</v>
      </c>
      <c r="L2532" s="1" t="str">
        <f>TEXT(Sales[[#This Row],[Date and Time]],"dddd")</f>
        <v>Saturday</v>
      </c>
      <c r="M2532" s="1" t="str">
        <f>TEXT(Sales[[#This Row],[Date and Time]],"mm")</f>
        <v>11</v>
      </c>
      <c r="N2532" s="10" t="str">
        <f>TEXT(Sales[[#This Row],[Date and Time]],"mmmm")</f>
        <v>November</v>
      </c>
    </row>
    <row r="2533" spans="1:14" x14ac:dyDescent="0.3">
      <c r="A2533" s="1" t="s">
        <v>6001</v>
      </c>
      <c r="B2533" s="2">
        <v>45578.718923611108</v>
      </c>
      <c r="C2533" s="1" t="s">
        <v>3253</v>
      </c>
      <c r="D2533" s="1" t="s">
        <v>2013</v>
      </c>
      <c r="E2533" s="1" t="s">
        <v>3464</v>
      </c>
      <c r="F2533" s="1" t="s">
        <v>3472</v>
      </c>
      <c r="G2533" s="1">
        <v>1376.03</v>
      </c>
      <c r="H2533" s="1">
        <v>10</v>
      </c>
      <c r="I2533" s="1">
        <f>Sales[[#This Row],[Selling Price]]*H2533</f>
        <v>13760.3</v>
      </c>
      <c r="J2533" s="1">
        <f>VLOOKUP(Sales[[#This Row],[Product ID]],Products[],4,0)</f>
        <v>34.31</v>
      </c>
      <c r="K2533" s="1">
        <f>Sales[[#This Row],[Total Sales]]-Sales[[#This Row],[Cost price]]</f>
        <v>13725.99</v>
      </c>
      <c r="L2533" s="1" t="str">
        <f>TEXT(Sales[[#This Row],[Date and Time]],"dddd")</f>
        <v>Sunday</v>
      </c>
      <c r="M2533" s="1" t="str">
        <f>TEXT(Sales[[#This Row],[Date and Time]],"mm")</f>
        <v>10</v>
      </c>
      <c r="N2533" s="10" t="str">
        <f>TEXT(Sales[[#This Row],[Date and Time]],"mmmm")</f>
        <v>October</v>
      </c>
    </row>
    <row r="2534" spans="1:14" x14ac:dyDescent="0.3">
      <c r="A2534" s="1" t="s">
        <v>6002</v>
      </c>
      <c r="B2534" s="2">
        <v>45415.793495370373</v>
      </c>
      <c r="C2534" s="1" t="s">
        <v>3312</v>
      </c>
      <c r="D2534" s="1" t="s">
        <v>2397</v>
      </c>
      <c r="E2534" s="1" t="s">
        <v>3471</v>
      </c>
      <c r="F2534" s="1" t="s">
        <v>3469</v>
      </c>
      <c r="G2534" s="1">
        <v>1523.84</v>
      </c>
      <c r="H2534" s="1">
        <v>9</v>
      </c>
      <c r="I2534" s="1">
        <f>Sales[[#This Row],[Selling Price]]*H2534</f>
        <v>13714.56</v>
      </c>
      <c r="J2534" s="1">
        <f>VLOOKUP(Sales[[#This Row],[Product ID]],Products[],4,0)</f>
        <v>193.63</v>
      </c>
      <c r="K2534" s="1">
        <f>Sales[[#This Row],[Total Sales]]-Sales[[#This Row],[Cost price]]</f>
        <v>13520.93</v>
      </c>
      <c r="L2534" s="1" t="str">
        <f>TEXT(Sales[[#This Row],[Date and Time]],"dddd")</f>
        <v>Friday</v>
      </c>
      <c r="M2534" s="1" t="str">
        <f>TEXT(Sales[[#This Row],[Date and Time]],"mm")</f>
        <v>05</v>
      </c>
      <c r="N2534" s="10" t="str">
        <f>TEXT(Sales[[#This Row],[Date and Time]],"mmmm")</f>
        <v>May</v>
      </c>
    </row>
    <row r="2535" spans="1:14" x14ac:dyDescent="0.3">
      <c r="A2535" s="1" t="s">
        <v>6003</v>
      </c>
      <c r="B2535" s="2">
        <v>45384.860243055555</v>
      </c>
      <c r="C2535" s="1" t="s">
        <v>3312</v>
      </c>
      <c r="D2535" s="1" t="s">
        <v>365</v>
      </c>
      <c r="E2535" s="1" t="s">
        <v>3471</v>
      </c>
      <c r="F2535" s="1" t="s">
        <v>3472</v>
      </c>
      <c r="G2535" s="1">
        <v>895.59</v>
      </c>
      <c r="H2535" s="1">
        <v>8</v>
      </c>
      <c r="I2535" s="1">
        <f>Sales[[#This Row],[Selling Price]]*H2535</f>
        <v>7164.72</v>
      </c>
      <c r="J2535" s="1">
        <f>VLOOKUP(Sales[[#This Row],[Product ID]],Products[],4,0)</f>
        <v>193.63</v>
      </c>
      <c r="K2535" s="1">
        <f>Sales[[#This Row],[Total Sales]]-Sales[[#This Row],[Cost price]]</f>
        <v>6971.09</v>
      </c>
      <c r="L2535" s="1" t="str">
        <f>TEXT(Sales[[#This Row],[Date and Time]],"dddd")</f>
        <v>Tuesday</v>
      </c>
      <c r="M2535" s="1" t="str">
        <f>TEXT(Sales[[#This Row],[Date and Time]],"mm")</f>
        <v>04</v>
      </c>
      <c r="N2535" s="10" t="str">
        <f>TEXT(Sales[[#This Row],[Date and Time]],"mmmm")</f>
        <v>April</v>
      </c>
    </row>
    <row r="2536" spans="1:14" x14ac:dyDescent="0.3">
      <c r="A2536" s="1" t="s">
        <v>6004</v>
      </c>
      <c r="B2536" s="2">
        <v>45529.022256944445</v>
      </c>
      <c r="C2536" s="1" t="s">
        <v>3318</v>
      </c>
      <c r="D2536" s="1" t="s">
        <v>1166</v>
      </c>
      <c r="E2536" s="1" t="s">
        <v>3464</v>
      </c>
      <c r="F2536" s="1" t="s">
        <v>3467</v>
      </c>
      <c r="G2536" s="1">
        <v>1783.95</v>
      </c>
      <c r="H2536" s="1">
        <v>8</v>
      </c>
      <c r="I2536" s="1">
        <f>Sales[[#This Row],[Selling Price]]*H2536</f>
        <v>14271.6</v>
      </c>
      <c r="J2536" s="1">
        <f>VLOOKUP(Sales[[#This Row],[Product ID]],Products[],4,0)</f>
        <v>69.03</v>
      </c>
      <c r="K2536" s="1">
        <f>Sales[[#This Row],[Total Sales]]-Sales[[#This Row],[Cost price]]</f>
        <v>14202.57</v>
      </c>
      <c r="L2536" s="1" t="str">
        <f>TEXT(Sales[[#This Row],[Date and Time]],"dddd")</f>
        <v>Sunday</v>
      </c>
      <c r="M2536" s="1" t="str">
        <f>TEXT(Sales[[#This Row],[Date and Time]],"mm")</f>
        <v>08</v>
      </c>
      <c r="N2536" s="10" t="str">
        <f>TEXT(Sales[[#This Row],[Date and Time]],"mmmm")</f>
        <v>August</v>
      </c>
    </row>
    <row r="2537" spans="1:14" x14ac:dyDescent="0.3">
      <c r="A2537" s="1" t="s">
        <v>6005</v>
      </c>
      <c r="B2537" s="2">
        <v>45409.998391203706</v>
      </c>
      <c r="C2537" s="1" t="s">
        <v>3381</v>
      </c>
      <c r="D2537" s="1" t="s">
        <v>1323</v>
      </c>
      <c r="E2537" s="1" t="s">
        <v>3466</v>
      </c>
      <c r="F2537" s="1" t="s">
        <v>3462</v>
      </c>
      <c r="G2537" s="1">
        <v>111.78</v>
      </c>
      <c r="H2537" s="1">
        <v>6</v>
      </c>
      <c r="I2537" s="1">
        <f>Sales[[#This Row],[Selling Price]]*H2537</f>
        <v>670.68000000000006</v>
      </c>
      <c r="J2537" s="1">
        <f>VLOOKUP(Sales[[#This Row],[Product ID]],Products[],4,0)</f>
        <v>505.04</v>
      </c>
      <c r="K2537" s="1">
        <f>Sales[[#This Row],[Total Sales]]-Sales[[#This Row],[Cost price]]</f>
        <v>165.64000000000004</v>
      </c>
      <c r="L2537" s="1" t="str">
        <f>TEXT(Sales[[#This Row],[Date and Time]],"dddd")</f>
        <v>Saturday</v>
      </c>
      <c r="M2537" s="1" t="str">
        <f>TEXT(Sales[[#This Row],[Date and Time]],"mm")</f>
        <v>04</v>
      </c>
      <c r="N2537" s="10" t="str">
        <f>TEXT(Sales[[#This Row],[Date and Time]],"mmmm")</f>
        <v>April</v>
      </c>
    </row>
    <row r="2538" spans="1:14" x14ac:dyDescent="0.3">
      <c r="A2538" s="1" t="s">
        <v>6006</v>
      </c>
      <c r="B2538" s="2">
        <v>45446.566886574074</v>
      </c>
      <c r="C2538" s="1" t="s">
        <v>3395</v>
      </c>
      <c r="D2538" s="1" t="s">
        <v>295</v>
      </c>
      <c r="E2538" s="1" t="s">
        <v>3464</v>
      </c>
      <c r="F2538" s="1" t="s">
        <v>3469</v>
      </c>
      <c r="G2538" s="1">
        <v>1804.42</v>
      </c>
      <c r="H2538" s="1">
        <v>2</v>
      </c>
      <c r="I2538" s="1">
        <f>Sales[[#This Row],[Selling Price]]*H2538</f>
        <v>3608.84</v>
      </c>
      <c r="J2538" s="1">
        <f>VLOOKUP(Sales[[#This Row],[Product ID]],Products[],4,0)</f>
        <v>102.72</v>
      </c>
      <c r="K2538" s="1">
        <f>Sales[[#This Row],[Total Sales]]-Sales[[#This Row],[Cost price]]</f>
        <v>3506.1200000000003</v>
      </c>
      <c r="L2538" s="1" t="str">
        <f>TEXT(Sales[[#This Row],[Date and Time]],"dddd")</f>
        <v>Monday</v>
      </c>
      <c r="M2538" s="1" t="str">
        <f>TEXT(Sales[[#This Row],[Date and Time]],"mm")</f>
        <v>06</v>
      </c>
      <c r="N2538" s="10" t="str">
        <f>TEXT(Sales[[#This Row],[Date and Time]],"mmmm")</f>
        <v>June</v>
      </c>
    </row>
    <row r="2539" spans="1:14" x14ac:dyDescent="0.3">
      <c r="A2539" s="1" t="s">
        <v>6007</v>
      </c>
      <c r="B2539" s="2">
        <v>45527.424386574072</v>
      </c>
      <c r="C2539" s="1" t="s">
        <v>3369</v>
      </c>
      <c r="D2539" s="1" t="s">
        <v>2255</v>
      </c>
      <c r="E2539" s="1" t="s">
        <v>3466</v>
      </c>
      <c r="F2539" s="1" t="s">
        <v>3469</v>
      </c>
      <c r="G2539" s="1">
        <v>382.83</v>
      </c>
      <c r="H2539" s="1">
        <v>5</v>
      </c>
      <c r="I2539" s="1">
        <f>Sales[[#This Row],[Selling Price]]*H2539</f>
        <v>1914.1499999999999</v>
      </c>
      <c r="J2539" s="1">
        <f>VLOOKUP(Sales[[#This Row],[Product ID]],Products[],4,0)</f>
        <v>417.49</v>
      </c>
      <c r="K2539" s="1">
        <f>Sales[[#This Row],[Total Sales]]-Sales[[#This Row],[Cost price]]</f>
        <v>1496.6599999999999</v>
      </c>
      <c r="L2539" s="1" t="str">
        <f>TEXT(Sales[[#This Row],[Date and Time]],"dddd")</f>
        <v>Friday</v>
      </c>
      <c r="M2539" s="1" t="str">
        <f>TEXT(Sales[[#This Row],[Date and Time]],"mm")</f>
        <v>08</v>
      </c>
      <c r="N2539" s="10" t="str">
        <f>TEXT(Sales[[#This Row],[Date and Time]],"mmmm")</f>
        <v>August</v>
      </c>
    </row>
    <row r="2540" spans="1:14" x14ac:dyDescent="0.3">
      <c r="A2540" s="1" t="s">
        <v>6008</v>
      </c>
      <c r="B2540" s="2">
        <v>45470.943506944444</v>
      </c>
      <c r="C2540" s="1" t="s">
        <v>3426</v>
      </c>
      <c r="D2540" s="1" t="s">
        <v>2201</v>
      </c>
      <c r="E2540" s="1" t="s">
        <v>3461</v>
      </c>
      <c r="F2540" s="1" t="s">
        <v>3472</v>
      </c>
      <c r="G2540" s="1">
        <v>754.93</v>
      </c>
      <c r="H2540" s="1">
        <v>1</v>
      </c>
      <c r="I2540" s="1">
        <f>Sales[[#This Row],[Selling Price]]*H2540</f>
        <v>754.93</v>
      </c>
      <c r="J2540" s="1">
        <f>VLOOKUP(Sales[[#This Row],[Product ID]],Products[],4,0)</f>
        <v>18.7</v>
      </c>
      <c r="K2540" s="1">
        <f>Sales[[#This Row],[Total Sales]]-Sales[[#This Row],[Cost price]]</f>
        <v>736.2299999999999</v>
      </c>
      <c r="L2540" s="1" t="str">
        <f>TEXT(Sales[[#This Row],[Date and Time]],"dddd")</f>
        <v>Thursday</v>
      </c>
      <c r="M2540" s="1" t="str">
        <f>TEXT(Sales[[#This Row],[Date and Time]],"mm")</f>
        <v>06</v>
      </c>
      <c r="N2540" s="10" t="str">
        <f>TEXT(Sales[[#This Row],[Date and Time]],"mmmm")</f>
        <v>June</v>
      </c>
    </row>
    <row r="2541" spans="1:14" x14ac:dyDescent="0.3">
      <c r="A2541" s="1" t="s">
        <v>6009</v>
      </c>
      <c r="B2541" s="2">
        <v>45327.962847222225</v>
      </c>
      <c r="C2541" s="1" t="s">
        <v>3415</v>
      </c>
      <c r="D2541" s="1" t="s">
        <v>2448</v>
      </c>
      <c r="E2541" s="1" t="s">
        <v>3479</v>
      </c>
      <c r="F2541" s="1" t="s">
        <v>3469</v>
      </c>
      <c r="G2541" s="1">
        <v>413.15</v>
      </c>
      <c r="H2541" s="1">
        <v>10</v>
      </c>
      <c r="I2541" s="1">
        <f>Sales[[#This Row],[Selling Price]]*H2541</f>
        <v>4131.5</v>
      </c>
      <c r="J2541" s="1">
        <f>VLOOKUP(Sales[[#This Row],[Product ID]],Products[],4,0)</f>
        <v>109.48</v>
      </c>
      <c r="K2541" s="1">
        <f>Sales[[#This Row],[Total Sales]]-Sales[[#This Row],[Cost price]]</f>
        <v>4022.02</v>
      </c>
      <c r="L2541" s="1" t="str">
        <f>TEXT(Sales[[#This Row],[Date and Time]],"dddd")</f>
        <v>Monday</v>
      </c>
      <c r="M2541" s="1" t="str">
        <f>TEXT(Sales[[#This Row],[Date and Time]],"mm")</f>
        <v>02</v>
      </c>
      <c r="N2541" s="10" t="str">
        <f>TEXT(Sales[[#This Row],[Date and Time]],"mmmm")</f>
        <v>February</v>
      </c>
    </row>
    <row r="2542" spans="1:14" x14ac:dyDescent="0.3">
      <c r="A2542" s="1" t="s">
        <v>6010</v>
      </c>
      <c r="B2542" s="2">
        <v>45389.04314814815</v>
      </c>
      <c r="C2542" s="1" t="s">
        <v>3321</v>
      </c>
      <c r="D2542" s="1" t="s">
        <v>1978</v>
      </c>
      <c r="E2542" s="1" t="s">
        <v>3479</v>
      </c>
      <c r="F2542" s="1" t="s">
        <v>3467</v>
      </c>
      <c r="G2542" s="1">
        <v>904.28</v>
      </c>
      <c r="H2542" s="1">
        <v>5</v>
      </c>
      <c r="I2542" s="1">
        <f>Sales[[#This Row],[Selling Price]]*H2542</f>
        <v>4521.3999999999996</v>
      </c>
      <c r="J2542" s="1">
        <f>VLOOKUP(Sales[[#This Row],[Product ID]],Products[],4,0)</f>
        <v>57.64</v>
      </c>
      <c r="K2542" s="1">
        <f>Sales[[#This Row],[Total Sales]]-Sales[[#This Row],[Cost price]]</f>
        <v>4463.7599999999993</v>
      </c>
      <c r="L2542" s="1" t="str">
        <f>TEXT(Sales[[#This Row],[Date and Time]],"dddd")</f>
        <v>Sunday</v>
      </c>
      <c r="M2542" s="1" t="str">
        <f>TEXT(Sales[[#This Row],[Date and Time]],"mm")</f>
        <v>04</v>
      </c>
      <c r="N2542" s="10" t="str">
        <f>TEXT(Sales[[#This Row],[Date and Time]],"mmmm")</f>
        <v>April</v>
      </c>
    </row>
    <row r="2543" spans="1:14" x14ac:dyDescent="0.3">
      <c r="A2543" s="1" t="s">
        <v>6011</v>
      </c>
      <c r="B2543" s="2">
        <v>45431.86996527778</v>
      </c>
      <c r="C2543" s="1" t="s">
        <v>3371</v>
      </c>
      <c r="D2543" s="1" t="s">
        <v>1896</v>
      </c>
      <c r="E2543" s="1" t="s">
        <v>3479</v>
      </c>
      <c r="F2543" s="1" t="s">
        <v>3462</v>
      </c>
      <c r="G2543" s="1">
        <v>1618.85</v>
      </c>
      <c r="H2543" s="1">
        <v>1</v>
      </c>
      <c r="I2543" s="1">
        <f>Sales[[#This Row],[Selling Price]]*H2543</f>
        <v>1618.85</v>
      </c>
      <c r="J2543" s="1">
        <f>VLOOKUP(Sales[[#This Row],[Product ID]],Products[],4,0)</f>
        <v>370.52</v>
      </c>
      <c r="K2543" s="1">
        <f>Sales[[#This Row],[Total Sales]]-Sales[[#This Row],[Cost price]]</f>
        <v>1248.33</v>
      </c>
      <c r="L2543" s="1" t="str">
        <f>TEXT(Sales[[#This Row],[Date and Time]],"dddd")</f>
        <v>Sunday</v>
      </c>
      <c r="M2543" s="1" t="str">
        <f>TEXT(Sales[[#This Row],[Date and Time]],"mm")</f>
        <v>05</v>
      </c>
      <c r="N2543" s="10" t="str">
        <f>TEXT(Sales[[#This Row],[Date and Time]],"mmmm")</f>
        <v>May</v>
      </c>
    </row>
    <row r="2544" spans="1:14" x14ac:dyDescent="0.3">
      <c r="A2544" s="1" t="s">
        <v>6012</v>
      </c>
      <c r="B2544" s="2">
        <v>45401.95045138889</v>
      </c>
      <c r="C2544" s="1" t="s">
        <v>3426</v>
      </c>
      <c r="D2544" s="1" t="s">
        <v>493</v>
      </c>
      <c r="E2544" s="1" t="s">
        <v>3461</v>
      </c>
      <c r="F2544" s="1" t="s">
        <v>3467</v>
      </c>
      <c r="G2544" s="1">
        <v>350.86</v>
      </c>
      <c r="H2544" s="1">
        <v>10</v>
      </c>
      <c r="I2544" s="1">
        <f>Sales[[#This Row],[Selling Price]]*H2544</f>
        <v>3508.6000000000004</v>
      </c>
      <c r="J2544" s="1">
        <f>VLOOKUP(Sales[[#This Row],[Product ID]],Products[],4,0)</f>
        <v>18.7</v>
      </c>
      <c r="K2544" s="1">
        <f>Sales[[#This Row],[Total Sales]]-Sales[[#This Row],[Cost price]]</f>
        <v>3489.9000000000005</v>
      </c>
      <c r="L2544" s="1" t="str">
        <f>TEXT(Sales[[#This Row],[Date and Time]],"dddd")</f>
        <v>Friday</v>
      </c>
      <c r="M2544" s="1" t="str">
        <f>TEXT(Sales[[#This Row],[Date and Time]],"mm")</f>
        <v>04</v>
      </c>
      <c r="N2544" s="10" t="str">
        <f>TEXT(Sales[[#This Row],[Date and Time]],"mmmm")</f>
        <v>April</v>
      </c>
    </row>
    <row r="2545" spans="1:14" x14ac:dyDescent="0.3">
      <c r="A2545" s="1" t="s">
        <v>6013</v>
      </c>
      <c r="B2545" s="2">
        <v>45520.629687499997</v>
      </c>
      <c r="C2545" s="1" t="s">
        <v>3245</v>
      </c>
      <c r="D2545" s="1" t="s">
        <v>855</v>
      </c>
      <c r="E2545" s="1" t="s">
        <v>3479</v>
      </c>
      <c r="F2545" s="1" t="s">
        <v>3476</v>
      </c>
      <c r="G2545" s="1">
        <v>924.08</v>
      </c>
      <c r="H2545" s="1">
        <v>5</v>
      </c>
      <c r="I2545" s="1">
        <f>Sales[[#This Row],[Selling Price]]*H2545</f>
        <v>4620.4000000000005</v>
      </c>
      <c r="J2545" s="1">
        <f>VLOOKUP(Sales[[#This Row],[Product ID]],Products[],4,0)</f>
        <v>188.4</v>
      </c>
      <c r="K2545" s="1">
        <f>Sales[[#This Row],[Total Sales]]-Sales[[#This Row],[Cost price]]</f>
        <v>4432.0000000000009</v>
      </c>
      <c r="L2545" s="1" t="str">
        <f>TEXT(Sales[[#This Row],[Date and Time]],"dddd")</f>
        <v>Friday</v>
      </c>
      <c r="M2545" s="1" t="str">
        <f>TEXT(Sales[[#This Row],[Date and Time]],"mm")</f>
        <v>08</v>
      </c>
      <c r="N2545" s="10" t="str">
        <f>TEXT(Sales[[#This Row],[Date and Time]],"mmmm")</f>
        <v>August</v>
      </c>
    </row>
    <row r="2546" spans="1:14" x14ac:dyDescent="0.3">
      <c r="A2546" s="1" t="s">
        <v>6014</v>
      </c>
      <c r="B2546" s="2">
        <v>45445.685023148151</v>
      </c>
      <c r="C2546" s="1" t="s">
        <v>3287</v>
      </c>
      <c r="D2546" s="1" t="s">
        <v>2877</v>
      </c>
      <c r="E2546" s="1" t="s">
        <v>3471</v>
      </c>
      <c r="F2546" s="1" t="s">
        <v>3467</v>
      </c>
      <c r="G2546" s="1">
        <v>701.98</v>
      </c>
      <c r="H2546" s="1">
        <v>4</v>
      </c>
      <c r="I2546" s="1">
        <f>Sales[[#This Row],[Selling Price]]*H2546</f>
        <v>2807.92</v>
      </c>
      <c r="J2546" s="1">
        <f>VLOOKUP(Sales[[#This Row],[Product ID]],Products[],4,0)</f>
        <v>901.68</v>
      </c>
      <c r="K2546" s="1">
        <f>Sales[[#This Row],[Total Sales]]-Sales[[#This Row],[Cost price]]</f>
        <v>1906.2400000000002</v>
      </c>
      <c r="L2546" s="1" t="str">
        <f>TEXT(Sales[[#This Row],[Date and Time]],"dddd")</f>
        <v>Sunday</v>
      </c>
      <c r="M2546" s="1" t="str">
        <f>TEXT(Sales[[#This Row],[Date and Time]],"mm")</f>
        <v>06</v>
      </c>
      <c r="N2546" s="10" t="str">
        <f>TEXT(Sales[[#This Row],[Date and Time]],"mmmm")</f>
        <v>June</v>
      </c>
    </row>
    <row r="2547" spans="1:14" x14ac:dyDescent="0.3">
      <c r="A2547" s="1" t="s">
        <v>6015</v>
      </c>
      <c r="B2547" s="2">
        <v>45345.270810185182</v>
      </c>
      <c r="C2547" s="1" t="s">
        <v>3359</v>
      </c>
      <c r="D2547" s="1" t="s">
        <v>3158</v>
      </c>
      <c r="E2547" s="1" t="s">
        <v>3471</v>
      </c>
      <c r="F2547" s="1" t="s">
        <v>3476</v>
      </c>
      <c r="G2547" s="1">
        <v>1789.27</v>
      </c>
      <c r="H2547" s="1">
        <v>1</v>
      </c>
      <c r="I2547" s="1">
        <f>Sales[[#This Row],[Selling Price]]*H2547</f>
        <v>1789.27</v>
      </c>
      <c r="J2547" s="1">
        <f>VLOOKUP(Sales[[#This Row],[Product ID]],Products[],4,0)</f>
        <v>750.19</v>
      </c>
      <c r="K2547" s="1">
        <f>Sales[[#This Row],[Total Sales]]-Sales[[#This Row],[Cost price]]</f>
        <v>1039.08</v>
      </c>
      <c r="L2547" s="1" t="str">
        <f>TEXT(Sales[[#This Row],[Date and Time]],"dddd")</f>
        <v>Friday</v>
      </c>
      <c r="M2547" s="1" t="str">
        <f>TEXT(Sales[[#This Row],[Date and Time]],"mm")</f>
        <v>02</v>
      </c>
      <c r="N2547" s="10" t="str">
        <f>TEXT(Sales[[#This Row],[Date and Time]],"mmmm")</f>
        <v>February</v>
      </c>
    </row>
    <row r="2548" spans="1:14" x14ac:dyDescent="0.3">
      <c r="A2548" s="1" t="s">
        <v>6016</v>
      </c>
      <c r="B2548" s="2">
        <v>45343.645902777775</v>
      </c>
      <c r="C2548" s="1" t="s">
        <v>3432</v>
      </c>
      <c r="D2548" s="1" t="s">
        <v>875</v>
      </c>
      <c r="E2548" s="1" t="s">
        <v>3471</v>
      </c>
      <c r="F2548" s="1" t="s">
        <v>3469</v>
      </c>
      <c r="G2548" s="1">
        <v>792.97</v>
      </c>
      <c r="H2548" s="1">
        <v>2</v>
      </c>
      <c r="I2548" s="1">
        <f>Sales[[#This Row],[Selling Price]]*H2548</f>
        <v>1585.94</v>
      </c>
      <c r="J2548" s="1">
        <f>VLOOKUP(Sales[[#This Row],[Product ID]],Products[],4,0)</f>
        <v>221.06</v>
      </c>
      <c r="K2548" s="1">
        <f>Sales[[#This Row],[Total Sales]]-Sales[[#This Row],[Cost price]]</f>
        <v>1364.88</v>
      </c>
      <c r="L2548" s="1" t="str">
        <f>TEXT(Sales[[#This Row],[Date and Time]],"dddd")</f>
        <v>Wednesday</v>
      </c>
      <c r="M2548" s="1" t="str">
        <f>TEXT(Sales[[#This Row],[Date and Time]],"mm")</f>
        <v>02</v>
      </c>
      <c r="N2548" s="10" t="str">
        <f>TEXT(Sales[[#This Row],[Date and Time]],"mmmm")</f>
        <v>February</v>
      </c>
    </row>
    <row r="2549" spans="1:14" x14ac:dyDescent="0.3">
      <c r="A2549" s="1" t="s">
        <v>6017</v>
      </c>
      <c r="B2549" s="2">
        <v>45355.462939814817</v>
      </c>
      <c r="C2549" s="1" t="s">
        <v>3306</v>
      </c>
      <c r="D2549" s="1" t="s">
        <v>396</v>
      </c>
      <c r="E2549" s="1" t="s">
        <v>3466</v>
      </c>
      <c r="F2549" s="1" t="s">
        <v>3476</v>
      </c>
      <c r="G2549" s="1">
        <v>1152.51</v>
      </c>
      <c r="H2549" s="1">
        <v>10</v>
      </c>
      <c r="I2549" s="1">
        <f>Sales[[#This Row],[Selling Price]]*H2549</f>
        <v>11525.1</v>
      </c>
      <c r="J2549" s="1">
        <f>VLOOKUP(Sales[[#This Row],[Product ID]],Products[],4,0)</f>
        <v>914.29</v>
      </c>
      <c r="K2549" s="1">
        <f>Sales[[#This Row],[Total Sales]]-Sales[[#This Row],[Cost price]]</f>
        <v>10610.810000000001</v>
      </c>
      <c r="L2549" s="1" t="str">
        <f>TEXT(Sales[[#This Row],[Date and Time]],"dddd")</f>
        <v>Monday</v>
      </c>
      <c r="M2549" s="1" t="str">
        <f>TEXT(Sales[[#This Row],[Date and Time]],"mm")</f>
        <v>03</v>
      </c>
      <c r="N2549" s="10" t="str">
        <f>TEXT(Sales[[#This Row],[Date and Time]],"mmmm")</f>
        <v>March</v>
      </c>
    </row>
    <row r="2550" spans="1:14" x14ac:dyDescent="0.3">
      <c r="A2550" s="1" t="s">
        <v>6018</v>
      </c>
      <c r="B2550" s="2">
        <v>45470.729791666665</v>
      </c>
      <c r="C2550" s="1" t="s">
        <v>3344</v>
      </c>
      <c r="D2550" s="1" t="s">
        <v>442</v>
      </c>
      <c r="E2550" s="1" t="s">
        <v>3461</v>
      </c>
      <c r="F2550" s="1" t="s">
        <v>3472</v>
      </c>
      <c r="G2550" s="1">
        <v>1127.17</v>
      </c>
      <c r="H2550" s="1">
        <v>6</v>
      </c>
      <c r="I2550" s="1">
        <f>Sales[[#This Row],[Selling Price]]*H2550</f>
        <v>6763.02</v>
      </c>
      <c r="J2550" s="1">
        <f>VLOOKUP(Sales[[#This Row],[Product ID]],Products[],4,0)</f>
        <v>814.84</v>
      </c>
      <c r="K2550" s="1">
        <f>Sales[[#This Row],[Total Sales]]-Sales[[#This Row],[Cost price]]</f>
        <v>5948.18</v>
      </c>
      <c r="L2550" s="1" t="str">
        <f>TEXT(Sales[[#This Row],[Date and Time]],"dddd")</f>
        <v>Thursday</v>
      </c>
      <c r="M2550" s="1" t="str">
        <f>TEXT(Sales[[#This Row],[Date and Time]],"mm")</f>
        <v>06</v>
      </c>
      <c r="N2550" s="10" t="str">
        <f>TEXT(Sales[[#This Row],[Date and Time]],"mmmm")</f>
        <v>June</v>
      </c>
    </row>
    <row r="2551" spans="1:14" x14ac:dyDescent="0.3">
      <c r="A2551" s="1" t="s">
        <v>6019</v>
      </c>
      <c r="B2551" s="2">
        <v>45442.163888888892</v>
      </c>
      <c r="C2551" s="1" t="s">
        <v>3214</v>
      </c>
      <c r="D2551" s="1" t="s">
        <v>154</v>
      </c>
      <c r="E2551" s="1" t="s">
        <v>3464</v>
      </c>
      <c r="F2551" s="1" t="s">
        <v>3469</v>
      </c>
      <c r="G2551" s="1">
        <v>1341.99</v>
      </c>
      <c r="H2551" s="1">
        <v>10</v>
      </c>
      <c r="I2551" s="1">
        <f>Sales[[#This Row],[Selling Price]]*H2551</f>
        <v>13419.9</v>
      </c>
      <c r="J2551" s="1">
        <f>VLOOKUP(Sales[[#This Row],[Product ID]],Products[],4,0)</f>
        <v>435.29</v>
      </c>
      <c r="K2551" s="1">
        <f>Sales[[#This Row],[Total Sales]]-Sales[[#This Row],[Cost price]]</f>
        <v>12984.609999999999</v>
      </c>
      <c r="L2551" s="1" t="str">
        <f>TEXT(Sales[[#This Row],[Date and Time]],"dddd")</f>
        <v>Thursday</v>
      </c>
      <c r="M2551" s="1" t="str">
        <f>TEXT(Sales[[#This Row],[Date and Time]],"mm")</f>
        <v>05</v>
      </c>
      <c r="N2551" s="10" t="str">
        <f>TEXT(Sales[[#This Row],[Date and Time]],"mmmm")</f>
        <v>May</v>
      </c>
    </row>
    <row r="2552" spans="1:14" x14ac:dyDescent="0.3">
      <c r="A2552" s="1" t="s">
        <v>6020</v>
      </c>
      <c r="B2552" s="2">
        <v>45530.668530092589</v>
      </c>
      <c r="C2552" s="1" t="s">
        <v>3425</v>
      </c>
      <c r="D2552" s="1" t="s">
        <v>2473</v>
      </c>
      <c r="E2552" s="1" t="s">
        <v>3466</v>
      </c>
      <c r="F2552" s="1" t="s">
        <v>3467</v>
      </c>
      <c r="G2552" s="1">
        <v>656.96</v>
      </c>
      <c r="H2552" s="1">
        <v>9</v>
      </c>
      <c r="I2552" s="1">
        <f>Sales[[#This Row],[Selling Price]]*H2552</f>
        <v>5912.64</v>
      </c>
      <c r="J2552" s="1">
        <f>VLOOKUP(Sales[[#This Row],[Product ID]],Products[],4,0)</f>
        <v>95.27</v>
      </c>
      <c r="K2552" s="1">
        <f>Sales[[#This Row],[Total Sales]]-Sales[[#This Row],[Cost price]]</f>
        <v>5817.37</v>
      </c>
      <c r="L2552" s="1" t="str">
        <f>TEXT(Sales[[#This Row],[Date and Time]],"dddd")</f>
        <v>Monday</v>
      </c>
      <c r="M2552" s="1" t="str">
        <f>TEXT(Sales[[#This Row],[Date and Time]],"mm")</f>
        <v>08</v>
      </c>
      <c r="N2552" s="10" t="str">
        <f>TEXT(Sales[[#This Row],[Date and Time]],"mmmm")</f>
        <v>August</v>
      </c>
    </row>
    <row r="2553" spans="1:14" x14ac:dyDescent="0.3">
      <c r="A2553" s="1" t="s">
        <v>6021</v>
      </c>
      <c r="B2553" s="2">
        <v>45492.024293981478</v>
      </c>
      <c r="C2553" s="1" t="s">
        <v>3283</v>
      </c>
      <c r="D2553" s="1" t="s">
        <v>1107</v>
      </c>
      <c r="E2553" s="1" t="s">
        <v>3464</v>
      </c>
      <c r="F2553" s="1" t="s">
        <v>3476</v>
      </c>
      <c r="G2553" s="1">
        <v>1455.14</v>
      </c>
      <c r="H2553" s="1">
        <v>7</v>
      </c>
      <c r="I2553" s="1">
        <f>Sales[[#This Row],[Selling Price]]*H2553</f>
        <v>10185.980000000001</v>
      </c>
      <c r="J2553" s="1">
        <f>VLOOKUP(Sales[[#This Row],[Product ID]],Products[],4,0)</f>
        <v>462.14</v>
      </c>
      <c r="K2553" s="1">
        <f>Sales[[#This Row],[Total Sales]]-Sales[[#This Row],[Cost price]]</f>
        <v>9723.840000000002</v>
      </c>
      <c r="L2553" s="1" t="str">
        <f>TEXT(Sales[[#This Row],[Date and Time]],"dddd")</f>
        <v>Friday</v>
      </c>
      <c r="M2553" s="1" t="str">
        <f>TEXT(Sales[[#This Row],[Date and Time]],"mm")</f>
        <v>07</v>
      </c>
      <c r="N2553" s="10" t="str">
        <f>TEXT(Sales[[#This Row],[Date and Time]],"mmmm")</f>
        <v>July</v>
      </c>
    </row>
    <row r="2554" spans="1:14" x14ac:dyDescent="0.3">
      <c r="A2554" s="1" t="s">
        <v>6022</v>
      </c>
      <c r="B2554" s="2">
        <v>45458.423668981479</v>
      </c>
      <c r="C2554" s="1" t="s">
        <v>3261</v>
      </c>
      <c r="D2554" s="1" t="s">
        <v>1207</v>
      </c>
      <c r="E2554" s="1" t="s">
        <v>3464</v>
      </c>
      <c r="F2554" s="1" t="s">
        <v>3469</v>
      </c>
      <c r="G2554" s="1">
        <v>228.65</v>
      </c>
      <c r="H2554" s="1">
        <v>9</v>
      </c>
      <c r="I2554" s="1">
        <f>Sales[[#This Row],[Selling Price]]*H2554</f>
        <v>2057.85</v>
      </c>
      <c r="J2554" s="1">
        <f>VLOOKUP(Sales[[#This Row],[Product ID]],Products[],4,0)</f>
        <v>950.81</v>
      </c>
      <c r="K2554" s="1">
        <f>Sales[[#This Row],[Total Sales]]-Sales[[#This Row],[Cost price]]</f>
        <v>1107.04</v>
      </c>
      <c r="L2554" s="1" t="str">
        <f>TEXT(Sales[[#This Row],[Date and Time]],"dddd")</f>
        <v>Saturday</v>
      </c>
      <c r="M2554" s="1" t="str">
        <f>TEXT(Sales[[#This Row],[Date and Time]],"mm")</f>
        <v>06</v>
      </c>
      <c r="N2554" s="10" t="str">
        <f>TEXT(Sales[[#This Row],[Date and Time]],"mmmm")</f>
        <v>June</v>
      </c>
    </row>
    <row r="2555" spans="1:14" x14ac:dyDescent="0.3">
      <c r="A2555" s="1" t="s">
        <v>6023</v>
      </c>
      <c r="B2555" s="2">
        <v>45502.617581018516</v>
      </c>
      <c r="C2555" s="1" t="s">
        <v>3301</v>
      </c>
      <c r="D2555" s="1" t="s">
        <v>517</v>
      </c>
      <c r="E2555" s="1" t="s">
        <v>3464</v>
      </c>
      <c r="F2555" s="1" t="s">
        <v>3472</v>
      </c>
      <c r="G2555" s="1">
        <v>126.43</v>
      </c>
      <c r="H2555" s="1">
        <v>5</v>
      </c>
      <c r="I2555" s="1">
        <f>Sales[[#This Row],[Selling Price]]*H2555</f>
        <v>632.15000000000009</v>
      </c>
      <c r="J2555" s="1">
        <f>VLOOKUP(Sales[[#This Row],[Product ID]],Products[],4,0)</f>
        <v>502.29</v>
      </c>
      <c r="K2555" s="1">
        <f>Sales[[#This Row],[Total Sales]]-Sales[[#This Row],[Cost price]]</f>
        <v>129.86000000000007</v>
      </c>
      <c r="L2555" s="1" t="str">
        <f>TEXT(Sales[[#This Row],[Date and Time]],"dddd")</f>
        <v>Monday</v>
      </c>
      <c r="M2555" s="1" t="str">
        <f>TEXT(Sales[[#This Row],[Date and Time]],"mm")</f>
        <v>07</v>
      </c>
      <c r="N2555" s="10" t="str">
        <f>TEXT(Sales[[#This Row],[Date and Time]],"mmmm")</f>
        <v>July</v>
      </c>
    </row>
    <row r="2556" spans="1:14" x14ac:dyDescent="0.3">
      <c r="A2556" s="1" t="s">
        <v>6024</v>
      </c>
      <c r="B2556" s="2">
        <v>45343.614548611113</v>
      </c>
      <c r="C2556" s="1" t="s">
        <v>3249</v>
      </c>
      <c r="D2556" s="1" t="s">
        <v>2092</v>
      </c>
      <c r="E2556" s="1" t="s">
        <v>3479</v>
      </c>
      <c r="F2556" s="1" t="s">
        <v>3476</v>
      </c>
      <c r="G2556" s="1">
        <v>581.59</v>
      </c>
      <c r="H2556" s="1">
        <v>6</v>
      </c>
      <c r="I2556" s="1">
        <f>Sales[[#This Row],[Selling Price]]*H2556</f>
        <v>3489.54</v>
      </c>
      <c r="J2556" s="1">
        <f>VLOOKUP(Sales[[#This Row],[Product ID]],Products[],4,0)</f>
        <v>866.87</v>
      </c>
      <c r="K2556" s="1">
        <f>Sales[[#This Row],[Total Sales]]-Sales[[#This Row],[Cost price]]</f>
        <v>2622.67</v>
      </c>
      <c r="L2556" s="1" t="str">
        <f>TEXT(Sales[[#This Row],[Date and Time]],"dddd")</f>
        <v>Wednesday</v>
      </c>
      <c r="M2556" s="1" t="str">
        <f>TEXT(Sales[[#This Row],[Date and Time]],"mm")</f>
        <v>02</v>
      </c>
      <c r="N2556" s="10" t="str">
        <f>TEXT(Sales[[#This Row],[Date and Time]],"mmmm")</f>
        <v>February</v>
      </c>
    </row>
    <row r="2557" spans="1:14" x14ac:dyDescent="0.3">
      <c r="A2557" s="1" t="s">
        <v>6025</v>
      </c>
      <c r="B2557" s="2">
        <v>45557.766770833332</v>
      </c>
      <c r="C2557" s="1" t="s">
        <v>3299</v>
      </c>
      <c r="D2557" s="1" t="s">
        <v>2424</v>
      </c>
      <c r="E2557" s="1" t="s">
        <v>3466</v>
      </c>
      <c r="F2557" s="1" t="s">
        <v>3472</v>
      </c>
      <c r="G2557" s="1">
        <v>1938.77</v>
      </c>
      <c r="H2557" s="1">
        <v>2</v>
      </c>
      <c r="I2557" s="1">
        <f>Sales[[#This Row],[Selling Price]]*H2557</f>
        <v>3877.54</v>
      </c>
      <c r="J2557" s="1">
        <f>VLOOKUP(Sales[[#This Row],[Product ID]],Products[],4,0)</f>
        <v>401.98</v>
      </c>
      <c r="K2557" s="1">
        <f>Sales[[#This Row],[Total Sales]]-Sales[[#This Row],[Cost price]]</f>
        <v>3475.56</v>
      </c>
      <c r="L2557" s="1" t="str">
        <f>TEXT(Sales[[#This Row],[Date and Time]],"dddd")</f>
        <v>Sunday</v>
      </c>
      <c r="M2557" s="1" t="str">
        <f>TEXT(Sales[[#This Row],[Date and Time]],"mm")</f>
        <v>09</v>
      </c>
      <c r="N2557" s="10" t="str">
        <f>TEXT(Sales[[#This Row],[Date and Time]],"mmmm")</f>
        <v>September</v>
      </c>
    </row>
    <row r="2558" spans="1:14" x14ac:dyDescent="0.3">
      <c r="A2558" s="1" t="s">
        <v>6026</v>
      </c>
      <c r="B2558" s="2">
        <v>45499.455196759256</v>
      </c>
      <c r="C2558" s="1" t="s">
        <v>3289</v>
      </c>
      <c r="D2558" s="1" t="s">
        <v>2865</v>
      </c>
      <c r="E2558" s="1" t="s">
        <v>3471</v>
      </c>
      <c r="F2558" s="1" t="s">
        <v>3462</v>
      </c>
      <c r="G2558" s="1">
        <v>903.28</v>
      </c>
      <c r="H2558" s="1">
        <v>4</v>
      </c>
      <c r="I2558" s="1">
        <f>Sales[[#This Row],[Selling Price]]*H2558</f>
        <v>3613.12</v>
      </c>
      <c r="J2558" s="1">
        <f>VLOOKUP(Sales[[#This Row],[Product ID]],Products[],4,0)</f>
        <v>184.29</v>
      </c>
      <c r="K2558" s="1">
        <f>Sales[[#This Row],[Total Sales]]-Sales[[#This Row],[Cost price]]</f>
        <v>3428.83</v>
      </c>
      <c r="L2558" s="1" t="str">
        <f>TEXT(Sales[[#This Row],[Date and Time]],"dddd")</f>
        <v>Friday</v>
      </c>
      <c r="M2558" s="1" t="str">
        <f>TEXT(Sales[[#This Row],[Date and Time]],"mm")</f>
        <v>07</v>
      </c>
      <c r="N2558" s="10" t="str">
        <f>TEXT(Sales[[#This Row],[Date and Time]],"mmmm")</f>
        <v>July</v>
      </c>
    </row>
    <row r="2559" spans="1:14" x14ac:dyDescent="0.3">
      <c r="A2559" s="1" t="s">
        <v>6027</v>
      </c>
      <c r="B2559" s="2">
        <v>45443.408425925925</v>
      </c>
      <c r="C2559" s="1" t="s">
        <v>3413</v>
      </c>
      <c r="D2559" s="1" t="s">
        <v>2400</v>
      </c>
      <c r="E2559" s="1" t="s">
        <v>3479</v>
      </c>
      <c r="F2559" s="1" t="s">
        <v>3462</v>
      </c>
      <c r="G2559" s="1">
        <v>1564.31</v>
      </c>
      <c r="H2559" s="1">
        <v>10</v>
      </c>
      <c r="I2559" s="1">
        <f>Sales[[#This Row],[Selling Price]]*H2559</f>
        <v>15643.099999999999</v>
      </c>
      <c r="J2559" s="1">
        <f>VLOOKUP(Sales[[#This Row],[Product ID]],Products[],4,0)</f>
        <v>311.56</v>
      </c>
      <c r="K2559" s="1">
        <f>Sales[[#This Row],[Total Sales]]-Sales[[#This Row],[Cost price]]</f>
        <v>15331.539999999999</v>
      </c>
      <c r="L2559" s="1" t="str">
        <f>TEXT(Sales[[#This Row],[Date and Time]],"dddd")</f>
        <v>Friday</v>
      </c>
      <c r="M2559" s="1" t="str">
        <f>TEXT(Sales[[#This Row],[Date and Time]],"mm")</f>
        <v>05</v>
      </c>
      <c r="N2559" s="10" t="str">
        <f>TEXT(Sales[[#This Row],[Date and Time]],"mmmm")</f>
        <v>May</v>
      </c>
    </row>
    <row r="2560" spans="1:14" x14ac:dyDescent="0.3">
      <c r="A2560" s="1" t="s">
        <v>6028</v>
      </c>
      <c r="B2560" s="2">
        <v>45313.480462962965</v>
      </c>
      <c r="C2560" s="1" t="s">
        <v>3257</v>
      </c>
      <c r="D2560" s="1" t="s">
        <v>2520</v>
      </c>
      <c r="E2560" s="1" t="s">
        <v>3461</v>
      </c>
      <c r="F2560" s="1" t="s">
        <v>3472</v>
      </c>
      <c r="G2560" s="1">
        <v>1634.59</v>
      </c>
      <c r="H2560" s="1">
        <v>5</v>
      </c>
      <c r="I2560" s="1">
        <f>Sales[[#This Row],[Selling Price]]*H2560</f>
        <v>8172.95</v>
      </c>
      <c r="J2560" s="1">
        <f>VLOOKUP(Sales[[#This Row],[Product ID]],Products[],4,0)</f>
        <v>288.51</v>
      </c>
      <c r="K2560" s="1">
        <f>Sales[[#This Row],[Total Sales]]-Sales[[#This Row],[Cost price]]</f>
        <v>7884.44</v>
      </c>
      <c r="L2560" s="1" t="str">
        <f>TEXT(Sales[[#This Row],[Date and Time]],"dddd")</f>
        <v>Monday</v>
      </c>
      <c r="M2560" s="1" t="str">
        <f>TEXT(Sales[[#This Row],[Date and Time]],"mm")</f>
        <v>01</v>
      </c>
      <c r="N2560" s="10" t="str">
        <f>TEXT(Sales[[#This Row],[Date and Time]],"mmmm")</f>
        <v>January</v>
      </c>
    </row>
    <row r="2561" spans="1:14" x14ac:dyDescent="0.3">
      <c r="A2561" s="1" t="s">
        <v>6029</v>
      </c>
      <c r="B2561" s="2">
        <v>45354.203865740739</v>
      </c>
      <c r="C2561" s="1" t="s">
        <v>3303</v>
      </c>
      <c r="D2561" s="1" t="s">
        <v>442</v>
      </c>
      <c r="E2561" s="1" t="s">
        <v>3466</v>
      </c>
      <c r="F2561" s="1" t="s">
        <v>3467</v>
      </c>
      <c r="G2561" s="1">
        <v>1572.53</v>
      </c>
      <c r="H2561" s="1">
        <v>3</v>
      </c>
      <c r="I2561" s="1">
        <f>Sales[[#This Row],[Selling Price]]*H2561</f>
        <v>4717.59</v>
      </c>
      <c r="J2561" s="1">
        <f>VLOOKUP(Sales[[#This Row],[Product ID]],Products[],4,0)</f>
        <v>752.34</v>
      </c>
      <c r="K2561" s="1">
        <f>Sales[[#This Row],[Total Sales]]-Sales[[#This Row],[Cost price]]</f>
        <v>3965.25</v>
      </c>
      <c r="L2561" s="1" t="str">
        <f>TEXT(Sales[[#This Row],[Date and Time]],"dddd")</f>
        <v>Sunday</v>
      </c>
      <c r="M2561" s="1" t="str">
        <f>TEXT(Sales[[#This Row],[Date and Time]],"mm")</f>
        <v>03</v>
      </c>
      <c r="N2561" s="10" t="str">
        <f>TEXT(Sales[[#This Row],[Date and Time]],"mmmm")</f>
        <v>March</v>
      </c>
    </row>
    <row r="2562" spans="1:14" x14ac:dyDescent="0.3">
      <c r="A2562" s="1" t="s">
        <v>6030</v>
      </c>
      <c r="B2562" s="2">
        <v>45503.398622685185</v>
      </c>
      <c r="C2562" s="1" t="s">
        <v>3317</v>
      </c>
      <c r="D2562" s="1" t="s">
        <v>1756</v>
      </c>
      <c r="E2562" s="1" t="s">
        <v>3461</v>
      </c>
      <c r="F2562" s="1" t="s">
        <v>3467</v>
      </c>
      <c r="G2562" s="1">
        <v>536.63</v>
      </c>
      <c r="H2562" s="1">
        <v>7</v>
      </c>
      <c r="I2562" s="1">
        <f>Sales[[#This Row],[Selling Price]]*H2562</f>
        <v>3756.41</v>
      </c>
      <c r="J2562" s="1">
        <f>VLOOKUP(Sales[[#This Row],[Product ID]],Products[],4,0)</f>
        <v>327.89</v>
      </c>
      <c r="K2562" s="1">
        <f>Sales[[#This Row],[Total Sales]]-Sales[[#This Row],[Cost price]]</f>
        <v>3428.52</v>
      </c>
      <c r="L2562" s="1" t="str">
        <f>TEXT(Sales[[#This Row],[Date and Time]],"dddd")</f>
        <v>Tuesday</v>
      </c>
      <c r="M2562" s="1" t="str">
        <f>TEXT(Sales[[#This Row],[Date and Time]],"mm")</f>
        <v>07</v>
      </c>
      <c r="N2562" s="10" t="str">
        <f>TEXT(Sales[[#This Row],[Date and Time]],"mmmm")</f>
        <v>July</v>
      </c>
    </row>
    <row r="2563" spans="1:14" x14ac:dyDescent="0.3">
      <c r="A2563" s="1" t="s">
        <v>6031</v>
      </c>
      <c r="B2563" s="2">
        <v>45531.125104166669</v>
      </c>
      <c r="C2563" s="1" t="s">
        <v>3381</v>
      </c>
      <c r="D2563" s="1" t="s">
        <v>3175</v>
      </c>
      <c r="E2563" s="1" t="s">
        <v>3461</v>
      </c>
      <c r="F2563" s="1" t="s">
        <v>3476</v>
      </c>
      <c r="G2563" s="1">
        <v>918.9</v>
      </c>
      <c r="H2563" s="1">
        <v>6</v>
      </c>
      <c r="I2563" s="1">
        <f>Sales[[#This Row],[Selling Price]]*H2563</f>
        <v>5513.4</v>
      </c>
      <c r="J2563" s="1">
        <f>VLOOKUP(Sales[[#This Row],[Product ID]],Products[],4,0)</f>
        <v>505.04</v>
      </c>
      <c r="K2563" s="1">
        <f>Sales[[#This Row],[Total Sales]]-Sales[[#This Row],[Cost price]]</f>
        <v>5008.3599999999997</v>
      </c>
      <c r="L2563" s="1" t="str">
        <f>TEXT(Sales[[#This Row],[Date and Time]],"dddd")</f>
        <v>Tuesday</v>
      </c>
      <c r="M2563" s="1" t="str">
        <f>TEXT(Sales[[#This Row],[Date and Time]],"mm")</f>
        <v>08</v>
      </c>
      <c r="N2563" s="10" t="str">
        <f>TEXT(Sales[[#This Row],[Date and Time]],"mmmm")</f>
        <v>August</v>
      </c>
    </row>
    <row r="2564" spans="1:14" x14ac:dyDescent="0.3">
      <c r="A2564" s="1" t="s">
        <v>6032</v>
      </c>
      <c r="B2564" s="2">
        <v>45311.909351851849</v>
      </c>
      <c r="C2564" s="1" t="s">
        <v>3392</v>
      </c>
      <c r="D2564" s="1" t="s">
        <v>1173</v>
      </c>
      <c r="E2564" s="1" t="s">
        <v>3466</v>
      </c>
      <c r="F2564" s="1" t="s">
        <v>3469</v>
      </c>
      <c r="G2564" s="1">
        <v>1261.99</v>
      </c>
      <c r="H2564" s="1">
        <v>7</v>
      </c>
      <c r="I2564" s="1">
        <f>Sales[[#This Row],[Selling Price]]*H2564</f>
        <v>8833.93</v>
      </c>
      <c r="J2564" s="1">
        <f>VLOOKUP(Sales[[#This Row],[Product ID]],Products[],4,0)</f>
        <v>699.64</v>
      </c>
      <c r="K2564" s="1">
        <f>Sales[[#This Row],[Total Sales]]-Sales[[#This Row],[Cost price]]</f>
        <v>8134.29</v>
      </c>
      <c r="L2564" s="1" t="str">
        <f>TEXT(Sales[[#This Row],[Date and Time]],"dddd")</f>
        <v>Saturday</v>
      </c>
      <c r="M2564" s="1" t="str">
        <f>TEXT(Sales[[#This Row],[Date and Time]],"mm")</f>
        <v>01</v>
      </c>
      <c r="N2564" s="10" t="str">
        <f>TEXT(Sales[[#This Row],[Date and Time]],"mmmm")</f>
        <v>January</v>
      </c>
    </row>
    <row r="2565" spans="1:14" x14ac:dyDescent="0.3">
      <c r="A2565" s="1" t="s">
        <v>6033</v>
      </c>
      <c r="B2565" s="2">
        <v>45495.431226851855</v>
      </c>
      <c r="C2565" s="1" t="s">
        <v>3261</v>
      </c>
      <c r="D2565" s="1" t="s">
        <v>2975</v>
      </c>
      <c r="E2565" s="1" t="s">
        <v>3471</v>
      </c>
      <c r="F2565" s="1" t="s">
        <v>3467</v>
      </c>
      <c r="G2565" s="1">
        <v>1486.17</v>
      </c>
      <c r="H2565" s="1">
        <v>1</v>
      </c>
      <c r="I2565" s="1">
        <f>Sales[[#This Row],[Selling Price]]*H2565</f>
        <v>1486.17</v>
      </c>
      <c r="J2565" s="1">
        <f>VLOOKUP(Sales[[#This Row],[Product ID]],Products[],4,0)</f>
        <v>950.81</v>
      </c>
      <c r="K2565" s="1">
        <f>Sales[[#This Row],[Total Sales]]-Sales[[#This Row],[Cost price]]</f>
        <v>535.36000000000013</v>
      </c>
      <c r="L2565" s="1" t="str">
        <f>TEXT(Sales[[#This Row],[Date and Time]],"dddd")</f>
        <v>Monday</v>
      </c>
      <c r="M2565" s="1" t="str">
        <f>TEXT(Sales[[#This Row],[Date and Time]],"mm")</f>
        <v>07</v>
      </c>
      <c r="N2565" s="10" t="str">
        <f>TEXT(Sales[[#This Row],[Date and Time]],"mmmm")</f>
        <v>July</v>
      </c>
    </row>
    <row r="2566" spans="1:14" x14ac:dyDescent="0.3">
      <c r="A2566" s="1" t="s">
        <v>6034</v>
      </c>
      <c r="B2566" s="2">
        <v>45351.802407407406</v>
      </c>
      <c r="C2566" s="1" t="s">
        <v>3246</v>
      </c>
      <c r="D2566" s="1" t="s">
        <v>1386</v>
      </c>
      <c r="E2566" s="1" t="s">
        <v>3464</v>
      </c>
      <c r="F2566" s="1" t="s">
        <v>3469</v>
      </c>
      <c r="G2566" s="1">
        <v>303.66000000000003</v>
      </c>
      <c r="H2566" s="1">
        <v>4</v>
      </c>
      <c r="I2566" s="1">
        <f>Sales[[#This Row],[Selling Price]]*H2566</f>
        <v>1214.6400000000001</v>
      </c>
      <c r="J2566" s="1">
        <f>VLOOKUP(Sales[[#This Row],[Product ID]],Products[],4,0)</f>
        <v>623.39</v>
      </c>
      <c r="K2566" s="1">
        <f>Sales[[#This Row],[Total Sales]]-Sales[[#This Row],[Cost price]]</f>
        <v>591.25000000000011</v>
      </c>
      <c r="L2566" s="1" t="str">
        <f>TEXT(Sales[[#This Row],[Date and Time]],"dddd")</f>
        <v>Thursday</v>
      </c>
      <c r="M2566" s="1" t="str">
        <f>TEXT(Sales[[#This Row],[Date and Time]],"mm")</f>
        <v>02</v>
      </c>
      <c r="N2566" s="10" t="str">
        <f>TEXT(Sales[[#This Row],[Date and Time]],"mmmm")</f>
        <v>February</v>
      </c>
    </row>
    <row r="2567" spans="1:14" x14ac:dyDescent="0.3">
      <c r="A2567" s="1" t="s">
        <v>6035</v>
      </c>
      <c r="B2567" s="2">
        <v>45405.484155092592</v>
      </c>
      <c r="C2567" s="1" t="s">
        <v>3341</v>
      </c>
      <c r="D2567" s="1" t="s">
        <v>299</v>
      </c>
      <c r="E2567" s="1" t="s">
        <v>3479</v>
      </c>
      <c r="F2567" s="1" t="s">
        <v>3469</v>
      </c>
      <c r="G2567" s="1">
        <v>1410.34</v>
      </c>
      <c r="H2567" s="1">
        <v>10</v>
      </c>
      <c r="I2567" s="1">
        <f>Sales[[#This Row],[Selling Price]]*H2567</f>
        <v>14103.4</v>
      </c>
      <c r="J2567" s="1">
        <f>VLOOKUP(Sales[[#This Row],[Product ID]],Products[],4,0)</f>
        <v>77.61</v>
      </c>
      <c r="K2567" s="1">
        <f>Sales[[#This Row],[Total Sales]]-Sales[[#This Row],[Cost price]]</f>
        <v>14025.789999999999</v>
      </c>
      <c r="L2567" s="1" t="str">
        <f>TEXT(Sales[[#This Row],[Date and Time]],"dddd")</f>
        <v>Tuesday</v>
      </c>
      <c r="M2567" s="1" t="str">
        <f>TEXT(Sales[[#This Row],[Date and Time]],"mm")</f>
        <v>04</v>
      </c>
      <c r="N2567" s="10" t="str">
        <f>TEXT(Sales[[#This Row],[Date and Time]],"mmmm")</f>
        <v>April</v>
      </c>
    </row>
    <row r="2568" spans="1:14" x14ac:dyDescent="0.3">
      <c r="A2568" s="1" t="s">
        <v>6036</v>
      </c>
      <c r="B2568" s="2">
        <v>45299.112291666665</v>
      </c>
      <c r="C2568" s="1" t="s">
        <v>3261</v>
      </c>
      <c r="D2568" s="1" t="s">
        <v>2007</v>
      </c>
      <c r="E2568" s="1" t="s">
        <v>3471</v>
      </c>
      <c r="F2568" s="1" t="s">
        <v>3476</v>
      </c>
      <c r="G2568" s="1">
        <v>1873.01</v>
      </c>
      <c r="H2568" s="1">
        <v>5</v>
      </c>
      <c r="I2568" s="1">
        <f>Sales[[#This Row],[Selling Price]]*H2568</f>
        <v>9365.0499999999993</v>
      </c>
      <c r="J2568" s="1">
        <f>VLOOKUP(Sales[[#This Row],[Product ID]],Products[],4,0)</f>
        <v>950.81</v>
      </c>
      <c r="K2568" s="1">
        <f>Sales[[#This Row],[Total Sales]]-Sales[[#This Row],[Cost price]]</f>
        <v>8414.24</v>
      </c>
      <c r="L2568" s="1" t="str">
        <f>TEXT(Sales[[#This Row],[Date and Time]],"dddd")</f>
        <v>Monday</v>
      </c>
      <c r="M2568" s="1" t="str">
        <f>TEXT(Sales[[#This Row],[Date and Time]],"mm")</f>
        <v>01</v>
      </c>
      <c r="N2568" s="10" t="str">
        <f>TEXT(Sales[[#This Row],[Date and Time]],"mmmm")</f>
        <v>January</v>
      </c>
    </row>
    <row r="2569" spans="1:14" x14ac:dyDescent="0.3">
      <c r="A2569" s="1" t="s">
        <v>6037</v>
      </c>
      <c r="B2569" s="2">
        <v>45302.3121875</v>
      </c>
      <c r="C2569" s="1" t="s">
        <v>3435</v>
      </c>
      <c r="D2569" s="1" t="s">
        <v>1315</v>
      </c>
      <c r="E2569" s="1" t="s">
        <v>3464</v>
      </c>
      <c r="F2569" s="1" t="s">
        <v>3462</v>
      </c>
      <c r="G2569" s="1">
        <v>1450.49</v>
      </c>
      <c r="H2569" s="1">
        <v>3</v>
      </c>
      <c r="I2569" s="1">
        <f>Sales[[#This Row],[Selling Price]]*H2569</f>
        <v>4351.47</v>
      </c>
      <c r="J2569" s="1">
        <f>VLOOKUP(Sales[[#This Row],[Product ID]],Products[],4,0)</f>
        <v>316.27</v>
      </c>
      <c r="K2569" s="1">
        <f>Sales[[#This Row],[Total Sales]]-Sales[[#This Row],[Cost price]]</f>
        <v>4035.2000000000003</v>
      </c>
      <c r="L2569" s="1" t="str">
        <f>TEXT(Sales[[#This Row],[Date and Time]],"dddd")</f>
        <v>Thursday</v>
      </c>
      <c r="M2569" s="1" t="str">
        <f>TEXT(Sales[[#This Row],[Date and Time]],"mm")</f>
        <v>01</v>
      </c>
      <c r="N2569" s="10" t="str">
        <f>TEXT(Sales[[#This Row],[Date and Time]],"mmmm")</f>
        <v>January</v>
      </c>
    </row>
    <row r="2570" spans="1:14" x14ac:dyDescent="0.3">
      <c r="A2570" s="1" t="s">
        <v>6038</v>
      </c>
      <c r="B2570" s="2">
        <v>45414.616469907407</v>
      </c>
      <c r="C2570" s="1" t="s">
        <v>3428</v>
      </c>
      <c r="D2570" s="1" t="s">
        <v>1131</v>
      </c>
      <c r="E2570" s="1" t="s">
        <v>3464</v>
      </c>
      <c r="F2570" s="1" t="s">
        <v>3469</v>
      </c>
      <c r="G2570" s="1">
        <v>656.48</v>
      </c>
      <c r="H2570" s="1">
        <v>2</v>
      </c>
      <c r="I2570" s="1">
        <f>Sales[[#This Row],[Selling Price]]*H2570</f>
        <v>1312.96</v>
      </c>
      <c r="J2570" s="1">
        <f>VLOOKUP(Sales[[#This Row],[Product ID]],Products[],4,0)</f>
        <v>742.32</v>
      </c>
      <c r="K2570" s="1">
        <f>Sales[[#This Row],[Total Sales]]-Sales[[#This Row],[Cost price]]</f>
        <v>570.64</v>
      </c>
      <c r="L2570" s="1" t="str">
        <f>TEXT(Sales[[#This Row],[Date and Time]],"dddd")</f>
        <v>Thursday</v>
      </c>
      <c r="M2570" s="1" t="str">
        <f>TEXT(Sales[[#This Row],[Date and Time]],"mm")</f>
        <v>05</v>
      </c>
      <c r="N2570" s="10" t="str">
        <f>TEXT(Sales[[#This Row],[Date and Time]],"mmmm")</f>
        <v>May</v>
      </c>
    </row>
    <row r="2571" spans="1:14" x14ac:dyDescent="0.3">
      <c r="A2571" s="1" t="s">
        <v>6039</v>
      </c>
      <c r="B2571" s="2">
        <v>45581.450972222221</v>
      </c>
      <c r="C2571" s="1" t="s">
        <v>3284</v>
      </c>
      <c r="D2571" s="1" t="s">
        <v>388</v>
      </c>
      <c r="E2571" s="1" t="s">
        <v>3464</v>
      </c>
      <c r="F2571" s="1" t="s">
        <v>3462</v>
      </c>
      <c r="G2571" s="1">
        <v>1627.86</v>
      </c>
      <c r="H2571" s="1">
        <v>3</v>
      </c>
      <c r="I2571" s="1">
        <f>Sales[[#This Row],[Selling Price]]*H2571</f>
        <v>4883.58</v>
      </c>
      <c r="J2571" s="1">
        <f>VLOOKUP(Sales[[#This Row],[Product ID]],Products[],4,0)</f>
        <v>644.58000000000004</v>
      </c>
      <c r="K2571" s="1">
        <f>Sales[[#This Row],[Total Sales]]-Sales[[#This Row],[Cost price]]</f>
        <v>4239</v>
      </c>
      <c r="L2571" s="1" t="str">
        <f>TEXT(Sales[[#This Row],[Date and Time]],"dddd")</f>
        <v>Wednesday</v>
      </c>
      <c r="M2571" s="1" t="str">
        <f>TEXT(Sales[[#This Row],[Date and Time]],"mm")</f>
        <v>10</v>
      </c>
      <c r="N2571" s="10" t="str">
        <f>TEXT(Sales[[#This Row],[Date and Time]],"mmmm")</f>
        <v>October</v>
      </c>
    </row>
    <row r="2572" spans="1:14" x14ac:dyDescent="0.3">
      <c r="A2572" s="1" t="s">
        <v>6040</v>
      </c>
      <c r="B2572" s="2">
        <v>45407.526863425926</v>
      </c>
      <c r="C2572" s="1" t="s">
        <v>3400</v>
      </c>
      <c r="D2572" s="1" t="s">
        <v>2381</v>
      </c>
      <c r="E2572" s="1" t="s">
        <v>3479</v>
      </c>
      <c r="F2572" s="1" t="s">
        <v>3469</v>
      </c>
      <c r="G2572" s="1">
        <v>803.61</v>
      </c>
      <c r="H2572" s="1">
        <v>5</v>
      </c>
      <c r="I2572" s="1">
        <f>Sales[[#This Row],[Selling Price]]*H2572</f>
        <v>4018.05</v>
      </c>
      <c r="J2572" s="1">
        <f>VLOOKUP(Sales[[#This Row],[Product ID]],Products[],4,0)</f>
        <v>257.93</v>
      </c>
      <c r="K2572" s="1">
        <f>Sales[[#This Row],[Total Sales]]-Sales[[#This Row],[Cost price]]</f>
        <v>3760.1200000000003</v>
      </c>
      <c r="L2572" s="1" t="str">
        <f>TEXT(Sales[[#This Row],[Date and Time]],"dddd")</f>
        <v>Thursday</v>
      </c>
      <c r="M2572" s="1" t="str">
        <f>TEXT(Sales[[#This Row],[Date and Time]],"mm")</f>
        <v>04</v>
      </c>
      <c r="N2572" s="10" t="str">
        <f>TEXT(Sales[[#This Row],[Date and Time]],"mmmm")</f>
        <v>April</v>
      </c>
    </row>
    <row r="2573" spans="1:14" x14ac:dyDescent="0.3">
      <c r="A2573" s="1" t="s">
        <v>6041</v>
      </c>
      <c r="B2573" s="2">
        <v>45308.713321759256</v>
      </c>
      <c r="C2573" s="1" t="s">
        <v>3311</v>
      </c>
      <c r="D2573" s="1" t="s">
        <v>1939</v>
      </c>
      <c r="E2573" s="1" t="s">
        <v>3471</v>
      </c>
      <c r="F2573" s="1" t="s">
        <v>3476</v>
      </c>
      <c r="G2573" s="1">
        <v>876.45</v>
      </c>
      <c r="H2573" s="1">
        <v>7</v>
      </c>
      <c r="I2573" s="1">
        <f>Sales[[#This Row],[Selling Price]]*H2573</f>
        <v>6135.1500000000005</v>
      </c>
      <c r="J2573" s="1">
        <f>VLOOKUP(Sales[[#This Row],[Product ID]],Products[],4,0)</f>
        <v>961.88</v>
      </c>
      <c r="K2573" s="1">
        <f>Sales[[#This Row],[Total Sales]]-Sales[[#This Row],[Cost price]]</f>
        <v>5173.2700000000004</v>
      </c>
      <c r="L2573" s="1" t="str">
        <f>TEXT(Sales[[#This Row],[Date and Time]],"dddd")</f>
        <v>Wednesday</v>
      </c>
      <c r="M2573" s="1" t="str">
        <f>TEXT(Sales[[#This Row],[Date and Time]],"mm")</f>
        <v>01</v>
      </c>
      <c r="N2573" s="10" t="str">
        <f>TEXT(Sales[[#This Row],[Date and Time]],"mmmm")</f>
        <v>January</v>
      </c>
    </row>
    <row r="2574" spans="1:14" x14ac:dyDescent="0.3">
      <c r="A2574" s="1" t="s">
        <v>6042</v>
      </c>
      <c r="B2574" s="2">
        <v>45482.172800925924</v>
      </c>
      <c r="C2574" s="1" t="s">
        <v>3334</v>
      </c>
      <c r="D2574" s="1" t="s">
        <v>2192</v>
      </c>
      <c r="E2574" s="1" t="s">
        <v>3466</v>
      </c>
      <c r="F2574" s="1" t="s">
        <v>3467</v>
      </c>
      <c r="G2574" s="1">
        <v>478.75</v>
      </c>
      <c r="H2574" s="1">
        <v>10</v>
      </c>
      <c r="I2574" s="1">
        <f>Sales[[#This Row],[Selling Price]]*H2574</f>
        <v>4787.5</v>
      </c>
      <c r="J2574" s="1">
        <f>VLOOKUP(Sales[[#This Row],[Product ID]],Products[],4,0)</f>
        <v>208.12</v>
      </c>
      <c r="K2574" s="1">
        <f>Sales[[#This Row],[Total Sales]]-Sales[[#This Row],[Cost price]]</f>
        <v>4579.38</v>
      </c>
      <c r="L2574" s="1" t="str">
        <f>TEXT(Sales[[#This Row],[Date and Time]],"dddd")</f>
        <v>Tuesday</v>
      </c>
      <c r="M2574" s="1" t="str">
        <f>TEXT(Sales[[#This Row],[Date and Time]],"mm")</f>
        <v>07</v>
      </c>
      <c r="N2574" s="10" t="str">
        <f>TEXT(Sales[[#This Row],[Date and Time]],"mmmm")</f>
        <v>July</v>
      </c>
    </row>
    <row r="2575" spans="1:14" x14ac:dyDescent="0.3">
      <c r="A2575" s="1" t="s">
        <v>6043</v>
      </c>
      <c r="B2575" s="2">
        <v>45501.974212962959</v>
      </c>
      <c r="C2575" s="1" t="s">
        <v>3291</v>
      </c>
      <c r="D2575" s="1" t="s">
        <v>1134</v>
      </c>
      <c r="E2575" s="1" t="s">
        <v>3479</v>
      </c>
      <c r="F2575" s="1" t="s">
        <v>3469</v>
      </c>
      <c r="G2575" s="1">
        <v>482.66</v>
      </c>
      <c r="H2575" s="1">
        <v>7</v>
      </c>
      <c r="I2575" s="1">
        <f>Sales[[#This Row],[Selling Price]]*H2575</f>
        <v>3378.6200000000003</v>
      </c>
      <c r="J2575" s="1">
        <f>VLOOKUP(Sales[[#This Row],[Product ID]],Products[],4,0)</f>
        <v>352.83</v>
      </c>
      <c r="K2575" s="1">
        <f>Sales[[#This Row],[Total Sales]]-Sales[[#This Row],[Cost price]]</f>
        <v>3025.7900000000004</v>
      </c>
      <c r="L2575" s="1" t="str">
        <f>TEXT(Sales[[#This Row],[Date and Time]],"dddd")</f>
        <v>Sunday</v>
      </c>
      <c r="M2575" s="1" t="str">
        <f>TEXT(Sales[[#This Row],[Date and Time]],"mm")</f>
        <v>07</v>
      </c>
      <c r="N2575" s="10" t="str">
        <f>TEXT(Sales[[#This Row],[Date and Time]],"mmmm")</f>
        <v>July</v>
      </c>
    </row>
    <row r="2576" spans="1:14" x14ac:dyDescent="0.3">
      <c r="A2576" s="1" t="s">
        <v>6044</v>
      </c>
      <c r="B2576" s="2">
        <v>45319.530706018515</v>
      </c>
      <c r="C2576" s="1" t="s">
        <v>3297</v>
      </c>
      <c r="D2576" s="1" t="s">
        <v>1309</v>
      </c>
      <c r="E2576" s="1" t="s">
        <v>3464</v>
      </c>
      <c r="F2576" s="1" t="s">
        <v>3467</v>
      </c>
      <c r="G2576" s="1">
        <v>989.08</v>
      </c>
      <c r="H2576" s="1">
        <v>1</v>
      </c>
      <c r="I2576" s="1">
        <f>Sales[[#This Row],[Selling Price]]*H2576</f>
        <v>989.08</v>
      </c>
      <c r="J2576" s="1">
        <f>VLOOKUP(Sales[[#This Row],[Product ID]],Products[],4,0)</f>
        <v>821.78</v>
      </c>
      <c r="K2576" s="1">
        <f>Sales[[#This Row],[Total Sales]]-Sales[[#This Row],[Cost price]]</f>
        <v>167.30000000000007</v>
      </c>
      <c r="L2576" s="1" t="str">
        <f>TEXT(Sales[[#This Row],[Date and Time]],"dddd")</f>
        <v>Sunday</v>
      </c>
      <c r="M2576" s="1" t="str">
        <f>TEXT(Sales[[#This Row],[Date and Time]],"mm")</f>
        <v>01</v>
      </c>
      <c r="N2576" s="10" t="str">
        <f>TEXT(Sales[[#This Row],[Date and Time]],"mmmm")</f>
        <v>January</v>
      </c>
    </row>
    <row r="2577" spans="1:14" x14ac:dyDescent="0.3">
      <c r="A2577" s="1" t="s">
        <v>6045</v>
      </c>
      <c r="B2577" s="2">
        <v>45436.180381944447</v>
      </c>
      <c r="C2577" s="1" t="s">
        <v>3237</v>
      </c>
      <c r="D2577" s="1" t="s">
        <v>3034</v>
      </c>
      <c r="E2577" s="1" t="s">
        <v>3466</v>
      </c>
      <c r="F2577" s="1" t="s">
        <v>3472</v>
      </c>
      <c r="G2577" s="1">
        <v>994.21</v>
      </c>
      <c r="H2577" s="1">
        <v>1</v>
      </c>
      <c r="I2577" s="1">
        <f>Sales[[#This Row],[Selling Price]]*H2577</f>
        <v>994.21</v>
      </c>
      <c r="J2577" s="1">
        <f>VLOOKUP(Sales[[#This Row],[Product ID]],Products[],4,0)</f>
        <v>481</v>
      </c>
      <c r="K2577" s="1">
        <f>Sales[[#This Row],[Total Sales]]-Sales[[#This Row],[Cost price]]</f>
        <v>513.21</v>
      </c>
      <c r="L2577" s="1" t="str">
        <f>TEXT(Sales[[#This Row],[Date and Time]],"dddd")</f>
        <v>Friday</v>
      </c>
      <c r="M2577" s="1" t="str">
        <f>TEXT(Sales[[#This Row],[Date and Time]],"mm")</f>
        <v>05</v>
      </c>
      <c r="N2577" s="10" t="str">
        <f>TEXT(Sales[[#This Row],[Date and Time]],"mmmm")</f>
        <v>May</v>
      </c>
    </row>
    <row r="2578" spans="1:14" x14ac:dyDescent="0.3">
      <c r="A2578" s="1" t="s">
        <v>6046</v>
      </c>
      <c r="B2578" s="2">
        <v>45423.47283564815</v>
      </c>
      <c r="C2578" s="1" t="s">
        <v>3427</v>
      </c>
      <c r="D2578" s="1" t="s">
        <v>1357</v>
      </c>
      <c r="E2578" s="1" t="s">
        <v>3464</v>
      </c>
      <c r="F2578" s="1" t="s">
        <v>3472</v>
      </c>
      <c r="G2578" s="1">
        <v>1868.21</v>
      </c>
      <c r="H2578" s="1">
        <v>4</v>
      </c>
      <c r="I2578" s="1">
        <f>Sales[[#This Row],[Selling Price]]*H2578</f>
        <v>7472.84</v>
      </c>
      <c r="J2578" s="1">
        <f>VLOOKUP(Sales[[#This Row],[Product ID]],Products[],4,0)</f>
        <v>348.26</v>
      </c>
      <c r="K2578" s="1">
        <f>Sales[[#This Row],[Total Sales]]-Sales[[#This Row],[Cost price]]</f>
        <v>7124.58</v>
      </c>
      <c r="L2578" s="1" t="str">
        <f>TEXT(Sales[[#This Row],[Date and Time]],"dddd")</f>
        <v>Saturday</v>
      </c>
      <c r="M2578" s="1" t="str">
        <f>TEXT(Sales[[#This Row],[Date and Time]],"mm")</f>
        <v>05</v>
      </c>
      <c r="N2578" s="10" t="str">
        <f>TEXT(Sales[[#This Row],[Date and Time]],"mmmm")</f>
        <v>May</v>
      </c>
    </row>
    <row r="2579" spans="1:14" x14ac:dyDescent="0.3">
      <c r="A2579" s="1" t="s">
        <v>6047</v>
      </c>
      <c r="B2579" s="2">
        <v>45560.664814814816</v>
      </c>
      <c r="C2579" s="1" t="s">
        <v>3412</v>
      </c>
      <c r="D2579" s="1" t="s">
        <v>2946</v>
      </c>
      <c r="E2579" s="1" t="s">
        <v>3471</v>
      </c>
      <c r="F2579" s="1" t="s">
        <v>3472</v>
      </c>
      <c r="G2579" s="1">
        <v>1047.92</v>
      </c>
      <c r="H2579" s="1">
        <v>6</v>
      </c>
      <c r="I2579" s="1">
        <f>Sales[[#This Row],[Selling Price]]*H2579</f>
        <v>6287.52</v>
      </c>
      <c r="J2579" s="1">
        <f>VLOOKUP(Sales[[#This Row],[Product ID]],Products[],4,0)</f>
        <v>220.45</v>
      </c>
      <c r="K2579" s="1">
        <f>Sales[[#This Row],[Total Sales]]-Sales[[#This Row],[Cost price]]</f>
        <v>6067.0700000000006</v>
      </c>
      <c r="L2579" s="1" t="str">
        <f>TEXT(Sales[[#This Row],[Date and Time]],"dddd")</f>
        <v>Wednesday</v>
      </c>
      <c r="M2579" s="1" t="str">
        <f>TEXT(Sales[[#This Row],[Date and Time]],"mm")</f>
        <v>09</v>
      </c>
      <c r="N2579" s="10" t="str">
        <f>TEXT(Sales[[#This Row],[Date and Time]],"mmmm")</f>
        <v>September</v>
      </c>
    </row>
    <row r="2580" spans="1:14" x14ac:dyDescent="0.3">
      <c r="A2580" s="1" t="s">
        <v>6048</v>
      </c>
      <c r="B2580" s="2">
        <v>45537.238738425927</v>
      </c>
      <c r="C2580" s="1" t="s">
        <v>3266</v>
      </c>
      <c r="D2580" s="1" t="s">
        <v>2696</v>
      </c>
      <c r="E2580" s="1" t="s">
        <v>3471</v>
      </c>
      <c r="F2580" s="1" t="s">
        <v>3462</v>
      </c>
      <c r="G2580" s="1">
        <v>1641.53</v>
      </c>
      <c r="H2580" s="1">
        <v>10</v>
      </c>
      <c r="I2580" s="1">
        <f>Sales[[#This Row],[Selling Price]]*H2580</f>
        <v>16415.3</v>
      </c>
      <c r="J2580" s="1">
        <f>VLOOKUP(Sales[[#This Row],[Product ID]],Products[],4,0)</f>
        <v>42.41</v>
      </c>
      <c r="K2580" s="1">
        <f>Sales[[#This Row],[Total Sales]]-Sales[[#This Row],[Cost price]]</f>
        <v>16372.89</v>
      </c>
      <c r="L2580" s="1" t="str">
        <f>TEXT(Sales[[#This Row],[Date and Time]],"dddd")</f>
        <v>Monday</v>
      </c>
      <c r="M2580" s="1" t="str">
        <f>TEXT(Sales[[#This Row],[Date and Time]],"mm")</f>
        <v>09</v>
      </c>
      <c r="N2580" s="10" t="str">
        <f>TEXT(Sales[[#This Row],[Date and Time]],"mmmm")</f>
        <v>September</v>
      </c>
    </row>
    <row r="2581" spans="1:14" x14ac:dyDescent="0.3">
      <c r="A2581" s="1" t="s">
        <v>6049</v>
      </c>
      <c r="B2581" s="2">
        <v>45356.648564814815</v>
      </c>
      <c r="C2581" s="1" t="s">
        <v>3330</v>
      </c>
      <c r="D2581" s="1" t="s">
        <v>1552</v>
      </c>
      <c r="E2581" s="1" t="s">
        <v>3471</v>
      </c>
      <c r="F2581" s="1" t="s">
        <v>3476</v>
      </c>
      <c r="G2581" s="1">
        <v>1104.52</v>
      </c>
      <c r="H2581" s="1">
        <v>8</v>
      </c>
      <c r="I2581" s="1">
        <f>Sales[[#This Row],[Selling Price]]*H2581</f>
        <v>8836.16</v>
      </c>
      <c r="J2581" s="1">
        <f>VLOOKUP(Sales[[#This Row],[Product ID]],Products[],4,0)</f>
        <v>368.23</v>
      </c>
      <c r="K2581" s="1">
        <f>Sales[[#This Row],[Total Sales]]-Sales[[#This Row],[Cost price]]</f>
        <v>8467.93</v>
      </c>
      <c r="L2581" s="1" t="str">
        <f>TEXT(Sales[[#This Row],[Date and Time]],"dddd")</f>
        <v>Tuesday</v>
      </c>
      <c r="M2581" s="1" t="str">
        <f>TEXT(Sales[[#This Row],[Date and Time]],"mm")</f>
        <v>03</v>
      </c>
      <c r="N2581" s="10" t="str">
        <f>TEXT(Sales[[#This Row],[Date and Time]],"mmmm")</f>
        <v>March</v>
      </c>
    </row>
    <row r="2582" spans="1:14" x14ac:dyDescent="0.3">
      <c r="A2582" s="1" t="s">
        <v>6050</v>
      </c>
      <c r="B2582" s="2">
        <v>45300.794490740744</v>
      </c>
      <c r="C2582" s="1" t="s">
        <v>3395</v>
      </c>
      <c r="D2582" s="1" t="s">
        <v>1315</v>
      </c>
      <c r="E2582" s="1" t="s">
        <v>3471</v>
      </c>
      <c r="F2582" s="1" t="s">
        <v>3469</v>
      </c>
      <c r="G2582" s="1">
        <v>1547.77</v>
      </c>
      <c r="H2582" s="1">
        <v>10</v>
      </c>
      <c r="I2582" s="1">
        <f>Sales[[#This Row],[Selling Price]]*H2582</f>
        <v>15477.7</v>
      </c>
      <c r="J2582" s="1">
        <f>VLOOKUP(Sales[[#This Row],[Product ID]],Products[],4,0)</f>
        <v>102.72</v>
      </c>
      <c r="K2582" s="1">
        <f>Sales[[#This Row],[Total Sales]]-Sales[[#This Row],[Cost price]]</f>
        <v>15374.980000000001</v>
      </c>
      <c r="L2582" s="1" t="str">
        <f>TEXT(Sales[[#This Row],[Date and Time]],"dddd")</f>
        <v>Tuesday</v>
      </c>
      <c r="M2582" s="1" t="str">
        <f>TEXT(Sales[[#This Row],[Date and Time]],"mm")</f>
        <v>01</v>
      </c>
      <c r="N2582" s="10" t="str">
        <f>TEXT(Sales[[#This Row],[Date and Time]],"mmmm")</f>
        <v>January</v>
      </c>
    </row>
    <row r="2583" spans="1:14" x14ac:dyDescent="0.3">
      <c r="A2583" s="1" t="s">
        <v>6051</v>
      </c>
      <c r="B2583" s="2">
        <v>45341.322534722225</v>
      </c>
      <c r="C2583" s="1" t="s">
        <v>3321</v>
      </c>
      <c r="D2583" s="1" t="s">
        <v>2375</v>
      </c>
      <c r="E2583" s="1" t="s">
        <v>3461</v>
      </c>
      <c r="F2583" s="1" t="s">
        <v>3462</v>
      </c>
      <c r="G2583" s="1">
        <v>822.22</v>
      </c>
      <c r="H2583" s="1">
        <v>9</v>
      </c>
      <c r="I2583" s="1">
        <f>Sales[[#This Row],[Selling Price]]*H2583</f>
        <v>7399.9800000000005</v>
      </c>
      <c r="J2583" s="1">
        <f>VLOOKUP(Sales[[#This Row],[Product ID]],Products[],4,0)</f>
        <v>57.64</v>
      </c>
      <c r="K2583" s="1">
        <f>Sales[[#This Row],[Total Sales]]-Sales[[#This Row],[Cost price]]</f>
        <v>7342.34</v>
      </c>
      <c r="L2583" s="1" t="str">
        <f>TEXT(Sales[[#This Row],[Date and Time]],"dddd")</f>
        <v>Monday</v>
      </c>
      <c r="M2583" s="1" t="str">
        <f>TEXT(Sales[[#This Row],[Date and Time]],"mm")</f>
        <v>02</v>
      </c>
      <c r="N2583" s="10" t="str">
        <f>TEXT(Sales[[#This Row],[Date and Time]],"mmmm")</f>
        <v>February</v>
      </c>
    </row>
    <row r="2584" spans="1:14" x14ac:dyDescent="0.3">
      <c r="A2584" s="1" t="s">
        <v>6052</v>
      </c>
      <c r="B2584" s="2">
        <v>45462.893252314818</v>
      </c>
      <c r="C2584" s="1" t="s">
        <v>3371</v>
      </c>
      <c r="D2584" s="1" t="s">
        <v>2963</v>
      </c>
      <c r="E2584" s="1" t="s">
        <v>3461</v>
      </c>
      <c r="F2584" s="1" t="s">
        <v>3476</v>
      </c>
      <c r="G2584" s="1">
        <v>185.03</v>
      </c>
      <c r="H2584" s="1">
        <v>10</v>
      </c>
      <c r="I2584" s="1">
        <f>Sales[[#This Row],[Selling Price]]*H2584</f>
        <v>1850.3</v>
      </c>
      <c r="J2584" s="1">
        <f>VLOOKUP(Sales[[#This Row],[Product ID]],Products[],4,0)</f>
        <v>370.52</v>
      </c>
      <c r="K2584" s="1">
        <f>Sales[[#This Row],[Total Sales]]-Sales[[#This Row],[Cost price]]</f>
        <v>1479.78</v>
      </c>
      <c r="L2584" s="1" t="str">
        <f>TEXT(Sales[[#This Row],[Date and Time]],"dddd")</f>
        <v>Wednesday</v>
      </c>
      <c r="M2584" s="1" t="str">
        <f>TEXT(Sales[[#This Row],[Date and Time]],"mm")</f>
        <v>06</v>
      </c>
      <c r="N2584" s="10" t="str">
        <f>TEXT(Sales[[#This Row],[Date and Time]],"mmmm")</f>
        <v>June</v>
      </c>
    </row>
    <row r="2585" spans="1:14" x14ac:dyDescent="0.3">
      <c r="A2585" s="1" t="s">
        <v>6053</v>
      </c>
      <c r="B2585" s="2">
        <v>45384.343101851853</v>
      </c>
      <c r="C2585" s="1" t="s">
        <v>3335</v>
      </c>
      <c r="D2585" s="1" t="s">
        <v>1155</v>
      </c>
      <c r="E2585" s="1" t="s">
        <v>3464</v>
      </c>
      <c r="F2585" s="1" t="s">
        <v>3462</v>
      </c>
      <c r="G2585" s="1">
        <v>546.17999999999995</v>
      </c>
      <c r="H2585" s="1">
        <v>4</v>
      </c>
      <c r="I2585" s="1">
        <f>Sales[[#This Row],[Selling Price]]*H2585</f>
        <v>2184.7199999999998</v>
      </c>
      <c r="J2585" s="1">
        <f>VLOOKUP(Sales[[#This Row],[Product ID]],Products[],4,0)</f>
        <v>303.60000000000002</v>
      </c>
      <c r="K2585" s="1">
        <f>Sales[[#This Row],[Total Sales]]-Sales[[#This Row],[Cost price]]</f>
        <v>1881.12</v>
      </c>
      <c r="L2585" s="1" t="str">
        <f>TEXT(Sales[[#This Row],[Date and Time]],"dddd")</f>
        <v>Tuesday</v>
      </c>
      <c r="M2585" s="1" t="str">
        <f>TEXT(Sales[[#This Row],[Date and Time]],"mm")</f>
        <v>04</v>
      </c>
      <c r="N2585" s="10" t="str">
        <f>TEXT(Sales[[#This Row],[Date and Time]],"mmmm")</f>
        <v>April</v>
      </c>
    </row>
    <row r="2586" spans="1:14" x14ac:dyDescent="0.3">
      <c r="A2586" s="1" t="s">
        <v>6054</v>
      </c>
      <c r="B2586" s="2">
        <v>45319.278946759259</v>
      </c>
      <c r="C2586" s="1" t="s">
        <v>3435</v>
      </c>
      <c r="D2586" s="1" t="s">
        <v>1235</v>
      </c>
      <c r="E2586" s="1" t="s">
        <v>3466</v>
      </c>
      <c r="F2586" s="1" t="s">
        <v>3476</v>
      </c>
      <c r="G2586" s="1">
        <v>160.35</v>
      </c>
      <c r="H2586" s="1">
        <v>8</v>
      </c>
      <c r="I2586" s="1">
        <f>Sales[[#This Row],[Selling Price]]*H2586</f>
        <v>1282.8</v>
      </c>
      <c r="J2586" s="1">
        <f>VLOOKUP(Sales[[#This Row],[Product ID]],Products[],4,0)</f>
        <v>316.27</v>
      </c>
      <c r="K2586" s="1">
        <f>Sales[[#This Row],[Total Sales]]-Sales[[#This Row],[Cost price]]</f>
        <v>966.53</v>
      </c>
      <c r="L2586" s="1" t="str">
        <f>TEXT(Sales[[#This Row],[Date and Time]],"dddd")</f>
        <v>Sunday</v>
      </c>
      <c r="M2586" s="1" t="str">
        <f>TEXT(Sales[[#This Row],[Date and Time]],"mm")</f>
        <v>01</v>
      </c>
      <c r="N2586" s="10" t="str">
        <f>TEXT(Sales[[#This Row],[Date and Time]],"mmmm")</f>
        <v>January</v>
      </c>
    </row>
    <row r="2587" spans="1:14" x14ac:dyDescent="0.3">
      <c r="A2587" s="1" t="s">
        <v>6055</v>
      </c>
      <c r="B2587" s="2">
        <v>45368.309525462966</v>
      </c>
      <c r="C2587" s="1" t="s">
        <v>3382</v>
      </c>
      <c r="D2587" s="1" t="s">
        <v>1014</v>
      </c>
      <c r="E2587" s="1" t="s">
        <v>3479</v>
      </c>
      <c r="F2587" s="1" t="s">
        <v>3467</v>
      </c>
      <c r="G2587" s="1">
        <v>975.06</v>
      </c>
      <c r="H2587" s="1">
        <v>8</v>
      </c>
      <c r="I2587" s="1">
        <f>Sales[[#This Row],[Selling Price]]*H2587</f>
        <v>7800.48</v>
      </c>
      <c r="J2587" s="1">
        <f>VLOOKUP(Sales[[#This Row],[Product ID]],Products[],4,0)</f>
        <v>67.97</v>
      </c>
      <c r="K2587" s="1">
        <f>Sales[[#This Row],[Total Sales]]-Sales[[#This Row],[Cost price]]</f>
        <v>7732.5099999999993</v>
      </c>
      <c r="L2587" s="1" t="str">
        <f>TEXT(Sales[[#This Row],[Date and Time]],"dddd")</f>
        <v>Sunday</v>
      </c>
      <c r="M2587" s="1" t="str">
        <f>TEXT(Sales[[#This Row],[Date and Time]],"mm")</f>
        <v>03</v>
      </c>
      <c r="N2587" s="10" t="str">
        <f>TEXT(Sales[[#This Row],[Date and Time]],"mmmm")</f>
        <v>March</v>
      </c>
    </row>
    <row r="2588" spans="1:14" x14ac:dyDescent="0.3">
      <c r="A2588" s="1" t="s">
        <v>6056</v>
      </c>
      <c r="B2588" s="2">
        <v>45298.013622685183</v>
      </c>
      <c r="C2588" s="1" t="s">
        <v>3261</v>
      </c>
      <c r="D2588" s="1" t="s">
        <v>2857</v>
      </c>
      <c r="E2588" s="1" t="s">
        <v>3461</v>
      </c>
      <c r="F2588" s="1" t="s">
        <v>3462</v>
      </c>
      <c r="G2588" s="1">
        <v>540.48</v>
      </c>
      <c r="H2588" s="1">
        <v>9</v>
      </c>
      <c r="I2588" s="1">
        <f>Sales[[#This Row],[Selling Price]]*H2588</f>
        <v>4864.32</v>
      </c>
      <c r="J2588" s="1">
        <f>VLOOKUP(Sales[[#This Row],[Product ID]],Products[],4,0)</f>
        <v>950.81</v>
      </c>
      <c r="K2588" s="1">
        <f>Sales[[#This Row],[Total Sales]]-Sales[[#This Row],[Cost price]]</f>
        <v>3913.5099999999998</v>
      </c>
      <c r="L2588" s="1" t="str">
        <f>TEXT(Sales[[#This Row],[Date and Time]],"dddd")</f>
        <v>Sunday</v>
      </c>
      <c r="M2588" s="1" t="str">
        <f>TEXT(Sales[[#This Row],[Date and Time]],"mm")</f>
        <v>01</v>
      </c>
      <c r="N2588" s="10" t="str">
        <f>TEXT(Sales[[#This Row],[Date and Time]],"mmmm")</f>
        <v>January</v>
      </c>
    </row>
    <row r="2589" spans="1:14" x14ac:dyDescent="0.3">
      <c r="A2589" s="1" t="s">
        <v>6057</v>
      </c>
      <c r="B2589" s="2">
        <v>45527.807673611111</v>
      </c>
      <c r="C2589" s="1" t="s">
        <v>3220</v>
      </c>
      <c r="D2589" s="1" t="s">
        <v>530</v>
      </c>
      <c r="E2589" s="1" t="s">
        <v>3461</v>
      </c>
      <c r="F2589" s="1" t="s">
        <v>3469</v>
      </c>
      <c r="G2589" s="1">
        <v>1031.8599999999999</v>
      </c>
      <c r="H2589" s="1">
        <v>5</v>
      </c>
      <c r="I2589" s="1">
        <f>Sales[[#This Row],[Selling Price]]*H2589</f>
        <v>5159.2999999999993</v>
      </c>
      <c r="J2589" s="1">
        <f>VLOOKUP(Sales[[#This Row],[Product ID]],Products[],4,0)</f>
        <v>27.63</v>
      </c>
      <c r="K2589" s="1">
        <f>Sales[[#This Row],[Total Sales]]-Sales[[#This Row],[Cost price]]</f>
        <v>5131.6699999999992</v>
      </c>
      <c r="L2589" s="1" t="str">
        <f>TEXT(Sales[[#This Row],[Date and Time]],"dddd")</f>
        <v>Friday</v>
      </c>
      <c r="M2589" s="1" t="str">
        <f>TEXT(Sales[[#This Row],[Date and Time]],"mm")</f>
        <v>08</v>
      </c>
      <c r="N2589" s="10" t="str">
        <f>TEXT(Sales[[#This Row],[Date and Time]],"mmmm")</f>
        <v>August</v>
      </c>
    </row>
    <row r="2590" spans="1:14" x14ac:dyDescent="0.3">
      <c r="A2590" s="1" t="s">
        <v>6058</v>
      </c>
      <c r="B2590" s="2">
        <v>45593.752650462964</v>
      </c>
      <c r="C2590" s="1" t="s">
        <v>3435</v>
      </c>
      <c r="D2590" s="1" t="s">
        <v>2969</v>
      </c>
      <c r="E2590" s="1" t="s">
        <v>3461</v>
      </c>
      <c r="F2590" s="1" t="s">
        <v>3472</v>
      </c>
      <c r="G2590" s="1">
        <v>1476.88</v>
      </c>
      <c r="H2590" s="1">
        <v>3</v>
      </c>
      <c r="I2590" s="1">
        <f>Sales[[#This Row],[Selling Price]]*H2590</f>
        <v>4430.6400000000003</v>
      </c>
      <c r="J2590" s="1">
        <f>VLOOKUP(Sales[[#This Row],[Product ID]],Products[],4,0)</f>
        <v>316.27</v>
      </c>
      <c r="K2590" s="1">
        <f>Sales[[#This Row],[Total Sales]]-Sales[[#This Row],[Cost price]]</f>
        <v>4114.3700000000008</v>
      </c>
      <c r="L2590" s="1" t="str">
        <f>TEXT(Sales[[#This Row],[Date and Time]],"dddd")</f>
        <v>Monday</v>
      </c>
      <c r="M2590" s="1" t="str">
        <f>TEXT(Sales[[#This Row],[Date and Time]],"mm")</f>
        <v>10</v>
      </c>
      <c r="N2590" s="10" t="str">
        <f>TEXT(Sales[[#This Row],[Date and Time]],"mmmm")</f>
        <v>October</v>
      </c>
    </row>
    <row r="2591" spans="1:14" x14ac:dyDescent="0.3">
      <c r="A2591" s="1" t="s">
        <v>6059</v>
      </c>
      <c r="B2591" s="2">
        <v>45408.554456018515</v>
      </c>
      <c r="C2591" s="1" t="s">
        <v>3337</v>
      </c>
      <c r="D2591" s="1" t="s">
        <v>2644</v>
      </c>
      <c r="E2591" s="1" t="s">
        <v>3466</v>
      </c>
      <c r="F2591" s="1" t="s">
        <v>3467</v>
      </c>
      <c r="G2591" s="1">
        <v>42.22</v>
      </c>
      <c r="H2591" s="1">
        <v>6</v>
      </c>
      <c r="I2591" s="1">
        <f>Sales[[#This Row],[Selling Price]]*H2591</f>
        <v>253.32</v>
      </c>
      <c r="J2591" s="1">
        <f>VLOOKUP(Sales[[#This Row],[Product ID]],Products[],4,0)</f>
        <v>899.57</v>
      </c>
      <c r="K2591" s="1">
        <f>Sales[[#This Row],[Total Sales]]-Sales[[#This Row],[Cost price]]</f>
        <v>-646.25</v>
      </c>
      <c r="L2591" s="1" t="str">
        <f>TEXT(Sales[[#This Row],[Date and Time]],"dddd")</f>
        <v>Friday</v>
      </c>
      <c r="M2591" s="1" t="str">
        <f>TEXT(Sales[[#This Row],[Date and Time]],"mm")</f>
        <v>04</v>
      </c>
      <c r="N2591" s="10" t="str">
        <f>TEXT(Sales[[#This Row],[Date and Time]],"mmmm")</f>
        <v>April</v>
      </c>
    </row>
    <row r="2592" spans="1:14" x14ac:dyDescent="0.3">
      <c r="A2592" s="1" t="s">
        <v>6060</v>
      </c>
      <c r="B2592" s="2">
        <v>45319.909363425926</v>
      </c>
      <c r="C2592" s="1" t="s">
        <v>3339</v>
      </c>
      <c r="D2592" s="1" t="s">
        <v>1467</v>
      </c>
      <c r="E2592" s="1" t="s">
        <v>3471</v>
      </c>
      <c r="F2592" s="1" t="s">
        <v>3472</v>
      </c>
      <c r="G2592" s="1">
        <v>255.29</v>
      </c>
      <c r="H2592" s="1">
        <v>4</v>
      </c>
      <c r="I2592" s="1">
        <f>Sales[[#This Row],[Selling Price]]*H2592</f>
        <v>1021.16</v>
      </c>
      <c r="J2592" s="1">
        <f>VLOOKUP(Sales[[#This Row],[Product ID]],Products[],4,0)</f>
        <v>646.59</v>
      </c>
      <c r="K2592" s="1">
        <f>Sales[[#This Row],[Total Sales]]-Sales[[#This Row],[Cost price]]</f>
        <v>374.56999999999994</v>
      </c>
      <c r="L2592" s="1" t="str">
        <f>TEXT(Sales[[#This Row],[Date and Time]],"dddd")</f>
        <v>Sunday</v>
      </c>
      <c r="M2592" s="1" t="str">
        <f>TEXT(Sales[[#This Row],[Date and Time]],"mm")</f>
        <v>01</v>
      </c>
      <c r="N2592" s="10" t="str">
        <f>TEXT(Sales[[#This Row],[Date and Time]],"mmmm")</f>
        <v>January</v>
      </c>
    </row>
    <row r="2593" spans="1:14" x14ac:dyDescent="0.3">
      <c r="A2593" s="1" t="s">
        <v>6061</v>
      </c>
      <c r="B2593" s="2">
        <v>45608.987662037034</v>
      </c>
      <c r="C2593" s="1" t="s">
        <v>3421</v>
      </c>
      <c r="D2593" s="1" t="s">
        <v>1399</v>
      </c>
      <c r="E2593" s="1" t="s">
        <v>3471</v>
      </c>
      <c r="F2593" s="1" t="s">
        <v>3467</v>
      </c>
      <c r="G2593" s="1">
        <v>1221.83</v>
      </c>
      <c r="H2593" s="1">
        <v>8</v>
      </c>
      <c r="I2593" s="1">
        <f>Sales[[#This Row],[Selling Price]]*H2593</f>
        <v>9774.64</v>
      </c>
      <c r="J2593" s="1">
        <f>VLOOKUP(Sales[[#This Row],[Product ID]],Products[],4,0)</f>
        <v>407.18</v>
      </c>
      <c r="K2593" s="1">
        <f>Sales[[#This Row],[Total Sales]]-Sales[[#This Row],[Cost price]]</f>
        <v>9367.4599999999991</v>
      </c>
      <c r="L2593" s="1" t="str">
        <f>TEXT(Sales[[#This Row],[Date and Time]],"dddd")</f>
        <v>Tuesday</v>
      </c>
      <c r="M2593" s="1" t="str">
        <f>TEXT(Sales[[#This Row],[Date and Time]],"mm")</f>
        <v>11</v>
      </c>
      <c r="N2593" s="10" t="str">
        <f>TEXT(Sales[[#This Row],[Date and Time]],"mmmm")</f>
        <v>November</v>
      </c>
    </row>
    <row r="2594" spans="1:14" x14ac:dyDescent="0.3">
      <c r="A2594" s="1" t="s">
        <v>6062</v>
      </c>
      <c r="B2594" s="2">
        <v>45293.956435185188</v>
      </c>
      <c r="C2594" s="1" t="s">
        <v>3422</v>
      </c>
      <c r="D2594" s="1" t="s">
        <v>723</v>
      </c>
      <c r="E2594" s="1" t="s">
        <v>3461</v>
      </c>
      <c r="F2594" s="1" t="s">
        <v>3472</v>
      </c>
      <c r="G2594" s="1">
        <v>719.31</v>
      </c>
      <c r="H2594" s="1">
        <v>10</v>
      </c>
      <c r="I2594" s="1">
        <f>Sales[[#This Row],[Selling Price]]*H2594</f>
        <v>7193.0999999999995</v>
      </c>
      <c r="J2594" s="1">
        <f>VLOOKUP(Sales[[#This Row],[Product ID]],Products[],4,0)</f>
        <v>772.45</v>
      </c>
      <c r="K2594" s="1">
        <f>Sales[[#This Row],[Total Sales]]-Sales[[#This Row],[Cost price]]</f>
        <v>6420.65</v>
      </c>
      <c r="L2594" s="1" t="str">
        <f>TEXT(Sales[[#This Row],[Date and Time]],"dddd")</f>
        <v>Tuesday</v>
      </c>
      <c r="M2594" s="1" t="str">
        <f>TEXT(Sales[[#This Row],[Date and Time]],"mm")</f>
        <v>01</v>
      </c>
      <c r="N2594" s="10" t="str">
        <f>TEXT(Sales[[#This Row],[Date and Time]],"mmmm")</f>
        <v>January</v>
      </c>
    </row>
    <row r="2595" spans="1:14" x14ac:dyDescent="0.3">
      <c r="A2595" s="1" t="s">
        <v>6063</v>
      </c>
      <c r="B2595" s="2">
        <v>45365.540069444447</v>
      </c>
      <c r="C2595" s="1" t="s">
        <v>3287</v>
      </c>
      <c r="D2595" s="1" t="s">
        <v>1995</v>
      </c>
      <c r="E2595" s="1" t="s">
        <v>3466</v>
      </c>
      <c r="F2595" s="1" t="s">
        <v>3469</v>
      </c>
      <c r="G2595" s="1">
        <v>612.32000000000005</v>
      </c>
      <c r="H2595" s="1">
        <v>10</v>
      </c>
      <c r="I2595" s="1">
        <f>Sales[[#This Row],[Selling Price]]*H2595</f>
        <v>6123.2000000000007</v>
      </c>
      <c r="J2595" s="1">
        <f>VLOOKUP(Sales[[#This Row],[Product ID]],Products[],4,0)</f>
        <v>901.68</v>
      </c>
      <c r="K2595" s="1">
        <f>Sales[[#This Row],[Total Sales]]-Sales[[#This Row],[Cost price]]</f>
        <v>5221.5200000000004</v>
      </c>
      <c r="L2595" s="1" t="str">
        <f>TEXT(Sales[[#This Row],[Date and Time]],"dddd")</f>
        <v>Thursday</v>
      </c>
      <c r="M2595" s="1" t="str">
        <f>TEXT(Sales[[#This Row],[Date and Time]],"mm")</f>
        <v>03</v>
      </c>
      <c r="N2595" s="10" t="str">
        <f>TEXT(Sales[[#This Row],[Date and Time]],"mmmm")</f>
        <v>March</v>
      </c>
    </row>
    <row r="2596" spans="1:14" x14ac:dyDescent="0.3">
      <c r="A2596" s="1" t="s">
        <v>6064</v>
      </c>
      <c r="B2596" s="2">
        <v>45392.815798611111</v>
      </c>
      <c r="C2596" s="1" t="s">
        <v>3297</v>
      </c>
      <c r="D2596" s="1" t="s">
        <v>1439</v>
      </c>
      <c r="E2596" s="1" t="s">
        <v>3461</v>
      </c>
      <c r="F2596" s="1" t="s">
        <v>3462</v>
      </c>
      <c r="G2596" s="1">
        <v>52.12</v>
      </c>
      <c r="H2596" s="1">
        <v>2</v>
      </c>
      <c r="I2596" s="1">
        <f>Sales[[#This Row],[Selling Price]]*H2596</f>
        <v>104.24</v>
      </c>
      <c r="J2596" s="1">
        <f>VLOOKUP(Sales[[#This Row],[Product ID]],Products[],4,0)</f>
        <v>821.78</v>
      </c>
      <c r="K2596" s="1">
        <f>Sales[[#This Row],[Total Sales]]-Sales[[#This Row],[Cost price]]</f>
        <v>-717.54</v>
      </c>
      <c r="L2596" s="1" t="str">
        <f>TEXT(Sales[[#This Row],[Date and Time]],"dddd")</f>
        <v>Wednesday</v>
      </c>
      <c r="M2596" s="1" t="str">
        <f>TEXT(Sales[[#This Row],[Date and Time]],"mm")</f>
        <v>04</v>
      </c>
      <c r="N2596" s="10" t="str">
        <f>TEXT(Sales[[#This Row],[Date and Time]],"mmmm")</f>
        <v>April</v>
      </c>
    </row>
    <row r="2597" spans="1:14" x14ac:dyDescent="0.3">
      <c r="A2597" s="1" t="s">
        <v>6065</v>
      </c>
      <c r="B2597" s="2">
        <v>45292.577430555553</v>
      </c>
      <c r="C2597" s="1" t="s">
        <v>3378</v>
      </c>
      <c r="D2597" s="1" t="s">
        <v>2334</v>
      </c>
      <c r="E2597" s="1" t="s">
        <v>3461</v>
      </c>
      <c r="F2597" s="1" t="s">
        <v>3472</v>
      </c>
      <c r="G2597" s="1">
        <v>892.75</v>
      </c>
      <c r="H2597" s="1">
        <v>8</v>
      </c>
      <c r="I2597" s="1">
        <f>Sales[[#This Row],[Selling Price]]*H2597</f>
        <v>7142</v>
      </c>
      <c r="J2597" s="1">
        <f>VLOOKUP(Sales[[#This Row],[Product ID]],Products[],4,0)</f>
        <v>358.25</v>
      </c>
      <c r="K2597" s="1">
        <f>Sales[[#This Row],[Total Sales]]-Sales[[#This Row],[Cost price]]</f>
        <v>6783.75</v>
      </c>
      <c r="L2597" s="1" t="str">
        <f>TEXT(Sales[[#This Row],[Date and Time]],"dddd")</f>
        <v>Monday</v>
      </c>
      <c r="M2597" s="1" t="str">
        <f>TEXT(Sales[[#This Row],[Date and Time]],"mm")</f>
        <v>01</v>
      </c>
      <c r="N2597" s="10" t="str">
        <f>TEXT(Sales[[#This Row],[Date and Time]],"mmmm")</f>
        <v>January</v>
      </c>
    </row>
    <row r="2598" spans="1:14" x14ac:dyDescent="0.3">
      <c r="A2598" s="1" t="s">
        <v>6066</v>
      </c>
      <c r="B2598" s="2">
        <v>45520.485972222225</v>
      </c>
      <c r="C2598" s="1" t="s">
        <v>3322</v>
      </c>
      <c r="D2598" s="1" t="s">
        <v>980</v>
      </c>
      <c r="E2598" s="1" t="s">
        <v>3471</v>
      </c>
      <c r="F2598" s="1" t="s">
        <v>3476</v>
      </c>
      <c r="G2598" s="1">
        <v>552.99</v>
      </c>
      <c r="H2598" s="1">
        <v>8</v>
      </c>
      <c r="I2598" s="1">
        <f>Sales[[#This Row],[Selling Price]]*H2598</f>
        <v>4423.92</v>
      </c>
      <c r="J2598" s="1">
        <f>VLOOKUP(Sales[[#This Row],[Product ID]],Products[],4,0)</f>
        <v>35.22</v>
      </c>
      <c r="K2598" s="1">
        <f>Sales[[#This Row],[Total Sales]]-Sales[[#This Row],[Cost price]]</f>
        <v>4388.7</v>
      </c>
      <c r="L2598" s="1" t="str">
        <f>TEXT(Sales[[#This Row],[Date and Time]],"dddd")</f>
        <v>Friday</v>
      </c>
      <c r="M2598" s="1" t="str">
        <f>TEXT(Sales[[#This Row],[Date and Time]],"mm")</f>
        <v>08</v>
      </c>
      <c r="N2598" s="10" t="str">
        <f>TEXT(Sales[[#This Row],[Date and Time]],"mmmm")</f>
        <v>August</v>
      </c>
    </row>
    <row r="2599" spans="1:14" x14ac:dyDescent="0.3">
      <c r="A2599" s="1" t="s">
        <v>6067</v>
      </c>
      <c r="B2599" s="2">
        <v>45471.472800925927</v>
      </c>
      <c r="C2599" s="1" t="s">
        <v>3411</v>
      </c>
      <c r="D2599" s="1" t="s">
        <v>590</v>
      </c>
      <c r="E2599" s="1" t="s">
        <v>3464</v>
      </c>
      <c r="F2599" s="1" t="s">
        <v>3469</v>
      </c>
      <c r="G2599" s="1">
        <v>375.51</v>
      </c>
      <c r="H2599" s="1">
        <v>5</v>
      </c>
      <c r="I2599" s="1">
        <f>Sales[[#This Row],[Selling Price]]*H2599</f>
        <v>1877.55</v>
      </c>
      <c r="J2599" s="1">
        <f>VLOOKUP(Sales[[#This Row],[Product ID]],Products[],4,0)</f>
        <v>688.88</v>
      </c>
      <c r="K2599" s="1">
        <f>Sales[[#This Row],[Total Sales]]-Sales[[#This Row],[Cost price]]</f>
        <v>1188.67</v>
      </c>
      <c r="L2599" s="1" t="str">
        <f>TEXT(Sales[[#This Row],[Date and Time]],"dddd")</f>
        <v>Friday</v>
      </c>
      <c r="M2599" s="1" t="str">
        <f>TEXT(Sales[[#This Row],[Date and Time]],"mm")</f>
        <v>06</v>
      </c>
      <c r="N2599" s="10" t="str">
        <f>TEXT(Sales[[#This Row],[Date and Time]],"mmmm")</f>
        <v>June</v>
      </c>
    </row>
    <row r="2600" spans="1:14" x14ac:dyDescent="0.3">
      <c r="A2600" s="1" t="s">
        <v>6068</v>
      </c>
      <c r="B2600" s="2">
        <v>45514.422905092593</v>
      </c>
      <c r="C2600" s="1" t="s">
        <v>3352</v>
      </c>
      <c r="D2600" s="1" t="s">
        <v>2473</v>
      </c>
      <c r="E2600" s="1" t="s">
        <v>3464</v>
      </c>
      <c r="F2600" s="1" t="s">
        <v>3462</v>
      </c>
      <c r="G2600" s="1">
        <v>125.9</v>
      </c>
      <c r="H2600" s="1">
        <v>6</v>
      </c>
      <c r="I2600" s="1">
        <f>Sales[[#This Row],[Selling Price]]*H2600</f>
        <v>755.40000000000009</v>
      </c>
      <c r="J2600" s="1">
        <f>VLOOKUP(Sales[[#This Row],[Product ID]],Products[],4,0)</f>
        <v>404.57</v>
      </c>
      <c r="K2600" s="1">
        <f>Sales[[#This Row],[Total Sales]]-Sales[[#This Row],[Cost price]]</f>
        <v>350.8300000000001</v>
      </c>
      <c r="L2600" s="1" t="str">
        <f>TEXT(Sales[[#This Row],[Date and Time]],"dddd")</f>
        <v>Saturday</v>
      </c>
      <c r="M2600" s="1" t="str">
        <f>TEXT(Sales[[#This Row],[Date and Time]],"mm")</f>
        <v>08</v>
      </c>
      <c r="N2600" s="10" t="str">
        <f>TEXT(Sales[[#This Row],[Date and Time]],"mmmm")</f>
        <v>August</v>
      </c>
    </row>
    <row r="2601" spans="1:14" x14ac:dyDescent="0.3">
      <c r="A2601" s="1" t="s">
        <v>6069</v>
      </c>
      <c r="B2601" s="2">
        <v>45422.238263888888</v>
      </c>
      <c r="C2601" s="1" t="s">
        <v>3418</v>
      </c>
      <c r="D2601" s="1" t="s">
        <v>1866</v>
      </c>
      <c r="E2601" s="1" t="s">
        <v>3464</v>
      </c>
      <c r="F2601" s="1" t="s">
        <v>3476</v>
      </c>
      <c r="G2601" s="1">
        <v>1381.69</v>
      </c>
      <c r="H2601" s="1">
        <v>8</v>
      </c>
      <c r="I2601" s="1">
        <f>Sales[[#This Row],[Selling Price]]*H2601</f>
        <v>11053.52</v>
      </c>
      <c r="J2601" s="1">
        <f>VLOOKUP(Sales[[#This Row],[Product ID]],Products[],4,0)</f>
        <v>563.57000000000005</v>
      </c>
      <c r="K2601" s="1">
        <f>Sales[[#This Row],[Total Sales]]-Sales[[#This Row],[Cost price]]</f>
        <v>10489.95</v>
      </c>
      <c r="L2601" s="1" t="str">
        <f>TEXT(Sales[[#This Row],[Date and Time]],"dddd")</f>
        <v>Friday</v>
      </c>
      <c r="M2601" s="1" t="str">
        <f>TEXT(Sales[[#This Row],[Date and Time]],"mm")</f>
        <v>05</v>
      </c>
      <c r="N2601" s="10" t="str">
        <f>TEXT(Sales[[#This Row],[Date and Time]],"mmmm")</f>
        <v>May</v>
      </c>
    </row>
    <row r="2602" spans="1:14" x14ac:dyDescent="0.3">
      <c r="A2602" s="1" t="s">
        <v>6070</v>
      </c>
      <c r="B2602" s="2">
        <v>45368.576111111113</v>
      </c>
      <c r="C2602" s="1" t="s">
        <v>3366</v>
      </c>
      <c r="D2602" s="1" t="s">
        <v>769</v>
      </c>
      <c r="E2602" s="1" t="s">
        <v>3471</v>
      </c>
      <c r="F2602" s="1" t="s">
        <v>3467</v>
      </c>
      <c r="G2602" s="1">
        <v>871.31</v>
      </c>
      <c r="H2602" s="1">
        <v>10</v>
      </c>
      <c r="I2602" s="1">
        <f>Sales[[#This Row],[Selling Price]]*H2602</f>
        <v>8713.0999999999985</v>
      </c>
      <c r="J2602" s="1">
        <f>VLOOKUP(Sales[[#This Row],[Product ID]],Products[],4,0)</f>
        <v>669.31</v>
      </c>
      <c r="K2602" s="1">
        <f>Sales[[#This Row],[Total Sales]]-Sales[[#This Row],[Cost price]]</f>
        <v>8043.7899999999991</v>
      </c>
      <c r="L2602" s="1" t="str">
        <f>TEXT(Sales[[#This Row],[Date and Time]],"dddd")</f>
        <v>Sunday</v>
      </c>
      <c r="M2602" s="1" t="str">
        <f>TEXT(Sales[[#This Row],[Date and Time]],"mm")</f>
        <v>03</v>
      </c>
      <c r="N2602" s="10" t="str">
        <f>TEXT(Sales[[#This Row],[Date and Time]],"mmmm")</f>
        <v>March</v>
      </c>
    </row>
    <row r="2603" spans="1:14" x14ac:dyDescent="0.3">
      <c r="A2603" s="1" t="s">
        <v>6071</v>
      </c>
      <c r="B2603" s="2">
        <v>45369.21166666667</v>
      </c>
      <c r="C2603" s="1" t="s">
        <v>3237</v>
      </c>
      <c r="D2603" s="1" t="s">
        <v>2210</v>
      </c>
      <c r="E2603" s="1" t="s">
        <v>3464</v>
      </c>
      <c r="F2603" s="1" t="s">
        <v>3462</v>
      </c>
      <c r="G2603" s="1">
        <v>1330.18</v>
      </c>
      <c r="H2603" s="1">
        <v>6</v>
      </c>
      <c r="I2603" s="1">
        <f>Sales[[#This Row],[Selling Price]]*H2603</f>
        <v>7981.08</v>
      </c>
      <c r="J2603" s="1">
        <f>VLOOKUP(Sales[[#This Row],[Product ID]],Products[],4,0)</f>
        <v>481</v>
      </c>
      <c r="K2603" s="1">
        <f>Sales[[#This Row],[Total Sales]]-Sales[[#This Row],[Cost price]]</f>
        <v>7500.08</v>
      </c>
      <c r="L2603" s="1" t="str">
        <f>TEXT(Sales[[#This Row],[Date and Time]],"dddd")</f>
        <v>Monday</v>
      </c>
      <c r="M2603" s="1" t="str">
        <f>TEXT(Sales[[#This Row],[Date and Time]],"mm")</f>
        <v>03</v>
      </c>
      <c r="N2603" s="10" t="str">
        <f>TEXT(Sales[[#This Row],[Date and Time]],"mmmm")</f>
        <v>March</v>
      </c>
    </row>
    <row r="2604" spans="1:14" x14ac:dyDescent="0.3">
      <c r="A2604" s="1" t="s">
        <v>6072</v>
      </c>
      <c r="B2604" s="2">
        <v>45534.211064814815</v>
      </c>
      <c r="C2604" s="1" t="s">
        <v>3370</v>
      </c>
      <c r="D2604" s="1" t="s">
        <v>1027</v>
      </c>
      <c r="E2604" s="1" t="s">
        <v>3466</v>
      </c>
      <c r="F2604" s="1" t="s">
        <v>3469</v>
      </c>
      <c r="G2604" s="1">
        <v>1153.51</v>
      </c>
      <c r="H2604" s="1">
        <v>10</v>
      </c>
      <c r="I2604" s="1">
        <f>Sales[[#This Row],[Selling Price]]*H2604</f>
        <v>11535.1</v>
      </c>
      <c r="J2604" s="1">
        <f>VLOOKUP(Sales[[#This Row],[Product ID]],Products[],4,0)</f>
        <v>621.46</v>
      </c>
      <c r="K2604" s="1">
        <f>Sales[[#This Row],[Total Sales]]-Sales[[#This Row],[Cost price]]</f>
        <v>10913.64</v>
      </c>
      <c r="L2604" s="1" t="str">
        <f>TEXT(Sales[[#This Row],[Date and Time]],"dddd")</f>
        <v>Friday</v>
      </c>
      <c r="M2604" s="1" t="str">
        <f>TEXT(Sales[[#This Row],[Date and Time]],"mm")</f>
        <v>08</v>
      </c>
      <c r="N2604" s="10" t="str">
        <f>TEXT(Sales[[#This Row],[Date and Time]],"mmmm")</f>
        <v>August</v>
      </c>
    </row>
    <row r="2605" spans="1:14" x14ac:dyDescent="0.3">
      <c r="A2605" s="1" t="s">
        <v>6073</v>
      </c>
      <c r="B2605" s="2">
        <v>45364.663391203707</v>
      </c>
      <c r="C2605" s="1" t="s">
        <v>3410</v>
      </c>
      <c r="D2605" s="1" t="s">
        <v>3124</v>
      </c>
      <c r="E2605" s="1" t="s">
        <v>3479</v>
      </c>
      <c r="F2605" s="1" t="s">
        <v>3472</v>
      </c>
      <c r="G2605" s="1">
        <v>551.04999999999995</v>
      </c>
      <c r="H2605" s="1">
        <v>9</v>
      </c>
      <c r="I2605" s="1">
        <f>Sales[[#This Row],[Selling Price]]*H2605</f>
        <v>4959.45</v>
      </c>
      <c r="J2605" s="1">
        <f>VLOOKUP(Sales[[#This Row],[Product ID]],Products[],4,0)</f>
        <v>152.68</v>
      </c>
      <c r="K2605" s="1">
        <f>Sales[[#This Row],[Total Sales]]-Sales[[#This Row],[Cost price]]</f>
        <v>4806.7699999999995</v>
      </c>
      <c r="L2605" s="1" t="str">
        <f>TEXT(Sales[[#This Row],[Date and Time]],"dddd")</f>
        <v>Wednesday</v>
      </c>
      <c r="M2605" s="1" t="str">
        <f>TEXT(Sales[[#This Row],[Date and Time]],"mm")</f>
        <v>03</v>
      </c>
      <c r="N2605" s="10" t="str">
        <f>TEXT(Sales[[#This Row],[Date and Time]],"mmmm")</f>
        <v>March</v>
      </c>
    </row>
    <row r="2606" spans="1:14" x14ac:dyDescent="0.3">
      <c r="A2606" s="1" t="s">
        <v>6074</v>
      </c>
      <c r="B2606" s="2">
        <v>45515.80431712963</v>
      </c>
      <c r="C2606" s="1" t="s">
        <v>3336</v>
      </c>
      <c r="D2606" s="1" t="s">
        <v>1566</v>
      </c>
      <c r="E2606" s="1" t="s">
        <v>3471</v>
      </c>
      <c r="F2606" s="1" t="s">
        <v>3467</v>
      </c>
      <c r="G2606" s="1">
        <v>1431.04</v>
      </c>
      <c r="H2606" s="1">
        <v>2</v>
      </c>
      <c r="I2606" s="1">
        <f>Sales[[#This Row],[Selling Price]]*H2606</f>
        <v>2862.08</v>
      </c>
      <c r="J2606" s="1">
        <f>VLOOKUP(Sales[[#This Row],[Product ID]],Products[],4,0)</f>
        <v>970.96</v>
      </c>
      <c r="K2606" s="1">
        <f>Sales[[#This Row],[Total Sales]]-Sales[[#This Row],[Cost price]]</f>
        <v>1891.12</v>
      </c>
      <c r="L2606" s="1" t="str">
        <f>TEXT(Sales[[#This Row],[Date and Time]],"dddd")</f>
        <v>Sunday</v>
      </c>
      <c r="M2606" s="1" t="str">
        <f>TEXT(Sales[[#This Row],[Date and Time]],"mm")</f>
        <v>08</v>
      </c>
      <c r="N2606" s="10" t="str">
        <f>TEXT(Sales[[#This Row],[Date and Time]],"mmmm")</f>
        <v>August</v>
      </c>
    </row>
    <row r="2607" spans="1:14" x14ac:dyDescent="0.3">
      <c r="A2607" s="1" t="s">
        <v>6075</v>
      </c>
      <c r="B2607" s="2">
        <v>45496.98474537037</v>
      </c>
      <c r="C2607" s="1" t="s">
        <v>3325</v>
      </c>
      <c r="D2607" s="1" t="s">
        <v>2644</v>
      </c>
      <c r="E2607" s="1" t="s">
        <v>3466</v>
      </c>
      <c r="F2607" s="1" t="s">
        <v>3462</v>
      </c>
      <c r="G2607" s="1">
        <v>1856.08</v>
      </c>
      <c r="H2607" s="1">
        <v>2</v>
      </c>
      <c r="I2607" s="1">
        <f>Sales[[#This Row],[Selling Price]]*H2607</f>
        <v>3712.16</v>
      </c>
      <c r="J2607" s="1">
        <f>VLOOKUP(Sales[[#This Row],[Product ID]],Products[],4,0)</f>
        <v>670.34</v>
      </c>
      <c r="K2607" s="1">
        <f>Sales[[#This Row],[Total Sales]]-Sales[[#This Row],[Cost price]]</f>
        <v>3041.8199999999997</v>
      </c>
      <c r="L2607" s="1" t="str">
        <f>TEXT(Sales[[#This Row],[Date and Time]],"dddd")</f>
        <v>Tuesday</v>
      </c>
      <c r="M2607" s="1" t="str">
        <f>TEXT(Sales[[#This Row],[Date and Time]],"mm")</f>
        <v>07</v>
      </c>
      <c r="N2607" s="10" t="str">
        <f>TEXT(Sales[[#This Row],[Date and Time]],"mmmm")</f>
        <v>July</v>
      </c>
    </row>
    <row r="2608" spans="1:14" x14ac:dyDescent="0.3">
      <c r="A2608" s="1" t="s">
        <v>6076</v>
      </c>
      <c r="B2608" s="2">
        <v>45599.722615740742</v>
      </c>
      <c r="C2608" s="1" t="s">
        <v>3424</v>
      </c>
      <c r="D2608" s="1" t="s">
        <v>361</v>
      </c>
      <c r="E2608" s="1" t="s">
        <v>3471</v>
      </c>
      <c r="F2608" s="1" t="s">
        <v>3472</v>
      </c>
      <c r="G2608" s="1">
        <v>593.49</v>
      </c>
      <c r="H2608" s="1">
        <v>5</v>
      </c>
      <c r="I2608" s="1">
        <f>Sales[[#This Row],[Selling Price]]*H2608</f>
        <v>2967.45</v>
      </c>
      <c r="J2608" s="1">
        <f>VLOOKUP(Sales[[#This Row],[Product ID]],Products[],4,0)</f>
        <v>485.76</v>
      </c>
      <c r="K2608" s="1">
        <f>Sales[[#This Row],[Total Sales]]-Sales[[#This Row],[Cost price]]</f>
        <v>2481.6899999999996</v>
      </c>
      <c r="L2608" s="1" t="str">
        <f>TEXT(Sales[[#This Row],[Date and Time]],"dddd")</f>
        <v>Sunday</v>
      </c>
      <c r="M2608" s="1" t="str">
        <f>TEXT(Sales[[#This Row],[Date and Time]],"mm")</f>
        <v>11</v>
      </c>
      <c r="N2608" s="10" t="str">
        <f>TEXT(Sales[[#This Row],[Date and Time]],"mmmm")</f>
        <v>November</v>
      </c>
    </row>
    <row r="2609" spans="1:14" x14ac:dyDescent="0.3">
      <c r="A2609" s="1" t="s">
        <v>6077</v>
      </c>
      <c r="B2609" s="2">
        <v>45308.051863425928</v>
      </c>
      <c r="C2609" s="1" t="s">
        <v>3434</v>
      </c>
      <c r="D2609" s="1" t="s">
        <v>1735</v>
      </c>
      <c r="E2609" s="1" t="s">
        <v>3479</v>
      </c>
      <c r="F2609" s="1" t="s">
        <v>3467</v>
      </c>
      <c r="G2609" s="1">
        <v>1285.58</v>
      </c>
      <c r="H2609" s="1">
        <v>9</v>
      </c>
      <c r="I2609" s="1">
        <f>Sales[[#This Row],[Selling Price]]*H2609</f>
        <v>11570.22</v>
      </c>
      <c r="J2609" s="1">
        <f>VLOOKUP(Sales[[#This Row],[Product ID]],Products[],4,0)</f>
        <v>29.06</v>
      </c>
      <c r="K2609" s="1">
        <f>Sales[[#This Row],[Total Sales]]-Sales[[#This Row],[Cost price]]</f>
        <v>11541.16</v>
      </c>
      <c r="L2609" s="1" t="str">
        <f>TEXT(Sales[[#This Row],[Date and Time]],"dddd")</f>
        <v>Wednesday</v>
      </c>
      <c r="M2609" s="1" t="str">
        <f>TEXT(Sales[[#This Row],[Date and Time]],"mm")</f>
        <v>01</v>
      </c>
      <c r="N2609" s="10" t="str">
        <f>TEXT(Sales[[#This Row],[Date and Time]],"mmmm")</f>
        <v>January</v>
      </c>
    </row>
    <row r="2610" spans="1:14" x14ac:dyDescent="0.3">
      <c r="A2610" s="1" t="s">
        <v>6078</v>
      </c>
      <c r="B2610" s="2">
        <v>45523.113067129627</v>
      </c>
      <c r="C2610" s="1" t="s">
        <v>3425</v>
      </c>
      <c r="D2610" s="1" t="s">
        <v>1804</v>
      </c>
      <c r="E2610" s="1" t="s">
        <v>3479</v>
      </c>
      <c r="F2610" s="1" t="s">
        <v>3467</v>
      </c>
      <c r="G2610" s="1">
        <v>801.31</v>
      </c>
      <c r="H2610" s="1">
        <v>3</v>
      </c>
      <c r="I2610" s="1">
        <f>Sales[[#This Row],[Selling Price]]*H2610</f>
        <v>2403.9299999999998</v>
      </c>
      <c r="J2610" s="1">
        <f>VLOOKUP(Sales[[#This Row],[Product ID]],Products[],4,0)</f>
        <v>95.27</v>
      </c>
      <c r="K2610" s="1">
        <f>Sales[[#This Row],[Total Sales]]-Sales[[#This Row],[Cost price]]</f>
        <v>2308.66</v>
      </c>
      <c r="L2610" s="1" t="str">
        <f>TEXT(Sales[[#This Row],[Date and Time]],"dddd")</f>
        <v>Monday</v>
      </c>
      <c r="M2610" s="1" t="str">
        <f>TEXT(Sales[[#This Row],[Date and Time]],"mm")</f>
        <v>08</v>
      </c>
      <c r="N2610" s="10" t="str">
        <f>TEXT(Sales[[#This Row],[Date and Time]],"mmmm")</f>
        <v>August</v>
      </c>
    </row>
    <row r="2611" spans="1:14" x14ac:dyDescent="0.3">
      <c r="A2611" s="1" t="s">
        <v>6079</v>
      </c>
      <c r="B2611" s="2">
        <v>45428.056898148148</v>
      </c>
      <c r="C2611" s="1" t="s">
        <v>3336</v>
      </c>
      <c r="D2611" s="1" t="s">
        <v>983</v>
      </c>
      <c r="E2611" s="1" t="s">
        <v>3464</v>
      </c>
      <c r="F2611" s="1" t="s">
        <v>3476</v>
      </c>
      <c r="G2611" s="1">
        <v>1503.71</v>
      </c>
      <c r="H2611" s="1">
        <v>1</v>
      </c>
      <c r="I2611" s="1">
        <f>Sales[[#This Row],[Selling Price]]*H2611</f>
        <v>1503.71</v>
      </c>
      <c r="J2611" s="1">
        <f>VLOOKUP(Sales[[#This Row],[Product ID]],Products[],4,0)</f>
        <v>970.96</v>
      </c>
      <c r="K2611" s="1">
        <f>Sales[[#This Row],[Total Sales]]-Sales[[#This Row],[Cost price]]</f>
        <v>532.75</v>
      </c>
      <c r="L2611" s="1" t="str">
        <f>TEXT(Sales[[#This Row],[Date and Time]],"dddd")</f>
        <v>Thursday</v>
      </c>
      <c r="M2611" s="1" t="str">
        <f>TEXT(Sales[[#This Row],[Date and Time]],"mm")</f>
        <v>05</v>
      </c>
      <c r="N2611" s="10" t="str">
        <f>TEXT(Sales[[#This Row],[Date and Time]],"mmmm")</f>
        <v>May</v>
      </c>
    </row>
    <row r="2612" spans="1:14" x14ac:dyDescent="0.3">
      <c r="A2612" s="1" t="s">
        <v>6080</v>
      </c>
      <c r="B2612" s="2">
        <v>45486.507280092592</v>
      </c>
      <c r="C2612" s="1" t="s">
        <v>3299</v>
      </c>
      <c r="D2612" s="1" t="s">
        <v>675</v>
      </c>
      <c r="E2612" s="1" t="s">
        <v>3464</v>
      </c>
      <c r="F2612" s="1" t="s">
        <v>3467</v>
      </c>
      <c r="G2612" s="1">
        <v>1520.75</v>
      </c>
      <c r="H2612" s="1">
        <v>5</v>
      </c>
      <c r="I2612" s="1">
        <f>Sales[[#This Row],[Selling Price]]*H2612</f>
        <v>7603.75</v>
      </c>
      <c r="J2612" s="1">
        <f>VLOOKUP(Sales[[#This Row],[Product ID]],Products[],4,0)</f>
        <v>401.98</v>
      </c>
      <c r="K2612" s="1">
        <f>Sales[[#This Row],[Total Sales]]-Sales[[#This Row],[Cost price]]</f>
        <v>7201.77</v>
      </c>
      <c r="L2612" s="1" t="str">
        <f>TEXT(Sales[[#This Row],[Date and Time]],"dddd")</f>
        <v>Saturday</v>
      </c>
      <c r="M2612" s="1" t="str">
        <f>TEXT(Sales[[#This Row],[Date and Time]],"mm")</f>
        <v>07</v>
      </c>
      <c r="N2612" s="10" t="str">
        <f>TEXT(Sales[[#This Row],[Date and Time]],"mmmm")</f>
        <v>July</v>
      </c>
    </row>
    <row r="2613" spans="1:14" x14ac:dyDescent="0.3">
      <c r="A2613" s="1" t="s">
        <v>6081</v>
      </c>
      <c r="B2613" s="2">
        <v>45453.709629629629</v>
      </c>
      <c r="C2613" s="1" t="s">
        <v>3269</v>
      </c>
      <c r="D2613" s="1" t="s">
        <v>1306</v>
      </c>
      <c r="E2613" s="1" t="s">
        <v>3464</v>
      </c>
      <c r="F2613" s="1" t="s">
        <v>3476</v>
      </c>
      <c r="G2613" s="1">
        <v>1285.44</v>
      </c>
      <c r="H2613" s="1">
        <v>4</v>
      </c>
      <c r="I2613" s="1">
        <f>Sales[[#This Row],[Selling Price]]*H2613</f>
        <v>5141.76</v>
      </c>
      <c r="J2613" s="1">
        <f>VLOOKUP(Sales[[#This Row],[Product ID]],Products[],4,0)</f>
        <v>627.66</v>
      </c>
      <c r="K2613" s="1">
        <f>Sales[[#This Row],[Total Sales]]-Sales[[#This Row],[Cost price]]</f>
        <v>4514.1000000000004</v>
      </c>
      <c r="L2613" s="1" t="str">
        <f>TEXT(Sales[[#This Row],[Date and Time]],"dddd")</f>
        <v>Monday</v>
      </c>
      <c r="M2613" s="1" t="str">
        <f>TEXT(Sales[[#This Row],[Date and Time]],"mm")</f>
        <v>06</v>
      </c>
      <c r="N2613" s="10" t="str">
        <f>TEXT(Sales[[#This Row],[Date and Time]],"mmmm")</f>
        <v>June</v>
      </c>
    </row>
    <row r="2614" spans="1:14" x14ac:dyDescent="0.3">
      <c r="A2614" s="1" t="s">
        <v>6082</v>
      </c>
      <c r="B2614" s="2">
        <v>45486.462337962963</v>
      </c>
      <c r="C2614" s="1" t="s">
        <v>3333</v>
      </c>
      <c r="D2614" s="1" t="s">
        <v>2714</v>
      </c>
      <c r="E2614" s="1" t="s">
        <v>3471</v>
      </c>
      <c r="F2614" s="1" t="s">
        <v>3472</v>
      </c>
      <c r="G2614" s="1">
        <v>1020.07</v>
      </c>
      <c r="H2614" s="1">
        <v>8</v>
      </c>
      <c r="I2614" s="1">
        <f>Sales[[#This Row],[Selling Price]]*H2614</f>
        <v>8160.56</v>
      </c>
      <c r="J2614" s="1">
        <f>VLOOKUP(Sales[[#This Row],[Product ID]],Products[],4,0)</f>
        <v>783.02</v>
      </c>
      <c r="K2614" s="1">
        <f>Sales[[#This Row],[Total Sales]]-Sales[[#This Row],[Cost price]]</f>
        <v>7377.5400000000009</v>
      </c>
      <c r="L2614" s="1" t="str">
        <f>TEXT(Sales[[#This Row],[Date and Time]],"dddd")</f>
        <v>Saturday</v>
      </c>
      <c r="M2614" s="1" t="str">
        <f>TEXT(Sales[[#This Row],[Date and Time]],"mm")</f>
        <v>07</v>
      </c>
      <c r="N2614" s="10" t="str">
        <f>TEXT(Sales[[#This Row],[Date and Time]],"mmmm")</f>
        <v>July</v>
      </c>
    </row>
    <row r="2615" spans="1:14" x14ac:dyDescent="0.3">
      <c r="A2615" s="1" t="s">
        <v>6083</v>
      </c>
      <c r="B2615" s="2">
        <v>45449.550266203703</v>
      </c>
      <c r="C2615" s="1" t="s">
        <v>3445</v>
      </c>
      <c r="D2615" s="1" t="s">
        <v>1948</v>
      </c>
      <c r="E2615" s="1" t="s">
        <v>3471</v>
      </c>
      <c r="F2615" s="1" t="s">
        <v>3469</v>
      </c>
      <c r="G2615" s="1">
        <v>681.21</v>
      </c>
      <c r="H2615" s="1">
        <v>7</v>
      </c>
      <c r="I2615" s="1">
        <f>Sales[[#This Row],[Selling Price]]*H2615</f>
        <v>4768.47</v>
      </c>
      <c r="J2615" s="1">
        <f>VLOOKUP(Sales[[#This Row],[Product ID]],Products[],4,0)</f>
        <v>154.76</v>
      </c>
      <c r="K2615" s="1">
        <f>Sales[[#This Row],[Total Sales]]-Sales[[#This Row],[Cost price]]</f>
        <v>4613.71</v>
      </c>
      <c r="L2615" s="1" t="str">
        <f>TEXT(Sales[[#This Row],[Date and Time]],"dddd")</f>
        <v>Thursday</v>
      </c>
      <c r="M2615" s="1" t="str">
        <f>TEXT(Sales[[#This Row],[Date and Time]],"mm")</f>
        <v>06</v>
      </c>
      <c r="N2615" s="10" t="str">
        <f>TEXT(Sales[[#This Row],[Date and Time]],"mmmm")</f>
        <v>June</v>
      </c>
    </row>
    <row r="2616" spans="1:14" x14ac:dyDescent="0.3">
      <c r="A2616" s="1" t="s">
        <v>6084</v>
      </c>
      <c r="B2616" s="2">
        <v>45542.167118055557</v>
      </c>
      <c r="C2616" s="1" t="s">
        <v>3426</v>
      </c>
      <c r="D2616" s="1" t="s">
        <v>3115</v>
      </c>
      <c r="E2616" s="1" t="s">
        <v>3479</v>
      </c>
      <c r="F2616" s="1" t="s">
        <v>3467</v>
      </c>
      <c r="G2616" s="1">
        <v>591.16999999999996</v>
      </c>
      <c r="H2616" s="1">
        <v>8</v>
      </c>
      <c r="I2616" s="1">
        <f>Sales[[#This Row],[Selling Price]]*H2616</f>
        <v>4729.3599999999997</v>
      </c>
      <c r="J2616" s="1">
        <f>VLOOKUP(Sales[[#This Row],[Product ID]],Products[],4,0)</f>
        <v>18.7</v>
      </c>
      <c r="K2616" s="1">
        <f>Sales[[#This Row],[Total Sales]]-Sales[[#This Row],[Cost price]]</f>
        <v>4710.66</v>
      </c>
      <c r="L2616" s="1" t="str">
        <f>TEXT(Sales[[#This Row],[Date and Time]],"dddd")</f>
        <v>Saturday</v>
      </c>
      <c r="M2616" s="1" t="str">
        <f>TEXT(Sales[[#This Row],[Date and Time]],"mm")</f>
        <v>09</v>
      </c>
      <c r="N2616" s="10" t="str">
        <f>TEXT(Sales[[#This Row],[Date and Time]],"mmmm")</f>
        <v>September</v>
      </c>
    </row>
    <row r="2617" spans="1:14" x14ac:dyDescent="0.3">
      <c r="A2617" s="1" t="s">
        <v>6085</v>
      </c>
      <c r="B2617" s="2">
        <v>45603.978032407409</v>
      </c>
      <c r="C2617" s="1" t="s">
        <v>3448</v>
      </c>
      <c r="D2617" s="1" t="s">
        <v>1956</v>
      </c>
      <c r="E2617" s="1" t="s">
        <v>3471</v>
      </c>
      <c r="F2617" s="1" t="s">
        <v>3469</v>
      </c>
      <c r="G2617" s="1">
        <v>1459.45</v>
      </c>
      <c r="H2617" s="1">
        <v>4</v>
      </c>
      <c r="I2617" s="1">
        <f>Sales[[#This Row],[Selling Price]]*H2617</f>
        <v>5837.8</v>
      </c>
      <c r="J2617" s="1">
        <f>VLOOKUP(Sales[[#This Row],[Product ID]],Products[],4,0)</f>
        <v>955.51</v>
      </c>
      <c r="K2617" s="1">
        <f>Sales[[#This Row],[Total Sales]]-Sales[[#This Row],[Cost price]]</f>
        <v>4882.29</v>
      </c>
      <c r="L2617" s="1" t="str">
        <f>TEXT(Sales[[#This Row],[Date and Time]],"dddd")</f>
        <v>Thursday</v>
      </c>
      <c r="M2617" s="1" t="str">
        <f>TEXT(Sales[[#This Row],[Date and Time]],"mm")</f>
        <v>11</v>
      </c>
      <c r="N2617" s="10" t="str">
        <f>TEXT(Sales[[#This Row],[Date and Time]],"mmmm")</f>
        <v>November</v>
      </c>
    </row>
    <row r="2618" spans="1:14" x14ac:dyDescent="0.3">
      <c r="A2618" s="1" t="s">
        <v>6086</v>
      </c>
      <c r="B2618" s="2">
        <v>45464.577268518522</v>
      </c>
      <c r="C2618" s="1" t="s">
        <v>3271</v>
      </c>
      <c r="D2618" s="1" t="s">
        <v>1649</v>
      </c>
      <c r="E2618" s="1" t="s">
        <v>3471</v>
      </c>
      <c r="F2618" s="1" t="s">
        <v>3462</v>
      </c>
      <c r="G2618" s="1">
        <v>279.74</v>
      </c>
      <c r="H2618" s="1">
        <v>6</v>
      </c>
      <c r="I2618" s="1">
        <f>Sales[[#This Row],[Selling Price]]*H2618</f>
        <v>1678.44</v>
      </c>
      <c r="J2618" s="1">
        <f>VLOOKUP(Sales[[#This Row],[Product ID]],Products[],4,0)</f>
        <v>493.17</v>
      </c>
      <c r="K2618" s="1">
        <f>Sales[[#This Row],[Total Sales]]-Sales[[#This Row],[Cost price]]</f>
        <v>1185.27</v>
      </c>
      <c r="L2618" s="1" t="str">
        <f>TEXT(Sales[[#This Row],[Date and Time]],"dddd")</f>
        <v>Friday</v>
      </c>
      <c r="M2618" s="1" t="str">
        <f>TEXT(Sales[[#This Row],[Date and Time]],"mm")</f>
        <v>06</v>
      </c>
      <c r="N2618" s="10" t="str">
        <f>TEXT(Sales[[#This Row],[Date and Time]],"mmmm")</f>
        <v>June</v>
      </c>
    </row>
    <row r="2619" spans="1:14" x14ac:dyDescent="0.3">
      <c r="A2619" s="1" t="s">
        <v>6087</v>
      </c>
      <c r="B2619" s="2">
        <v>45439.268738425926</v>
      </c>
      <c r="C2619" s="1" t="s">
        <v>3234</v>
      </c>
      <c r="D2619" s="1" t="s">
        <v>2883</v>
      </c>
      <c r="E2619" s="1" t="s">
        <v>3464</v>
      </c>
      <c r="F2619" s="1" t="s">
        <v>3467</v>
      </c>
      <c r="G2619" s="1">
        <v>1492.87</v>
      </c>
      <c r="H2619" s="1">
        <v>8</v>
      </c>
      <c r="I2619" s="1">
        <f>Sales[[#This Row],[Selling Price]]*H2619</f>
        <v>11942.96</v>
      </c>
      <c r="J2619" s="1">
        <f>VLOOKUP(Sales[[#This Row],[Product ID]],Products[],4,0)</f>
        <v>851.56</v>
      </c>
      <c r="K2619" s="1">
        <f>Sales[[#This Row],[Total Sales]]-Sales[[#This Row],[Cost price]]</f>
        <v>11091.4</v>
      </c>
      <c r="L2619" s="1" t="str">
        <f>TEXT(Sales[[#This Row],[Date and Time]],"dddd")</f>
        <v>Monday</v>
      </c>
      <c r="M2619" s="1" t="str">
        <f>TEXT(Sales[[#This Row],[Date and Time]],"mm")</f>
        <v>05</v>
      </c>
      <c r="N2619" s="10" t="str">
        <f>TEXT(Sales[[#This Row],[Date and Time]],"mmmm")</f>
        <v>May</v>
      </c>
    </row>
    <row r="2620" spans="1:14" x14ac:dyDescent="0.3">
      <c r="A2620" s="1" t="s">
        <v>6088</v>
      </c>
      <c r="B2620" s="2">
        <v>45567.690694444442</v>
      </c>
      <c r="C2620" s="1" t="s">
        <v>3449</v>
      </c>
      <c r="D2620" s="1" t="s">
        <v>1500</v>
      </c>
      <c r="E2620" s="1" t="s">
        <v>3471</v>
      </c>
      <c r="F2620" s="1" t="s">
        <v>3469</v>
      </c>
      <c r="G2620" s="1">
        <v>162.38</v>
      </c>
      <c r="H2620" s="1">
        <v>8</v>
      </c>
      <c r="I2620" s="1">
        <f>Sales[[#This Row],[Selling Price]]*H2620</f>
        <v>1299.04</v>
      </c>
      <c r="J2620" s="1">
        <f>VLOOKUP(Sales[[#This Row],[Product ID]],Products[],4,0)</f>
        <v>487.84</v>
      </c>
      <c r="K2620" s="1">
        <f>Sales[[#This Row],[Total Sales]]-Sales[[#This Row],[Cost price]]</f>
        <v>811.2</v>
      </c>
      <c r="L2620" s="1" t="str">
        <f>TEXT(Sales[[#This Row],[Date and Time]],"dddd")</f>
        <v>Wednesday</v>
      </c>
      <c r="M2620" s="1" t="str">
        <f>TEXT(Sales[[#This Row],[Date and Time]],"mm")</f>
        <v>10</v>
      </c>
      <c r="N2620" s="10" t="str">
        <f>TEXT(Sales[[#This Row],[Date and Time]],"mmmm")</f>
        <v>October</v>
      </c>
    </row>
    <row r="2621" spans="1:14" x14ac:dyDescent="0.3">
      <c r="A2621" s="1" t="s">
        <v>6089</v>
      </c>
      <c r="B2621" s="2">
        <v>45469.095972222225</v>
      </c>
      <c r="C2621" s="1" t="s">
        <v>3214</v>
      </c>
      <c r="D2621" s="1" t="s">
        <v>1470</v>
      </c>
      <c r="E2621" s="1" t="s">
        <v>3461</v>
      </c>
      <c r="F2621" s="1" t="s">
        <v>3462</v>
      </c>
      <c r="G2621" s="1">
        <v>990.46</v>
      </c>
      <c r="H2621" s="1">
        <v>5</v>
      </c>
      <c r="I2621" s="1">
        <f>Sales[[#This Row],[Selling Price]]*H2621</f>
        <v>4952.3</v>
      </c>
      <c r="J2621" s="1">
        <f>VLOOKUP(Sales[[#This Row],[Product ID]],Products[],4,0)</f>
        <v>435.29</v>
      </c>
      <c r="K2621" s="1">
        <f>Sales[[#This Row],[Total Sales]]-Sales[[#This Row],[Cost price]]</f>
        <v>4517.01</v>
      </c>
      <c r="L2621" s="1" t="str">
        <f>TEXT(Sales[[#This Row],[Date and Time]],"dddd")</f>
        <v>Wednesday</v>
      </c>
      <c r="M2621" s="1" t="str">
        <f>TEXT(Sales[[#This Row],[Date and Time]],"mm")</f>
        <v>06</v>
      </c>
      <c r="N2621" s="10" t="str">
        <f>TEXT(Sales[[#This Row],[Date and Time]],"mmmm")</f>
        <v>June</v>
      </c>
    </row>
    <row r="2622" spans="1:14" x14ac:dyDescent="0.3">
      <c r="A2622" s="1" t="s">
        <v>6090</v>
      </c>
      <c r="B2622" s="2">
        <v>45355.101319444446</v>
      </c>
      <c r="C2622" s="1" t="s">
        <v>3385</v>
      </c>
      <c r="D2622" s="1" t="s">
        <v>1452</v>
      </c>
      <c r="E2622" s="1" t="s">
        <v>3461</v>
      </c>
      <c r="F2622" s="1" t="s">
        <v>3476</v>
      </c>
      <c r="G2622" s="1">
        <v>1204.4000000000001</v>
      </c>
      <c r="H2622" s="1">
        <v>6</v>
      </c>
      <c r="I2622" s="1">
        <f>Sales[[#This Row],[Selling Price]]*H2622</f>
        <v>7226.4000000000005</v>
      </c>
      <c r="J2622" s="1">
        <f>VLOOKUP(Sales[[#This Row],[Product ID]],Products[],4,0)</f>
        <v>28.1</v>
      </c>
      <c r="K2622" s="1">
        <f>Sales[[#This Row],[Total Sales]]-Sales[[#This Row],[Cost price]]</f>
        <v>7198.3</v>
      </c>
      <c r="L2622" s="1" t="str">
        <f>TEXT(Sales[[#This Row],[Date and Time]],"dddd")</f>
        <v>Monday</v>
      </c>
      <c r="M2622" s="1" t="str">
        <f>TEXT(Sales[[#This Row],[Date and Time]],"mm")</f>
        <v>03</v>
      </c>
      <c r="N2622" s="10" t="str">
        <f>TEXT(Sales[[#This Row],[Date and Time]],"mmmm")</f>
        <v>March</v>
      </c>
    </row>
    <row r="2623" spans="1:14" x14ac:dyDescent="0.3">
      <c r="A2623" s="1" t="s">
        <v>6091</v>
      </c>
      <c r="B2623" s="2">
        <v>45603.33666666667</v>
      </c>
      <c r="C2623" s="1" t="s">
        <v>3257</v>
      </c>
      <c r="D2623" s="1" t="s">
        <v>2283</v>
      </c>
      <c r="E2623" s="1" t="s">
        <v>3471</v>
      </c>
      <c r="F2623" s="1" t="s">
        <v>3462</v>
      </c>
      <c r="G2623" s="1">
        <v>1688.68</v>
      </c>
      <c r="H2623" s="1">
        <v>2</v>
      </c>
      <c r="I2623" s="1">
        <f>Sales[[#This Row],[Selling Price]]*H2623</f>
        <v>3377.36</v>
      </c>
      <c r="J2623" s="1">
        <f>VLOOKUP(Sales[[#This Row],[Product ID]],Products[],4,0)</f>
        <v>288.51</v>
      </c>
      <c r="K2623" s="1">
        <f>Sales[[#This Row],[Total Sales]]-Sales[[#This Row],[Cost price]]</f>
        <v>3088.8500000000004</v>
      </c>
      <c r="L2623" s="1" t="str">
        <f>TEXT(Sales[[#This Row],[Date and Time]],"dddd")</f>
        <v>Thursday</v>
      </c>
      <c r="M2623" s="1" t="str">
        <f>TEXT(Sales[[#This Row],[Date and Time]],"mm")</f>
        <v>11</v>
      </c>
      <c r="N2623" s="10" t="str">
        <f>TEXT(Sales[[#This Row],[Date and Time]],"mmmm")</f>
        <v>November</v>
      </c>
    </row>
    <row r="2624" spans="1:14" x14ac:dyDescent="0.3">
      <c r="A2624" s="1" t="s">
        <v>6092</v>
      </c>
      <c r="B2624" s="2">
        <v>45530.30605324074</v>
      </c>
      <c r="C2624" s="1" t="s">
        <v>3426</v>
      </c>
      <c r="D2624" s="1" t="s">
        <v>3043</v>
      </c>
      <c r="E2624" s="1" t="s">
        <v>3471</v>
      </c>
      <c r="F2624" s="1" t="s">
        <v>3476</v>
      </c>
      <c r="G2624" s="1">
        <v>656.27</v>
      </c>
      <c r="H2624" s="1">
        <v>8</v>
      </c>
      <c r="I2624" s="1">
        <f>Sales[[#This Row],[Selling Price]]*H2624</f>
        <v>5250.16</v>
      </c>
      <c r="J2624" s="1">
        <f>VLOOKUP(Sales[[#This Row],[Product ID]],Products[],4,0)</f>
        <v>18.7</v>
      </c>
      <c r="K2624" s="1">
        <f>Sales[[#This Row],[Total Sales]]-Sales[[#This Row],[Cost price]]</f>
        <v>5231.46</v>
      </c>
      <c r="L2624" s="1" t="str">
        <f>TEXT(Sales[[#This Row],[Date and Time]],"dddd")</f>
        <v>Monday</v>
      </c>
      <c r="M2624" s="1" t="str">
        <f>TEXT(Sales[[#This Row],[Date and Time]],"mm")</f>
        <v>08</v>
      </c>
      <c r="N2624" s="10" t="str">
        <f>TEXT(Sales[[#This Row],[Date and Time]],"mmmm")</f>
        <v>August</v>
      </c>
    </row>
    <row r="2625" spans="1:14" x14ac:dyDescent="0.3">
      <c r="A2625" s="1" t="s">
        <v>6093</v>
      </c>
      <c r="B2625" s="2">
        <v>45300.667974537035</v>
      </c>
      <c r="C2625" s="1" t="s">
        <v>3348</v>
      </c>
      <c r="D2625" s="1" t="s">
        <v>3057</v>
      </c>
      <c r="E2625" s="1" t="s">
        <v>3464</v>
      </c>
      <c r="F2625" s="1" t="s">
        <v>3469</v>
      </c>
      <c r="G2625" s="1">
        <v>978.29</v>
      </c>
      <c r="H2625" s="1">
        <v>3</v>
      </c>
      <c r="I2625" s="1">
        <f>Sales[[#This Row],[Selling Price]]*H2625</f>
        <v>2934.87</v>
      </c>
      <c r="J2625" s="1">
        <f>VLOOKUP(Sales[[#This Row],[Product ID]],Products[],4,0)</f>
        <v>307.60000000000002</v>
      </c>
      <c r="K2625" s="1">
        <f>Sales[[#This Row],[Total Sales]]-Sales[[#This Row],[Cost price]]</f>
        <v>2627.27</v>
      </c>
      <c r="L2625" s="1" t="str">
        <f>TEXT(Sales[[#This Row],[Date and Time]],"dddd")</f>
        <v>Tuesday</v>
      </c>
      <c r="M2625" s="1" t="str">
        <f>TEXT(Sales[[#This Row],[Date and Time]],"mm")</f>
        <v>01</v>
      </c>
      <c r="N2625" s="10" t="str">
        <f>TEXT(Sales[[#This Row],[Date and Time]],"mmmm")</f>
        <v>January</v>
      </c>
    </row>
    <row r="2626" spans="1:14" x14ac:dyDescent="0.3">
      <c r="A2626" s="1" t="s">
        <v>6094</v>
      </c>
      <c r="B2626" s="2">
        <v>45522.402430555558</v>
      </c>
      <c r="C2626" s="1" t="s">
        <v>3305</v>
      </c>
      <c r="D2626" s="1" t="s">
        <v>3008</v>
      </c>
      <c r="E2626" s="1" t="s">
        <v>3464</v>
      </c>
      <c r="F2626" s="1" t="s">
        <v>3472</v>
      </c>
      <c r="G2626" s="1">
        <v>1021.42</v>
      </c>
      <c r="H2626" s="1">
        <v>5</v>
      </c>
      <c r="I2626" s="1">
        <f>Sales[[#This Row],[Selling Price]]*H2626</f>
        <v>5107.0999999999995</v>
      </c>
      <c r="J2626" s="1">
        <f>VLOOKUP(Sales[[#This Row],[Product ID]],Products[],4,0)</f>
        <v>376.96</v>
      </c>
      <c r="K2626" s="1">
        <f>Sales[[#This Row],[Total Sales]]-Sales[[#This Row],[Cost price]]</f>
        <v>4730.1399999999994</v>
      </c>
      <c r="L2626" s="1" t="str">
        <f>TEXT(Sales[[#This Row],[Date and Time]],"dddd")</f>
        <v>Sunday</v>
      </c>
      <c r="M2626" s="1" t="str">
        <f>TEXT(Sales[[#This Row],[Date and Time]],"mm")</f>
        <v>08</v>
      </c>
      <c r="N2626" s="10" t="str">
        <f>TEXT(Sales[[#This Row],[Date and Time]],"mmmm")</f>
        <v>August</v>
      </c>
    </row>
    <row r="2627" spans="1:14" x14ac:dyDescent="0.3">
      <c r="A2627" s="1" t="s">
        <v>6095</v>
      </c>
      <c r="B2627" s="2">
        <v>45458.430891203701</v>
      </c>
      <c r="C2627" s="1" t="s">
        <v>3296</v>
      </c>
      <c r="D2627" s="1" t="s">
        <v>2650</v>
      </c>
      <c r="E2627" s="1" t="s">
        <v>3461</v>
      </c>
      <c r="F2627" s="1" t="s">
        <v>3462</v>
      </c>
      <c r="G2627" s="1">
        <v>709.77</v>
      </c>
      <c r="H2627" s="1">
        <v>8</v>
      </c>
      <c r="I2627" s="1">
        <f>Sales[[#This Row],[Selling Price]]*H2627</f>
        <v>5678.16</v>
      </c>
      <c r="J2627" s="1">
        <f>VLOOKUP(Sales[[#This Row],[Product ID]],Products[],4,0)</f>
        <v>587.24</v>
      </c>
      <c r="K2627" s="1">
        <f>Sales[[#This Row],[Total Sales]]-Sales[[#This Row],[Cost price]]</f>
        <v>5090.92</v>
      </c>
      <c r="L2627" s="1" t="str">
        <f>TEXT(Sales[[#This Row],[Date and Time]],"dddd")</f>
        <v>Saturday</v>
      </c>
      <c r="M2627" s="1" t="str">
        <f>TEXT(Sales[[#This Row],[Date and Time]],"mm")</f>
        <v>06</v>
      </c>
      <c r="N2627" s="10" t="str">
        <f>TEXT(Sales[[#This Row],[Date and Time]],"mmmm")</f>
        <v>June</v>
      </c>
    </row>
    <row r="2628" spans="1:14" x14ac:dyDescent="0.3">
      <c r="A2628" s="1" t="s">
        <v>6096</v>
      </c>
      <c r="B2628" s="2">
        <v>45449.568020833336</v>
      </c>
      <c r="C2628" s="1" t="s">
        <v>3310</v>
      </c>
      <c r="D2628" s="1" t="s">
        <v>392</v>
      </c>
      <c r="E2628" s="1" t="s">
        <v>3479</v>
      </c>
      <c r="F2628" s="1" t="s">
        <v>3462</v>
      </c>
      <c r="G2628" s="1">
        <v>1904.12</v>
      </c>
      <c r="H2628" s="1">
        <v>1</v>
      </c>
      <c r="I2628" s="1">
        <f>Sales[[#This Row],[Selling Price]]*H2628</f>
        <v>1904.12</v>
      </c>
      <c r="J2628" s="1">
        <f>VLOOKUP(Sales[[#This Row],[Product ID]],Products[],4,0)</f>
        <v>297.7</v>
      </c>
      <c r="K2628" s="1">
        <f>Sales[[#This Row],[Total Sales]]-Sales[[#This Row],[Cost price]]</f>
        <v>1606.4199999999998</v>
      </c>
      <c r="L2628" s="1" t="str">
        <f>TEXT(Sales[[#This Row],[Date and Time]],"dddd")</f>
        <v>Thursday</v>
      </c>
      <c r="M2628" s="1" t="str">
        <f>TEXT(Sales[[#This Row],[Date and Time]],"mm")</f>
        <v>06</v>
      </c>
      <c r="N2628" s="10" t="str">
        <f>TEXT(Sales[[#This Row],[Date and Time]],"mmmm")</f>
        <v>June</v>
      </c>
    </row>
    <row r="2629" spans="1:14" x14ac:dyDescent="0.3">
      <c r="A2629" s="1" t="s">
        <v>6097</v>
      </c>
      <c r="B2629" s="2">
        <v>45393.324189814812</v>
      </c>
      <c r="C2629" s="1" t="s">
        <v>3407</v>
      </c>
      <c r="D2629" s="1" t="s">
        <v>980</v>
      </c>
      <c r="E2629" s="1" t="s">
        <v>3466</v>
      </c>
      <c r="F2629" s="1" t="s">
        <v>3462</v>
      </c>
      <c r="G2629" s="1">
        <v>246.78</v>
      </c>
      <c r="H2629" s="1">
        <v>6</v>
      </c>
      <c r="I2629" s="1">
        <f>Sales[[#This Row],[Selling Price]]*H2629</f>
        <v>1480.68</v>
      </c>
      <c r="J2629" s="1">
        <f>VLOOKUP(Sales[[#This Row],[Product ID]],Products[],4,0)</f>
        <v>37.53</v>
      </c>
      <c r="K2629" s="1">
        <f>Sales[[#This Row],[Total Sales]]-Sales[[#This Row],[Cost price]]</f>
        <v>1443.15</v>
      </c>
      <c r="L2629" s="1" t="str">
        <f>TEXT(Sales[[#This Row],[Date and Time]],"dddd")</f>
        <v>Thursday</v>
      </c>
      <c r="M2629" s="1" t="str">
        <f>TEXT(Sales[[#This Row],[Date and Time]],"mm")</f>
        <v>04</v>
      </c>
      <c r="N2629" s="10" t="str">
        <f>TEXT(Sales[[#This Row],[Date and Time]],"mmmm")</f>
        <v>April</v>
      </c>
    </row>
    <row r="2630" spans="1:14" x14ac:dyDescent="0.3">
      <c r="A2630" s="1" t="s">
        <v>6098</v>
      </c>
      <c r="B2630" s="2">
        <v>45348.847395833334</v>
      </c>
      <c r="C2630" s="1" t="s">
        <v>3344</v>
      </c>
      <c r="D2630" s="1" t="s">
        <v>172</v>
      </c>
      <c r="E2630" s="1" t="s">
        <v>3479</v>
      </c>
      <c r="F2630" s="1" t="s">
        <v>3476</v>
      </c>
      <c r="G2630" s="1">
        <v>1618.12</v>
      </c>
      <c r="H2630" s="1">
        <v>5</v>
      </c>
      <c r="I2630" s="1">
        <f>Sales[[#This Row],[Selling Price]]*H2630</f>
        <v>8090.5999999999995</v>
      </c>
      <c r="J2630" s="1">
        <f>VLOOKUP(Sales[[#This Row],[Product ID]],Products[],4,0)</f>
        <v>814.84</v>
      </c>
      <c r="K2630" s="1">
        <f>Sales[[#This Row],[Total Sales]]-Sales[[#This Row],[Cost price]]</f>
        <v>7275.7599999999993</v>
      </c>
      <c r="L2630" s="1" t="str">
        <f>TEXT(Sales[[#This Row],[Date and Time]],"dddd")</f>
        <v>Monday</v>
      </c>
      <c r="M2630" s="1" t="str">
        <f>TEXT(Sales[[#This Row],[Date and Time]],"mm")</f>
        <v>02</v>
      </c>
      <c r="N2630" s="10" t="str">
        <f>TEXT(Sales[[#This Row],[Date and Time]],"mmmm")</f>
        <v>February</v>
      </c>
    </row>
    <row r="2631" spans="1:14" x14ac:dyDescent="0.3">
      <c r="A2631" s="1" t="s">
        <v>6099</v>
      </c>
      <c r="B2631" s="2">
        <v>45452.671446759261</v>
      </c>
      <c r="C2631" s="1" t="s">
        <v>3373</v>
      </c>
      <c r="D2631" s="1" t="s">
        <v>1371</v>
      </c>
      <c r="E2631" s="1" t="s">
        <v>3479</v>
      </c>
      <c r="F2631" s="1" t="s">
        <v>3462</v>
      </c>
      <c r="G2631" s="1">
        <v>1097.95</v>
      </c>
      <c r="H2631" s="1">
        <v>5</v>
      </c>
      <c r="I2631" s="1">
        <f>Sales[[#This Row],[Selling Price]]*H2631</f>
        <v>5489.75</v>
      </c>
      <c r="J2631" s="1">
        <f>VLOOKUP(Sales[[#This Row],[Product ID]],Products[],4,0)</f>
        <v>821.86</v>
      </c>
      <c r="K2631" s="1">
        <f>Sales[[#This Row],[Total Sales]]-Sales[[#This Row],[Cost price]]</f>
        <v>4667.8900000000003</v>
      </c>
      <c r="L2631" s="1" t="str">
        <f>TEXT(Sales[[#This Row],[Date and Time]],"dddd")</f>
        <v>Sunday</v>
      </c>
      <c r="M2631" s="1" t="str">
        <f>TEXT(Sales[[#This Row],[Date and Time]],"mm")</f>
        <v>06</v>
      </c>
      <c r="N2631" s="10" t="str">
        <f>TEXT(Sales[[#This Row],[Date and Time]],"mmmm")</f>
        <v>June</v>
      </c>
    </row>
    <row r="2632" spans="1:14" x14ac:dyDescent="0.3">
      <c r="A2632" s="1" t="s">
        <v>6100</v>
      </c>
      <c r="B2632" s="2">
        <v>45310.907893518517</v>
      </c>
      <c r="C2632" s="1" t="s">
        <v>3396</v>
      </c>
      <c r="D2632" s="1" t="s">
        <v>1995</v>
      </c>
      <c r="E2632" s="1" t="s">
        <v>3471</v>
      </c>
      <c r="F2632" s="1" t="s">
        <v>3469</v>
      </c>
      <c r="G2632" s="1">
        <v>889.7</v>
      </c>
      <c r="H2632" s="1">
        <v>1</v>
      </c>
      <c r="I2632" s="1">
        <f>Sales[[#This Row],[Selling Price]]*H2632</f>
        <v>889.7</v>
      </c>
      <c r="J2632" s="1">
        <f>VLOOKUP(Sales[[#This Row],[Product ID]],Products[],4,0)</f>
        <v>570.6</v>
      </c>
      <c r="K2632" s="1">
        <f>Sales[[#This Row],[Total Sales]]-Sales[[#This Row],[Cost price]]</f>
        <v>319.10000000000002</v>
      </c>
      <c r="L2632" s="1" t="str">
        <f>TEXT(Sales[[#This Row],[Date and Time]],"dddd")</f>
        <v>Friday</v>
      </c>
      <c r="M2632" s="1" t="str">
        <f>TEXT(Sales[[#This Row],[Date and Time]],"mm")</f>
        <v>01</v>
      </c>
      <c r="N2632" s="10" t="str">
        <f>TEXT(Sales[[#This Row],[Date and Time]],"mmmm")</f>
        <v>January</v>
      </c>
    </row>
    <row r="2633" spans="1:14" x14ac:dyDescent="0.3">
      <c r="A2633" s="1" t="s">
        <v>6101</v>
      </c>
      <c r="B2633" s="2">
        <v>45341.945752314816</v>
      </c>
      <c r="C2633" s="1" t="s">
        <v>3350</v>
      </c>
      <c r="D2633" s="1" t="s">
        <v>1226</v>
      </c>
      <c r="E2633" s="1" t="s">
        <v>3471</v>
      </c>
      <c r="F2633" s="1" t="s">
        <v>3469</v>
      </c>
      <c r="G2633" s="1">
        <v>362.02</v>
      </c>
      <c r="H2633" s="1">
        <v>7</v>
      </c>
      <c r="I2633" s="1">
        <f>Sales[[#This Row],[Selling Price]]*H2633</f>
        <v>2534.14</v>
      </c>
      <c r="J2633" s="1">
        <f>VLOOKUP(Sales[[#This Row],[Product ID]],Products[],4,0)</f>
        <v>943.24</v>
      </c>
      <c r="K2633" s="1">
        <f>Sales[[#This Row],[Total Sales]]-Sales[[#This Row],[Cost price]]</f>
        <v>1590.8999999999999</v>
      </c>
      <c r="L2633" s="1" t="str">
        <f>TEXT(Sales[[#This Row],[Date and Time]],"dddd")</f>
        <v>Monday</v>
      </c>
      <c r="M2633" s="1" t="str">
        <f>TEXT(Sales[[#This Row],[Date and Time]],"mm")</f>
        <v>02</v>
      </c>
      <c r="N2633" s="10" t="str">
        <f>TEXT(Sales[[#This Row],[Date and Time]],"mmmm")</f>
        <v>February</v>
      </c>
    </row>
    <row r="2634" spans="1:14" x14ac:dyDescent="0.3">
      <c r="A2634" s="1" t="s">
        <v>6102</v>
      </c>
      <c r="B2634" s="2">
        <v>45319.933553240742</v>
      </c>
      <c r="C2634" s="1" t="s">
        <v>3304</v>
      </c>
      <c r="D2634" s="1" t="s">
        <v>1407</v>
      </c>
      <c r="E2634" s="1" t="s">
        <v>3461</v>
      </c>
      <c r="F2634" s="1" t="s">
        <v>3469</v>
      </c>
      <c r="G2634" s="1">
        <v>988.36</v>
      </c>
      <c r="H2634" s="1">
        <v>7</v>
      </c>
      <c r="I2634" s="1">
        <f>Sales[[#This Row],[Selling Price]]*H2634</f>
        <v>6918.52</v>
      </c>
      <c r="J2634" s="1">
        <f>VLOOKUP(Sales[[#This Row],[Product ID]],Products[],4,0)</f>
        <v>17.89</v>
      </c>
      <c r="K2634" s="1">
        <f>Sales[[#This Row],[Total Sales]]-Sales[[#This Row],[Cost price]]</f>
        <v>6900.63</v>
      </c>
      <c r="L2634" s="1" t="str">
        <f>TEXT(Sales[[#This Row],[Date and Time]],"dddd")</f>
        <v>Sunday</v>
      </c>
      <c r="M2634" s="1" t="str">
        <f>TEXT(Sales[[#This Row],[Date and Time]],"mm")</f>
        <v>01</v>
      </c>
      <c r="N2634" s="10" t="str">
        <f>TEXT(Sales[[#This Row],[Date and Time]],"mmmm")</f>
        <v>January</v>
      </c>
    </row>
    <row r="2635" spans="1:14" x14ac:dyDescent="0.3">
      <c r="A2635" s="1" t="s">
        <v>6103</v>
      </c>
      <c r="B2635" s="2">
        <v>45398.081342592595</v>
      </c>
      <c r="C2635" s="1" t="s">
        <v>3289</v>
      </c>
      <c r="D2635" s="1" t="s">
        <v>2904</v>
      </c>
      <c r="E2635" s="1" t="s">
        <v>3466</v>
      </c>
      <c r="F2635" s="1" t="s">
        <v>3469</v>
      </c>
      <c r="G2635" s="1">
        <v>1345.34</v>
      </c>
      <c r="H2635" s="1">
        <v>2</v>
      </c>
      <c r="I2635" s="1">
        <f>Sales[[#This Row],[Selling Price]]*H2635</f>
        <v>2690.68</v>
      </c>
      <c r="J2635" s="1">
        <f>VLOOKUP(Sales[[#This Row],[Product ID]],Products[],4,0)</f>
        <v>184.29</v>
      </c>
      <c r="K2635" s="1">
        <f>Sales[[#This Row],[Total Sales]]-Sales[[#This Row],[Cost price]]</f>
        <v>2506.39</v>
      </c>
      <c r="L2635" s="1" t="str">
        <f>TEXT(Sales[[#This Row],[Date and Time]],"dddd")</f>
        <v>Tuesday</v>
      </c>
      <c r="M2635" s="1" t="str">
        <f>TEXT(Sales[[#This Row],[Date and Time]],"mm")</f>
        <v>04</v>
      </c>
      <c r="N2635" s="10" t="str">
        <f>TEXT(Sales[[#This Row],[Date and Time]],"mmmm")</f>
        <v>April</v>
      </c>
    </row>
    <row r="2636" spans="1:14" x14ac:dyDescent="0.3">
      <c r="A2636" s="1" t="s">
        <v>6104</v>
      </c>
      <c r="B2636" s="2">
        <v>45554.211157407408</v>
      </c>
      <c r="C2636" s="1" t="s">
        <v>3220</v>
      </c>
      <c r="D2636" s="1" t="s">
        <v>3181</v>
      </c>
      <c r="E2636" s="1" t="s">
        <v>3471</v>
      </c>
      <c r="F2636" s="1" t="s">
        <v>3467</v>
      </c>
      <c r="G2636" s="1">
        <v>242.72</v>
      </c>
      <c r="H2636" s="1">
        <v>2</v>
      </c>
      <c r="I2636" s="1">
        <f>Sales[[#This Row],[Selling Price]]*H2636</f>
        <v>485.44</v>
      </c>
      <c r="J2636" s="1">
        <f>VLOOKUP(Sales[[#This Row],[Product ID]],Products[],4,0)</f>
        <v>27.63</v>
      </c>
      <c r="K2636" s="1">
        <f>Sales[[#This Row],[Total Sales]]-Sales[[#This Row],[Cost price]]</f>
        <v>457.81</v>
      </c>
      <c r="L2636" s="1" t="str">
        <f>TEXT(Sales[[#This Row],[Date and Time]],"dddd")</f>
        <v>Thursday</v>
      </c>
      <c r="M2636" s="1" t="str">
        <f>TEXT(Sales[[#This Row],[Date and Time]],"mm")</f>
        <v>09</v>
      </c>
      <c r="N2636" s="10" t="str">
        <f>TEXT(Sales[[#This Row],[Date and Time]],"mmmm")</f>
        <v>September</v>
      </c>
    </row>
    <row r="2637" spans="1:14" x14ac:dyDescent="0.3">
      <c r="A2637" s="1" t="s">
        <v>6105</v>
      </c>
      <c r="B2637" s="2">
        <v>45406.587592592594</v>
      </c>
      <c r="C2637" s="1" t="s">
        <v>3417</v>
      </c>
      <c r="D2637" s="1" t="s">
        <v>1968</v>
      </c>
      <c r="E2637" s="1" t="s">
        <v>3461</v>
      </c>
      <c r="F2637" s="1" t="s">
        <v>3476</v>
      </c>
      <c r="G2637" s="1">
        <v>1556.56</v>
      </c>
      <c r="H2637" s="1">
        <v>2</v>
      </c>
      <c r="I2637" s="1">
        <f>Sales[[#This Row],[Selling Price]]*H2637</f>
        <v>3113.12</v>
      </c>
      <c r="J2637" s="1">
        <f>VLOOKUP(Sales[[#This Row],[Product ID]],Products[],4,0)</f>
        <v>648.5</v>
      </c>
      <c r="K2637" s="1">
        <f>Sales[[#This Row],[Total Sales]]-Sales[[#This Row],[Cost price]]</f>
        <v>2464.62</v>
      </c>
      <c r="L2637" s="1" t="str">
        <f>TEXT(Sales[[#This Row],[Date and Time]],"dddd")</f>
        <v>Wednesday</v>
      </c>
      <c r="M2637" s="1" t="str">
        <f>TEXT(Sales[[#This Row],[Date and Time]],"mm")</f>
        <v>04</v>
      </c>
      <c r="N2637" s="10" t="str">
        <f>TEXT(Sales[[#This Row],[Date and Time]],"mmmm")</f>
        <v>April</v>
      </c>
    </row>
    <row r="2638" spans="1:14" x14ac:dyDescent="0.3">
      <c r="A2638" s="1" t="s">
        <v>6106</v>
      </c>
      <c r="B2638" s="2">
        <v>45413.942812499998</v>
      </c>
      <c r="C2638" s="1" t="s">
        <v>3375</v>
      </c>
      <c r="D2638" s="1" t="s">
        <v>2304</v>
      </c>
      <c r="E2638" s="1" t="s">
        <v>3464</v>
      </c>
      <c r="F2638" s="1" t="s">
        <v>3469</v>
      </c>
      <c r="G2638" s="1">
        <v>692</v>
      </c>
      <c r="H2638" s="1">
        <v>4</v>
      </c>
      <c r="I2638" s="1">
        <f>Sales[[#This Row],[Selling Price]]*H2638</f>
        <v>2768</v>
      </c>
      <c r="J2638" s="1">
        <f>VLOOKUP(Sales[[#This Row],[Product ID]],Products[],4,0)</f>
        <v>574.14</v>
      </c>
      <c r="K2638" s="1">
        <f>Sales[[#This Row],[Total Sales]]-Sales[[#This Row],[Cost price]]</f>
        <v>2193.86</v>
      </c>
      <c r="L2638" s="1" t="str">
        <f>TEXT(Sales[[#This Row],[Date and Time]],"dddd")</f>
        <v>Wednesday</v>
      </c>
      <c r="M2638" s="1" t="str">
        <f>TEXT(Sales[[#This Row],[Date and Time]],"mm")</f>
        <v>05</v>
      </c>
      <c r="N2638" s="10" t="str">
        <f>TEXT(Sales[[#This Row],[Date and Time]],"mmmm")</f>
        <v>May</v>
      </c>
    </row>
    <row r="2639" spans="1:14" x14ac:dyDescent="0.3">
      <c r="A2639" s="1" t="s">
        <v>6107</v>
      </c>
      <c r="B2639" s="2">
        <v>45546.784594907411</v>
      </c>
      <c r="C2639" s="1" t="s">
        <v>3447</v>
      </c>
      <c r="D2639" s="1" t="s">
        <v>430</v>
      </c>
      <c r="E2639" s="1" t="s">
        <v>3461</v>
      </c>
      <c r="F2639" s="1" t="s">
        <v>3462</v>
      </c>
      <c r="G2639" s="1">
        <v>1255.93</v>
      </c>
      <c r="H2639" s="1">
        <v>4</v>
      </c>
      <c r="I2639" s="1">
        <f>Sales[[#This Row],[Selling Price]]*H2639</f>
        <v>5023.72</v>
      </c>
      <c r="J2639" s="1">
        <f>VLOOKUP(Sales[[#This Row],[Product ID]],Products[],4,0)</f>
        <v>521.98</v>
      </c>
      <c r="K2639" s="1">
        <f>Sales[[#This Row],[Total Sales]]-Sales[[#This Row],[Cost price]]</f>
        <v>4501.74</v>
      </c>
      <c r="L2639" s="1" t="str">
        <f>TEXT(Sales[[#This Row],[Date and Time]],"dddd")</f>
        <v>Wednesday</v>
      </c>
      <c r="M2639" s="1" t="str">
        <f>TEXT(Sales[[#This Row],[Date and Time]],"mm")</f>
        <v>09</v>
      </c>
      <c r="N2639" s="10" t="str">
        <f>TEXT(Sales[[#This Row],[Date and Time]],"mmmm")</f>
        <v>September</v>
      </c>
    </row>
    <row r="2640" spans="1:14" x14ac:dyDescent="0.3">
      <c r="A2640" s="1" t="s">
        <v>6108</v>
      </c>
      <c r="B2640" s="2">
        <v>45354.338125000002</v>
      </c>
      <c r="C2640" s="1" t="s">
        <v>3293</v>
      </c>
      <c r="D2640" s="1" t="s">
        <v>1707</v>
      </c>
      <c r="E2640" s="1" t="s">
        <v>3471</v>
      </c>
      <c r="F2640" s="1" t="s">
        <v>3472</v>
      </c>
      <c r="G2640" s="1">
        <v>563.85</v>
      </c>
      <c r="H2640" s="1">
        <v>2</v>
      </c>
      <c r="I2640" s="1">
        <f>Sales[[#This Row],[Selling Price]]*H2640</f>
        <v>1127.7</v>
      </c>
      <c r="J2640" s="1">
        <f>VLOOKUP(Sales[[#This Row],[Product ID]],Products[],4,0)</f>
        <v>174.99</v>
      </c>
      <c r="K2640" s="1">
        <f>Sales[[#This Row],[Total Sales]]-Sales[[#This Row],[Cost price]]</f>
        <v>952.71</v>
      </c>
      <c r="L2640" s="1" t="str">
        <f>TEXT(Sales[[#This Row],[Date and Time]],"dddd")</f>
        <v>Sunday</v>
      </c>
      <c r="M2640" s="1" t="str">
        <f>TEXT(Sales[[#This Row],[Date and Time]],"mm")</f>
        <v>03</v>
      </c>
      <c r="N2640" s="10" t="str">
        <f>TEXT(Sales[[#This Row],[Date and Time]],"mmmm")</f>
        <v>March</v>
      </c>
    </row>
    <row r="2641" spans="1:14" x14ac:dyDescent="0.3">
      <c r="A2641" s="1" t="s">
        <v>6109</v>
      </c>
      <c r="B2641" s="2">
        <v>45318.865763888891</v>
      </c>
      <c r="C2641" s="1" t="s">
        <v>3387</v>
      </c>
      <c r="D2641" s="1" t="s">
        <v>2279</v>
      </c>
      <c r="E2641" s="1" t="s">
        <v>3466</v>
      </c>
      <c r="F2641" s="1" t="s">
        <v>3467</v>
      </c>
      <c r="G2641" s="1">
        <v>347.33</v>
      </c>
      <c r="H2641" s="1">
        <v>8</v>
      </c>
      <c r="I2641" s="1">
        <f>Sales[[#This Row],[Selling Price]]*H2641</f>
        <v>2778.64</v>
      </c>
      <c r="J2641" s="1">
        <f>VLOOKUP(Sales[[#This Row],[Product ID]],Products[],4,0)</f>
        <v>162.74</v>
      </c>
      <c r="K2641" s="1">
        <f>Sales[[#This Row],[Total Sales]]-Sales[[#This Row],[Cost price]]</f>
        <v>2615.8999999999996</v>
      </c>
      <c r="L2641" s="1" t="str">
        <f>TEXT(Sales[[#This Row],[Date and Time]],"dddd")</f>
        <v>Saturday</v>
      </c>
      <c r="M2641" s="1" t="str">
        <f>TEXT(Sales[[#This Row],[Date and Time]],"mm")</f>
        <v>01</v>
      </c>
      <c r="N2641" s="10" t="str">
        <f>TEXT(Sales[[#This Row],[Date and Time]],"mmmm")</f>
        <v>January</v>
      </c>
    </row>
    <row r="2642" spans="1:14" x14ac:dyDescent="0.3">
      <c r="A2642" s="1" t="s">
        <v>6110</v>
      </c>
      <c r="B2642" s="2">
        <v>45570.935949074075</v>
      </c>
      <c r="C2642" s="1" t="s">
        <v>3379</v>
      </c>
      <c r="D2642" s="1" t="s">
        <v>1810</v>
      </c>
      <c r="E2642" s="1" t="s">
        <v>3461</v>
      </c>
      <c r="F2642" s="1" t="s">
        <v>3472</v>
      </c>
      <c r="G2642" s="1">
        <v>411.88</v>
      </c>
      <c r="H2642" s="1">
        <v>8</v>
      </c>
      <c r="I2642" s="1">
        <f>Sales[[#This Row],[Selling Price]]*H2642</f>
        <v>3295.04</v>
      </c>
      <c r="J2642" s="1">
        <f>VLOOKUP(Sales[[#This Row],[Product ID]],Products[],4,0)</f>
        <v>605.29999999999995</v>
      </c>
      <c r="K2642" s="1">
        <f>Sales[[#This Row],[Total Sales]]-Sales[[#This Row],[Cost price]]</f>
        <v>2689.74</v>
      </c>
      <c r="L2642" s="1" t="str">
        <f>TEXT(Sales[[#This Row],[Date and Time]],"dddd")</f>
        <v>Saturday</v>
      </c>
      <c r="M2642" s="1" t="str">
        <f>TEXT(Sales[[#This Row],[Date and Time]],"mm")</f>
        <v>10</v>
      </c>
      <c r="N2642" s="10" t="str">
        <f>TEXT(Sales[[#This Row],[Date and Time]],"mmmm")</f>
        <v>October</v>
      </c>
    </row>
    <row r="2643" spans="1:14" x14ac:dyDescent="0.3">
      <c r="A2643" s="1" t="s">
        <v>6111</v>
      </c>
      <c r="B2643" s="2">
        <v>45325.973877314813</v>
      </c>
      <c r="C2643" s="1" t="s">
        <v>3293</v>
      </c>
      <c r="D2643" s="1" t="s">
        <v>2089</v>
      </c>
      <c r="E2643" s="1" t="s">
        <v>3479</v>
      </c>
      <c r="F2643" s="1" t="s">
        <v>3469</v>
      </c>
      <c r="G2643" s="1">
        <v>338.32</v>
      </c>
      <c r="H2643" s="1">
        <v>5</v>
      </c>
      <c r="I2643" s="1">
        <f>Sales[[#This Row],[Selling Price]]*H2643</f>
        <v>1691.6</v>
      </c>
      <c r="J2643" s="1">
        <f>VLOOKUP(Sales[[#This Row],[Product ID]],Products[],4,0)</f>
        <v>174.99</v>
      </c>
      <c r="K2643" s="1">
        <f>Sales[[#This Row],[Total Sales]]-Sales[[#This Row],[Cost price]]</f>
        <v>1516.61</v>
      </c>
      <c r="L2643" s="1" t="str">
        <f>TEXT(Sales[[#This Row],[Date and Time]],"dddd")</f>
        <v>Saturday</v>
      </c>
      <c r="M2643" s="1" t="str">
        <f>TEXT(Sales[[#This Row],[Date and Time]],"mm")</f>
        <v>02</v>
      </c>
      <c r="N2643" s="10" t="str">
        <f>TEXT(Sales[[#This Row],[Date and Time]],"mmmm")</f>
        <v>February</v>
      </c>
    </row>
    <row r="2644" spans="1:14" x14ac:dyDescent="0.3">
      <c r="A2644" s="1" t="s">
        <v>6112</v>
      </c>
      <c r="B2644" s="2">
        <v>45559.209618055553</v>
      </c>
      <c r="C2644" s="1" t="s">
        <v>3291</v>
      </c>
      <c r="D2644" s="1" t="s">
        <v>1847</v>
      </c>
      <c r="E2644" s="1" t="s">
        <v>3464</v>
      </c>
      <c r="F2644" s="1" t="s">
        <v>3462</v>
      </c>
      <c r="G2644" s="1">
        <v>1934.84</v>
      </c>
      <c r="H2644" s="1">
        <v>2</v>
      </c>
      <c r="I2644" s="1">
        <f>Sales[[#This Row],[Selling Price]]*H2644</f>
        <v>3869.68</v>
      </c>
      <c r="J2644" s="1">
        <f>VLOOKUP(Sales[[#This Row],[Product ID]],Products[],4,0)</f>
        <v>352.83</v>
      </c>
      <c r="K2644" s="1">
        <f>Sales[[#This Row],[Total Sales]]-Sales[[#This Row],[Cost price]]</f>
        <v>3516.85</v>
      </c>
      <c r="L2644" s="1" t="str">
        <f>TEXT(Sales[[#This Row],[Date and Time]],"dddd")</f>
        <v>Tuesday</v>
      </c>
      <c r="M2644" s="1" t="str">
        <f>TEXT(Sales[[#This Row],[Date and Time]],"mm")</f>
        <v>09</v>
      </c>
      <c r="N2644" s="10" t="str">
        <f>TEXT(Sales[[#This Row],[Date and Time]],"mmmm")</f>
        <v>September</v>
      </c>
    </row>
    <row r="2645" spans="1:14" x14ac:dyDescent="0.3">
      <c r="A2645" s="1" t="s">
        <v>6113</v>
      </c>
      <c r="B2645" s="2">
        <v>45578.180185185185</v>
      </c>
      <c r="C2645" s="1" t="s">
        <v>3261</v>
      </c>
      <c r="D2645" s="1" t="s">
        <v>299</v>
      </c>
      <c r="E2645" s="1" t="s">
        <v>3466</v>
      </c>
      <c r="F2645" s="1" t="s">
        <v>3469</v>
      </c>
      <c r="G2645" s="1">
        <v>1362.17</v>
      </c>
      <c r="H2645" s="1">
        <v>7</v>
      </c>
      <c r="I2645" s="1">
        <f>Sales[[#This Row],[Selling Price]]*H2645</f>
        <v>9535.19</v>
      </c>
      <c r="J2645" s="1">
        <f>VLOOKUP(Sales[[#This Row],[Product ID]],Products[],4,0)</f>
        <v>950.81</v>
      </c>
      <c r="K2645" s="1">
        <f>Sales[[#This Row],[Total Sales]]-Sales[[#This Row],[Cost price]]</f>
        <v>8584.380000000001</v>
      </c>
      <c r="L2645" s="1" t="str">
        <f>TEXT(Sales[[#This Row],[Date and Time]],"dddd")</f>
        <v>Sunday</v>
      </c>
      <c r="M2645" s="1" t="str">
        <f>TEXT(Sales[[#This Row],[Date and Time]],"mm")</f>
        <v>10</v>
      </c>
      <c r="N2645" s="10" t="str">
        <f>TEXT(Sales[[#This Row],[Date and Time]],"mmmm")</f>
        <v>October</v>
      </c>
    </row>
    <row r="2646" spans="1:14" x14ac:dyDescent="0.3">
      <c r="A2646" s="1" t="s">
        <v>6114</v>
      </c>
      <c r="B2646" s="2">
        <v>45450.039085648146</v>
      </c>
      <c r="C2646" s="1" t="s">
        <v>3417</v>
      </c>
      <c r="D2646" s="1" t="s">
        <v>956</v>
      </c>
      <c r="E2646" s="1" t="s">
        <v>3479</v>
      </c>
      <c r="F2646" s="1" t="s">
        <v>3467</v>
      </c>
      <c r="G2646" s="1">
        <v>1257.8399999999999</v>
      </c>
      <c r="H2646" s="1">
        <v>8</v>
      </c>
      <c r="I2646" s="1">
        <f>Sales[[#This Row],[Selling Price]]*H2646</f>
        <v>10062.719999999999</v>
      </c>
      <c r="J2646" s="1">
        <f>VLOOKUP(Sales[[#This Row],[Product ID]],Products[],4,0)</f>
        <v>648.5</v>
      </c>
      <c r="K2646" s="1">
        <f>Sales[[#This Row],[Total Sales]]-Sales[[#This Row],[Cost price]]</f>
        <v>9414.2199999999993</v>
      </c>
      <c r="L2646" s="1" t="str">
        <f>TEXT(Sales[[#This Row],[Date and Time]],"dddd")</f>
        <v>Friday</v>
      </c>
      <c r="M2646" s="1" t="str">
        <f>TEXT(Sales[[#This Row],[Date and Time]],"mm")</f>
        <v>06</v>
      </c>
      <c r="N2646" s="10" t="str">
        <f>TEXT(Sales[[#This Row],[Date and Time]],"mmmm")</f>
        <v>June</v>
      </c>
    </row>
    <row r="2647" spans="1:14" x14ac:dyDescent="0.3">
      <c r="A2647" s="1" t="s">
        <v>6115</v>
      </c>
      <c r="B2647" s="2">
        <v>45464.032268518517</v>
      </c>
      <c r="C2647" s="1" t="s">
        <v>3339</v>
      </c>
      <c r="D2647" s="1" t="s">
        <v>1534</v>
      </c>
      <c r="E2647" s="1" t="s">
        <v>3479</v>
      </c>
      <c r="F2647" s="1" t="s">
        <v>3467</v>
      </c>
      <c r="G2647" s="1">
        <v>1754.62</v>
      </c>
      <c r="H2647" s="1">
        <v>10</v>
      </c>
      <c r="I2647" s="1">
        <f>Sales[[#This Row],[Selling Price]]*H2647</f>
        <v>17546.199999999997</v>
      </c>
      <c r="J2647" s="1">
        <f>VLOOKUP(Sales[[#This Row],[Product ID]],Products[],4,0)</f>
        <v>646.59</v>
      </c>
      <c r="K2647" s="1">
        <f>Sales[[#This Row],[Total Sales]]-Sales[[#This Row],[Cost price]]</f>
        <v>16899.609999999997</v>
      </c>
      <c r="L2647" s="1" t="str">
        <f>TEXT(Sales[[#This Row],[Date and Time]],"dddd")</f>
        <v>Friday</v>
      </c>
      <c r="M2647" s="1" t="str">
        <f>TEXT(Sales[[#This Row],[Date and Time]],"mm")</f>
        <v>06</v>
      </c>
      <c r="N2647" s="10" t="str">
        <f>TEXT(Sales[[#This Row],[Date and Time]],"mmmm")</f>
        <v>June</v>
      </c>
    </row>
    <row r="2648" spans="1:14" x14ac:dyDescent="0.3">
      <c r="A2648" s="1" t="s">
        <v>6116</v>
      </c>
      <c r="B2648" s="2">
        <v>45418.061909722222</v>
      </c>
      <c r="C2648" s="1" t="s">
        <v>3246</v>
      </c>
      <c r="D2648" s="1" t="s">
        <v>2632</v>
      </c>
      <c r="E2648" s="1" t="s">
        <v>3471</v>
      </c>
      <c r="F2648" s="1" t="s">
        <v>3476</v>
      </c>
      <c r="G2648" s="1">
        <v>352.3</v>
      </c>
      <c r="H2648" s="1">
        <v>10</v>
      </c>
      <c r="I2648" s="1">
        <f>Sales[[#This Row],[Selling Price]]*H2648</f>
        <v>3523</v>
      </c>
      <c r="J2648" s="1">
        <f>VLOOKUP(Sales[[#This Row],[Product ID]],Products[],4,0)</f>
        <v>623.39</v>
      </c>
      <c r="K2648" s="1">
        <f>Sales[[#This Row],[Total Sales]]-Sales[[#This Row],[Cost price]]</f>
        <v>2899.61</v>
      </c>
      <c r="L2648" s="1" t="str">
        <f>TEXT(Sales[[#This Row],[Date and Time]],"dddd")</f>
        <v>Monday</v>
      </c>
      <c r="M2648" s="1" t="str">
        <f>TEXT(Sales[[#This Row],[Date and Time]],"mm")</f>
        <v>05</v>
      </c>
      <c r="N2648" s="10" t="str">
        <f>TEXT(Sales[[#This Row],[Date and Time]],"mmmm")</f>
        <v>May</v>
      </c>
    </row>
    <row r="2649" spans="1:14" x14ac:dyDescent="0.3">
      <c r="A2649" s="1" t="s">
        <v>6117</v>
      </c>
      <c r="B2649" s="2">
        <v>45583.988136574073</v>
      </c>
      <c r="C2649" s="1" t="s">
        <v>3369</v>
      </c>
      <c r="D2649" s="1" t="s">
        <v>2617</v>
      </c>
      <c r="E2649" s="1" t="s">
        <v>3479</v>
      </c>
      <c r="F2649" s="1" t="s">
        <v>3472</v>
      </c>
      <c r="G2649" s="1">
        <v>959.07</v>
      </c>
      <c r="H2649" s="1">
        <v>4</v>
      </c>
      <c r="I2649" s="1">
        <f>Sales[[#This Row],[Selling Price]]*H2649</f>
        <v>3836.28</v>
      </c>
      <c r="J2649" s="1">
        <f>VLOOKUP(Sales[[#This Row],[Product ID]],Products[],4,0)</f>
        <v>417.49</v>
      </c>
      <c r="K2649" s="1">
        <f>Sales[[#This Row],[Total Sales]]-Sales[[#This Row],[Cost price]]</f>
        <v>3418.79</v>
      </c>
      <c r="L2649" s="1" t="str">
        <f>TEXT(Sales[[#This Row],[Date and Time]],"dddd")</f>
        <v>Friday</v>
      </c>
      <c r="M2649" s="1" t="str">
        <f>TEXT(Sales[[#This Row],[Date and Time]],"mm")</f>
        <v>10</v>
      </c>
      <c r="N2649" s="10" t="str">
        <f>TEXT(Sales[[#This Row],[Date and Time]],"mmmm")</f>
        <v>October</v>
      </c>
    </row>
    <row r="2650" spans="1:14" x14ac:dyDescent="0.3">
      <c r="A2650" s="1" t="s">
        <v>6118</v>
      </c>
      <c r="B2650" s="2">
        <v>45336.724710648145</v>
      </c>
      <c r="C2650" s="1" t="s">
        <v>3332</v>
      </c>
      <c r="D2650" s="1" t="s">
        <v>199</v>
      </c>
      <c r="E2650" s="1" t="s">
        <v>3479</v>
      </c>
      <c r="F2650" s="1" t="s">
        <v>3467</v>
      </c>
      <c r="G2650" s="1">
        <v>1804.56</v>
      </c>
      <c r="H2650" s="1">
        <v>8</v>
      </c>
      <c r="I2650" s="1">
        <f>Sales[[#This Row],[Selling Price]]*H2650</f>
        <v>14436.48</v>
      </c>
      <c r="J2650" s="1">
        <f>VLOOKUP(Sales[[#This Row],[Product ID]],Products[],4,0)</f>
        <v>348.54</v>
      </c>
      <c r="K2650" s="1">
        <f>Sales[[#This Row],[Total Sales]]-Sales[[#This Row],[Cost price]]</f>
        <v>14087.939999999999</v>
      </c>
      <c r="L2650" s="1" t="str">
        <f>TEXT(Sales[[#This Row],[Date and Time]],"dddd")</f>
        <v>Wednesday</v>
      </c>
      <c r="M2650" s="1" t="str">
        <f>TEXT(Sales[[#This Row],[Date and Time]],"mm")</f>
        <v>02</v>
      </c>
      <c r="N2650" s="10" t="str">
        <f>TEXT(Sales[[#This Row],[Date and Time]],"mmmm")</f>
        <v>February</v>
      </c>
    </row>
    <row r="2651" spans="1:14" x14ac:dyDescent="0.3">
      <c r="A2651" s="1" t="s">
        <v>6119</v>
      </c>
      <c r="B2651" s="2">
        <v>45304.817870370367</v>
      </c>
      <c r="C2651" s="1" t="s">
        <v>3350</v>
      </c>
      <c r="D2651" s="1" t="s">
        <v>2990</v>
      </c>
      <c r="E2651" s="1" t="s">
        <v>3471</v>
      </c>
      <c r="F2651" s="1" t="s">
        <v>3472</v>
      </c>
      <c r="G2651" s="1">
        <v>589.11</v>
      </c>
      <c r="H2651" s="1">
        <v>10</v>
      </c>
      <c r="I2651" s="1">
        <f>Sales[[#This Row],[Selling Price]]*H2651</f>
        <v>5891.1</v>
      </c>
      <c r="J2651" s="1">
        <f>VLOOKUP(Sales[[#This Row],[Product ID]],Products[],4,0)</f>
        <v>943.24</v>
      </c>
      <c r="K2651" s="1">
        <f>Sales[[#This Row],[Total Sales]]-Sales[[#This Row],[Cost price]]</f>
        <v>4947.8600000000006</v>
      </c>
      <c r="L2651" s="1" t="str">
        <f>TEXT(Sales[[#This Row],[Date and Time]],"dddd")</f>
        <v>Saturday</v>
      </c>
      <c r="M2651" s="1" t="str">
        <f>TEXT(Sales[[#This Row],[Date and Time]],"mm")</f>
        <v>01</v>
      </c>
      <c r="N2651" s="10" t="str">
        <f>TEXT(Sales[[#This Row],[Date and Time]],"mmmm")</f>
        <v>January</v>
      </c>
    </row>
    <row r="2652" spans="1:14" x14ac:dyDescent="0.3">
      <c r="A2652" s="1" t="s">
        <v>6120</v>
      </c>
      <c r="B2652" s="2">
        <v>45598.590613425928</v>
      </c>
      <c r="C2652" s="1" t="s">
        <v>3223</v>
      </c>
      <c r="D2652" s="1" t="s">
        <v>1587</v>
      </c>
      <c r="E2652" s="1" t="s">
        <v>3464</v>
      </c>
      <c r="F2652" s="1" t="s">
        <v>3469</v>
      </c>
      <c r="G2652" s="1">
        <v>439.94</v>
      </c>
      <c r="H2652" s="1">
        <v>8</v>
      </c>
      <c r="I2652" s="1">
        <f>Sales[[#This Row],[Selling Price]]*H2652</f>
        <v>3519.52</v>
      </c>
      <c r="J2652" s="1">
        <f>VLOOKUP(Sales[[#This Row],[Product ID]],Products[],4,0)</f>
        <v>454.08</v>
      </c>
      <c r="K2652" s="1">
        <f>Sales[[#This Row],[Total Sales]]-Sales[[#This Row],[Cost price]]</f>
        <v>3065.44</v>
      </c>
      <c r="L2652" s="1" t="str">
        <f>TEXT(Sales[[#This Row],[Date and Time]],"dddd")</f>
        <v>Saturday</v>
      </c>
      <c r="M2652" s="1" t="str">
        <f>TEXT(Sales[[#This Row],[Date and Time]],"mm")</f>
        <v>11</v>
      </c>
      <c r="N2652" s="10" t="str">
        <f>TEXT(Sales[[#This Row],[Date and Time]],"mmmm")</f>
        <v>November</v>
      </c>
    </row>
    <row r="2653" spans="1:14" x14ac:dyDescent="0.3">
      <c r="A2653" s="1" t="s">
        <v>6121</v>
      </c>
      <c r="B2653" s="2">
        <v>45531.238923611112</v>
      </c>
      <c r="C2653" s="1" t="s">
        <v>3269</v>
      </c>
      <c r="D2653" s="1" t="s">
        <v>1741</v>
      </c>
      <c r="E2653" s="1" t="s">
        <v>3466</v>
      </c>
      <c r="F2653" s="1" t="s">
        <v>3462</v>
      </c>
      <c r="G2653" s="1">
        <v>1111.99</v>
      </c>
      <c r="H2653" s="1">
        <v>4</v>
      </c>
      <c r="I2653" s="1">
        <f>Sales[[#This Row],[Selling Price]]*H2653</f>
        <v>4447.96</v>
      </c>
      <c r="J2653" s="1">
        <f>VLOOKUP(Sales[[#This Row],[Product ID]],Products[],4,0)</f>
        <v>627.66</v>
      </c>
      <c r="K2653" s="1">
        <f>Sales[[#This Row],[Total Sales]]-Sales[[#This Row],[Cost price]]</f>
        <v>3820.3</v>
      </c>
      <c r="L2653" s="1" t="str">
        <f>TEXT(Sales[[#This Row],[Date and Time]],"dddd")</f>
        <v>Tuesday</v>
      </c>
      <c r="M2653" s="1" t="str">
        <f>TEXT(Sales[[#This Row],[Date and Time]],"mm")</f>
        <v>08</v>
      </c>
      <c r="N2653" s="10" t="str">
        <f>TEXT(Sales[[#This Row],[Date and Time]],"mmmm")</f>
        <v>August</v>
      </c>
    </row>
    <row r="2654" spans="1:14" x14ac:dyDescent="0.3">
      <c r="A2654" s="1" t="s">
        <v>6122</v>
      </c>
      <c r="B2654" s="2">
        <v>45479.045173611114</v>
      </c>
      <c r="C2654" s="1" t="s">
        <v>3421</v>
      </c>
      <c r="D2654" s="1" t="s">
        <v>2295</v>
      </c>
      <c r="E2654" s="1" t="s">
        <v>3471</v>
      </c>
      <c r="F2654" s="1" t="s">
        <v>3472</v>
      </c>
      <c r="G2654" s="1">
        <v>1970.52</v>
      </c>
      <c r="H2654" s="1">
        <v>3</v>
      </c>
      <c r="I2654" s="1">
        <f>Sales[[#This Row],[Selling Price]]*H2654</f>
        <v>5911.5599999999995</v>
      </c>
      <c r="J2654" s="1">
        <f>VLOOKUP(Sales[[#This Row],[Product ID]],Products[],4,0)</f>
        <v>407.18</v>
      </c>
      <c r="K2654" s="1">
        <f>Sales[[#This Row],[Total Sales]]-Sales[[#This Row],[Cost price]]</f>
        <v>5504.3799999999992</v>
      </c>
      <c r="L2654" s="1" t="str">
        <f>TEXT(Sales[[#This Row],[Date and Time]],"dddd")</f>
        <v>Saturday</v>
      </c>
      <c r="M2654" s="1" t="str">
        <f>TEXT(Sales[[#This Row],[Date and Time]],"mm")</f>
        <v>07</v>
      </c>
      <c r="N2654" s="10" t="str">
        <f>TEXT(Sales[[#This Row],[Date and Time]],"mmmm")</f>
        <v>July</v>
      </c>
    </row>
    <row r="2655" spans="1:14" x14ac:dyDescent="0.3">
      <c r="A2655" s="1" t="s">
        <v>6123</v>
      </c>
      <c r="B2655" s="2">
        <v>45502.789074074077</v>
      </c>
      <c r="C2655" s="1" t="s">
        <v>3419</v>
      </c>
      <c r="D2655" s="1" t="s">
        <v>3167</v>
      </c>
      <c r="E2655" s="1" t="s">
        <v>3461</v>
      </c>
      <c r="F2655" s="1" t="s">
        <v>3467</v>
      </c>
      <c r="G2655" s="1">
        <v>1640.85</v>
      </c>
      <c r="H2655" s="1">
        <v>4</v>
      </c>
      <c r="I2655" s="1">
        <f>Sales[[#This Row],[Selling Price]]*H2655</f>
        <v>6563.4</v>
      </c>
      <c r="J2655" s="1">
        <f>VLOOKUP(Sales[[#This Row],[Product ID]],Products[],4,0)</f>
        <v>925.33</v>
      </c>
      <c r="K2655" s="1">
        <f>Sales[[#This Row],[Total Sales]]-Sales[[#This Row],[Cost price]]</f>
        <v>5638.07</v>
      </c>
      <c r="L2655" s="1" t="str">
        <f>TEXT(Sales[[#This Row],[Date and Time]],"dddd")</f>
        <v>Monday</v>
      </c>
      <c r="M2655" s="1" t="str">
        <f>TEXT(Sales[[#This Row],[Date and Time]],"mm")</f>
        <v>07</v>
      </c>
      <c r="N2655" s="10" t="str">
        <f>TEXT(Sales[[#This Row],[Date and Time]],"mmmm")</f>
        <v>July</v>
      </c>
    </row>
    <row r="2656" spans="1:14" x14ac:dyDescent="0.3">
      <c r="A2656" s="1" t="s">
        <v>6124</v>
      </c>
      <c r="B2656" s="2">
        <v>45356.635659722226</v>
      </c>
      <c r="C2656" s="1" t="s">
        <v>3360</v>
      </c>
      <c r="D2656" s="1" t="s">
        <v>1728</v>
      </c>
      <c r="E2656" s="1" t="s">
        <v>3479</v>
      </c>
      <c r="F2656" s="1" t="s">
        <v>3467</v>
      </c>
      <c r="G2656" s="1">
        <v>1457.01</v>
      </c>
      <c r="H2656" s="1">
        <v>10</v>
      </c>
      <c r="I2656" s="1">
        <f>Sales[[#This Row],[Selling Price]]*H2656</f>
        <v>14570.1</v>
      </c>
      <c r="J2656" s="1">
        <f>VLOOKUP(Sales[[#This Row],[Product ID]],Products[],4,0)</f>
        <v>434.88</v>
      </c>
      <c r="K2656" s="1">
        <f>Sales[[#This Row],[Total Sales]]-Sales[[#This Row],[Cost price]]</f>
        <v>14135.220000000001</v>
      </c>
      <c r="L2656" s="1" t="str">
        <f>TEXT(Sales[[#This Row],[Date and Time]],"dddd")</f>
        <v>Tuesday</v>
      </c>
      <c r="M2656" s="1" t="str">
        <f>TEXT(Sales[[#This Row],[Date and Time]],"mm")</f>
        <v>03</v>
      </c>
      <c r="N2656" s="10" t="str">
        <f>TEXT(Sales[[#This Row],[Date and Time]],"mmmm")</f>
        <v>March</v>
      </c>
    </row>
    <row r="2657" spans="1:14" x14ac:dyDescent="0.3">
      <c r="A2657" s="1" t="s">
        <v>6125</v>
      </c>
      <c r="B2657" s="2">
        <v>45421.302476851852</v>
      </c>
      <c r="C2657" s="1" t="s">
        <v>3304</v>
      </c>
      <c r="D2657" s="1" t="s">
        <v>2141</v>
      </c>
      <c r="E2657" s="1" t="s">
        <v>3461</v>
      </c>
      <c r="F2657" s="1" t="s">
        <v>3467</v>
      </c>
      <c r="G2657" s="1">
        <v>892.51</v>
      </c>
      <c r="H2657" s="1">
        <v>9</v>
      </c>
      <c r="I2657" s="1">
        <f>Sales[[#This Row],[Selling Price]]*H2657</f>
        <v>8032.59</v>
      </c>
      <c r="J2657" s="1">
        <f>VLOOKUP(Sales[[#This Row],[Product ID]],Products[],4,0)</f>
        <v>17.89</v>
      </c>
      <c r="K2657" s="1">
        <f>Sales[[#This Row],[Total Sales]]-Sales[[#This Row],[Cost price]]</f>
        <v>8014.7</v>
      </c>
      <c r="L2657" s="1" t="str">
        <f>TEXT(Sales[[#This Row],[Date and Time]],"dddd")</f>
        <v>Thursday</v>
      </c>
      <c r="M2657" s="1" t="str">
        <f>TEXT(Sales[[#This Row],[Date and Time]],"mm")</f>
        <v>05</v>
      </c>
      <c r="N2657" s="10" t="str">
        <f>TEXT(Sales[[#This Row],[Date and Time]],"mmmm")</f>
        <v>May</v>
      </c>
    </row>
    <row r="2658" spans="1:14" x14ac:dyDescent="0.3">
      <c r="A2658" s="1" t="s">
        <v>6126</v>
      </c>
      <c r="B2658" s="2">
        <v>45463.823935185188</v>
      </c>
      <c r="C2658" s="1" t="s">
        <v>3241</v>
      </c>
      <c r="D2658" s="1" t="s">
        <v>138</v>
      </c>
      <c r="E2658" s="1" t="s">
        <v>3464</v>
      </c>
      <c r="F2658" s="1" t="s">
        <v>3462</v>
      </c>
      <c r="G2658" s="1">
        <v>948.4</v>
      </c>
      <c r="H2658" s="1">
        <v>8</v>
      </c>
      <c r="I2658" s="1">
        <f>Sales[[#This Row],[Selling Price]]*H2658</f>
        <v>7587.2</v>
      </c>
      <c r="J2658" s="1">
        <f>VLOOKUP(Sales[[#This Row],[Product ID]],Products[],4,0)</f>
        <v>595.51</v>
      </c>
      <c r="K2658" s="1">
        <f>Sales[[#This Row],[Total Sales]]-Sales[[#This Row],[Cost price]]</f>
        <v>6991.69</v>
      </c>
      <c r="L2658" s="1" t="str">
        <f>TEXT(Sales[[#This Row],[Date and Time]],"dddd")</f>
        <v>Thursday</v>
      </c>
      <c r="M2658" s="1" t="str">
        <f>TEXT(Sales[[#This Row],[Date and Time]],"mm")</f>
        <v>06</v>
      </c>
      <c r="N2658" s="10" t="str">
        <f>TEXT(Sales[[#This Row],[Date and Time]],"mmmm")</f>
        <v>June</v>
      </c>
    </row>
    <row r="2659" spans="1:14" x14ac:dyDescent="0.3">
      <c r="A2659" s="1" t="s">
        <v>6127</v>
      </c>
      <c r="B2659" s="2">
        <v>45311.573206018518</v>
      </c>
      <c r="C2659" s="1" t="s">
        <v>3362</v>
      </c>
      <c r="D2659" s="1" t="s">
        <v>1644</v>
      </c>
      <c r="E2659" s="1" t="s">
        <v>3479</v>
      </c>
      <c r="F2659" s="1" t="s">
        <v>3476</v>
      </c>
      <c r="G2659" s="1">
        <v>1158.19</v>
      </c>
      <c r="H2659" s="1">
        <v>4</v>
      </c>
      <c r="I2659" s="1">
        <f>Sales[[#This Row],[Selling Price]]*H2659</f>
        <v>4632.76</v>
      </c>
      <c r="J2659" s="1">
        <f>VLOOKUP(Sales[[#This Row],[Product ID]],Products[],4,0)</f>
        <v>282.68</v>
      </c>
      <c r="K2659" s="1">
        <f>Sales[[#This Row],[Total Sales]]-Sales[[#This Row],[Cost price]]</f>
        <v>4350.08</v>
      </c>
      <c r="L2659" s="1" t="str">
        <f>TEXT(Sales[[#This Row],[Date and Time]],"dddd")</f>
        <v>Saturday</v>
      </c>
      <c r="M2659" s="1" t="str">
        <f>TEXT(Sales[[#This Row],[Date and Time]],"mm")</f>
        <v>01</v>
      </c>
      <c r="N2659" s="10" t="str">
        <f>TEXT(Sales[[#This Row],[Date and Time]],"mmmm")</f>
        <v>January</v>
      </c>
    </row>
    <row r="2660" spans="1:14" x14ac:dyDescent="0.3">
      <c r="A2660" s="1" t="s">
        <v>6128</v>
      </c>
      <c r="B2660" s="2">
        <v>45313.741064814814</v>
      </c>
      <c r="C2660" s="1" t="s">
        <v>3357</v>
      </c>
      <c r="D2660" s="1" t="s">
        <v>2195</v>
      </c>
      <c r="E2660" s="1" t="s">
        <v>3471</v>
      </c>
      <c r="F2660" s="1" t="s">
        <v>3467</v>
      </c>
      <c r="G2660" s="1">
        <v>1544.9</v>
      </c>
      <c r="H2660" s="1">
        <v>6</v>
      </c>
      <c r="I2660" s="1">
        <f>Sales[[#This Row],[Selling Price]]*H2660</f>
        <v>9269.4000000000015</v>
      </c>
      <c r="J2660" s="1">
        <f>VLOOKUP(Sales[[#This Row],[Product ID]],Products[],4,0)</f>
        <v>305.49</v>
      </c>
      <c r="K2660" s="1">
        <f>Sales[[#This Row],[Total Sales]]-Sales[[#This Row],[Cost price]]</f>
        <v>8963.9100000000017</v>
      </c>
      <c r="L2660" s="1" t="str">
        <f>TEXT(Sales[[#This Row],[Date and Time]],"dddd")</f>
        <v>Monday</v>
      </c>
      <c r="M2660" s="1" t="str">
        <f>TEXT(Sales[[#This Row],[Date and Time]],"mm")</f>
        <v>01</v>
      </c>
      <c r="N2660" s="10" t="str">
        <f>TEXT(Sales[[#This Row],[Date and Time]],"mmmm")</f>
        <v>January</v>
      </c>
    </row>
    <row r="2661" spans="1:14" x14ac:dyDescent="0.3">
      <c r="A2661" s="1" t="s">
        <v>6129</v>
      </c>
      <c r="B2661" s="2">
        <v>45536.451898148145</v>
      </c>
      <c r="C2661" s="1" t="s">
        <v>3421</v>
      </c>
      <c r="D2661" s="1" t="s">
        <v>2135</v>
      </c>
      <c r="E2661" s="1" t="s">
        <v>3471</v>
      </c>
      <c r="F2661" s="1" t="s">
        <v>3469</v>
      </c>
      <c r="G2661" s="1">
        <v>329.59</v>
      </c>
      <c r="H2661" s="1">
        <v>10</v>
      </c>
      <c r="I2661" s="1">
        <f>Sales[[#This Row],[Selling Price]]*H2661</f>
        <v>3295.8999999999996</v>
      </c>
      <c r="J2661" s="1">
        <f>VLOOKUP(Sales[[#This Row],[Product ID]],Products[],4,0)</f>
        <v>407.18</v>
      </c>
      <c r="K2661" s="1">
        <f>Sales[[#This Row],[Total Sales]]-Sales[[#This Row],[Cost price]]</f>
        <v>2888.72</v>
      </c>
      <c r="L2661" s="1" t="str">
        <f>TEXT(Sales[[#This Row],[Date and Time]],"dddd")</f>
        <v>Sunday</v>
      </c>
      <c r="M2661" s="1" t="str">
        <f>TEXT(Sales[[#This Row],[Date and Time]],"mm")</f>
        <v>09</v>
      </c>
      <c r="N2661" s="10" t="str">
        <f>TEXT(Sales[[#This Row],[Date and Time]],"mmmm")</f>
        <v>September</v>
      </c>
    </row>
    <row r="2662" spans="1:14" x14ac:dyDescent="0.3">
      <c r="A2662" s="1" t="s">
        <v>6130</v>
      </c>
      <c r="B2662" s="2">
        <v>45387.758067129631</v>
      </c>
      <c r="C2662" s="1" t="s">
        <v>3387</v>
      </c>
      <c r="D2662" s="1" t="s">
        <v>1448</v>
      </c>
      <c r="E2662" s="1" t="s">
        <v>3479</v>
      </c>
      <c r="F2662" s="1" t="s">
        <v>3467</v>
      </c>
      <c r="G2662" s="1">
        <v>1928.39</v>
      </c>
      <c r="H2662" s="1">
        <v>4</v>
      </c>
      <c r="I2662" s="1">
        <f>Sales[[#This Row],[Selling Price]]*H2662</f>
        <v>7713.56</v>
      </c>
      <c r="J2662" s="1">
        <f>VLOOKUP(Sales[[#This Row],[Product ID]],Products[],4,0)</f>
        <v>162.74</v>
      </c>
      <c r="K2662" s="1">
        <f>Sales[[#This Row],[Total Sales]]-Sales[[#This Row],[Cost price]]</f>
        <v>7550.8200000000006</v>
      </c>
      <c r="L2662" s="1" t="str">
        <f>TEXT(Sales[[#This Row],[Date and Time]],"dddd")</f>
        <v>Friday</v>
      </c>
      <c r="M2662" s="1" t="str">
        <f>TEXT(Sales[[#This Row],[Date and Time]],"mm")</f>
        <v>04</v>
      </c>
      <c r="N2662" s="10" t="str">
        <f>TEXT(Sales[[#This Row],[Date and Time]],"mmmm")</f>
        <v>April</v>
      </c>
    </row>
    <row r="2663" spans="1:14" x14ac:dyDescent="0.3">
      <c r="A2663" s="1" t="s">
        <v>6131</v>
      </c>
      <c r="B2663" s="2">
        <v>45566.558252314811</v>
      </c>
      <c r="C2663" s="1" t="s">
        <v>3253</v>
      </c>
      <c r="D2663" s="1" t="s">
        <v>884</v>
      </c>
      <c r="E2663" s="1" t="s">
        <v>3461</v>
      </c>
      <c r="F2663" s="1" t="s">
        <v>3472</v>
      </c>
      <c r="G2663" s="1">
        <v>1898.87</v>
      </c>
      <c r="H2663" s="1">
        <v>2</v>
      </c>
      <c r="I2663" s="1">
        <f>Sales[[#This Row],[Selling Price]]*H2663</f>
        <v>3797.74</v>
      </c>
      <c r="J2663" s="1">
        <f>VLOOKUP(Sales[[#This Row],[Product ID]],Products[],4,0)</f>
        <v>34.31</v>
      </c>
      <c r="K2663" s="1">
        <f>Sales[[#This Row],[Total Sales]]-Sales[[#This Row],[Cost price]]</f>
        <v>3763.43</v>
      </c>
      <c r="L2663" s="1" t="str">
        <f>TEXT(Sales[[#This Row],[Date and Time]],"dddd")</f>
        <v>Tuesday</v>
      </c>
      <c r="M2663" s="1" t="str">
        <f>TEXT(Sales[[#This Row],[Date and Time]],"mm")</f>
        <v>10</v>
      </c>
      <c r="N2663" s="10" t="str">
        <f>TEXT(Sales[[#This Row],[Date and Time]],"mmmm")</f>
        <v>October</v>
      </c>
    </row>
    <row r="2664" spans="1:14" x14ac:dyDescent="0.3">
      <c r="A2664" s="1" t="s">
        <v>6132</v>
      </c>
      <c r="B2664" s="2">
        <v>45536.308576388888</v>
      </c>
      <c r="C2664" s="1" t="s">
        <v>3363</v>
      </c>
      <c r="D2664" s="1" t="s">
        <v>434</v>
      </c>
      <c r="E2664" s="1" t="s">
        <v>3479</v>
      </c>
      <c r="F2664" s="1" t="s">
        <v>3462</v>
      </c>
      <c r="G2664" s="1">
        <v>641.29</v>
      </c>
      <c r="H2664" s="1">
        <v>2</v>
      </c>
      <c r="I2664" s="1">
        <f>Sales[[#This Row],[Selling Price]]*H2664</f>
        <v>1282.58</v>
      </c>
      <c r="J2664" s="1">
        <f>VLOOKUP(Sales[[#This Row],[Product ID]],Products[],4,0)</f>
        <v>678.93</v>
      </c>
      <c r="K2664" s="1">
        <f>Sales[[#This Row],[Total Sales]]-Sales[[#This Row],[Cost price]]</f>
        <v>603.65</v>
      </c>
      <c r="L2664" s="1" t="str">
        <f>TEXT(Sales[[#This Row],[Date and Time]],"dddd")</f>
        <v>Sunday</v>
      </c>
      <c r="M2664" s="1" t="str">
        <f>TEXT(Sales[[#This Row],[Date and Time]],"mm")</f>
        <v>09</v>
      </c>
      <c r="N2664" s="10" t="str">
        <f>TEXT(Sales[[#This Row],[Date and Time]],"mmmm")</f>
        <v>September</v>
      </c>
    </row>
    <row r="2665" spans="1:14" x14ac:dyDescent="0.3">
      <c r="A2665" s="1" t="s">
        <v>6133</v>
      </c>
      <c r="B2665" s="2">
        <v>45477.379537037035</v>
      </c>
      <c r="C2665" s="1" t="s">
        <v>3228</v>
      </c>
      <c r="D2665" s="1" t="s">
        <v>1527</v>
      </c>
      <c r="E2665" s="1" t="s">
        <v>3466</v>
      </c>
      <c r="F2665" s="1" t="s">
        <v>3472</v>
      </c>
      <c r="G2665" s="1">
        <v>51.15</v>
      </c>
      <c r="H2665" s="1">
        <v>5</v>
      </c>
      <c r="I2665" s="1">
        <f>Sales[[#This Row],[Selling Price]]*H2665</f>
        <v>255.75</v>
      </c>
      <c r="J2665" s="1">
        <f>VLOOKUP(Sales[[#This Row],[Product ID]],Products[],4,0)</f>
        <v>96.13</v>
      </c>
      <c r="K2665" s="1">
        <f>Sales[[#This Row],[Total Sales]]-Sales[[#This Row],[Cost price]]</f>
        <v>159.62</v>
      </c>
      <c r="L2665" s="1" t="str">
        <f>TEXT(Sales[[#This Row],[Date and Time]],"dddd")</f>
        <v>Thursday</v>
      </c>
      <c r="M2665" s="1" t="str">
        <f>TEXT(Sales[[#This Row],[Date and Time]],"mm")</f>
        <v>07</v>
      </c>
      <c r="N2665" s="10" t="str">
        <f>TEXT(Sales[[#This Row],[Date and Time]],"mmmm")</f>
        <v>July</v>
      </c>
    </row>
    <row r="2666" spans="1:14" x14ac:dyDescent="0.3">
      <c r="A2666" s="1" t="s">
        <v>6134</v>
      </c>
      <c r="B2666" s="2">
        <v>45385.430613425924</v>
      </c>
      <c r="C2666" s="1" t="s">
        <v>3431</v>
      </c>
      <c r="D2666" s="1" t="s">
        <v>2049</v>
      </c>
      <c r="E2666" s="1" t="s">
        <v>3461</v>
      </c>
      <c r="F2666" s="1" t="s">
        <v>3476</v>
      </c>
      <c r="G2666" s="1">
        <v>1724.96</v>
      </c>
      <c r="H2666" s="1">
        <v>2</v>
      </c>
      <c r="I2666" s="1">
        <f>Sales[[#This Row],[Selling Price]]*H2666</f>
        <v>3449.92</v>
      </c>
      <c r="J2666" s="1">
        <f>VLOOKUP(Sales[[#This Row],[Product ID]],Products[],4,0)</f>
        <v>750.55</v>
      </c>
      <c r="K2666" s="1">
        <f>Sales[[#This Row],[Total Sales]]-Sales[[#This Row],[Cost price]]</f>
        <v>2699.37</v>
      </c>
      <c r="L2666" s="1" t="str">
        <f>TEXT(Sales[[#This Row],[Date and Time]],"dddd")</f>
        <v>Wednesday</v>
      </c>
      <c r="M2666" s="1" t="str">
        <f>TEXT(Sales[[#This Row],[Date and Time]],"mm")</f>
        <v>04</v>
      </c>
      <c r="N2666" s="10" t="str">
        <f>TEXT(Sales[[#This Row],[Date and Time]],"mmmm")</f>
        <v>April</v>
      </c>
    </row>
    <row r="2667" spans="1:14" x14ac:dyDescent="0.3">
      <c r="A2667" s="1" t="s">
        <v>6135</v>
      </c>
      <c r="B2667" s="2">
        <v>45342.184513888889</v>
      </c>
      <c r="C2667" s="1" t="s">
        <v>3220</v>
      </c>
      <c r="D2667" s="1" t="s">
        <v>3100</v>
      </c>
      <c r="E2667" s="1" t="s">
        <v>3464</v>
      </c>
      <c r="F2667" s="1" t="s">
        <v>3467</v>
      </c>
      <c r="G2667" s="1">
        <v>967.31</v>
      </c>
      <c r="H2667" s="1">
        <v>4</v>
      </c>
      <c r="I2667" s="1">
        <f>Sales[[#This Row],[Selling Price]]*H2667</f>
        <v>3869.24</v>
      </c>
      <c r="J2667" s="1">
        <f>VLOOKUP(Sales[[#This Row],[Product ID]],Products[],4,0)</f>
        <v>27.63</v>
      </c>
      <c r="K2667" s="1">
        <f>Sales[[#This Row],[Total Sales]]-Sales[[#This Row],[Cost price]]</f>
        <v>3841.6099999999997</v>
      </c>
      <c r="L2667" s="1" t="str">
        <f>TEXT(Sales[[#This Row],[Date and Time]],"dddd")</f>
        <v>Tuesday</v>
      </c>
      <c r="M2667" s="1" t="str">
        <f>TEXT(Sales[[#This Row],[Date and Time]],"mm")</f>
        <v>02</v>
      </c>
      <c r="N2667" s="10" t="str">
        <f>TEXT(Sales[[#This Row],[Date and Time]],"mmmm")</f>
        <v>February</v>
      </c>
    </row>
    <row r="2668" spans="1:14" x14ac:dyDescent="0.3">
      <c r="A2668" s="1" t="s">
        <v>6136</v>
      </c>
      <c r="B2668" s="2">
        <v>45533.754826388889</v>
      </c>
      <c r="C2668" s="1" t="s">
        <v>3447</v>
      </c>
      <c r="D2668" s="1" t="s">
        <v>1948</v>
      </c>
      <c r="E2668" s="1" t="s">
        <v>3479</v>
      </c>
      <c r="F2668" s="1" t="s">
        <v>3467</v>
      </c>
      <c r="G2668" s="1">
        <v>198.07</v>
      </c>
      <c r="H2668" s="1">
        <v>6</v>
      </c>
      <c r="I2668" s="1">
        <f>Sales[[#This Row],[Selling Price]]*H2668</f>
        <v>1188.42</v>
      </c>
      <c r="J2668" s="1">
        <f>VLOOKUP(Sales[[#This Row],[Product ID]],Products[],4,0)</f>
        <v>521.98</v>
      </c>
      <c r="K2668" s="1">
        <f>Sales[[#This Row],[Total Sales]]-Sales[[#This Row],[Cost price]]</f>
        <v>666.44</v>
      </c>
      <c r="L2668" s="1" t="str">
        <f>TEXT(Sales[[#This Row],[Date and Time]],"dddd")</f>
        <v>Thursday</v>
      </c>
      <c r="M2668" s="1" t="str">
        <f>TEXT(Sales[[#This Row],[Date and Time]],"mm")</f>
        <v>08</v>
      </c>
      <c r="N2668" s="10" t="str">
        <f>TEXT(Sales[[#This Row],[Date and Time]],"mmmm")</f>
        <v>August</v>
      </c>
    </row>
    <row r="2669" spans="1:14" x14ac:dyDescent="0.3">
      <c r="A2669" s="1" t="s">
        <v>6137</v>
      </c>
      <c r="B2669" s="2">
        <v>45579.016284722224</v>
      </c>
      <c r="C2669" s="1" t="s">
        <v>3243</v>
      </c>
      <c r="D2669" s="1" t="s">
        <v>2418</v>
      </c>
      <c r="E2669" s="1" t="s">
        <v>3471</v>
      </c>
      <c r="F2669" s="1" t="s">
        <v>3462</v>
      </c>
      <c r="G2669" s="1">
        <v>363.83</v>
      </c>
      <c r="H2669" s="1">
        <v>3</v>
      </c>
      <c r="I2669" s="1">
        <f>Sales[[#This Row],[Selling Price]]*H2669</f>
        <v>1091.49</v>
      </c>
      <c r="J2669" s="1">
        <f>VLOOKUP(Sales[[#This Row],[Product ID]],Products[],4,0)</f>
        <v>132.38999999999999</v>
      </c>
      <c r="K2669" s="1">
        <f>Sales[[#This Row],[Total Sales]]-Sales[[#This Row],[Cost price]]</f>
        <v>959.1</v>
      </c>
      <c r="L2669" s="1" t="str">
        <f>TEXT(Sales[[#This Row],[Date and Time]],"dddd")</f>
        <v>Monday</v>
      </c>
      <c r="M2669" s="1" t="str">
        <f>TEXT(Sales[[#This Row],[Date and Time]],"mm")</f>
        <v>10</v>
      </c>
      <c r="N2669" s="10" t="str">
        <f>TEXT(Sales[[#This Row],[Date and Time]],"mmmm")</f>
        <v>October</v>
      </c>
    </row>
    <row r="2670" spans="1:14" x14ac:dyDescent="0.3">
      <c r="A2670" s="1" t="s">
        <v>6138</v>
      </c>
      <c r="B2670" s="2">
        <v>45509.126956018517</v>
      </c>
      <c r="C2670" s="1" t="s">
        <v>3214</v>
      </c>
      <c r="D2670" s="1" t="s">
        <v>2325</v>
      </c>
      <c r="E2670" s="1" t="s">
        <v>3471</v>
      </c>
      <c r="F2670" s="1" t="s">
        <v>3476</v>
      </c>
      <c r="G2670" s="1">
        <v>1765.83</v>
      </c>
      <c r="H2670" s="1">
        <v>3</v>
      </c>
      <c r="I2670" s="1">
        <f>Sales[[#This Row],[Selling Price]]*H2670</f>
        <v>5297.49</v>
      </c>
      <c r="J2670" s="1">
        <f>VLOOKUP(Sales[[#This Row],[Product ID]],Products[],4,0)</f>
        <v>435.29</v>
      </c>
      <c r="K2670" s="1">
        <f>Sales[[#This Row],[Total Sales]]-Sales[[#This Row],[Cost price]]</f>
        <v>4862.2</v>
      </c>
      <c r="L2670" s="1" t="str">
        <f>TEXT(Sales[[#This Row],[Date and Time]],"dddd")</f>
        <v>Monday</v>
      </c>
      <c r="M2670" s="1" t="str">
        <f>TEXT(Sales[[#This Row],[Date and Time]],"mm")</f>
        <v>08</v>
      </c>
      <c r="N2670" s="10" t="str">
        <f>TEXT(Sales[[#This Row],[Date and Time]],"mmmm")</f>
        <v>August</v>
      </c>
    </row>
    <row r="2671" spans="1:14" x14ac:dyDescent="0.3">
      <c r="A2671" s="1" t="s">
        <v>6139</v>
      </c>
      <c r="B2671" s="2">
        <v>45499.238333333335</v>
      </c>
      <c r="C2671" s="1" t="s">
        <v>3397</v>
      </c>
      <c r="D2671" s="1" t="s">
        <v>737</v>
      </c>
      <c r="E2671" s="1" t="s">
        <v>3464</v>
      </c>
      <c r="F2671" s="1" t="s">
        <v>3472</v>
      </c>
      <c r="G2671" s="1">
        <v>1557.06</v>
      </c>
      <c r="H2671" s="1">
        <v>2</v>
      </c>
      <c r="I2671" s="1">
        <f>Sales[[#This Row],[Selling Price]]*H2671</f>
        <v>3114.12</v>
      </c>
      <c r="J2671" s="1">
        <f>VLOOKUP(Sales[[#This Row],[Product ID]],Products[],4,0)</f>
        <v>369.73</v>
      </c>
      <c r="K2671" s="1">
        <f>Sales[[#This Row],[Total Sales]]-Sales[[#This Row],[Cost price]]</f>
        <v>2744.39</v>
      </c>
      <c r="L2671" s="1" t="str">
        <f>TEXT(Sales[[#This Row],[Date and Time]],"dddd")</f>
        <v>Friday</v>
      </c>
      <c r="M2671" s="1" t="str">
        <f>TEXT(Sales[[#This Row],[Date and Time]],"mm")</f>
        <v>07</v>
      </c>
      <c r="N2671" s="10" t="str">
        <f>TEXT(Sales[[#This Row],[Date and Time]],"mmmm")</f>
        <v>July</v>
      </c>
    </row>
    <row r="2672" spans="1:14" x14ac:dyDescent="0.3">
      <c r="A2672" s="1" t="s">
        <v>6140</v>
      </c>
      <c r="B2672" s="2">
        <v>45423.18986111111</v>
      </c>
      <c r="C2672" s="1" t="s">
        <v>3394</v>
      </c>
      <c r="D2672" s="1" t="s">
        <v>369</v>
      </c>
      <c r="E2672" s="1" t="s">
        <v>3471</v>
      </c>
      <c r="F2672" s="1" t="s">
        <v>3467</v>
      </c>
      <c r="G2672" s="1">
        <v>297.88</v>
      </c>
      <c r="H2672" s="1">
        <v>6</v>
      </c>
      <c r="I2672" s="1">
        <f>Sales[[#This Row],[Selling Price]]*H2672</f>
        <v>1787.28</v>
      </c>
      <c r="J2672" s="1">
        <f>VLOOKUP(Sales[[#This Row],[Product ID]],Products[],4,0)</f>
        <v>74.92</v>
      </c>
      <c r="K2672" s="1">
        <f>Sales[[#This Row],[Total Sales]]-Sales[[#This Row],[Cost price]]</f>
        <v>1712.36</v>
      </c>
      <c r="L2672" s="1" t="str">
        <f>TEXT(Sales[[#This Row],[Date and Time]],"dddd")</f>
        <v>Saturday</v>
      </c>
      <c r="M2672" s="1" t="str">
        <f>TEXT(Sales[[#This Row],[Date and Time]],"mm")</f>
        <v>05</v>
      </c>
      <c r="N2672" s="10" t="str">
        <f>TEXT(Sales[[#This Row],[Date and Time]],"mmmm")</f>
        <v>May</v>
      </c>
    </row>
    <row r="2673" spans="1:14" x14ac:dyDescent="0.3">
      <c r="A2673" s="1" t="s">
        <v>6141</v>
      </c>
      <c r="B2673" s="2">
        <v>45515.439629629633</v>
      </c>
      <c r="C2673" s="1" t="s">
        <v>3402</v>
      </c>
      <c r="D2673" s="1" t="s">
        <v>2388</v>
      </c>
      <c r="E2673" s="1" t="s">
        <v>3471</v>
      </c>
      <c r="F2673" s="1" t="s">
        <v>3467</v>
      </c>
      <c r="G2673" s="1">
        <v>1678.44</v>
      </c>
      <c r="H2673" s="1">
        <v>2</v>
      </c>
      <c r="I2673" s="1">
        <f>Sales[[#This Row],[Selling Price]]*H2673</f>
        <v>3356.88</v>
      </c>
      <c r="J2673" s="1">
        <f>VLOOKUP(Sales[[#This Row],[Product ID]],Products[],4,0)</f>
        <v>581.64</v>
      </c>
      <c r="K2673" s="1">
        <f>Sales[[#This Row],[Total Sales]]-Sales[[#This Row],[Cost price]]</f>
        <v>2775.2400000000002</v>
      </c>
      <c r="L2673" s="1" t="str">
        <f>TEXT(Sales[[#This Row],[Date and Time]],"dddd")</f>
        <v>Sunday</v>
      </c>
      <c r="M2673" s="1" t="str">
        <f>TEXT(Sales[[#This Row],[Date and Time]],"mm")</f>
        <v>08</v>
      </c>
      <c r="N2673" s="10" t="str">
        <f>TEXT(Sales[[#This Row],[Date and Time]],"mmmm")</f>
        <v>August</v>
      </c>
    </row>
    <row r="2674" spans="1:14" x14ac:dyDescent="0.3">
      <c r="A2674" s="1" t="s">
        <v>6142</v>
      </c>
      <c r="B2674" s="2">
        <v>45608.810706018521</v>
      </c>
      <c r="C2674" s="1" t="s">
        <v>3367</v>
      </c>
      <c r="D2674" s="1" t="s">
        <v>1619</v>
      </c>
      <c r="E2674" s="1" t="s">
        <v>3479</v>
      </c>
      <c r="F2674" s="1" t="s">
        <v>3472</v>
      </c>
      <c r="G2674" s="1">
        <v>1390.36</v>
      </c>
      <c r="H2674" s="1">
        <v>8</v>
      </c>
      <c r="I2674" s="1">
        <f>Sales[[#This Row],[Selling Price]]*H2674</f>
        <v>11122.88</v>
      </c>
      <c r="J2674" s="1">
        <f>VLOOKUP(Sales[[#This Row],[Product ID]],Products[],4,0)</f>
        <v>380.81</v>
      </c>
      <c r="K2674" s="1">
        <f>Sales[[#This Row],[Total Sales]]-Sales[[#This Row],[Cost price]]</f>
        <v>10742.07</v>
      </c>
      <c r="L2674" s="1" t="str">
        <f>TEXT(Sales[[#This Row],[Date and Time]],"dddd")</f>
        <v>Tuesday</v>
      </c>
      <c r="M2674" s="1" t="str">
        <f>TEXT(Sales[[#This Row],[Date and Time]],"mm")</f>
        <v>11</v>
      </c>
      <c r="N2674" s="10" t="str">
        <f>TEXT(Sales[[#This Row],[Date and Time]],"mmmm")</f>
        <v>November</v>
      </c>
    </row>
    <row r="2675" spans="1:14" x14ac:dyDescent="0.3">
      <c r="A2675" s="1" t="s">
        <v>6143</v>
      </c>
      <c r="B2675" s="2">
        <v>45502.29378472222</v>
      </c>
      <c r="C2675" s="1" t="s">
        <v>3245</v>
      </c>
      <c r="D2675" s="1" t="s">
        <v>2176</v>
      </c>
      <c r="E2675" s="1" t="s">
        <v>3466</v>
      </c>
      <c r="F2675" s="1" t="s">
        <v>3469</v>
      </c>
      <c r="G2675" s="1">
        <v>304</v>
      </c>
      <c r="H2675" s="1">
        <v>8</v>
      </c>
      <c r="I2675" s="1">
        <f>Sales[[#This Row],[Selling Price]]*H2675</f>
        <v>2432</v>
      </c>
      <c r="J2675" s="1">
        <f>VLOOKUP(Sales[[#This Row],[Product ID]],Products[],4,0)</f>
        <v>188.4</v>
      </c>
      <c r="K2675" s="1">
        <f>Sales[[#This Row],[Total Sales]]-Sales[[#This Row],[Cost price]]</f>
        <v>2243.6</v>
      </c>
      <c r="L2675" s="1" t="str">
        <f>TEXT(Sales[[#This Row],[Date and Time]],"dddd")</f>
        <v>Monday</v>
      </c>
      <c r="M2675" s="1" t="str">
        <f>TEXT(Sales[[#This Row],[Date and Time]],"mm")</f>
        <v>07</v>
      </c>
      <c r="N2675" s="10" t="str">
        <f>TEXT(Sales[[#This Row],[Date and Time]],"mmmm")</f>
        <v>July</v>
      </c>
    </row>
    <row r="2676" spans="1:14" x14ac:dyDescent="0.3">
      <c r="A2676" s="1" t="s">
        <v>6144</v>
      </c>
      <c r="B2676" s="2">
        <v>45407.751087962963</v>
      </c>
      <c r="C2676" s="1" t="s">
        <v>3325</v>
      </c>
      <c r="D2676" s="1" t="s">
        <v>1380</v>
      </c>
      <c r="E2676" s="1" t="s">
        <v>3479</v>
      </c>
      <c r="F2676" s="1" t="s">
        <v>3467</v>
      </c>
      <c r="G2676" s="1">
        <v>669.4</v>
      </c>
      <c r="H2676" s="1">
        <v>1</v>
      </c>
      <c r="I2676" s="1">
        <f>Sales[[#This Row],[Selling Price]]*H2676</f>
        <v>669.4</v>
      </c>
      <c r="J2676" s="1">
        <f>VLOOKUP(Sales[[#This Row],[Product ID]],Products[],4,0)</f>
        <v>670.34</v>
      </c>
      <c r="K2676" s="1">
        <f>Sales[[#This Row],[Total Sales]]-Sales[[#This Row],[Cost price]]</f>
        <v>-0.94000000000005457</v>
      </c>
      <c r="L2676" s="1" t="str">
        <f>TEXT(Sales[[#This Row],[Date and Time]],"dddd")</f>
        <v>Thursday</v>
      </c>
      <c r="M2676" s="1" t="str">
        <f>TEXT(Sales[[#This Row],[Date and Time]],"mm")</f>
        <v>04</v>
      </c>
      <c r="N2676" s="10" t="str">
        <f>TEXT(Sales[[#This Row],[Date and Time]],"mmmm")</f>
        <v>April</v>
      </c>
    </row>
    <row r="2677" spans="1:14" x14ac:dyDescent="0.3">
      <c r="A2677" s="1" t="s">
        <v>6145</v>
      </c>
      <c r="B2677" s="2">
        <v>45557.919027777774</v>
      </c>
      <c r="C2677" s="1" t="s">
        <v>3390</v>
      </c>
      <c r="D2677" s="1" t="s">
        <v>2696</v>
      </c>
      <c r="E2677" s="1" t="s">
        <v>3471</v>
      </c>
      <c r="F2677" s="1" t="s">
        <v>3476</v>
      </c>
      <c r="G2677" s="1">
        <v>147.34</v>
      </c>
      <c r="H2677" s="1">
        <v>6</v>
      </c>
      <c r="I2677" s="1">
        <f>Sales[[#This Row],[Selling Price]]*H2677</f>
        <v>884.04</v>
      </c>
      <c r="J2677" s="1">
        <f>VLOOKUP(Sales[[#This Row],[Product ID]],Products[],4,0)</f>
        <v>612.41999999999996</v>
      </c>
      <c r="K2677" s="1">
        <f>Sales[[#This Row],[Total Sales]]-Sales[[#This Row],[Cost price]]</f>
        <v>271.62</v>
      </c>
      <c r="L2677" s="1" t="str">
        <f>TEXT(Sales[[#This Row],[Date and Time]],"dddd")</f>
        <v>Sunday</v>
      </c>
      <c r="M2677" s="1" t="str">
        <f>TEXT(Sales[[#This Row],[Date and Time]],"mm")</f>
        <v>09</v>
      </c>
      <c r="N2677" s="10" t="str">
        <f>TEXT(Sales[[#This Row],[Date and Time]],"mmmm")</f>
        <v>September</v>
      </c>
    </row>
    <row r="2678" spans="1:14" x14ac:dyDescent="0.3">
      <c r="A2678" s="1" t="s">
        <v>6146</v>
      </c>
      <c r="B2678" s="2">
        <v>45482.609074074076</v>
      </c>
      <c r="C2678" s="1" t="s">
        <v>3312</v>
      </c>
      <c r="D2678" s="1" t="s">
        <v>1116</v>
      </c>
      <c r="E2678" s="1" t="s">
        <v>3464</v>
      </c>
      <c r="F2678" s="1" t="s">
        <v>3462</v>
      </c>
      <c r="G2678" s="1">
        <v>585.13</v>
      </c>
      <c r="H2678" s="1">
        <v>7</v>
      </c>
      <c r="I2678" s="1">
        <f>Sales[[#This Row],[Selling Price]]*H2678</f>
        <v>4095.91</v>
      </c>
      <c r="J2678" s="1">
        <f>VLOOKUP(Sales[[#This Row],[Product ID]],Products[],4,0)</f>
        <v>193.63</v>
      </c>
      <c r="K2678" s="1">
        <f>Sales[[#This Row],[Total Sales]]-Sales[[#This Row],[Cost price]]</f>
        <v>3902.2799999999997</v>
      </c>
      <c r="L2678" s="1" t="str">
        <f>TEXT(Sales[[#This Row],[Date and Time]],"dddd")</f>
        <v>Tuesday</v>
      </c>
      <c r="M2678" s="1" t="str">
        <f>TEXT(Sales[[#This Row],[Date and Time]],"mm")</f>
        <v>07</v>
      </c>
      <c r="N2678" s="10" t="str">
        <f>TEXT(Sales[[#This Row],[Date and Time]],"mmmm")</f>
        <v>July</v>
      </c>
    </row>
    <row r="2679" spans="1:14" x14ac:dyDescent="0.3">
      <c r="A2679" s="1" t="s">
        <v>6147</v>
      </c>
      <c r="B2679" s="2">
        <v>45428.860671296294</v>
      </c>
      <c r="C2679" s="1" t="s">
        <v>3318</v>
      </c>
      <c r="D2679" s="1" t="s">
        <v>1781</v>
      </c>
      <c r="E2679" s="1" t="s">
        <v>3479</v>
      </c>
      <c r="F2679" s="1" t="s">
        <v>3472</v>
      </c>
      <c r="G2679" s="1">
        <v>1811.29</v>
      </c>
      <c r="H2679" s="1">
        <v>4</v>
      </c>
      <c r="I2679" s="1">
        <f>Sales[[#This Row],[Selling Price]]*H2679</f>
        <v>7245.16</v>
      </c>
      <c r="J2679" s="1">
        <f>VLOOKUP(Sales[[#This Row],[Product ID]],Products[],4,0)</f>
        <v>69.03</v>
      </c>
      <c r="K2679" s="1">
        <f>Sales[[#This Row],[Total Sales]]-Sales[[#This Row],[Cost price]]</f>
        <v>7176.13</v>
      </c>
      <c r="L2679" s="1" t="str">
        <f>TEXT(Sales[[#This Row],[Date and Time]],"dddd")</f>
        <v>Thursday</v>
      </c>
      <c r="M2679" s="1" t="str">
        <f>TEXT(Sales[[#This Row],[Date and Time]],"mm")</f>
        <v>05</v>
      </c>
      <c r="N2679" s="10" t="str">
        <f>TEXT(Sales[[#This Row],[Date and Time]],"mmmm")</f>
        <v>May</v>
      </c>
    </row>
    <row r="2680" spans="1:14" x14ac:dyDescent="0.3">
      <c r="A2680" s="1" t="s">
        <v>6148</v>
      </c>
      <c r="B2680" s="2">
        <v>45582.603877314818</v>
      </c>
      <c r="C2680" s="1" t="s">
        <v>3314</v>
      </c>
      <c r="D2680" s="1" t="s">
        <v>679</v>
      </c>
      <c r="E2680" s="1" t="s">
        <v>3471</v>
      </c>
      <c r="F2680" s="1" t="s">
        <v>3467</v>
      </c>
      <c r="G2680" s="1">
        <v>882.06</v>
      </c>
      <c r="H2680" s="1">
        <v>2</v>
      </c>
      <c r="I2680" s="1">
        <f>Sales[[#This Row],[Selling Price]]*H2680</f>
        <v>1764.12</v>
      </c>
      <c r="J2680" s="1">
        <f>VLOOKUP(Sales[[#This Row],[Product ID]],Products[],4,0)</f>
        <v>925.53</v>
      </c>
      <c r="K2680" s="1">
        <f>Sales[[#This Row],[Total Sales]]-Sales[[#This Row],[Cost price]]</f>
        <v>838.58999999999992</v>
      </c>
      <c r="L2680" s="1" t="str">
        <f>TEXT(Sales[[#This Row],[Date and Time]],"dddd")</f>
        <v>Thursday</v>
      </c>
      <c r="M2680" s="1" t="str">
        <f>TEXT(Sales[[#This Row],[Date and Time]],"mm")</f>
        <v>10</v>
      </c>
      <c r="N2680" s="10" t="str">
        <f>TEXT(Sales[[#This Row],[Date and Time]],"mmmm")</f>
        <v>October</v>
      </c>
    </row>
    <row r="2681" spans="1:14" x14ac:dyDescent="0.3">
      <c r="A2681" s="1" t="s">
        <v>6149</v>
      </c>
      <c r="B2681" s="2">
        <v>45433.452916666669</v>
      </c>
      <c r="C2681" s="1" t="s">
        <v>3343</v>
      </c>
      <c r="D2681" s="1" t="s">
        <v>2176</v>
      </c>
      <c r="E2681" s="1" t="s">
        <v>3479</v>
      </c>
      <c r="F2681" s="1" t="s">
        <v>3472</v>
      </c>
      <c r="G2681" s="1">
        <v>626.47</v>
      </c>
      <c r="H2681" s="1">
        <v>2</v>
      </c>
      <c r="I2681" s="1">
        <f>Sales[[#This Row],[Selling Price]]*H2681</f>
        <v>1252.94</v>
      </c>
      <c r="J2681" s="1">
        <f>VLOOKUP(Sales[[#This Row],[Product ID]],Products[],4,0)</f>
        <v>105.91</v>
      </c>
      <c r="K2681" s="1">
        <f>Sales[[#This Row],[Total Sales]]-Sales[[#This Row],[Cost price]]</f>
        <v>1147.03</v>
      </c>
      <c r="L2681" s="1" t="str">
        <f>TEXT(Sales[[#This Row],[Date and Time]],"dddd")</f>
        <v>Tuesday</v>
      </c>
      <c r="M2681" s="1" t="str">
        <f>TEXT(Sales[[#This Row],[Date and Time]],"mm")</f>
        <v>05</v>
      </c>
      <c r="N2681" s="10" t="str">
        <f>TEXT(Sales[[#This Row],[Date and Time]],"mmmm")</f>
        <v>May</v>
      </c>
    </row>
    <row r="2682" spans="1:14" x14ac:dyDescent="0.3">
      <c r="A2682" s="1" t="s">
        <v>6150</v>
      </c>
      <c r="B2682" s="2">
        <v>45513.931203703702</v>
      </c>
      <c r="C2682" s="1" t="s">
        <v>3382</v>
      </c>
      <c r="D2682" s="1" t="s">
        <v>2095</v>
      </c>
      <c r="E2682" s="1" t="s">
        <v>3479</v>
      </c>
      <c r="F2682" s="1" t="s">
        <v>3476</v>
      </c>
      <c r="G2682" s="1">
        <v>1933.62</v>
      </c>
      <c r="H2682" s="1">
        <v>5</v>
      </c>
      <c r="I2682" s="1">
        <f>Sales[[#This Row],[Selling Price]]*H2682</f>
        <v>9668.0999999999985</v>
      </c>
      <c r="J2682" s="1">
        <f>VLOOKUP(Sales[[#This Row],[Product ID]],Products[],4,0)</f>
        <v>67.97</v>
      </c>
      <c r="K2682" s="1">
        <f>Sales[[#This Row],[Total Sales]]-Sales[[#This Row],[Cost price]]</f>
        <v>9600.1299999999992</v>
      </c>
      <c r="L2682" s="1" t="str">
        <f>TEXT(Sales[[#This Row],[Date and Time]],"dddd")</f>
        <v>Friday</v>
      </c>
      <c r="M2682" s="1" t="str">
        <f>TEXT(Sales[[#This Row],[Date and Time]],"mm")</f>
        <v>08</v>
      </c>
      <c r="N2682" s="10" t="str">
        <f>TEXT(Sales[[#This Row],[Date and Time]],"mmmm")</f>
        <v>August</v>
      </c>
    </row>
    <row r="2683" spans="1:14" x14ac:dyDescent="0.3">
      <c r="A2683" s="1" t="s">
        <v>6151</v>
      </c>
      <c r="B2683" s="2">
        <v>45390.807997685188</v>
      </c>
      <c r="C2683" s="1" t="s">
        <v>3443</v>
      </c>
      <c r="D2683" s="1" t="s">
        <v>3048</v>
      </c>
      <c r="E2683" s="1" t="s">
        <v>3471</v>
      </c>
      <c r="F2683" s="1" t="s">
        <v>3476</v>
      </c>
      <c r="G2683" s="1">
        <v>972.86</v>
      </c>
      <c r="H2683" s="1">
        <v>4</v>
      </c>
      <c r="I2683" s="1">
        <f>Sales[[#This Row],[Selling Price]]*H2683</f>
        <v>3891.44</v>
      </c>
      <c r="J2683" s="1">
        <f>VLOOKUP(Sales[[#This Row],[Product ID]],Products[],4,0)</f>
        <v>787.31</v>
      </c>
      <c r="K2683" s="1">
        <f>Sales[[#This Row],[Total Sales]]-Sales[[#This Row],[Cost price]]</f>
        <v>3104.13</v>
      </c>
      <c r="L2683" s="1" t="str">
        <f>TEXT(Sales[[#This Row],[Date and Time]],"dddd")</f>
        <v>Monday</v>
      </c>
      <c r="M2683" s="1" t="str">
        <f>TEXT(Sales[[#This Row],[Date and Time]],"mm")</f>
        <v>04</v>
      </c>
      <c r="N2683" s="10" t="str">
        <f>TEXT(Sales[[#This Row],[Date and Time]],"mmmm")</f>
        <v>April</v>
      </c>
    </row>
    <row r="2684" spans="1:14" x14ac:dyDescent="0.3">
      <c r="A2684" s="1" t="s">
        <v>6152</v>
      </c>
      <c r="B2684" s="2">
        <v>45513.935590277775</v>
      </c>
      <c r="C2684" s="1" t="s">
        <v>3214</v>
      </c>
      <c r="D2684" s="1" t="s">
        <v>1638</v>
      </c>
      <c r="E2684" s="1" t="s">
        <v>3479</v>
      </c>
      <c r="F2684" s="1" t="s">
        <v>3469</v>
      </c>
      <c r="G2684" s="1">
        <v>1039.29</v>
      </c>
      <c r="H2684" s="1">
        <v>2</v>
      </c>
      <c r="I2684" s="1">
        <f>Sales[[#This Row],[Selling Price]]*H2684</f>
        <v>2078.58</v>
      </c>
      <c r="J2684" s="1">
        <f>VLOOKUP(Sales[[#This Row],[Product ID]],Products[],4,0)</f>
        <v>435.29</v>
      </c>
      <c r="K2684" s="1">
        <f>Sales[[#This Row],[Total Sales]]-Sales[[#This Row],[Cost price]]</f>
        <v>1643.29</v>
      </c>
      <c r="L2684" s="1" t="str">
        <f>TEXT(Sales[[#This Row],[Date and Time]],"dddd")</f>
        <v>Friday</v>
      </c>
      <c r="M2684" s="1" t="str">
        <f>TEXT(Sales[[#This Row],[Date and Time]],"mm")</f>
        <v>08</v>
      </c>
      <c r="N2684" s="10" t="str">
        <f>TEXT(Sales[[#This Row],[Date and Time]],"mmmm")</f>
        <v>August</v>
      </c>
    </row>
    <row r="2685" spans="1:14" x14ac:dyDescent="0.3">
      <c r="A2685" s="1" t="s">
        <v>6153</v>
      </c>
      <c r="B2685" s="2">
        <v>45530.110439814816</v>
      </c>
      <c r="C2685" s="1" t="s">
        <v>3249</v>
      </c>
      <c r="D2685" s="1" t="s">
        <v>1235</v>
      </c>
      <c r="E2685" s="1" t="s">
        <v>3461</v>
      </c>
      <c r="F2685" s="1" t="s">
        <v>3476</v>
      </c>
      <c r="G2685" s="1">
        <v>1488.41</v>
      </c>
      <c r="H2685" s="1">
        <v>9</v>
      </c>
      <c r="I2685" s="1">
        <f>Sales[[#This Row],[Selling Price]]*H2685</f>
        <v>13395.69</v>
      </c>
      <c r="J2685" s="1">
        <f>VLOOKUP(Sales[[#This Row],[Product ID]],Products[],4,0)</f>
        <v>866.87</v>
      </c>
      <c r="K2685" s="1">
        <f>Sales[[#This Row],[Total Sales]]-Sales[[#This Row],[Cost price]]</f>
        <v>12528.82</v>
      </c>
      <c r="L2685" s="1" t="str">
        <f>TEXT(Sales[[#This Row],[Date and Time]],"dddd")</f>
        <v>Monday</v>
      </c>
      <c r="M2685" s="1" t="str">
        <f>TEXT(Sales[[#This Row],[Date and Time]],"mm")</f>
        <v>08</v>
      </c>
      <c r="N2685" s="10" t="str">
        <f>TEXT(Sales[[#This Row],[Date and Time]],"mmmm")</f>
        <v>August</v>
      </c>
    </row>
    <row r="2686" spans="1:14" x14ac:dyDescent="0.3">
      <c r="A2686" s="1" t="s">
        <v>6154</v>
      </c>
      <c r="B2686" s="2">
        <v>45555.100648148145</v>
      </c>
      <c r="C2686" s="1" t="s">
        <v>3400</v>
      </c>
      <c r="D2686" s="1" t="s">
        <v>1470</v>
      </c>
      <c r="E2686" s="1" t="s">
        <v>3461</v>
      </c>
      <c r="F2686" s="1" t="s">
        <v>3472</v>
      </c>
      <c r="G2686" s="1">
        <v>450.81</v>
      </c>
      <c r="H2686" s="1">
        <v>8</v>
      </c>
      <c r="I2686" s="1">
        <f>Sales[[#This Row],[Selling Price]]*H2686</f>
        <v>3606.48</v>
      </c>
      <c r="J2686" s="1">
        <f>VLOOKUP(Sales[[#This Row],[Product ID]],Products[],4,0)</f>
        <v>257.93</v>
      </c>
      <c r="K2686" s="1">
        <f>Sales[[#This Row],[Total Sales]]-Sales[[#This Row],[Cost price]]</f>
        <v>3348.55</v>
      </c>
      <c r="L2686" s="1" t="str">
        <f>TEXT(Sales[[#This Row],[Date and Time]],"dddd")</f>
        <v>Friday</v>
      </c>
      <c r="M2686" s="1" t="str">
        <f>TEXT(Sales[[#This Row],[Date and Time]],"mm")</f>
        <v>09</v>
      </c>
      <c r="N2686" s="10" t="str">
        <f>TEXT(Sales[[#This Row],[Date and Time]],"mmmm")</f>
        <v>September</v>
      </c>
    </row>
    <row r="2687" spans="1:14" x14ac:dyDescent="0.3">
      <c r="A2687" s="1" t="s">
        <v>6155</v>
      </c>
      <c r="B2687" s="2">
        <v>45597.238877314812</v>
      </c>
      <c r="C2687" s="1" t="s">
        <v>3392</v>
      </c>
      <c r="D2687" s="1" t="s">
        <v>631</v>
      </c>
      <c r="E2687" s="1" t="s">
        <v>3464</v>
      </c>
      <c r="F2687" s="1" t="s">
        <v>3476</v>
      </c>
      <c r="G2687" s="1">
        <v>361.75</v>
      </c>
      <c r="H2687" s="1">
        <v>3</v>
      </c>
      <c r="I2687" s="1">
        <f>Sales[[#This Row],[Selling Price]]*H2687</f>
        <v>1085.25</v>
      </c>
      <c r="J2687" s="1">
        <f>VLOOKUP(Sales[[#This Row],[Product ID]],Products[],4,0)</f>
        <v>699.64</v>
      </c>
      <c r="K2687" s="1">
        <f>Sales[[#This Row],[Total Sales]]-Sales[[#This Row],[Cost price]]</f>
        <v>385.61</v>
      </c>
      <c r="L2687" s="1" t="str">
        <f>TEXT(Sales[[#This Row],[Date and Time]],"dddd")</f>
        <v>Friday</v>
      </c>
      <c r="M2687" s="1" t="str">
        <f>TEXT(Sales[[#This Row],[Date and Time]],"mm")</f>
        <v>11</v>
      </c>
      <c r="N2687" s="10" t="str">
        <f>TEXT(Sales[[#This Row],[Date and Time]],"mmmm")</f>
        <v>November</v>
      </c>
    </row>
    <row r="2688" spans="1:14" x14ac:dyDescent="0.3">
      <c r="A2688" s="1" t="s">
        <v>6156</v>
      </c>
      <c r="B2688" s="2">
        <v>45331.949780092589</v>
      </c>
      <c r="C2688" s="1" t="s">
        <v>3437</v>
      </c>
      <c r="D2688" s="1" t="s">
        <v>2236</v>
      </c>
      <c r="E2688" s="1" t="s">
        <v>3471</v>
      </c>
      <c r="F2688" s="1" t="s">
        <v>3472</v>
      </c>
      <c r="G2688" s="1">
        <v>1133.45</v>
      </c>
      <c r="H2688" s="1">
        <v>2</v>
      </c>
      <c r="I2688" s="1">
        <f>Sales[[#This Row],[Selling Price]]*H2688</f>
        <v>2266.9</v>
      </c>
      <c r="J2688" s="1">
        <f>VLOOKUP(Sales[[#This Row],[Product ID]],Products[],4,0)</f>
        <v>986.68</v>
      </c>
      <c r="K2688" s="1">
        <f>Sales[[#This Row],[Total Sales]]-Sales[[#This Row],[Cost price]]</f>
        <v>1280.2200000000003</v>
      </c>
      <c r="L2688" s="1" t="str">
        <f>TEXT(Sales[[#This Row],[Date and Time]],"dddd")</f>
        <v>Friday</v>
      </c>
      <c r="M2688" s="1" t="str">
        <f>TEXT(Sales[[#This Row],[Date and Time]],"mm")</f>
        <v>02</v>
      </c>
      <c r="N2688" s="10" t="str">
        <f>TEXT(Sales[[#This Row],[Date and Time]],"mmmm")</f>
        <v>February</v>
      </c>
    </row>
    <row r="2689" spans="1:14" x14ac:dyDescent="0.3">
      <c r="A2689" s="1" t="s">
        <v>6157</v>
      </c>
      <c r="B2689" s="2">
        <v>45523.621574074074</v>
      </c>
      <c r="C2689" s="1" t="s">
        <v>3245</v>
      </c>
      <c r="D2689" s="1" t="s">
        <v>2161</v>
      </c>
      <c r="E2689" s="1" t="s">
        <v>3464</v>
      </c>
      <c r="F2689" s="1" t="s">
        <v>3476</v>
      </c>
      <c r="G2689" s="1">
        <v>1339.18</v>
      </c>
      <c r="H2689" s="1">
        <v>2</v>
      </c>
      <c r="I2689" s="1">
        <f>Sales[[#This Row],[Selling Price]]*H2689</f>
        <v>2678.36</v>
      </c>
      <c r="J2689" s="1">
        <f>VLOOKUP(Sales[[#This Row],[Product ID]],Products[],4,0)</f>
        <v>188.4</v>
      </c>
      <c r="K2689" s="1">
        <f>Sales[[#This Row],[Total Sales]]-Sales[[#This Row],[Cost price]]</f>
        <v>2489.96</v>
      </c>
      <c r="L2689" s="1" t="str">
        <f>TEXT(Sales[[#This Row],[Date and Time]],"dddd")</f>
        <v>Monday</v>
      </c>
      <c r="M2689" s="1" t="str">
        <f>TEXT(Sales[[#This Row],[Date and Time]],"mm")</f>
        <v>08</v>
      </c>
      <c r="N2689" s="10" t="str">
        <f>TEXT(Sales[[#This Row],[Date and Time]],"mmmm")</f>
        <v>August</v>
      </c>
    </row>
    <row r="2690" spans="1:14" x14ac:dyDescent="0.3">
      <c r="A2690" s="1" t="s">
        <v>6158</v>
      </c>
      <c r="B2690" s="2">
        <v>45555.240057870367</v>
      </c>
      <c r="C2690" s="1" t="s">
        <v>3239</v>
      </c>
      <c r="D2690" s="1" t="s">
        <v>1241</v>
      </c>
      <c r="E2690" s="1" t="s">
        <v>3466</v>
      </c>
      <c r="F2690" s="1" t="s">
        <v>3472</v>
      </c>
      <c r="G2690" s="1">
        <v>320.95</v>
      </c>
      <c r="H2690" s="1">
        <v>10</v>
      </c>
      <c r="I2690" s="1">
        <f>Sales[[#This Row],[Selling Price]]*H2690</f>
        <v>3209.5</v>
      </c>
      <c r="J2690" s="1">
        <f>VLOOKUP(Sales[[#This Row],[Product ID]],Products[],4,0)</f>
        <v>438.5</v>
      </c>
      <c r="K2690" s="1">
        <f>Sales[[#This Row],[Total Sales]]-Sales[[#This Row],[Cost price]]</f>
        <v>2771</v>
      </c>
      <c r="L2690" s="1" t="str">
        <f>TEXT(Sales[[#This Row],[Date and Time]],"dddd")</f>
        <v>Friday</v>
      </c>
      <c r="M2690" s="1" t="str">
        <f>TEXT(Sales[[#This Row],[Date and Time]],"mm")</f>
        <v>09</v>
      </c>
      <c r="N2690" s="10" t="str">
        <f>TEXT(Sales[[#This Row],[Date and Time]],"mmmm")</f>
        <v>September</v>
      </c>
    </row>
    <row r="2691" spans="1:14" x14ac:dyDescent="0.3">
      <c r="A2691" s="1" t="s">
        <v>6159</v>
      </c>
      <c r="B2691" s="2">
        <v>45467.106446759259</v>
      </c>
      <c r="C2691" s="1" t="s">
        <v>3407</v>
      </c>
      <c r="D2691" s="1" t="s">
        <v>2952</v>
      </c>
      <c r="E2691" s="1" t="s">
        <v>3471</v>
      </c>
      <c r="F2691" s="1" t="s">
        <v>3462</v>
      </c>
      <c r="G2691" s="1">
        <v>967.64</v>
      </c>
      <c r="H2691" s="1">
        <v>10</v>
      </c>
      <c r="I2691" s="1">
        <f>Sales[[#This Row],[Selling Price]]*H2691</f>
        <v>9676.4</v>
      </c>
      <c r="J2691" s="1">
        <f>VLOOKUP(Sales[[#This Row],[Product ID]],Products[],4,0)</f>
        <v>37.53</v>
      </c>
      <c r="K2691" s="1">
        <f>Sales[[#This Row],[Total Sales]]-Sales[[#This Row],[Cost price]]</f>
        <v>9638.869999999999</v>
      </c>
      <c r="L2691" s="1" t="str">
        <f>TEXT(Sales[[#This Row],[Date and Time]],"dddd")</f>
        <v>Monday</v>
      </c>
      <c r="M2691" s="1" t="str">
        <f>TEXT(Sales[[#This Row],[Date and Time]],"mm")</f>
        <v>06</v>
      </c>
      <c r="N2691" s="10" t="str">
        <f>TEXT(Sales[[#This Row],[Date and Time]],"mmmm")</f>
        <v>June</v>
      </c>
    </row>
    <row r="2692" spans="1:14" x14ac:dyDescent="0.3">
      <c r="A2692" s="1" t="s">
        <v>6160</v>
      </c>
      <c r="B2692" s="2">
        <v>45339.144560185188</v>
      </c>
      <c r="C2692" s="1" t="s">
        <v>3427</v>
      </c>
      <c r="D2692" s="1" t="s">
        <v>2167</v>
      </c>
      <c r="E2692" s="1" t="s">
        <v>3479</v>
      </c>
      <c r="F2692" s="1" t="s">
        <v>3469</v>
      </c>
      <c r="G2692" s="1">
        <v>858.39</v>
      </c>
      <c r="H2692" s="1">
        <v>8</v>
      </c>
      <c r="I2692" s="1">
        <f>Sales[[#This Row],[Selling Price]]*H2692</f>
        <v>6867.12</v>
      </c>
      <c r="J2692" s="1">
        <f>VLOOKUP(Sales[[#This Row],[Product ID]],Products[],4,0)</f>
        <v>348.26</v>
      </c>
      <c r="K2692" s="1">
        <f>Sales[[#This Row],[Total Sales]]-Sales[[#This Row],[Cost price]]</f>
        <v>6518.86</v>
      </c>
      <c r="L2692" s="1" t="str">
        <f>TEXT(Sales[[#This Row],[Date and Time]],"dddd")</f>
        <v>Saturday</v>
      </c>
      <c r="M2692" s="1" t="str">
        <f>TEXT(Sales[[#This Row],[Date and Time]],"mm")</f>
        <v>02</v>
      </c>
      <c r="N2692" s="10" t="str">
        <f>TEXT(Sales[[#This Row],[Date and Time]],"mmmm")</f>
        <v>February</v>
      </c>
    </row>
    <row r="2693" spans="1:14" x14ac:dyDescent="0.3">
      <c r="A2693" s="1" t="s">
        <v>6161</v>
      </c>
      <c r="B2693" s="2">
        <v>45366.52684027778</v>
      </c>
      <c r="C2693" s="1" t="s">
        <v>3422</v>
      </c>
      <c r="D2693" s="1" t="s">
        <v>3118</v>
      </c>
      <c r="E2693" s="1" t="s">
        <v>3464</v>
      </c>
      <c r="F2693" s="1" t="s">
        <v>3472</v>
      </c>
      <c r="G2693" s="1">
        <v>1773.95</v>
      </c>
      <c r="H2693" s="1">
        <v>5</v>
      </c>
      <c r="I2693" s="1">
        <f>Sales[[#This Row],[Selling Price]]*H2693</f>
        <v>8869.75</v>
      </c>
      <c r="J2693" s="1">
        <f>VLOOKUP(Sales[[#This Row],[Product ID]],Products[],4,0)</f>
        <v>772.45</v>
      </c>
      <c r="K2693" s="1">
        <f>Sales[[#This Row],[Total Sales]]-Sales[[#This Row],[Cost price]]</f>
        <v>8097.3</v>
      </c>
      <c r="L2693" s="1" t="str">
        <f>TEXT(Sales[[#This Row],[Date and Time]],"dddd")</f>
        <v>Friday</v>
      </c>
      <c r="M2693" s="1" t="str">
        <f>TEXT(Sales[[#This Row],[Date and Time]],"mm")</f>
        <v>03</v>
      </c>
      <c r="N2693" s="10" t="str">
        <f>TEXT(Sales[[#This Row],[Date and Time]],"mmmm")</f>
        <v>March</v>
      </c>
    </row>
    <row r="2694" spans="1:14" x14ac:dyDescent="0.3">
      <c r="A2694" s="1" t="s">
        <v>6162</v>
      </c>
      <c r="B2694" s="2">
        <v>45471.621076388888</v>
      </c>
      <c r="C2694" s="1" t="s">
        <v>3448</v>
      </c>
      <c r="D2694" s="1" t="s">
        <v>380</v>
      </c>
      <c r="E2694" s="1" t="s">
        <v>3464</v>
      </c>
      <c r="F2694" s="1" t="s">
        <v>3472</v>
      </c>
      <c r="G2694" s="1">
        <v>1314.33</v>
      </c>
      <c r="H2694" s="1">
        <v>2</v>
      </c>
      <c r="I2694" s="1">
        <f>Sales[[#This Row],[Selling Price]]*H2694</f>
        <v>2628.66</v>
      </c>
      <c r="J2694" s="1">
        <f>VLOOKUP(Sales[[#This Row],[Product ID]],Products[],4,0)</f>
        <v>955.51</v>
      </c>
      <c r="K2694" s="1">
        <f>Sales[[#This Row],[Total Sales]]-Sales[[#This Row],[Cost price]]</f>
        <v>1673.1499999999999</v>
      </c>
      <c r="L2694" s="1" t="str">
        <f>TEXT(Sales[[#This Row],[Date and Time]],"dddd")</f>
        <v>Friday</v>
      </c>
      <c r="M2694" s="1" t="str">
        <f>TEXT(Sales[[#This Row],[Date and Time]],"mm")</f>
        <v>06</v>
      </c>
      <c r="N2694" s="10" t="str">
        <f>TEXT(Sales[[#This Row],[Date and Time]],"mmmm")</f>
        <v>June</v>
      </c>
    </row>
    <row r="2695" spans="1:14" x14ac:dyDescent="0.3">
      <c r="A2695" s="1" t="s">
        <v>6163</v>
      </c>
      <c r="B2695" s="2">
        <v>45437.969317129631</v>
      </c>
      <c r="C2695" s="1" t="s">
        <v>3282</v>
      </c>
      <c r="D2695" s="1" t="s">
        <v>1915</v>
      </c>
      <c r="E2695" s="1" t="s">
        <v>3466</v>
      </c>
      <c r="F2695" s="1" t="s">
        <v>3469</v>
      </c>
      <c r="G2695" s="1">
        <v>1575.4</v>
      </c>
      <c r="H2695" s="1">
        <v>5</v>
      </c>
      <c r="I2695" s="1">
        <f>Sales[[#This Row],[Selling Price]]*H2695</f>
        <v>7877</v>
      </c>
      <c r="J2695" s="1">
        <f>VLOOKUP(Sales[[#This Row],[Product ID]],Products[],4,0)</f>
        <v>707.26</v>
      </c>
      <c r="K2695" s="1">
        <f>Sales[[#This Row],[Total Sales]]-Sales[[#This Row],[Cost price]]</f>
        <v>7169.74</v>
      </c>
      <c r="L2695" s="1" t="str">
        <f>TEXT(Sales[[#This Row],[Date and Time]],"dddd")</f>
        <v>Saturday</v>
      </c>
      <c r="M2695" s="1" t="str">
        <f>TEXT(Sales[[#This Row],[Date and Time]],"mm")</f>
        <v>05</v>
      </c>
      <c r="N2695" s="10" t="str">
        <f>TEXT(Sales[[#This Row],[Date and Time]],"mmmm")</f>
        <v>May</v>
      </c>
    </row>
    <row r="2696" spans="1:14" x14ac:dyDescent="0.3">
      <c r="A2696" s="1" t="s">
        <v>6164</v>
      </c>
      <c r="B2696" s="2">
        <v>45434.488553240742</v>
      </c>
      <c r="C2696" s="1" t="s">
        <v>3376</v>
      </c>
      <c r="D2696" s="1" t="s">
        <v>2846</v>
      </c>
      <c r="E2696" s="1" t="s">
        <v>3464</v>
      </c>
      <c r="F2696" s="1" t="s">
        <v>3462</v>
      </c>
      <c r="G2696" s="1">
        <v>681.9</v>
      </c>
      <c r="H2696" s="1">
        <v>5</v>
      </c>
      <c r="I2696" s="1">
        <f>Sales[[#This Row],[Selling Price]]*H2696</f>
        <v>3409.5</v>
      </c>
      <c r="J2696" s="1">
        <f>VLOOKUP(Sales[[#This Row],[Product ID]],Products[],4,0)</f>
        <v>372.5</v>
      </c>
      <c r="K2696" s="1">
        <f>Sales[[#This Row],[Total Sales]]-Sales[[#This Row],[Cost price]]</f>
        <v>3037</v>
      </c>
      <c r="L2696" s="1" t="str">
        <f>TEXT(Sales[[#This Row],[Date and Time]],"dddd")</f>
        <v>Wednesday</v>
      </c>
      <c r="M2696" s="1" t="str">
        <f>TEXT(Sales[[#This Row],[Date and Time]],"mm")</f>
        <v>05</v>
      </c>
      <c r="N2696" s="10" t="str">
        <f>TEXT(Sales[[#This Row],[Date and Time]],"mmmm")</f>
        <v>May</v>
      </c>
    </row>
    <row r="2697" spans="1:14" x14ac:dyDescent="0.3">
      <c r="A2697" s="1" t="s">
        <v>6165</v>
      </c>
      <c r="B2697" s="2">
        <v>45522.702638888892</v>
      </c>
      <c r="C2697" s="1" t="s">
        <v>3241</v>
      </c>
      <c r="D2697" s="1" t="s">
        <v>2233</v>
      </c>
      <c r="E2697" s="1" t="s">
        <v>3471</v>
      </c>
      <c r="F2697" s="1" t="s">
        <v>3467</v>
      </c>
      <c r="G2697" s="1">
        <v>934.14</v>
      </c>
      <c r="H2697" s="1">
        <v>2</v>
      </c>
      <c r="I2697" s="1">
        <f>Sales[[#This Row],[Selling Price]]*H2697</f>
        <v>1868.28</v>
      </c>
      <c r="J2697" s="1">
        <f>VLOOKUP(Sales[[#This Row],[Product ID]],Products[],4,0)</f>
        <v>595.51</v>
      </c>
      <c r="K2697" s="1">
        <f>Sales[[#This Row],[Total Sales]]-Sales[[#This Row],[Cost price]]</f>
        <v>1272.77</v>
      </c>
      <c r="L2697" s="1" t="str">
        <f>TEXT(Sales[[#This Row],[Date and Time]],"dddd")</f>
        <v>Sunday</v>
      </c>
      <c r="M2697" s="1" t="str">
        <f>TEXT(Sales[[#This Row],[Date and Time]],"mm")</f>
        <v>08</v>
      </c>
      <c r="N2697" s="10" t="str">
        <f>TEXT(Sales[[#This Row],[Date and Time]],"mmmm")</f>
        <v>August</v>
      </c>
    </row>
    <row r="2698" spans="1:14" x14ac:dyDescent="0.3">
      <c r="A2698" s="1" t="s">
        <v>6166</v>
      </c>
      <c r="B2698" s="2">
        <v>45505.219652777778</v>
      </c>
      <c r="C2698" s="1" t="s">
        <v>3372</v>
      </c>
      <c r="D2698" s="1" t="s">
        <v>1264</v>
      </c>
      <c r="E2698" s="1" t="s">
        <v>3461</v>
      </c>
      <c r="F2698" s="1" t="s">
        <v>3467</v>
      </c>
      <c r="G2698" s="1">
        <v>1470.37</v>
      </c>
      <c r="H2698" s="1">
        <v>6</v>
      </c>
      <c r="I2698" s="1">
        <f>Sales[[#This Row],[Selling Price]]*H2698</f>
        <v>8822.2199999999993</v>
      </c>
      <c r="J2698" s="1">
        <f>VLOOKUP(Sales[[#This Row],[Product ID]],Products[],4,0)</f>
        <v>415.38</v>
      </c>
      <c r="K2698" s="1">
        <f>Sales[[#This Row],[Total Sales]]-Sales[[#This Row],[Cost price]]</f>
        <v>8406.84</v>
      </c>
      <c r="L2698" s="1" t="str">
        <f>TEXT(Sales[[#This Row],[Date and Time]],"dddd")</f>
        <v>Thursday</v>
      </c>
      <c r="M2698" s="1" t="str">
        <f>TEXT(Sales[[#This Row],[Date and Time]],"mm")</f>
        <v>08</v>
      </c>
      <c r="N2698" s="10" t="str">
        <f>TEXT(Sales[[#This Row],[Date and Time]],"mmmm")</f>
        <v>August</v>
      </c>
    </row>
    <row r="2699" spans="1:14" x14ac:dyDescent="0.3">
      <c r="A2699" s="1" t="s">
        <v>6167</v>
      </c>
      <c r="B2699" s="2">
        <v>45602.396469907406</v>
      </c>
      <c r="C2699" s="1" t="s">
        <v>3363</v>
      </c>
      <c r="D2699" s="1" t="s">
        <v>2467</v>
      </c>
      <c r="E2699" s="1" t="s">
        <v>3461</v>
      </c>
      <c r="F2699" s="1" t="s">
        <v>3476</v>
      </c>
      <c r="G2699" s="1">
        <v>1205.3399999999999</v>
      </c>
      <c r="H2699" s="1">
        <v>4</v>
      </c>
      <c r="I2699" s="1">
        <f>Sales[[#This Row],[Selling Price]]*H2699</f>
        <v>4821.3599999999997</v>
      </c>
      <c r="J2699" s="1">
        <f>VLOOKUP(Sales[[#This Row],[Product ID]],Products[],4,0)</f>
        <v>678.93</v>
      </c>
      <c r="K2699" s="1">
        <f>Sales[[#This Row],[Total Sales]]-Sales[[#This Row],[Cost price]]</f>
        <v>4142.4299999999994</v>
      </c>
      <c r="L2699" s="1" t="str">
        <f>TEXT(Sales[[#This Row],[Date and Time]],"dddd")</f>
        <v>Wednesday</v>
      </c>
      <c r="M2699" s="1" t="str">
        <f>TEXT(Sales[[#This Row],[Date and Time]],"mm")</f>
        <v>11</v>
      </c>
      <c r="N2699" s="10" t="str">
        <f>TEXT(Sales[[#This Row],[Date and Time]],"mmmm")</f>
        <v>November</v>
      </c>
    </row>
    <row r="2700" spans="1:14" x14ac:dyDescent="0.3">
      <c r="A2700" s="1" t="s">
        <v>6168</v>
      </c>
      <c r="B2700" s="2">
        <v>45431.184259259258</v>
      </c>
      <c r="C2700" s="1" t="s">
        <v>3397</v>
      </c>
      <c r="D2700" s="1" t="s">
        <v>932</v>
      </c>
      <c r="E2700" s="1" t="s">
        <v>3466</v>
      </c>
      <c r="F2700" s="1" t="s">
        <v>3472</v>
      </c>
      <c r="G2700" s="1">
        <v>882.37</v>
      </c>
      <c r="H2700" s="1">
        <v>6</v>
      </c>
      <c r="I2700" s="1">
        <f>Sales[[#This Row],[Selling Price]]*H2700</f>
        <v>5294.22</v>
      </c>
      <c r="J2700" s="1">
        <f>VLOOKUP(Sales[[#This Row],[Product ID]],Products[],4,0)</f>
        <v>369.73</v>
      </c>
      <c r="K2700" s="1">
        <f>Sales[[#This Row],[Total Sales]]-Sales[[#This Row],[Cost price]]</f>
        <v>4924.49</v>
      </c>
      <c r="L2700" s="1" t="str">
        <f>TEXT(Sales[[#This Row],[Date and Time]],"dddd")</f>
        <v>Sunday</v>
      </c>
      <c r="M2700" s="1" t="str">
        <f>TEXT(Sales[[#This Row],[Date and Time]],"mm")</f>
        <v>05</v>
      </c>
      <c r="N2700" s="10" t="str">
        <f>TEXT(Sales[[#This Row],[Date and Time]],"mmmm")</f>
        <v>May</v>
      </c>
    </row>
    <row r="2701" spans="1:14" x14ac:dyDescent="0.3">
      <c r="A2701" s="1" t="s">
        <v>6169</v>
      </c>
      <c r="B2701" s="2">
        <v>45388.189884259256</v>
      </c>
      <c r="C2701" s="1" t="s">
        <v>3234</v>
      </c>
      <c r="D2701" s="1" t="s">
        <v>1616</v>
      </c>
      <c r="E2701" s="1" t="s">
        <v>3479</v>
      </c>
      <c r="F2701" s="1" t="s">
        <v>3476</v>
      </c>
      <c r="G2701" s="1">
        <v>1239.46</v>
      </c>
      <c r="H2701" s="1">
        <v>10</v>
      </c>
      <c r="I2701" s="1">
        <f>Sales[[#This Row],[Selling Price]]*H2701</f>
        <v>12394.6</v>
      </c>
      <c r="J2701" s="1">
        <f>VLOOKUP(Sales[[#This Row],[Product ID]],Products[],4,0)</f>
        <v>851.56</v>
      </c>
      <c r="K2701" s="1">
        <f>Sales[[#This Row],[Total Sales]]-Sales[[#This Row],[Cost price]]</f>
        <v>11543.04</v>
      </c>
      <c r="L2701" s="1" t="str">
        <f>TEXT(Sales[[#This Row],[Date and Time]],"dddd")</f>
        <v>Saturday</v>
      </c>
      <c r="M2701" s="1" t="str">
        <f>TEXT(Sales[[#This Row],[Date and Time]],"mm")</f>
        <v>04</v>
      </c>
      <c r="N2701" s="10" t="str">
        <f>TEXT(Sales[[#This Row],[Date and Time]],"mmmm")</f>
        <v>April</v>
      </c>
    </row>
    <row r="2702" spans="1:14" x14ac:dyDescent="0.3">
      <c r="A2702" s="1" t="s">
        <v>6170</v>
      </c>
      <c r="B2702" s="2">
        <v>45537.951909722222</v>
      </c>
      <c r="C2702" s="1" t="s">
        <v>3370</v>
      </c>
      <c r="D2702" s="1" t="s">
        <v>1673</v>
      </c>
      <c r="E2702" s="1" t="s">
        <v>3464</v>
      </c>
      <c r="F2702" s="1" t="s">
        <v>3476</v>
      </c>
      <c r="G2702" s="1">
        <v>971.59</v>
      </c>
      <c r="H2702" s="1">
        <v>1</v>
      </c>
      <c r="I2702" s="1">
        <f>Sales[[#This Row],[Selling Price]]*H2702</f>
        <v>971.59</v>
      </c>
      <c r="J2702" s="1">
        <f>VLOOKUP(Sales[[#This Row],[Product ID]],Products[],4,0)</f>
        <v>621.46</v>
      </c>
      <c r="K2702" s="1">
        <f>Sales[[#This Row],[Total Sales]]-Sales[[#This Row],[Cost price]]</f>
        <v>350.13</v>
      </c>
      <c r="L2702" s="1" t="str">
        <f>TEXT(Sales[[#This Row],[Date and Time]],"dddd")</f>
        <v>Monday</v>
      </c>
      <c r="M2702" s="1" t="str">
        <f>TEXT(Sales[[#This Row],[Date and Time]],"mm")</f>
        <v>09</v>
      </c>
      <c r="N2702" s="10" t="str">
        <f>TEXT(Sales[[#This Row],[Date and Time]],"mmmm")</f>
        <v>September</v>
      </c>
    </row>
    <row r="2703" spans="1:14" x14ac:dyDescent="0.3">
      <c r="A2703" s="1" t="s">
        <v>6171</v>
      </c>
      <c r="B2703" s="2">
        <v>45542.283379629633</v>
      </c>
      <c r="C2703" s="1" t="s">
        <v>3450</v>
      </c>
      <c r="D2703" s="1" t="s">
        <v>823</v>
      </c>
      <c r="E2703" s="1" t="s">
        <v>3479</v>
      </c>
      <c r="F2703" s="1" t="s">
        <v>3462</v>
      </c>
      <c r="G2703" s="1">
        <v>1328.22</v>
      </c>
      <c r="H2703" s="1">
        <v>4</v>
      </c>
      <c r="I2703" s="1">
        <f>Sales[[#This Row],[Selling Price]]*H2703</f>
        <v>5312.88</v>
      </c>
      <c r="J2703" s="1">
        <f>VLOOKUP(Sales[[#This Row],[Product ID]],Products[],4,0)</f>
        <v>754.1</v>
      </c>
      <c r="K2703" s="1">
        <f>Sales[[#This Row],[Total Sales]]-Sales[[#This Row],[Cost price]]</f>
        <v>4558.78</v>
      </c>
      <c r="L2703" s="1" t="str">
        <f>TEXT(Sales[[#This Row],[Date and Time]],"dddd")</f>
        <v>Saturday</v>
      </c>
      <c r="M2703" s="1" t="str">
        <f>TEXT(Sales[[#This Row],[Date and Time]],"mm")</f>
        <v>09</v>
      </c>
      <c r="N2703" s="10" t="str">
        <f>TEXT(Sales[[#This Row],[Date and Time]],"mmmm")</f>
        <v>September</v>
      </c>
    </row>
    <row r="2704" spans="1:14" x14ac:dyDescent="0.3">
      <c r="A2704" s="1" t="s">
        <v>6172</v>
      </c>
      <c r="B2704" s="2">
        <v>45514.989733796298</v>
      </c>
      <c r="C2704" s="1" t="s">
        <v>3271</v>
      </c>
      <c r="D2704" s="1" t="s">
        <v>442</v>
      </c>
      <c r="E2704" s="1" t="s">
        <v>3464</v>
      </c>
      <c r="F2704" s="1" t="s">
        <v>3472</v>
      </c>
      <c r="G2704" s="1">
        <v>1237.47</v>
      </c>
      <c r="H2704" s="1">
        <v>5</v>
      </c>
      <c r="I2704" s="1">
        <f>Sales[[#This Row],[Selling Price]]*H2704</f>
        <v>6187.35</v>
      </c>
      <c r="J2704" s="1">
        <f>VLOOKUP(Sales[[#This Row],[Product ID]],Products[],4,0)</f>
        <v>493.17</v>
      </c>
      <c r="K2704" s="1">
        <f>Sales[[#This Row],[Total Sales]]-Sales[[#This Row],[Cost price]]</f>
        <v>5694.18</v>
      </c>
      <c r="L2704" s="1" t="str">
        <f>TEXT(Sales[[#This Row],[Date and Time]],"dddd")</f>
        <v>Saturday</v>
      </c>
      <c r="M2704" s="1" t="str">
        <f>TEXT(Sales[[#This Row],[Date and Time]],"mm")</f>
        <v>08</v>
      </c>
      <c r="N2704" s="10" t="str">
        <f>TEXT(Sales[[#This Row],[Date and Time]],"mmmm")</f>
        <v>August</v>
      </c>
    </row>
    <row r="2705" spans="1:14" x14ac:dyDescent="0.3">
      <c r="A2705" s="1" t="s">
        <v>6173</v>
      </c>
      <c r="B2705" s="2">
        <v>45579.848321759258</v>
      </c>
      <c r="C2705" s="1" t="s">
        <v>3273</v>
      </c>
      <c r="D2705" s="1" t="s">
        <v>1831</v>
      </c>
      <c r="E2705" s="1" t="s">
        <v>3464</v>
      </c>
      <c r="F2705" s="1" t="s">
        <v>3469</v>
      </c>
      <c r="G2705" s="1">
        <v>1704.91</v>
      </c>
      <c r="H2705" s="1">
        <v>5</v>
      </c>
      <c r="I2705" s="1">
        <f>Sales[[#This Row],[Selling Price]]*H2705</f>
        <v>8524.5500000000011</v>
      </c>
      <c r="J2705" s="1">
        <f>VLOOKUP(Sales[[#This Row],[Product ID]],Products[],4,0)</f>
        <v>963.58</v>
      </c>
      <c r="K2705" s="1">
        <f>Sales[[#This Row],[Total Sales]]-Sales[[#This Row],[Cost price]]</f>
        <v>7560.9700000000012</v>
      </c>
      <c r="L2705" s="1" t="str">
        <f>TEXT(Sales[[#This Row],[Date and Time]],"dddd")</f>
        <v>Monday</v>
      </c>
      <c r="M2705" s="1" t="str">
        <f>TEXT(Sales[[#This Row],[Date and Time]],"mm")</f>
        <v>10</v>
      </c>
      <c r="N2705" s="10" t="str">
        <f>TEXT(Sales[[#This Row],[Date and Time]],"mmmm")</f>
        <v>October</v>
      </c>
    </row>
    <row r="2706" spans="1:14" x14ac:dyDescent="0.3">
      <c r="A2706" s="1" t="s">
        <v>6174</v>
      </c>
      <c r="B2706" s="2">
        <v>45541.57130787037</v>
      </c>
      <c r="C2706" s="1" t="s">
        <v>3452</v>
      </c>
      <c r="D2706" s="1" t="s">
        <v>2515</v>
      </c>
      <c r="E2706" s="1" t="s">
        <v>3461</v>
      </c>
      <c r="F2706" s="1" t="s">
        <v>3469</v>
      </c>
      <c r="G2706" s="1">
        <v>379.89</v>
      </c>
      <c r="H2706" s="1">
        <v>4</v>
      </c>
      <c r="I2706" s="1">
        <f>Sales[[#This Row],[Selling Price]]*H2706</f>
        <v>1519.56</v>
      </c>
      <c r="J2706" s="1">
        <f>VLOOKUP(Sales[[#This Row],[Product ID]],Products[],4,0)</f>
        <v>907.07</v>
      </c>
      <c r="K2706" s="1">
        <f>Sales[[#This Row],[Total Sales]]-Sales[[#This Row],[Cost price]]</f>
        <v>612.4899999999999</v>
      </c>
      <c r="L2706" s="1" t="str">
        <f>TEXT(Sales[[#This Row],[Date and Time]],"dddd")</f>
        <v>Friday</v>
      </c>
      <c r="M2706" s="1" t="str">
        <f>TEXT(Sales[[#This Row],[Date and Time]],"mm")</f>
        <v>09</v>
      </c>
      <c r="N2706" s="10" t="str">
        <f>TEXT(Sales[[#This Row],[Date and Time]],"mmmm")</f>
        <v>September</v>
      </c>
    </row>
    <row r="2707" spans="1:14" x14ac:dyDescent="0.3">
      <c r="A2707" s="1" t="s">
        <v>6175</v>
      </c>
      <c r="B2707" s="2">
        <v>45413.402418981481</v>
      </c>
      <c r="C2707" s="1" t="s">
        <v>3389</v>
      </c>
      <c r="D2707" s="1" t="s">
        <v>3097</v>
      </c>
      <c r="E2707" s="1" t="s">
        <v>3464</v>
      </c>
      <c r="F2707" s="1" t="s">
        <v>3467</v>
      </c>
      <c r="G2707" s="1">
        <v>1233.0899999999999</v>
      </c>
      <c r="H2707" s="1">
        <v>8</v>
      </c>
      <c r="I2707" s="1">
        <f>Sales[[#This Row],[Selling Price]]*H2707</f>
        <v>9864.7199999999993</v>
      </c>
      <c r="J2707" s="1">
        <f>VLOOKUP(Sales[[#This Row],[Product ID]],Products[],4,0)</f>
        <v>226.52</v>
      </c>
      <c r="K2707" s="1">
        <f>Sales[[#This Row],[Total Sales]]-Sales[[#This Row],[Cost price]]</f>
        <v>9638.1999999999989</v>
      </c>
      <c r="L2707" s="1" t="str">
        <f>TEXT(Sales[[#This Row],[Date and Time]],"dddd")</f>
        <v>Wednesday</v>
      </c>
      <c r="M2707" s="1" t="str">
        <f>TEXT(Sales[[#This Row],[Date and Time]],"mm")</f>
        <v>05</v>
      </c>
      <c r="N2707" s="10" t="str">
        <f>TEXT(Sales[[#This Row],[Date and Time]],"mmmm")</f>
        <v>May</v>
      </c>
    </row>
    <row r="2708" spans="1:14" x14ac:dyDescent="0.3">
      <c r="A2708" s="1" t="s">
        <v>6176</v>
      </c>
      <c r="B2708" s="2">
        <v>45566.757013888891</v>
      </c>
      <c r="C2708" s="1" t="s">
        <v>3427</v>
      </c>
      <c r="D2708" s="1" t="s">
        <v>2034</v>
      </c>
      <c r="E2708" s="1" t="s">
        <v>3464</v>
      </c>
      <c r="F2708" s="1" t="s">
        <v>3467</v>
      </c>
      <c r="G2708" s="1">
        <v>1003.63</v>
      </c>
      <c r="H2708" s="1">
        <v>6</v>
      </c>
      <c r="I2708" s="1">
        <f>Sales[[#This Row],[Selling Price]]*H2708</f>
        <v>6021.78</v>
      </c>
      <c r="J2708" s="1">
        <f>VLOOKUP(Sales[[#This Row],[Product ID]],Products[],4,0)</f>
        <v>348.26</v>
      </c>
      <c r="K2708" s="1">
        <f>Sales[[#This Row],[Total Sales]]-Sales[[#This Row],[Cost price]]</f>
        <v>5673.5199999999995</v>
      </c>
      <c r="L2708" s="1" t="str">
        <f>TEXT(Sales[[#This Row],[Date and Time]],"dddd")</f>
        <v>Tuesday</v>
      </c>
      <c r="M2708" s="1" t="str">
        <f>TEXT(Sales[[#This Row],[Date and Time]],"mm")</f>
        <v>10</v>
      </c>
      <c r="N2708" s="10" t="str">
        <f>TEXT(Sales[[#This Row],[Date and Time]],"mmmm")</f>
        <v>October</v>
      </c>
    </row>
    <row r="2709" spans="1:14" x14ac:dyDescent="0.3">
      <c r="A2709" s="1" t="s">
        <v>6177</v>
      </c>
      <c r="B2709" s="2">
        <v>45389.088287037041</v>
      </c>
      <c r="C2709" s="1" t="s">
        <v>3397</v>
      </c>
      <c r="D2709" s="1" t="s">
        <v>671</v>
      </c>
      <c r="E2709" s="1" t="s">
        <v>3471</v>
      </c>
      <c r="F2709" s="1" t="s">
        <v>3467</v>
      </c>
      <c r="G2709" s="1">
        <v>1189.8800000000001</v>
      </c>
      <c r="H2709" s="1">
        <v>2</v>
      </c>
      <c r="I2709" s="1">
        <f>Sales[[#This Row],[Selling Price]]*H2709</f>
        <v>2379.7600000000002</v>
      </c>
      <c r="J2709" s="1">
        <f>VLOOKUP(Sales[[#This Row],[Product ID]],Products[],4,0)</f>
        <v>369.73</v>
      </c>
      <c r="K2709" s="1">
        <f>Sales[[#This Row],[Total Sales]]-Sales[[#This Row],[Cost price]]</f>
        <v>2010.0300000000002</v>
      </c>
      <c r="L2709" s="1" t="str">
        <f>TEXT(Sales[[#This Row],[Date and Time]],"dddd")</f>
        <v>Sunday</v>
      </c>
      <c r="M2709" s="1" t="str">
        <f>TEXT(Sales[[#This Row],[Date and Time]],"mm")</f>
        <v>04</v>
      </c>
      <c r="N2709" s="10" t="str">
        <f>TEXT(Sales[[#This Row],[Date and Time]],"mmmm")</f>
        <v>April</v>
      </c>
    </row>
    <row r="2710" spans="1:14" x14ac:dyDescent="0.3">
      <c r="A2710" s="1" t="s">
        <v>6178</v>
      </c>
      <c r="B2710" s="2">
        <v>45457.096550925926</v>
      </c>
      <c r="C2710" s="1" t="s">
        <v>3383</v>
      </c>
      <c r="D2710" s="1" t="s">
        <v>2111</v>
      </c>
      <c r="E2710" s="1" t="s">
        <v>3466</v>
      </c>
      <c r="F2710" s="1" t="s">
        <v>3476</v>
      </c>
      <c r="G2710" s="1">
        <v>1441.95</v>
      </c>
      <c r="H2710" s="1">
        <v>4</v>
      </c>
      <c r="I2710" s="1">
        <f>Sales[[#This Row],[Selling Price]]*H2710</f>
        <v>5767.8</v>
      </c>
      <c r="J2710" s="1">
        <f>VLOOKUP(Sales[[#This Row],[Product ID]],Products[],4,0)</f>
        <v>692.63</v>
      </c>
      <c r="K2710" s="1">
        <f>Sales[[#This Row],[Total Sales]]-Sales[[#This Row],[Cost price]]</f>
        <v>5075.17</v>
      </c>
      <c r="L2710" s="1" t="str">
        <f>TEXT(Sales[[#This Row],[Date and Time]],"dddd")</f>
        <v>Friday</v>
      </c>
      <c r="M2710" s="1" t="str">
        <f>TEXT(Sales[[#This Row],[Date and Time]],"mm")</f>
        <v>06</v>
      </c>
      <c r="N2710" s="10" t="str">
        <f>TEXT(Sales[[#This Row],[Date and Time]],"mmmm")</f>
        <v>June</v>
      </c>
    </row>
    <row r="2711" spans="1:14" x14ac:dyDescent="0.3">
      <c r="A2711" s="1" t="s">
        <v>6179</v>
      </c>
      <c r="B2711" s="2">
        <v>45489.547384259262</v>
      </c>
      <c r="C2711" s="1" t="s">
        <v>3271</v>
      </c>
      <c r="D2711" s="1" t="s">
        <v>3025</v>
      </c>
      <c r="E2711" s="1" t="s">
        <v>3471</v>
      </c>
      <c r="F2711" s="1" t="s">
        <v>3469</v>
      </c>
      <c r="G2711" s="1">
        <v>242.94</v>
      </c>
      <c r="H2711" s="1">
        <v>9</v>
      </c>
      <c r="I2711" s="1">
        <f>Sales[[#This Row],[Selling Price]]*H2711</f>
        <v>2186.46</v>
      </c>
      <c r="J2711" s="1">
        <f>VLOOKUP(Sales[[#This Row],[Product ID]],Products[],4,0)</f>
        <v>493.17</v>
      </c>
      <c r="K2711" s="1">
        <f>Sales[[#This Row],[Total Sales]]-Sales[[#This Row],[Cost price]]</f>
        <v>1693.29</v>
      </c>
      <c r="L2711" s="1" t="str">
        <f>TEXT(Sales[[#This Row],[Date and Time]],"dddd")</f>
        <v>Tuesday</v>
      </c>
      <c r="M2711" s="1" t="str">
        <f>TEXT(Sales[[#This Row],[Date and Time]],"mm")</f>
        <v>07</v>
      </c>
      <c r="N2711" s="10" t="str">
        <f>TEXT(Sales[[#This Row],[Date and Time]],"mmmm")</f>
        <v>July</v>
      </c>
    </row>
    <row r="2712" spans="1:14" x14ac:dyDescent="0.3">
      <c r="A2712" s="1" t="s">
        <v>6180</v>
      </c>
      <c r="B2712" s="2">
        <v>45478.881331018521</v>
      </c>
      <c r="C2712" s="1" t="s">
        <v>3345</v>
      </c>
      <c r="D2712" s="1" t="s">
        <v>380</v>
      </c>
      <c r="E2712" s="1" t="s">
        <v>3479</v>
      </c>
      <c r="F2712" s="1" t="s">
        <v>3476</v>
      </c>
      <c r="G2712" s="1">
        <v>866.8</v>
      </c>
      <c r="H2712" s="1">
        <v>1</v>
      </c>
      <c r="I2712" s="1">
        <f>Sales[[#This Row],[Selling Price]]*H2712</f>
        <v>866.8</v>
      </c>
      <c r="J2712" s="1">
        <f>VLOOKUP(Sales[[#This Row],[Product ID]],Products[],4,0)</f>
        <v>762.47</v>
      </c>
      <c r="K2712" s="1">
        <f>Sales[[#This Row],[Total Sales]]-Sales[[#This Row],[Cost price]]</f>
        <v>104.32999999999993</v>
      </c>
      <c r="L2712" s="1" t="str">
        <f>TEXT(Sales[[#This Row],[Date and Time]],"dddd")</f>
        <v>Friday</v>
      </c>
      <c r="M2712" s="1" t="str">
        <f>TEXT(Sales[[#This Row],[Date and Time]],"mm")</f>
        <v>07</v>
      </c>
      <c r="N2712" s="10" t="str">
        <f>TEXT(Sales[[#This Row],[Date and Time]],"mmmm")</f>
        <v>July</v>
      </c>
    </row>
    <row r="2713" spans="1:14" x14ac:dyDescent="0.3">
      <c r="A2713" s="1" t="s">
        <v>6181</v>
      </c>
      <c r="B2713" s="2">
        <v>45517.136087962965</v>
      </c>
      <c r="C2713" s="1" t="s">
        <v>3335</v>
      </c>
      <c r="D2713" s="1" t="s">
        <v>2931</v>
      </c>
      <c r="E2713" s="1" t="s">
        <v>3471</v>
      </c>
      <c r="F2713" s="1" t="s">
        <v>3476</v>
      </c>
      <c r="G2713" s="1">
        <v>498.37</v>
      </c>
      <c r="H2713" s="1">
        <v>5</v>
      </c>
      <c r="I2713" s="1">
        <f>Sales[[#This Row],[Selling Price]]*H2713</f>
        <v>2491.85</v>
      </c>
      <c r="J2713" s="1">
        <f>VLOOKUP(Sales[[#This Row],[Product ID]],Products[],4,0)</f>
        <v>303.60000000000002</v>
      </c>
      <c r="K2713" s="1">
        <f>Sales[[#This Row],[Total Sales]]-Sales[[#This Row],[Cost price]]</f>
        <v>2188.25</v>
      </c>
      <c r="L2713" s="1" t="str">
        <f>TEXT(Sales[[#This Row],[Date and Time]],"dddd")</f>
        <v>Tuesday</v>
      </c>
      <c r="M2713" s="1" t="str">
        <f>TEXT(Sales[[#This Row],[Date and Time]],"mm")</f>
        <v>08</v>
      </c>
      <c r="N2713" s="10" t="str">
        <f>TEXT(Sales[[#This Row],[Date and Time]],"mmmm")</f>
        <v>August</v>
      </c>
    </row>
    <row r="2714" spans="1:14" x14ac:dyDescent="0.3">
      <c r="A2714" s="1" t="s">
        <v>6182</v>
      </c>
      <c r="B2714" s="2">
        <v>45502.770902777775</v>
      </c>
      <c r="C2714" s="1" t="s">
        <v>3301</v>
      </c>
      <c r="D2714" s="1" t="s">
        <v>2963</v>
      </c>
      <c r="E2714" s="1" t="s">
        <v>3464</v>
      </c>
      <c r="F2714" s="1" t="s">
        <v>3472</v>
      </c>
      <c r="G2714" s="1">
        <v>62.29</v>
      </c>
      <c r="H2714" s="1">
        <v>3</v>
      </c>
      <c r="I2714" s="1">
        <f>Sales[[#This Row],[Selling Price]]*H2714</f>
        <v>186.87</v>
      </c>
      <c r="J2714" s="1">
        <f>VLOOKUP(Sales[[#This Row],[Product ID]],Products[],4,0)</f>
        <v>502.29</v>
      </c>
      <c r="K2714" s="1">
        <f>Sales[[#This Row],[Total Sales]]-Sales[[#This Row],[Cost price]]</f>
        <v>-315.42</v>
      </c>
      <c r="L2714" s="1" t="str">
        <f>TEXT(Sales[[#This Row],[Date and Time]],"dddd")</f>
        <v>Monday</v>
      </c>
      <c r="M2714" s="1" t="str">
        <f>TEXT(Sales[[#This Row],[Date and Time]],"mm")</f>
        <v>07</v>
      </c>
      <c r="N2714" s="10" t="str">
        <f>TEXT(Sales[[#This Row],[Date and Time]],"mmmm")</f>
        <v>July</v>
      </c>
    </row>
    <row r="2715" spans="1:14" x14ac:dyDescent="0.3">
      <c r="A2715" s="1" t="s">
        <v>6183</v>
      </c>
      <c r="B2715" s="2">
        <v>45294.640706018516</v>
      </c>
      <c r="C2715" s="1" t="s">
        <v>3281</v>
      </c>
      <c r="D2715" s="1" t="s">
        <v>1972</v>
      </c>
      <c r="E2715" s="1" t="s">
        <v>3466</v>
      </c>
      <c r="F2715" s="1" t="s">
        <v>3472</v>
      </c>
      <c r="G2715" s="1">
        <v>1629.89</v>
      </c>
      <c r="H2715" s="1">
        <v>3</v>
      </c>
      <c r="I2715" s="1">
        <f>Sales[[#This Row],[Selling Price]]*H2715</f>
        <v>4889.67</v>
      </c>
      <c r="J2715" s="1">
        <f>VLOOKUP(Sales[[#This Row],[Product ID]],Products[],4,0)</f>
        <v>136.99</v>
      </c>
      <c r="K2715" s="1">
        <f>Sales[[#This Row],[Total Sales]]-Sales[[#This Row],[Cost price]]</f>
        <v>4752.68</v>
      </c>
      <c r="L2715" s="1" t="str">
        <f>TEXT(Sales[[#This Row],[Date and Time]],"dddd")</f>
        <v>Wednesday</v>
      </c>
      <c r="M2715" s="1" t="str">
        <f>TEXT(Sales[[#This Row],[Date and Time]],"mm")</f>
        <v>01</v>
      </c>
      <c r="N2715" s="10" t="str">
        <f>TEXT(Sales[[#This Row],[Date and Time]],"mmmm")</f>
        <v>January</v>
      </c>
    </row>
    <row r="2716" spans="1:14" x14ac:dyDescent="0.3">
      <c r="A2716" s="1" t="s">
        <v>6184</v>
      </c>
      <c r="B2716" s="2">
        <v>45534.800555555557</v>
      </c>
      <c r="C2716" s="1" t="s">
        <v>3337</v>
      </c>
      <c r="D2716" s="1" t="s">
        <v>238</v>
      </c>
      <c r="E2716" s="1" t="s">
        <v>3461</v>
      </c>
      <c r="F2716" s="1" t="s">
        <v>3467</v>
      </c>
      <c r="G2716" s="1">
        <v>1307.96</v>
      </c>
      <c r="H2716" s="1">
        <v>2</v>
      </c>
      <c r="I2716" s="1">
        <f>Sales[[#This Row],[Selling Price]]*H2716</f>
        <v>2615.92</v>
      </c>
      <c r="J2716" s="1">
        <f>VLOOKUP(Sales[[#This Row],[Product ID]],Products[],4,0)</f>
        <v>899.57</v>
      </c>
      <c r="K2716" s="1">
        <f>Sales[[#This Row],[Total Sales]]-Sales[[#This Row],[Cost price]]</f>
        <v>1716.35</v>
      </c>
      <c r="L2716" s="1" t="str">
        <f>TEXT(Sales[[#This Row],[Date and Time]],"dddd")</f>
        <v>Friday</v>
      </c>
      <c r="M2716" s="1" t="str">
        <f>TEXT(Sales[[#This Row],[Date and Time]],"mm")</f>
        <v>08</v>
      </c>
      <c r="N2716" s="10" t="str">
        <f>TEXT(Sales[[#This Row],[Date and Time]],"mmmm")</f>
        <v>August</v>
      </c>
    </row>
    <row r="2717" spans="1:14" x14ac:dyDescent="0.3">
      <c r="A2717" s="1" t="s">
        <v>6185</v>
      </c>
      <c r="B2717" s="2">
        <v>45541.345104166663</v>
      </c>
      <c r="C2717" s="1" t="s">
        <v>3305</v>
      </c>
      <c r="D2717" s="1" t="s">
        <v>1756</v>
      </c>
      <c r="E2717" s="1" t="s">
        <v>3479</v>
      </c>
      <c r="F2717" s="1" t="s">
        <v>3469</v>
      </c>
      <c r="G2717" s="1">
        <v>497.3</v>
      </c>
      <c r="H2717" s="1">
        <v>10</v>
      </c>
      <c r="I2717" s="1">
        <f>Sales[[#This Row],[Selling Price]]*H2717</f>
        <v>4973</v>
      </c>
      <c r="J2717" s="1">
        <f>VLOOKUP(Sales[[#This Row],[Product ID]],Products[],4,0)</f>
        <v>376.96</v>
      </c>
      <c r="K2717" s="1">
        <f>Sales[[#This Row],[Total Sales]]-Sales[[#This Row],[Cost price]]</f>
        <v>4596.04</v>
      </c>
      <c r="L2717" s="1" t="str">
        <f>TEXT(Sales[[#This Row],[Date and Time]],"dddd")</f>
        <v>Friday</v>
      </c>
      <c r="M2717" s="1" t="str">
        <f>TEXT(Sales[[#This Row],[Date and Time]],"mm")</f>
        <v>09</v>
      </c>
      <c r="N2717" s="10" t="str">
        <f>TEXT(Sales[[#This Row],[Date and Time]],"mmmm")</f>
        <v>September</v>
      </c>
    </row>
    <row r="2718" spans="1:14" x14ac:dyDescent="0.3">
      <c r="A2718" s="1" t="s">
        <v>6186</v>
      </c>
      <c r="B2718" s="2">
        <v>45436.542442129627</v>
      </c>
      <c r="C2718" s="1" t="s">
        <v>3378</v>
      </c>
      <c r="D2718" s="1" t="s">
        <v>1666</v>
      </c>
      <c r="E2718" s="1" t="s">
        <v>3471</v>
      </c>
      <c r="F2718" s="1" t="s">
        <v>3462</v>
      </c>
      <c r="G2718" s="1">
        <v>301.85000000000002</v>
      </c>
      <c r="H2718" s="1">
        <v>2</v>
      </c>
      <c r="I2718" s="1">
        <f>Sales[[#This Row],[Selling Price]]*H2718</f>
        <v>603.70000000000005</v>
      </c>
      <c r="J2718" s="1">
        <f>VLOOKUP(Sales[[#This Row],[Product ID]],Products[],4,0)</f>
        <v>358.25</v>
      </c>
      <c r="K2718" s="1">
        <f>Sales[[#This Row],[Total Sales]]-Sales[[#This Row],[Cost price]]</f>
        <v>245.45000000000005</v>
      </c>
      <c r="L2718" s="1" t="str">
        <f>TEXT(Sales[[#This Row],[Date and Time]],"dddd")</f>
        <v>Friday</v>
      </c>
      <c r="M2718" s="1" t="str">
        <f>TEXT(Sales[[#This Row],[Date and Time]],"mm")</f>
        <v>05</v>
      </c>
      <c r="N2718" s="10" t="str">
        <f>TEXT(Sales[[#This Row],[Date and Time]],"mmmm")</f>
        <v>May</v>
      </c>
    </row>
    <row r="2719" spans="1:14" x14ac:dyDescent="0.3">
      <c r="A2719" s="1" t="s">
        <v>6187</v>
      </c>
      <c r="B2719" s="2">
        <v>45354.927986111114</v>
      </c>
      <c r="C2719" s="1" t="s">
        <v>3312</v>
      </c>
      <c r="D2719" s="1" t="s">
        <v>2307</v>
      </c>
      <c r="E2719" s="1" t="s">
        <v>3464</v>
      </c>
      <c r="F2719" s="1" t="s">
        <v>3467</v>
      </c>
      <c r="G2719" s="1">
        <v>846.61</v>
      </c>
      <c r="H2719" s="1">
        <v>5</v>
      </c>
      <c r="I2719" s="1">
        <f>Sales[[#This Row],[Selling Price]]*H2719</f>
        <v>4233.05</v>
      </c>
      <c r="J2719" s="1">
        <f>VLOOKUP(Sales[[#This Row],[Product ID]],Products[],4,0)</f>
        <v>193.63</v>
      </c>
      <c r="K2719" s="1">
        <f>Sales[[#This Row],[Total Sales]]-Sales[[#This Row],[Cost price]]</f>
        <v>4039.42</v>
      </c>
      <c r="L2719" s="1" t="str">
        <f>TEXT(Sales[[#This Row],[Date and Time]],"dddd")</f>
        <v>Sunday</v>
      </c>
      <c r="M2719" s="1" t="str">
        <f>TEXT(Sales[[#This Row],[Date and Time]],"mm")</f>
        <v>03</v>
      </c>
      <c r="N2719" s="10" t="str">
        <f>TEXT(Sales[[#This Row],[Date and Time]],"mmmm")</f>
        <v>March</v>
      </c>
    </row>
    <row r="2720" spans="1:14" x14ac:dyDescent="0.3">
      <c r="A2720" s="1" t="s">
        <v>6188</v>
      </c>
      <c r="B2720" s="2">
        <v>45506.757141203707</v>
      </c>
      <c r="C2720" s="1" t="s">
        <v>3402</v>
      </c>
      <c r="D2720" s="1" t="s">
        <v>2774</v>
      </c>
      <c r="E2720" s="1" t="s">
        <v>3466</v>
      </c>
      <c r="F2720" s="1" t="s">
        <v>3469</v>
      </c>
      <c r="G2720" s="1">
        <v>373.68</v>
      </c>
      <c r="H2720" s="1">
        <v>7</v>
      </c>
      <c r="I2720" s="1">
        <f>Sales[[#This Row],[Selling Price]]*H2720</f>
        <v>2615.7600000000002</v>
      </c>
      <c r="J2720" s="1">
        <f>VLOOKUP(Sales[[#This Row],[Product ID]],Products[],4,0)</f>
        <v>581.64</v>
      </c>
      <c r="K2720" s="1">
        <f>Sales[[#This Row],[Total Sales]]-Sales[[#This Row],[Cost price]]</f>
        <v>2034.1200000000003</v>
      </c>
      <c r="L2720" s="1" t="str">
        <f>TEXT(Sales[[#This Row],[Date and Time]],"dddd")</f>
        <v>Friday</v>
      </c>
      <c r="M2720" s="1" t="str">
        <f>TEXT(Sales[[#This Row],[Date and Time]],"mm")</f>
        <v>08</v>
      </c>
      <c r="N2720" s="10" t="str">
        <f>TEXT(Sales[[#This Row],[Date and Time]],"mmmm")</f>
        <v>August</v>
      </c>
    </row>
    <row r="2721" spans="1:14" x14ac:dyDescent="0.3">
      <c r="A2721" s="1" t="s">
        <v>6189</v>
      </c>
      <c r="B2721" s="2">
        <v>45298.35738425926</v>
      </c>
      <c r="C2721" s="1" t="s">
        <v>3278</v>
      </c>
      <c r="D2721" s="1" t="s">
        <v>539</v>
      </c>
      <c r="E2721" s="1" t="s">
        <v>3479</v>
      </c>
      <c r="F2721" s="1" t="s">
        <v>3469</v>
      </c>
      <c r="G2721" s="1">
        <v>473.54</v>
      </c>
      <c r="H2721" s="1">
        <v>4</v>
      </c>
      <c r="I2721" s="1">
        <f>Sales[[#This Row],[Selling Price]]*H2721</f>
        <v>1894.16</v>
      </c>
      <c r="J2721" s="1">
        <f>VLOOKUP(Sales[[#This Row],[Product ID]],Products[],4,0)</f>
        <v>330.51</v>
      </c>
      <c r="K2721" s="1">
        <f>Sales[[#This Row],[Total Sales]]-Sales[[#This Row],[Cost price]]</f>
        <v>1563.65</v>
      </c>
      <c r="L2721" s="1" t="str">
        <f>TEXT(Sales[[#This Row],[Date and Time]],"dddd")</f>
        <v>Sunday</v>
      </c>
      <c r="M2721" s="1" t="str">
        <f>TEXT(Sales[[#This Row],[Date and Time]],"mm")</f>
        <v>01</v>
      </c>
      <c r="N2721" s="10" t="str">
        <f>TEXT(Sales[[#This Row],[Date and Time]],"mmmm")</f>
        <v>January</v>
      </c>
    </row>
    <row r="2722" spans="1:14" x14ac:dyDescent="0.3">
      <c r="A2722" s="1" t="s">
        <v>6190</v>
      </c>
      <c r="B2722" s="2">
        <v>45293.580625000002</v>
      </c>
      <c r="C2722" s="1" t="s">
        <v>3310</v>
      </c>
      <c r="D2722" s="1" t="s">
        <v>1683</v>
      </c>
      <c r="E2722" s="1" t="s">
        <v>3471</v>
      </c>
      <c r="F2722" s="1" t="s">
        <v>3462</v>
      </c>
      <c r="G2722" s="1">
        <v>831.4</v>
      </c>
      <c r="H2722" s="1">
        <v>3</v>
      </c>
      <c r="I2722" s="1">
        <f>Sales[[#This Row],[Selling Price]]*H2722</f>
        <v>2494.1999999999998</v>
      </c>
      <c r="J2722" s="1">
        <f>VLOOKUP(Sales[[#This Row],[Product ID]],Products[],4,0)</f>
        <v>297.7</v>
      </c>
      <c r="K2722" s="1">
        <f>Sales[[#This Row],[Total Sales]]-Sales[[#This Row],[Cost price]]</f>
        <v>2196.5</v>
      </c>
      <c r="L2722" s="1" t="str">
        <f>TEXT(Sales[[#This Row],[Date and Time]],"dddd")</f>
        <v>Tuesday</v>
      </c>
      <c r="M2722" s="1" t="str">
        <f>TEXT(Sales[[#This Row],[Date and Time]],"mm")</f>
        <v>01</v>
      </c>
      <c r="N2722" s="10" t="str">
        <f>TEXT(Sales[[#This Row],[Date and Time]],"mmmm")</f>
        <v>January</v>
      </c>
    </row>
    <row r="2723" spans="1:14" x14ac:dyDescent="0.3">
      <c r="A2723" s="1" t="s">
        <v>6191</v>
      </c>
      <c r="B2723" s="2">
        <v>45522.603900462964</v>
      </c>
      <c r="C2723" s="1" t="s">
        <v>3269</v>
      </c>
      <c r="D2723" s="1" t="s">
        <v>2364</v>
      </c>
      <c r="E2723" s="1" t="s">
        <v>3471</v>
      </c>
      <c r="F2723" s="1" t="s">
        <v>3469</v>
      </c>
      <c r="G2723" s="1">
        <v>1245.5999999999999</v>
      </c>
      <c r="H2723" s="1">
        <v>5</v>
      </c>
      <c r="I2723" s="1">
        <f>Sales[[#This Row],[Selling Price]]*H2723</f>
        <v>6228</v>
      </c>
      <c r="J2723" s="1">
        <f>VLOOKUP(Sales[[#This Row],[Product ID]],Products[],4,0)</f>
        <v>627.66</v>
      </c>
      <c r="K2723" s="1">
        <f>Sales[[#This Row],[Total Sales]]-Sales[[#This Row],[Cost price]]</f>
        <v>5600.34</v>
      </c>
      <c r="L2723" s="1" t="str">
        <f>TEXT(Sales[[#This Row],[Date and Time]],"dddd")</f>
        <v>Sunday</v>
      </c>
      <c r="M2723" s="1" t="str">
        <f>TEXT(Sales[[#This Row],[Date and Time]],"mm")</f>
        <v>08</v>
      </c>
      <c r="N2723" s="10" t="str">
        <f>TEXT(Sales[[#This Row],[Date and Time]],"mmmm")</f>
        <v>August</v>
      </c>
    </row>
    <row r="2724" spans="1:14" x14ac:dyDescent="0.3">
      <c r="A2724" s="1" t="s">
        <v>6192</v>
      </c>
      <c r="B2724" s="2">
        <v>45405.299872685187</v>
      </c>
      <c r="C2724" s="1" t="s">
        <v>3314</v>
      </c>
      <c r="D2724" s="1" t="s">
        <v>2840</v>
      </c>
      <c r="E2724" s="1" t="s">
        <v>3461</v>
      </c>
      <c r="F2724" s="1" t="s">
        <v>3476</v>
      </c>
      <c r="G2724" s="1">
        <v>663.63</v>
      </c>
      <c r="H2724" s="1">
        <v>10</v>
      </c>
      <c r="I2724" s="1">
        <f>Sales[[#This Row],[Selling Price]]*H2724</f>
        <v>6636.3</v>
      </c>
      <c r="J2724" s="1">
        <f>VLOOKUP(Sales[[#This Row],[Product ID]],Products[],4,0)</f>
        <v>925.53</v>
      </c>
      <c r="K2724" s="1">
        <f>Sales[[#This Row],[Total Sales]]-Sales[[#This Row],[Cost price]]</f>
        <v>5710.77</v>
      </c>
      <c r="L2724" s="1" t="str">
        <f>TEXT(Sales[[#This Row],[Date and Time]],"dddd")</f>
        <v>Tuesday</v>
      </c>
      <c r="M2724" s="1" t="str">
        <f>TEXT(Sales[[#This Row],[Date and Time]],"mm")</f>
        <v>04</v>
      </c>
      <c r="N2724" s="10" t="str">
        <f>TEXT(Sales[[#This Row],[Date and Time]],"mmmm")</f>
        <v>April</v>
      </c>
    </row>
    <row r="2725" spans="1:14" x14ac:dyDescent="0.3">
      <c r="A2725" s="1" t="s">
        <v>6193</v>
      </c>
      <c r="B2725" s="2">
        <v>45473.640787037039</v>
      </c>
      <c r="C2725" s="1" t="s">
        <v>3397</v>
      </c>
      <c r="D2725" s="1" t="s">
        <v>2384</v>
      </c>
      <c r="E2725" s="1" t="s">
        <v>3471</v>
      </c>
      <c r="F2725" s="1" t="s">
        <v>3462</v>
      </c>
      <c r="G2725" s="1">
        <v>1229.3</v>
      </c>
      <c r="H2725" s="1">
        <v>8</v>
      </c>
      <c r="I2725" s="1">
        <f>Sales[[#This Row],[Selling Price]]*H2725</f>
        <v>9834.4</v>
      </c>
      <c r="J2725" s="1">
        <f>VLOOKUP(Sales[[#This Row],[Product ID]],Products[],4,0)</f>
        <v>369.73</v>
      </c>
      <c r="K2725" s="1">
        <f>Sales[[#This Row],[Total Sales]]-Sales[[#This Row],[Cost price]]</f>
        <v>9464.67</v>
      </c>
      <c r="L2725" s="1" t="str">
        <f>TEXT(Sales[[#This Row],[Date and Time]],"dddd")</f>
        <v>Sunday</v>
      </c>
      <c r="M2725" s="1" t="str">
        <f>TEXT(Sales[[#This Row],[Date and Time]],"mm")</f>
        <v>06</v>
      </c>
      <c r="N2725" s="10" t="str">
        <f>TEXT(Sales[[#This Row],[Date and Time]],"mmmm")</f>
        <v>June</v>
      </c>
    </row>
    <row r="2726" spans="1:14" x14ac:dyDescent="0.3">
      <c r="A2726" s="1" t="s">
        <v>6194</v>
      </c>
      <c r="B2726" s="2">
        <v>45496.539375</v>
      </c>
      <c r="C2726" s="1" t="s">
        <v>3297</v>
      </c>
      <c r="D2726" s="1" t="s">
        <v>242</v>
      </c>
      <c r="E2726" s="1" t="s">
        <v>3461</v>
      </c>
      <c r="F2726" s="1" t="s">
        <v>3469</v>
      </c>
      <c r="G2726" s="1">
        <v>1028.7</v>
      </c>
      <c r="H2726" s="1">
        <v>8</v>
      </c>
      <c r="I2726" s="1">
        <f>Sales[[#This Row],[Selling Price]]*H2726</f>
        <v>8229.6</v>
      </c>
      <c r="J2726" s="1">
        <f>VLOOKUP(Sales[[#This Row],[Product ID]],Products[],4,0)</f>
        <v>821.78</v>
      </c>
      <c r="K2726" s="1">
        <f>Sales[[#This Row],[Total Sales]]-Sales[[#This Row],[Cost price]]</f>
        <v>7407.8200000000006</v>
      </c>
      <c r="L2726" s="1" t="str">
        <f>TEXT(Sales[[#This Row],[Date and Time]],"dddd")</f>
        <v>Tuesday</v>
      </c>
      <c r="M2726" s="1" t="str">
        <f>TEXT(Sales[[#This Row],[Date and Time]],"mm")</f>
        <v>07</v>
      </c>
      <c r="N2726" s="10" t="str">
        <f>TEXT(Sales[[#This Row],[Date and Time]],"mmmm")</f>
        <v>July</v>
      </c>
    </row>
    <row r="2727" spans="1:14" x14ac:dyDescent="0.3">
      <c r="A2727" s="1" t="s">
        <v>6195</v>
      </c>
      <c r="B2727" s="2">
        <v>45322.423530092594</v>
      </c>
      <c r="C2727" s="1" t="s">
        <v>3271</v>
      </c>
      <c r="D2727" s="1" t="s">
        <v>1103</v>
      </c>
      <c r="E2727" s="1" t="s">
        <v>3471</v>
      </c>
      <c r="F2727" s="1" t="s">
        <v>3472</v>
      </c>
      <c r="G2727" s="1">
        <v>1777.06</v>
      </c>
      <c r="H2727" s="1">
        <v>2</v>
      </c>
      <c r="I2727" s="1">
        <f>Sales[[#This Row],[Selling Price]]*H2727</f>
        <v>3554.12</v>
      </c>
      <c r="J2727" s="1">
        <f>VLOOKUP(Sales[[#This Row],[Product ID]],Products[],4,0)</f>
        <v>493.17</v>
      </c>
      <c r="K2727" s="1">
        <f>Sales[[#This Row],[Total Sales]]-Sales[[#This Row],[Cost price]]</f>
        <v>3060.95</v>
      </c>
      <c r="L2727" s="1" t="str">
        <f>TEXT(Sales[[#This Row],[Date and Time]],"dddd")</f>
        <v>Wednesday</v>
      </c>
      <c r="M2727" s="1" t="str">
        <f>TEXT(Sales[[#This Row],[Date and Time]],"mm")</f>
        <v>01</v>
      </c>
      <c r="N2727" s="10" t="str">
        <f>TEXT(Sales[[#This Row],[Date and Time]],"mmmm")</f>
        <v>January</v>
      </c>
    </row>
    <row r="2728" spans="1:14" x14ac:dyDescent="0.3">
      <c r="A2728" s="1" t="s">
        <v>6196</v>
      </c>
      <c r="B2728" s="2">
        <v>45348.096747685187</v>
      </c>
      <c r="C2728" s="1" t="s">
        <v>3310</v>
      </c>
      <c r="D2728" s="1" t="s">
        <v>1399</v>
      </c>
      <c r="E2728" s="1" t="s">
        <v>3471</v>
      </c>
      <c r="F2728" s="1" t="s">
        <v>3476</v>
      </c>
      <c r="G2728" s="1">
        <v>928.44</v>
      </c>
      <c r="H2728" s="1">
        <v>3</v>
      </c>
      <c r="I2728" s="1">
        <f>Sales[[#This Row],[Selling Price]]*H2728</f>
        <v>2785.32</v>
      </c>
      <c r="J2728" s="1">
        <f>VLOOKUP(Sales[[#This Row],[Product ID]],Products[],4,0)</f>
        <v>297.7</v>
      </c>
      <c r="K2728" s="1">
        <f>Sales[[#This Row],[Total Sales]]-Sales[[#This Row],[Cost price]]</f>
        <v>2487.6200000000003</v>
      </c>
      <c r="L2728" s="1" t="str">
        <f>TEXT(Sales[[#This Row],[Date and Time]],"dddd")</f>
        <v>Monday</v>
      </c>
      <c r="M2728" s="1" t="str">
        <f>TEXT(Sales[[#This Row],[Date and Time]],"mm")</f>
        <v>02</v>
      </c>
      <c r="N2728" s="10" t="str">
        <f>TEXT(Sales[[#This Row],[Date and Time]],"mmmm")</f>
        <v>February</v>
      </c>
    </row>
    <row r="2729" spans="1:14" x14ac:dyDescent="0.3">
      <c r="A2729" s="1" t="s">
        <v>6197</v>
      </c>
      <c r="B2729" s="2">
        <v>45427.791018518517</v>
      </c>
      <c r="C2729" s="1" t="s">
        <v>3391</v>
      </c>
      <c r="D2729" s="1" t="s">
        <v>1214</v>
      </c>
      <c r="E2729" s="1" t="s">
        <v>3464</v>
      </c>
      <c r="F2729" s="1" t="s">
        <v>3462</v>
      </c>
      <c r="G2729" s="1">
        <v>1310.3499999999999</v>
      </c>
      <c r="H2729" s="1">
        <v>4</v>
      </c>
      <c r="I2729" s="1">
        <f>Sales[[#This Row],[Selling Price]]*H2729</f>
        <v>5241.3999999999996</v>
      </c>
      <c r="J2729" s="1">
        <f>VLOOKUP(Sales[[#This Row],[Product ID]],Products[],4,0)</f>
        <v>374.92</v>
      </c>
      <c r="K2729" s="1">
        <f>Sales[[#This Row],[Total Sales]]-Sales[[#This Row],[Cost price]]</f>
        <v>4866.4799999999996</v>
      </c>
      <c r="L2729" s="1" t="str">
        <f>TEXT(Sales[[#This Row],[Date and Time]],"dddd")</f>
        <v>Wednesday</v>
      </c>
      <c r="M2729" s="1" t="str">
        <f>TEXT(Sales[[#This Row],[Date and Time]],"mm")</f>
        <v>05</v>
      </c>
      <c r="N2729" s="10" t="str">
        <f>TEXT(Sales[[#This Row],[Date and Time]],"mmmm")</f>
        <v>May</v>
      </c>
    </row>
    <row r="2730" spans="1:14" x14ac:dyDescent="0.3">
      <c r="A2730" s="1" t="s">
        <v>6198</v>
      </c>
      <c r="B2730" s="2">
        <v>45582.787106481483</v>
      </c>
      <c r="C2730" s="1" t="s">
        <v>3372</v>
      </c>
      <c r="D2730" s="1" t="s">
        <v>998</v>
      </c>
      <c r="E2730" s="1" t="s">
        <v>3461</v>
      </c>
      <c r="F2730" s="1" t="s">
        <v>3469</v>
      </c>
      <c r="G2730" s="1">
        <v>1691.09</v>
      </c>
      <c r="H2730" s="1">
        <v>7</v>
      </c>
      <c r="I2730" s="1">
        <f>Sales[[#This Row],[Selling Price]]*H2730</f>
        <v>11837.63</v>
      </c>
      <c r="J2730" s="1">
        <f>VLOOKUP(Sales[[#This Row],[Product ID]],Products[],4,0)</f>
        <v>415.38</v>
      </c>
      <c r="K2730" s="1">
        <f>Sales[[#This Row],[Total Sales]]-Sales[[#This Row],[Cost price]]</f>
        <v>11422.25</v>
      </c>
      <c r="L2730" s="1" t="str">
        <f>TEXT(Sales[[#This Row],[Date and Time]],"dddd")</f>
        <v>Thursday</v>
      </c>
      <c r="M2730" s="1" t="str">
        <f>TEXT(Sales[[#This Row],[Date and Time]],"mm")</f>
        <v>10</v>
      </c>
      <c r="N2730" s="10" t="str">
        <f>TEXT(Sales[[#This Row],[Date and Time]],"mmmm")</f>
        <v>October</v>
      </c>
    </row>
    <row r="2731" spans="1:14" x14ac:dyDescent="0.3">
      <c r="A2731" s="1" t="s">
        <v>6199</v>
      </c>
      <c r="B2731" s="2">
        <v>45372.828981481478</v>
      </c>
      <c r="C2731" s="1" t="s">
        <v>3411</v>
      </c>
      <c r="D2731" s="1" t="s">
        <v>950</v>
      </c>
      <c r="E2731" s="1" t="s">
        <v>3479</v>
      </c>
      <c r="F2731" s="1" t="s">
        <v>3472</v>
      </c>
      <c r="G2731" s="1">
        <v>164.63</v>
      </c>
      <c r="H2731" s="1">
        <v>6</v>
      </c>
      <c r="I2731" s="1">
        <f>Sales[[#This Row],[Selling Price]]*H2731</f>
        <v>987.78</v>
      </c>
      <c r="J2731" s="1">
        <f>VLOOKUP(Sales[[#This Row],[Product ID]],Products[],4,0)</f>
        <v>688.88</v>
      </c>
      <c r="K2731" s="1">
        <f>Sales[[#This Row],[Total Sales]]-Sales[[#This Row],[Cost price]]</f>
        <v>298.89999999999998</v>
      </c>
      <c r="L2731" s="1" t="str">
        <f>TEXT(Sales[[#This Row],[Date and Time]],"dddd")</f>
        <v>Thursday</v>
      </c>
      <c r="M2731" s="1" t="str">
        <f>TEXT(Sales[[#This Row],[Date and Time]],"mm")</f>
        <v>03</v>
      </c>
      <c r="N2731" s="10" t="str">
        <f>TEXT(Sales[[#This Row],[Date and Time]],"mmmm")</f>
        <v>March</v>
      </c>
    </row>
    <row r="2732" spans="1:14" x14ac:dyDescent="0.3">
      <c r="A2732" s="1" t="s">
        <v>6200</v>
      </c>
      <c r="B2732" s="2">
        <v>45360.230914351851</v>
      </c>
      <c r="C2732" s="1" t="s">
        <v>3399</v>
      </c>
      <c r="D2732" s="1" t="s">
        <v>1563</v>
      </c>
      <c r="E2732" s="1" t="s">
        <v>3464</v>
      </c>
      <c r="F2732" s="1" t="s">
        <v>3462</v>
      </c>
      <c r="G2732" s="1">
        <v>1677.08</v>
      </c>
      <c r="H2732" s="1">
        <v>4</v>
      </c>
      <c r="I2732" s="1">
        <f>Sales[[#This Row],[Selling Price]]*H2732</f>
        <v>6708.32</v>
      </c>
      <c r="J2732" s="1">
        <f>VLOOKUP(Sales[[#This Row],[Product ID]],Products[],4,0)</f>
        <v>687.22</v>
      </c>
      <c r="K2732" s="1">
        <f>Sales[[#This Row],[Total Sales]]-Sales[[#This Row],[Cost price]]</f>
        <v>6021.0999999999995</v>
      </c>
      <c r="L2732" s="1" t="str">
        <f>TEXT(Sales[[#This Row],[Date and Time]],"dddd")</f>
        <v>Saturday</v>
      </c>
      <c r="M2732" s="1" t="str">
        <f>TEXT(Sales[[#This Row],[Date and Time]],"mm")</f>
        <v>03</v>
      </c>
      <c r="N2732" s="10" t="str">
        <f>TEXT(Sales[[#This Row],[Date and Time]],"mmmm")</f>
        <v>March</v>
      </c>
    </row>
    <row r="2733" spans="1:14" x14ac:dyDescent="0.3">
      <c r="A2733" s="1" t="s">
        <v>6201</v>
      </c>
      <c r="B2733" s="2">
        <v>45341.955439814818</v>
      </c>
      <c r="C2733" s="1" t="s">
        <v>3304</v>
      </c>
      <c r="D2733" s="1" t="s">
        <v>966</v>
      </c>
      <c r="E2733" s="1" t="s">
        <v>3466</v>
      </c>
      <c r="F2733" s="1" t="s">
        <v>3476</v>
      </c>
      <c r="G2733" s="1">
        <v>239.39</v>
      </c>
      <c r="H2733" s="1">
        <v>3</v>
      </c>
      <c r="I2733" s="1">
        <f>Sales[[#This Row],[Selling Price]]*H2733</f>
        <v>718.17</v>
      </c>
      <c r="J2733" s="1">
        <f>VLOOKUP(Sales[[#This Row],[Product ID]],Products[],4,0)</f>
        <v>17.89</v>
      </c>
      <c r="K2733" s="1">
        <f>Sales[[#This Row],[Total Sales]]-Sales[[#This Row],[Cost price]]</f>
        <v>700.28</v>
      </c>
      <c r="L2733" s="1" t="str">
        <f>TEXT(Sales[[#This Row],[Date and Time]],"dddd")</f>
        <v>Monday</v>
      </c>
      <c r="M2733" s="1" t="str">
        <f>TEXT(Sales[[#This Row],[Date and Time]],"mm")</f>
        <v>02</v>
      </c>
      <c r="N2733" s="10" t="str">
        <f>TEXT(Sales[[#This Row],[Date and Time]],"mmmm")</f>
        <v>February</v>
      </c>
    </row>
    <row r="2734" spans="1:14" x14ac:dyDescent="0.3">
      <c r="A2734" s="1" t="s">
        <v>6202</v>
      </c>
      <c r="B2734" s="2">
        <v>45604.343182870369</v>
      </c>
      <c r="C2734" s="1" t="s">
        <v>3310</v>
      </c>
      <c r="D2734" s="1" t="s">
        <v>1989</v>
      </c>
      <c r="E2734" s="1" t="s">
        <v>3466</v>
      </c>
      <c r="F2734" s="1" t="s">
        <v>3472</v>
      </c>
      <c r="G2734" s="1">
        <v>1429.94</v>
      </c>
      <c r="H2734" s="1">
        <v>2</v>
      </c>
      <c r="I2734" s="1">
        <f>Sales[[#This Row],[Selling Price]]*H2734</f>
        <v>2859.88</v>
      </c>
      <c r="J2734" s="1">
        <f>VLOOKUP(Sales[[#This Row],[Product ID]],Products[],4,0)</f>
        <v>297.7</v>
      </c>
      <c r="K2734" s="1">
        <f>Sales[[#This Row],[Total Sales]]-Sales[[#This Row],[Cost price]]</f>
        <v>2562.1800000000003</v>
      </c>
      <c r="L2734" s="1" t="str">
        <f>TEXT(Sales[[#This Row],[Date and Time]],"dddd")</f>
        <v>Friday</v>
      </c>
      <c r="M2734" s="1" t="str">
        <f>TEXT(Sales[[#This Row],[Date and Time]],"mm")</f>
        <v>11</v>
      </c>
      <c r="N2734" s="10" t="str">
        <f>TEXT(Sales[[#This Row],[Date and Time]],"mmmm")</f>
        <v>November</v>
      </c>
    </row>
    <row r="2735" spans="1:14" x14ac:dyDescent="0.3">
      <c r="A2735" s="1" t="s">
        <v>6203</v>
      </c>
      <c r="B2735" s="2">
        <v>45557.55327546296</v>
      </c>
      <c r="C2735" s="1" t="s">
        <v>3354</v>
      </c>
      <c r="D2735" s="1" t="s">
        <v>2738</v>
      </c>
      <c r="E2735" s="1" t="s">
        <v>3461</v>
      </c>
      <c r="F2735" s="1" t="s">
        <v>3462</v>
      </c>
      <c r="G2735" s="1">
        <v>1072.68</v>
      </c>
      <c r="H2735" s="1">
        <v>7</v>
      </c>
      <c r="I2735" s="1">
        <f>Sales[[#This Row],[Selling Price]]*H2735</f>
        <v>7508.76</v>
      </c>
      <c r="J2735" s="1">
        <f>VLOOKUP(Sales[[#This Row],[Product ID]],Products[],4,0)</f>
        <v>294.83</v>
      </c>
      <c r="K2735" s="1">
        <f>Sales[[#This Row],[Total Sales]]-Sales[[#This Row],[Cost price]]</f>
        <v>7213.93</v>
      </c>
      <c r="L2735" s="1" t="str">
        <f>TEXT(Sales[[#This Row],[Date and Time]],"dddd")</f>
        <v>Sunday</v>
      </c>
      <c r="M2735" s="1" t="str">
        <f>TEXT(Sales[[#This Row],[Date and Time]],"mm")</f>
        <v>09</v>
      </c>
      <c r="N2735" s="10" t="str">
        <f>TEXT(Sales[[#This Row],[Date and Time]],"mmmm")</f>
        <v>September</v>
      </c>
    </row>
    <row r="2736" spans="1:14" x14ac:dyDescent="0.3">
      <c r="A2736" s="1" t="s">
        <v>6204</v>
      </c>
      <c r="B2736" s="2">
        <v>45527.37703703704</v>
      </c>
      <c r="C2736" s="1" t="s">
        <v>3383</v>
      </c>
      <c r="D2736" s="1" t="s">
        <v>1269</v>
      </c>
      <c r="E2736" s="1" t="s">
        <v>3461</v>
      </c>
      <c r="F2736" s="1" t="s">
        <v>3469</v>
      </c>
      <c r="G2736" s="1">
        <v>703.48</v>
      </c>
      <c r="H2736" s="1">
        <v>9</v>
      </c>
      <c r="I2736" s="1">
        <f>Sales[[#This Row],[Selling Price]]*H2736</f>
        <v>6331.32</v>
      </c>
      <c r="J2736" s="1">
        <f>VLOOKUP(Sales[[#This Row],[Product ID]],Products[],4,0)</f>
        <v>692.63</v>
      </c>
      <c r="K2736" s="1">
        <f>Sales[[#This Row],[Total Sales]]-Sales[[#This Row],[Cost price]]</f>
        <v>5638.69</v>
      </c>
      <c r="L2736" s="1" t="str">
        <f>TEXT(Sales[[#This Row],[Date and Time]],"dddd")</f>
        <v>Friday</v>
      </c>
      <c r="M2736" s="1" t="str">
        <f>TEXT(Sales[[#This Row],[Date and Time]],"mm")</f>
        <v>08</v>
      </c>
      <c r="N2736" s="10" t="str">
        <f>TEXT(Sales[[#This Row],[Date and Time]],"mmmm")</f>
        <v>August</v>
      </c>
    </row>
    <row r="2737" spans="1:14" x14ac:dyDescent="0.3">
      <c r="A2737" s="1" t="s">
        <v>6205</v>
      </c>
      <c r="B2737" s="2">
        <v>45469.698298611111</v>
      </c>
      <c r="C2737" s="1" t="s">
        <v>3290</v>
      </c>
      <c r="D2737" s="1" t="s">
        <v>2708</v>
      </c>
      <c r="E2737" s="1" t="s">
        <v>3464</v>
      </c>
      <c r="F2737" s="1" t="s">
        <v>3472</v>
      </c>
      <c r="G2737" s="1">
        <v>709.52</v>
      </c>
      <c r="H2737" s="1">
        <v>7</v>
      </c>
      <c r="I2737" s="1">
        <f>Sales[[#This Row],[Selling Price]]*H2737</f>
        <v>4966.6399999999994</v>
      </c>
      <c r="J2737" s="1">
        <f>VLOOKUP(Sales[[#This Row],[Product ID]],Products[],4,0)</f>
        <v>786.45</v>
      </c>
      <c r="K2737" s="1">
        <f>Sales[[#This Row],[Total Sales]]-Sales[[#This Row],[Cost price]]</f>
        <v>4180.1899999999996</v>
      </c>
      <c r="L2737" s="1" t="str">
        <f>TEXT(Sales[[#This Row],[Date and Time]],"dddd")</f>
        <v>Wednesday</v>
      </c>
      <c r="M2737" s="1" t="str">
        <f>TEXT(Sales[[#This Row],[Date and Time]],"mm")</f>
        <v>06</v>
      </c>
      <c r="N2737" s="10" t="str">
        <f>TEXT(Sales[[#This Row],[Date and Time]],"mmmm")</f>
        <v>June</v>
      </c>
    </row>
    <row r="2738" spans="1:14" x14ac:dyDescent="0.3">
      <c r="A2738" s="1" t="s">
        <v>6206</v>
      </c>
      <c r="B2738" s="2">
        <v>45421.854456018518</v>
      </c>
      <c r="C2738" s="1" t="s">
        <v>3423</v>
      </c>
      <c r="D2738" s="1" t="s">
        <v>1911</v>
      </c>
      <c r="E2738" s="1" t="s">
        <v>3464</v>
      </c>
      <c r="F2738" s="1" t="s">
        <v>3467</v>
      </c>
      <c r="G2738" s="1">
        <v>864.32</v>
      </c>
      <c r="H2738" s="1">
        <v>5</v>
      </c>
      <c r="I2738" s="1">
        <f>Sales[[#This Row],[Selling Price]]*H2738</f>
        <v>4321.6000000000004</v>
      </c>
      <c r="J2738" s="1">
        <f>VLOOKUP(Sales[[#This Row],[Product ID]],Products[],4,0)</f>
        <v>388.3</v>
      </c>
      <c r="K2738" s="1">
        <f>Sales[[#This Row],[Total Sales]]-Sales[[#This Row],[Cost price]]</f>
        <v>3933.3</v>
      </c>
      <c r="L2738" s="1" t="str">
        <f>TEXT(Sales[[#This Row],[Date and Time]],"dddd")</f>
        <v>Thursday</v>
      </c>
      <c r="M2738" s="1" t="str">
        <f>TEXT(Sales[[#This Row],[Date and Time]],"mm")</f>
        <v>05</v>
      </c>
      <c r="N2738" s="10" t="str">
        <f>TEXT(Sales[[#This Row],[Date and Time]],"mmmm")</f>
        <v>May</v>
      </c>
    </row>
    <row r="2739" spans="1:14" x14ac:dyDescent="0.3">
      <c r="A2739" s="1" t="s">
        <v>6207</v>
      </c>
      <c r="B2739" s="2">
        <v>45578.299097222225</v>
      </c>
      <c r="C2739" s="1" t="s">
        <v>3278</v>
      </c>
      <c r="D2739" s="1" t="s">
        <v>2273</v>
      </c>
      <c r="E2739" s="1" t="s">
        <v>3461</v>
      </c>
      <c r="F2739" s="1" t="s">
        <v>3467</v>
      </c>
      <c r="G2739" s="1">
        <v>1255.6500000000001</v>
      </c>
      <c r="H2739" s="1">
        <v>3</v>
      </c>
      <c r="I2739" s="1">
        <f>Sales[[#This Row],[Selling Price]]*H2739</f>
        <v>3766.9500000000003</v>
      </c>
      <c r="J2739" s="1">
        <f>VLOOKUP(Sales[[#This Row],[Product ID]],Products[],4,0)</f>
        <v>330.51</v>
      </c>
      <c r="K2739" s="1">
        <f>Sales[[#This Row],[Total Sales]]-Sales[[#This Row],[Cost price]]</f>
        <v>3436.4400000000005</v>
      </c>
      <c r="L2739" s="1" t="str">
        <f>TEXT(Sales[[#This Row],[Date and Time]],"dddd")</f>
        <v>Sunday</v>
      </c>
      <c r="M2739" s="1" t="str">
        <f>TEXT(Sales[[#This Row],[Date and Time]],"mm")</f>
        <v>10</v>
      </c>
      <c r="N2739" s="10" t="str">
        <f>TEXT(Sales[[#This Row],[Date and Time]],"mmmm")</f>
        <v>October</v>
      </c>
    </row>
    <row r="2740" spans="1:14" x14ac:dyDescent="0.3">
      <c r="A2740" s="1" t="s">
        <v>6208</v>
      </c>
      <c r="B2740" s="2">
        <v>45556.71329861111</v>
      </c>
      <c r="C2740" s="1" t="s">
        <v>3324</v>
      </c>
      <c r="D2740" s="1" t="s">
        <v>631</v>
      </c>
      <c r="E2740" s="1" t="s">
        <v>3464</v>
      </c>
      <c r="F2740" s="1" t="s">
        <v>3472</v>
      </c>
      <c r="G2740" s="1">
        <v>788.68</v>
      </c>
      <c r="H2740" s="1">
        <v>8</v>
      </c>
      <c r="I2740" s="1">
        <f>Sales[[#This Row],[Selling Price]]*H2740</f>
        <v>6309.44</v>
      </c>
      <c r="J2740" s="1">
        <f>VLOOKUP(Sales[[#This Row],[Product ID]],Products[],4,0)</f>
        <v>427.85</v>
      </c>
      <c r="K2740" s="1">
        <f>Sales[[#This Row],[Total Sales]]-Sales[[#This Row],[Cost price]]</f>
        <v>5881.5899999999992</v>
      </c>
      <c r="L2740" s="1" t="str">
        <f>TEXT(Sales[[#This Row],[Date and Time]],"dddd")</f>
        <v>Saturday</v>
      </c>
      <c r="M2740" s="1" t="str">
        <f>TEXT(Sales[[#This Row],[Date and Time]],"mm")</f>
        <v>09</v>
      </c>
      <c r="N2740" s="10" t="str">
        <f>TEXT(Sales[[#This Row],[Date and Time]],"mmmm")</f>
        <v>September</v>
      </c>
    </row>
    <row r="2741" spans="1:14" x14ac:dyDescent="0.3">
      <c r="A2741" s="1" t="s">
        <v>6209</v>
      </c>
      <c r="B2741" s="2">
        <v>45374.629733796297</v>
      </c>
      <c r="C2741" s="1" t="s">
        <v>3451</v>
      </c>
      <c r="D2741" s="1" t="s">
        <v>769</v>
      </c>
      <c r="E2741" s="1" t="s">
        <v>3466</v>
      </c>
      <c r="F2741" s="1" t="s">
        <v>3476</v>
      </c>
      <c r="G2741" s="1">
        <v>197.59</v>
      </c>
      <c r="H2741" s="1">
        <v>5</v>
      </c>
      <c r="I2741" s="1">
        <f>Sales[[#This Row],[Selling Price]]*H2741</f>
        <v>987.95</v>
      </c>
      <c r="J2741" s="1">
        <f>VLOOKUP(Sales[[#This Row],[Product ID]],Products[],4,0)</f>
        <v>565.99</v>
      </c>
      <c r="K2741" s="1">
        <f>Sales[[#This Row],[Total Sales]]-Sales[[#This Row],[Cost price]]</f>
        <v>421.96000000000004</v>
      </c>
      <c r="L2741" s="1" t="str">
        <f>TEXT(Sales[[#This Row],[Date and Time]],"dddd")</f>
        <v>Saturday</v>
      </c>
      <c r="M2741" s="1" t="str">
        <f>TEXT(Sales[[#This Row],[Date and Time]],"mm")</f>
        <v>03</v>
      </c>
      <c r="N2741" s="10" t="str">
        <f>TEXT(Sales[[#This Row],[Date and Time]],"mmmm")</f>
        <v>March</v>
      </c>
    </row>
    <row r="2742" spans="1:14" x14ac:dyDescent="0.3">
      <c r="A2742" s="1" t="s">
        <v>6210</v>
      </c>
      <c r="B2742" s="2">
        <v>45326.627638888887</v>
      </c>
      <c r="C2742" s="1" t="s">
        <v>3451</v>
      </c>
      <c r="D2742" s="1" t="s">
        <v>2904</v>
      </c>
      <c r="E2742" s="1" t="s">
        <v>3464</v>
      </c>
      <c r="F2742" s="1" t="s">
        <v>3472</v>
      </c>
      <c r="G2742" s="1">
        <v>753.33</v>
      </c>
      <c r="H2742" s="1">
        <v>6</v>
      </c>
      <c r="I2742" s="1">
        <f>Sales[[#This Row],[Selling Price]]*H2742</f>
        <v>4519.9800000000005</v>
      </c>
      <c r="J2742" s="1">
        <f>VLOOKUP(Sales[[#This Row],[Product ID]],Products[],4,0)</f>
        <v>565.99</v>
      </c>
      <c r="K2742" s="1">
        <f>Sales[[#This Row],[Total Sales]]-Sales[[#This Row],[Cost price]]</f>
        <v>3953.9900000000007</v>
      </c>
      <c r="L2742" s="1" t="str">
        <f>TEXT(Sales[[#This Row],[Date and Time]],"dddd")</f>
        <v>Sunday</v>
      </c>
      <c r="M2742" s="1" t="str">
        <f>TEXT(Sales[[#This Row],[Date and Time]],"mm")</f>
        <v>02</v>
      </c>
      <c r="N2742" s="10" t="str">
        <f>TEXT(Sales[[#This Row],[Date and Time]],"mmmm")</f>
        <v>February</v>
      </c>
    </row>
    <row r="2743" spans="1:14" x14ac:dyDescent="0.3">
      <c r="A2743" s="1" t="s">
        <v>6211</v>
      </c>
      <c r="B2743" s="2">
        <v>45314.69153935185</v>
      </c>
      <c r="C2743" s="1" t="s">
        <v>3428</v>
      </c>
      <c r="D2743" s="1" t="s">
        <v>986</v>
      </c>
      <c r="E2743" s="1" t="s">
        <v>3464</v>
      </c>
      <c r="F2743" s="1" t="s">
        <v>3467</v>
      </c>
      <c r="G2743" s="1">
        <v>123.95</v>
      </c>
      <c r="H2743" s="1">
        <v>5</v>
      </c>
      <c r="I2743" s="1">
        <f>Sales[[#This Row],[Selling Price]]*H2743</f>
        <v>619.75</v>
      </c>
      <c r="J2743" s="1">
        <f>VLOOKUP(Sales[[#This Row],[Product ID]],Products[],4,0)</f>
        <v>742.32</v>
      </c>
      <c r="K2743" s="1">
        <f>Sales[[#This Row],[Total Sales]]-Sales[[#This Row],[Cost price]]</f>
        <v>-122.57000000000005</v>
      </c>
      <c r="L2743" s="1" t="str">
        <f>TEXT(Sales[[#This Row],[Date and Time]],"dddd")</f>
        <v>Tuesday</v>
      </c>
      <c r="M2743" s="1" t="str">
        <f>TEXT(Sales[[#This Row],[Date and Time]],"mm")</f>
        <v>01</v>
      </c>
      <c r="N2743" s="10" t="str">
        <f>TEXT(Sales[[#This Row],[Date and Time]],"mmmm")</f>
        <v>January</v>
      </c>
    </row>
    <row r="2744" spans="1:14" x14ac:dyDescent="0.3">
      <c r="A2744" s="1" t="s">
        <v>6212</v>
      </c>
      <c r="B2744" s="2">
        <v>45432.405763888892</v>
      </c>
      <c r="C2744" s="1" t="s">
        <v>3315</v>
      </c>
      <c r="D2744" s="1" t="s">
        <v>2774</v>
      </c>
      <c r="E2744" s="1" t="s">
        <v>3479</v>
      </c>
      <c r="F2744" s="1" t="s">
        <v>3467</v>
      </c>
      <c r="G2744" s="1">
        <v>1166.07</v>
      </c>
      <c r="H2744" s="1">
        <v>5</v>
      </c>
      <c r="I2744" s="1">
        <f>Sales[[#This Row],[Selling Price]]*H2744</f>
        <v>5830.3499999999995</v>
      </c>
      <c r="J2744" s="1">
        <f>VLOOKUP(Sales[[#This Row],[Product ID]],Products[],4,0)</f>
        <v>90.98</v>
      </c>
      <c r="K2744" s="1">
        <f>Sales[[#This Row],[Total Sales]]-Sales[[#This Row],[Cost price]]</f>
        <v>5739.37</v>
      </c>
      <c r="L2744" s="1" t="str">
        <f>TEXT(Sales[[#This Row],[Date and Time]],"dddd")</f>
        <v>Monday</v>
      </c>
      <c r="M2744" s="1" t="str">
        <f>TEXT(Sales[[#This Row],[Date and Time]],"mm")</f>
        <v>05</v>
      </c>
      <c r="N2744" s="10" t="str">
        <f>TEXT(Sales[[#This Row],[Date and Time]],"mmmm")</f>
        <v>May</v>
      </c>
    </row>
    <row r="2745" spans="1:14" x14ac:dyDescent="0.3">
      <c r="A2745" s="1" t="s">
        <v>6213</v>
      </c>
      <c r="B2745" s="2">
        <v>45303.365694444445</v>
      </c>
      <c r="C2745" s="1" t="s">
        <v>3327</v>
      </c>
      <c r="D2745" s="1" t="s">
        <v>1295</v>
      </c>
      <c r="E2745" s="1" t="s">
        <v>3466</v>
      </c>
      <c r="F2745" s="1" t="s">
        <v>3462</v>
      </c>
      <c r="G2745" s="1">
        <v>1698.67</v>
      </c>
      <c r="H2745" s="1">
        <v>9</v>
      </c>
      <c r="I2745" s="1">
        <f>Sales[[#This Row],[Selling Price]]*H2745</f>
        <v>15288.03</v>
      </c>
      <c r="J2745" s="1">
        <f>VLOOKUP(Sales[[#This Row],[Product ID]],Products[],4,0)</f>
        <v>984.71</v>
      </c>
      <c r="K2745" s="1">
        <f>Sales[[#This Row],[Total Sales]]-Sales[[#This Row],[Cost price]]</f>
        <v>14303.32</v>
      </c>
      <c r="L2745" s="1" t="str">
        <f>TEXT(Sales[[#This Row],[Date and Time]],"dddd")</f>
        <v>Friday</v>
      </c>
      <c r="M2745" s="1" t="str">
        <f>TEXT(Sales[[#This Row],[Date and Time]],"mm")</f>
        <v>01</v>
      </c>
      <c r="N2745" s="10" t="str">
        <f>TEXT(Sales[[#This Row],[Date and Time]],"mmmm")</f>
        <v>January</v>
      </c>
    </row>
    <row r="2746" spans="1:14" x14ac:dyDescent="0.3">
      <c r="A2746" s="1" t="s">
        <v>6214</v>
      </c>
      <c r="B2746" s="2">
        <v>45319.177372685182</v>
      </c>
      <c r="C2746" s="1" t="s">
        <v>3359</v>
      </c>
      <c r="D2746" s="1" t="s">
        <v>328</v>
      </c>
      <c r="E2746" s="1" t="s">
        <v>3471</v>
      </c>
      <c r="F2746" s="1" t="s">
        <v>3476</v>
      </c>
      <c r="G2746" s="1">
        <v>604.28</v>
      </c>
      <c r="H2746" s="1">
        <v>2</v>
      </c>
      <c r="I2746" s="1">
        <f>Sales[[#This Row],[Selling Price]]*H2746</f>
        <v>1208.56</v>
      </c>
      <c r="J2746" s="1">
        <f>VLOOKUP(Sales[[#This Row],[Product ID]],Products[],4,0)</f>
        <v>750.19</v>
      </c>
      <c r="K2746" s="1">
        <f>Sales[[#This Row],[Total Sales]]-Sales[[#This Row],[Cost price]]</f>
        <v>458.36999999999989</v>
      </c>
      <c r="L2746" s="1" t="str">
        <f>TEXT(Sales[[#This Row],[Date and Time]],"dddd")</f>
        <v>Sunday</v>
      </c>
      <c r="M2746" s="1" t="str">
        <f>TEXT(Sales[[#This Row],[Date and Time]],"mm")</f>
        <v>01</v>
      </c>
      <c r="N2746" s="10" t="str">
        <f>TEXT(Sales[[#This Row],[Date and Time]],"mmmm")</f>
        <v>January</v>
      </c>
    </row>
    <row r="2747" spans="1:14" x14ac:dyDescent="0.3">
      <c r="A2747" s="1" t="s">
        <v>6215</v>
      </c>
      <c r="B2747" s="2">
        <v>45314.238634259258</v>
      </c>
      <c r="C2747" s="1" t="s">
        <v>3323</v>
      </c>
      <c r="D2747" s="1" t="s">
        <v>434</v>
      </c>
      <c r="E2747" s="1" t="s">
        <v>3464</v>
      </c>
      <c r="F2747" s="1" t="s">
        <v>3469</v>
      </c>
      <c r="G2747" s="1">
        <v>1150.72</v>
      </c>
      <c r="H2747" s="1">
        <v>9</v>
      </c>
      <c r="I2747" s="1">
        <f>Sales[[#This Row],[Selling Price]]*H2747</f>
        <v>10356.48</v>
      </c>
      <c r="J2747" s="1">
        <f>VLOOKUP(Sales[[#This Row],[Product ID]],Products[],4,0)</f>
        <v>942.34</v>
      </c>
      <c r="K2747" s="1">
        <f>Sales[[#This Row],[Total Sales]]-Sales[[#This Row],[Cost price]]</f>
        <v>9414.14</v>
      </c>
      <c r="L2747" s="1" t="str">
        <f>TEXT(Sales[[#This Row],[Date and Time]],"dddd")</f>
        <v>Tuesday</v>
      </c>
      <c r="M2747" s="1" t="str">
        <f>TEXT(Sales[[#This Row],[Date and Time]],"mm")</f>
        <v>01</v>
      </c>
      <c r="N2747" s="10" t="str">
        <f>TEXT(Sales[[#This Row],[Date and Time]],"mmmm")</f>
        <v>January</v>
      </c>
    </row>
    <row r="2748" spans="1:14" x14ac:dyDescent="0.3">
      <c r="A2748" s="1" t="s">
        <v>6216</v>
      </c>
      <c r="B2748" s="2">
        <v>45455.150347222225</v>
      </c>
      <c r="C2748" s="1" t="s">
        <v>3301</v>
      </c>
      <c r="D2748" s="1" t="s">
        <v>2384</v>
      </c>
      <c r="E2748" s="1" t="s">
        <v>3479</v>
      </c>
      <c r="F2748" s="1" t="s">
        <v>3467</v>
      </c>
      <c r="G2748" s="1">
        <v>1781.59</v>
      </c>
      <c r="H2748" s="1">
        <v>10</v>
      </c>
      <c r="I2748" s="1">
        <f>Sales[[#This Row],[Selling Price]]*H2748</f>
        <v>17815.899999999998</v>
      </c>
      <c r="J2748" s="1">
        <f>VLOOKUP(Sales[[#This Row],[Product ID]],Products[],4,0)</f>
        <v>502.29</v>
      </c>
      <c r="K2748" s="1">
        <f>Sales[[#This Row],[Total Sales]]-Sales[[#This Row],[Cost price]]</f>
        <v>17313.609999999997</v>
      </c>
      <c r="L2748" s="1" t="str">
        <f>TEXT(Sales[[#This Row],[Date and Time]],"dddd")</f>
        <v>Wednesday</v>
      </c>
      <c r="M2748" s="1" t="str">
        <f>TEXT(Sales[[#This Row],[Date and Time]],"mm")</f>
        <v>06</v>
      </c>
      <c r="N2748" s="10" t="str">
        <f>TEXT(Sales[[#This Row],[Date and Time]],"mmmm")</f>
        <v>June</v>
      </c>
    </row>
    <row r="2749" spans="1:14" x14ac:dyDescent="0.3">
      <c r="A2749" s="1" t="s">
        <v>6217</v>
      </c>
      <c r="B2749" s="2">
        <v>45405.218819444446</v>
      </c>
      <c r="C2749" s="1" t="s">
        <v>3302</v>
      </c>
      <c r="D2749" s="1" t="s">
        <v>1515</v>
      </c>
      <c r="E2749" s="1" t="s">
        <v>3464</v>
      </c>
      <c r="F2749" s="1" t="s">
        <v>3469</v>
      </c>
      <c r="G2749" s="1">
        <v>1424.65</v>
      </c>
      <c r="H2749" s="1">
        <v>6</v>
      </c>
      <c r="I2749" s="1">
        <f>Sales[[#This Row],[Selling Price]]*H2749</f>
        <v>8547.9000000000015</v>
      </c>
      <c r="J2749" s="1">
        <f>VLOOKUP(Sales[[#This Row],[Product ID]],Products[],4,0)</f>
        <v>71.47</v>
      </c>
      <c r="K2749" s="1">
        <f>Sales[[#This Row],[Total Sales]]-Sales[[#This Row],[Cost price]]</f>
        <v>8476.4300000000021</v>
      </c>
      <c r="L2749" s="1" t="str">
        <f>TEXT(Sales[[#This Row],[Date and Time]],"dddd")</f>
        <v>Tuesday</v>
      </c>
      <c r="M2749" s="1" t="str">
        <f>TEXT(Sales[[#This Row],[Date and Time]],"mm")</f>
        <v>04</v>
      </c>
      <c r="N2749" s="10" t="str">
        <f>TEXT(Sales[[#This Row],[Date and Time]],"mmmm")</f>
        <v>April</v>
      </c>
    </row>
    <row r="2750" spans="1:14" x14ac:dyDescent="0.3">
      <c r="A2750" s="1" t="s">
        <v>6218</v>
      </c>
      <c r="B2750" s="2">
        <v>45604.695138888892</v>
      </c>
      <c r="C2750" s="1" t="s">
        <v>3403</v>
      </c>
      <c r="D2750" s="1" t="s">
        <v>1229</v>
      </c>
      <c r="E2750" s="1" t="s">
        <v>3461</v>
      </c>
      <c r="F2750" s="1" t="s">
        <v>3476</v>
      </c>
      <c r="G2750" s="1">
        <v>1443.52</v>
      </c>
      <c r="H2750" s="1">
        <v>3</v>
      </c>
      <c r="I2750" s="1">
        <f>Sales[[#This Row],[Selling Price]]*H2750</f>
        <v>4330.5599999999995</v>
      </c>
      <c r="J2750" s="1">
        <f>VLOOKUP(Sales[[#This Row],[Product ID]],Products[],4,0)</f>
        <v>904.67</v>
      </c>
      <c r="K2750" s="1">
        <f>Sales[[#This Row],[Total Sales]]-Sales[[#This Row],[Cost price]]</f>
        <v>3425.8899999999994</v>
      </c>
      <c r="L2750" s="1" t="str">
        <f>TEXT(Sales[[#This Row],[Date and Time]],"dddd")</f>
        <v>Friday</v>
      </c>
      <c r="M2750" s="1" t="str">
        <f>TEXT(Sales[[#This Row],[Date and Time]],"mm")</f>
        <v>11</v>
      </c>
      <c r="N2750" s="10" t="str">
        <f>TEXT(Sales[[#This Row],[Date and Time]],"mmmm")</f>
        <v>November</v>
      </c>
    </row>
    <row r="2751" spans="1:14" x14ac:dyDescent="0.3">
      <c r="A2751" s="1" t="s">
        <v>6219</v>
      </c>
      <c r="B2751" s="2">
        <v>45433.733807870369</v>
      </c>
      <c r="C2751" s="1" t="s">
        <v>3237</v>
      </c>
      <c r="D2751" s="1" t="s">
        <v>3142</v>
      </c>
      <c r="E2751" s="1" t="s">
        <v>3464</v>
      </c>
      <c r="F2751" s="1" t="s">
        <v>3462</v>
      </c>
      <c r="G2751" s="1">
        <v>705.3</v>
      </c>
      <c r="H2751" s="1">
        <v>10</v>
      </c>
      <c r="I2751" s="1">
        <f>Sales[[#This Row],[Selling Price]]*H2751</f>
        <v>7053</v>
      </c>
      <c r="J2751" s="1">
        <f>VLOOKUP(Sales[[#This Row],[Product ID]],Products[],4,0)</f>
        <v>481</v>
      </c>
      <c r="K2751" s="1">
        <f>Sales[[#This Row],[Total Sales]]-Sales[[#This Row],[Cost price]]</f>
        <v>6572</v>
      </c>
      <c r="L2751" s="1" t="str">
        <f>TEXT(Sales[[#This Row],[Date and Time]],"dddd")</f>
        <v>Tuesday</v>
      </c>
      <c r="M2751" s="1" t="str">
        <f>TEXT(Sales[[#This Row],[Date and Time]],"mm")</f>
        <v>05</v>
      </c>
      <c r="N2751" s="10" t="str">
        <f>TEXT(Sales[[#This Row],[Date and Time]],"mmmm")</f>
        <v>May</v>
      </c>
    </row>
    <row r="2752" spans="1:14" x14ac:dyDescent="0.3">
      <c r="A2752" s="1" t="s">
        <v>6220</v>
      </c>
      <c r="B2752" s="2">
        <v>45479.837442129632</v>
      </c>
      <c r="C2752" s="1" t="s">
        <v>3421</v>
      </c>
      <c r="D2752" s="1" t="s">
        <v>3028</v>
      </c>
      <c r="E2752" s="1" t="s">
        <v>3461</v>
      </c>
      <c r="F2752" s="1" t="s">
        <v>3469</v>
      </c>
      <c r="G2752" s="1">
        <v>1129.46</v>
      </c>
      <c r="H2752" s="1">
        <v>10</v>
      </c>
      <c r="I2752" s="1">
        <f>Sales[[#This Row],[Selling Price]]*H2752</f>
        <v>11294.6</v>
      </c>
      <c r="J2752" s="1">
        <f>VLOOKUP(Sales[[#This Row],[Product ID]],Products[],4,0)</f>
        <v>407.18</v>
      </c>
      <c r="K2752" s="1">
        <f>Sales[[#This Row],[Total Sales]]-Sales[[#This Row],[Cost price]]</f>
        <v>10887.42</v>
      </c>
      <c r="L2752" s="1" t="str">
        <f>TEXT(Sales[[#This Row],[Date and Time]],"dddd")</f>
        <v>Saturday</v>
      </c>
      <c r="M2752" s="1" t="str">
        <f>TEXT(Sales[[#This Row],[Date and Time]],"mm")</f>
        <v>07</v>
      </c>
      <c r="N2752" s="10" t="str">
        <f>TEXT(Sales[[#This Row],[Date and Time]],"mmmm")</f>
        <v>July</v>
      </c>
    </row>
    <row r="2753" spans="1:14" x14ac:dyDescent="0.3">
      <c r="A2753" s="1" t="s">
        <v>6221</v>
      </c>
      <c r="B2753" s="2">
        <v>45450.710555555554</v>
      </c>
      <c r="C2753" s="1" t="s">
        <v>3330</v>
      </c>
      <c r="D2753" s="1" t="s">
        <v>1014</v>
      </c>
      <c r="E2753" s="1" t="s">
        <v>3461</v>
      </c>
      <c r="F2753" s="1" t="s">
        <v>3467</v>
      </c>
      <c r="G2753" s="1">
        <v>1598.07</v>
      </c>
      <c r="H2753" s="1">
        <v>8</v>
      </c>
      <c r="I2753" s="1">
        <f>Sales[[#This Row],[Selling Price]]*H2753</f>
        <v>12784.56</v>
      </c>
      <c r="J2753" s="1">
        <f>VLOOKUP(Sales[[#This Row],[Product ID]],Products[],4,0)</f>
        <v>368.23</v>
      </c>
      <c r="K2753" s="1">
        <f>Sales[[#This Row],[Total Sales]]-Sales[[#This Row],[Cost price]]</f>
        <v>12416.33</v>
      </c>
      <c r="L2753" s="1" t="str">
        <f>TEXT(Sales[[#This Row],[Date and Time]],"dddd")</f>
        <v>Friday</v>
      </c>
      <c r="M2753" s="1" t="str">
        <f>TEXT(Sales[[#This Row],[Date and Time]],"mm")</f>
        <v>06</v>
      </c>
      <c r="N2753" s="10" t="str">
        <f>TEXT(Sales[[#This Row],[Date and Time]],"mmmm")</f>
        <v>June</v>
      </c>
    </row>
    <row r="2754" spans="1:14" x14ac:dyDescent="0.3">
      <c r="A2754" s="1" t="s">
        <v>6222</v>
      </c>
      <c r="B2754" s="2">
        <v>45543.641909722224</v>
      </c>
      <c r="C2754" s="1" t="s">
        <v>3297</v>
      </c>
      <c r="D2754" s="1" t="s">
        <v>1625</v>
      </c>
      <c r="E2754" s="1" t="s">
        <v>3464</v>
      </c>
      <c r="F2754" s="1" t="s">
        <v>3476</v>
      </c>
      <c r="G2754" s="1">
        <v>39.979999999999997</v>
      </c>
      <c r="H2754" s="1">
        <v>3</v>
      </c>
      <c r="I2754" s="1">
        <f>Sales[[#This Row],[Selling Price]]*H2754</f>
        <v>119.94</v>
      </c>
      <c r="J2754" s="1">
        <f>VLOOKUP(Sales[[#This Row],[Product ID]],Products[],4,0)</f>
        <v>821.78</v>
      </c>
      <c r="K2754" s="1">
        <f>Sales[[#This Row],[Total Sales]]-Sales[[#This Row],[Cost price]]</f>
        <v>-701.83999999999992</v>
      </c>
      <c r="L2754" s="1" t="str">
        <f>TEXT(Sales[[#This Row],[Date and Time]],"dddd")</f>
        <v>Sunday</v>
      </c>
      <c r="M2754" s="1" t="str">
        <f>TEXT(Sales[[#This Row],[Date and Time]],"mm")</f>
        <v>09</v>
      </c>
      <c r="N2754" s="10" t="str">
        <f>TEXT(Sales[[#This Row],[Date and Time]],"mmmm")</f>
        <v>September</v>
      </c>
    </row>
    <row r="2755" spans="1:14" x14ac:dyDescent="0.3">
      <c r="A2755" s="1" t="s">
        <v>6223</v>
      </c>
      <c r="B2755" s="2">
        <v>45351.108946759261</v>
      </c>
      <c r="C2755" s="1" t="s">
        <v>3395</v>
      </c>
      <c r="D2755" s="1" t="s">
        <v>2638</v>
      </c>
      <c r="E2755" s="1" t="s">
        <v>3471</v>
      </c>
      <c r="F2755" s="1" t="s">
        <v>3469</v>
      </c>
      <c r="G2755" s="1">
        <v>1041.8399999999999</v>
      </c>
      <c r="H2755" s="1">
        <v>5</v>
      </c>
      <c r="I2755" s="1">
        <f>Sales[[#This Row],[Selling Price]]*H2755</f>
        <v>5209.2</v>
      </c>
      <c r="J2755" s="1">
        <f>VLOOKUP(Sales[[#This Row],[Product ID]],Products[],4,0)</f>
        <v>102.72</v>
      </c>
      <c r="K2755" s="1">
        <f>Sales[[#This Row],[Total Sales]]-Sales[[#This Row],[Cost price]]</f>
        <v>5106.4799999999996</v>
      </c>
      <c r="L2755" s="1" t="str">
        <f>TEXT(Sales[[#This Row],[Date and Time]],"dddd")</f>
        <v>Thursday</v>
      </c>
      <c r="M2755" s="1" t="str">
        <f>TEXT(Sales[[#This Row],[Date and Time]],"mm")</f>
        <v>02</v>
      </c>
      <c r="N2755" s="10" t="str">
        <f>TEXT(Sales[[#This Row],[Date and Time]],"mmmm")</f>
        <v>February</v>
      </c>
    </row>
    <row r="2756" spans="1:14" x14ac:dyDescent="0.3">
      <c r="A2756" s="1" t="s">
        <v>6224</v>
      </c>
      <c r="B2756" s="2">
        <v>45434.147534722222</v>
      </c>
      <c r="C2756" s="1" t="s">
        <v>3277</v>
      </c>
      <c r="D2756" s="1" t="s">
        <v>941</v>
      </c>
      <c r="E2756" s="1" t="s">
        <v>3466</v>
      </c>
      <c r="F2756" s="1" t="s">
        <v>3472</v>
      </c>
      <c r="G2756" s="1">
        <v>651.13</v>
      </c>
      <c r="H2756" s="1">
        <v>10</v>
      </c>
      <c r="I2756" s="1">
        <f>Sales[[#This Row],[Selling Price]]*H2756</f>
        <v>6511.3</v>
      </c>
      <c r="J2756" s="1">
        <f>VLOOKUP(Sales[[#This Row],[Product ID]],Products[],4,0)</f>
        <v>439.15</v>
      </c>
      <c r="K2756" s="1">
        <f>Sales[[#This Row],[Total Sales]]-Sales[[#This Row],[Cost price]]</f>
        <v>6072.1500000000005</v>
      </c>
      <c r="L2756" s="1" t="str">
        <f>TEXT(Sales[[#This Row],[Date and Time]],"dddd")</f>
        <v>Wednesday</v>
      </c>
      <c r="M2756" s="1" t="str">
        <f>TEXT(Sales[[#This Row],[Date and Time]],"mm")</f>
        <v>05</v>
      </c>
      <c r="N2756" s="10" t="str">
        <f>TEXT(Sales[[#This Row],[Date and Time]],"mmmm")</f>
        <v>May</v>
      </c>
    </row>
    <row r="2757" spans="1:14" x14ac:dyDescent="0.3">
      <c r="A2757" s="1" t="s">
        <v>6225</v>
      </c>
      <c r="B2757" s="2">
        <v>45542.252245370371</v>
      </c>
      <c r="C2757" s="1" t="s">
        <v>3387</v>
      </c>
      <c r="D2757" s="1" t="s">
        <v>1107</v>
      </c>
      <c r="E2757" s="1" t="s">
        <v>3471</v>
      </c>
      <c r="F2757" s="1" t="s">
        <v>3476</v>
      </c>
      <c r="G2757" s="1">
        <v>1481.68</v>
      </c>
      <c r="H2757" s="1">
        <v>5</v>
      </c>
      <c r="I2757" s="1">
        <f>Sales[[#This Row],[Selling Price]]*H2757</f>
        <v>7408.4000000000005</v>
      </c>
      <c r="J2757" s="1">
        <f>VLOOKUP(Sales[[#This Row],[Product ID]],Products[],4,0)</f>
        <v>162.74</v>
      </c>
      <c r="K2757" s="1">
        <f>Sales[[#This Row],[Total Sales]]-Sales[[#This Row],[Cost price]]</f>
        <v>7245.6600000000008</v>
      </c>
      <c r="L2757" s="1" t="str">
        <f>TEXT(Sales[[#This Row],[Date and Time]],"dddd")</f>
        <v>Saturday</v>
      </c>
      <c r="M2757" s="1" t="str">
        <f>TEXT(Sales[[#This Row],[Date and Time]],"mm")</f>
        <v>09</v>
      </c>
      <c r="N2757" s="10" t="str">
        <f>TEXT(Sales[[#This Row],[Date and Time]],"mmmm")</f>
        <v>September</v>
      </c>
    </row>
    <row r="2758" spans="1:14" x14ac:dyDescent="0.3">
      <c r="A2758" s="1" t="s">
        <v>6226</v>
      </c>
      <c r="B2758" s="2">
        <v>45574.008611111109</v>
      </c>
      <c r="C2758" s="1" t="s">
        <v>3401</v>
      </c>
      <c r="D2758" s="1" t="s">
        <v>3172</v>
      </c>
      <c r="E2758" s="1" t="s">
        <v>3461</v>
      </c>
      <c r="F2758" s="1" t="s">
        <v>3469</v>
      </c>
      <c r="G2758" s="1">
        <v>1320.63</v>
      </c>
      <c r="H2758" s="1">
        <v>7</v>
      </c>
      <c r="I2758" s="1">
        <f>Sales[[#This Row],[Selling Price]]*H2758</f>
        <v>9244.41</v>
      </c>
      <c r="J2758" s="1">
        <f>VLOOKUP(Sales[[#This Row],[Product ID]],Products[],4,0)</f>
        <v>93.21</v>
      </c>
      <c r="K2758" s="1">
        <f>Sales[[#This Row],[Total Sales]]-Sales[[#This Row],[Cost price]]</f>
        <v>9151.2000000000007</v>
      </c>
      <c r="L2758" s="1" t="str">
        <f>TEXT(Sales[[#This Row],[Date and Time]],"dddd")</f>
        <v>Wednesday</v>
      </c>
      <c r="M2758" s="1" t="str">
        <f>TEXT(Sales[[#This Row],[Date and Time]],"mm")</f>
        <v>10</v>
      </c>
      <c r="N2758" s="10" t="str">
        <f>TEXT(Sales[[#This Row],[Date and Time]],"mmmm")</f>
        <v>October</v>
      </c>
    </row>
    <row r="2759" spans="1:14" x14ac:dyDescent="0.3">
      <c r="A2759" s="1" t="s">
        <v>6227</v>
      </c>
      <c r="B2759" s="2">
        <v>45495.711018518516</v>
      </c>
      <c r="C2759" s="1" t="s">
        <v>3380</v>
      </c>
      <c r="D2759" s="1" t="s">
        <v>3181</v>
      </c>
      <c r="E2759" s="1" t="s">
        <v>3461</v>
      </c>
      <c r="F2759" s="1" t="s">
        <v>3472</v>
      </c>
      <c r="G2759" s="1">
        <v>133.44999999999999</v>
      </c>
      <c r="H2759" s="1">
        <v>5</v>
      </c>
      <c r="I2759" s="1">
        <f>Sales[[#This Row],[Selling Price]]*H2759</f>
        <v>667.25</v>
      </c>
      <c r="J2759" s="1">
        <f>VLOOKUP(Sales[[#This Row],[Product ID]],Products[],4,0)</f>
        <v>802.35</v>
      </c>
      <c r="K2759" s="1">
        <f>Sales[[#This Row],[Total Sales]]-Sales[[#This Row],[Cost price]]</f>
        <v>-135.10000000000002</v>
      </c>
      <c r="L2759" s="1" t="str">
        <f>TEXT(Sales[[#This Row],[Date and Time]],"dddd")</f>
        <v>Monday</v>
      </c>
      <c r="M2759" s="1" t="str">
        <f>TEXT(Sales[[#This Row],[Date and Time]],"mm")</f>
        <v>07</v>
      </c>
      <c r="N2759" s="10" t="str">
        <f>TEXT(Sales[[#This Row],[Date and Time]],"mmmm")</f>
        <v>July</v>
      </c>
    </row>
    <row r="2760" spans="1:14" x14ac:dyDescent="0.3">
      <c r="A2760" s="1" t="s">
        <v>6228</v>
      </c>
      <c r="B2760" s="2">
        <v>45360.028310185182</v>
      </c>
      <c r="C2760" s="1" t="s">
        <v>3370</v>
      </c>
      <c r="D2760" s="1" t="s">
        <v>434</v>
      </c>
      <c r="E2760" s="1" t="s">
        <v>3466</v>
      </c>
      <c r="F2760" s="1" t="s">
        <v>3472</v>
      </c>
      <c r="G2760" s="1">
        <v>1960.25</v>
      </c>
      <c r="H2760" s="1">
        <v>1</v>
      </c>
      <c r="I2760" s="1">
        <f>Sales[[#This Row],[Selling Price]]*H2760</f>
        <v>1960.25</v>
      </c>
      <c r="J2760" s="1">
        <f>VLOOKUP(Sales[[#This Row],[Product ID]],Products[],4,0)</f>
        <v>621.46</v>
      </c>
      <c r="K2760" s="1">
        <f>Sales[[#This Row],[Total Sales]]-Sales[[#This Row],[Cost price]]</f>
        <v>1338.79</v>
      </c>
      <c r="L2760" s="1" t="str">
        <f>TEXT(Sales[[#This Row],[Date and Time]],"dddd")</f>
        <v>Saturday</v>
      </c>
      <c r="M2760" s="1" t="str">
        <f>TEXT(Sales[[#This Row],[Date and Time]],"mm")</f>
        <v>03</v>
      </c>
      <c r="N2760" s="10" t="str">
        <f>TEXT(Sales[[#This Row],[Date and Time]],"mmmm")</f>
        <v>March</v>
      </c>
    </row>
    <row r="2761" spans="1:14" x14ac:dyDescent="0.3">
      <c r="A2761" s="1" t="s">
        <v>6229</v>
      </c>
      <c r="B2761" s="2">
        <v>45584.302141203705</v>
      </c>
      <c r="C2761" s="1" t="s">
        <v>3380</v>
      </c>
      <c r="D2761" s="1" t="s">
        <v>1113</v>
      </c>
      <c r="E2761" s="1" t="s">
        <v>3461</v>
      </c>
      <c r="F2761" s="1" t="s">
        <v>3467</v>
      </c>
      <c r="G2761" s="1">
        <v>1294.74</v>
      </c>
      <c r="H2761" s="1">
        <v>7</v>
      </c>
      <c r="I2761" s="1">
        <f>Sales[[#This Row],[Selling Price]]*H2761</f>
        <v>9063.18</v>
      </c>
      <c r="J2761" s="1">
        <f>VLOOKUP(Sales[[#This Row],[Product ID]],Products[],4,0)</f>
        <v>802.35</v>
      </c>
      <c r="K2761" s="1">
        <f>Sales[[#This Row],[Total Sales]]-Sales[[#This Row],[Cost price]]</f>
        <v>8260.83</v>
      </c>
      <c r="L2761" s="1" t="str">
        <f>TEXT(Sales[[#This Row],[Date and Time]],"dddd")</f>
        <v>Saturday</v>
      </c>
      <c r="M2761" s="1" t="str">
        <f>TEXT(Sales[[#This Row],[Date and Time]],"mm")</f>
        <v>10</v>
      </c>
      <c r="N2761" s="10" t="str">
        <f>TEXT(Sales[[#This Row],[Date and Time]],"mmmm")</f>
        <v>October</v>
      </c>
    </row>
    <row r="2762" spans="1:14" x14ac:dyDescent="0.3">
      <c r="A2762" s="1" t="s">
        <v>6230</v>
      </c>
      <c r="B2762" s="2">
        <v>45318.760115740741</v>
      </c>
      <c r="C2762" s="1" t="s">
        <v>3342</v>
      </c>
      <c r="D2762" s="1" t="s">
        <v>2780</v>
      </c>
      <c r="E2762" s="1" t="s">
        <v>3461</v>
      </c>
      <c r="F2762" s="1" t="s">
        <v>3476</v>
      </c>
      <c r="G2762" s="1">
        <v>721.92</v>
      </c>
      <c r="H2762" s="1">
        <v>2</v>
      </c>
      <c r="I2762" s="1">
        <f>Sales[[#This Row],[Selling Price]]*H2762</f>
        <v>1443.84</v>
      </c>
      <c r="J2762" s="1">
        <f>VLOOKUP(Sales[[#This Row],[Product ID]],Products[],4,0)</f>
        <v>961.3</v>
      </c>
      <c r="K2762" s="1">
        <f>Sales[[#This Row],[Total Sales]]-Sales[[#This Row],[Cost price]]</f>
        <v>482.53999999999996</v>
      </c>
      <c r="L2762" s="1" t="str">
        <f>TEXT(Sales[[#This Row],[Date and Time]],"dddd")</f>
        <v>Saturday</v>
      </c>
      <c r="M2762" s="1" t="str">
        <f>TEXT(Sales[[#This Row],[Date and Time]],"mm")</f>
        <v>01</v>
      </c>
      <c r="N2762" s="10" t="str">
        <f>TEXT(Sales[[#This Row],[Date and Time]],"mmmm")</f>
        <v>January</v>
      </c>
    </row>
    <row r="2763" spans="1:14" x14ac:dyDescent="0.3">
      <c r="A2763" s="1" t="s">
        <v>6231</v>
      </c>
      <c r="B2763" s="2">
        <v>45542.700798611113</v>
      </c>
      <c r="C2763" s="1" t="s">
        <v>3417</v>
      </c>
      <c r="D2763" s="1" t="s">
        <v>2467</v>
      </c>
      <c r="E2763" s="1" t="s">
        <v>3464</v>
      </c>
      <c r="F2763" s="1" t="s">
        <v>3462</v>
      </c>
      <c r="G2763" s="1">
        <v>1906.66</v>
      </c>
      <c r="H2763" s="1">
        <v>3</v>
      </c>
      <c r="I2763" s="1">
        <f>Sales[[#This Row],[Selling Price]]*H2763</f>
        <v>5719.9800000000005</v>
      </c>
      <c r="J2763" s="1">
        <f>VLOOKUP(Sales[[#This Row],[Product ID]],Products[],4,0)</f>
        <v>648.5</v>
      </c>
      <c r="K2763" s="1">
        <f>Sales[[#This Row],[Total Sales]]-Sales[[#This Row],[Cost price]]</f>
        <v>5071.4800000000005</v>
      </c>
      <c r="L2763" s="1" t="str">
        <f>TEXT(Sales[[#This Row],[Date and Time]],"dddd")</f>
        <v>Saturday</v>
      </c>
      <c r="M2763" s="1" t="str">
        <f>TEXT(Sales[[#This Row],[Date and Time]],"mm")</f>
        <v>09</v>
      </c>
      <c r="N2763" s="10" t="str">
        <f>TEXT(Sales[[#This Row],[Date and Time]],"mmmm")</f>
        <v>September</v>
      </c>
    </row>
    <row r="2764" spans="1:14" x14ac:dyDescent="0.3">
      <c r="A2764" s="1" t="s">
        <v>6232</v>
      </c>
      <c r="B2764" s="2">
        <v>45375.88726851852</v>
      </c>
      <c r="C2764" s="1" t="s">
        <v>3435</v>
      </c>
      <c r="D2764" s="1" t="s">
        <v>2120</v>
      </c>
      <c r="E2764" s="1" t="s">
        <v>3464</v>
      </c>
      <c r="F2764" s="1" t="s">
        <v>3472</v>
      </c>
      <c r="G2764" s="1">
        <v>1547.89</v>
      </c>
      <c r="H2764" s="1">
        <v>6</v>
      </c>
      <c r="I2764" s="1">
        <f>Sales[[#This Row],[Selling Price]]*H2764</f>
        <v>9287.34</v>
      </c>
      <c r="J2764" s="1">
        <f>VLOOKUP(Sales[[#This Row],[Product ID]],Products[],4,0)</f>
        <v>316.27</v>
      </c>
      <c r="K2764" s="1">
        <f>Sales[[#This Row],[Total Sales]]-Sales[[#This Row],[Cost price]]</f>
        <v>8971.07</v>
      </c>
      <c r="L2764" s="1" t="str">
        <f>TEXT(Sales[[#This Row],[Date and Time]],"dddd")</f>
        <v>Sunday</v>
      </c>
      <c r="M2764" s="1" t="str">
        <f>TEXT(Sales[[#This Row],[Date and Time]],"mm")</f>
        <v>03</v>
      </c>
      <c r="N2764" s="10" t="str">
        <f>TEXT(Sales[[#This Row],[Date and Time]],"mmmm")</f>
        <v>March</v>
      </c>
    </row>
    <row r="2765" spans="1:14" x14ac:dyDescent="0.3">
      <c r="A2765" s="1" t="s">
        <v>6233</v>
      </c>
      <c r="B2765" s="2">
        <v>45508.15084490741</v>
      </c>
      <c r="C2765" s="1" t="s">
        <v>3386</v>
      </c>
      <c r="D2765" s="1" t="s">
        <v>638</v>
      </c>
      <c r="E2765" s="1" t="s">
        <v>3471</v>
      </c>
      <c r="F2765" s="1" t="s">
        <v>3472</v>
      </c>
      <c r="G2765" s="1">
        <v>443.35</v>
      </c>
      <c r="H2765" s="1">
        <v>5</v>
      </c>
      <c r="I2765" s="1">
        <f>Sales[[#This Row],[Selling Price]]*H2765</f>
        <v>2216.75</v>
      </c>
      <c r="J2765" s="1">
        <f>VLOOKUP(Sales[[#This Row],[Product ID]],Products[],4,0)</f>
        <v>751.27</v>
      </c>
      <c r="K2765" s="1">
        <f>Sales[[#This Row],[Total Sales]]-Sales[[#This Row],[Cost price]]</f>
        <v>1465.48</v>
      </c>
      <c r="L2765" s="1" t="str">
        <f>TEXT(Sales[[#This Row],[Date and Time]],"dddd")</f>
        <v>Sunday</v>
      </c>
      <c r="M2765" s="1" t="str">
        <f>TEXT(Sales[[#This Row],[Date and Time]],"mm")</f>
        <v>08</v>
      </c>
      <c r="N2765" s="10" t="str">
        <f>TEXT(Sales[[#This Row],[Date and Time]],"mmmm")</f>
        <v>August</v>
      </c>
    </row>
    <row r="2766" spans="1:14" x14ac:dyDescent="0.3">
      <c r="A2766" s="1" t="s">
        <v>6234</v>
      </c>
      <c r="B2766" s="2">
        <v>45528.842974537038</v>
      </c>
      <c r="C2766" s="1" t="s">
        <v>3404</v>
      </c>
      <c r="D2766" s="1" t="s">
        <v>1201</v>
      </c>
      <c r="E2766" s="1" t="s">
        <v>3461</v>
      </c>
      <c r="F2766" s="1" t="s">
        <v>3469</v>
      </c>
      <c r="G2766" s="1">
        <v>1207.19</v>
      </c>
      <c r="H2766" s="1">
        <v>5</v>
      </c>
      <c r="I2766" s="1">
        <f>Sales[[#This Row],[Selling Price]]*H2766</f>
        <v>6035.9500000000007</v>
      </c>
      <c r="J2766" s="1">
        <f>VLOOKUP(Sales[[#This Row],[Product ID]],Products[],4,0)</f>
        <v>47.47</v>
      </c>
      <c r="K2766" s="1">
        <f>Sales[[#This Row],[Total Sales]]-Sales[[#This Row],[Cost price]]</f>
        <v>5988.4800000000005</v>
      </c>
      <c r="L2766" s="1" t="str">
        <f>TEXT(Sales[[#This Row],[Date and Time]],"dddd")</f>
        <v>Saturday</v>
      </c>
      <c r="M2766" s="1" t="str">
        <f>TEXT(Sales[[#This Row],[Date and Time]],"mm")</f>
        <v>08</v>
      </c>
      <c r="N2766" s="10" t="str">
        <f>TEXT(Sales[[#This Row],[Date and Time]],"mmmm")</f>
        <v>August</v>
      </c>
    </row>
    <row r="2767" spans="1:14" x14ac:dyDescent="0.3">
      <c r="A2767" s="1" t="s">
        <v>6235</v>
      </c>
      <c r="B2767" s="2">
        <v>45362.452662037038</v>
      </c>
      <c r="C2767" s="1" t="s">
        <v>3366</v>
      </c>
      <c r="D2767" s="1" t="s">
        <v>2999</v>
      </c>
      <c r="E2767" s="1" t="s">
        <v>3479</v>
      </c>
      <c r="F2767" s="1" t="s">
        <v>3469</v>
      </c>
      <c r="G2767" s="1">
        <v>1595.3</v>
      </c>
      <c r="H2767" s="1">
        <v>1</v>
      </c>
      <c r="I2767" s="1">
        <f>Sales[[#This Row],[Selling Price]]*H2767</f>
        <v>1595.3</v>
      </c>
      <c r="J2767" s="1">
        <f>VLOOKUP(Sales[[#This Row],[Product ID]],Products[],4,0)</f>
        <v>669.31</v>
      </c>
      <c r="K2767" s="1">
        <f>Sales[[#This Row],[Total Sales]]-Sales[[#This Row],[Cost price]]</f>
        <v>925.99</v>
      </c>
      <c r="L2767" s="1" t="str">
        <f>TEXT(Sales[[#This Row],[Date and Time]],"dddd")</f>
        <v>Monday</v>
      </c>
      <c r="M2767" s="1" t="str">
        <f>TEXT(Sales[[#This Row],[Date and Time]],"mm")</f>
        <v>03</v>
      </c>
      <c r="N2767" s="10" t="str">
        <f>TEXT(Sales[[#This Row],[Date and Time]],"mmmm")</f>
        <v>March</v>
      </c>
    </row>
    <row r="2768" spans="1:14" x14ac:dyDescent="0.3">
      <c r="A2768" s="1" t="s">
        <v>6236</v>
      </c>
      <c r="B2768" s="2">
        <v>45407.606770833336</v>
      </c>
      <c r="C2768" s="1" t="s">
        <v>3403</v>
      </c>
      <c r="D2768" s="1" t="s">
        <v>2415</v>
      </c>
      <c r="E2768" s="1" t="s">
        <v>3461</v>
      </c>
      <c r="F2768" s="1" t="s">
        <v>3462</v>
      </c>
      <c r="G2768" s="1">
        <v>164.47</v>
      </c>
      <c r="H2768" s="1">
        <v>3</v>
      </c>
      <c r="I2768" s="1">
        <f>Sales[[#This Row],[Selling Price]]*H2768</f>
        <v>493.40999999999997</v>
      </c>
      <c r="J2768" s="1">
        <f>VLOOKUP(Sales[[#This Row],[Product ID]],Products[],4,0)</f>
        <v>904.67</v>
      </c>
      <c r="K2768" s="1">
        <f>Sales[[#This Row],[Total Sales]]-Sales[[#This Row],[Cost price]]</f>
        <v>-411.26</v>
      </c>
      <c r="L2768" s="1" t="str">
        <f>TEXT(Sales[[#This Row],[Date and Time]],"dddd")</f>
        <v>Thursday</v>
      </c>
      <c r="M2768" s="1" t="str">
        <f>TEXT(Sales[[#This Row],[Date and Time]],"mm")</f>
        <v>04</v>
      </c>
      <c r="N2768" s="10" t="str">
        <f>TEXT(Sales[[#This Row],[Date and Time]],"mmmm")</f>
        <v>April</v>
      </c>
    </row>
    <row r="2769" spans="1:14" x14ac:dyDescent="0.3">
      <c r="A2769" s="1" t="s">
        <v>6237</v>
      </c>
      <c r="B2769" s="2">
        <v>45469.197638888887</v>
      </c>
      <c r="C2769" s="1" t="s">
        <v>3255</v>
      </c>
      <c r="D2769" s="1" t="s">
        <v>1389</v>
      </c>
      <c r="E2769" s="1" t="s">
        <v>3466</v>
      </c>
      <c r="F2769" s="1" t="s">
        <v>3472</v>
      </c>
      <c r="G2769" s="1">
        <v>91.79</v>
      </c>
      <c r="H2769" s="1">
        <v>9</v>
      </c>
      <c r="I2769" s="1">
        <f>Sales[[#This Row],[Selling Price]]*H2769</f>
        <v>826.11</v>
      </c>
      <c r="J2769" s="1">
        <f>VLOOKUP(Sales[[#This Row],[Product ID]],Products[],4,0)</f>
        <v>973.48</v>
      </c>
      <c r="K2769" s="1">
        <f>Sales[[#This Row],[Total Sales]]-Sales[[#This Row],[Cost price]]</f>
        <v>-147.37</v>
      </c>
      <c r="L2769" s="1" t="str">
        <f>TEXT(Sales[[#This Row],[Date and Time]],"dddd")</f>
        <v>Wednesday</v>
      </c>
      <c r="M2769" s="1" t="str">
        <f>TEXT(Sales[[#This Row],[Date and Time]],"mm")</f>
        <v>06</v>
      </c>
      <c r="N2769" s="10" t="str">
        <f>TEXT(Sales[[#This Row],[Date and Time]],"mmmm")</f>
        <v>June</v>
      </c>
    </row>
    <row r="2770" spans="1:14" x14ac:dyDescent="0.3">
      <c r="A2770" s="1" t="s">
        <v>6238</v>
      </c>
      <c r="B2770" s="2">
        <v>45595.631932870368</v>
      </c>
      <c r="C2770" s="1" t="s">
        <v>3393</v>
      </c>
      <c r="D2770" s="1" t="s">
        <v>2152</v>
      </c>
      <c r="E2770" s="1" t="s">
        <v>3479</v>
      </c>
      <c r="F2770" s="1" t="s">
        <v>3469</v>
      </c>
      <c r="G2770" s="1">
        <v>921.22</v>
      </c>
      <c r="H2770" s="1">
        <v>1</v>
      </c>
      <c r="I2770" s="1">
        <f>Sales[[#This Row],[Selling Price]]*H2770</f>
        <v>921.22</v>
      </c>
      <c r="J2770" s="1">
        <f>VLOOKUP(Sales[[#This Row],[Product ID]],Products[],4,0)</f>
        <v>368.41</v>
      </c>
      <c r="K2770" s="1">
        <f>Sales[[#This Row],[Total Sales]]-Sales[[#This Row],[Cost price]]</f>
        <v>552.80999999999995</v>
      </c>
      <c r="L2770" s="1" t="str">
        <f>TEXT(Sales[[#This Row],[Date and Time]],"dddd")</f>
        <v>Wednesday</v>
      </c>
      <c r="M2770" s="1" t="str">
        <f>TEXT(Sales[[#This Row],[Date and Time]],"mm")</f>
        <v>10</v>
      </c>
      <c r="N2770" s="10" t="str">
        <f>TEXT(Sales[[#This Row],[Date and Time]],"mmmm")</f>
        <v>October</v>
      </c>
    </row>
    <row r="2771" spans="1:14" x14ac:dyDescent="0.3">
      <c r="A2771" s="1" t="s">
        <v>6239</v>
      </c>
      <c r="B2771" s="2">
        <v>45389.117835648147</v>
      </c>
      <c r="C2771" s="1" t="s">
        <v>3385</v>
      </c>
      <c r="D2771" s="1" t="s">
        <v>2132</v>
      </c>
      <c r="E2771" s="1" t="s">
        <v>3461</v>
      </c>
      <c r="F2771" s="1" t="s">
        <v>3467</v>
      </c>
      <c r="G2771" s="1">
        <v>315.07</v>
      </c>
      <c r="H2771" s="1">
        <v>5</v>
      </c>
      <c r="I2771" s="1">
        <f>Sales[[#This Row],[Selling Price]]*H2771</f>
        <v>1575.35</v>
      </c>
      <c r="J2771" s="1">
        <f>VLOOKUP(Sales[[#This Row],[Product ID]],Products[],4,0)</f>
        <v>28.1</v>
      </c>
      <c r="K2771" s="1">
        <f>Sales[[#This Row],[Total Sales]]-Sales[[#This Row],[Cost price]]</f>
        <v>1547.25</v>
      </c>
      <c r="L2771" s="1" t="str">
        <f>TEXT(Sales[[#This Row],[Date and Time]],"dddd")</f>
        <v>Sunday</v>
      </c>
      <c r="M2771" s="1" t="str">
        <f>TEXT(Sales[[#This Row],[Date and Time]],"mm")</f>
        <v>04</v>
      </c>
      <c r="N2771" s="10" t="str">
        <f>TEXT(Sales[[#This Row],[Date and Time]],"mmmm")</f>
        <v>April</v>
      </c>
    </row>
    <row r="2772" spans="1:14" x14ac:dyDescent="0.3">
      <c r="A2772" s="1" t="s">
        <v>6240</v>
      </c>
      <c r="B2772" s="2">
        <v>45522.884155092594</v>
      </c>
      <c r="C2772" s="1" t="s">
        <v>3317</v>
      </c>
      <c r="D2772" s="1" t="s">
        <v>881</v>
      </c>
      <c r="E2772" s="1" t="s">
        <v>3464</v>
      </c>
      <c r="F2772" s="1" t="s">
        <v>3467</v>
      </c>
      <c r="G2772" s="1">
        <v>843.92</v>
      </c>
      <c r="H2772" s="1">
        <v>4</v>
      </c>
      <c r="I2772" s="1">
        <f>Sales[[#This Row],[Selling Price]]*H2772</f>
        <v>3375.68</v>
      </c>
      <c r="J2772" s="1">
        <f>VLOOKUP(Sales[[#This Row],[Product ID]],Products[],4,0)</f>
        <v>327.89</v>
      </c>
      <c r="K2772" s="1">
        <f>Sales[[#This Row],[Total Sales]]-Sales[[#This Row],[Cost price]]</f>
        <v>3047.79</v>
      </c>
      <c r="L2772" s="1" t="str">
        <f>TEXT(Sales[[#This Row],[Date and Time]],"dddd")</f>
        <v>Sunday</v>
      </c>
      <c r="M2772" s="1" t="str">
        <f>TEXT(Sales[[#This Row],[Date and Time]],"mm")</f>
        <v>08</v>
      </c>
      <c r="N2772" s="10" t="str">
        <f>TEXT(Sales[[#This Row],[Date and Time]],"mmmm")</f>
        <v>August</v>
      </c>
    </row>
    <row r="2773" spans="1:14" x14ac:dyDescent="0.3">
      <c r="A2773" s="1" t="s">
        <v>6241</v>
      </c>
      <c r="B2773" s="2">
        <v>45312.693449074075</v>
      </c>
      <c r="C2773" s="1" t="s">
        <v>3250</v>
      </c>
      <c r="D2773" s="1" t="s">
        <v>1908</v>
      </c>
      <c r="E2773" s="1" t="s">
        <v>3466</v>
      </c>
      <c r="F2773" s="1" t="s">
        <v>3476</v>
      </c>
      <c r="G2773" s="1">
        <v>55.57</v>
      </c>
      <c r="H2773" s="1">
        <v>6</v>
      </c>
      <c r="I2773" s="1">
        <f>Sales[[#This Row],[Selling Price]]*H2773</f>
        <v>333.42</v>
      </c>
      <c r="J2773" s="1">
        <f>VLOOKUP(Sales[[#This Row],[Product ID]],Products[],4,0)</f>
        <v>114.47</v>
      </c>
      <c r="K2773" s="1">
        <f>Sales[[#This Row],[Total Sales]]-Sales[[#This Row],[Cost price]]</f>
        <v>218.95000000000002</v>
      </c>
      <c r="L2773" s="1" t="str">
        <f>TEXT(Sales[[#This Row],[Date and Time]],"dddd")</f>
        <v>Sunday</v>
      </c>
      <c r="M2773" s="1" t="str">
        <f>TEXT(Sales[[#This Row],[Date and Time]],"mm")</f>
        <v>01</v>
      </c>
      <c r="N2773" s="10" t="str">
        <f>TEXT(Sales[[#This Row],[Date and Time]],"mmmm")</f>
        <v>January</v>
      </c>
    </row>
    <row r="2774" spans="1:14" x14ac:dyDescent="0.3">
      <c r="A2774" s="1" t="s">
        <v>6242</v>
      </c>
      <c r="B2774" s="2">
        <v>45592.886481481481</v>
      </c>
      <c r="C2774" s="1" t="s">
        <v>3436</v>
      </c>
      <c r="D2774" s="1" t="s">
        <v>2476</v>
      </c>
      <c r="E2774" s="1" t="s">
        <v>3466</v>
      </c>
      <c r="F2774" s="1" t="s">
        <v>3469</v>
      </c>
      <c r="G2774" s="1">
        <v>531.37</v>
      </c>
      <c r="H2774" s="1">
        <v>5</v>
      </c>
      <c r="I2774" s="1">
        <f>Sales[[#This Row],[Selling Price]]*H2774</f>
        <v>2656.85</v>
      </c>
      <c r="J2774" s="1">
        <f>VLOOKUP(Sales[[#This Row],[Product ID]],Products[],4,0)</f>
        <v>839.9</v>
      </c>
      <c r="K2774" s="1">
        <f>Sales[[#This Row],[Total Sales]]-Sales[[#This Row],[Cost price]]</f>
        <v>1816.9499999999998</v>
      </c>
      <c r="L2774" s="1" t="str">
        <f>TEXT(Sales[[#This Row],[Date and Time]],"dddd")</f>
        <v>Sunday</v>
      </c>
      <c r="M2774" s="1" t="str">
        <f>TEXT(Sales[[#This Row],[Date and Time]],"mm")</f>
        <v>10</v>
      </c>
      <c r="N2774" s="10" t="str">
        <f>TEXT(Sales[[#This Row],[Date and Time]],"mmmm")</f>
        <v>October</v>
      </c>
    </row>
    <row r="2775" spans="1:14" x14ac:dyDescent="0.3">
      <c r="A2775" s="1" t="s">
        <v>6243</v>
      </c>
      <c r="B2775" s="2">
        <v>45596.877951388888</v>
      </c>
      <c r="C2775" s="1" t="s">
        <v>3356</v>
      </c>
      <c r="D2775" s="1" t="s">
        <v>2352</v>
      </c>
      <c r="E2775" s="1" t="s">
        <v>3461</v>
      </c>
      <c r="F2775" s="1" t="s">
        <v>3472</v>
      </c>
      <c r="G2775" s="1">
        <v>48.89</v>
      </c>
      <c r="H2775" s="1">
        <v>3</v>
      </c>
      <c r="I2775" s="1">
        <f>Sales[[#This Row],[Selling Price]]*H2775</f>
        <v>146.67000000000002</v>
      </c>
      <c r="J2775" s="1">
        <f>VLOOKUP(Sales[[#This Row],[Product ID]],Products[],4,0)</f>
        <v>310.20999999999998</v>
      </c>
      <c r="K2775" s="1">
        <f>Sales[[#This Row],[Total Sales]]-Sales[[#This Row],[Cost price]]</f>
        <v>-163.53999999999996</v>
      </c>
      <c r="L2775" s="1" t="str">
        <f>TEXT(Sales[[#This Row],[Date and Time]],"dddd")</f>
        <v>Thursday</v>
      </c>
      <c r="M2775" s="1" t="str">
        <f>TEXT(Sales[[#This Row],[Date and Time]],"mm")</f>
        <v>10</v>
      </c>
      <c r="N2775" s="10" t="str">
        <f>TEXT(Sales[[#This Row],[Date and Time]],"mmmm")</f>
        <v>October</v>
      </c>
    </row>
    <row r="2776" spans="1:14" x14ac:dyDescent="0.3">
      <c r="A2776" s="1" t="s">
        <v>6244</v>
      </c>
      <c r="B2776" s="2">
        <v>45517.053217592591</v>
      </c>
      <c r="C2776" s="1" t="s">
        <v>3332</v>
      </c>
      <c r="D2776" s="1" t="s">
        <v>660</v>
      </c>
      <c r="E2776" s="1" t="s">
        <v>3464</v>
      </c>
      <c r="F2776" s="1" t="s">
        <v>3472</v>
      </c>
      <c r="G2776" s="1">
        <v>532.04999999999995</v>
      </c>
      <c r="H2776" s="1">
        <v>2</v>
      </c>
      <c r="I2776" s="1">
        <f>Sales[[#This Row],[Selling Price]]*H2776</f>
        <v>1064.0999999999999</v>
      </c>
      <c r="J2776" s="1">
        <f>VLOOKUP(Sales[[#This Row],[Product ID]],Products[],4,0)</f>
        <v>348.54</v>
      </c>
      <c r="K2776" s="1">
        <f>Sales[[#This Row],[Total Sales]]-Sales[[#This Row],[Cost price]]</f>
        <v>715.56</v>
      </c>
      <c r="L2776" s="1" t="str">
        <f>TEXT(Sales[[#This Row],[Date and Time]],"dddd")</f>
        <v>Tuesday</v>
      </c>
      <c r="M2776" s="1" t="str">
        <f>TEXT(Sales[[#This Row],[Date and Time]],"mm")</f>
        <v>08</v>
      </c>
      <c r="N2776" s="10" t="str">
        <f>TEXT(Sales[[#This Row],[Date and Time]],"mmmm")</f>
        <v>August</v>
      </c>
    </row>
    <row r="2777" spans="1:14" x14ac:dyDescent="0.3">
      <c r="A2777" s="1" t="s">
        <v>6245</v>
      </c>
      <c r="B2777" s="2">
        <v>45545.436365740738</v>
      </c>
      <c r="C2777" s="1" t="s">
        <v>3347</v>
      </c>
      <c r="D2777" s="1" t="s">
        <v>907</v>
      </c>
      <c r="E2777" s="1" t="s">
        <v>3466</v>
      </c>
      <c r="F2777" s="1" t="s">
        <v>3467</v>
      </c>
      <c r="G2777" s="1">
        <v>1163.99</v>
      </c>
      <c r="H2777" s="1">
        <v>1</v>
      </c>
      <c r="I2777" s="1">
        <f>Sales[[#This Row],[Selling Price]]*H2777</f>
        <v>1163.99</v>
      </c>
      <c r="J2777" s="1">
        <f>VLOOKUP(Sales[[#This Row],[Product ID]],Products[],4,0)</f>
        <v>211.14</v>
      </c>
      <c r="K2777" s="1">
        <f>Sales[[#This Row],[Total Sales]]-Sales[[#This Row],[Cost price]]</f>
        <v>952.85</v>
      </c>
      <c r="L2777" s="1" t="str">
        <f>TEXT(Sales[[#This Row],[Date and Time]],"dddd")</f>
        <v>Tuesday</v>
      </c>
      <c r="M2777" s="1" t="str">
        <f>TEXT(Sales[[#This Row],[Date and Time]],"mm")</f>
        <v>09</v>
      </c>
      <c r="N2777" s="10" t="str">
        <f>TEXT(Sales[[#This Row],[Date and Time]],"mmmm")</f>
        <v>September</v>
      </c>
    </row>
    <row r="2778" spans="1:14" x14ac:dyDescent="0.3">
      <c r="A2778" s="1" t="s">
        <v>6246</v>
      </c>
      <c r="B2778" s="2">
        <v>45344.838877314818</v>
      </c>
      <c r="C2778" s="1" t="s">
        <v>3401</v>
      </c>
      <c r="D2778" s="1" t="s">
        <v>761</v>
      </c>
      <c r="E2778" s="1" t="s">
        <v>3464</v>
      </c>
      <c r="F2778" s="1" t="s">
        <v>3462</v>
      </c>
      <c r="G2778" s="1">
        <v>207.1</v>
      </c>
      <c r="H2778" s="1">
        <v>9</v>
      </c>
      <c r="I2778" s="1">
        <f>Sales[[#This Row],[Selling Price]]*H2778</f>
        <v>1863.8999999999999</v>
      </c>
      <c r="J2778" s="1">
        <f>VLOOKUP(Sales[[#This Row],[Product ID]],Products[],4,0)</f>
        <v>93.21</v>
      </c>
      <c r="K2778" s="1">
        <f>Sales[[#This Row],[Total Sales]]-Sales[[#This Row],[Cost price]]</f>
        <v>1770.6899999999998</v>
      </c>
      <c r="L2778" s="1" t="str">
        <f>TEXT(Sales[[#This Row],[Date and Time]],"dddd")</f>
        <v>Thursday</v>
      </c>
      <c r="M2778" s="1" t="str">
        <f>TEXT(Sales[[#This Row],[Date and Time]],"mm")</f>
        <v>02</v>
      </c>
      <c r="N2778" s="10" t="str">
        <f>TEXT(Sales[[#This Row],[Date and Time]],"mmmm")</f>
        <v>February</v>
      </c>
    </row>
    <row r="2779" spans="1:14" x14ac:dyDescent="0.3">
      <c r="A2779" s="1" t="s">
        <v>6247</v>
      </c>
      <c r="B2779" s="2">
        <v>45483.14508101852</v>
      </c>
      <c r="C2779" s="1" t="s">
        <v>3324</v>
      </c>
      <c r="D2779" s="1" t="s">
        <v>2792</v>
      </c>
      <c r="E2779" s="1" t="s">
        <v>3464</v>
      </c>
      <c r="F2779" s="1" t="s">
        <v>3467</v>
      </c>
      <c r="G2779" s="1">
        <v>1858.68</v>
      </c>
      <c r="H2779" s="1">
        <v>1</v>
      </c>
      <c r="I2779" s="1">
        <f>Sales[[#This Row],[Selling Price]]*H2779</f>
        <v>1858.68</v>
      </c>
      <c r="J2779" s="1">
        <f>VLOOKUP(Sales[[#This Row],[Product ID]],Products[],4,0)</f>
        <v>427.85</v>
      </c>
      <c r="K2779" s="1">
        <f>Sales[[#This Row],[Total Sales]]-Sales[[#This Row],[Cost price]]</f>
        <v>1430.83</v>
      </c>
      <c r="L2779" s="1" t="str">
        <f>TEXT(Sales[[#This Row],[Date and Time]],"dddd")</f>
        <v>Wednesday</v>
      </c>
      <c r="M2779" s="1" t="str">
        <f>TEXT(Sales[[#This Row],[Date and Time]],"mm")</f>
        <v>07</v>
      </c>
      <c r="N2779" s="10" t="str">
        <f>TEXT(Sales[[#This Row],[Date and Time]],"mmmm")</f>
        <v>July</v>
      </c>
    </row>
    <row r="2780" spans="1:14" x14ac:dyDescent="0.3">
      <c r="A2780" s="1" t="s">
        <v>6248</v>
      </c>
      <c r="B2780" s="2">
        <v>45396.355127314811</v>
      </c>
      <c r="C2780" s="1" t="s">
        <v>3393</v>
      </c>
      <c r="D2780" s="1" t="s">
        <v>423</v>
      </c>
      <c r="E2780" s="1" t="s">
        <v>3479</v>
      </c>
      <c r="F2780" s="1" t="s">
        <v>3467</v>
      </c>
      <c r="G2780" s="1">
        <v>506.31</v>
      </c>
      <c r="H2780" s="1">
        <v>9</v>
      </c>
      <c r="I2780" s="1">
        <f>Sales[[#This Row],[Selling Price]]*H2780</f>
        <v>4556.79</v>
      </c>
      <c r="J2780" s="1">
        <f>VLOOKUP(Sales[[#This Row],[Product ID]],Products[],4,0)</f>
        <v>368.41</v>
      </c>
      <c r="K2780" s="1">
        <f>Sales[[#This Row],[Total Sales]]-Sales[[#This Row],[Cost price]]</f>
        <v>4188.38</v>
      </c>
      <c r="L2780" s="1" t="str">
        <f>TEXT(Sales[[#This Row],[Date and Time]],"dddd")</f>
        <v>Sunday</v>
      </c>
      <c r="M2780" s="1" t="str">
        <f>TEXT(Sales[[#This Row],[Date and Time]],"mm")</f>
        <v>04</v>
      </c>
      <c r="N2780" s="10" t="str">
        <f>TEXT(Sales[[#This Row],[Date and Time]],"mmmm")</f>
        <v>April</v>
      </c>
    </row>
    <row r="2781" spans="1:14" x14ac:dyDescent="0.3">
      <c r="A2781" s="1" t="s">
        <v>6249</v>
      </c>
      <c r="B2781" s="2">
        <v>45293.797222222223</v>
      </c>
      <c r="C2781" s="1" t="s">
        <v>3297</v>
      </c>
      <c r="D2781" s="1" t="s">
        <v>2681</v>
      </c>
      <c r="E2781" s="1" t="s">
        <v>3461</v>
      </c>
      <c r="F2781" s="1" t="s">
        <v>3462</v>
      </c>
      <c r="G2781" s="1">
        <v>1871.47</v>
      </c>
      <c r="H2781" s="1">
        <v>8</v>
      </c>
      <c r="I2781" s="1">
        <f>Sales[[#This Row],[Selling Price]]*H2781</f>
        <v>14971.76</v>
      </c>
      <c r="J2781" s="1">
        <f>VLOOKUP(Sales[[#This Row],[Product ID]],Products[],4,0)</f>
        <v>821.78</v>
      </c>
      <c r="K2781" s="1">
        <f>Sales[[#This Row],[Total Sales]]-Sales[[#This Row],[Cost price]]</f>
        <v>14149.98</v>
      </c>
      <c r="L2781" s="1" t="str">
        <f>TEXT(Sales[[#This Row],[Date and Time]],"dddd")</f>
        <v>Tuesday</v>
      </c>
      <c r="M2781" s="1" t="str">
        <f>TEXT(Sales[[#This Row],[Date and Time]],"mm")</f>
        <v>01</v>
      </c>
      <c r="N2781" s="10" t="str">
        <f>TEXT(Sales[[#This Row],[Date and Time]],"mmmm")</f>
        <v>January</v>
      </c>
    </row>
    <row r="2782" spans="1:14" x14ac:dyDescent="0.3">
      <c r="A2782" s="1" t="s">
        <v>6250</v>
      </c>
      <c r="B2782" s="2">
        <v>45342.252210648148</v>
      </c>
      <c r="C2782" s="1" t="s">
        <v>3293</v>
      </c>
      <c r="D2782" s="1" t="s">
        <v>130</v>
      </c>
      <c r="E2782" s="1" t="s">
        <v>3479</v>
      </c>
      <c r="F2782" s="1" t="s">
        <v>3472</v>
      </c>
      <c r="G2782" s="1">
        <v>528.77</v>
      </c>
      <c r="H2782" s="1">
        <v>7</v>
      </c>
      <c r="I2782" s="1">
        <f>Sales[[#This Row],[Selling Price]]*H2782</f>
        <v>3701.39</v>
      </c>
      <c r="J2782" s="1">
        <f>VLOOKUP(Sales[[#This Row],[Product ID]],Products[],4,0)</f>
        <v>174.99</v>
      </c>
      <c r="K2782" s="1">
        <f>Sales[[#This Row],[Total Sales]]-Sales[[#This Row],[Cost price]]</f>
        <v>3526.3999999999996</v>
      </c>
      <c r="L2782" s="1" t="str">
        <f>TEXT(Sales[[#This Row],[Date and Time]],"dddd")</f>
        <v>Tuesday</v>
      </c>
      <c r="M2782" s="1" t="str">
        <f>TEXT(Sales[[#This Row],[Date and Time]],"mm")</f>
        <v>02</v>
      </c>
      <c r="N2782" s="10" t="str">
        <f>TEXT(Sales[[#This Row],[Date and Time]],"mmmm")</f>
        <v>February</v>
      </c>
    </row>
    <row r="2783" spans="1:14" x14ac:dyDescent="0.3">
      <c r="A2783" s="1" t="s">
        <v>6251</v>
      </c>
      <c r="B2783" s="2">
        <v>45609.063379629632</v>
      </c>
      <c r="C2783" s="1" t="s">
        <v>3383</v>
      </c>
      <c r="D2783" s="1" t="s">
        <v>1695</v>
      </c>
      <c r="E2783" s="1" t="s">
        <v>3466</v>
      </c>
      <c r="F2783" s="1" t="s">
        <v>3462</v>
      </c>
      <c r="G2783" s="1">
        <v>406.27</v>
      </c>
      <c r="H2783" s="1">
        <v>4</v>
      </c>
      <c r="I2783" s="1">
        <f>Sales[[#This Row],[Selling Price]]*H2783</f>
        <v>1625.08</v>
      </c>
      <c r="J2783" s="1">
        <f>VLOOKUP(Sales[[#This Row],[Product ID]],Products[],4,0)</f>
        <v>692.63</v>
      </c>
      <c r="K2783" s="1">
        <f>Sales[[#This Row],[Total Sales]]-Sales[[#This Row],[Cost price]]</f>
        <v>932.44999999999993</v>
      </c>
      <c r="L2783" s="1" t="str">
        <f>TEXT(Sales[[#This Row],[Date and Time]],"dddd")</f>
        <v>Wednesday</v>
      </c>
      <c r="M2783" s="1" t="str">
        <f>TEXT(Sales[[#This Row],[Date and Time]],"mm")</f>
        <v>11</v>
      </c>
      <c r="N2783" s="10" t="str">
        <f>TEXT(Sales[[#This Row],[Date and Time]],"mmmm")</f>
        <v>November</v>
      </c>
    </row>
    <row r="2784" spans="1:14" x14ac:dyDescent="0.3">
      <c r="A2784" s="1" t="s">
        <v>6252</v>
      </c>
      <c r="B2784" s="2">
        <v>45562.12872685185</v>
      </c>
      <c r="C2784" s="1" t="s">
        <v>3363</v>
      </c>
      <c r="D2784" s="1" t="s">
        <v>32</v>
      </c>
      <c r="E2784" s="1" t="s">
        <v>3466</v>
      </c>
      <c r="F2784" s="1" t="s">
        <v>3467</v>
      </c>
      <c r="G2784" s="1">
        <v>615.73</v>
      </c>
      <c r="H2784" s="1">
        <v>6</v>
      </c>
      <c r="I2784" s="1">
        <f>Sales[[#This Row],[Selling Price]]*H2784</f>
        <v>3694.38</v>
      </c>
      <c r="J2784" s="1">
        <f>VLOOKUP(Sales[[#This Row],[Product ID]],Products[],4,0)</f>
        <v>678.93</v>
      </c>
      <c r="K2784" s="1">
        <f>Sales[[#This Row],[Total Sales]]-Sales[[#This Row],[Cost price]]</f>
        <v>3015.4500000000003</v>
      </c>
      <c r="L2784" s="1" t="str">
        <f>TEXT(Sales[[#This Row],[Date and Time]],"dddd")</f>
        <v>Friday</v>
      </c>
      <c r="M2784" s="1" t="str">
        <f>TEXT(Sales[[#This Row],[Date and Time]],"mm")</f>
        <v>09</v>
      </c>
      <c r="N2784" s="10" t="str">
        <f>TEXT(Sales[[#This Row],[Date and Time]],"mmmm")</f>
        <v>September</v>
      </c>
    </row>
    <row r="2785" spans="1:14" x14ac:dyDescent="0.3">
      <c r="A2785" s="1" t="s">
        <v>6253</v>
      </c>
      <c r="B2785" s="2">
        <v>45558.131539351853</v>
      </c>
      <c r="C2785" s="1" t="s">
        <v>3366</v>
      </c>
      <c r="D2785" s="1" t="s">
        <v>1110</v>
      </c>
      <c r="E2785" s="1" t="s">
        <v>3471</v>
      </c>
      <c r="F2785" s="1" t="s">
        <v>3472</v>
      </c>
      <c r="G2785" s="1">
        <v>1082.99</v>
      </c>
      <c r="H2785" s="1">
        <v>6</v>
      </c>
      <c r="I2785" s="1">
        <f>Sales[[#This Row],[Selling Price]]*H2785</f>
        <v>6497.9400000000005</v>
      </c>
      <c r="J2785" s="1">
        <f>VLOOKUP(Sales[[#This Row],[Product ID]],Products[],4,0)</f>
        <v>669.31</v>
      </c>
      <c r="K2785" s="1">
        <f>Sales[[#This Row],[Total Sales]]-Sales[[#This Row],[Cost price]]</f>
        <v>5828.630000000001</v>
      </c>
      <c r="L2785" s="1" t="str">
        <f>TEXT(Sales[[#This Row],[Date and Time]],"dddd")</f>
        <v>Monday</v>
      </c>
      <c r="M2785" s="1" t="str">
        <f>TEXT(Sales[[#This Row],[Date and Time]],"mm")</f>
        <v>09</v>
      </c>
      <c r="N2785" s="10" t="str">
        <f>TEXT(Sales[[#This Row],[Date and Time]],"mmmm")</f>
        <v>September</v>
      </c>
    </row>
    <row r="2786" spans="1:14" x14ac:dyDescent="0.3">
      <c r="A2786" s="1" t="s">
        <v>6254</v>
      </c>
      <c r="B2786" s="2">
        <v>45466.451782407406</v>
      </c>
      <c r="C2786" s="1" t="s">
        <v>3277</v>
      </c>
      <c r="D2786" s="1" t="s">
        <v>2804</v>
      </c>
      <c r="E2786" s="1" t="s">
        <v>3479</v>
      </c>
      <c r="F2786" s="1" t="s">
        <v>3472</v>
      </c>
      <c r="G2786" s="1">
        <v>1239.4100000000001</v>
      </c>
      <c r="H2786" s="1">
        <v>8</v>
      </c>
      <c r="I2786" s="1">
        <f>Sales[[#This Row],[Selling Price]]*H2786</f>
        <v>9915.2800000000007</v>
      </c>
      <c r="J2786" s="1">
        <f>VLOOKUP(Sales[[#This Row],[Product ID]],Products[],4,0)</f>
        <v>439.15</v>
      </c>
      <c r="K2786" s="1">
        <f>Sales[[#This Row],[Total Sales]]-Sales[[#This Row],[Cost price]]</f>
        <v>9476.130000000001</v>
      </c>
      <c r="L2786" s="1" t="str">
        <f>TEXT(Sales[[#This Row],[Date and Time]],"dddd")</f>
        <v>Sunday</v>
      </c>
      <c r="M2786" s="1" t="str">
        <f>TEXT(Sales[[#This Row],[Date and Time]],"mm")</f>
        <v>06</v>
      </c>
      <c r="N2786" s="10" t="str">
        <f>TEXT(Sales[[#This Row],[Date and Time]],"mmmm")</f>
        <v>June</v>
      </c>
    </row>
    <row r="2787" spans="1:14" x14ac:dyDescent="0.3">
      <c r="A2787" s="1" t="s">
        <v>6255</v>
      </c>
      <c r="B2787" s="2">
        <v>45600.919409722221</v>
      </c>
      <c r="C2787" s="1" t="s">
        <v>3264</v>
      </c>
      <c r="D2787" s="1" t="s">
        <v>2307</v>
      </c>
      <c r="E2787" s="1" t="s">
        <v>3471</v>
      </c>
      <c r="F2787" s="1" t="s">
        <v>3462</v>
      </c>
      <c r="G2787" s="1">
        <v>63.36</v>
      </c>
      <c r="H2787" s="1">
        <v>9</v>
      </c>
      <c r="I2787" s="1">
        <f>Sales[[#This Row],[Selling Price]]*H2787</f>
        <v>570.24</v>
      </c>
      <c r="J2787" s="1">
        <f>VLOOKUP(Sales[[#This Row],[Product ID]],Products[],4,0)</f>
        <v>249.12</v>
      </c>
      <c r="K2787" s="1">
        <f>Sales[[#This Row],[Total Sales]]-Sales[[#This Row],[Cost price]]</f>
        <v>321.12</v>
      </c>
      <c r="L2787" s="1" t="str">
        <f>TEXT(Sales[[#This Row],[Date and Time]],"dddd")</f>
        <v>Monday</v>
      </c>
      <c r="M2787" s="1" t="str">
        <f>TEXT(Sales[[#This Row],[Date and Time]],"mm")</f>
        <v>11</v>
      </c>
      <c r="N2787" s="10" t="str">
        <f>TEXT(Sales[[#This Row],[Date and Time]],"mmmm")</f>
        <v>November</v>
      </c>
    </row>
    <row r="2788" spans="1:14" x14ac:dyDescent="0.3">
      <c r="A2788" s="1" t="s">
        <v>6256</v>
      </c>
      <c r="B2788" s="2">
        <v>45503.683032407411</v>
      </c>
      <c r="C2788" s="1" t="s">
        <v>3355</v>
      </c>
      <c r="D2788" s="1" t="s">
        <v>895</v>
      </c>
      <c r="E2788" s="1" t="s">
        <v>3471</v>
      </c>
      <c r="F2788" s="1" t="s">
        <v>3467</v>
      </c>
      <c r="G2788" s="1">
        <v>1366.86</v>
      </c>
      <c r="H2788" s="1">
        <v>10</v>
      </c>
      <c r="I2788" s="1">
        <f>Sales[[#This Row],[Selling Price]]*H2788</f>
        <v>13668.599999999999</v>
      </c>
      <c r="J2788" s="1">
        <f>VLOOKUP(Sales[[#This Row],[Product ID]],Products[],4,0)</f>
        <v>889.08</v>
      </c>
      <c r="K2788" s="1">
        <f>Sales[[#This Row],[Total Sales]]-Sales[[#This Row],[Cost price]]</f>
        <v>12779.519999999999</v>
      </c>
      <c r="L2788" s="1" t="str">
        <f>TEXT(Sales[[#This Row],[Date and Time]],"dddd")</f>
        <v>Tuesday</v>
      </c>
      <c r="M2788" s="1" t="str">
        <f>TEXT(Sales[[#This Row],[Date and Time]],"mm")</f>
        <v>07</v>
      </c>
      <c r="N2788" s="10" t="str">
        <f>TEXT(Sales[[#This Row],[Date and Time]],"mmmm")</f>
        <v>July</v>
      </c>
    </row>
    <row r="2789" spans="1:14" x14ac:dyDescent="0.3">
      <c r="A2789" s="1" t="s">
        <v>6257</v>
      </c>
      <c r="B2789" s="2">
        <v>45419.531099537038</v>
      </c>
      <c r="C2789" s="1" t="s">
        <v>3326</v>
      </c>
      <c r="D2789" s="1" t="s">
        <v>2355</v>
      </c>
      <c r="E2789" s="1" t="s">
        <v>3471</v>
      </c>
      <c r="F2789" s="1" t="s">
        <v>3472</v>
      </c>
      <c r="G2789" s="1">
        <v>175.1</v>
      </c>
      <c r="H2789" s="1">
        <v>3</v>
      </c>
      <c r="I2789" s="1">
        <f>Sales[[#This Row],[Selling Price]]*H2789</f>
        <v>525.29999999999995</v>
      </c>
      <c r="J2789" s="1">
        <f>VLOOKUP(Sales[[#This Row],[Product ID]],Products[],4,0)</f>
        <v>703.67</v>
      </c>
      <c r="K2789" s="1">
        <f>Sales[[#This Row],[Total Sales]]-Sales[[#This Row],[Cost price]]</f>
        <v>-178.37</v>
      </c>
      <c r="L2789" s="1" t="str">
        <f>TEXT(Sales[[#This Row],[Date and Time]],"dddd")</f>
        <v>Tuesday</v>
      </c>
      <c r="M2789" s="1" t="str">
        <f>TEXT(Sales[[#This Row],[Date and Time]],"mm")</f>
        <v>05</v>
      </c>
      <c r="N2789" s="10" t="str">
        <f>TEXT(Sales[[#This Row],[Date and Time]],"mmmm")</f>
        <v>May</v>
      </c>
    </row>
    <row r="2790" spans="1:14" x14ac:dyDescent="0.3">
      <c r="A2790" s="1" t="s">
        <v>6258</v>
      </c>
      <c r="B2790" s="2">
        <v>45609.087083333332</v>
      </c>
      <c r="C2790" s="1" t="s">
        <v>3320</v>
      </c>
      <c r="D2790" s="1" t="s">
        <v>631</v>
      </c>
      <c r="E2790" s="1" t="s">
        <v>3461</v>
      </c>
      <c r="F2790" s="1" t="s">
        <v>3467</v>
      </c>
      <c r="G2790" s="1">
        <v>555.09</v>
      </c>
      <c r="H2790" s="1">
        <v>1</v>
      </c>
      <c r="I2790" s="1">
        <f>Sales[[#This Row],[Selling Price]]*H2790</f>
        <v>555.09</v>
      </c>
      <c r="J2790" s="1">
        <f>VLOOKUP(Sales[[#This Row],[Product ID]],Products[],4,0)</f>
        <v>878.74</v>
      </c>
      <c r="K2790" s="1">
        <f>Sales[[#This Row],[Total Sales]]-Sales[[#This Row],[Cost price]]</f>
        <v>-323.64999999999998</v>
      </c>
      <c r="L2790" s="1" t="str">
        <f>TEXT(Sales[[#This Row],[Date and Time]],"dddd")</f>
        <v>Wednesday</v>
      </c>
      <c r="M2790" s="1" t="str">
        <f>TEXT(Sales[[#This Row],[Date and Time]],"mm")</f>
        <v>11</v>
      </c>
      <c r="N2790" s="10" t="str">
        <f>TEXT(Sales[[#This Row],[Date and Time]],"mmmm")</f>
        <v>November</v>
      </c>
    </row>
    <row r="2791" spans="1:14" x14ac:dyDescent="0.3">
      <c r="A2791" s="1" t="s">
        <v>6259</v>
      </c>
      <c r="B2791" s="2">
        <v>45355.81832175926</v>
      </c>
      <c r="C2791" s="1" t="s">
        <v>3282</v>
      </c>
      <c r="D2791" s="1" t="s">
        <v>1649</v>
      </c>
      <c r="E2791" s="1" t="s">
        <v>3479</v>
      </c>
      <c r="F2791" s="1" t="s">
        <v>3472</v>
      </c>
      <c r="G2791" s="1">
        <v>1819.1</v>
      </c>
      <c r="H2791" s="1">
        <v>3</v>
      </c>
      <c r="I2791" s="1">
        <f>Sales[[#This Row],[Selling Price]]*H2791</f>
        <v>5457.2999999999993</v>
      </c>
      <c r="J2791" s="1">
        <f>VLOOKUP(Sales[[#This Row],[Product ID]],Products[],4,0)</f>
        <v>707.26</v>
      </c>
      <c r="K2791" s="1">
        <f>Sales[[#This Row],[Total Sales]]-Sales[[#This Row],[Cost price]]</f>
        <v>4750.0399999999991</v>
      </c>
      <c r="L2791" s="1" t="str">
        <f>TEXT(Sales[[#This Row],[Date and Time]],"dddd")</f>
        <v>Monday</v>
      </c>
      <c r="M2791" s="1" t="str">
        <f>TEXT(Sales[[#This Row],[Date and Time]],"mm")</f>
        <v>03</v>
      </c>
      <c r="N2791" s="10" t="str">
        <f>TEXT(Sales[[#This Row],[Date and Time]],"mmmm")</f>
        <v>March</v>
      </c>
    </row>
    <row r="2792" spans="1:14" x14ac:dyDescent="0.3">
      <c r="A2792" s="1" t="s">
        <v>6260</v>
      </c>
      <c r="B2792" s="2">
        <v>45532.376168981478</v>
      </c>
      <c r="C2792" s="1" t="s">
        <v>3343</v>
      </c>
      <c r="D2792" s="1" t="s">
        <v>798</v>
      </c>
      <c r="E2792" s="1" t="s">
        <v>3466</v>
      </c>
      <c r="F2792" s="1" t="s">
        <v>3476</v>
      </c>
      <c r="G2792" s="1">
        <v>152</v>
      </c>
      <c r="H2792" s="1">
        <v>1</v>
      </c>
      <c r="I2792" s="1">
        <f>Sales[[#This Row],[Selling Price]]*H2792</f>
        <v>152</v>
      </c>
      <c r="J2792" s="1">
        <f>VLOOKUP(Sales[[#This Row],[Product ID]],Products[],4,0)</f>
        <v>105.91</v>
      </c>
      <c r="K2792" s="1">
        <f>Sales[[#This Row],[Total Sales]]-Sales[[#This Row],[Cost price]]</f>
        <v>46.09</v>
      </c>
      <c r="L2792" s="1" t="str">
        <f>TEXT(Sales[[#This Row],[Date and Time]],"dddd")</f>
        <v>Wednesday</v>
      </c>
      <c r="M2792" s="1" t="str">
        <f>TEXT(Sales[[#This Row],[Date and Time]],"mm")</f>
        <v>08</v>
      </c>
      <c r="N2792" s="10" t="str">
        <f>TEXT(Sales[[#This Row],[Date and Time]],"mmmm")</f>
        <v>August</v>
      </c>
    </row>
    <row r="2793" spans="1:14" x14ac:dyDescent="0.3">
      <c r="A2793" s="1" t="s">
        <v>6261</v>
      </c>
      <c r="B2793" s="2">
        <v>45426.782997685186</v>
      </c>
      <c r="C2793" s="1" t="s">
        <v>3276</v>
      </c>
      <c r="D2793" s="1" t="s">
        <v>2981</v>
      </c>
      <c r="E2793" s="1" t="s">
        <v>3461</v>
      </c>
      <c r="F2793" s="1" t="s">
        <v>3476</v>
      </c>
      <c r="G2793" s="1">
        <v>1609.56</v>
      </c>
      <c r="H2793" s="1">
        <v>7</v>
      </c>
      <c r="I2793" s="1">
        <f>Sales[[#This Row],[Selling Price]]*H2793</f>
        <v>11266.92</v>
      </c>
      <c r="J2793" s="1">
        <f>VLOOKUP(Sales[[#This Row],[Product ID]],Products[],4,0)</f>
        <v>736.41</v>
      </c>
      <c r="K2793" s="1">
        <f>Sales[[#This Row],[Total Sales]]-Sales[[#This Row],[Cost price]]</f>
        <v>10530.51</v>
      </c>
      <c r="L2793" s="1" t="str">
        <f>TEXT(Sales[[#This Row],[Date and Time]],"dddd")</f>
        <v>Tuesday</v>
      </c>
      <c r="M2793" s="1" t="str">
        <f>TEXT(Sales[[#This Row],[Date and Time]],"mm")</f>
        <v>05</v>
      </c>
      <c r="N2793" s="10" t="str">
        <f>TEXT(Sales[[#This Row],[Date and Time]],"mmmm")</f>
        <v>May</v>
      </c>
    </row>
    <row r="2794" spans="1:14" x14ac:dyDescent="0.3">
      <c r="A2794" s="1" t="s">
        <v>6262</v>
      </c>
      <c r="B2794" s="2">
        <v>45493.08829861111</v>
      </c>
      <c r="C2794" s="1" t="s">
        <v>3243</v>
      </c>
      <c r="D2794" s="1" t="s">
        <v>527</v>
      </c>
      <c r="E2794" s="1" t="s">
        <v>3464</v>
      </c>
      <c r="F2794" s="1" t="s">
        <v>3476</v>
      </c>
      <c r="G2794" s="1">
        <v>826.8</v>
      </c>
      <c r="H2794" s="1">
        <v>6</v>
      </c>
      <c r="I2794" s="1">
        <f>Sales[[#This Row],[Selling Price]]*H2794</f>
        <v>4960.7999999999993</v>
      </c>
      <c r="J2794" s="1">
        <f>VLOOKUP(Sales[[#This Row],[Product ID]],Products[],4,0)</f>
        <v>132.38999999999999</v>
      </c>
      <c r="K2794" s="1">
        <f>Sales[[#This Row],[Total Sales]]-Sales[[#This Row],[Cost price]]</f>
        <v>4828.4099999999989</v>
      </c>
      <c r="L2794" s="1" t="str">
        <f>TEXT(Sales[[#This Row],[Date and Time]],"dddd")</f>
        <v>Saturday</v>
      </c>
      <c r="M2794" s="1" t="str">
        <f>TEXT(Sales[[#This Row],[Date and Time]],"mm")</f>
        <v>07</v>
      </c>
      <c r="N2794" s="10" t="str">
        <f>TEXT(Sales[[#This Row],[Date and Time]],"mmmm")</f>
        <v>July</v>
      </c>
    </row>
    <row r="2795" spans="1:14" x14ac:dyDescent="0.3">
      <c r="A2795" s="1" t="s">
        <v>6263</v>
      </c>
      <c r="B2795" s="2">
        <v>45373.893634259257</v>
      </c>
      <c r="C2795" s="1" t="s">
        <v>3380</v>
      </c>
      <c r="D2795" s="1" t="s">
        <v>823</v>
      </c>
      <c r="E2795" s="1" t="s">
        <v>3471</v>
      </c>
      <c r="F2795" s="1" t="s">
        <v>3467</v>
      </c>
      <c r="G2795" s="1">
        <v>1445.82</v>
      </c>
      <c r="H2795" s="1">
        <v>10</v>
      </c>
      <c r="I2795" s="1">
        <f>Sales[[#This Row],[Selling Price]]*H2795</f>
        <v>14458.199999999999</v>
      </c>
      <c r="J2795" s="1">
        <f>VLOOKUP(Sales[[#This Row],[Product ID]],Products[],4,0)</f>
        <v>802.35</v>
      </c>
      <c r="K2795" s="1">
        <f>Sales[[#This Row],[Total Sales]]-Sales[[#This Row],[Cost price]]</f>
        <v>13655.849999999999</v>
      </c>
      <c r="L2795" s="1" t="str">
        <f>TEXT(Sales[[#This Row],[Date and Time]],"dddd")</f>
        <v>Friday</v>
      </c>
      <c r="M2795" s="1" t="str">
        <f>TEXT(Sales[[#This Row],[Date and Time]],"mm")</f>
        <v>03</v>
      </c>
      <c r="N2795" s="10" t="str">
        <f>TEXT(Sales[[#This Row],[Date and Time]],"mmmm")</f>
        <v>March</v>
      </c>
    </row>
    <row r="2796" spans="1:14" x14ac:dyDescent="0.3">
      <c r="A2796" s="1" t="s">
        <v>6264</v>
      </c>
      <c r="B2796" s="2">
        <v>45434.854328703703</v>
      </c>
      <c r="C2796" s="1" t="s">
        <v>3267</v>
      </c>
      <c r="D2796" s="1" t="s">
        <v>1644</v>
      </c>
      <c r="E2796" s="1" t="s">
        <v>3461</v>
      </c>
      <c r="F2796" s="1" t="s">
        <v>3472</v>
      </c>
      <c r="G2796" s="1">
        <v>1614.32</v>
      </c>
      <c r="H2796" s="1">
        <v>10</v>
      </c>
      <c r="I2796" s="1">
        <f>Sales[[#This Row],[Selling Price]]*H2796</f>
        <v>16143.199999999999</v>
      </c>
      <c r="J2796" s="1">
        <f>VLOOKUP(Sales[[#This Row],[Product ID]],Products[],4,0)</f>
        <v>465.59</v>
      </c>
      <c r="K2796" s="1">
        <f>Sales[[#This Row],[Total Sales]]-Sales[[#This Row],[Cost price]]</f>
        <v>15677.609999999999</v>
      </c>
      <c r="L2796" s="1" t="str">
        <f>TEXT(Sales[[#This Row],[Date and Time]],"dddd")</f>
        <v>Wednesday</v>
      </c>
      <c r="M2796" s="1" t="str">
        <f>TEXT(Sales[[#This Row],[Date and Time]],"mm")</f>
        <v>05</v>
      </c>
      <c r="N2796" s="10" t="str">
        <f>TEXT(Sales[[#This Row],[Date and Time]],"mmmm")</f>
        <v>May</v>
      </c>
    </row>
    <row r="2797" spans="1:14" x14ac:dyDescent="0.3">
      <c r="A2797" s="1" t="s">
        <v>6265</v>
      </c>
      <c r="B2797" s="2">
        <v>45325.561736111114</v>
      </c>
      <c r="C2797" s="1" t="s">
        <v>3292</v>
      </c>
      <c r="D2797" s="1" t="s">
        <v>2529</v>
      </c>
      <c r="E2797" s="1" t="s">
        <v>3464</v>
      </c>
      <c r="F2797" s="1" t="s">
        <v>3472</v>
      </c>
      <c r="G2797" s="1">
        <v>1040.1300000000001</v>
      </c>
      <c r="H2797" s="1">
        <v>8</v>
      </c>
      <c r="I2797" s="1">
        <f>Sales[[#This Row],[Selling Price]]*H2797</f>
        <v>8321.0400000000009</v>
      </c>
      <c r="J2797" s="1">
        <f>VLOOKUP(Sales[[#This Row],[Product ID]],Products[],4,0)</f>
        <v>321.19</v>
      </c>
      <c r="K2797" s="1">
        <f>Sales[[#This Row],[Total Sales]]-Sales[[#This Row],[Cost price]]</f>
        <v>7999.8500000000013</v>
      </c>
      <c r="L2797" s="1" t="str">
        <f>TEXT(Sales[[#This Row],[Date and Time]],"dddd")</f>
        <v>Saturday</v>
      </c>
      <c r="M2797" s="1" t="str">
        <f>TEXT(Sales[[#This Row],[Date and Time]],"mm")</f>
        <v>02</v>
      </c>
      <c r="N2797" s="10" t="str">
        <f>TEXT(Sales[[#This Row],[Date and Time]],"mmmm")</f>
        <v>February</v>
      </c>
    </row>
    <row r="2798" spans="1:14" x14ac:dyDescent="0.3">
      <c r="A2798" s="1" t="s">
        <v>6266</v>
      </c>
      <c r="B2798" s="2">
        <v>45533.660671296297</v>
      </c>
      <c r="C2798" s="1" t="s">
        <v>3410</v>
      </c>
      <c r="D2798" s="1" t="s">
        <v>2553</v>
      </c>
      <c r="E2798" s="1" t="s">
        <v>3471</v>
      </c>
      <c r="F2798" s="1" t="s">
        <v>3467</v>
      </c>
      <c r="G2798" s="1">
        <v>39.880000000000003</v>
      </c>
      <c r="H2798" s="1">
        <v>3</v>
      </c>
      <c r="I2798" s="1">
        <f>Sales[[#This Row],[Selling Price]]*H2798</f>
        <v>119.64000000000001</v>
      </c>
      <c r="J2798" s="1">
        <f>VLOOKUP(Sales[[#This Row],[Product ID]],Products[],4,0)</f>
        <v>152.68</v>
      </c>
      <c r="K2798" s="1">
        <f>Sales[[#This Row],[Total Sales]]-Sales[[#This Row],[Cost price]]</f>
        <v>-33.039999999999992</v>
      </c>
      <c r="L2798" s="1" t="str">
        <f>TEXT(Sales[[#This Row],[Date and Time]],"dddd")</f>
        <v>Thursday</v>
      </c>
      <c r="M2798" s="1" t="str">
        <f>TEXT(Sales[[#This Row],[Date and Time]],"mm")</f>
        <v>08</v>
      </c>
      <c r="N2798" s="10" t="str">
        <f>TEXT(Sales[[#This Row],[Date and Time]],"mmmm")</f>
        <v>August</v>
      </c>
    </row>
    <row r="2799" spans="1:14" x14ac:dyDescent="0.3">
      <c r="A2799" s="1" t="s">
        <v>6267</v>
      </c>
      <c r="B2799" s="2">
        <v>45371.260578703703</v>
      </c>
      <c r="C2799" s="1" t="s">
        <v>3249</v>
      </c>
      <c r="D2799" s="1" t="s">
        <v>1843</v>
      </c>
      <c r="E2799" s="1" t="s">
        <v>3464</v>
      </c>
      <c r="F2799" s="1" t="s">
        <v>3472</v>
      </c>
      <c r="G2799" s="1">
        <v>1457.12</v>
      </c>
      <c r="H2799" s="1">
        <v>6</v>
      </c>
      <c r="I2799" s="1">
        <f>Sales[[#This Row],[Selling Price]]*H2799</f>
        <v>8742.7199999999993</v>
      </c>
      <c r="J2799" s="1">
        <f>VLOOKUP(Sales[[#This Row],[Product ID]],Products[],4,0)</f>
        <v>866.87</v>
      </c>
      <c r="K2799" s="1">
        <f>Sales[[#This Row],[Total Sales]]-Sales[[#This Row],[Cost price]]</f>
        <v>7875.8499999999995</v>
      </c>
      <c r="L2799" s="1" t="str">
        <f>TEXT(Sales[[#This Row],[Date and Time]],"dddd")</f>
        <v>Wednesday</v>
      </c>
      <c r="M2799" s="1" t="str">
        <f>TEXT(Sales[[#This Row],[Date and Time]],"mm")</f>
        <v>03</v>
      </c>
      <c r="N2799" s="10" t="str">
        <f>TEXT(Sales[[#This Row],[Date and Time]],"mmmm")</f>
        <v>March</v>
      </c>
    </row>
    <row r="2800" spans="1:14" x14ac:dyDescent="0.3">
      <c r="A2800" s="1" t="s">
        <v>6268</v>
      </c>
      <c r="B2800" s="2">
        <v>45466.465162037035</v>
      </c>
      <c r="C2800" s="1" t="s">
        <v>3405</v>
      </c>
      <c r="D2800" s="1" t="s">
        <v>24</v>
      </c>
      <c r="E2800" s="1" t="s">
        <v>3471</v>
      </c>
      <c r="F2800" s="1" t="s">
        <v>3462</v>
      </c>
      <c r="G2800" s="1">
        <v>1042.73</v>
      </c>
      <c r="H2800" s="1">
        <v>8</v>
      </c>
      <c r="I2800" s="1">
        <f>Sales[[#This Row],[Selling Price]]*H2800</f>
        <v>8341.84</v>
      </c>
      <c r="J2800" s="1">
        <f>VLOOKUP(Sales[[#This Row],[Product ID]],Products[],4,0)</f>
        <v>143.38</v>
      </c>
      <c r="K2800" s="1">
        <f>Sales[[#This Row],[Total Sales]]-Sales[[#This Row],[Cost price]]</f>
        <v>8198.4600000000009</v>
      </c>
      <c r="L2800" s="1" t="str">
        <f>TEXT(Sales[[#This Row],[Date and Time]],"dddd")</f>
        <v>Sunday</v>
      </c>
      <c r="M2800" s="1" t="str">
        <f>TEXT(Sales[[#This Row],[Date and Time]],"mm")</f>
        <v>06</v>
      </c>
      <c r="N2800" s="10" t="str">
        <f>TEXT(Sales[[#This Row],[Date and Time]],"mmmm")</f>
        <v>June</v>
      </c>
    </row>
    <row r="2801" spans="1:14" x14ac:dyDescent="0.3">
      <c r="A2801" s="1" t="s">
        <v>6269</v>
      </c>
      <c r="B2801" s="2">
        <v>45586.841631944444</v>
      </c>
      <c r="C2801" s="1" t="s">
        <v>3274</v>
      </c>
      <c r="D2801" s="1" t="s">
        <v>2255</v>
      </c>
      <c r="E2801" s="1" t="s">
        <v>3479</v>
      </c>
      <c r="F2801" s="1" t="s">
        <v>3467</v>
      </c>
      <c r="G2801" s="1">
        <v>899.1</v>
      </c>
      <c r="H2801" s="1">
        <v>7</v>
      </c>
      <c r="I2801" s="1">
        <f>Sales[[#This Row],[Selling Price]]*H2801</f>
        <v>6293.7</v>
      </c>
      <c r="J2801" s="1">
        <f>VLOOKUP(Sales[[#This Row],[Product ID]],Products[],4,0)</f>
        <v>951.64</v>
      </c>
      <c r="K2801" s="1">
        <f>Sales[[#This Row],[Total Sales]]-Sales[[#This Row],[Cost price]]</f>
        <v>5342.0599999999995</v>
      </c>
      <c r="L2801" s="1" t="str">
        <f>TEXT(Sales[[#This Row],[Date and Time]],"dddd")</f>
        <v>Monday</v>
      </c>
      <c r="M2801" s="1" t="str">
        <f>TEXT(Sales[[#This Row],[Date and Time]],"mm")</f>
        <v>10</v>
      </c>
      <c r="N2801" s="10" t="str">
        <f>TEXT(Sales[[#This Row],[Date and Time]],"mmmm")</f>
        <v>October</v>
      </c>
    </row>
    <row r="2802" spans="1:14" x14ac:dyDescent="0.3">
      <c r="A2802" s="1" t="s">
        <v>6270</v>
      </c>
      <c r="B2802" s="2">
        <v>45326.482662037037</v>
      </c>
      <c r="C2802" s="1" t="s">
        <v>3261</v>
      </c>
      <c r="D2802" s="1" t="s">
        <v>2907</v>
      </c>
      <c r="E2802" s="1" t="s">
        <v>3479</v>
      </c>
      <c r="F2802" s="1" t="s">
        <v>3476</v>
      </c>
      <c r="G2802" s="1">
        <v>553.92999999999995</v>
      </c>
      <c r="H2802" s="1">
        <v>7</v>
      </c>
      <c r="I2802" s="1">
        <f>Sales[[#This Row],[Selling Price]]*H2802</f>
        <v>3877.5099999999998</v>
      </c>
      <c r="J2802" s="1">
        <f>VLOOKUP(Sales[[#This Row],[Product ID]],Products[],4,0)</f>
        <v>950.81</v>
      </c>
      <c r="K2802" s="1">
        <f>Sales[[#This Row],[Total Sales]]-Sales[[#This Row],[Cost price]]</f>
        <v>2926.7</v>
      </c>
      <c r="L2802" s="1" t="str">
        <f>TEXT(Sales[[#This Row],[Date and Time]],"dddd")</f>
        <v>Sunday</v>
      </c>
      <c r="M2802" s="1" t="str">
        <f>TEXT(Sales[[#This Row],[Date and Time]],"mm")</f>
        <v>02</v>
      </c>
      <c r="N2802" s="10" t="str">
        <f>TEXT(Sales[[#This Row],[Date and Time]],"mmmm")</f>
        <v>February</v>
      </c>
    </row>
    <row r="2803" spans="1:14" x14ac:dyDescent="0.3">
      <c r="A2803" s="1" t="s">
        <v>6271</v>
      </c>
      <c r="B2803" s="2">
        <v>45370.64640046296</v>
      </c>
      <c r="C2803" s="1" t="s">
        <v>3434</v>
      </c>
      <c r="D2803" s="1" t="s">
        <v>1424</v>
      </c>
      <c r="E2803" s="1" t="s">
        <v>3466</v>
      </c>
      <c r="F2803" s="1" t="s">
        <v>3469</v>
      </c>
      <c r="G2803" s="1">
        <v>801.61</v>
      </c>
      <c r="H2803" s="1">
        <v>8</v>
      </c>
      <c r="I2803" s="1">
        <f>Sales[[#This Row],[Selling Price]]*H2803</f>
        <v>6412.88</v>
      </c>
      <c r="J2803" s="1">
        <f>VLOOKUP(Sales[[#This Row],[Product ID]],Products[],4,0)</f>
        <v>29.06</v>
      </c>
      <c r="K2803" s="1">
        <f>Sales[[#This Row],[Total Sales]]-Sales[[#This Row],[Cost price]]</f>
        <v>6383.82</v>
      </c>
      <c r="L2803" s="1" t="str">
        <f>TEXT(Sales[[#This Row],[Date and Time]],"dddd")</f>
        <v>Tuesday</v>
      </c>
      <c r="M2803" s="1" t="str">
        <f>TEXT(Sales[[#This Row],[Date and Time]],"mm")</f>
        <v>03</v>
      </c>
      <c r="N2803" s="10" t="str">
        <f>TEXT(Sales[[#This Row],[Date and Time]],"mmmm")</f>
        <v>March</v>
      </c>
    </row>
    <row r="2804" spans="1:14" x14ac:dyDescent="0.3">
      <c r="A2804" s="1" t="s">
        <v>6272</v>
      </c>
      <c r="B2804" s="2">
        <v>45307.480023148149</v>
      </c>
      <c r="C2804" s="1" t="s">
        <v>3366</v>
      </c>
      <c r="D2804" s="1" t="s">
        <v>1485</v>
      </c>
      <c r="E2804" s="1" t="s">
        <v>3466</v>
      </c>
      <c r="F2804" s="1" t="s">
        <v>3472</v>
      </c>
      <c r="G2804" s="1">
        <v>1546.46</v>
      </c>
      <c r="H2804" s="1">
        <v>6</v>
      </c>
      <c r="I2804" s="1">
        <f>Sales[[#This Row],[Selling Price]]*H2804</f>
        <v>9278.76</v>
      </c>
      <c r="J2804" s="1">
        <f>VLOOKUP(Sales[[#This Row],[Product ID]],Products[],4,0)</f>
        <v>669.31</v>
      </c>
      <c r="K2804" s="1">
        <f>Sales[[#This Row],[Total Sales]]-Sales[[#This Row],[Cost price]]</f>
        <v>8609.4500000000007</v>
      </c>
      <c r="L2804" s="1" t="str">
        <f>TEXT(Sales[[#This Row],[Date and Time]],"dddd")</f>
        <v>Tuesday</v>
      </c>
      <c r="M2804" s="1" t="str">
        <f>TEXT(Sales[[#This Row],[Date and Time]],"mm")</f>
        <v>01</v>
      </c>
      <c r="N2804" s="10" t="str">
        <f>TEXT(Sales[[#This Row],[Date and Time]],"mmmm")</f>
        <v>January</v>
      </c>
    </row>
    <row r="2805" spans="1:14" x14ac:dyDescent="0.3">
      <c r="A2805" s="1" t="s">
        <v>6273</v>
      </c>
      <c r="B2805" s="2">
        <v>45375.549456018518</v>
      </c>
      <c r="C2805" s="1" t="s">
        <v>3243</v>
      </c>
      <c r="D2805" s="1" t="s">
        <v>1899</v>
      </c>
      <c r="E2805" s="1" t="s">
        <v>3479</v>
      </c>
      <c r="F2805" s="1" t="s">
        <v>3469</v>
      </c>
      <c r="G2805" s="1">
        <v>733.5</v>
      </c>
      <c r="H2805" s="1">
        <v>2</v>
      </c>
      <c r="I2805" s="1">
        <f>Sales[[#This Row],[Selling Price]]*H2805</f>
        <v>1467</v>
      </c>
      <c r="J2805" s="1">
        <f>VLOOKUP(Sales[[#This Row],[Product ID]],Products[],4,0)</f>
        <v>132.38999999999999</v>
      </c>
      <c r="K2805" s="1">
        <f>Sales[[#This Row],[Total Sales]]-Sales[[#This Row],[Cost price]]</f>
        <v>1334.6100000000001</v>
      </c>
      <c r="L2805" s="1" t="str">
        <f>TEXT(Sales[[#This Row],[Date and Time]],"dddd")</f>
        <v>Sunday</v>
      </c>
      <c r="M2805" s="1" t="str">
        <f>TEXT(Sales[[#This Row],[Date and Time]],"mm")</f>
        <v>03</v>
      </c>
      <c r="N2805" s="10" t="str">
        <f>TEXT(Sales[[#This Row],[Date and Time]],"mmmm")</f>
        <v>March</v>
      </c>
    </row>
    <row r="2806" spans="1:14" x14ac:dyDescent="0.3">
      <c r="A2806" s="1" t="s">
        <v>6274</v>
      </c>
      <c r="B2806" s="2">
        <v>45420.755798611113</v>
      </c>
      <c r="C2806" s="1" t="s">
        <v>3297</v>
      </c>
      <c r="D2806" s="1" t="s">
        <v>2252</v>
      </c>
      <c r="E2806" s="1" t="s">
        <v>3464</v>
      </c>
      <c r="F2806" s="1" t="s">
        <v>3476</v>
      </c>
      <c r="G2806" s="1">
        <v>1271.68</v>
      </c>
      <c r="H2806" s="1">
        <v>9</v>
      </c>
      <c r="I2806" s="1">
        <f>Sales[[#This Row],[Selling Price]]*H2806</f>
        <v>11445.12</v>
      </c>
      <c r="J2806" s="1">
        <f>VLOOKUP(Sales[[#This Row],[Product ID]],Products[],4,0)</f>
        <v>821.78</v>
      </c>
      <c r="K2806" s="1">
        <f>Sales[[#This Row],[Total Sales]]-Sales[[#This Row],[Cost price]]</f>
        <v>10623.34</v>
      </c>
      <c r="L2806" s="1" t="str">
        <f>TEXT(Sales[[#This Row],[Date and Time]],"dddd")</f>
        <v>Wednesday</v>
      </c>
      <c r="M2806" s="1" t="str">
        <f>TEXT(Sales[[#This Row],[Date and Time]],"mm")</f>
        <v>05</v>
      </c>
      <c r="N2806" s="10" t="str">
        <f>TEXT(Sales[[#This Row],[Date and Time]],"mmmm")</f>
        <v>May</v>
      </c>
    </row>
    <row r="2807" spans="1:14" x14ac:dyDescent="0.3">
      <c r="A2807" s="1" t="s">
        <v>6275</v>
      </c>
      <c r="B2807" s="2">
        <v>45360.192071759258</v>
      </c>
      <c r="C2807" s="1" t="s">
        <v>3234</v>
      </c>
      <c r="D2807" s="1" t="s">
        <v>733</v>
      </c>
      <c r="E2807" s="1" t="s">
        <v>3466</v>
      </c>
      <c r="F2807" s="1" t="s">
        <v>3469</v>
      </c>
      <c r="G2807" s="1">
        <v>1438.63</v>
      </c>
      <c r="H2807" s="1">
        <v>8</v>
      </c>
      <c r="I2807" s="1">
        <f>Sales[[#This Row],[Selling Price]]*H2807</f>
        <v>11509.04</v>
      </c>
      <c r="J2807" s="1">
        <f>VLOOKUP(Sales[[#This Row],[Product ID]],Products[],4,0)</f>
        <v>851.56</v>
      </c>
      <c r="K2807" s="1">
        <f>Sales[[#This Row],[Total Sales]]-Sales[[#This Row],[Cost price]]</f>
        <v>10657.480000000001</v>
      </c>
      <c r="L2807" s="1" t="str">
        <f>TEXT(Sales[[#This Row],[Date and Time]],"dddd")</f>
        <v>Saturday</v>
      </c>
      <c r="M2807" s="1" t="str">
        <f>TEXT(Sales[[#This Row],[Date and Time]],"mm")</f>
        <v>03</v>
      </c>
      <c r="N2807" s="10" t="str">
        <f>TEXT(Sales[[#This Row],[Date and Time]],"mmmm")</f>
        <v>March</v>
      </c>
    </row>
    <row r="2808" spans="1:14" x14ac:dyDescent="0.3">
      <c r="A2808" s="1" t="s">
        <v>6276</v>
      </c>
      <c r="B2808" s="2">
        <v>45357.215914351851</v>
      </c>
      <c r="C2808" s="1" t="s">
        <v>3245</v>
      </c>
      <c r="D2808" s="1" t="s">
        <v>2406</v>
      </c>
      <c r="E2808" s="1" t="s">
        <v>3471</v>
      </c>
      <c r="F2808" s="1" t="s">
        <v>3472</v>
      </c>
      <c r="G2808" s="1">
        <v>1529.49</v>
      </c>
      <c r="H2808" s="1">
        <v>3</v>
      </c>
      <c r="I2808" s="1">
        <f>Sales[[#This Row],[Selling Price]]*H2808</f>
        <v>4588.47</v>
      </c>
      <c r="J2808" s="1">
        <f>VLOOKUP(Sales[[#This Row],[Product ID]],Products[],4,0)</f>
        <v>188.4</v>
      </c>
      <c r="K2808" s="1">
        <f>Sales[[#This Row],[Total Sales]]-Sales[[#This Row],[Cost price]]</f>
        <v>4400.0700000000006</v>
      </c>
      <c r="L2808" s="1" t="str">
        <f>TEXT(Sales[[#This Row],[Date and Time]],"dddd")</f>
        <v>Wednesday</v>
      </c>
      <c r="M2808" s="1" t="str">
        <f>TEXT(Sales[[#This Row],[Date and Time]],"mm")</f>
        <v>03</v>
      </c>
      <c r="N2808" s="10" t="str">
        <f>TEXT(Sales[[#This Row],[Date and Time]],"mmmm")</f>
        <v>March</v>
      </c>
    </row>
    <row r="2809" spans="1:14" x14ac:dyDescent="0.3">
      <c r="A2809" s="1" t="s">
        <v>6277</v>
      </c>
      <c r="B2809" s="2">
        <v>45503.350740740738</v>
      </c>
      <c r="C2809" s="1" t="s">
        <v>3340</v>
      </c>
      <c r="D2809" s="1" t="s">
        <v>1295</v>
      </c>
      <c r="E2809" s="1" t="s">
        <v>3479</v>
      </c>
      <c r="F2809" s="1" t="s">
        <v>3467</v>
      </c>
      <c r="G2809" s="1">
        <v>488.35</v>
      </c>
      <c r="H2809" s="1">
        <v>3</v>
      </c>
      <c r="I2809" s="1">
        <f>Sales[[#This Row],[Selling Price]]*H2809</f>
        <v>1465.0500000000002</v>
      </c>
      <c r="J2809" s="1">
        <f>VLOOKUP(Sales[[#This Row],[Product ID]],Products[],4,0)</f>
        <v>834.4</v>
      </c>
      <c r="K2809" s="1">
        <f>Sales[[#This Row],[Total Sales]]-Sales[[#This Row],[Cost price]]</f>
        <v>630.6500000000002</v>
      </c>
      <c r="L2809" s="1" t="str">
        <f>TEXT(Sales[[#This Row],[Date and Time]],"dddd")</f>
        <v>Tuesday</v>
      </c>
      <c r="M2809" s="1" t="str">
        <f>TEXT(Sales[[#This Row],[Date and Time]],"mm")</f>
        <v>07</v>
      </c>
      <c r="N2809" s="10" t="str">
        <f>TEXT(Sales[[#This Row],[Date and Time]],"mmmm")</f>
        <v>July</v>
      </c>
    </row>
    <row r="2810" spans="1:14" x14ac:dyDescent="0.3">
      <c r="A2810" s="1" t="s">
        <v>6278</v>
      </c>
      <c r="B2810" s="2">
        <v>45501.155671296299</v>
      </c>
      <c r="C2810" s="1" t="s">
        <v>3277</v>
      </c>
      <c r="D2810" s="1" t="s">
        <v>1439</v>
      </c>
      <c r="E2810" s="1" t="s">
        <v>3461</v>
      </c>
      <c r="F2810" s="1" t="s">
        <v>3467</v>
      </c>
      <c r="G2810" s="1">
        <v>1061.8599999999999</v>
      </c>
      <c r="H2810" s="1">
        <v>1</v>
      </c>
      <c r="I2810" s="1">
        <f>Sales[[#This Row],[Selling Price]]*H2810</f>
        <v>1061.8599999999999</v>
      </c>
      <c r="J2810" s="1">
        <f>VLOOKUP(Sales[[#This Row],[Product ID]],Products[],4,0)</f>
        <v>439.15</v>
      </c>
      <c r="K2810" s="1">
        <f>Sales[[#This Row],[Total Sales]]-Sales[[#This Row],[Cost price]]</f>
        <v>622.70999999999992</v>
      </c>
      <c r="L2810" s="1" t="str">
        <f>TEXT(Sales[[#This Row],[Date and Time]],"dddd")</f>
        <v>Sunday</v>
      </c>
      <c r="M2810" s="1" t="str">
        <f>TEXT(Sales[[#This Row],[Date and Time]],"mm")</f>
        <v>07</v>
      </c>
      <c r="N2810" s="10" t="str">
        <f>TEXT(Sales[[#This Row],[Date and Time]],"mmmm")</f>
        <v>July</v>
      </c>
    </row>
    <row r="2811" spans="1:14" x14ac:dyDescent="0.3">
      <c r="A2811" s="1" t="s">
        <v>6279</v>
      </c>
      <c r="B2811" s="2">
        <v>45381.120162037034</v>
      </c>
      <c r="C2811" s="1" t="s">
        <v>3408</v>
      </c>
      <c r="D2811" s="1" t="s">
        <v>679</v>
      </c>
      <c r="E2811" s="1" t="s">
        <v>3479</v>
      </c>
      <c r="F2811" s="1" t="s">
        <v>3469</v>
      </c>
      <c r="G2811" s="1">
        <v>286.69</v>
      </c>
      <c r="H2811" s="1">
        <v>3</v>
      </c>
      <c r="I2811" s="1">
        <f>Sales[[#This Row],[Selling Price]]*H2811</f>
        <v>860.06999999999994</v>
      </c>
      <c r="J2811" s="1">
        <f>VLOOKUP(Sales[[#This Row],[Product ID]],Products[],4,0)</f>
        <v>28.84</v>
      </c>
      <c r="K2811" s="1">
        <f>Sales[[#This Row],[Total Sales]]-Sales[[#This Row],[Cost price]]</f>
        <v>831.2299999999999</v>
      </c>
      <c r="L2811" s="1" t="str">
        <f>TEXT(Sales[[#This Row],[Date and Time]],"dddd")</f>
        <v>Saturday</v>
      </c>
      <c r="M2811" s="1" t="str">
        <f>TEXT(Sales[[#This Row],[Date and Time]],"mm")</f>
        <v>03</v>
      </c>
      <c r="N2811" s="10" t="str">
        <f>TEXT(Sales[[#This Row],[Date and Time]],"mmmm")</f>
        <v>March</v>
      </c>
    </row>
    <row r="2812" spans="1:14" x14ac:dyDescent="0.3">
      <c r="A2812" s="1" t="s">
        <v>6280</v>
      </c>
      <c r="B2812" s="2">
        <v>45583.076435185183</v>
      </c>
      <c r="C2812" s="1" t="s">
        <v>3414</v>
      </c>
      <c r="D2812" s="1" t="s">
        <v>1978</v>
      </c>
      <c r="E2812" s="1" t="s">
        <v>3464</v>
      </c>
      <c r="F2812" s="1" t="s">
        <v>3467</v>
      </c>
      <c r="G2812" s="1">
        <v>485.75</v>
      </c>
      <c r="H2812" s="1">
        <v>10</v>
      </c>
      <c r="I2812" s="1">
        <f>Sales[[#This Row],[Selling Price]]*H2812</f>
        <v>4857.5</v>
      </c>
      <c r="J2812" s="1">
        <f>VLOOKUP(Sales[[#This Row],[Product ID]],Products[],4,0)</f>
        <v>859.01</v>
      </c>
      <c r="K2812" s="1">
        <f>Sales[[#This Row],[Total Sales]]-Sales[[#This Row],[Cost price]]</f>
        <v>3998.49</v>
      </c>
      <c r="L2812" s="1" t="str">
        <f>TEXT(Sales[[#This Row],[Date and Time]],"dddd")</f>
        <v>Friday</v>
      </c>
      <c r="M2812" s="1" t="str">
        <f>TEXT(Sales[[#This Row],[Date and Time]],"mm")</f>
        <v>10</v>
      </c>
      <c r="N2812" s="10" t="str">
        <f>TEXT(Sales[[#This Row],[Date and Time]],"mmmm")</f>
        <v>October</v>
      </c>
    </row>
    <row r="2813" spans="1:14" x14ac:dyDescent="0.3">
      <c r="A2813" s="1" t="s">
        <v>6281</v>
      </c>
      <c r="B2813" s="2">
        <v>45357.451793981483</v>
      </c>
      <c r="C2813" s="1" t="s">
        <v>3438</v>
      </c>
      <c r="D2813" s="1" t="s">
        <v>1361</v>
      </c>
      <c r="E2813" s="1" t="s">
        <v>3471</v>
      </c>
      <c r="F2813" s="1" t="s">
        <v>3462</v>
      </c>
      <c r="G2813" s="1">
        <v>886.64</v>
      </c>
      <c r="H2813" s="1">
        <v>5</v>
      </c>
      <c r="I2813" s="1">
        <f>Sales[[#This Row],[Selling Price]]*H2813</f>
        <v>4433.2</v>
      </c>
      <c r="J2813" s="1">
        <f>VLOOKUP(Sales[[#This Row],[Product ID]],Products[],4,0)</f>
        <v>751.58</v>
      </c>
      <c r="K2813" s="1">
        <f>Sales[[#This Row],[Total Sales]]-Sales[[#This Row],[Cost price]]</f>
        <v>3681.62</v>
      </c>
      <c r="L2813" s="1" t="str">
        <f>TEXT(Sales[[#This Row],[Date and Time]],"dddd")</f>
        <v>Wednesday</v>
      </c>
      <c r="M2813" s="1" t="str">
        <f>TEXT(Sales[[#This Row],[Date and Time]],"mm")</f>
        <v>03</v>
      </c>
      <c r="N2813" s="10" t="str">
        <f>TEXT(Sales[[#This Row],[Date and Time]],"mmmm")</f>
        <v>March</v>
      </c>
    </row>
    <row r="2814" spans="1:14" x14ac:dyDescent="0.3">
      <c r="A2814" s="1" t="s">
        <v>6282</v>
      </c>
      <c r="B2814" s="2">
        <v>45416.02679398148</v>
      </c>
      <c r="C2814" s="1" t="s">
        <v>3435</v>
      </c>
      <c r="D2814" s="1" t="s">
        <v>276</v>
      </c>
      <c r="E2814" s="1" t="s">
        <v>3466</v>
      </c>
      <c r="F2814" s="1" t="s">
        <v>3476</v>
      </c>
      <c r="G2814" s="1">
        <v>1613.53</v>
      </c>
      <c r="H2814" s="1">
        <v>5</v>
      </c>
      <c r="I2814" s="1">
        <f>Sales[[#This Row],[Selling Price]]*H2814</f>
        <v>8067.65</v>
      </c>
      <c r="J2814" s="1">
        <f>VLOOKUP(Sales[[#This Row],[Product ID]],Products[],4,0)</f>
        <v>316.27</v>
      </c>
      <c r="K2814" s="1">
        <f>Sales[[#This Row],[Total Sales]]-Sales[[#This Row],[Cost price]]</f>
        <v>7751.3799999999992</v>
      </c>
      <c r="L2814" s="1" t="str">
        <f>TEXT(Sales[[#This Row],[Date and Time]],"dddd")</f>
        <v>Saturday</v>
      </c>
      <c r="M2814" s="1" t="str">
        <f>TEXT(Sales[[#This Row],[Date and Time]],"mm")</f>
        <v>05</v>
      </c>
      <c r="N2814" s="10" t="str">
        <f>TEXT(Sales[[#This Row],[Date and Time]],"mmmm")</f>
        <v>May</v>
      </c>
    </row>
    <row r="2815" spans="1:14" x14ac:dyDescent="0.3">
      <c r="A2815" s="1" t="s">
        <v>6283</v>
      </c>
      <c r="B2815" s="2">
        <v>45350.647511574076</v>
      </c>
      <c r="C2815" s="1" t="s">
        <v>3448</v>
      </c>
      <c r="D2815" s="1" t="s">
        <v>1386</v>
      </c>
      <c r="E2815" s="1" t="s">
        <v>3466</v>
      </c>
      <c r="F2815" s="1" t="s">
        <v>3472</v>
      </c>
      <c r="G2815" s="1">
        <v>1416.86</v>
      </c>
      <c r="H2815" s="1">
        <v>6</v>
      </c>
      <c r="I2815" s="1">
        <f>Sales[[#This Row],[Selling Price]]*H2815</f>
        <v>8501.16</v>
      </c>
      <c r="J2815" s="1">
        <f>VLOOKUP(Sales[[#This Row],[Product ID]],Products[],4,0)</f>
        <v>955.51</v>
      </c>
      <c r="K2815" s="1">
        <f>Sales[[#This Row],[Total Sales]]-Sales[[#This Row],[Cost price]]</f>
        <v>7545.65</v>
      </c>
      <c r="L2815" s="1" t="str">
        <f>TEXT(Sales[[#This Row],[Date and Time]],"dddd")</f>
        <v>Wednesday</v>
      </c>
      <c r="M2815" s="1" t="str">
        <f>TEXT(Sales[[#This Row],[Date and Time]],"mm")</f>
        <v>02</v>
      </c>
      <c r="N2815" s="10" t="str">
        <f>TEXT(Sales[[#This Row],[Date and Time]],"mmmm")</f>
        <v>February</v>
      </c>
    </row>
    <row r="2816" spans="1:14" x14ac:dyDescent="0.3">
      <c r="A2816" s="1" t="s">
        <v>6284</v>
      </c>
      <c r="B2816" s="2">
        <v>45312.514421296299</v>
      </c>
      <c r="C2816" s="1" t="s">
        <v>3387</v>
      </c>
      <c r="D2816" s="1" t="s">
        <v>2176</v>
      </c>
      <c r="E2816" s="1" t="s">
        <v>3461</v>
      </c>
      <c r="F2816" s="1" t="s">
        <v>3476</v>
      </c>
      <c r="G2816" s="1">
        <v>1502.24</v>
      </c>
      <c r="H2816" s="1">
        <v>10</v>
      </c>
      <c r="I2816" s="1">
        <f>Sales[[#This Row],[Selling Price]]*H2816</f>
        <v>15022.4</v>
      </c>
      <c r="J2816" s="1">
        <f>VLOOKUP(Sales[[#This Row],[Product ID]],Products[],4,0)</f>
        <v>162.74</v>
      </c>
      <c r="K2816" s="1">
        <f>Sales[[#This Row],[Total Sales]]-Sales[[#This Row],[Cost price]]</f>
        <v>14859.66</v>
      </c>
      <c r="L2816" s="1" t="str">
        <f>TEXT(Sales[[#This Row],[Date and Time]],"dddd")</f>
        <v>Sunday</v>
      </c>
      <c r="M2816" s="1" t="str">
        <f>TEXT(Sales[[#This Row],[Date and Time]],"mm")</f>
        <v>01</v>
      </c>
      <c r="N2816" s="10" t="str">
        <f>TEXT(Sales[[#This Row],[Date and Time]],"mmmm")</f>
        <v>January</v>
      </c>
    </row>
    <row r="2817" spans="1:14" x14ac:dyDescent="0.3">
      <c r="A2817" s="1" t="s">
        <v>6285</v>
      </c>
      <c r="B2817" s="2">
        <v>45493.048090277778</v>
      </c>
      <c r="C2817" s="1" t="s">
        <v>3429</v>
      </c>
      <c r="D2817" s="1" t="s">
        <v>683</v>
      </c>
      <c r="E2817" s="1" t="s">
        <v>3471</v>
      </c>
      <c r="F2817" s="1" t="s">
        <v>3467</v>
      </c>
      <c r="G2817" s="1">
        <v>1500.81</v>
      </c>
      <c r="H2817" s="1">
        <v>2</v>
      </c>
      <c r="I2817" s="1">
        <f>Sales[[#This Row],[Selling Price]]*H2817</f>
        <v>3001.62</v>
      </c>
      <c r="J2817" s="1">
        <f>VLOOKUP(Sales[[#This Row],[Product ID]],Products[],4,0)</f>
        <v>653.88</v>
      </c>
      <c r="K2817" s="1">
        <f>Sales[[#This Row],[Total Sales]]-Sales[[#This Row],[Cost price]]</f>
        <v>2347.7399999999998</v>
      </c>
      <c r="L2817" s="1" t="str">
        <f>TEXT(Sales[[#This Row],[Date and Time]],"dddd")</f>
        <v>Saturday</v>
      </c>
      <c r="M2817" s="1" t="str">
        <f>TEXT(Sales[[#This Row],[Date and Time]],"mm")</f>
        <v>07</v>
      </c>
      <c r="N2817" s="10" t="str">
        <f>TEXT(Sales[[#This Row],[Date and Time]],"mmmm")</f>
        <v>July</v>
      </c>
    </row>
    <row r="2818" spans="1:14" x14ac:dyDescent="0.3">
      <c r="A2818" s="1" t="s">
        <v>6286</v>
      </c>
      <c r="B2818" s="2">
        <v>45475.376631944448</v>
      </c>
      <c r="C2818" s="1" t="s">
        <v>3423</v>
      </c>
      <c r="D2818" s="1" t="s">
        <v>1556</v>
      </c>
      <c r="E2818" s="1" t="s">
        <v>3471</v>
      </c>
      <c r="F2818" s="1" t="s">
        <v>3462</v>
      </c>
      <c r="G2818" s="1">
        <v>1904.88</v>
      </c>
      <c r="H2818" s="1">
        <v>3</v>
      </c>
      <c r="I2818" s="1">
        <f>Sales[[#This Row],[Selling Price]]*H2818</f>
        <v>5714.64</v>
      </c>
      <c r="J2818" s="1">
        <f>VLOOKUP(Sales[[#This Row],[Product ID]],Products[],4,0)</f>
        <v>388.3</v>
      </c>
      <c r="K2818" s="1">
        <f>Sales[[#This Row],[Total Sales]]-Sales[[#This Row],[Cost price]]</f>
        <v>5326.34</v>
      </c>
      <c r="L2818" s="1" t="str">
        <f>TEXT(Sales[[#This Row],[Date and Time]],"dddd")</f>
        <v>Tuesday</v>
      </c>
      <c r="M2818" s="1" t="str">
        <f>TEXT(Sales[[#This Row],[Date and Time]],"mm")</f>
        <v>07</v>
      </c>
      <c r="N2818" s="10" t="str">
        <f>TEXT(Sales[[#This Row],[Date and Time]],"mmmm")</f>
        <v>July</v>
      </c>
    </row>
    <row r="2819" spans="1:14" x14ac:dyDescent="0.3">
      <c r="A2819" s="1" t="s">
        <v>6287</v>
      </c>
      <c r="B2819" s="2">
        <v>45367.655844907407</v>
      </c>
      <c r="C2819" s="1" t="s">
        <v>3330</v>
      </c>
      <c r="D2819" s="1" t="s">
        <v>579</v>
      </c>
      <c r="E2819" s="1" t="s">
        <v>3466</v>
      </c>
      <c r="F2819" s="1" t="s">
        <v>3472</v>
      </c>
      <c r="G2819" s="1">
        <v>1859.79</v>
      </c>
      <c r="H2819" s="1">
        <v>5</v>
      </c>
      <c r="I2819" s="1">
        <f>Sales[[#This Row],[Selling Price]]*H2819</f>
        <v>9298.9500000000007</v>
      </c>
      <c r="J2819" s="1">
        <f>VLOOKUP(Sales[[#This Row],[Product ID]],Products[],4,0)</f>
        <v>368.23</v>
      </c>
      <c r="K2819" s="1">
        <f>Sales[[#This Row],[Total Sales]]-Sales[[#This Row],[Cost price]]</f>
        <v>8930.7200000000012</v>
      </c>
      <c r="L2819" s="1" t="str">
        <f>TEXT(Sales[[#This Row],[Date and Time]],"dddd")</f>
        <v>Saturday</v>
      </c>
      <c r="M2819" s="1" t="str">
        <f>TEXT(Sales[[#This Row],[Date and Time]],"mm")</f>
        <v>03</v>
      </c>
      <c r="N2819" s="10" t="str">
        <f>TEXT(Sales[[#This Row],[Date and Time]],"mmmm")</f>
        <v>March</v>
      </c>
    </row>
    <row r="2820" spans="1:14" x14ac:dyDescent="0.3">
      <c r="A2820" s="1" t="s">
        <v>6288</v>
      </c>
      <c r="B2820" s="2">
        <v>45299.334328703706</v>
      </c>
      <c r="C2820" s="1" t="s">
        <v>3329</v>
      </c>
      <c r="D2820" s="1" t="s">
        <v>1521</v>
      </c>
      <c r="E2820" s="1" t="s">
        <v>3461</v>
      </c>
      <c r="F2820" s="1" t="s">
        <v>3462</v>
      </c>
      <c r="G2820" s="1">
        <v>783.98</v>
      </c>
      <c r="H2820" s="1">
        <v>10</v>
      </c>
      <c r="I2820" s="1">
        <f>Sales[[#This Row],[Selling Price]]*H2820</f>
        <v>7839.8</v>
      </c>
      <c r="J2820" s="1">
        <f>VLOOKUP(Sales[[#This Row],[Product ID]],Products[],4,0)</f>
        <v>596.91999999999996</v>
      </c>
      <c r="K2820" s="1">
        <f>Sales[[#This Row],[Total Sales]]-Sales[[#This Row],[Cost price]]</f>
        <v>7242.88</v>
      </c>
      <c r="L2820" s="1" t="str">
        <f>TEXT(Sales[[#This Row],[Date and Time]],"dddd")</f>
        <v>Monday</v>
      </c>
      <c r="M2820" s="1" t="str">
        <f>TEXT(Sales[[#This Row],[Date and Time]],"mm")</f>
        <v>01</v>
      </c>
      <c r="N2820" s="10" t="str">
        <f>TEXT(Sales[[#This Row],[Date and Time]],"mmmm")</f>
        <v>January</v>
      </c>
    </row>
    <row r="2821" spans="1:14" x14ac:dyDescent="0.3">
      <c r="A2821" s="1" t="s">
        <v>6289</v>
      </c>
      <c r="B2821" s="2">
        <v>45318.704328703701</v>
      </c>
      <c r="C2821" s="1" t="s">
        <v>3335</v>
      </c>
      <c r="D2821" s="1" t="s">
        <v>1884</v>
      </c>
      <c r="E2821" s="1" t="s">
        <v>3466</v>
      </c>
      <c r="F2821" s="1" t="s">
        <v>3472</v>
      </c>
      <c r="G2821" s="1">
        <v>1203.48</v>
      </c>
      <c r="H2821" s="1">
        <v>6</v>
      </c>
      <c r="I2821" s="1">
        <f>Sales[[#This Row],[Selling Price]]*H2821</f>
        <v>7220.88</v>
      </c>
      <c r="J2821" s="1">
        <f>VLOOKUP(Sales[[#This Row],[Product ID]],Products[],4,0)</f>
        <v>303.60000000000002</v>
      </c>
      <c r="K2821" s="1">
        <f>Sales[[#This Row],[Total Sales]]-Sales[[#This Row],[Cost price]]</f>
        <v>6917.28</v>
      </c>
      <c r="L2821" s="1" t="str">
        <f>TEXT(Sales[[#This Row],[Date and Time]],"dddd")</f>
        <v>Saturday</v>
      </c>
      <c r="M2821" s="1" t="str">
        <f>TEXT(Sales[[#This Row],[Date and Time]],"mm")</f>
        <v>01</v>
      </c>
      <c r="N2821" s="10" t="str">
        <f>TEXT(Sales[[#This Row],[Date and Time]],"mmmm")</f>
        <v>January</v>
      </c>
    </row>
    <row r="2822" spans="1:14" x14ac:dyDescent="0.3">
      <c r="A2822" s="1" t="s">
        <v>6290</v>
      </c>
      <c r="B2822" s="2">
        <v>45569.773842592593</v>
      </c>
      <c r="C2822" s="1" t="s">
        <v>3400</v>
      </c>
      <c r="D2822" s="1" t="s">
        <v>1439</v>
      </c>
      <c r="E2822" s="1" t="s">
        <v>3461</v>
      </c>
      <c r="F2822" s="1" t="s">
        <v>3467</v>
      </c>
      <c r="G2822" s="1">
        <v>1712.03</v>
      </c>
      <c r="H2822" s="1">
        <v>3</v>
      </c>
      <c r="I2822" s="1">
        <f>Sales[[#This Row],[Selling Price]]*H2822</f>
        <v>5136.09</v>
      </c>
      <c r="J2822" s="1">
        <f>VLOOKUP(Sales[[#This Row],[Product ID]],Products[],4,0)</f>
        <v>257.93</v>
      </c>
      <c r="K2822" s="1">
        <f>Sales[[#This Row],[Total Sales]]-Sales[[#This Row],[Cost price]]</f>
        <v>4878.16</v>
      </c>
      <c r="L2822" s="1" t="str">
        <f>TEXT(Sales[[#This Row],[Date and Time]],"dddd")</f>
        <v>Friday</v>
      </c>
      <c r="M2822" s="1" t="str">
        <f>TEXT(Sales[[#This Row],[Date and Time]],"mm")</f>
        <v>10</v>
      </c>
      <c r="N2822" s="10" t="str">
        <f>TEXT(Sales[[#This Row],[Date and Time]],"mmmm")</f>
        <v>October</v>
      </c>
    </row>
    <row r="2823" spans="1:14" x14ac:dyDescent="0.3">
      <c r="A2823" s="1" t="s">
        <v>6291</v>
      </c>
      <c r="B2823" s="2">
        <v>45298.728807870371</v>
      </c>
      <c r="C2823" s="1" t="s">
        <v>3306</v>
      </c>
      <c r="D2823" s="1" t="s">
        <v>2650</v>
      </c>
      <c r="E2823" s="1" t="s">
        <v>3479</v>
      </c>
      <c r="F2823" s="1" t="s">
        <v>3467</v>
      </c>
      <c r="G2823" s="1">
        <v>1367.28</v>
      </c>
      <c r="H2823" s="1">
        <v>9</v>
      </c>
      <c r="I2823" s="1">
        <f>Sales[[#This Row],[Selling Price]]*H2823</f>
        <v>12305.52</v>
      </c>
      <c r="J2823" s="1">
        <f>VLOOKUP(Sales[[#This Row],[Product ID]],Products[],4,0)</f>
        <v>914.29</v>
      </c>
      <c r="K2823" s="1">
        <f>Sales[[#This Row],[Total Sales]]-Sales[[#This Row],[Cost price]]</f>
        <v>11391.23</v>
      </c>
      <c r="L2823" s="1" t="str">
        <f>TEXT(Sales[[#This Row],[Date and Time]],"dddd")</f>
        <v>Sunday</v>
      </c>
      <c r="M2823" s="1" t="str">
        <f>TEXT(Sales[[#This Row],[Date and Time]],"mm")</f>
        <v>01</v>
      </c>
      <c r="N2823" s="10" t="str">
        <f>TEXT(Sales[[#This Row],[Date and Time]],"mmmm")</f>
        <v>January</v>
      </c>
    </row>
    <row r="2824" spans="1:14" x14ac:dyDescent="0.3">
      <c r="A2824" s="1" t="s">
        <v>6292</v>
      </c>
      <c r="B2824" s="2">
        <v>45402.945625</v>
      </c>
      <c r="C2824" s="1" t="s">
        <v>3226</v>
      </c>
      <c r="D2824" s="1" t="s">
        <v>1915</v>
      </c>
      <c r="E2824" s="1" t="s">
        <v>3464</v>
      </c>
      <c r="F2824" s="1" t="s">
        <v>3467</v>
      </c>
      <c r="G2824" s="1">
        <v>151.97999999999999</v>
      </c>
      <c r="H2824" s="1">
        <v>6</v>
      </c>
      <c r="I2824" s="1">
        <f>Sales[[#This Row],[Selling Price]]*H2824</f>
        <v>911.87999999999988</v>
      </c>
      <c r="J2824" s="1">
        <f>VLOOKUP(Sales[[#This Row],[Product ID]],Products[],4,0)</f>
        <v>809.47</v>
      </c>
      <c r="K2824" s="1">
        <f>Sales[[#This Row],[Total Sales]]-Sales[[#This Row],[Cost price]]</f>
        <v>102.40999999999985</v>
      </c>
      <c r="L2824" s="1" t="str">
        <f>TEXT(Sales[[#This Row],[Date and Time]],"dddd")</f>
        <v>Saturday</v>
      </c>
      <c r="M2824" s="1" t="str">
        <f>TEXT(Sales[[#This Row],[Date and Time]],"mm")</f>
        <v>04</v>
      </c>
      <c r="N2824" s="10" t="str">
        <f>TEXT(Sales[[#This Row],[Date and Time]],"mmmm")</f>
        <v>April</v>
      </c>
    </row>
    <row r="2825" spans="1:14" x14ac:dyDescent="0.3">
      <c r="A2825" s="1" t="s">
        <v>6293</v>
      </c>
      <c r="B2825" s="2">
        <v>45367.260949074072</v>
      </c>
      <c r="C2825" s="1" t="s">
        <v>3305</v>
      </c>
      <c r="D2825" s="1" t="s">
        <v>1229</v>
      </c>
      <c r="E2825" s="1" t="s">
        <v>3479</v>
      </c>
      <c r="F2825" s="1" t="s">
        <v>3476</v>
      </c>
      <c r="G2825" s="1">
        <v>854.39</v>
      </c>
      <c r="H2825" s="1">
        <v>9</v>
      </c>
      <c r="I2825" s="1">
        <f>Sales[[#This Row],[Selling Price]]*H2825</f>
        <v>7689.51</v>
      </c>
      <c r="J2825" s="1">
        <f>VLOOKUP(Sales[[#This Row],[Product ID]],Products[],4,0)</f>
        <v>376.96</v>
      </c>
      <c r="K2825" s="1">
        <f>Sales[[#This Row],[Total Sales]]-Sales[[#This Row],[Cost price]]</f>
        <v>7312.55</v>
      </c>
      <c r="L2825" s="1" t="str">
        <f>TEXT(Sales[[#This Row],[Date and Time]],"dddd")</f>
        <v>Saturday</v>
      </c>
      <c r="M2825" s="1" t="str">
        <f>TEXT(Sales[[#This Row],[Date and Time]],"mm")</f>
        <v>03</v>
      </c>
      <c r="N2825" s="10" t="str">
        <f>TEXT(Sales[[#This Row],[Date and Time]],"mmmm")</f>
        <v>March</v>
      </c>
    </row>
    <row r="2826" spans="1:14" x14ac:dyDescent="0.3">
      <c r="A2826" s="1" t="s">
        <v>6294</v>
      </c>
      <c r="B2826" s="2">
        <v>45555.410821759258</v>
      </c>
      <c r="C2826" s="1" t="s">
        <v>3437</v>
      </c>
      <c r="D2826" s="1" t="s">
        <v>1616</v>
      </c>
      <c r="E2826" s="1" t="s">
        <v>3466</v>
      </c>
      <c r="F2826" s="1" t="s">
        <v>3476</v>
      </c>
      <c r="G2826" s="1">
        <v>1982.37</v>
      </c>
      <c r="H2826" s="1">
        <v>2</v>
      </c>
      <c r="I2826" s="1">
        <f>Sales[[#This Row],[Selling Price]]*H2826</f>
        <v>3964.74</v>
      </c>
      <c r="J2826" s="1">
        <f>VLOOKUP(Sales[[#This Row],[Product ID]],Products[],4,0)</f>
        <v>986.68</v>
      </c>
      <c r="K2826" s="1">
        <f>Sales[[#This Row],[Total Sales]]-Sales[[#This Row],[Cost price]]</f>
        <v>2978.06</v>
      </c>
      <c r="L2826" s="1" t="str">
        <f>TEXT(Sales[[#This Row],[Date and Time]],"dddd")</f>
        <v>Friday</v>
      </c>
      <c r="M2826" s="1" t="str">
        <f>TEXT(Sales[[#This Row],[Date and Time]],"mm")</f>
        <v>09</v>
      </c>
      <c r="N2826" s="10" t="str">
        <f>TEXT(Sales[[#This Row],[Date and Time]],"mmmm")</f>
        <v>September</v>
      </c>
    </row>
    <row r="2827" spans="1:14" x14ac:dyDescent="0.3">
      <c r="A2827" s="1" t="s">
        <v>6295</v>
      </c>
      <c r="B2827" s="2">
        <v>45429.168206018519</v>
      </c>
      <c r="C2827" s="1" t="s">
        <v>3424</v>
      </c>
      <c r="D2827" s="1" t="s">
        <v>2714</v>
      </c>
      <c r="E2827" s="1" t="s">
        <v>3479</v>
      </c>
      <c r="F2827" s="1" t="s">
        <v>3469</v>
      </c>
      <c r="G2827" s="1">
        <v>321.39999999999998</v>
      </c>
      <c r="H2827" s="1">
        <v>1</v>
      </c>
      <c r="I2827" s="1">
        <f>Sales[[#This Row],[Selling Price]]*H2827</f>
        <v>321.39999999999998</v>
      </c>
      <c r="J2827" s="1">
        <f>VLOOKUP(Sales[[#This Row],[Product ID]],Products[],4,0)</f>
        <v>485.76</v>
      </c>
      <c r="K2827" s="1">
        <f>Sales[[#This Row],[Total Sales]]-Sales[[#This Row],[Cost price]]</f>
        <v>-164.36</v>
      </c>
      <c r="L2827" s="1" t="str">
        <f>TEXT(Sales[[#This Row],[Date and Time]],"dddd")</f>
        <v>Friday</v>
      </c>
      <c r="M2827" s="1" t="str">
        <f>TEXT(Sales[[#This Row],[Date and Time]],"mm")</f>
        <v>05</v>
      </c>
      <c r="N2827" s="10" t="str">
        <f>TEXT(Sales[[#This Row],[Date and Time]],"mmmm")</f>
        <v>May</v>
      </c>
    </row>
    <row r="2828" spans="1:14" x14ac:dyDescent="0.3">
      <c r="A2828" s="1" t="s">
        <v>6296</v>
      </c>
      <c r="B2828" s="2">
        <v>45558.913182870368</v>
      </c>
      <c r="C2828" s="1" t="s">
        <v>3424</v>
      </c>
      <c r="D2828" s="1" t="s">
        <v>1491</v>
      </c>
      <c r="E2828" s="1" t="s">
        <v>3479</v>
      </c>
      <c r="F2828" s="1" t="s">
        <v>3467</v>
      </c>
      <c r="G2828" s="1">
        <v>1503.11</v>
      </c>
      <c r="H2828" s="1">
        <v>1</v>
      </c>
      <c r="I2828" s="1">
        <f>Sales[[#This Row],[Selling Price]]*H2828</f>
        <v>1503.11</v>
      </c>
      <c r="J2828" s="1">
        <f>VLOOKUP(Sales[[#This Row],[Product ID]],Products[],4,0)</f>
        <v>485.76</v>
      </c>
      <c r="K2828" s="1">
        <f>Sales[[#This Row],[Total Sales]]-Sales[[#This Row],[Cost price]]</f>
        <v>1017.3499999999999</v>
      </c>
      <c r="L2828" s="1" t="str">
        <f>TEXT(Sales[[#This Row],[Date and Time]],"dddd")</f>
        <v>Monday</v>
      </c>
      <c r="M2828" s="1" t="str">
        <f>TEXT(Sales[[#This Row],[Date and Time]],"mm")</f>
        <v>09</v>
      </c>
      <c r="N2828" s="10" t="str">
        <f>TEXT(Sales[[#This Row],[Date and Time]],"mmmm")</f>
        <v>September</v>
      </c>
    </row>
    <row r="2829" spans="1:14" x14ac:dyDescent="0.3">
      <c r="A2829" s="1" t="s">
        <v>6297</v>
      </c>
      <c r="B2829" s="2">
        <v>45462.865914351853</v>
      </c>
      <c r="C2829" s="1" t="s">
        <v>3333</v>
      </c>
      <c r="D2829" s="1" t="s">
        <v>1995</v>
      </c>
      <c r="E2829" s="1" t="s">
        <v>3461</v>
      </c>
      <c r="F2829" s="1" t="s">
        <v>3462</v>
      </c>
      <c r="G2829" s="1">
        <v>1300.76</v>
      </c>
      <c r="H2829" s="1">
        <v>8</v>
      </c>
      <c r="I2829" s="1">
        <f>Sales[[#This Row],[Selling Price]]*H2829</f>
        <v>10406.08</v>
      </c>
      <c r="J2829" s="1">
        <f>VLOOKUP(Sales[[#This Row],[Product ID]],Products[],4,0)</f>
        <v>783.02</v>
      </c>
      <c r="K2829" s="1">
        <f>Sales[[#This Row],[Total Sales]]-Sales[[#This Row],[Cost price]]</f>
        <v>9623.06</v>
      </c>
      <c r="L2829" s="1" t="str">
        <f>TEXT(Sales[[#This Row],[Date and Time]],"dddd")</f>
        <v>Wednesday</v>
      </c>
      <c r="M2829" s="1" t="str">
        <f>TEXT(Sales[[#This Row],[Date and Time]],"mm")</f>
        <v>06</v>
      </c>
      <c r="N2829" s="10" t="str">
        <f>TEXT(Sales[[#This Row],[Date and Time]],"mmmm")</f>
        <v>June</v>
      </c>
    </row>
    <row r="2830" spans="1:14" x14ac:dyDescent="0.3">
      <c r="A2830" s="1" t="s">
        <v>6298</v>
      </c>
      <c r="B2830" s="2">
        <v>45392.044027777774</v>
      </c>
      <c r="C2830" s="1" t="s">
        <v>3431</v>
      </c>
      <c r="D2830" s="1" t="s">
        <v>2180</v>
      </c>
      <c r="E2830" s="1" t="s">
        <v>3464</v>
      </c>
      <c r="F2830" s="1" t="s">
        <v>3462</v>
      </c>
      <c r="G2830" s="1">
        <v>987.74</v>
      </c>
      <c r="H2830" s="1">
        <v>2</v>
      </c>
      <c r="I2830" s="1">
        <f>Sales[[#This Row],[Selling Price]]*H2830</f>
        <v>1975.48</v>
      </c>
      <c r="J2830" s="1">
        <f>VLOOKUP(Sales[[#This Row],[Product ID]],Products[],4,0)</f>
        <v>750.55</v>
      </c>
      <c r="K2830" s="1">
        <f>Sales[[#This Row],[Total Sales]]-Sales[[#This Row],[Cost price]]</f>
        <v>1224.93</v>
      </c>
      <c r="L2830" s="1" t="str">
        <f>TEXT(Sales[[#This Row],[Date and Time]],"dddd")</f>
        <v>Wednesday</v>
      </c>
      <c r="M2830" s="1" t="str">
        <f>TEXT(Sales[[#This Row],[Date and Time]],"mm")</f>
        <v>04</v>
      </c>
      <c r="N2830" s="10" t="str">
        <f>TEXT(Sales[[#This Row],[Date and Time]],"mmmm")</f>
        <v>April</v>
      </c>
    </row>
    <row r="2831" spans="1:14" x14ac:dyDescent="0.3">
      <c r="A2831" s="1" t="s">
        <v>6299</v>
      </c>
      <c r="B2831" s="2">
        <v>45559.607581018521</v>
      </c>
      <c r="C2831" s="1" t="s">
        <v>3385</v>
      </c>
      <c r="D2831" s="1" t="s">
        <v>2289</v>
      </c>
      <c r="E2831" s="1" t="s">
        <v>3464</v>
      </c>
      <c r="F2831" s="1" t="s">
        <v>3469</v>
      </c>
      <c r="G2831" s="1">
        <v>477.09</v>
      </c>
      <c r="H2831" s="1">
        <v>3</v>
      </c>
      <c r="I2831" s="1">
        <f>Sales[[#This Row],[Selling Price]]*H2831</f>
        <v>1431.27</v>
      </c>
      <c r="J2831" s="1">
        <f>VLOOKUP(Sales[[#This Row],[Product ID]],Products[],4,0)</f>
        <v>28.1</v>
      </c>
      <c r="K2831" s="1">
        <f>Sales[[#This Row],[Total Sales]]-Sales[[#This Row],[Cost price]]</f>
        <v>1403.17</v>
      </c>
      <c r="L2831" s="1" t="str">
        <f>TEXT(Sales[[#This Row],[Date and Time]],"dddd")</f>
        <v>Tuesday</v>
      </c>
      <c r="M2831" s="1" t="str">
        <f>TEXT(Sales[[#This Row],[Date and Time]],"mm")</f>
        <v>09</v>
      </c>
      <c r="N2831" s="10" t="str">
        <f>TEXT(Sales[[#This Row],[Date and Time]],"mmmm")</f>
        <v>September</v>
      </c>
    </row>
    <row r="2832" spans="1:14" x14ac:dyDescent="0.3">
      <c r="A2832" s="1" t="s">
        <v>6300</v>
      </c>
      <c r="B2832" s="2">
        <v>45429.650740740741</v>
      </c>
      <c r="C2832" s="1" t="s">
        <v>3410</v>
      </c>
      <c r="D2832" s="1" t="s">
        <v>782</v>
      </c>
      <c r="E2832" s="1" t="s">
        <v>3461</v>
      </c>
      <c r="F2832" s="1" t="s">
        <v>3469</v>
      </c>
      <c r="G2832" s="1">
        <v>1954.64</v>
      </c>
      <c r="H2832" s="1">
        <v>1</v>
      </c>
      <c r="I2832" s="1">
        <f>Sales[[#This Row],[Selling Price]]*H2832</f>
        <v>1954.64</v>
      </c>
      <c r="J2832" s="1">
        <f>VLOOKUP(Sales[[#This Row],[Product ID]],Products[],4,0)</f>
        <v>152.68</v>
      </c>
      <c r="K2832" s="1">
        <f>Sales[[#This Row],[Total Sales]]-Sales[[#This Row],[Cost price]]</f>
        <v>1801.96</v>
      </c>
      <c r="L2832" s="1" t="str">
        <f>TEXT(Sales[[#This Row],[Date and Time]],"dddd")</f>
        <v>Friday</v>
      </c>
      <c r="M2832" s="1" t="str">
        <f>TEXT(Sales[[#This Row],[Date and Time]],"mm")</f>
        <v>05</v>
      </c>
      <c r="N2832" s="10" t="str">
        <f>TEXT(Sales[[#This Row],[Date and Time]],"mmmm")</f>
        <v>May</v>
      </c>
    </row>
    <row r="2833" spans="1:14" x14ac:dyDescent="0.3">
      <c r="A2833" s="1" t="s">
        <v>6301</v>
      </c>
      <c r="B2833" s="2">
        <v>45377.318877314814</v>
      </c>
      <c r="C2833" s="1" t="s">
        <v>3331</v>
      </c>
      <c r="D2833" s="1" t="s">
        <v>1801</v>
      </c>
      <c r="E2833" s="1" t="s">
        <v>3461</v>
      </c>
      <c r="F2833" s="1" t="s">
        <v>3469</v>
      </c>
      <c r="G2833" s="1">
        <v>1014.18</v>
      </c>
      <c r="H2833" s="1">
        <v>3</v>
      </c>
      <c r="I2833" s="1">
        <f>Sales[[#This Row],[Selling Price]]*H2833</f>
        <v>3042.54</v>
      </c>
      <c r="J2833" s="1">
        <f>VLOOKUP(Sales[[#This Row],[Product ID]],Products[],4,0)</f>
        <v>799.06</v>
      </c>
      <c r="K2833" s="1">
        <f>Sales[[#This Row],[Total Sales]]-Sales[[#This Row],[Cost price]]</f>
        <v>2243.48</v>
      </c>
      <c r="L2833" s="1" t="str">
        <f>TEXT(Sales[[#This Row],[Date and Time]],"dddd")</f>
        <v>Tuesday</v>
      </c>
      <c r="M2833" s="1" t="str">
        <f>TEXT(Sales[[#This Row],[Date and Time]],"mm")</f>
        <v>03</v>
      </c>
      <c r="N2833" s="10" t="str">
        <f>TEXT(Sales[[#This Row],[Date and Time]],"mmmm")</f>
        <v>March</v>
      </c>
    </row>
    <row r="2834" spans="1:14" x14ac:dyDescent="0.3">
      <c r="A2834" s="1" t="s">
        <v>6302</v>
      </c>
      <c r="B2834" s="2">
        <v>45581.356342592589</v>
      </c>
      <c r="C2834" s="1" t="s">
        <v>3257</v>
      </c>
      <c r="D2834" s="1" t="s">
        <v>365</v>
      </c>
      <c r="E2834" s="1" t="s">
        <v>3471</v>
      </c>
      <c r="F2834" s="1" t="s">
        <v>3476</v>
      </c>
      <c r="G2834" s="1">
        <v>1173.77</v>
      </c>
      <c r="H2834" s="1">
        <v>6</v>
      </c>
      <c r="I2834" s="1">
        <f>Sales[[#This Row],[Selling Price]]*H2834</f>
        <v>7042.62</v>
      </c>
      <c r="J2834" s="1">
        <f>VLOOKUP(Sales[[#This Row],[Product ID]],Products[],4,0)</f>
        <v>288.51</v>
      </c>
      <c r="K2834" s="1">
        <f>Sales[[#This Row],[Total Sales]]-Sales[[#This Row],[Cost price]]</f>
        <v>6754.11</v>
      </c>
      <c r="L2834" s="1" t="str">
        <f>TEXT(Sales[[#This Row],[Date and Time]],"dddd")</f>
        <v>Wednesday</v>
      </c>
      <c r="M2834" s="1" t="str">
        <f>TEXT(Sales[[#This Row],[Date and Time]],"mm")</f>
        <v>10</v>
      </c>
      <c r="N2834" s="10" t="str">
        <f>TEXT(Sales[[#This Row],[Date and Time]],"mmmm")</f>
        <v>October</v>
      </c>
    </row>
    <row r="2835" spans="1:14" x14ac:dyDescent="0.3">
      <c r="A2835" s="1" t="s">
        <v>6303</v>
      </c>
      <c r="B2835" s="2">
        <v>45443.877824074072</v>
      </c>
      <c r="C2835" s="1" t="s">
        <v>3370</v>
      </c>
      <c r="D2835" s="1" t="s">
        <v>2659</v>
      </c>
      <c r="E2835" s="1" t="s">
        <v>3471</v>
      </c>
      <c r="F2835" s="1" t="s">
        <v>3467</v>
      </c>
      <c r="G2835" s="1">
        <v>1878.85</v>
      </c>
      <c r="H2835" s="1">
        <v>1</v>
      </c>
      <c r="I2835" s="1">
        <f>Sales[[#This Row],[Selling Price]]*H2835</f>
        <v>1878.85</v>
      </c>
      <c r="J2835" s="1">
        <f>VLOOKUP(Sales[[#This Row],[Product ID]],Products[],4,0)</f>
        <v>621.46</v>
      </c>
      <c r="K2835" s="1">
        <f>Sales[[#This Row],[Total Sales]]-Sales[[#This Row],[Cost price]]</f>
        <v>1257.3899999999999</v>
      </c>
      <c r="L2835" s="1" t="str">
        <f>TEXT(Sales[[#This Row],[Date and Time]],"dddd")</f>
        <v>Friday</v>
      </c>
      <c r="M2835" s="1" t="str">
        <f>TEXT(Sales[[#This Row],[Date and Time]],"mm")</f>
        <v>05</v>
      </c>
      <c r="N2835" s="10" t="str">
        <f>TEXT(Sales[[#This Row],[Date and Time]],"mmmm")</f>
        <v>May</v>
      </c>
    </row>
    <row r="2836" spans="1:14" x14ac:dyDescent="0.3">
      <c r="A2836" s="1" t="s">
        <v>6304</v>
      </c>
      <c r="B2836" s="2">
        <v>45464.534259259257</v>
      </c>
      <c r="C2836" s="1" t="s">
        <v>3426</v>
      </c>
      <c r="D2836" s="1" t="s">
        <v>3136</v>
      </c>
      <c r="E2836" s="1" t="s">
        <v>3461</v>
      </c>
      <c r="F2836" s="1" t="s">
        <v>3472</v>
      </c>
      <c r="G2836" s="1">
        <v>918.79</v>
      </c>
      <c r="H2836" s="1">
        <v>9</v>
      </c>
      <c r="I2836" s="1">
        <f>Sales[[#This Row],[Selling Price]]*H2836</f>
        <v>8269.11</v>
      </c>
      <c r="J2836" s="1">
        <f>VLOOKUP(Sales[[#This Row],[Product ID]],Products[],4,0)</f>
        <v>18.7</v>
      </c>
      <c r="K2836" s="1">
        <f>Sales[[#This Row],[Total Sales]]-Sales[[#This Row],[Cost price]]</f>
        <v>8250.41</v>
      </c>
      <c r="L2836" s="1" t="str">
        <f>TEXT(Sales[[#This Row],[Date and Time]],"dddd")</f>
        <v>Friday</v>
      </c>
      <c r="M2836" s="1" t="str">
        <f>TEXT(Sales[[#This Row],[Date and Time]],"mm")</f>
        <v>06</v>
      </c>
      <c r="N2836" s="10" t="str">
        <f>TEXT(Sales[[#This Row],[Date and Time]],"mmmm")</f>
        <v>June</v>
      </c>
    </row>
    <row r="2837" spans="1:14" x14ac:dyDescent="0.3">
      <c r="A2837" s="1" t="s">
        <v>6305</v>
      </c>
      <c r="B2837" s="2">
        <v>45514.46534722222</v>
      </c>
      <c r="C2837" s="1" t="s">
        <v>3300</v>
      </c>
      <c r="D2837" s="1" t="s">
        <v>2264</v>
      </c>
      <c r="E2837" s="1" t="s">
        <v>3466</v>
      </c>
      <c r="F2837" s="1" t="s">
        <v>3469</v>
      </c>
      <c r="G2837" s="1">
        <v>686.12</v>
      </c>
      <c r="H2837" s="1">
        <v>4</v>
      </c>
      <c r="I2837" s="1">
        <f>Sales[[#This Row],[Selling Price]]*H2837</f>
        <v>2744.48</v>
      </c>
      <c r="J2837" s="1">
        <f>VLOOKUP(Sales[[#This Row],[Product ID]],Products[],4,0)</f>
        <v>762.05</v>
      </c>
      <c r="K2837" s="1">
        <f>Sales[[#This Row],[Total Sales]]-Sales[[#This Row],[Cost price]]</f>
        <v>1982.43</v>
      </c>
      <c r="L2837" s="1" t="str">
        <f>TEXT(Sales[[#This Row],[Date and Time]],"dddd")</f>
        <v>Saturday</v>
      </c>
      <c r="M2837" s="1" t="str">
        <f>TEXT(Sales[[#This Row],[Date and Time]],"mm")</f>
        <v>08</v>
      </c>
      <c r="N2837" s="10" t="str">
        <f>TEXT(Sales[[#This Row],[Date and Time]],"mmmm")</f>
        <v>August</v>
      </c>
    </row>
    <row r="2838" spans="1:14" x14ac:dyDescent="0.3">
      <c r="A2838" s="1" t="s">
        <v>6306</v>
      </c>
      <c r="B2838" s="2">
        <v>45373.228842592594</v>
      </c>
      <c r="C2838" s="1" t="s">
        <v>3364</v>
      </c>
      <c r="D2838" s="1" t="s">
        <v>3175</v>
      </c>
      <c r="E2838" s="1" t="s">
        <v>3479</v>
      </c>
      <c r="F2838" s="1" t="s">
        <v>3467</v>
      </c>
      <c r="G2838" s="1">
        <v>596.24</v>
      </c>
      <c r="H2838" s="1">
        <v>8</v>
      </c>
      <c r="I2838" s="1">
        <f>Sales[[#This Row],[Selling Price]]*H2838</f>
        <v>4769.92</v>
      </c>
      <c r="J2838" s="1">
        <f>VLOOKUP(Sales[[#This Row],[Product ID]],Products[],4,0)</f>
        <v>771.88</v>
      </c>
      <c r="K2838" s="1">
        <f>Sales[[#This Row],[Total Sales]]-Sales[[#This Row],[Cost price]]</f>
        <v>3998.04</v>
      </c>
      <c r="L2838" s="1" t="str">
        <f>TEXT(Sales[[#This Row],[Date and Time]],"dddd")</f>
        <v>Friday</v>
      </c>
      <c r="M2838" s="1" t="str">
        <f>TEXT(Sales[[#This Row],[Date and Time]],"mm")</f>
        <v>03</v>
      </c>
      <c r="N2838" s="10" t="str">
        <f>TEXT(Sales[[#This Row],[Date and Time]],"mmmm")</f>
        <v>March</v>
      </c>
    </row>
    <row r="2839" spans="1:14" x14ac:dyDescent="0.3">
      <c r="A2839" s="1" t="s">
        <v>6307</v>
      </c>
      <c r="B2839" s="2">
        <v>45385.592592592591</v>
      </c>
      <c r="C2839" s="1" t="s">
        <v>3274</v>
      </c>
      <c r="D2839" s="1" t="s">
        <v>562</v>
      </c>
      <c r="E2839" s="1" t="s">
        <v>3479</v>
      </c>
      <c r="F2839" s="1" t="s">
        <v>3476</v>
      </c>
      <c r="G2839" s="1">
        <v>1751.01</v>
      </c>
      <c r="H2839" s="1">
        <v>5</v>
      </c>
      <c r="I2839" s="1">
        <f>Sales[[#This Row],[Selling Price]]*H2839</f>
        <v>8755.0499999999993</v>
      </c>
      <c r="J2839" s="1">
        <f>VLOOKUP(Sales[[#This Row],[Product ID]],Products[],4,0)</f>
        <v>951.64</v>
      </c>
      <c r="K2839" s="1">
        <f>Sales[[#This Row],[Total Sales]]-Sales[[#This Row],[Cost price]]</f>
        <v>7803.4099999999989</v>
      </c>
      <c r="L2839" s="1" t="str">
        <f>TEXT(Sales[[#This Row],[Date and Time]],"dddd")</f>
        <v>Wednesday</v>
      </c>
      <c r="M2839" s="1" t="str">
        <f>TEXT(Sales[[#This Row],[Date and Time]],"mm")</f>
        <v>04</v>
      </c>
      <c r="N2839" s="10" t="str">
        <f>TEXT(Sales[[#This Row],[Date and Time]],"mmmm")</f>
        <v>April</v>
      </c>
    </row>
    <row r="2840" spans="1:14" x14ac:dyDescent="0.3">
      <c r="A2840" s="1" t="s">
        <v>6308</v>
      </c>
      <c r="B2840" s="2">
        <v>45338.68105324074</v>
      </c>
      <c r="C2840" s="1" t="s">
        <v>3318</v>
      </c>
      <c r="D2840" s="1" t="s">
        <v>1859</v>
      </c>
      <c r="E2840" s="1" t="s">
        <v>3479</v>
      </c>
      <c r="F2840" s="1" t="s">
        <v>3467</v>
      </c>
      <c r="G2840" s="1">
        <v>810.65</v>
      </c>
      <c r="H2840" s="1">
        <v>6</v>
      </c>
      <c r="I2840" s="1">
        <f>Sales[[#This Row],[Selling Price]]*H2840</f>
        <v>4863.8999999999996</v>
      </c>
      <c r="J2840" s="1">
        <f>VLOOKUP(Sales[[#This Row],[Product ID]],Products[],4,0)</f>
        <v>69.03</v>
      </c>
      <c r="K2840" s="1">
        <f>Sales[[#This Row],[Total Sales]]-Sales[[#This Row],[Cost price]]</f>
        <v>4794.87</v>
      </c>
      <c r="L2840" s="1" t="str">
        <f>TEXT(Sales[[#This Row],[Date and Time]],"dddd")</f>
        <v>Friday</v>
      </c>
      <c r="M2840" s="1" t="str">
        <f>TEXT(Sales[[#This Row],[Date and Time]],"mm")</f>
        <v>02</v>
      </c>
      <c r="N2840" s="10" t="str">
        <f>TEXT(Sales[[#This Row],[Date and Time]],"mmmm")</f>
        <v>February</v>
      </c>
    </row>
    <row r="2841" spans="1:14" x14ac:dyDescent="0.3">
      <c r="A2841" s="1" t="s">
        <v>6309</v>
      </c>
      <c r="B2841" s="2">
        <v>45557.359097222223</v>
      </c>
      <c r="C2841" s="1" t="s">
        <v>3241</v>
      </c>
      <c r="D2841" s="1" t="s">
        <v>1010</v>
      </c>
      <c r="E2841" s="1" t="s">
        <v>3466</v>
      </c>
      <c r="F2841" s="1" t="s">
        <v>3469</v>
      </c>
      <c r="G2841" s="1">
        <v>851.56</v>
      </c>
      <c r="H2841" s="1">
        <v>10</v>
      </c>
      <c r="I2841" s="1">
        <f>Sales[[#This Row],[Selling Price]]*H2841</f>
        <v>8515.5999999999985</v>
      </c>
      <c r="J2841" s="1">
        <f>VLOOKUP(Sales[[#This Row],[Product ID]],Products[],4,0)</f>
        <v>595.51</v>
      </c>
      <c r="K2841" s="1">
        <f>Sales[[#This Row],[Total Sales]]-Sales[[#This Row],[Cost price]]</f>
        <v>7920.0899999999983</v>
      </c>
      <c r="L2841" s="1" t="str">
        <f>TEXT(Sales[[#This Row],[Date and Time]],"dddd")</f>
        <v>Sunday</v>
      </c>
      <c r="M2841" s="1" t="str">
        <f>TEXT(Sales[[#This Row],[Date and Time]],"mm")</f>
        <v>09</v>
      </c>
      <c r="N2841" s="10" t="str">
        <f>TEXT(Sales[[#This Row],[Date and Time]],"mmmm")</f>
        <v>September</v>
      </c>
    </row>
    <row r="2842" spans="1:14" x14ac:dyDescent="0.3">
      <c r="A2842" s="1" t="s">
        <v>6310</v>
      </c>
      <c r="B2842" s="2">
        <v>45569.951655092591</v>
      </c>
      <c r="C2842" s="1" t="s">
        <v>3264</v>
      </c>
      <c r="D2842" s="1" t="s">
        <v>627</v>
      </c>
      <c r="E2842" s="1" t="s">
        <v>3461</v>
      </c>
      <c r="F2842" s="1" t="s">
        <v>3467</v>
      </c>
      <c r="G2842" s="1">
        <v>1361.91</v>
      </c>
      <c r="H2842" s="1">
        <v>6</v>
      </c>
      <c r="I2842" s="1">
        <f>Sales[[#This Row],[Selling Price]]*H2842</f>
        <v>8171.4600000000009</v>
      </c>
      <c r="J2842" s="1">
        <f>VLOOKUP(Sales[[#This Row],[Product ID]],Products[],4,0)</f>
        <v>249.12</v>
      </c>
      <c r="K2842" s="1">
        <f>Sales[[#This Row],[Total Sales]]-Sales[[#This Row],[Cost price]]</f>
        <v>7922.3400000000011</v>
      </c>
      <c r="L2842" s="1" t="str">
        <f>TEXT(Sales[[#This Row],[Date and Time]],"dddd")</f>
        <v>Friday</v>
      </c>
      <c r="M2842" s="1" t="str">
        <f>TEXT(Sales[[#This Row],[Date and Time]],"mm")</f>
        <v>10</v>
      </c>
      <c r="N2842" s="10" t="str">
        <f>TEXT(Sales[[#This Row],[Date and Time]],"mmmm")</f>
        <v>October</v>
      </c>
    </row>
    <row r="2843" spans="1:14" x14ac:dyDescent="0.3">
      <c r="A2843" s="1" t="s">
        <v>6311</v>
      </c>
      <c r="B2843" s="2">
        <v>45516.110312500001</v>
      </c>
      <c r="C2843" s="1" t="s">
        <v>3311</v>
      </c>
      <c r="D2843" s="1" t="s">
        <v>446</v>
      </c>
      <c r="E2843" s="1" t="s">
        <v>3479</v>
      </c>
      <c r="F2843" s="1" t="s">
        <v>3462</v>
      </c>
      <c r="G2843" s="1">
        <v>1172.97</v>
      </c>
      <c r="H2843" s="1">
        <v>5</v>
      </c>
      <c r="I2843" s="1">
        <f>Sales[[#This Row],[Selling Price]]*H2843</f>
        <v>5864.85</v>
      </c>
      <c r="J2843" s="1">
        <f>VLOOKUP(Sales[[#This Row],[Product ID]],Products[],4,0)</f>
        <v>961.88</v>
      </c>
      <c r="K2843" s="1">
        <f>Sales[[#This Row],[Total Sales]]-Sales[[#This Row],[Cost price]]</f>
        <v>4902.97</v>
      </c>
      <c r="L2843" s="1" t="str">
        <f>TEXT(Sales[[#This Row],[Date and Time]],"dddd")</f>
        <v>Monday</v>
      </c>
      <c r="M2843" s="1" t="str">
        <f>TEXT(Sales[[#This Row],[Date and Time]],"mm")</f>
        <v>08</v>
      </c>
      <c r="N2843" s="10" t="str">
        <f>TEXT(Sales[[#This Row],[Date and Time]],"mmmm")</f>
        <v>August</v>
      </c>
    </row>
    <row r="2844" spans="1:14" x14ac:dyDescent="0.3">
      <c r="A2844" s="1" t="s">
        <v>6312</v>
      </c>
      <c r="B2844" s="2">
        <v>45554.956134259257</v>
      </c>
      <c r="C2844" s="1" t="s">
        <v>3359</v>
      </c>
      <c r="D2844" s="1" t="s">
        <v>1790</v>
      </c>
      <c r="E2844" s="1" t="s">
        <v>3461</v>
      </c>
      <c r="F2844" s="1" t="s">
        <v>3469</v>
      </c>
      <c r="G2844" s="1">
        <v>1747.13</v>
      </c>
      <c r="H2844" s="1">
        <v>7</v>
      </c>
      <c r="I2844" s="1">
        <f>Sales[[#This Row],[Selling Price]]*H2844</f>
        <v>12229.91</v>
      </c>
      <c r="J2844" s="1">
        <f>VLOOKUP(Sales[[#This Row],[Product ID]],Products[],4,0)</f>
        <v>750.19</v>
      </c>
      <c r="K2844" s="1">
        <f>Sales[[#This Row],[Total Sales]]-Sales[[#This Row],[Cost price]]</f>
        <v>11479.72</v>
      </c>
      <c r="L2844" s="1" t="str">
        <f>TEXT(Sales[[#This Row],[Date and Time]],"dddd")</f>
        <v>Thursday</v>
      </c>
      <c r="M2844" s="1" t="str">
        <f>TEXT(Sales[[#This Row],[Date and Time]],"mm")</f>
        <v>09</v>
      </c>
      <c r="N2844" s="10" t="str">
        <f>TEXT(Sales[[#This Row],[Date and Time]],"mmmm")</f>
        <v>September</v>
      </c>
    </row>
    <row r="2845" spans="1:14" x14ac:dyDescent="0.3">
      <c r="A2845" s="1" t="s">
        <v>6313</v>
      </c>
      <c r="B2845" s="2">
        <v>45423.617523148147</v>
      </c>
      <c r="C2845" s="1" t="s">
        <v>3400</v>
      </c>
      <c r="D2845" s="1" t="s">
        <v>2699</v>
      </c>
      <c r="E2845" s="1" t="s">
        <v>3461</v>
      </c>
      <c r="F2845" s="1" t="s">
        <v>3472</v>
      </c>
      <c r="G2845" s="1">
        <v>912.49</v>
      </c>
      <c r="H2845" s="1">
        <v>6</v>
      </c>
      <c r="I2845" s="1">
        <f>Sales[[#This Row],[Selling Price]]*H2845</f>
        <v>5474.9400000000005</v>
      </c>
      <c r="J2845" s="1">
        <f>VLOOKUP(Sales[[#This Row],[Product ID]],Products[],4,0)</f>
        <v>257.93</v>
      </c>
      <c r="K2845" s="1">
        <f>Sales[[#This Row],[Total Sales]]-Sales[[#This Row],[Cost price]]</f>
        <v>5217.01</v>
      </c>
      <c r="L2845" s="1" t="str">
        <f>TEXT(Sales[[#This Row],[Date and Time]],"dddd")</f>
        <v>Saturday</v>
      </c>
      <c r="M2845" s="1" t="str">
        <f>TEXT(Sales[[#This Row],[Date and Time]],"mm")</f>
        <v>05</v>
      </c>
      <c r="N2845" s="10" t="str">
        <f>TEXT(Sales[[#This Row],[Date and Time]],"mmmm")</f>
        <v>May</v>
      </c>
    </row>
    <row r="2846" spans="1:14" x14ac:dyDescent="0.3">
      <c r="A2846" s="1" t="s">
        <v>6314</v>
      </c>
      <c r="B2846" s="2">
        <v>45347.125821759262</v>
      </c>
      <c r="C2846" s="1" t="s">
        <v>3435</v>
      </c>
      <c r="D2846" s="1" t="s">
        <v>520</v>
      </c>
      <c r="E2846" s="1" t="s">
        <v>3471</v>
      </c>
      <c r="F2846" s="1" t="s">
        <v>3476</v>
      </c>
      <c r="G2846" s="1">
        <v>326.14999999999998</v>
      </c>
      <c r="H2846" s="1">
        <v>7</v>
      </c>
      <c r="I2846" s="1">
        <f>Sales[[#This Row],[Selling Price]]*H2846</f>
        <v>2283.0499999999997</v>
      </c>
      <c r="J2846" s="1">
        <f>VLOOKUP(Sales[[#This Row],[Product ID]],Products[],4,0)</f>
        <v>316.27</v>
      </c>
      <c r="K2846" s="1">
        <f>Sales[[#This Row],[Total Sales]]-Sales[[#This Row],[Cost price]]</f>
        <v>1966.7799999999997</v>
      </c>
      <c r="L2846" s="1" t="str">
        <f>TEXT(Sales[[#This Row],[Date and Time]],"dddd")</f>
        <v>Sunday</v>
      </c>
      <c r="M2846" s="1" t="str">
        <f>TEXT(Sales[[#This Row],[Date and Time]],"mm")</f>
        <v>02</v>
      </c>
      <c r="N2846" s="10" t="str">
        <f>TEXT(Sales[[#This Row],[Date and Time]],"mmmm")</f>
        <v>February</v>
      </c>
    </row>
    <row r="2847" spans="1:14" x14ac:dyDescent="0.3">
      <c r="A2847" s="1" t="s">
        <v>6315</v>
      </c>
      <c r="B2847" s="2">
        <v>45365.480451388888</v>
      </c>
      <c r="C2847" s="1" t="s">
        <v>3275</v>
      </c>
      <c r="D2847" s="1" t="s">
        <v>1173</v>
      </c>
      <c r="E2847" s="1" t="s">
        <v>3464</v>
      </c>
      <c r="F2847" s="1" t="s">
        <v>3476</v>
      </c>
      <c r="G2847" s="1">
        <v>1235.8599999999999</v>
      </c>
      <c r="H2847" s="1">
        <v>6</v>
      </c>
      <c r="I2847" s="1">
        <f>Sales[[#This Row],[Selling Price]]*H2847</f>
        <v>7415.16</v>
      </c>
      <c r="J2847" s="1">
        <f>VLOOKUP(Sales[[#This Row],[Product ID]],Products[],4,0)</f>
        <v>363.91</v>
      </c>
      <c r="K2847" s="1">
        <f>Sales[[#This Row],[Total Sales]]-Sales[[#This Row],[Cost price]]</f>
        <v>7051.25</v>
      </c>
      <c r="L2847" s="1" t="str">
        <f>TEXT(Sales[[#This Row],[Date and Time]],"dddd")</f>
        <v>Thursday</v>
      </c>
      <c r="M2847" s="1" t="str">
        <f>TEXT(Sales[[#This Row],[Date and Time]],"mm")</f>
        <v>03</v>
      </c>
      <c r="N2847" s="10" t="str">
        <f>TEXT(Sales[[#This Row],[Date and Time]],"mmmm")</f>
        <v>March</v>
      </c>
    </row>
    <row r="2848" spans="1:14" x14ac:dyDescent="0.3">
      <c r="A2848" s="1" t="s">
        <v>6316</v>
      </c>
      <c r="B2848" s="2">
        <v>45530.995763888888</v>
      </c>
      <c r="C2848" s="1" t="s">
        <v>3239</v>
      </c>
      <c r="D2848" s="1" t="s">
        <v>2286</v>
      </c>
      <c r="E2848" s="1" t="s">
        <v>3479</v>
      </c>
      <c r="F2848" s="1" t="s">
        <v>3472</v>
      </c>
      <c r="G2848" s="1">
        <v>1848.19</v>
      </c>
      <c r="H2848" s="1">
        <v>3</v>
      </c>
      <c r="I2848" s="1">
        <f>Sales[[#This Row],[Selling Price]]*H2848</f>
        <v>5544.57</v>
      </c>
      <c r="J2848" s="1">
        <f>VLOOKUP(Sales[[#This Row],[Product ID]],Products[],4,0)</f>
        <v>438.5</v>
      </c>
      <c r="K2848" s="1">
        <f>Sales[[#This Row],[Total Sales]]-Sales[[#This Row],[Cost price]]</f>
        <v>5106.07</v>
      </c>
      <c r="L2848" s="1" t="str">
        <f>TEXT(Sales[[#This Row],[Date and Time]],"dddd")</f>
        <v>Monday</v>
      </c>
      <c r="M2848" s="1" t="str">
        <f>TEXT(Sales[[#This Row],[Date and Time]],"mm")</f>
        <v>08</v>
      </c>
      <c r="N2848" s="10" t="str">
        <f>TEXT(Sales[[#This Row],[Date and Time]],"mmmm")</f>
        <v>August</v>
      </c>
    </row>
    <row r="2849" spans="1:14" x14ac:dyDescent="0.3">
      <c r="A2849" s="1" t="s">
        <v>6317</v>
      </c>
      <c r="B2849" s="2">
        <v>45473.017685185187</v>
      </c>
      <c r="C2849" s="1" t="s">
        <v>3436</v>
      </c>
      <c r="D2849" s="1" t="s">
        <v>195</v>
      </c>
      <c r="E2849" s="1" t="s">
        <v>3479</v>
      </c>
      <c r="F2849" s="1" t="s">
        <v>3476</v>
      </c>
      <c r="G2849" s="1">
        <v>400.69</v>
      </c>
      <c r="H2849" s="1">
        <v>5</v>
      </c>
      <c r="I2849" s="1">
        <f>Sales[[#This Row],[Selling Price]]*H2849</f>
        <v>2003.45</v>
      </c>
      <c r="J2849" s="1">
        <f>VLOOKUP(Sales[[#This Row],[Product ID]],Products[],4,0)</f>
        <v>839.9</v>
      </c>
      <c r="K2849" s="1">
        <f>Sales[[#This Row],[Total Sales]]-Sales[[#This Row],[Cost price]]</f>
        <v>1163.5500000000002</v>
      </c>
      <c r="L2849" s="1" t="str">
        <f>TEXT(Sales[[#This Row],[Date and Time]],"dddd")</f>
        <v>Sunday</v>
      </c>
      <c r="M2849" s="1" t="str">
        <f>TEXT(Sales[[#This Row],[Date and Time]],"mm")</f>
        <v>06</v>
      </c>
      <c r="N2849" s="10" t="str">
        <f>TEXT(Sales[[#This Row],[Date and Time]],"mmmm")</f>
        <v>June</v>
      </c>
    </row>
    <row r="2850" spans="1:14" x14ac:dyDescent="0.3">
      <c r="A2850" s="1" t="s">
        <v>6318</v>
      </c>
      <c r="B2850" s="2">
        <v>45488.914351851854</v>
      </c>
      <c r="C2850" s="1" t="s">
        <v>3336</v>
      </c>
      <c r="D2850" s="1" t="s">
        <v>530</v>
      </c>
      <c r="E2850" s="1" t="s">
        <v>3461</v>
      </c>
      <c r="F2850" s="1" t="s">
        <v>3462</v>
      </c>
      <c r="G2850" s="1">
        <v>1116.6600000000001</v>
      </c>
      <c r="H2850" s="1">
        <v>4</v>
      </c>
      <c r="I2850" s="1">
        <f>Sales[[#This Row],[Selling Price]]*H2850</f>
        <v>4466.6400000000003</v>
      </c>
      <c r="J2850" s="1">
        <f>VLOOKUP(Sales[[#This Row],[Product ID]],Products[],4,0)</f>
        <v>970.96</v>
      </c>
      <c r="K2850" s="1">
        <f>Sales[[#This Row],[Total Sales]]-Sales[[#This Row],[Cost price]]</f>
        <v>3495.6800000000003</v>
      </c>
      <c r="L2850" s="1" t="str">
        <f>TEXT(Sales[[#This Row],[Date and Time]],"dddd")</f>
        <v>Monday</v>
      </c>
      <c r="M2850" s="1" t="str">
        <f>TEXT(Sales[[#This Row],[Date and Time]],"mm")</f>
        <v>07</v>
      </c>
      <c r="N2850" s="10" t="str">
        <f>TEXT(Sales[[#This Row],[Date and Time]],"mmmm")</f>
        <v>July</v>
      </c>
    </row>
    <row r="2851" spans="1:14" x14ac:dyDescent="0.3">
      <c r="A2851" s="1" t="s">
        <v>6319</v>
      </c>
      <c r="B2851" s="2">
        <v>45596.417997685188</v>
      </c>
      <c r="C2851" s="1" t="s">
        <v>3377</v>
      </c>
      <c r="D2851" s="1" t="s">
        <v>1975</v>
      </c>
      <c r="E2851" s="1" t="s">
        <v>3466</v>
      </c>
      <c r="F2851" s="1" t="s">
        <v>3469</v>
      </c>
      <c r="G2851" s="1">
        <v>1641.55</v>
      </c>
      <c r="H2851" s="1">
        <v>4</v>
      </c>
      <c r="I2851" s="1">
        <f>Sales[[#This Row],[Selling Price]]*H2851</f>
        <v>6566.2</v>
      </c>
      <c r="J2851" s="1">
        <f>VLOOKUP(Sales[[#This Row],[Product ID]],Products[],4,0)</f>
        <v>409.39</v>
      </c>
      <c r="K2851" s="1">
        <f>Sales[[#This Row],[Total Sales]]-Sales[[#This Row],[Cost price]]</f>
        <v>6156.8099999999995</v>
      </c>
      <c r="L2851" s="1" t="str">
        <f>TEXT(Sales[[#This Row],[Date and Time]],"dddd")</f>
        <v>Thursday</v>
      </c>
      <c r="M2851" s="1" t="str">
        <f>TEXT(Sales[[#This Row],[Date and Time]],"mm")</f>
        <v>10</v>
      </c>
      <c r="N2851" s="10" t="str">
        <f>TEXT(Sales[[#This Row],[Date and Time]],"mmmm")</f>
        <v>October</v>
      </c>
    </row>
    <row r="2852" spans="1:14" x14ac:dyDescent="0.3">
      <c r="A2852" s="1" t="s">
        <v>6320</v>
      </c>
      <c r="B2852" s="2">
        <v>45423.393090277779</v>
      </c>
      <c r="C2852" s="1" t="s">
        <v>3334</v>
      </c>
      <c r="D2852" s="1" t="s">
        <v>2526</v>
      </c>
      <c r="E2852" s="1" t="s">
        <v>3479</v>
      </c>
      <c r="F2852" s="1" t="s">
        <v>3472</v>
      </c>
      <c r="G2852" s="1">
        <v>1426.05</v>
      </c>
      <c r="H2852" s="1">
        <v>3</v>
      </c>
      <c r="I2852" s="1">
        <f>Sales[[#This Row],[Selling Price]]*H2852</f>
        <v>4278.1499999999996</v>
      </c>
      <c r="J2852" s="1">
        <f>VLOOKUP(Sales[[#This Row],[Product ID]],Products[],4,0)</f>
        <v>208.12</v>
      </c>
      <c r="K2852" s="1">
        <f>Sales[[#This Row],[Total Sales]]-Sales[[#This Row],[Cost price]]</f>
        <v>4070.0299999999997</v>
      </c>
      <c r="L2852" s="1" t="str">
        <f>TEXT(Sales[[#This Row],[Date and Time]],"dddd")</f>
        <v>Saturday</v>
      </c>
      <c r="M2852" s="1" t="str">
        <f>TEXT(Sales[[#This Row],[Date and Time]],"mm")</f>
        <v>05</v>
      </c>
      <c r="N2852" s="10" t="str">
        <f>TEXT(Sales[[#This Row],[Date and Time]],"mmmm")</f>
        <v>May</v>
      </c>
    </row>
    <row r="2853" spans="1:14" x14ac:dyDescent="0.3">
      <c r="A2853" s="1" t="s">
        <v>6321</v>
      </c>
      <c r="B2853" s="2">
        <v>45502.663136574076</v>
      </c>
      <c r="C2853" s="1" t="s">
        <v>3300</v>
      </c>
      <c r="D2853" s="1" t="s">
        <v>1137</v>
      </c>
      <c r="E2853" s="1" t="s">
        <v>3464</v>
      </c>
      <c r="F2853" s="1" t="s">
        <v>3472</v>
      </c>
      <c r="G2853" s="1">
        <v>1549.87</v>
      </c>
      <c r="H2853" s="1">
        <v>3</v>
      </c>
      <c r="I2853" s="1">
        <f>Sales[[#This Row],[Selling Price]]*H2853</f>
        <v>4649.6099999999997</v>
      </c>
      <c r="J2853" s="1">
        <f>VLOOKUP(Sales[[#This Row],[Product ID]],Products[],4,0)</f>
        <v>762.05</v>
      </c>
      <c r="K2853" s="1">
        <f>Sales[[#This Row],[Total Sales]]-Sales[[#This Row],[Cost price]]</f>
        <v>3887.5599999999995</v>
      </c>
      <c r="L2853" s="1" t="str">
        <f>TEXT(Sales[[#This Row],[Date and Time]],"dddd")</f>
        <v>Monday</v>
      </c>
      <c r="M2853" s="1" t="str">
        <f>TEXT(Sales[[#This Row],[Date and Time]],"mm")</f>
        <v>07</v>
      </c>
      <c r="N2853" s="10" t="str">
        <f>TEXT(Sales[[#This Row],[Date and Time]],"mmmm")</f>
        <v>July</v>
      </c>
    </row>
    <row r="2854" spans="1:14" x14ac:dyDescent="0.3">
      <c r="A2854" s="1" t="s">
        <v>6322</v>
      </c>
      <c r="B2854" s="2">
        <v>45484.452349537038</v>
      </c>
      <c r="C2854" s="1" t="s">
        <v>3395</v>
      </c>
      <c r="D2854" s="1" t="s">
        <v>1873</v>
      </c>
      <c r="E2854" s="1" t="s">
        <v>3471</v>
      </c>
      <c r="F2854" s="1" t="s">
        <v>3467</v>
      </c>
      <c r="G2854" s="1">
        <v>438.94</v>
      </c>
      <c r="H2854" s="1">
        <v>7</v>
      </c>
      <c r="I2854" s="1">
        <f>Sales[[#This Row],[Selling Price]]*H2854</f>
        <v>3072.58</v>
      </c>
      <c r="J2854" s="1">
        <f>VLOOKUP(Sales[[#This Row],[Product ID]],Products[],4,0)</f>
        <v>102.72</v>
      </c>
      <c r="K2854" s="1">
        <f>Sales[[#This Row],[Total Sales]]-Sales[[#This Row],[Cost price]]</f>
        <v>2969.86</v>
      </c>
      <c r="L2854" s="1" t="str">
        <f>TEXT(Sales[[#This Row],[Date and Time]],"dddd")</f>
        <v>Thursday</v>
      </c>
      <c r="M2854" s="1" t="str">
        <f>TEXT(Sales[[#This Row],[Date and Time]],"mm")</f>
        <v>07</v>
      </c>
      <c r="N2854" s="10" t="str">
        <f>TEXT(Sales[[#This Row],[Date and Time]],"mmmm")</f>
        <v>July</v>
      </c>
    </row>
    <row r="2855" spans="1:14" x14ac:dyDescent="0.3">
      <c r="A2855" s="1" t="s">
        <v>6323</v>
      </c>
      <c r="B2855" s="2">
        <v>45303.359120370369</v>
      </c>
      <c r="C2855" s="1" t="s">
        <v>3452</v>
      </c>
      <c r="D2855" s="1" t="s">
        <v>299</v>
      </c>
      <c r="E2855" s="1" t="s">
        <v>3464</v>
      </c>
      <c r="F2855" s="1" t="s">
        <v>3472</v>
      </c>
      <c r="G2855" s="1">
        <v>1059.3900000000001</v>
      </c>
      <c r="H2855" s="1">
        <v>4</v>
      </c>
      <c r="I2855" s="1">
        <f>Sales[[#This Row],[Selling Price]]*H2855</f>
        <v>4237.5600000000004</v>
      </c>
      <c r="J2855" s="1">
        <f>VLOOKUP(Sales[[#This Row],[Product ID]],Products[],4,0)</f>
        <v>907.07</v>
      </c>
      <c r="K2855" s="1">
        <f>Sales[[#This Row],[Total Sales]]-Sales[[#This Row],[Cost price]]</f>
        <v>3330.4900000000002</v>
      </c>
      <c r="L2855" s="1" t="str">
        <f>TEXT(Sales[[#This Row],[Date and Time]],"dddd")</f>
        <v>Friday</v>
      </c>
      <c r="M2855" s="1" t="str">
        <f>TEXT(Sales[[#This Row],[Date and Time]],"mm")</f>
        <v>01</v>
      </c>
      <c r="N2855" s="10" t="str">
        <f>TEXT(Sales[[#This Row],[Date and Time]],"mmmm")</f>
        <v>January</v>
      </c>
    </row>
    <row r="2856" spans="1:14" x14ac:dyDescent="0.3">
      <c r="A2856" s="1" t="s">
        <v>6324</v>
      </c>
      <c r="B2856" s="2">
        <v>45507.074236111112</v>
      </c>
      <c r="C2856" s="1" t="s">
        <v>3448</v>
      </c>
      <c r="D2856" s="1" t="s">
        <v>1007</v>
      </c>
      <c r="E2856" s="1" t="s">
        <v>3466</v>
      </c>
      <c r="F2856" s="1" t="s">
        <v>3462</v>
      </c>
      <c r="G2856" s="1">
        <v>1150.6300000000001</v>
      </c>
      <c r="H2856" s="1">
        <v>3</v>
      </c>
      <c r="I2856" s="1">
        <f>Sales[[#This Row],[Selling Price]]*H2856</f>
        <v>3451.8900000000003</v>
      </c>
      <c r="J2856" s="1">
        <f>VLOOKUP(Sales[[#This Row],[Product ID]],Products[],4,0)</f>
        <v>955.51</v>
      </c>
      <c r="K2856" s="1">
        <f>Sales[[#This Row],[Total Sales]]-Sales[[#This Row],[Cost price]]</f>
        <v>2496.38</v>
      </c>
      <c r="L2856" s="1" t="str">
        <f>TEXT(Sales[[#This Row],[Date and Time]],"dddd")</f>
        <v>Saturday</v>
      </c>
      <c r="M2856" s="1" t="str">
        <f>TEXT(Sales[[#This Row],[Date and Time]],"mm")</f>
        <v>08</v>
      </c>
      <c r="N2856" s="10" t="str">
        <f>TEXT(Sales[[#This Row],[Date and Time]],"mmmm")</f>
        <v>August</v>
      </c>
    </row>
    <row r="2857" spans="1:14" x14ac:dyDescent="0.3">
      <c r="A2857" s="1" t="s">
        <v>6325</v>
      </c>
      <c r="B2857" s="2">
        <v>45391.627291666664</v>
      </c>
      <c r="C2857" s="1" t="s">
        <v>3310</v>
      </c>
      <c r="D2857" s="1" t="s">
        <v>947</v>
      </c>
      <c r="E2857" s="1" t="s">
        <v>3464</v>
      </c>
      <c r="F2857" s="1" t="s">
        <v>3462</v>
      </c>
      <c r="G2857" s="1">
        <v>1716.12</v>
      </c>
      <c r="H2857" s="1">
        <v>10</v>
      </c>
      <c r="I2857" s="1">
        <f>Sales[[#This Row],[Selling Price]]*H2857</f>
        <v>17161.199999999997</v>
      </c>
      <c r="J2857" s="1">
        <f>VLOOKUP(Sales[[#This Row],[Product ID]],Products[],4,0)</f>
        <v>297.7</v>
      </c>
      <c r="K2857" s="1">
        <f>Sales[[#This Row],[Total Sales]]-Sales[[#This Row],[Cost price]]</f>
        <v>16863.499999999996</v>
      </c>
      <c r="L2857" s="1" t="str">
        <f>TEXT(Sales[[#This Row],[Date and Time]],"dddd")</f>
        <v>Tuesday</v>
      </c>
      <c r="M2857" s="1" t="str">
        <f>TEXT(Sales[[#This Row],[Date and Time]],"mm")</f>
        <v>04</v>
      </c>
      <c r="N2857" s="10" t="str">
        <f>TEXT(Sales[[#This Row],[Date and Time]],"mmmm")</f>
        <v>April</v>
      </c>
    </row>
    <row r="2858" spans="1:14" x14ac:dyDescent="0.3">
      <c r="A2858" s="1" t="s">
        <v>6326</v>
      </c>
      <c r="B2858" s="2">
        <v>45445.069641203707</v>
      </c>
      <c r="C2858" s="1" t="s">
        <v>3429</v>
      </c>
      <c r="D2858" s="1" t="s">
        <v>2901</v>
      </c>
      <c r="E2858" s="1" t="s">
        <v>3466</v>
      </c>
      <c r="F2858" s="1" t="s">
        <v>3462</v>
      </c>
      <c r="G2858" s="1">
        <v>227.61</v>
      </c>
      <c r="H2858" s="1">
        <v>8</v>
      </c>
      <c r="I2858" s="1">
        <f>Sales[[#This Row],[Selling Price]]*H2858</f>
        <v>1820.88</v>
      </c>
      <c r="J2858" s="1">
        <f>VLOOKUP(Sales[[#This Row],[Product ID]],Products[],4,0)</f>
        <v>653.88</v>
      </c>
      <c r="K2858" s="1">
        <f>Sales[[#This Row],[Total Sales]]-Sales[[#This Row],[Cost price]]</f>
        <v>1167</v>
      </c>
      <c r="L2858" s="1" t="str">
        <f>TEXT(Sales[[#This Row],[Date and Time]],"dddd")</f>
        <v>Sunday</v>
      </c>
      <c r="M2858" s="1" t="str">
        <f>TEXT(Sales[[#This Row],[Date and Time]],"mm")</f>
        <v>06</v>
      </c>
      <c r="N2858" s="10" t="str">
        <f>TEXT(Sales[[#This Row],[Date and Time]],"mmmm")</f>
        <v>June</v>
      </c>
    </row>
    <row r="2859" spans="1:14" x14ac:dyDescent="0.3">
      <c r="A2859" s="1" t="s">
        <v>6327</v>
      </c>
      <c r="B2859" s="2">
        <v>45607.751932870371</v>
      </c>
      <c r="C2859" s="1" t="s">
        <v>3327</v>
      </c>
      <c r="D2859" s="1" t="s">
        <v>925</v>
      </c>
      <c r="E2859" s="1" t="s">
        <v>3471</v>
      </c>
      <c r="F2859" s="1" t="s">
        <v>3476</v>
      </c>
      <c r="G2859" s="1">
        <v>526.84</v>
      </c>
      <c r="H2859" s="1">
        <v>1</v>
      </c>
      <c r="I2859" s="1">
        <f>Sales[[#This Row],[Selling Price]]*H2859</f>
        <v>526.84</v>
      </c>
      <c r="J2859" s="1">
        <f>VLOOKUP(Sales[[#This Row],[Product ID]],Products[],4,0)</f>
        <v>984.71</v>
      </c>
      <c r="K2859" s="1">
        <f>Sales[[#This Row],[Total Sales]]-Sales[[#This Row],[Cost price]]</f>
        <v>-457.87</v>
      </c>
      <c r="L2859" s="1" t="str">
        <f>TEXT(Sales[[#This Row],[Date and Time]],"dddd")</f>
        <v>Monday</v>
      </c>
      <c r="M2859" s="1" t="str">
        <f>TEXT(Sales[[#This Row],[Date and Time]],"mm")</f>
        <v>11</v>
      </c>
      <c r="N2859" s="10" t="str">
        <f>TEXT(Sales[[#This Row],[Date and Time]],"mmmm")</f>
        <v>November</v>
      </c>
    </row>
    <row r="2860" spans="1:14" x14ac:dyDescent="0.3">
      <c r="A2860" s="1" t="s">
        <v>6328</v>
      </c>
      <c r="B2860" s="2">
        <v>45608.868252314816</v>
      </c>
      <c r="C2860" s="1" t="s">
        <v>3246</v>
      </c>
      <c r="D2860" s="1" t="s">
        <v>1593</v>
      </c>
      <c r="E2860" s="1" t="s">
        <v>3471</v>
      </c>
      <c r="F2860" s="1" t="s">
        <v>3469</v>
      </c>
      <c r="G2860" s="1">
        <v>420.89</v>
      </c>
      <c r="H2860" s="1">
        <v>8</v>
      </c>
      <c r="I2860" s="1">
        <f>Sales[[#This Row],[Selling Price]]*H2860</f>
        <v>3367.12</v>
      </c>
      <c r="J2860" s="1">
        <f>VLOOKUP(Sales[[#This Row],[Product ID]],Products[],4,0)</f>
        <v>623.39</v>
      </c>
      <c r="K2860" s="1">
        <f>Sales[[#This Row],[Total Sales]]-Sales[[#This Row],[Cost price]]</f>
        <v>2743.73</v>
      </c>
      <c r="L2860" s="1" t="str">
        <f>TEXT(Sales[[#This Row],[Date and Time]],"dddd")</f>
        <v>Tuesday</v>
      </c>
      <c r="M2860" s="1" t="str">
        <f>TEXT(Sales[[#This Row],[Date and Time]],"mm")</f>
        <v>11</v>
      </c>
      <c r="N2860" s="10" t="str">
        <f>TEXT(Sales[[#This Row],[Date and Time]],"mmmm")</f>
        <v>November</v>
      </c>
    </row>
    <row r="2861" spans="1:14" x14ac:dyDescent="0.3">
      <c r="A2861" s="1" t="s">
        <v>6329</v>
      </c>
      <c r="B2861" s="2">
        <v>45494.312986111108</v>
      </c>
      <c r="C2861" s="1" t="s">
        <v>3344</v>
      </c>
      <c r="D2861" s="1" t="s">
        <v>2690</v>
      </c>
      <c r="E2861" s="1" t="s">
        <v>3461</v>
      </c>
      <c r="F2861" s="1" t="s">
        <v>3462</v>
      </c>
      <c r="G2861" s="1">
        <v>233.78</v>
      </c>
      <c r="H2861" s="1">
        <v>9</v>
      </c>
      <c r="I2861" s="1">
        <f>Sales[[#This Row],[Selling Price]]*H2861</f>
        <v>2104.02</v>
      </c>
      <c r="J2861" s="1">
        <f>VLOOKUP(Sales[[#This Row],[Product ID]],Products[],4,0)</f>
        <v>814.84</v>
      </c>
      <c r="K2861" s="1">
        <f>Sales[[#This Row],[Total Sales]]-Sales[[#This Row],[Cost price]]</f>
        <v>1289.1799999999998</v>
      </c>
      <c r="L2861" s="1" t="str">
        <f>TEXT(Sales[[#This Row],[Date and Time]],"dddd")</f>
        <v>Sunday</v>
      </c>
      <c r="M2861" s="1" t="str">
        <f>TEXT(Sales[[#This Row],[Date and Time]],"mm")</f>
        <v>07</v>
      </c>
      <c r="N2861" s="10" t="str">
        <f>TEXT(Sales[[#This Row],[Date and Time]],"mmmm")</f>
        <v>July</v>
      </c>
    </row>
    <row r="2862" spans="1:14" x14ac:dyDescent="0.3">
      <c r="A2862" s="1" t="s">
        <v>6330</v>
      </c>
      <c r="B2862" s="2">
        <v>45458.228738425925</v>
      </c>
      <c r="C2862" s="1" t="s">
        <v>3259</v>
      </c>
      <c r="D2862" s="1" t="s">
        <v>761</v>
      </c>
      <c r="E2862" s="1" t="s">
        <v>3479</v>
      </c>
      <c r="F2862" s="1" t="s">
        <v>3462</v>
      </c>
      <c r="G2862" s="1">
        <v>288.14</v>
      </c>
      <c r="H2862" s="1">
        <v>5</v>
      </c>
      <c r="I2862" s="1">
        <f>Sales[[#This Row],[Selling Price]]*H2862</f>
        <v>1440.6999999999998</v>
      </c>
      <c r="J2862" s="1">
        <f>VLOOKUP(Sales[[#This Row],[Product ID]],Products[],4,0)</f>
        <v>211.71</v>
      </c>
      <c r="K2862" s="1">
        <f>Sales[[#This Row],[Total Sales]]-Sales[[#This Row],[Cost price]]</f>
        <v>1228.9899999999998</v>
      </c>
      <c r="L2862" s="1" t="str">
        <f>TEXT(Sales[[#This Row],[Date and Time]],"dddd")</f>
        <v>Saturday</v>
      </c>
      <c r="M2862" s="1" t="str">
        <f>TEXT(Sales[[#This Row],[Date and Time]],"mm")</f>
        <v>06</v>
      </c>
      <c r="N2862" s="10" t="str">
        <f>TEXT(Sales[[#This Row],[Date and Time]],"mmmm")</f>
        <v>June</v>
      </c>
    </row>
    <row r="2863" spans="1:14" x14ac:dyDescent="0.3">
      <c r="A2863" s="1" t="s">
        <v>6331</v>
      </c>
      <c r="B2863" s="2">
        <v>45470.378611111111</v>
      </c>
      <c r="C2863" s="1" t="s">
        <v>3277</v>
      </c>
      <c r="D2863" s="1" t="s">
        <v>361</v>
      </c>
      <c r="E2863" s="1" t="s">
        <v>3464</v>
      </c>
      <c r="F2863" s="1" t="s">
        <v>3472</v>
      </c>
      <c r="G2863" s="1">
        <v>368.26</v>
      </c>
      <c r="H2863" s="1">
        <v>4</v>
      </c>
      <c r="I2863" s="1">
        <f>Sales[[#This Row],[Selling Price]]*H2863</f>
        <v>1473.04</v>
      </c>
      <c r="J2863" s="1">
        <f>VLOOKUP(Sales[[#This Row],[Product ID]],Products[],4,0)</f>
        <v>439.15</v>
      </c>
      <c r="K2863" s="1">
        <f>Sales[[#This Row],[Total Sales]]-Sales[[#This Row],[Cost price]]</f>
        <v>1033.8899999999999</v>
      </c>
      <c r="L2863" s="1" t="str">
        <f>TEXT(Sales[[#This Row],[Date and Time]],"dddd")</f>
        <v>Thursday</v>
      </c>
      <c r="M2863" s="1" t="str">
        <f>TEXT(Sales[[#This Row],[Date and Time]],"mm")</f>
        <v>06</v>
      </c>
      <c r="N2863" s="10" t="str">
        <f>TEXT(Sales[[#This Row],[Date and Time]],"mmmm")</f>
        <v>June</v>
      </c>
    </row>
    <row r="2864" spans="1:14" x14ac:dyDescent="0.3">
      <c r="A2864" s="1" t="s">
        <v>6332</v>
      </c>
      <c r="B2864" s="2">
        <v>45339.657789351855</v>
      </c>
      <c r="C2864" s="1" t="s">
        <v>3425</v>
      </c>
      <c r="D2864" s="1" t="s">
        <v>963</v>
      </c>
      <c r="E2864" s="1" t="s">
        <v>3466</v>
      </c>
      <c r="F2864" s="1" t="s">
        <v>3476</v>
      </c>
      <c r="G2864" s="1">
        <v>395.35</v>
      </c>
      <c r="H2864" s="1">
        <v>5</v>
      </c>
      <c r="I2864" s="1">
        <f>Sales[[#This Row],[Selling Price]]*H2864</f>
        <v>1976.75</v>
      </c>
      <c r="J2864" s="1">
        <f>VLOOKUP(Sales[[#This Row],[Product ID]],Products[],4,0)</f>
        <v>95.27</v>
      </c>
      <c r="K2864" s="1">
        <f>Sales[[#This Row],[Total Sales]]-Sales[[#This Row],[Cost price]]</f>
        <v>1881.48</v>
      </c>
      <c r="L2864" s="1" t="str">
        <f>TEXT(Sales[[#This Row],[Date and Time]],"dddd")</f>
        <v>Saturday</v>
      </c>
      <c r="M2864" s="1" t="str">
        <f>TEXT(Sales[[#This Row],[Date and Time]],"mm")</f>
        <v>02</v>
      </c>
      <c r="N2864" s="10" t="str">
        <f>TEXT(Sales[[#This Row],[Date and Time]],"mmmm")</f>
        <v>February</v>
      </c>
    </row>
    <row r="2865" spans="1:14" x14ac:dyDescent="0.3">
      <c r="A2865" s="1" t="s">
        <v>6333</v>
      </c>
      <c r="B2865" s="2">
        <v>45378.269513888888</v>
      </c>
      <c r="C2865" s="1" t="s">
        <v>3356</v>
      </c>
      <c r="D2865" s="1" t="s">
        <v>1323</v>
      </c>
      <c r="E2865" s="1" t="s">
        <v>3471</v>
      </c>
      <c r="F2865" s="1" t="s">
        <v>3467</v>
      </c>
      <c r="G2865" s="1">
        <v>644.79999999999995</v>
      </c>
      <c r="H2865" s="1">
        <v>1</v>
      </c>
      <c r="I2865" s="1">
        <f>Sales[[#This Row],[Selling Price]]*H2865</f>
        <v>644.79999999999995</v>
      </c>
      <c r="J2865" s="1">
        <f>VLOOKUP(Sales[[#This Row],[Product ID]],Products[],4,0)</f>
        <v>310.20999999999998</v>
      </c>
      <c r="K2865" s="1">
        <f>Sales[[#This Row],[Total Sales]]-Sales[[#This Row],[Cost price]]</f>
        <v>334.59</v>
      </c>
      <c r="L2865" s="1" t="str">
        <f>TEXT(Sales[[#This Row],[Date and Time]],"dddd")</f>
        <v>Wednesday</v>
      </c>
      <c r="M2865" s="1" t="str">
        <f>TEXT(Sales[[#This Row],[Date and Time]],"mm")</f>
        <v>03</v>
      </c>
      <c r="N2865" s="10" t="str">
        <f>TEXT(Sales[[#This Row],[Date and Time]],"mmmm")</f>
        <v>March</v>
      </c>
    </row>
    <row r="2866" spans="1:14" x14ac:dyDescent="0.3">
      <c r="A2866" s="1" t="s">
        <v>6334</v>
      </c>
      <c r="B2866" s="2">
        <v>45473.226157407407</v>
      </c>
      <c r="C2866" s="1" t="s">
        <v>3451</v>
      </c>
      <c r="D2866" s="1" t="s">
        <v>1074</v>
      </c>
      <c r="E2866" s="1" t="s">
        <v>3479</v>
      </c>
      <c r="F2866" s="1" t="s">
        <v>3472</v>
      </c>
      <c r="G2866" s="1">
        <v>576.41</v>
      </c>
      <c r="H2866" s="1">
        <v>3</v>
      </c>
      <c r="I2866" s="1">
        <f>Sales[[#This Row],[Selling Price]]*H2866</f>
        <v>1729.23</v>
      </c>
      <c r="J2866" s="1">
        <f>VLOOKUP(Sales[[#This Row],[Product ID]],Products[],4,0)</f>
        <v>565.99</v>
      </c>
      <c r="K2866" s="1">
        <f>Sales[[#This Row],[Total Sales]]-Sales[[#This Row],[Cost price]]</f>
        <v>1163.24</v>
      </c>
      <c r="L2866" s="1" t="str">
        <f>TEXT(Sales[[#This Row],[Date and Time]],"dddd")</f>
        <v>Sunday</v>
      </c>
      <c r="M2866" s="1" t="str">
        <f>TEXT(Sales[[#This Row],[Date and Time]],"mm")</f>
        <v>06</v>
      </c>
      <c r="N2866" s="10" t="str">
        <f>TEXT(Sales[[#This Row],[Date and Time]],"mmmm")</f>
        <v>June</v>
      </c>
    </row>
    <row r="2867" spans="1:14" x14ac:dyDescent="0.3">
      <c r="A2867" s="1" t="s">
        <v>6335</v>
      </c>
      <c r="B2867" s="2">
        <v>45335.272986111115</v>
      </c>
      <c r="C2867" s="1" t="s">
        <v>3425</v>
      </c>
      <c r="D2867" s="1" t="s">
        <v>2547</v>
      </c>
      <c r="E2867" s="1" t="s">
        <v>3461</v>
      </c>
      <c r="F2867" s="1" t="s">
        <v>3476</v>
      </c>
      <c r="G2867" s="1">
        <v>655.24</v>
      </c>
      <c r="H2867" s="1">
        <v>1</v>
      </c>
      <c r="I2867" s="1">
        <f>Sales[[#This Row],[Selling Price]]*H2867</f>
        <v>655.24</v>
      </c>
      <c r="J2867" s="1">
        <f>VLOOKUP(Sales[[#This Row],[Product ID]],Products[],4,0)</f>
        <v>95.27</v>
      </c>
      <c r="K2867" s="1">
        <f>Sales[[#This Row],[Total Sales]]-Sales[[#This Row],[Cost price]]</f>
        <v>559.97</v>
      </c>
      <c r="L2867" s="1" t="str">
        <f>TEXT(Sales[[#This Row],[Date and Time]],"dddd")</f>
        <v>Tuesday</v>
      </c>
      <c r="M2867" s="1" t="str">
        <f>TEXT(Sales[[#This Row],[Date and Time]],"mm")</f>
        <v>02</v>
      </c>
      <c r="N2867" s="10" t="str">
        <f>TEXT(Sales[[#This Row],[Date and Time]],"mmmm")</f>
        <v>February</v>
      </c>
    </row>
    <row r="2868" spans="1:14" x14ac:dyDescent="0.3">
      <c r="A2868" s="1" t="s">
        <v>6336</v>
      </c>
      <c r="B2868" s="2">
        <v>45593.7733912037</v>
      </c>
      <c r="C2868" s="1" t="s">
        <v>3386</v>
      </c>
      <c r="D2868" s="1" t="s">
        <v>720</v>
      </c>
      <c r="E2868" s="1" t="s">
        <v>3479</v>
      </c>
      <c r="F2868" s="1" t="s">
        <v>3467</v>
      </c>
      <c r="G2868" s="1">
        <v>1093.3699999999999</v>
      </c>
      <c r="H2868" s="1">
        <v>7</v>
      </c>
      <c r="I2868" s="1">
        <f>Sales[[#This Row],[Selling Price]]*H2868</f>
        <v>7653.5899999999992</v>
      </c>
      <c r="J2868" s="1">
        <f>VLOOKUP(Sales[[#This Row],[Product ID]],Products[],4,0)</f>
        <v>751.27</v>
      </c>
      <c r="K2868" s="1">
        <f>Sales[[#This Row],[Total Sales]]-Sales[[#This Row],[Cost price]]</f>
        <v>6902.32</v>
      </c>
      <c r="L2868" s="1" t="str">
        <f>TEXT(Sales[[#This Row],[Date and Time]],"dddd")</f>
        <v>Monday</v>
      </c>
      <c r="M2868" s="1" t="str">
        <f>TEXT(Sales[[#This Row],[Date and Time]],"mm")</f>
        <v>10</v>
      </c>
      <c r="N2868" s="10" t="str">
        <f>TEXT(Sales[[#This Row],[Date and Time]],"mmmm")</f>
        <v>October</v>
      </c>
    </row>
    <row r="2869" spans="1:14" x14ac:dyDescent="0.3">
      <c r="A2869" s="1" t="s">
        <v>6337</v>
      </c>
      <c r="B2869" s="2">
        <v>45363.761180555557</v>
      </c>
      <c r="C2869" s="1" t="s">
        <v>3391</v>
      </c>
      <c r="D2869" s="1" t="s">
        <v>1569</v>
      </c>
      <c r="E2869" s="1" t="s">
        <v>3466</v>
      </c>
      <c r="F2869" s="1" t="s">
        <v>3472</v>
      </c>
      <c r="G2869" s="1">
        <v>467.47</v>
      </c>
      <c r="H2869" s="1">
        <v>10</v>
      </c>
      <c r="I2869" s="1">
        <f>Sales[[#This Row],[Selling Price]]*H2869</f>
        <v>4674.7000000000007</v>
      </c>
      <c r="J2869" s="1">
        <f>VLOOKUP(Sales[[#This Row],[Product ID]],Products[],4,0)</f>
        <v>374.92</v>
      </c>
      <c r="K2869" s="1">
        <f>Sales[[#This Row],[Total Sales]]-Sales[[#This Row],[Cost price]]</f>
        <v>4299.7800000000007</v>
      </c>
      <c r="L2869" s="1" t="str">
        <f>TEXT(Sales[[#This Row],[Date and Time]],"dddd")</f>
        <v>Tuesday</v>
      </c>
      <c r="M2869" s="1" t="str">
        <f>TEXT(Sales[[#This Row],[Date and Time]],"mm")</f>
        <v>03</v>
      </c>
      <c r="N2869" s="10" t="str">
        <f>TEXT(Sales[[#This Row],[Date and Time]],"mmmm")</f>
        <v>March</v>
      </c>
    </row>
    <row r="2870" spans="1:14" x14ac:dyDescent="0.3">
      <c r="A2870" s="1" t="s">
        <v>6338</v>
      </c>
      <c r="B2870" s="2">
        <v>45403.818912037037</v>
      </c>
      <c r="C2870" s="1" t="s">
        <v>3263</v>
      </c>
      <c r="D2870" s="1" t="s">
        <v>1890</v>
      </c>
      <c r="E2870" s="1" t="s">
        <v>3471</v>
      </c>
      <c r="F2870" s="1" t="s">
        <v>3476</v>
      </c>
      <c r="G2870" s="1">
        <v>1142.99</v>
      </c>
      <c r="H2870" s="1">
        <v>10</v>
      </c>
      <c r="I2870" s="1">
        <f>Sales[[#This Row],[Selling Price]]*H2870</f>
        <v>11429.9</v>
      </c>
      <c r="J2870" s="1">
        <f>VLOOKUP(Sales[[#This Row],[Product ID]],Products[],4,0)</f>
        <v>418.1</v>
      </c>
      <c r="K2870" s="1">
        <f>Sales[[#This Row],[Total Sales]]-Sales[[#This Row],[Cost price]]</f>
        <v>11011.8</v>
      </c>
      <c r="L2870" s="1" t="str">
        <f>TEXT(Sales[[#This Row],[Date and Time]],"dddd")</f>
        <v>Sunday</v>
      </c>
      <c r="M2870" s="1" t="str">
        <f>TEXT(Sales[[#This Row],[Date and Time]],"mm")</f>
        <v>04</v>
      </c>
      <c r="N2870" s="10" t="str">
        <f>TEXT(Sales[[#This Row],[Date and Time]],"mmmm")</f>
        <v>April</v>
      </c>
    </row>
    <row r="2871" spans="1:14" x14ac:dyDescent="0.3">
      <c r="A2871" s="1" t="s">
        <v>6339</v>
      </c>
      <c r="B2871" s="2">
        <v>45490.722905092596</v>
      </c>
      <c r="C2871" s="1" t="s">
        <v>3424</v>
      </c>
      <c r="D2871" s="1" t="s">
        <v>309</v>
      </c>
      <c r="E2871" s="1" t="s">
        <v>3479</v>
      </c>
      <c r="F2871" s="1" t="s">
        <v>3469</v>
      </c>
      <c r="G2871" s="1">
        <v>1571.47</v>
      </c>
      <c r="H2871" s="1">
        <v>2</v>
      </c>
      <c r="I2871" s="1">
        <f>Sales[[#This Row],[Selling Price]]*H2871</f>
        <v>3142.94</v>
      </c>
      <c r="J2871" s="1">
        <f>VLOOKUP(Sales[[#This Row],[Product ID]],Products[],4,0)</f>
        <v>485.76</v>
      </c>
      <c r="K2871" s="1">
        <f>Sales[[#This Row],[Total Sales]]-Sales[[#This Row],[Cost price]]</f>
        <v>2657.1800000000003</v>
      </c>
      <c r="L2871" s="1" t="str">
        <f>TEXT(Sales[[#This Row],[Date and Time]],"dddd")</f>
        <v>Wednesday</v>
      </c>
      <c r="M2871" s="1" t="str">
        <f>TEXT(Sales[[#This Row],[Date and Time]],"mm")</f>
        <v>07</v>
      </c>
      <c r="N2871" s="10" t="str">
        <f>TEXT(Sales[[#This Row],[Date and Time]],"mmmm")</f>
        <v>July</v>
      </c>
    </row>
    <row r="2872" spans="1:14" x14ac:dyDescent="0.3">
      <c r="A2872" s="1" t="s">
        <v>6340</v>
      </c>
      <c r="B2872" s="2">
        <v>45350.771956018521</v>
      </c>
      <c r="C2872" s="1" t="s">
        <v>3413</v>
      </c>
      <c r="D2872" s="1" t="s">
        <v>1383</v>
      </c>
      <c r="E2872" s="1" t="s">
        <v>3466</v>
      </c>
      <c r="F2872" s="1" t="s">
        <v>3472</v>
      </c>
      <c r="G2872" s="1">
        <v>76.290000000000006</v>
      </c>
      <c r="H2872" s="1">
        <v>6</v>
      </c>
      <c r="I2872" s="1">
        <f>Sales[[#This Row],[Selling Price]]*H2872</f>
        <v>457.74</v>
      </c>
      <c r="J2872" s="1">
        <f>VLOOKUP(Sales[[#This Row],[Product ID]],Products[],4,0)</f>
        <v>311.56</v>
      </c>
      <c r="K2872" s="1">
        <f>Sales[[#This Row],[Total Sales]]-Sales[[#This Row],[Cost price]]</f>
        <v>146.18</v>
      </c>
      <c r="L2872" s="1" t="str">
        <f>TEXT(Sales[[#This Row],[Date and Time]],"dddd")</f>
        <v>Wednesday</v>
      </c>
      <c r="M2872" s="1" t="str">
        <f>TEXT(Sales[[#This Row],[Date and Time]],"mm")</f>
        <v>02</v>
      </c>
      <c r="N2872" s="10" t="str">
        <f>TEXT(Sales[[#This Row],[Date and Time]],"mmmm")</f>
        <v>February</v>
      </c>
    </row>
    <row r="2873" spans="1:14" x14ac:dyDescent="0.3">
      <c r="A2873" s="1" t="s">
        <v>6341</v>
      </c>
      <c r="B2873" s="2">
        <v>45310.848587962966</v>
      </c>
      <c r="C2873" s="1" t="s">
        <v>3440</v>
      </c>
      <c r="D2873" s="1" t="s">
        <v>2607</v>
      </c>
      <c r="E2873" s="1" t="s">
        <v>3466</v>
      </c>
      <c r="F2873" s="1" t="s">
        <v>3462</v>
      </c>
      <c r="G2873" s="1">
        <v>1516.58</v>
      </c>
      <c r="H2873" s="1">
        <v>8</v>
      </c>
      <c r="I2873" s="1">
        <f>Sales[[#This Row],[Selling Price]]*H2873</f>
        <v>12132.64</v>
      </c>
      <c r="J2873" s="1">
        <f>VLOOKUP(Sales[[#This Row],[Product ID]],Products[],4,0)</f>
        <v>117.5</v>
      </c>
      <c r="K2873" s="1">
        <f>Sales[[#This Row],[Total Sales]]-Sales[[#This Row],[Cost price]]</f>
        <v>12015.14</v>
      </c>
      <c r="L2873" s="1" t="str">
        <f>TEXT(Sales[[#This Row],[Date and Time]],"dddd")</f>
        <v>Friday</v>
      </c>
      <c r="M2873" s="1" t="str">
        <f>TEXT(Sales[[#This Row],[Date and Time]],"mm")</f>
        <v>01</v>
      </c>
      <c r="N2873" s="10" t="str">
        <f>TEXT(Sales[[#This Row],[Date and Time]],"mmmm")</f>
        <v>January</v>
      </c>
    </row>
    <row r="2874" spans="1:14" x14ac:dyDescent="0.3">
      <c r="A2874" s="1" t="s">
        <v>6342</v>
      </c>
      <c r="B2874" s="2">
        <v>45605.843356481484</v>
      </c>
      <c r="C2874" s="1" t="s">
        <v>3329</v>
      </c>
      <c r="D2874" s="1" t="s">
        <v>2488</v>
      </c>
      <c r="E2874" s="1" t="s">
        <v>3461</v>
      </c>
      <c r="F2874" s="1" t="s">
        <v>3472</v>
      </c>
      <c r="G2874" s="1">
        <v>1778.3</v>
      </c>
      <c r="H2874" s="1">
        <v>10</v>
      </c>
      <c r="I2874" s="1">
        <f>Sales[[#This Row],[Selling Price]]*H2874</f>
        <v>17783</v>
      </c>
      <c r="J2874" s="1">
        <f>VLOOKUP(Sales[[#This Row],[Product ID]],Products[],4,0)</f>
        <v>596.91999999999996</v>
      </c>
      <c r="K2874" s="1">
        <f>Sales[[#This Row],[Total Sales]]-Sales[[#This Row],[Cost price]]</f>
        <v>17186.080000000002</v>
      </c>
      <c r="L2874" s="1" t="str">
        <f>TEXT(Sales[[#This Row],[Date and Time]],"dddd")</f>
        <v>Saturday</v>
      </c>
      <c r="M2874" s="1" t="str">
        <f>TEXT(Sales[[#This Row],[Date and Time]],"mm")</f>
        <v>11</v>
      </c>
      <c r="N2874" s="10" t="str">
        <f>TEXT(Sales[[#This Row],[Date and Time]],"mmmm")</f>
        <v>November</v>
      </c>
    </row>
    <row r="2875" spans="1:14" x14ac:dyDescent="0.3">
      <c r="A2875" s="1" t="s">
        <v>6343</v>
      </c>
      <c r="B2875" s="2">
        <v>45338.136134259257</v>
      </c>
      <c r="C2875" s="1" t="s">
        <v>3271</v>
      </c>
      <c r="D2875" s="1" t="s">
        <v>32</v>
      </c>
      <c r="E2875" s="1" t="s">
        <v>3464</v>
      </c>
      <c r="F2875" s="1" t="s">
        <v>3472</v>
      </c>
      <c r="G2875" s="1">
        <v>1517.25</v>
      </c>
      <c r="H2875" s="1">
        <v>10</v>
      </c>
      <c r="I2875" s="1">
        <f>Sales[[#This Row],[Selling Price]]*H2875</f>
        <v>15172.5</v>
      </c>
      <c r="J2875" s="1">
        <f>VLOOKUP(Sales[[#This Row],[Product ID]],Products[],4,0)</f>
        <v>493.17</v>
      </c>
      <c r="K2875" s="1">
        <f>Sales[[#This Row],[Total Sales]]-Sales[[#This Row],[Cost price]]</f>
        <v>14679.33</v>
      </c>
      <c r="L2875" s="1" t="str">
        <f>TEXT(Sales[[#This Row],[Date and Time]],"dddd")</f>
        <v>Friday</v>
      </c>
      <c r="M2875" s="1" t="str">
        <f>TEXT(Sales[[#This Row],[Date and Time]],"mm")</f>
        <v>02</v>
      </c>
      <c r="N2875" s="10" t="str">
        <f>TEXT(Sales[[#This Row],[Date and Time]],"mmmm")</f>
        <v>February</v>
      </c>
    </row>
    <row r="2876" spans="1:14" x14ac:dyDescent="0.3">
      <c r="A2876" s="1" t="s">
        <v>6344</v>
      </c>
      <c r="B2876" s="2">
        <v>45402.853159722225</v>
      </c>
      <c r="C2876" s="1" t="s">
        <v>3422</v>
      </c>
      <c r="D2876" s="1" t="s">
        <v>2334</v>
      </c>
      <c r="E2876" s="1" t="s">
        <v>3471</v>
      </c>
      <c r="F2876" s="1" t="s">
        <v>3469</v>
      </c>
      <c r="G2876" s="1">
        <v>1407.89</v>
      </c>
      <c r="H2876" s="1">
        <v>8</v>
      </c>
      <c r="I2876" s="1">
        <f>Sales[[#This Row],[Selling Price]]*H2876</f>
        <v>11263.12</v>
      </c>
      <c r="J2876" s="1">
        <f>VLOOKUP(Sales[[#This Row],[Product ID]],Products[],4,0)</f>
        <v>772.45</v>
      </c>
      <c r="K2876" s="1">
        <f>Sales[[#This Row],[Total Sales]]-Sales[[#This Row],[Cost price]]</f>
        <v>10490.67</v>
      </c>
      <c r="L2876" s="1" t="str">
        <f>TEXT(Sales[[#This Row],[Date and Time]],"dddd")</f>
        <v>Saturday</v>
      </c>
      <c r="M2876" s="1" t="str">
        <f>TEXT(Sales[[#This Row],[Date and Time]],"mm")</f>
        <v>04</v>
      </c>
      <c r="N2876" s="10" t="str">
        <f>TEXT(Sales[[#This Row],[Date and Time]],"mmmm")</f>
        <v>April</v>
      </c>
    </row>
    <row r="2877" spans="1:14" x14ac:dyDescent="0.3">
      <c r="A2877" s="1" t="s">
        <v>6345</v>
      </c>
      <c r="B2877" s="2">
        <v>45507.738854166666</v>
      </c>
      <c r="C2877" s="1" t="s">
        <v>3283</v>
      </c>
      <c r="D2877" s="1" t="s">
        <v>3124</v>
      </c>
      <c r="E2877" s="1" t="s">
        <v>3464</v>
      </c>
      <c r="F2877" s="1" t="s">
        <v>3469</v>
      </c>
      <c r="G2877" s="1">
        <v>1877.04</v>
      </c>
      <c r="H2877" s="1">
        <v>9</v>
      </c>
      <c r="I2877" s="1">
        <f>Sales[[#This Row],[Selling Price]]*H2877</f>
        <v>16893.36</v>
      </c>
      <c r="J2877" s="1">
        <f>VLOOKUP(Sales[[#This Row],[Product ID]],Products[],4,0)</f>
        <v>462.14</v>
      </c>
      <c r="K2877" s="1">
        <f>Sales[[#This Row],[Total Sales]]-Sales[[#This Row],[Cost price]]</f>
        <v>16431.22</v>
      </c>
      <c r="L2877" s="1" t="str">
        <f>TEXT(Sales[[#This Row],[Date and Time]],"dddd")</f>
        <v>Saturday</v>
      </c>
      <c r="M2877" s="1" t="str">
        <f>TEXT(Sales[[#This Row],[Date and Time]],"mm")</f>
        <v>08</v>
      </c>
      <c r="N2877" s="10" t="str">
        <f>TEXT(Sales[[#This Row],[Date and Time]],"mmmm")</f>
        <v>August</v>
      </c>
    </row>
    <row r="2878" spans="1:14" x14ac:dyDescent="0.3">
      <c r="A2878" s="1" t="s">
        <v>6346</v>
      </c>
      <c r="B2878" s="2">
        <v>45469.203020833331</v>
      </c>
      <c r="C2878" s="1" t="s">
        <v>3264</v>
      </c>
      <c r="D2878" s="1" t="s">
        <v>1578</v>
      </c>
      <c r="E2878" s="1" t="s">
        <v>3461</v>
      </c>
      <c r="F2878" s="1" t="s">
        <v>3476</v>
      </c>
      <c r="G2878" s="1">
        <v>1865.12</v>
      </c>
      <c r="H2878" s="1">
        <v>6</v>
      </c>
      <c r="I2878" s="1">
        <f>Sales[[#This Row],[Selling Price]]*H2878</f>
        <v>11190.72</v>
      </c>
      <c r="J2878" s="1">
        <f>VLOOKUP(Sales[[#This Row],[Product ID]],Products[],4,0)</f>
        <v>249.12</v>
      </c>
      <c r="K2878" s="1">
        <f>Sales[[#This Row],[Total Sales]]-Sales[[#This Row],[Cost price]]</f>
        <v>10941.599999999999</v>
      </c>
      <c r="L2878" s="1" t="str">
        <f>TEXT(Sales[[#This Row],[Date and Time]],"dddd")</f>
        <v>Wednesday</v>
      </c>
      <c r="M2878" s="1" t="str">
        <f>TEXT(Sales[[#This Row],[Date and Time]],"mm")</f>
        <v>06</v>
      </c>
      <c r="N2878" s="10" t="str">
        <f>TEXT(Sales[[#This Row],[Date and Time]],"mmmm")</f>
        <v>June</v>
      </c>
    </row>
    <row r="2879" spans="1:14" x14ac:dyDescent="0.3">
      <c r="A2879" s="1" t="s">
        <v>6347</v>
      </c>
      <c r="B2879" s="2">
        <v>45407.690347222226</v>
      </c>
      <c r="C2879" s="1" t="s">
        <v>3446</v>
      </c>
      <c r="D2879" s="1" t="s">
        <v>2641</v>
      </c>
      <c r="E2879" s="1" t="s">
        <v>3466</v>
      </c>
      <c r="F2879" s="1" t="s">
        <v>3476</v>
      </c>
      <c r="G2879" s="1">
        <v>1349.47</v>
      </c>
      <c r="H2879" s="1">
        <v>4</v>
      </c>
      <c r="I2879" s="1">
        <f>Sales[[#This Row],[Selling Price]]*H2879</f>
        <v>5397.88</v>
      </c>
      <c r="J2879" s="1">
        <f>VLOOKUP(Sales[[#This Row],[Product ID]],Products[],4,0)</f>
        <v>809.98</v>
      </c>
      <c r="K2879" s="1">
        <f>Sales[[#This Row],[Total Sales]]-Sales[[#This Row],[Cost price]]</f>
        <v>4587.8999999999996</v>
      </c>
      <c r="L2879" s="1" t="str">
        <f>TEXT(Sales[[#This Row],[Date and Time]],"dddd")</f>
        <v>Thursday</v>
      </c>
      <c r="M2879" s="1" t="str">
        <f>TEXT(Sales[[#This Row],[Date and Time]],"mm")</f>
        <v>04</v>
      </c>
      <c r="N2879" s="10" t="str">
        <f>TEXT(Sales[[#This Row],[Date and Time]],"mmmm")</f>
        <v>April</v>
      </c>
    </row>
    <row r="2880" spans="1:14" x14ac:dyDescent="0.3">
      <c r="A2880" s="1" t="s">
        <v>6348</v>
      </c>
      <c r="B2880" s="2">
        <v>45450.1</v>
      </c>
      <c r="C2880" s="1" t="s">
        <v>3380</v>
      </c>
      <c r="D2880" s="1" t="s">
        <v>1518</v>
      </c>
      <c r="E2880" s="1" t="s">
        <v>3479</v>
      </c>
      <c r="F2880" s="1" t="s">
        <v>3472</v>
      </c>
      <c r="G2880" s="1">
        <v>1476.78</v>
      </c>
      <c r="H2880" s="1">
        <v>1</v>
      </c>
      <c r="I2880" s="1">
        <f>Sales[[#This Row],[Selling Price]]*H2880</f>
        <v>1476.78</v>
      </c>
      <c r="J2880" s="1">
        <f>VLOOKUP(Sales[[#This Row],[Product ID]],Products[],4,0)</f>
        <v>802.35</v>
      </c>
      <c r="K2880" s="1">
        <f>Sales[[#This Row],[Total Sales]]-Sales[[#This Row],[Cost price]]</f>
        <v>674.43</v>
      </c>
      <c r="L2880" s="1" t="str">
        <f>TEXT(Sales[[#This Row],[Date and Time]],"dddd")</f>
        <v>Friday</v>
      </c>
      <c r="M2880" s="1" t="str">
        <f>TEXT(Sales[[#This Row],[Date and Time]],"mm")</f>
        <v>06</v>
      </c>
      <c r="N2880" s="10" t="str">
        <f>TEXT(Sales[[#This Row],[Date and Time]],"mmmm")</f>
        <v>June</v>
      </c>
    </row>
    <row r="2881" spans="1:14" x14ac:dyDescent="0.3">
      <c r="A2881" s="1" t="s">
        <v>6349</v>
      </c>
      <c r="B2881" s="2">
        <v>45437.593124999999</v>
      </c>
      <c r="C2881" s="1" t="s">
        <v>3400</v>
      </c>
      <c r="D2881" s="1" t="s">
        <v>246</v>
      </c>
      <c r="E2881" s="1" t="s">
        <v>3479</v>
      </c>
      <c r="F2881" s="1" t="s">
        <v>3472</v>
      </c>
      <c r="G2881" s="1">
        <v>1122.71</v>
      </c>
      <c r="H2881" s="1">
        <v>10</v>
      </c>
      <c r="I2881" s="1">
        <f>Sales[[#This Row],[Selling Price]]*H2881</f>
        <v>11227.1</v>
      </c>
      <c r="J2881" s="1">
        <f>VLOOKUP(Sales[[#This Row],[Product ID]],Products[],4,0)</f>
        <v>257.93</v>
      </c>
      <c r="K2881" s="1">
        <f>Sales[[#This Row],[Total Sales]]-Sales[[#This Row],[Cost price]]</f>
        <v>10969.17</v>
      </c>
      <c r="L2881" s="1" t="str">
        <f>TEXT(Sales[[#This Row],[Date and Time]],"dddd")</f>
        <v>Saturday</v>
      </c>
      <c r="M2881" s="1" t="str">
        <f>TEXT(Sales[[#This Row],[Date and Time]],"mm")</f>
        <v>05</v>
      </c>
      <c r="N2881" s="10" t="str">
        <f>TEXT(Sales[[#This Row],[Date and Time]],"mmmm")</f>
        <v>May</v>
      </c>
    </row>
    <row r="2882" spans="1:14" x14ac:dyDescent="0.3">
      <c r="A2882" s="1" t="s">
        <v>6350</v>
      </c>
      <c r="B2882" s="2">
        <v>45430.416307870371</v>
      </c>
      <c r="C2882" s="1" t="s">
        <v>3298</v>
      </c>
      <c r="D2882" s="1" t="s">
        <v>1978</v>
      </c>
      <c r="E2882" s="1" t="s">
        <v>3461</v>
      </c>
      <c r="F2882" s="1" t="s">
        <v>3469</v>
      </c>
      <c r="G2882" s="1">
        <v>1603</v>
      </c>
      <c r="H2882" s="1">
        <v>6</v>
      </c>
      <c r="I2882" s="1">
        <f>Sales[[#This Row],[Selling Price]]*H2882</f>
        <v>9618</v>
      </c>
      <c r="J2882" s="1">
        <f>VLOOKUP(Sales[[#This Row],[Product ID]],Products[],4,0)</f>
        <v>965.14</v>
      </c>
      <c r="K2882" s="1">
        <f>Sales[[#This Row],[Total Sales]]-Sales[[#This Row],[Cost price]]</f>
        <v>8652.86</v>
      </c>
      <c r="L2882" s="1" t="str">
        <f>TEXT(Sales[[#This Row],[Date and Time]],"dddd")</f>
        <v>Saturday</v>
      </c>
      <c r="M2882" s="1" t="str">
        <f>TEXT(Sales[[#This Row],[Date and Time]],"mm")</f>
        <v>05</v>
      </c>
      <c r="N2882" s="10" t="str">
        <f>TEXT(Sales[[#This Row],[Date and Time]],"mmmm")</f>
        <v>May</v>
      </c>
    </row>
    <row r="2883" spans="1:14" x14ac:dyDescent="0.3">
      <c r="A2883" s="1" t="s">
        <v>6351</v>
      </c>
      <c r="B2883" s="2">
        <v>45405.223530092589</v>
      </c>
      <c r="C2883" s="1" t="s">
        <v>3264</v>
      </c>
      <c r="D2883" s="1" t="s">
        <v>2141</v>
      </c>
      <c r="E2883" s="1" t="s">
        <v>3461</v>
      </c>
      <c r="F2883" s="1" t="s">
        <v>3462</v>
      </c>
      <c r="G2883" s="1">
        <v>931.5</v>
      </c>
      <c r="H2883" s="1">
        <v>9</v>
      </c>
      <c r="I2883" s="1">
        <f>Sales[[#This Row],[Selling Price]]*H2883</f>
        <v>8383.5</v>
      </c>
      <c r="J2883" s="1">
        <f>VLOOKUP(Sales[[#This Row],[Product ID]],Products[],4,0)</f>
        <v>249.12</v>
      </c>
      <c r="K2883" s="1">
        <f>Sales[[#This Row],[Total Sales]]-Sales[[#This Row],[Cost price]]</f>
        <v>8134.38</v>
      </c>
      <c r="L2883" s="1" t="str">
        <f>TEXT(Sales[[#This Row],[Date and Time]],"dddd")</f>
        <v>Tuesday</v>
      </c>
      <c r="M2883" s="1" t="str">
        <f>TEXT(Sales[[#This Row],[Date and Time]],"mm")</f>
        <v>04</v>
      </c>
      <c r="N2883" s="10" t="str">
        <f>TEXT(Sales[[#This Row],[Date and Time]],"mmmm")</f>
        <v>April</v>
      </c>
    </row>
    <row r="2884" spans="1:14" x14ac:dyDescent="0.3">
      <c r="A2884" s="1" t="s">
        <v>6352</v>
      </c>
      <c r="B2884" s="2">
        <v>45365.271909722222</v>
      </c>
      <c r="C2884" s="1" t="s">
        <v>3329</v>
      </c>
      <c r="D2884" s="1" t="s">
        <v>646</v>
      </c>
      <c r="E2884" s="1" t="s">
        <v>3471</v>
      </c>
      <c r="F2884" s="1" t="s">
        <v>3467</v>
      </c>
      <c r="G2884" s="1">
        <v>1235.82</v>
      </c>
      <c r="H2884" s="1">
        <v>5</v>
      </c>
      <c r="I2884" s="1">
        <f>Sales[[#This Row],[Selling Price]]*H2884</f>
        <v>6179.0999999999995</v>
      </c>
      <c r="J2884" s="1">
        <f>VLOOKUP(Sales[[#This Row],[Product ID]],Products[],4,0)</f>
        <v>596.91999999999996</v>
      </c>
      <c r="K2884" s="1">
        <f>Sales[[#This Row],[Total Sales]]-Sales[[#This Row],[Cost price]]</f>
        <v>5582.1799999999994</v>
      </c>
      <c r="L2884" s="1" t="str">
        <f>TEXT(Sales[[#This Row],[Date and Time]],"dddd")</f>
        <v>Thursday</v>
      </c>
      <c r="M2884" s="1" t="str">
        <f>TEXT(Sales[[#This Row],[Date and Time]],"mm")</f>
        <v>03</v>
      </c>
      <c r="N2884" s="10" t="str">
        <f>TEXT(Sales[[#This Row],[Date and Time]],"mmmm")</f>
        <v>March</v>
      </c>
    </row>
    <row r="2885" spans="1:14" x14ac:dyDescent="0.3">
      <c r="A2885" s="1" t="s">
        <v>6353</v>
      </c>
      <c r="B2885" s="2">
        <v>45311.086851851855</v>
      </c>
      <c r="C2885" s="1" t="s">
        <v>3382</v>
      </c>
      <c r="D2885" s="1" t="s">
        <v>249</v>
      </c>
      <c r="E2885" s="1" t="s">
        <v>3464</v>
      </c>
      <c r="F2885" s="1" t="s">
        <v>3462</v>
      </c>
      <c r="G2885" s="1">
        <v>1335.93</v>
      </c>
      <c r="H2885" s="1">
        <v>7</v>
      </c>
      <c r="I2885" s="1">
        <f>Sales[[#This Row],[Selling Price]]*H2885</f>
        <v>9351.51</v>
      </c>
      <c r="J2885" s="1">
        <f>VLOOKUP(Sales[[#This Row],[Product ID]],Products[],4,0)</f>
        <v>67.97</v>
      </c>
      <c r="K2885" s="1">
        <f>Sales[[#This Row],[Total Sales]]-Sales[[#This Row],[Cost price]]</f>
        <v>9283.5400000000009</v>
      </c>
      <c r="L2885" s="1" t="str">
        <f>TEXT(Sales[[#This Row],[Date and Time]],"dddd")</f>
        <v>Saturday</v>
      </c>
      <c r="M2885" s="1" t="str">
        <f>TEXT(Sales[[#This Row],[Date and Time]],"mm")</f>
        <v>01</v>
      </c>
      <c r="N2885" s="10" t="str">
        <f>TEXT(Sales[[#This Row],[Date and Time]],"mmmm")</f>
        <v>January</v>
      </c>
    </row>
    <row r="2886" spans="1:14" x14ac:dyDescent="0.3">
      <c r="A2886" s="1" t="s">
        <v>6354</v>
      </c>
      <c r="B2886" s="2">
        <v>45431.704050925924</v>
      </c>
      <c r="C2886" s="1" t="s">
        <v>3292</v>
      </c>
      <c r="D2886" s="1" t="s">
        <v>3115</v>
      </c>
      <c r="E2886" s="1" t="s">
        <v>3466</v>
      </c>
      <c r="F2886" s="1" t="s">
        <v>3462</v>
      </c>
      <c r="G2886" s="1">
        <v>615.71</v>
      </c>
      <c r="H2886" s="1">
        <v>7</v>
      </c>
      <c r="I2886" s="1">
        <f>Sales[[#This Row],[Selling Price]]*H2886</f>
        <v>4309.97</v>
      </c>
      <c r="J2886" s="1">
        <f>VLOOKUP(Sales[[#This Row],[Product ID]],Products[],4,0)</f>
        <v>321.19</v>
      </c>
      <c r="K2886" s="1">
        <f>Sales[[#This Row],[Total Sales]]-Sales[[#This Row],[Cost price]]</f>
        <v>3988.78</v>
      </c>
      <c r="L2886" s="1" t="str">
        <f>TEXT(Sales[[#This Row],[Date and Time]],"dddd")</f>
        <v>Sunday</v>
      </c>
      <c r="M2886" s="1" t="str">
        <f>TEXT(Sales[[#This Row],[Date and Time]],"mm")</f>
        <v>05</v>
      </c>
      <c r="N2886" s="10" t="str">
        <f>TEXT(Sales[[#This Row],[Date and Time]],"mmmm")</f>
        <v>May</v>
      </c>
    </row>
    <row r="2887" spans="1:14" x14ac:dyDescent="0.3">
      <c r="A2887" s="1" t="s">
        <v>6355</v>
      </c>
      <c r="B2887" s="2">
        <v>45600.665555555555</v>
      </c>
      <c r="C2887" s="1" t="s">
        <v>3217</v>
      </c>
      <c r="D2887" s="1" t="s">
        <v>2960</v>
      </c>
      <c r="E2887" s="1" t="s">
        <v>3466</v>
      </c>
      <c r="F2887" s="1" t="s">
        <v>3472</v>
      </c>
      <c r="G2887" s="1">
        <v>444.43</v>
      </c>
      <c r="H2887" s="1">
        <v>8</v>
      </c>
      <c r="I2887" s="1">
        <f>Sales[[#This Row],[Selling Price]]*H2887</f>
        <v>3555.44</v>
      </c>
      <c r="J2887" s="1">
        <f>VLOOKUP(Sales[[#This Row],[Product ID]],Products[],4,0)</f>
        <v>253.61</v>
      </c>
      <c r="K2887" s="1">
        <f>Sales[[#This Row],[Total Sales]]-Sales[[#This Row],[Cost price]]</f>
        <v>3301.83</v>
      </c>
      <c r="L2887" s="1" t="str">
        <f>TEXT(Sales[[#This Row],[Date and Time]],"dddd")</f>
        <v>Monday</v>
      </c>
      <c r="M2887" s="1" t="str">
        <f>TEXT(Sales[[#This Row],[Date and Time]],"mm")</f>
        <v>11</v>
      </c>
      <c r="N2887" s="10" t="str">
        <f>TEXT(Sales[[#This Row],[Date and Time]],"mmmm")</f>
        <v>November</v>
      </c>
    </row>
    <row r="2888" spans="1:14" x14ac:dyDescent="0.3">
      <c r="A2888" s="1" t="s">
        <v>6356</v>
      </c>
      <c r="B2888" s="2">
        <v>45579.903321759259</v>
      </c>
      <c r="C2888" s="1" t="s">
        <v>3308</v>
      </c>
      <c r="D2888" s="1" t="s">
        <v>851</v>
      </c>
      <c r="E2888" s="1" t="s">
        <v>3479</v>
      </c>
      <c r="F2888" s="1" t="s">
        <v>3469</v>
      </c>
      <c r="G2888" s="1">
        <v>610.78</v>
      </c>
      <c r="H2888" s="1">
        <v>3</v>
      </c>
      <c r="I2888" s="1">
        <f>Sales[[#This Row],[Selling Price]]*H2888</f>
        <v>1832.34</v>
      </c>
      <c r="J2888" s="1">
        <f>VLOOKUP(Sales[[#This Row],[Product ID]],Products[],4,0)</f>
        <v>998.57</v>
      </c>
      <c r="K2888" s="1">
        <f>Sales[[#This Row],[Total Sales]]-Sales[[#This Row],[Cost price]]</f>
        <v>833.76999999999987</v>
      </c>
      <c r="L2888" s="1" t="str">
        <f>TEXT(Sales[[#This Row],[Date and Time]],"dddd")</f>
        <v>Monday</v>
      </c>
      <c r="M2888" s="1" t="str">
        <f>TEXT(Sales[[#This Row],[Date and Time]],"mm")</f>
        <v>10</v>
      </c>
      <c r="N2888" s="10" t="str">
        <f>TEXT(Sales[[#This Row],[Date and Time]],"mmmm")</f>
        <v>October</v>
      </c>
    </row>
    <row r="2889" spans="1:14" x14ac:dyDescent="0.3">
      <c r="A2889" s="1" t="s">
        <v>6357</v>
      </c>
      <c r="B2889" s="2">
        <v>45371.40724537037</v>
      </c>
      <c r="C2889" s="1" t="s">
        <v>3289</v>
      </c>
      <c r="D2889" s="1" t="s">
        <v>2450</v>
      </c>
      <c r="E2889" s="1" t="s">
        <v>3479</v>
      </c>
      <c r="F2889" s="1" t="s">
        <v>3472</v>
      </c>
      <c r="G2889" s="1">
        <v>401.8</v>
      </c>
      <c r="H2889" s="1">
        <v>2</v>
      </c>
      <c r="I2889" s="1">
        <f>Sales[[#This Row],[Selling Price]]*H2889</f>
        <v>803.6</v>
      </c>
      <c r="J2889" s="1">
        <f>VLOOKUP(Sales[[#This Row],[Product ID]],Products[],4,0)</f>
        <v>184.29</v>
      </c>
      <c r="K2889" s="1">
        <f>Sales[[#This Row],[Total Sales]]-Sales[[#This Row],[Cost price]]</f>
        <v>619.31000000000006</v>
      </c>
      <c r="L2889" s="1" t="str">
        <f>TEXT(Sales[[#This Row],[Date and Time]],"dddd")</f>
        <v>Wednesday</v>
      </c>
      <c r="M2889" s="1" t="str">
        <f>TEXT(Sales[[#This Row],[Date and Time]],"mm")</f>
        <v>03</v>
      </c>
      <c r="N2889" s="10" t="str">
        <f>TEXT(Sales[[#This Row],[Date and Time]],"mmmm")</f>
        <v>March</v>
      </c>
    </row>
    <row r="2890" spans="1:14" x14ac:dyDescent="0.3">
      <c r="A2890" s="1" t="s">
        <v>6358</v>
      </c>
      <c r="B2890" s="2">
        <v>45606.01326388889</v>
      </c>
      <c r="C2890" s="1" t="s">
        <v>3223</v>
      </c>
      <c r="D2890" s="1" t="s">
        <v>299</v>
      </c>
      <c r="E2890" s="1" t="s">
        <v>3466</v>
      </c>
      <c r="F2890" s="1" t="s">
        <v>3462</v>
      </c>
      <c r="G2890" s="1">
        <v>85.78</v>
      </c>
      <c r="H2890" s="1">
        <v>9</v>
      </c>
      <c r="I2890" s="1">
        <f>Sales[[#This Row],[Selling Price]]*H2890</f>
        <v>772.02</v>
      </c>
      <c r="J2890" s="1">
        <f>VLOOKUP(Sales[[#This Row],[Product ID]],Products[],4,0)</f>
        <v>454.08</v>
      </c>
      <c r="K2890" s="1">
        <f>Sales[[#This Row],[Total Sales]]-Sales[[#This Row],[Cost price]]</f>
        <v>317.94</v>
      </c>
      <c r="L2890" s="1" t="str">
        <f>TEXT(Sales[[#This Row],[Date and Time]],"dddd")</f>
        <v>Sunday</v>
      </c>
      <c r="M2890" s="1" t="str">
        <f>TEXT(Sales[[#This Row],[Date and Time]],"mm")</f>
        <v>11</v>
      </c>
      <c r="N2890" s="10" t="str">
        <f>TEXT(Sales[[#This Row],[Date and Time]],"mmmm")</f>
        <v>November</v>
      </c>
    </row>
    <row r="2891" spans="1:14" x14ac:dyDescent="0.3">
      <c r="A2891" s="1" t="s">
        <v>6359</v>
      </c>
      <c r="B2891" s="2">
        <v>45413.988715277781</v>
      </c>
      <c r="C2891" s="1" t="s">
        <v>3380</v>
      </c>
      <c r="D2891" s="1" t="s">
        <v>2571</v>
      </c>
      <c r="E2891" s="1" t="s">
        <v>3479</v>
      </c>
      <c r="F2891" s="1" t="s">
        <v>3469</v>
      </c>
      <c r="G2891" s="1">
        <v>1979.28</v>
      </c>
      <c r="H2891" s="1">
        <v>7</v>
      </c>
      <c r="I2891" s="1">
        <f>Sales[[#This Row],[Selling Price]]*H2891</f>
        <v>13854.96</v>
      </c>
      <c r="J2891" s="1">
        <f>VLOOKUP(Sales[[#This Row],[Product ID]],Products[],4,0)</f>
        <v>802.35</v>
      </c>
      <c r="K2891" s="1">
        <f>Sales[[#This Row],[Total Sales]]-Sales[[#This Row],[Cost price]]</f>
        <v>13052.609999999999</v>
      </c>
      <c r="L2891" s="1" t="str">
        <f>TEXT(Sales[[#This Row],[Date and Time]],"dddd")</f>
        <v>Wednesday</v>
      </c>
      <c r="M2891" s="1" t="str">
        <f>TEXT(Sales[[#This Row],[Date and Time]],"mm")</f>
        <v>05</v>
      </c>
      <c r="N2891" s="10" t="str">
        <f>TEXT(Sales[[#This Row],[Date and Time]],"mmmm")</f>
        <v>May</v>
      </c>
    </row>
    <row r="2892" spans="1:14" x14ac:dyDescent="0.3">
      <c r="A2892" s="1" t="s">
        <v>6360</v>
      </c>
      <c r="B2892" s="2">
        <v>45403.204502314817</v>
      </c>
      <c r="C2892" s="1" t="s">
        <v>3448</v>
      </c>
      <c r="D2892" s="1" t="s">
        <v>1460</v>
      </c>
      <c r="E2892" s="1" t="s">
        <v>3464</v>
      </c>
      <c r="F2892" s="1" t="s">
        <v>3462</v>
      </c>
      <c r="G2892" s="1">
        <v>1056.2</v>
      </c>
      <c r="H2892" s="1">
        <v>5</v>
      </c>
      <c r="I2892" s="1">
        <f>Sales[[#This Row],[Selling Price]]*H2892</f>
        <v>5281</v>
      </c>
      <c r="J2892" s="1">
        <f>VLOOKUP(Sales[[#This Row],[Product ID]],Products[],4,0)</f>
        <v>955.51</v>
      </c>
      <c r="K2892" s="1">
        <f>Sales[[#This Row],[Total Sales]]-Sales[[#This Row],[Cost price]]</f>
        <v>4325.49</v>
      </c>
      <c r="L2892" s="1" t="str">
        <f>TEXT(Sales[[#This Row],[Date and Time]],"dddd")</f>
        <v>Sunday</v>
      </c>
      <c r="M2892" s="1" t="str">
        <f>TEXT(Sales[[#This Row],[Date and Time]],"mm")</f>
        <v>04</v>
      </c>
      <c r="N2892" s="10" t="str">
        <f>TEXT(Sales[[#This Row],[Date and Time]],"mmmm")</f>
        <v>April</v>
      </c>
    </row>
    <row r="2893" spans="1:14" x14ac:dyDescent="0.3">
      <c r="A2893" s="1" t="s">
        <v>6361</v>
      </c>
      <c r="B2893" s="2">
        <v>45581.951111111113</v>
      </c>
      <c r="C2893" s="1" t="s">
        <v>3241</v>
      </c>
      <c r="D2893" s="1" t="s">
        <v>2699</v>
      </c>
      <c r="E2893" s="1" t="s">
        <v>3479</v>
      </c>
      <c r="F2893" s="1" t="s">
        <v>3462</v>
      </c>
      <c r="G2893" s="1">
        <v>175.8</v>
      </c>
      <c r="H2893" s="1">
        <v>5</v>
      </c>
      <c r="I2893" s="1">
        <f>Sales[[#This Row],[Selling Price]]*H2893</f>
        <v>879</v>
      </c>
      <c r="J2893" s="1">
        <f>VLOOKUP(Sales[[#This Row],[Product ID]],Products[],4,0)</f>
        <v>595.51</v>
      </c>
      <c r="K2893" s="1">
        <f>Sales[[#This Row],[Total Sales]]-Sales[[#This Row],[Cost price]]</f>
        <v>283.49</v>
      </c>
      <c r="L2893" s="1" t="str">
        <f>TEXT(Sales[[#This Row],[Date and Time]],"dddd")</f>
        <v>Wednesday</v>
      </c>
      <c r="M2893" s="1" t="str">
        <f>TEXT(Sales[[#This Row],[Date and Time]],"mm")</f>
        <v>10</v>
      </c>
      <c r="N2893" s="10" t="str">
        <f>TEXT(Sales[[#This Row],[Date and Time]],"mmmm")</f>
        <v>October</v>
      </c>
    </row>
    <row r="2894" spans="1:14" x14ac:dyDescent="0.3">
      <c r="A2894" s="1" t="s">
        <v>6362</v>
      </c>
      <c r="B2894" s="2">
        <v>45530.708993055552</v>
      </c>
      <c r="C2894" s="1" t="s">
        <v>3315</v>
      </c>
      <c r="D2894" s="1" t="s">
        <v>1275</v>
      </c>
      <c r="E2894" s="1" t="s">
        <v>3464</v>
      </c>
      <c r="F2894" s="1" t="s">
        <v>3469</v>
      </c>
      <c r="G2894" s="1">
        <v>427.88</v>
      </c>
      <c r="H2894" s="1">
        <v>9</v>
      </c>
      <c r="I2894" s="1">
        <f>Sales[[#This Row],[Selling Price]]*H2894</f>
        <v>3850.92</v>
      </c>
      <c r="J2894" s="1">
        <f>VLOOKUP(Sales[[#This Row],[Product ID]],Products[],4,0)</f>
        <v>90.98</v>
      </c>
      <c r="K2894" s="1">
        <f>Sales[[#This Row],[Total Sales]]-Sales[[#This Row],[Cost price]]</f>
        <v>3759.94</v>
      </c>
      <c r="L2894" s="1" t="str">
        <f>TEXT(Sales[[#This Row],[Date and Time]],"dddd")</f>
        <v>Monday</v>
      </c>
      <c r="M2894" s="1" t="str">
        <f>TEXT(Sales[[#This Row],[Date and Time]],"mm")</f>
        <v>08</v>
      </c>
      <c r="N2894" s="10" t="str">
        <f>TEXT(Sales[[#This Row],[Date and Time]],"mmmm")</f>
        <v>August</v>
      </c>
    </row>
    <row r="2895" spans="1:14" x14ac:dyDescent="0.3">
      <c r="A2895" s="1" t="s">
        <v>6363</v>
      </c>
      <c r="B2895" s="2">
        <v>45570.066493055558</v>
      </c>
      <c r="C2895" s="1" t="s">
        <v>3400</v>
      </c>
      <c r="D2895" s="1" t="s">
        <v>2126</v>
      </c>
      <c r="E2895" s="1" t="s">
        <v>3464</v>
      </c>
      <c r="F2895" s="1" t="s">
        <v>3469</v>
      </c>
      <c r="G2895" s="1">
        <v>1224.1099999999999</v>
      </c>
      <c r="H2895" s="1">
        <v>4</v>
      </c>
      <c r="I2895" s="1">
        <f>Sales[[#This Row],[Selling Price]]*H2895</f>
        <v>4896.4399999999996</v>
      </c>
      <c r="J2895" s="1">
        <f>VLOOKUP(Sales[[#This Row],[Product ID]],Products[],4,0)</f>
        <v>257.93</v>
      </c>
      <c r="K2895" s="1">
        <f>Sales[[#This Row],[Total Sales]]-Sales[[#This Row],[Cost price]]</f>
        <v>4638.5099999999993</v>
      </c>
      <c r="L2895" s="1" t="str">
        <f>TEXT(Sales[[#This Row],[Date and Time]],"dddd")</f>
        <v>Saturday</v>
      </c>
      <c r="M2895" s="1" t="str">
        <f>TEXT(Sales[[#This Row],[Date and Time]],"mm")</f>
        <v>10</v>
      </c>
      <c r="N2895" s="10" t="str">
        <f>TEXT(Sales[[#This Row],[Date and Time]],"mmmm")</f>
        <v>October</v>
      </c>
    </row>
    <row r="2896" spans="1:14" x14ac:dyDescent="0.3">
      <c r="A2896" s="1" t="s">
        <v>6364</v>
      </c>
      <c r="B2896" s="2">
        <v>45328.491886574076</v>
      </c>
      <c r="C2896" s="1" t="s">
        <v>3378</v>
      </c>
      <c r="D2896" s="1" t="s">
        <v>846</v>
      </c>
      <c r="E2896" s="1" t="s">
        <v>3461</v>
      </c>
      <c r="F2896" s="1" t="s">
        <v>3472</v>
      </c>
      <c r="G2896" s="1">
        <v>1366.67</v>
      </c>
      <c r="H2896" s="1">
        <v>8</v>
      </c>
      <c r="I2896" s="1">
        <f>Sales[[#This Row],[Selling Price]]*H2896</f>
        <v>10933.36</v>
      </c>
      <c r="J2896" s="1">
        <f>VLOOKUP(Sales[[#This Row],[Product ID]],Products[],4,0)</f>
        <v>358.25</v>
      </c>
      <c r="K2896" s="1">
        <f>Sales[[#This Row],[Total Sales]]-Sales[[#This Row],[Cost price]]</f>
        <v>10575.11</v>
      </c>
      <c r="L2896" s="1" t="str">
        <f>TEXT(Sales[[#This Row],[Date and Time]],"dddd")</f>
        <v>Tuesday</v>
      </c>
      <c r="M2896" s="1" t="str">
        <f>TEXT(Sales[[#This Row],[Date and Time]],"mm")</f>
        <v>02</v>
      </c>
      <c r="N2896" s="10" t="str">
        <f>TEXT(Sales[[#This Row],[Date and Time]],"mmmm")</f>
        <v>February</v>
      </c>
    </row>
    <row r="2897" spans="1:14" x14ac:dyDescent="0.3">
      <c r="A2897" s="1" t="s">
        <v>6365</v>
      </c>
      <c r="B2897" s="2">
        <v>45485.131539351853</v>
      </c>
      <c r="C2897" s="1" t="s">
        <v>3440</v>
      </c>
      <c r="D2897" s="1" t="s">
        <v>3133</v>
      </c>
      <c r="E2897" s="1" t="s">
        <v>3464</v>
      </c>
      <c r="F2897" s="1" t="s">
        <v>3469</v>
      </c>
      <c r="G2897" s="1">
        <v>1084.32</v>
      </c>
      <c r="H2897" s="1">
        <v>4</v>
      </c>
      <c r="I2897" s="1">
        <f>Sales[[#This Row],[Selling Price]]*H2897</f>
        <v>4337.28</v>
      </c>
      <c r="J2897" s="1">
        <f>VLOOKUP(Sales[[#This Row],[Product ID]],Products[],4,0)</f>
        <v>117.5</v>
      </c>
      <c r="K2897" s="1">
        <f>Sales[[#This Row],[Total Sales]]-Sales[[#This Row],[Cost price]]</f>
        <v>4219.78</v>
      </c>
      <c r="L2897" s="1" t="str">
        <f>TEXT(Sales[[#This Row],[Date and Time]],"dddd")</f>
        <v>Friday</v>
      </c>
      <c r="M2897" s="1" t="str">
        <f>TEXT(Sales[[#This Row],[Date and Time]],"mm")</f>
        <v>07</v>
      </c>
      <c r="N2897" s="10" t="str">
        <f>TEXT(Sales[[#This Row],[Date and Time]],"mmmm")</f>
        <v>July</v>
      </c>
    </row>
    <row r="2898" spans="1:14" x14ac:dyDescent="0.3">
      <c r="A2898" s="1" t="s">
        <v>6366</v>
      </c>
      <c r="B2898" s="2">
        <v>45364.652280092596</v>
      </c>
      <c r="C2898" s="1" t="s">
        <v>3363</v>
      </c>
      <c r="D2898" s="1" t="s">
        <v>1413</v>
      </c>
      <c r="E2898" s="1" t="s">
        <v>3466</v>
      </c>
      <c r="F2898" s="1" t="s">
        <v>3467</v>
      </c>
      <c r="G2898" s="1">
        <v>996.75</v>
      </c>
      <c r="H2898" s="1">
        <v>3</v>
      </c>
      <c r="I2898" s="1">
        <f>Sales[[#This Row],[Selling Price]]*H2898</f>
        <v>2990.25</v>
      </c>
      <c r="J2898" s="1">
        <f>VLOOKUP(Sales[[#This Row],[Product ID]],Products[],4,0)</f>
        <v>678.93</v>
      </c>
      <c r="K2898" s="1">
        <f>Sales[[#This Row],[Total Sales]]-Sales[[#This Row],[Cost price]]</f>
        <v>2311.3200000000002</v>
      </c>
      <c r="L2898" s="1" t="str">
        <f>TEXT(Sales[[#This Row],[Date and Time]],"dddd")</f>
        <v>Wednesday</v>
      </c>
      <c r="M2898" s="1" t="str">
        <f>TEXT(Sales[[#This Row],[Date and Time]],"mm")</f>
        <v>03</v>
      </c>
      <c r="N2898" s="10" t="str">
        <f>TEXT(Sales[[#This Row],[Date and Time]],"mmmm")</f>
        <v>March</v>
      </c>
    </row>
    <row r="2899" spans="1:14" x14ac:dyDescent="0.3">
      <c r="A2899" s="1" t="s">
        <v>6367</v>
      </c>
      <c r="B2899" s="2">
        <v>45336.961099537039</v>
      </c>
      <c r="C2899" s="1" t="s">
        <v>3449</v>
      </c>
      <c r="D2899" s="1" t="s">
        <v>929</v>
      </c>
      <c r="E2899" s="1" t="s">
        <v>3464</v>
      </c>
      <c r="F2899" s="1" t="s">
        <v>3476</v>
      </c>
      <c r="G2899" s="1">
        <v>449.68</v>
      </c>
      <c r="H2899" s="1">
        <v>5</v>
      </c>
      <c r="I2899" s="1">
        <f>Sales[[#This Row],[Selling Price]]*H2899</f>
        <v>2248.4</v>
      </c>
      <c r="J2899" s="1">
        <f>VLOOKUP(Sales[[#This Row],[Product ID]],Products[],4,0)</f>
        <v>487.84</v>
      </c>
      <c r="K2899" s="1">
        <f>Sales[[#This Row],[Total Sales]]-Sales[[#This Row],[Cost price]]</f>
        <v>1760.5600000000002</v>
      </c>
      <c r="L2899" s="1" t="str">
        <f>TEXT(Sales[[#This Row],[Date and Time]],"dddd")</f>
        <v>Wednesday</v>
      </c>
      <c r="M2899" s="1" t="str">
        <f>TEXT(Sales[[#This Row],[Date and Time]],"mm")</f>
        <v>02</v>
      </c>
      <c r="N2899" s="10" t="str">
        <f>TEXT(Sales[[#This Row],[Date and Time]],"mmmm")</f>
        <v>February</v>
      </c>
    </row>
    <row r="2900" spans="1:14" x14ac:dyDescent="0.3">
      <c r="A2900" s="1" t="s">
        <v>6368</v>
      </c>
      <c r="B2900" s="2">
        <v>45549.56759259259</v>
      </c>
      <c r="C2900" s="1" t="s">
        <v>3355</v>
      </c>
      <c r="D2900" s="1" t="s">
        <v>2568</v>
      </c>
      <c r="E2900" s="1" t="s">
        <v>3471</v>
      </c>
      <c r="F2900" s="1" t="s">
        <v>3472</v>
      </c>
      <c r="G2900" s="1">
        <v>183.15</v>
      </c>
      <c r="H2900" s="1">
        <v>1</v>
      </c>
      <c r="I2900" s="1">
        <f>Sales[[#This Row],[Selling Price]]*H2900</f>
        <v>183.15</v>
      </c>
      <c r="J2900" s="1">
        <f>VLOOKUP(Sales[[#This Row],[Product ID]],Products[],4,0)</f>
        <v>889.08</v>
      </c>
      <c r="K2900" s="1">
        <f>Sales[[#This Row],[Total Sales]]-Sales[[#This Row],[Cost price]]</f>
        <v>-705.93000000000006</v>
      </c>
      <c r="L2900" s="1" t="str">
        <f>TEXT(Sales[[#This Row],[Date and Time]],"dddd")</f>
        <v>Saturday</v>
      </c>
      <c r="M2900" s="1" t="str">
        <f>TEXT(Sales[[#This Row],[Date and Time]],"mm")</f>
        <v>09</v>
      </c>
      <c r="N2900" s="10" t="str">
        <f>TEXT(Sales[[#This Row],[Date and Time]],"mmmm")</f>
        <v>September</v>
      </c>
    </row>
    <row r="2901" spans="1:14" x14ac:dyDescent="0.3">
      <c r="A2901" s="1" t="s">
        <v>6369</v>
      </c>
      <c r="B2901" s="2">
        <v>45524.245462962965</v>
      </c>
      <c r="C2901" s="1" t="s">
        <v>3352</v>
      </c>
      <c r="D2901" s="1" t="s">
        <v>1340</v>
      </c>
      <c r="E2901" s="1" t="s">
        <v>3479</v>
      </c>
      <c r="F2901" s="1" t="s">
        <v>3476</v>
      </c>
      <c r="G2901" s="1">
        <v>572.32000000000005</v>
      </c>
      <c r="H2901" s="1">
        <v>1</v>
      </c>
      <c r="I2901" s="1">
        <f>Sales[[#This Row],[Selling Price]]*H2901</f>
        <v>572.32000000000005</v>
      </c>
      <c r="J2901" s="1">
        <f>VLOOKUP(Sales[[#This Row],[Product ID]],Products[],4,0)</f>
        <v>404.57</v>
      </c>
      <c r="K2901" s="1">
        <f>Sales[[#This Row],[Total Sales]]-Sales[[#This Row],[Cost price]]</f>
        <v>167.75000000000006</v>
      </c>
      <c r="L2901" s="1" t="str">
        <f>TEXT(Sales[[#This Row],[Date and Time]],"dddd")</f>
        <v>Tuesday</v>
      </c>
      <c r="M2901" s="1" t="str">
        <f>TEXT(Sales[[#This Row],[Date and Time]],"mm")</f>
        <v>08</v>
      </c>
      <c r="N2901" s="10" t="str">
        <f>TEXT(Sales[[#This Row],[Date and Time]],"mmmm")</f>
        <v>August</v>
      </c>
    </row>
    <row r="2902" spans="1:14" x14ac:dyDescent="0.3">
      <c r="A2902" s="1" t="s">
        <v>6370</v>
      </c>
      <c r="B2902" s="2">
        <v>45459.295081018521</v>
      </c>
      <c r="C2902" s="1" t="s">
        <v>3237</v>
      </c>
      <c r="D2902" s="1" t="s">
        <v>2007</v>
      </c>
      <c r="E2902" s="1" t="s">
        <v>3461</v>
      </c>
      <c r="F2902" s="1" t="s">
        <v>3476</v>
      </c>
      <c r="G2902" s="1">
        <v>608.69000000000005</v>
      </c>
      <c r="H2902" s="1">
        <v>5</v>
      </c>
      <c r="I2902" s="1">
        <f>Sales[[#This Row],[Selling Price]]*H2902</f>
        <v>3043.4500000000003</v>
      </c>
      <c r="J2902" s="1">
        <f>VLOOKUP(Sales[[#This Row],[Product ID]],Products[],4,0)</f>
        <v>481</v>
      </c>
      <c r="K2902" s="1">
        <f>Sales[[#This Row],[Total Sales]]-Sales[[#This Row],[Cost price]]</f>
        <v>2562.4500000000003</v>
      </c>
      <c r="L2902" s="1" t="str">
        <f>TEXT(Sales[[#This Row],[Date and Time]],"dddd")</f>
        <v>Sunday</v>
      </c>
      <c r="M2902" s="1" t="str">
        <f>TEXT(Sales[[#This Row],[Date and Time]],"mm")</f>
        <v>06</v>
      </c>
      <c r="N2902" s="10" t="str">
        <f>TEXT(Sales[[#This Row],[Date and Time]],"mmmm")</f>
        <v>June</v>
      </c>
    </row>
    <row r="2903" spans="1:14" x14ac:dyDescent="0.3">
      <c r="A2903" s="1" t="s">
        <v>6371</v>
      </c>
      <c r="B2903" s="2">
        <v>45424.326516203706</v>
      </c>
      <c r="C2903" s="1" t="s">
        <v>3249</v>
      </c>
      <c r="D2903" s="1" t="s">
        <v>1430</v>
      </c>
      <c r="E2903" s="1" t="s">
        <v>3464</v>
      </c>
      <c r="F2903" s="1" t="s">
        <v>3467</v>
      </c>
      <c r="G2903" s="1">
        <v>1221.4100000000001</v>
      </c>
      <c r="H2903" s="1">
        <v>8</v>
      </c>
      <c r="I2903" s="1">
        <f>Sales[[#This Row],[Selling Price]]*H2903</f>
        <v>9771.2800000000007</v>
      </c>
      <c r="J2903" s="1">
        <f>VLOOKUP(Sales[[#This Row],[Product ID]],Products[],4,0)</f>
        <v>866.87</v>
      </c>
      <c r="K2903" s="1">
        <f>Sales[[#This Row],[Total Sales]]-Sales[[#This Row],[Cost price]]</f>
        <v>8904.41</v>
      </c>
      <c r="L2903" s="1" t="str">
        <f>TEXT(Sales[[#This Row],[Date and Time]],"dddd")</f>
        <v>Sunday</v>
      </c>
      <c r="M2903" s="1" t="str">
        <f>TEXT(Sales[[#This Row],[Date and Time]],"mm")</f>
        <v>05</v>
      </c>
      <c r="N2903" s="10" t="str">
        <f>TEXT(Sales[[#This Row],[Date and Time]],"mmmm")</f>
        <v>May</v>
      </c>
    </row>
    <row r="2904" spans="1:14" x14ac:dyDescent="0.3">
      <c r="A2904" s="1" t="s">
        <v>6372</v>
      </c>
      <c r="B2904" s="2">
        <v>45586.692754629628</v>
      </c>
      <c r="C2904" s="1" t="s">
        <v>3339</v>
      </c>
      <c r="D2904" s="1" t="s">
        <v>2656</v>
      </c>
      <c r="E2904" s="1" t="s">
        <v>3479</v>
      </c>
      <c r="F2904" s="1" t="s">
        <v>3472</v>
      </c>
      <c r="G2904" s="1">
        <v>1007.89</v>
      </c>
      <c r="H2904" s="1">
        <v>3</v>
      </c>
      <c r="I2904" s="1">
        <f>Sales[[#This Row],[Selling Price]]*H2904</f>
        <v>3023.67</v>
      </c>
      <c r="J2904" s="1">
        <f>VLOOKUP(Sales[[#This Row],[Product ID]],Products[],4,0)</f>
        <v>646.59</v>
      </c>
      <c r="K2904" s="1">
        <f>Sales[[#This Row],[Total Sales]]-Sales[[#This Row],[Cost price]]</f>
        <v>2377.08</v>
      </c>
      <c r="L2904" s="1" t="str">
        <f>TEXT(Sales[[#This Row],[Date and Time]],"dddd")</f>
        <v>Monday</v>
      </c>
      <c r="M2904" s="1" t="str">
        <f>TEXT(Sales[[#This Row],[Date and Time]],"mm")</f>
        <v>10</v>
      </c>
      <c r="N2904" s="10" t="str">
        <f>TEXT(Sales[[#This Row],[Date and Time]],"mmmm")</f>
        <v>October</v>
      </c>
    </row>
    <row r="2905" spans="1:14" x14ac:dyDescent="0.3">
      <c r="A2905" s="1" t="s">
        <v>6373</v>
      </c>
      <c r="B2905" s="2">
        <v>45416.307442129626</v>
      </c>
      <c r="C2905" s="1" t="s">
        <v>3437</v>
      </c>
      <c r="D2905" s="1" t="s">
        <v>2931</v>
      </c>
      <c r="E2905" s="1" t="s">
        <v>3471</v>
      </c>
      <c r="F2905" s="1" t="s">
        <v>3462</v>
      </c>
      <c r="G2905" s="1">
        <v>299.92</v>
      </c>
      <c r="H2905" s="1">
        <v>3</v>
      </c>
      <c r="I2905" s="1">
        <f>Sales[[#This Row],[Selling Price]]*H2905</f>
        <v>899.76</v>
      </c>
      <c r="J2905" s="1">
        <f>VLOOKUP(Sales[[#This Row],[Product ID]],Products[],4,0)</f>
        <v>986.68</v>
      </c>
      <c r="K2905" s="1">
        <f>Sales[[#This Row],[Total Sales]]-Sales[[#This Row],[Cost price]]</f>
        <v>-86.919999999999959</v>
      </c>
      <c r="L2905" s="1" t="str">
        <f>TEXT(Sales[[#This Row],[Date and Time]],"dddd")</f>
        <v>Saturday</v>
      </c>
      <c r="M2905" s="1" t="str">
        <f>TEXT(Sales[[#This Row],[Date and Time]],"mm")</f>
        <v>05</v>
      </c>
      <c r="N2905" s="10" t="str">
        <f>TEXT(Sales[[#This Row],[Date and Time]],"mmmm")</f>
        <v>May</v>
      </c>
    </row>
    <row r="2906" spans="1:14" x14ac:dyDescent="0.3">
      <c r="A2906" s="1" t="s">
        <v>6374</v>
      </c>
      <c r="B2906" s="2">
        <v>45558.936030092591</v>
      </c>
      <c r="C2906" s="1" t="s">
        <v>3309</v>
      </c>
      <c r="D2906" s="1" t="s">
        <v>2547</v>
      </c>
      <c r="E2906" s="1" t="s">
        <v>3461</v>
      </c>
      <c r="F2906" s="1" t="s">
        <v>3462</v>
      </c>
      <c r="G2906" s="1">
        <v>579.91999999999996</v>
      </c>
      <c r="H2906" s="1">
        <v>8</v>
      </c>
      <c r="I2906" s="1">
        <f>Sales[[#This Row],[Selling Price]]*H2906</f>
        <v>4639.3599999999997</v>
      </c>
      <c r="J2906" s="1">
        <f>VLOOKUP(Sales[[#This Row],[Product ID]],Products[],4,0)</f>
        <v>898.84</v>
      </c>
      <c r="K2906" s="1">
        <f>Sales[[#This Row],[Total Sales]]-Sales[[#This Row],[Cost price]]</f>
        <v>3740.5199999999995</v>
      </c>
      <c r="L2906" s="1" t="str">
        <f>TEXT(Sales[[#This Row],[Date and Time]],"dddd")</f>
        <v>Monday</v>
      </c>
      <c r="M2906" s="1" t="str">
        <f>TEXT(Sales[[#This Row],[Date and Time]],"mm")</f>
        <v>09</v>
      </c>
      <c r="N2906" s="10" t="str">
        <f>TEXT(Sales[[#This Row],[Date and Time]],"mmmm")</f>
        <v>September</v>
      </c>
    </row>
    <row r="2907" spans="1:14" x14ac:dyDescent="0.3">
      <c r="A2907" s="1" t="s">
        <v>6375</v>
      </c>
      <c r="B2907" s="2">
        <v>45312.130752314813</v>
      </c>
      <c r="C2907" s="1" t="s">
        <v>3365</v>
      </c>
      <c r="D2907" s="1" t="s">
        <v>1204</v>
      </c>
      <c r="E2907" s="1" t="s">
        <v>3464</v>
      </c>
      <c r="F2907" s="1" t="s">
        <v>3462</v>
      </c>
      <c r="G2907" s="1">
        <v>279.45</v>
      </c>
      <c r="H2907" s="1">
        <v>5</v>
      </c>
      <c r="I2907" s="1">
        <f>Sales[[#This Row],[Selling Price]]*H2907</f>
        <v>1397.25</v>
      </c>
      <c r="J2907" s="1">
        <f>VLOOKUP(Sales[[#This Row],[Product ID]],Products[],4,0)</f>
        <v>104.7</v>
      </c>
      <c r="K2907" s="1">
        <f>Sales[[#This Row],[Total Sales]]-Sales[[#This Row],[Cost price]]</f>
        <v>1292.55</v>
      </c>
      <c r="L2907" s="1" t="str">
        <f>TEXT(Sales[[#This Row],[Date and Time]],"dddd")</f>
        <v>Sunday</v>
      </c>
      <c r="M2907" s="1" t="str">
        <f>TEXT(Sales[[#This Row],[Date and Time]],"mm")</f>
        <v>01</v>
      </c>
      <c r="N2907" s="10" t="str">
        <f>TEXT(Sales[[#This Row],[Date and Time]],"mmmm")</f>
        <v>January</v>
      </c>
    </row>
    <row r="2908" spans="1:14" x14ac:dyDescent="0.3">
      <c r="A2908" s="1" t="s">
        <v>6376</v>
      </c>
      <c r="B2908" s="2">
        <v>45402.340960648151</v>
      </c>
      <c r="C2908" s="1" t="s">
        <v>3217</v>
      </c>
      <c r="D2908" s="1" t="s">
        <v>2568</v>
      </c>
      <c r="E2908" s="1" t="s">
        <v>3471</v>
      </c>
      <c r="F2908" s="1" t="s">
        <v>3467</v>
      </c>
      <c r="G2908" s="1">
        <v>505.28</v>
      </c>
      <c r="H2908" s="1">
        <v>2</v>
      </c>
      <c r="I2908" s="1">
        <f>Sales[[#This Row],[Selling Price]]*H2908</f>
        <v>1010.56</v>
      </c>
      <c r="J2908" s="1">
        <f>VLOOKUP(Sales[[#This Row],[Product ID]],Products[],4,0)</f>
        <v>253.61</v>
      </c>
      <c r="K2908" s="1">
        <f>Sales[[#This Row],[Total Sales]]-Sales[[#This Row],[Cost price]]</f>
        <v>756.94999999999993</v>
      </c>
      <c r="L2908" s="1" t="str">
        <f>TEXT(Sales[[#This Row],[Date and Time]],"dddd")</f>
        <v>Saturday</v>
      </c>
      <c r="M2908" s="1" t="str">
        <f>TEXT(Sales[[#This Row],[Date and Time]],"mm")</f>
        <v>04</v>
      </c>
      <c r="N2908" s="10" t="str">
        <f>TEXT(Sales[[#This Row],[Date and Time]],"mmmm")</f>
        <v>April</v>
      </c>
    </row>
    <row r="2909" spans="1:14" x14ac:dyDescent="0.3">
      <c r="A2909" s="1" t="s">
        <v>6377</v>
      </c>
      <c r="B2909" s="2">
        <v>45375.234861111108</v>
      </c>
      <c r="C2909" s="1" t="s">
        <v>3406</v>
      </c>
      <c r="D2909" s="1" t="s">
        <v>475</v>
      </c>
      <c r="E2909" s="1" t="s">
        <v>3479</v>
      </c>
      <c r="F2909" s="1" t="s">
        <v>3467</v>
      </c>
      <c r="G2909" s="1">
        <v>633.65</v>
      </c>
      <c r="H2909" s="1">
        <v>4</v>
      </c>
      <c r="I2909" s="1">
        <f>Sales[[#This Row],[Selling Price]]*H2909</f>
        <v>2534.6</v>
      </c>
      <c r="J2909" s="1">
        <f>VLOOKUP(Sales[[#This Row],[Product ID]],Products[],4,0)</f>
        <v>585.16999999999996</v>
      </c>
      <c r="K2909" s="1">
        <f>Sales[[#This Row],[Total Sales]]-Sales[[#This Row],[Cost price]]</f>
        <v>1949.4299999999998</v>
      </c>
      <c r="L2909" s="1" t="str">
        <f>TEXT(Sales[[#This Row],[Date and Time]],"dddd")</f>
        <v>Sunday</v>
      </c>
      <c r="M2909" s="1" t="str">
        <f>TEXT(Sales[[#This Row],[Date and Time]],"mm")</f>
        <v>03</v>
      </c>
      <c r="N2909" s="10" t="str">
        <f>TEXT(Sales[[#This Row],[Date and Time]],"mmmm")</f>
        <v>March</v>
      </c>
    </row>
    <row r="2910" spans="1:14" x14ac:dyDescent="0.3">
      <c r="A2910" s="1" t="s">
        <v>6378</v>
      </c>
      <c r="B2910" s="2">
        <v>45351.780914351853</v>
      </c>
      <c r="C2910" s="1" t="s">
        <v>3378</v>
      </c>
      <c r="D2910" s="1" t="s">
        <v>1512</v>
      </c>
      <c r="E2910" s="1" t="s">
        <v>3464</v>
      </c>
      <c r="F2910" s="1" t="s">
        <v>3467</v>
      </c>
      <c r="G2910" s="1">
        <v>1361.15</v>
      </c>
      <c r="H2910" s="1">
        <v>4</v>
      </c>
      <c r="I2910" s="1">
        <f>Sales[[#This Row],[Selling Price]]*H2910</f>
        <v>5444.6</v>
      </c>
      <c r="J2910" s="1">
        <f>VLOOKUP(Sales[[#This Row],[Product ID]],Products[],4,0)</f>
        <v>358.25</v>
      </c>
      <c r="K2910" s="1">
        <f>Sales[[#This Row],[Total Sales]]-Sales[[#This Row],[Cost price]]</f>
        <v>5086.3500000000004</v>
      </c>
      <c r="L2910" s="1" t="str">
        <f>TEXT(Sales[[#This Row],[Date and Time]],"dddd")</f>
        <v>Thursday</v>
      </c>
      <c r="M2910" s="1" t="str">
        <f>TEXT(Sales[[#This Row],[Date and Time]],"mm")</f>
        <v>02</v>
      </c>
      <c r="N2910" s="10" t="str">
        <f>TEXT(Sales[[#This Row],[Date and Time]],"mmmm")</f>
        <v>February</v>
      </c>
    </row>
    <row r="2911" spans="1:14" x14ac:dyDescent="0.3">
      <c r="A2911" s="1" t="s">
        <v>6379</v>
      </c>
      <c r="B2911" s="2">
        <v>45309.289236111108</v>
      </c>
      <c r="C2911" s="1" t="s">
        <v>3404</v>
      </c>
      <c r="D2911" s="1" t="s">
        <v>809</v>
      </c>
      <c r="E2911" s="1" t="s">
        <v>3461</v>
      </c>
      <c r="F2911" s="1" t="s">
        <v>3476</v>
      </c>
      <c r="G2911" s="1">
        <v>875.39</v>
      </c>
      <c r="H2911" s="1">
        <v>8</v>
      </c>
      <c r="I2911" s="1">
        <f>Sales[[#This Row],[Selling Price]]*H2911</f>
        <v>7003.12</v>
      </c>
      <c r="J2911" s="1">
        <f>VLOOKUP(Sales[[#This Row],[Product ID]],Products[],4,0)</f>
        <v>47.47</v>
      </c>
      <c r="K2911" s="1">
        <f>Sales[[#This Row],[Total Sales]]-Sales[[#This Row],[Cost price]]</f>
        <v>6955.65</v>
      </c>
      <c r="L2911" s="1" t="str">
        <f>TEXT(Sales[[#This Row],[Date and Time]],"dddd")</f>
        <v>Thursday</v>
      </c>
      <c r="M2911" s="1" t="str">
        <f>TEXT(Sales[[#This Row],[Date and Time]],"mm")</f>
        <v>01</v>
      </c>
      <c r="N2911" s="10" t="str">
        <f>TEXT(Sales[[#This Row],[Date and Time]],"mmmm")</f>
        <v>January</v>
      </c>
    </row>
    <row r="2912" spans="1:14" x14ac:dyDescent="0.3">
      <c r="A2912" s="1" t="s">
        <v>6380</v>
      </c>
      <c r="B2912" s="2">
        <v>45529.751898148148</v>
      </c>
      <c r="C2912" s="1" t="s">
        <v>3298</v>
      </c>
      <c r="D2912" s="1" t="s">
        <v>1030</v>
      </c>
      <c r="E2912" s="1" t="s">
        <v>3461</v>
      </c>
      <c r="F2912" s="1" t="s">
        <v>3476</v>
      </c>
      <c r="G2912" s="1">
        <v>836.36</v>
      </c>
      <c r="H2912" s="1">
        <v>10</v>
      </c>
      <c r="I2912" s="1">
        <f>Sales[[#This Row],[Selling Price]]*H2912</f>
        <v>8363.6</v>
      </c>
      <c r="J2912" s="1">
        <f>VLOOKUP(Sales[[#This Row],[Product ID]],Products[],4,0)</f>
        <v>965.14</v>
      </c>
      <c r="K2912" s="1">
        <f>Sales[[#This Row],[Total Sales]]-Sales[[#This Row],[Cost price]]</f>
        <v>7398.46</v>
      </c>
      <c r="L2912" s="1" t="str">
        <f>TEXT(Sales[[#This Row],[Date and Time]],"dddd")</f>
        <v>Sunday</v>
      </c>
      <c r="M2912" s="1" t="str">
        <f>TEXT(Sales[[#This Row],[Date and Time]],"mm")</f>
        <v>08</v>
      </c>
      <c r="N2912" s="10" t="str">
        <f>TEXT(Sales[[#This Row],[Date and Time]],"mmmm")</f>
        <v>August</v>
      </c>
    </row>
    <row r="2913" spans="1:14" x14ac:dyDescent="0.3">
      <c r="A2913" s="1" t="s">
        <v>6381</v>
      </c>
      <c r="B2913" s="2">
        <v>45561.649583333332</v>
      </c>
      <c r="C2913" s="1" t="s">
        <v>3285</v>
      </c>
      <c r="D2913" s="1" t="s">
        <v>1033</v>
      </c>
      <c r="E2913" s="1" t="s">
        <v>3479</v>
      </c>
      <c r="F2913" s="1" t="s">
        <v>3469</v>
      </c>
      <c r="G2913" s="1">
        <v>1599.84</v>
      </c>
      <c r="H2913" s="1">
        <v>10</v>
      </c>
      <c r="I2913" s="1">
        <f>Sales[[#This Row],[Selling Price]]*H2913</f>
        <v>15998.4</v>
      </c>
      <c r="J2913" s="1">
        <f>VLOOKUP(Sales[[#This Row],[Product ID]],Products[],4,0)</f>
        <v>99.19</v>
      </c>
      <c r="K2913" s="1">
        <f>Sales[[#This Row],[Total Sales]]-Sales[[#This Row],[Cost price]]</f>
        <v>15899.21</v>
      </c>
      <c r="L2913" s="1" t="str">
        <f>TEXT(Sales[[#This Row],[Date and Time]],"dddd")</f>
        <v>Thursday</v>
      </c>
      <c r="M2913" s="1" t="str">
        <f>TEXT(Sales[[#This Row],[Date and Time]],"mm")</f>
        <v>09</v>
      </c>
      <c r="N2913" s="10" t="str">
        <f>TEXT(Sales[[#This Row],[Date and Time]],"mmmm")</f>
        <v>September</v>
      </c>
    </row>
    <row r="2914" spans="1:14" x14ac:dyDescent="0.3">
      <c r="A2914" s="1" t="s">
        <v>6382</v>
      </c>
      <c r="B2914" s="2">
        <v>45591.875231481485</v>
      </c>
      <c r="C2914" s="1" t="s">
        <v>3346</v>
      </c>
      <c r="D2914" s="1" t="s">
        <v>1890</v>
      </c>
      <c r="E2914" s="1" t="s">
        <v>3471</v>
      </c>
      <c r="F2914" s="1" t="s">
        <v>3469</v>
      </c>
      <c r="G2914" s="1">
        <v>1559.32</v>
      </c>
      <c r="H2914" s="1">
        <v>2</v>
      </c>
      <c r="I2914" s="1">
        <f>Sales[[#This Row],[Selling Price]]*H2914</f>
        <v>3118.64</v>
      </c>
      <c r="J2914" s="1">
        <f>VLOOKUP(Sales[[#This Row],[Product ID]],Products[],4,0)</f>
        <v>171.16</v>
      </c>
      <c r="K2914" s="1">
        <f>Sales[[#This Row],[Total Sales]]-Sales[[#This Row],[Cost price]]</f>
        <v>2947.48</v>
      </c>
      <c r="L2914" s="1" t="str">
        <f>TEXT(Sales[[#This Row],[Date and Time]],"dddd")</f>
        <v>Saturday</v>
      </c>
      <c r="M2914" s="1" t="str">
        <f>TEXT(Sales[[#This Row],[Date and Time]],"mm")</f>
        <v>10</v>
      </c>
      <c r="N2914" s="10" t="str">
        <f>TEXT(Sales[[#This Row],[Date and Time]],"mmmm")</f>
        <v>October</v>
      </c>
    </row>
    <row r="2915" spans="1:14" x14ac:dyDescent="0.3">
      <c r="A2915" s="1" t="s">
        <v>6383</v>
      </c>
      <c r="B2915" s="2">
        <v>45500.953680555554</v>
      </c>
      <c r="C2915" s="1" t="s">
        <v>3451</v>
      </c>
      <c r="D2915" s="1" t="s">
        <v>1506</v>
      </c>
      <c r="E2915" s="1" t="s">
        <v>3466</v>
      </c>
      <c r="F2915" s="1" t="s">
        <v>3467</v>
      </c>
      <c r="G2915" s="1">
        <v>1623.36</v>
      </c>
      <c r="H2915" s="1">
        <v>8</v>
      </c>
      <c r="I2915" s="1">
        <f>Sales[[#This Row],[Selling Price]]*H2915</f>
        <v>12986.88</v>
      </c>
      <c r="J2915" s="1">
        <f>VLOOKUP(Sales[[#This Row],[Product ID]],Products[],4,0)</f>
        <v>565.99</v>
      </c>
      <c r="K2915" s="1">
        <f>Sales[[#This Row],[Total Sales]]-Sales[[#This Row],[Cost price]]</f>
        <v>12420.89</v>
      </c>
      <c r="L2915" s="1" t="str">
        <f>TEXT(Sales[[#This Row],[Date and Time]],"dddd")</f>
        <v>Saturday</v>
      </c>
      <c r="M2915" s="1" t="str">
        <f>TEXT(Sales[[#This Row],[Date and Time]],"mm")</f>
        <v>07</v>
      </c>
      <c r="N2915" s="10" t="str">
        <f>TEXT(Sales[[#This Row],[Date and Time]],"mmmm")</f>
        <v>July</v>
      </c>
    </row>
    <row r="2916" spans="1:14" x14ac:dyDescent="0.3">
      <c r="A2916" s="1" t="s">
        <v>6384</v>
      </c>
      <c r="B2916" s="2">
        <v>45567.363749999997</v>
      </c>
      <c r="C2916" s="1" t="s">
        <v>3363</v>
      </c>
      <c r="D2916" s="1" t="s">
        <v>423</v>
      </c>
      <c r="E2916" s="1" t="s">
        <v>3461</v>
      </c>
      <c r="F2916" s="1" t="s">
        <v>3462</v>
      </c>
      <c r="G2916" s="1">
        <v>55.92</v>
      </c>
      <c r="H2916" s="1">
        <v>6</v>
      </c>
      <c r="I2916" s="1">
        <f>Sales[[#This Row],[Selling Price]]*H2916</f>
        <v>335.52</v>
      </c>
      <c r="J2916" s="1">
        <f>VLOOKUP(Sales[[#This Row],[Product ID]],Products[],4,0)</f>
        <v>678.93</v>
      </c>
      <c r="K2916" s="1">
        <f>Sales[[#This Row],[Total Sales]]-Sales[[#This Row],[Cost price]]</f>
        <v>-343.40999999999997</v>
      </c>
      <c r="L2916" s="1" t="str">
        <f>TEXT(Sales[[#This Row],[Date and Time]],"dddd")</f>
        <v>Wednesday</v>
      </c>
      <c r="M2916" s="1" t="str">
        <f>TEXT(Sales[[#This Row],[Date and Time]],"mm")</f>
        <v>10</v>
      </c>
      <c r="N2916" s="10" t="str">
        <f>TEXT(Sales[[#This Row],[Date and Time]],"mmmm")</f>
        <v>October</v>
      </c>
    </row>
    <row r="2917" spans="1:14" x14ac:dyDescent="0.3">
      <c r="A2917" s="1" t="s">
        <v>6385</v>
      </c>
      <c r="B2917" s="2">
        <v>45596.130925925929</v>
      </c>
      <c r="C2917" s="1" t="s">
        <v>3343</v>
      </c>
      <c r="D2917" s="1" t="s">
        <v>3100</v>
      </c>
      <c r="E2917" s="1" t="s">
        <v>3479</v>
      </c>
      <c r="F2917" s="1" t="s">
        <v>3467</v>
      </c>
      <c r="G2917" s="1">
        <v>1006.44</v>
      </c>
      <c r="H2917" s="1">
        <v>2</v>
      </c>
      <c r="I2917" s="1">
        <f>Sales[[#This Row],[Selling Price]]*H2917</f>
        <v>2012.88</v>
      </c>
      <c r="J2917" s="1">
        <f>VLOOKUP(Sales[[#This Row],[Product ID]],Products[],4,0)</f>
        <v>105.91</v>
      </c>
      <c r="K2917" s="1">
        <f>Sales[[#This Row],[Total Sales]]-Sales[[#This Row],[Cost price]]</f>
        <v>1906.97</v>
      </c>
      <c r="L2917" s="1" t="str">
        <f>TEXT(Sales[[#This Row],[Date and Time]],"dddd")</f>
        <v>Thursday</v>
      </c>
      <c r="M2917" s="1" t="str">
        <f>TEXT(Sales[[#This Row],[Date and Time]],"mm")</f>
        <v>10</v>
      </c>
      <c r="N2917" s="10" t="str">
        <f>TEXT(Sales[[#This Row],[Date and Time]],"mmmm")</f>
        <v>October</v>
      </c>
    </row>
    <row r="2918" spans="1:14" x14ac:dyDescent="0.3">
      <c r="A2918" s="1" t="s">
        <v>6386</v>
      </c>
      <c r="B2918" s="2">
        <v>45537.566446759258</v>
      </c>
      <c r="C2918" s="1" t="s">
        <v>3292</v>
      </c>
      <c r="D2918" s="1" t="s">
        <v>110</v>
      </c>
      <c r="E2918" s="1" t="s">
        <v>3479</v>
      </c>
      <c r="F2918" s="1" t="s">
        <v>3467</v>
      </c>
      <c r="G2918" s="1">
        <v>1427.43</v>
      </c>
      <c r="H2918" s="1">
        <v>2</v>
      </c>
      <c r="I2918" s="1">
        <f>Sales[[#This Row],[Selling Price]]*H2918</f>
        <v>2854.86</v>
      </c>
      <c r="J2918" s="1">
        <f>VLOOKUP(Sales[[#This Row],[Product ID]],Products[],4,0)</f>
        <v>321.19</v>
      </c>
      <c r="K2918" s="1">
        <f>Sales[[#This Row],[Total Sales]]-Sales[[#This Row],[Cost price]]</f>
        <v>2533.67</v>
      </c>
      <c r="L2918" s="1" t="str">
        <f>TEXT(Sales[[#This Row],[Date and Time]],"dddd")</f>
        <v>Monday</v>
      </c>
      <c r="M2918" s="1" t="str">
        <f>TEXT(Sales[[#This Row],[Date and Time]],"mm")</f>
        <v>09</v>
      </c>
      <c r="N2918" s="10" t="str">
        <f>TEXT(Sales[[#This Row],[Date and Time]],"mmmm")</f>
        <v>September</v>
      </c>
    </row>
    <row r="2919" spans="1:14" x14ac:dyDescent="0.3">
      <c r="A2919" s="1" t="s">
        <v>6387</v>
      </c>
      <c r="B2919" s="2">
        <v>45476.857997685183</v>
      </c>
      <c r="C2919" s="1" t="s">
        <v>3402</v>
      </c>
      <c r="D2919" s="1" t="s">
        <v>32</v>
      </c>
      <c r="E2919" s="1" t="s">
        <v>3464</v>
      </c>
      <c r="F2919" s="1" t="s">
        <v>3462</v>
      </c>
      <c r="G2919" s="1">
        <v>473.59</v>
      </c>
      <c r="H2919" s="1">
        <v>8</v>
      </c>
      <c r="I2919" s="1">
        <f>Sales[[#This Row],[Selling Price]]*H2919</f>
        <v>3788.72</v>
      </c>
      <c r="J2919" s="1">
        <f>VLOOKUP(Sales[[#This Row],[Product ID]],Products[],4,0)</f>
        <v>581.64</v>
      </c>
      <c r="K2919" s="1">
        <f>Sales[[#This Row],[Total Sales]]-Sales[[#This Row],[Cost price]]</f>
        <v>3207.08</v>
      </c>
      <c r="L2919" s="1" t="str">
        <f>TEXT(Sales[[#This Row],[Date and Time]],"dddd")</f>
        <v>Wednesday</v>
      </c>
      <c r="M2919" s="1" t="str">
        <f>TEXT(Sales[[#This Row],[Date and Time]],"mm")</f>
        <v>07</v>
      </c>
      <c r="N2919" s="10" t="str">
        <f>TEXT(Sales[[#This Row],[Date and Time]],"mmmm")</f>
        <v>July</v>
      </c>
    </row>
    <row r="2920" spans="1:14" x14ac:dyDescent="0.3">
      <c r="A2920" s="1" t="s">
        <v>6388</v>
      </c>
      <c r="B2920" s="2">
        <v>45572.684583333335</v>
      </c>
      <c r="C2920" s="1" t="s">
        <v>3435</v>
      </c>
      <c r="D2920" s="1" t="s">
        <v>412</v>
      </c>
      <c r="E2920" s="1" t="s">
        <v>3466</v>
      </c>
      <c r="F2920" s="1" t="s">
        <v>3476</v>
      </c>
      <c r="G2920" s="1">
        <v>1045.5899999999999</v>
      </c>
      <c r="H2920" s="1">
        <v>5</v>
      </c>
      <c r="I2920" s="1">
        <f>Sales[[#This Row],[Selling Price]]*H2920</f>
        <v>5227.95</v>
      </c>
      <c r="J2920" s="1">
        <f>VLOOKUP(Sales[[#This Row],[Product ID]],Products[],4,0)</f>
        <v>316.27</v>
      </c>
      <c r="K2920" s="1">
        <f>Sales[[#This Row],[Total Sales]]-Sales[[#This Row],[Cost price]]</f>
        <v>4911.68</v>
      </c>
      <c r="L2920" s="1" t="str">
        <f>TEXT(Sales[[#This Row],[Date and Time]],"dddd")</f>
        <v>Monday</v>
      </c>
      <c r="M2920" s="1" t="str">
        <f>TEXT(Sales[[#This Row],[Date and Time]],"mm")</f>
        <v>10</v>
      </c>
      <c r="N2920" s="10" t="str">
        <f>TEXT(Sales[[#This Row],[Date and Time]],"mmmm")</f>
        <v>October</v>
      </c>
    </row>
    <row r="2921" spans="1:14" x14ac:dyDescent="0.3">
      <c r="A2921" s="1" t="s">
        <v>6389</v>
      </c>
      <c r="B2921" s="2">
        <v>45461.129351851851</v>
      </c>
      <c r="C2921" s="1" t="s">
        <v>3292</v>
      </c>
      <c r="D2921" s="1" t="s">
        <v>2436</v>
      </c>
      <c r="E2921" s="1" t="s">
        <v>3461</v>
      </c>
      <c r="F2921" s="1" t="s">
        <v>3472</v>
      </c>
      <c r="G2921" s="1">
        <v>1352.01</v>
      </c>
      <c r="H2921" s="1">
        <v>6</v>
      </c>
      <c r="I2921" s="1">
        <f>Sales[[#This Row],[Selling Price]]*H2921</f>
        <v>8112.0599999999995</v>
      </c>
      <c r="J2921" s="1">
        <f>VLOOKUP(Sales[[#This Row],[Product ID]],Products[],4,0)</f>
        <v>321.19</v>
      </c>
      <c r="K2921" s="1">
        <f>Sales[[#This Row],[Total Sales]]-Sales[[#This Row],[Cost price]]</f>
        <v>7790.87</v>
      </c>
      <c r="L2921" s="1" t="str">
        <f>TEXT(Sales[[#This Row],[Date and Time]],"dddd")</f>
        <v>Tuesday</v>
      </c>
      <c r="M2921" s="1" t="str">
        <f>TEXT(Sales[[#This Row],[Date and Time]],"mm")</f>
        <v>06</v>
      </c>
      <c r="N2921" s="10" t="str">
        <f>TEXT(Sales[[#This Row],[Date and Time]],"mmmm")</f>
        <v>June</v>
      </c>
    </row>
    <row r="2922" spans="1:14" x14ac:dyDescent="0.3">
      <c r="A2922" s="1" t="s">
        <v>6390</v>
      </c>
      <c r="B2922" s="2">
        <v>45583.748368055552</v>
      </c>
      <c r="C2922" s="1" t="s">
        <v>3317</v>
      </c>
      <c r="D2922" s="1" t="s">
        <v>134</v>
      </c>
      <c r="E2922" s="1" t="s">
        <v>3466</v>
      </c>
      <c r="F2922" s="1" t="s">
        <v>3467</v>
      </c>
      <c r="G2922" s="1">
        <v>1758.49</v>
      </c>
      <c r="H2922" s="1">
        <v>6</v>
      </c>
      <c r="I2922" s="1">
        <f>Sales[[#This Row],[Selling Price]]*H2922</f>
        <v>10550.94</v>
      </c>
      <c r="J2922" s="1">
        <f>VLOOKUP(Sales[[#This Row],[Product ID]],Products[],4,0)</f>
        <v>327.89</v>
      </c>
      <c r="K2922" s="1">
        <f>Sales[[#This Row],[Total Sales]]-Sales[[#This Row],[Cost price]]</f>
        <v>10223.050000000001</v>
      </c>
      <c r="L2922" s="1" t="str">
        <f>TEXT(Sales[[#This Row],[Date and Time]],"dddd")</f>
        <v>Friday</v>
      </c>
      <c r="M2922" s="1" t="str">
        <f>TEXT(Sales[[#This Row],[Date and Time]],"mm")</f>
        <v>10</v>
      </c>
      <c r="N2922" s="10" t="str">
        <f>TEXT(Sales[[#This Row],[Date and Time]],"mmmm")</f>
        <v>October</v>
      </c>
    </row>
    <row r="2923" spans="1:14" x14ac:dyDescent="0.3">
      <c r="A2923" s="1" t="s">
        <v>6391</v>
      </c>
      <c r="B2923" s="2">
        <v>45499.220034722224</v>
      </c>
      <c r="C2923" s="1" t="s">
        <v>3398</v>
      </c>
      <c r="D2923" s="1" t="s">
        <v>683</v>
      </c>
      <c r="E2923" s="1" t="s">
        <v>3471</v>
      </c>
      <c r="F2923" s="1" t="s">
        <v>3476</v>
      </c>
      <c r="G2923" s="1">
        <v>383.55</v>
      </c>
      <c r="H2923" s="1">
        <v>9</v>
      </c>
      <c r="I2923" s="1">
        <f>Sales[[#This Row],[Selling Price]]*H2923</f>
        <v>3451.9500000000003</v>
      </c>
      <c r="J2923" s="1">
        <f>VLOOKUP(Sales[[#This Row],[Product ID]],Products[],4,0)</f>
        <v>789.58</v>
      </c>
      <c r="K2923" s="1">
        <f>Sales[[#This Row],[Total Sales]]-Sales[[#This Row],[Cost price]]</f>
        <v>2662.3700000000003</v>
      </c>
      <c r="L2923" s="1" t="str">
        <f>TEXT(Sales[[#This Row],[Date and Time]],"dddd")</f>
        <v>Friday</v>
      </c>
      <c r="M2923" s="1" t="str">
        <f>TEXT(Sales[[#This Row],[Date and Time]],"mm")</f>
        <v>07</v>
      </c>
      <c r="N2923" s="10" t="str">
        <f>TEXT(Sales[[#This Row],[Date and Time]],"mmmm")</f>
        <v>July</v>
      </c>
    </row>
    <row r="2924" spans="1:14" x14ac:dyDescent="0.3">
      <c r="A2924" s="1" t="s">
        <v>6392</v>
      </c>
      <c r="B2924" s="2">
        <v>45472.437002314815</v>
      </c>
      <c r="C2924" s="1" t="s">
        <v>3294</v>
      </c>
      <c r="D2924" s="1" t="s">
        <v>1336</v>
      </c>
      <c r="E2924" s="1" t="s">
        <v>3461</v>
      </c>
      <c r="F2924" s="1" t="s">
        <v>3469</v>
      </c>
      <c r="G2924" s="1">
        <v>632.95000000000005</v>
      </c>
      <c r="H2924" s="1">
        <v>6</v>
      </c>
      <c r="I2924" s="1">
        <f>Sales[[#This Row],[Selling Price]]*H2924</f>
        <v>3797.7000000000003</v>
      </c>
      <c r="J2924" s="1">
        <f>VLOOKUP(Sales[[#This Row],[Product ID]],Products[],4,0)</f>
        <v>609.70000000000005</v>
      </c>
      <c r="K2924" s="1">
        <f>Sales[[#This Row],[Total Sales]]-Sales[[#This Row],[Cost price]]</f>
        <v>3188</v>
      </c>
      <c r="L2924" s="1" t="str">
        <f>TEXT(Sales[[#This Row],[Date and Time]],"dddd")</f>
        <v>Saturday</v>
      </c>
      <c r="M2924" s="1" t="str">
        <f>TEXT(Sales[[#This Row],[Date and Time]],"mm")</f>
        <v>06</v>
      </c>
      <c r="N2924" s="10" t="str">
        <f>TEXT(Sales[[#This Row],[Date and Time]],"mmmm")</f>
        <v>June</v>
      </c>
    </row>
    <row r="2925" spans="1:14" x14ac:dyDescent="0.3">
      <c r="A2925" s="1" t="s">
        <v>6393</v>
      </c>
      <c r="B2925" s="2">
        <v>45401.043981481482</v>
      </c>
      <c r="C2925" s="1" t="s">
        <v>3379</v>
      </c>
      <c r="D2925" s="1" t="s">
        <v>2571</v>
      </c>
      <c r="E2925" s="1" t="s">
        <v>3466</v>
      </c>
      <c r="F2925" s="1" t="s">
        <v>3469</v>
      </c>
      <c r="G2925" s="1">
        <v>710.07</v>
      </c>
      <c r="H2925" s="1">
        <v>6</v>
      </c>
      <c r="I2925" s="1">
        <f>Sales[[#This Row],[Selling Price]]*H2925</f>
        <v>4260.42</v>
      </c>
      <c r="J2925" s="1">
        <f>VLOOKUP(Sales[[#This Row],[Product ID]],Products[],4,0)</f>
        <v>605.29999999999995</v>
      </c>
      <c r="K2925" s="1">
        <f>Sales[[#This Row],[Total Sales]]-Sales[[#This Row],[Cost price]]</f>
        <v>3655.12</v>
      </c>
      <c r="L2925" s="1" t="str">
        <f>TEXT(Sales[[#This Row],[Date and Time]],"dddd")</f>
        <v>Friday</v>
      </c>
      <c r="M2925" s="1" t="str">
        <f>TEXT(Sales[[#This Row],[Date and Time]],"mm")</f>
        <v>04</v>
      </c>
      <c r="N2925" s="10" t="str">
        <f>TEXT(Sales[[#This Row],[Date and Time]],"mmmm")</f>
        <v>April</v>
      </c>
    </row>
    <row r="2926" spans="1:14" x14ac:dyDescent="0.3">
      <c r="A2926" s="1" t="s">
        <v>6394</v>
      </c>
      <c r="B2926" s="2">
        <v>45303.069050925929</v>
      </c>
      <c r="C2926" s="1" t="s">
        <v>3364</v>
      </c>
      <c r="D2926" s="1" t="s">
        <v>537</v>
      </c>
      <c r="E2926" s="1" t="s">
        <v>3461</v>
      </c>
      <c r="F2926" s="1" t="s">
        <v>3472</v>
      </c>
      <c r="G2926" s="1">
        <v>1448.46</v>
      </c>
      <c r="H2926" s="1">
        <v>3</v>
      </c>
      <c r="I2926" s="1">
        <f>Sales[[#This Row],[Selling Price]]*H2926</f>
        <v>4345.38</v>
      </c>
      <c r="J2926" s="1">
        <f>VLOOKUP(Sales[[#This Row],[Product ID]],Products[],4,0)</f>
        <v>771.88</v>
      </c>
      <c r="K2926" s="1">
        <f>Sales[[#This Row],[Total Sales]]-Sales[[#This Row],[Cost price]]</f>
        <v>3573.5</v>
      </c>
      <c r="L2926" s="1" t="str">
        <f>TEXT(Sales[[#This Row],[Date and Time]],"dddd")</f>
        <v>Friday</v>
      </c>
      <c r="M2926" s="1" t="str">
        <f>TEXT(Sales[[#This Row],[Date and Time]],"mm")</f>
        <v>01</v>
      </c>
      <c r="N2926" s="10" t="str">
        <f>TEXT(Sales[[#This Row],[Date and Time]],"mmmm")</f>
        <v>January</v>
      </c>
    </row>
    <row r="2927" spans="1:14" x14ac:dyDescent="0.3">
      <c r="A2927" s="1" t="s">
        <v>6395</v>
      </c>
      <c r="B2927" s="2">
        <v>45425.22184027778</v>
      </c>
      <c r="C2927" s="1" t="s">
        <v>3433</v>
      </c>
      <c r="D2927" s="1" t="s">
        <v>2843</v>
      </c>
      <c r="E2927" s="1" t="s">
        <v>3471</v>
      </c>
      <c r="F2927" s="1" t="s">
        <v>3476</v>
      </c>
      <c r="G2927" s="1">
        <v>1553.35</v>
      </c>
      <c r="H2927" s="1">
        <v>6</v>
      </c>
      <c r="I2927" s="1">
        <f>Sales[[#This Row],[Selling Price]]*H2927</f>
        <v>9320.0999999999985</v>
      </c>
      <c r="J2927" s="1">
        <f>VLOOKUP(Sales[[#This Row],[Product ID]],Products[],4,0)</f>
        <v>452.2</v>
      </c>
      <c r="K2927" s="1">
        <f>Sales[[#This Row],[Total Sales]]-Sales[[#This Row],[Cost price]]</f>
        <v>8867.8999999999978</v>
      </c>
      <c r="L2927" s="1" t="str">
        <f>TEXT(Sales[[#This Row],[Date and Time]],"dddd")</f>
        <v>Monday</v>
      </c>
      <c r="M2927" s="1" t="str">
        <f>TEXT(Sales[[#This Row],[Date and Time]],"mm")</f>
        <v>05</v>
      </c>
      <c r="N2927" s="10" t="str">
        <f>TEXT(Sales[[#This Row],[Date and Time]],"mmmm")</f>
        <v>May</v>
      </c>
    </row>
    <row r="2928" spans="1:14" x14ac:dyDescent="0.3">
      <c r="A2928" s="1" t="s">
        <v>6396</v>
      </c>
      <c r="B2928" s="2">
        <v>45416.676377314812</v>
      </c>
      <c r="C2928" s="1" t="s">
        <v>3443</v>
      </c>
      <c r="D2928" s="1" t="s">
        <v>2813</v>
      </c>
      <c r="E2928" s="1" t="s">
        <v>3461</v>
      </c>
      <c r="F2928" s="1" t="s">
        <v>3472</v>
      </c>
      <c r="G2928" s="1">
        <v>1421.14</v>
      </c>
      <c r="H2928" s="1">
        <v>9</v>
      </c>
      <c r="I2928" s="1">
        <f>Sales[[#This Row],[Selling Price]]*H2928</f>
        <v>12790.26</v>
      </c>
      <c r="J2928" s="1">
        <f>VLOOKUP(Sales[[#This Row],[Product ID]],Products[],4,0)</f>
        <v>787.31</v>
      </c>
      <c r="K2928" s="1">
        <f>Sales[[#This Row],[Total Sales]]-Sales[[#This Row],[Cost price]]</f>
        <v>12002.95</v>
      </c>
      <c r="L2928" s="1" t="str">
        <f>TEXT(Sales[[#This Row],[Date and Time]],"dddd")</f>
        <v>Saturday</v>
      </c>
      <c r="M2928" s="1" t="str">
        <f>TEXT(Sales[[#This Row],[Date and Time]],"mm")</f>
        <v>05</v>
      </c>
      <c r="N2928" s="10" t="str">
        <f>TEXT(Sales[[#This Row],[Date and Time]],"mmmm")</f>
        <v>May</v>
      </c>
    </row>
    <row r="2929" spans="1:14" x14ac:dyDescent="0.3">
      <c r="A2929" s="1" t="s">
        <v>6397</v>
      </c>
      <c r="B2929" s="2">
        <v>45350.610844907409</v>
      </c>
      <c r="C2929" s="1" t="s">
        <v>3391</v>
      </c>
      <c r="D2929" s="1" t="s">
        <v>3145</v>
      </c>
      <c r="E2929" s="1" t="s">
        <v>3479</v>
      </c>
      <c r="F2929" s="1" t="s">
        <v>3462</v>
      </c>
      <c r="G2929" s="1">
        <v>1178.5899999999999</v>
      </c>
      <c r="H2929" s="1">
        <v>6</v>
      </c>
      <c r="I2929" s="1">
        <f>Sales[[#This Row],[Selling Price]]*H2929</f>
        <v>7071.5399999999991</v>
      </c>
      <c r="J2929" s="1">
        <f>VLOOKUP(Sales[[#This Row],[Product ID]],Products[],4,0)</f>
        <v>374.92</v>
      </c>
      <c r="K2929" s="1">
        <f>Sales[[#This Row],[Total Sales]]-Sales[[#This Row],[Cost price]]</f>
        <v>6696.619999999999</v>
      </c>
      <c r="L2929" s="1" t="str">
        <f>TEXT(Sales[[#This Row],[Date and Time]],"dddd")</f>
        <v>Wednesday</v>
      </c>
      <c r="M2929" s="1" t="str">
        <f>TEXT(Sales[[#This Row],[Date and Time]],"mm")</f>
        <v>02</v>
      </c>
      <c r="N2929" s="10" t="str">
        <f>TEXT(Sales[[#This Row],[Date and Time]],"mmmm")</f>
        <v>February</v>
      </c>
    </row>
    <row r="2930" spans="1:14" x14ac:dyDescent="0.3">
      <c r="A2930" s="1" t="s">
        <v>6398</v>
      </c>
      <c r="B2930" s="2">
        <v>45598.776250000003</v>
      </c>
      <c r="C2930" s="1" t="s">
        <v>3415</v>
      </c>
      <c r="D2930" s="1" t="s">
        <v>2756</v>
      </c>
      <c r="E2930" s="1" t="s">
        <v>3471</v>
      </c>
      <c r="F2930" s="1" t="s">
        <v>3476</v>
      </c>
      <c r="G2930" s="1">
        <v>1591.72</v>
      </c>
      <c r="H2930" s="1">
        <v>10</v>
      </c>
      <c r="I2930" s="1">
        <f>Sales[[#This Row],[Selling Price]]*H2930</f>
        <v>15917.2</v>
      </c>
      <c r="J2930" s="1">
        <f>VLOOKUP(Sales[[#This Row],[Product ID]],Products[],4,0)</f>
        <v>109.48</v>
      </c>
      <c r="K2930" s="1">
        <f>Sales[[#This Row],[Total Sales]]-Sales[[#This Row],[Cost price]]</f>
        <v>15807.720000000001</v>
      </c>
      <c r="L2930" s="1" t="str">
        <f>TEXT(Sales[[#This Row],[Date and Time]],"dddd")</f>
        <v>Saturday</v>
      </c>
      <c r="M2930" s="1" t="str">
        <f>TEXT(Sales[[#This Row],[Date and Time]],"mm")</f>
        <v>11</v>
      </c>
      <c r="N2930" s="10" t="str">
        <f>TEXT(Sales[[#This Row],[Date and Time]],"mmmm")</f>
        <v>November</v>
      </c>
    </row>
    <row r="2931" spans="1:14" x14ac:dyDescent="0.3">
      <c r="A2931" s="1" t="s">
        <v>6399</v>
      </c>
      <c r="B2931" s="2">
        <v>45369.32775462963</v>
      </c>
      <c r="C2931" s="1" t="s">
        <v>3312</v>
      </c>
      <c r="D2931" s="1" t="s">
        <v>1560</v>
      </c>
      <c r="E2931" s="1" t="s">
        <v>3471</v>
      </c>
      <c r="F2931" s="1" t="s">
        <v>3462</v>
      </c>
      <c r="G2931" s="1">
        <v>20.239999999999998</v>
      </c>
      <c r="H2931" s="1">
        <v>8</v>
      </c>
      <c r="I2931" s="1">
        <f>Sales[[#This Row],[Selling Price]]*H2931</f>
        <v>161.91999999999999</v>
      </c>
      <c r="J2931" s="1">
        <f>VLOOKUP(Sales[[#This Row],[Product ID]],Products[],4,0)</f>
        <v>193.63</v>
      </c>
      <c r="K2931" s="1">
        <f>Sales[[#This Row],[Total Sales]]-Sales[[#This Row],[Cost price]]</f>
        <v>-31.710000000000008</v>
      </c>
      <c r="L2931" s="1" t="str">
        <f>TEXT(Sales[[#This Row],[Date and Time]],"dddd")</f>
        <v>Monday</v>
      </c>
      <c r="M2931" s="1" t="str">
        <f>TEXT(Sales[[#This Row],[Date and Time]],"mm")</f>
        <v>03</v>
      </c>
      <c r="N2931" s="10" t="str">
        <f>TEXT(Sales[[#This Row],[Date and Time]],"mmmm")</f>
        <v>March</v>
      </c>
    </row>
    <row r="2932" spans="1:14" x14ac:dyDescent="0.3">
      <c r="A2932" s="1" t="s">
        <v>6400</v>
      </c>
      <c r="B2932" s="2">
        <v>45318.231782407405</v>
      </c>
      <c r="C2932" s="1" t="s">
        <v>3389</v>
      </c>
      <c r="D2932" s="1" t="s">
        <v>2092</v>
      </c>
      <c r="E2932" s="1" t="s">
        <v>3471</v>
      </c>
      <c r="F2932" s="1" t="s">
        <v>3472</v>
      </c>
      <c r="G2932" s="1">
        <v>565.16999999999996</v>
      </c>
      <c r="H2932" s="1">
        <v>4</v>
      </c>
      <c r="I2932" s="1">
        <f>Sales[[#This Row],[Selling Price]]*H2932</f>
        <v>2260.6799999999998</v>
      </c>
      <c r="J2932" s="1">
        <f>VLOOKUP(Sales[[#This Row],[Product ID]],Products[],4,0)</f>
        <v>226.52</v>
      </c>
      <c r="K2932" s="1">
        <f>Sales[[#This Row],[Total Sales]]-Sales[[#This Row],[Cost price]]</f>
        <v>2034.1599999999999</v>
      </c>
      <c r="L2932" s="1" t="str">
        <f>TEXT(Sales[[#This Row],[Date and Time]],"dddd")</f>
        <v>Saturday</v>
      </c>
      <c r="M2932" s="1" t="str">
        <f>TEXT(Sales[[#This Row],[Date and Time]],"mm")</f>
        <v>01</v>
      </c>
      <c r="N2932" s="10" t="str">
        <f>TEXT(Sales[[#This Row],[Date and Time]],"mmmm")</f>
        <v>January</v>
      </c>
    </row>
    <row r="2933" spans="1:14" x14ac:dyDescent="0.3">
      <c r="A2933" s="1" t="s">
        <v>6401</v>
      </c>
      <c r="B2933" s="2">
        <v>45306.419398148151</v>
      </c>
      <c r="C2933" s="1" t="s">
        <v>3333</v>
      </c>
      <c r="D2933" s="1" t="s">
        <v>495</v>
      </c>
      <c r="E2933" s="1" t="s">
        <v>3466</v>
      </c>
      <c r="F2933" s="1" t="s">
        <v>3472</v>
      </c>
      <c r="G2933" s="1">
        <v>1466.11</v>
      </c>
      <c r="H2933" s="1">
        <v>1</v>
      </c>
      <c r="I2933" s="1">
        <f>Sales[[#This Row],[Selling Price]]*H2933</f>
        <v>1466.11</v>
      </c>
      <c r="J2933" s="1">
        <f>VLOOKUP(Sales[[#This Row],[Product ID]],Products[],4,0)</f>
        <v>783.02</v>
      </c>
      <c r="K2933" s="1">
        <f>Sales[[#This Row],[Total Sales]]-Sales[[#This Row],[Cost price]]</f>
        <v>683.08999999999992</v>
      </c>
      <c r="L2933" s="1" t="str">
        <f>TEXT(Sales[[#This Row],[Date and Time]],"dddd")</f>
        <v>Monday</v>
      </c>
      <c r="M2933" s="1" t="str">
        <f>TEXT(Sales[[#This Row],[Date and Time]],"mm")</f>
        <v>01</v>
      </c>
      <c r="N2933" s="10" t="str">
        <f>TEXT(Sales[[#This Row],[Date and Time]],"mmmm")</f>
        <v>January</v>
      </c>
    </row>
    <row r="2934" spans="1:14" x14ac:dyDescent="0.3">
      <c r="A2934" s="1" t="s">
        <v>6402</v>
      </c>
      <c r="B2934" s="2">
        <v>45599.145694444444</v>
      </c>
      <c r="C2934" s="1" t="s">
        <v>3253</v>
      </c>
      <c r="D2934" s="1" t="s">
        <v>583</v>
      </c>
      <c r="E2934" s="1" t="s">
        <v>3471</v>
      </c>
      <c r="F2934" s="1" t="s">
        <v>3467</v>
      </c>
      <c r="G2934" s="1">
        <v>1694.32</v>
      </c>
      <c r="H2934" s="1">
        <v>7</v>
      </c>
      <c r="I2934" s="1">
        <f>Sales[[#This Row],[Selling Price]]*H2934</f>
        <v>11860.24</v>
      </c>
      <c r="J2934" s="1">
        <f>VLOOKUP(Sales[[#This Row],[Product ID]],Products[],4,0)</f>
        <v>34.31</v>
      </c>
      <c r="K2934" s="1">
        <f>Sales[[#This Row],[Total Sales]]-Sales[[#This Row],[Cost price]]</f>
        <v>11825.93</v>
      </c>
      <c r="L2934" s="1" t="str">
        <f>TEXT(Sales[[#This Row],[Date and Time]],"dddd")</f>
        <v>Sunday</v>
      </c>
      <c r="M2934" s="1" t="str">
        <f>TEXT(Sales[[#This Row],[Date and Time]],"mm")</f>
        <v>11</v>
      </c>
      <c r="N2934" s="10" t="str">
        <f>TEXT(Sales[[#This Row],[Date and Time]],"mmmm")</f>
        <v>November</v>
      </c>
    </row>
    <row r="2935" spans="1:14" x14ac:dyDescent="0.3">
      <c r="A2935" s="1" t="s">
        <v>6403</v>
      </c>
      <c r="B2935" s="2">
        <v>45578.991932870369</v>
      </c>
      <c r="C2935" s="1" t="s">
        <v>3312</v>
      </c>
      <c r="D2935" s="1" t="s">
        <v>941</v>
      </c>
      <c r="E2935" s="1" t="s">
        <v>3479</v>
      </c>
      <c r="F2935" s="1" t="s">
        <v>3462</v>
      </c>
      <c r="G2935" s="1">
        <v>211.34</v>
      </c>
      <c r="H2935" s="1">
        <v>7</v>
      </c>
      <c r="I2935" s="1">
        <f>Sales[[#This Row],[Selling Price]]*H2935</f>
        <v>1479.38</v>
      </c>
      <c r="J2935" s="1">
        <f>VLOOKUP(Sales[[#This Row],[Product ID]],Products[],4,0)</f>
        <v>193.63</v>
      </c>
      <c r="K2935" s="1">
        <f>Sales[[#This Row],[Total Sales]]-Sales[[#This Row],[Cost price]]</f>
        <v>1285.75</v>
      </c>
      <c r="L2935" s="1" t="str">
        <f>TEXT(Sales[[#This Row],[Date and Time]],"dddd")</f>
        <v>Sunday</v>
      </c>
      <c r="M2935" s="1" t="str">
        <f>TEXT(Sales[[#This Row],[Date and Time]],"mm")</f>
        <v>10</v>
      </c>
      <c r="N2935" s="10" t="str">
        <f>TEXT(Sales[[#This Row],[Date and Time]],"mmmm")</f>
        <v>October</v>
      </c>
    </row>
    <row r="2936" spans="1:14" x14ac:dyDescent="0.3">
      <c r="A2936" s="1" t="s">
        <v>6404</v>
      </c>
      <c r="B2936" s="2">
        <v>45576.252418981479</v>
      </c>
      <c r="C2936" s="1" t="s">
        <v>3336</v>
      </c>
      <c r="D2936" s="1" t="s">
        <v>1756</v>
      </c>
      <c r="E2936" s="1" t="s">
        <v>3471</v>
      </c>
      <c r="F2936" s="1" t="s">
        <v>3462</v>
      </c>
      <c r="G2936" s="1">
        <v>1803.93</v>
      </c>
      <c r="H2936" s="1">
        <v>8</v>
      </c>
      <c r="I2936" s="1">
        <f>Sales[[#This Row],[Selling Price]]*H2936</f>
        <v>14431.44</v>
      </c>
      <c r="J2936" s="1">
        <f>VLOOKUP(Sales[[#This Row],[Product ID]],Products[],4,0)</f>
        <v>970.96</v>
      </c>
      <c r="K2936" s="1">
        <f>Sales[[#This Row],[Total Sales]]-Sales[[#This Row],[Cost price]]</f>
        <v>13460.48</v>
      </c>
      <c r="L2936" s="1" t="str">
        <f>TEXT(Sales[[#This Row],[Date and Time]],"dddd")</f>
        <v>Friday</v>
      </c>
      <c r="M2936" s="1" t="str">
        <f>TEXT(Sales[[#This Row],[Date and Time]],"mm")</f>
        <v>10</v>
      </c>
      <c r="N2936" s="10" t="str">
        <f>TEXT(Sales[[#This Row],[Date and Time]],"mmmm")</f>
        <v>October</v>
      </c>
    </row>
    <row r="2937" spans="1:14" x14ac:dyDescent="0.3">
      <c r="A2937" s="1" t="s">
        <v>6405</v>
      </c>
      <c r="B2937" s="2">
        <v>45521.712222222224</v>
      </c>
      <c r="C2937" s="1" t="s">
        <v>3405</v>
      </c>
      <c r="D2937" s="1" t="s">
        <v>2925</v>
      </c>
      <c r="E2937" s="1" t="s">
        <v>3479</v>
      </c>
      <c r="F2937" s="1" t="s">
        <v>3476</v>
      </c>
      <c r="G2937" s="1">
        <v>1938.32</v>
      </c>
      <c r="H2937" s="1">
        <v>4</v>
      </c>
      <c r="I2937" s="1">
        <f>Sales[[#This Row],[Selling Price]]*H2937</f>
        <v>7753.28</v>
      </c>
      <c r="J2937" s="1">
        <f>VLOOKUP(Sales[[#This Row],[Product ID]],Products[],4,0)</f>
        <v>143.38</v>
      </c>
      <c r="K2937" s="1">
        <f>Sales[[#This Row],[Total Sales]]-Sales[[#This Row],[Cost price]]</f>
        <v>7609.9</v>
      </c>
      <c r="L2937" s="1" t="str">
        <f>TEXT(Sales[[#This Row],[Date and Time]],"dddd")</f>
        <v>Saturday</v>
      </c>
      <c r="M2937" s="1" t="str">
        <f>TEXT(Sales[[#This Row],[Date and Time]],"mm")</f>
        <v>08</v>
      </c>
      <c r="N2937" s="10" t="str">
        <f>TEXT(Sales[[#This Row],[Date and Time]],"mmmm")</f>
        <v>August</v>
      </c>
    </row>
    <row r="2938" spans="1:14" x14ac:dyDescent="0.3">
      <c r="A2938" s="1" t="s">
        <v>6406</v>
      </c>
      <c r="B2938" s="2">
        <v>45486.888275462959</v>
      </c>
      <c r="C2938" s="1" t="s">
        <v>3223</v>
      </c>
      <c r="D2938" s="1" t="s">
        <v>1728</v>
      </c>
      <c r="E2938" s="1" t="s">
        <v>3466</v>
      </c>
      <c r="F2938" s="1" t="s">
        <v>3472</v>
      </c>
      <c r="G2938" s="1">
        <v>1769.9</v>
      </c>
      <c r="H2938" s="1">
        <v>7</v>
      </c>
      <c r="I2938" s="1">
        <f>Sales[[#This Row],[Selling Price]]*H2938</f>
        <v>12389.300000000001</v>
      </c>
      <c r="J2938" s="1">
        <f>VLOOKUP(Sales[[#This Row],[Product ID]],Products[],4,0)</f>
        <v>454.08</v>
      </c>
      <c r="K2938" s="1">
        <f>Sales[[#This Row],[Total Sales]]-Sales[[#This Row],[Cost price]]</f>
        <v>11935.220000000001</v>
      </c>
      <c r="L2938" s="1" t="str">
        <f>TEXT(Sales[[#This Row],[Date and Time]],"dddd")</f>
        <v>Saturday</v>
      </c>
      <c r="M2938" s="1" t="str">
        <f>TEXT(Sales[[#This Row],[Date and Time]],"mm")</f>
        <v>07</v>
      </c>
      <c r="N2938" s="10" t="str">
        <f>TEXT(Sales[[#This Row],[Date and Time]],"mmmm")</f>
        <v>July</v>
      </c>
    </row>
    <row r="2939" spans="1:14" x14ac:dyDescent="0.3">
      <c r="A2939" s="1" t="s">
        <v>6407</v>
      </c>
      <c r="B2939" s="2">
        <v>45362.820196759261</v>
      </c>
      <c r="C2939" s="1" t="s">
        <v>3377</v>
      </c>
      <c r="D2939" s="1" t="s">
        <v>2825</v>
      </c>
      <c r="E2939" s="1" t="s">
        <v>3479</v>
      </c>
      <c r="F2939" s="1" t="s">
        <v>3462</v>
      </c>
      <c r="G2939" s="1">
        <v>1105.56</v>
      </c>
      <c r="H2939" s="1">
        <v>8</v>
      </c>
      <c r="I2939" s="1">
        <f>Sales[[#This Row],[Selling Price]]*H2939</f>
        <v>8844.48</v>
      </c>
      <c r="J2939" s="1">
        <f>VLOOKUP(Sales[[#This Row],[Product ID]],Products[],4,0)</f>
        <v>409.39</v>
      </c>
      <c r="K2939" s="1">
        <f>Sales[[#This Row],[Total Sales]]-Sales[[#This Row],[Cost price]]</f>
        <v>8435.09</v>
      </c>
      <c r="L2939" s="1" t="str">
        <f>TEXT(Sales[[#This Row],[Date and Time]],"dddd")</f>
        <v>Monday</v>
      </c>
      <c r="M2939" s="1" t="str">
        <f>TEXT(Sales[[#This Row],[Date and Time]],"mm")</f>
        <v>03</v>
      </c>
      <c r="N2939" s="10" t="str">
        <f>TEXT(Sales[[#This Row],[Date and Time]],"mmmm")</f>
        <v>March</v>
      </c>
    </row>
    <row r="2940" spans="1:14" x14ac:dyDescent="0.3">
      <c r="A2940" s="1" t="s">
        <v>6408</v>
      </c>
      <c r="B2940" s="2">
        <v>45506.628738425927</v>
      </c>
      <c r="C2940" s="1" t="s">
        <v>3396</v>
      </c>
      <c r="D2940" s="1" t="s">
        <v>1318</v>
      </c>
      <c r="E2940" s="1" t="s">
        <v>3464</v>
      </c>
      <c r="F2940" s="1" t="s">
        <v>3467</v>
      </c>
      <c r="G2940" s="1">
        <v>1428.12</v>
      </c>
      <c r="H2940" s="1">
        <v>10</v>
      </c>
      <c r="I2940" s="1">
        <f>Sales[[#This Row],[Selling Price]]*H2940</f>
        <v>14281.199999999999</v>
      </c>
      <c r="J2940" s="1">
        <f>VLOOKUP(Sales[[#This Row],[Product ID]],Products[],4,0)</f>
        <v>570.6</v>
      </c>
      <c r="K2940" s="1">
        <f>Sales[[#This Row],[Total Sales]]-Sales[[#This Row],[Cost price]]</f>
        <v>13710.599999999999</v>
      </c>
      <c r="L2940" s="1" t="str">
        <f>TEXT(Sales[[#This Row],[Date and Time]],"dddd")</f>
        <v>Friday</v>
      </c>
      <c r="M2940" s="1" t="str">
        <f>TEXT(Sales[[#This Row],[Date and Time]],"mm")</f>
        <v>08</v>
      </c>
      <c r="N2940" s="10" t="str">
        <f>TEXT(Sales[[#This Row],[Date and Time]],"mmmm")</f>
        <v>August</v>
      </c>
    </row>
    <row r="2941" spans="1:14" x14ac:dyDescent="0.3">
      <c r="A2941" s="1" t="s">
        <v>6409</v>
      </c>
      <c r="B2941" s="2">
        <v>45479.78365740741</v>
      </c>
      <c r="C2941" s="1" t="s">
        <v>3411</v>
      </c>
      <c r="D2941" s="1" t="s">
        <v>2562</v>
      </c>
      <c r="E2941" s="1" t="s">
        <v>3471</v>
      </c>
      <c r="F2941" s="1" t="s">
        <v>3472</v>
      </c>
      <c r="G2941" s="1">
        <v>1214.3</v>
      </c>
      <c r="H2941" s="1">
        <v>8</v>
      </c>
      <c r="I2941" s="1">
        <f>Sales[[#This Row],[Selling Price]]*H2941</f>
        <v>9714.4</v>
      </c>
      <c r="J2941" s="1">
        <f>VLOOKUP(Sales[[#This Row],[Product ID]],Products[],4,0)</f>
        <v>688.88</v>
      </c>
      <c r="K2941" s="1">
        <f>Sales[[#This Row],[Total Sales]]-Sales[[#This Row],[Cost price]]</f>
        <v>9025.52</v>
      </c>
      <c r="L2941" s="1" t="str">
        <f>TEXT(Sales[[#This Row],[Date and Time]],"dddd")</f>
        <v>Saturday</v>
      </c>
      <c r="M2941" s="1" t="str">
        <f>TEXT(Sales[[#This Row],[Date and Time]],"mm")</f>
        <v>07</v>
      </c>
      <c r="N2941" s="10" t="str">
        <f>TEXT(Sales[[#This Row],[Date and Time]],"mmmm")</f>
        <v>July</v>
      </c>
    </row>
    <row r="2942" spans="1:14" x14ac:dyDescent="0.3">
      <c r="A2942" s="1" t="s">
        <v>6410</v>
      </c>
      <c r="B2942" s="2">
        <v>45311.958657407406</v>
      </c>
      <c r="C2942" s="1" t="s">
        <v>3253</v>
      </c>
      <c r="D2942" s="1" t="s">
        <v>2517</v>
      </c>
      <c r="E2942" s="1" t="s">
        <v>3471</v>
      </c>
      <c r="F2942" s="1" t="s">
        <v>3467</v>
      </c>
      <c r="G2942" s="1">
        <v>498.6</v>
      </c>
      <c r="H2942" s="1">
        <v>10</v>
      </c>
      <c r="I2942" s="1">
        <f>Sales[[#This Row],[Selling Price]]*H2942</f>
        <v>4986</v>
      </c>
      <c r="J2942" s="1">
        <f>VLOOKUP(Sales[[#This Row],[Product ID]],Products[],4,0)</f>
        <v>34.31</v>
      </c>
      <c r="K2942" s="1">
        <f>Sales[[#This Row],[Total Sales]]-Sales[[#This Row],[Cost price]]</f>
        <v>4951.6899999999996</v>
      </c>
      <c r="L2942" s="1" t="str">
        <f>TEXT(Sales[[#This Row],[Date and Time]],"dddd")</f>
        <v>Saturday</v>
      </c>
      <c r="M2942" s="1" t="str">
        <f>TEXT(Sales[[#This Row],[Date and Time]],"mm")</f>
        <v>01</v>
      </c>
      <c r="N2942" s="10" t="str">
        <f>TEXT(Sales[[#This Row],[Date and Time]],"mmmm")</f>
        <v>January</v>
      </c>
    </row>
    <row r="2943" spans="1:14" x14ac:dyDescent="0.3">
      <c r="A2943" s="1" t="s">
        <v>6411</v>
      </c>
      <c r="B2943" s="2">
        <v>45388.063240740739</v>
      </c>
      <c r="C2943" s="1" t="s">
        <v>3302</v>
      </c>
      <c r="D2943" s="1" t="s">
        <v>2559</v>
      </c>
      <c r="E2943" s="1" t="s">
        <v>3461</v>
      </c>
      <c r="F2943" s="1" t="s">
        <v>3469</v>
      </c>
      <c r="G2943" s="1">
        <v>1958.08</v>
      </c>
      <c r="H2943" s="1">
        <v>9</v>
      </c>
      <c r="I2943" s="1">
        <f>Sales[[#This Row],[Selling Price]]*H2943</f>
        <v>17622.72</v>
      </c>
      <c r="J2943" s="1">
        <f>VLOOKUP(Sales[[#This Row],[Product ID]],Products[],4,0)</f>
        <v>71.47</v>
      </c>
      <c r="K2943" s="1">
        <f>Sales[[#This Row],[Total Sales]]-Sales[[#This Row],[Cost price]]</f>
        <v>17551.25</v>
      </c>
      <c r="L2943" s="1" t="str">
        <f>TEXT(Sales[[#This Row],[Date and Time]],"dddd")</f>
        <v>Saturday</v>
      </c>
      <c r="M2943" s="1" t="str">
        <f>TEXT(Sales[[#This Row],[Date and Time]],"mm")</f>
        <v>04</v>
      </c>
      <c r="N2943" s="10" t="str">
        <f>TEXT(Sales[[#This Row],[Date and Time]],"mmmm")</f>
        <v>April</v>
      </c>
    </row>
    <row r="2944" spans="1:14" x14ac:dyDescent="0.3">
      <c r="A2944" s="1" t="s">
        <v>6412</v>
      </c>
      <c r="B2944" s="2">
        <v>45356.611990740741</v>
      </c>
      <c r="C2944" s="1" t="s">
        <v>3283</v>
      </c>
      <c r="D2944" s="1" t="s">
        <v>1965</v>
      </c>
      <c r="E2944" s="1" t="s">
        <v>3471</v>
      </c>
      <c r="F2944" s="1" t="s">
        <v>3469</v>
      </c>
      <c r="G2944" s="1">
        <v>1545.81</v>
      </c>
      <c r="H2944" s="1">
        <v>8</v>
      </c>
      <c r="I2944" s="1">
        <f>Sales[[#This Row],[Selling Price]]*H2944</f>
        <v>12366.48</v>
      </c>
      <c r="J2944" s="1">
        <f>VLOOKUP(Sales[[#This Row],[Product ID]],Products[],4,0)</f>
        <v>462.14</v>
      </c>
      <c r="K2944" s="1">
        <f>Sales[[#This Row],[Total Sales]]-Sales[[#This Row],[Cost price]]</f>
        <v>11904.34</v>
      </c>
      <c r="L2944" s="1" t="str">
        <f>TEXT(Sales[[#This Row],[Date and Time]],"dddd")</f>
        <v>Tuesday</v>
      </c>
      <c r="M2944" s="1" t="str">
        <f>TEXT(Sales[[#This Row],[Date and Time]],"mm")</f>
        <v>03</v>
      </c>
      <c r="N2944" s="10" t="str">
        <f>TEXT(Sales[[#This Row],[Date and Time]],"mmmm")</f>
        <v>March</v>
      </c>
    </row>
    <row r="2945" spans="1:14" x14ac:dyDescent="0.3">
      <c r="A2945" s="1" t="s">
        <v>6413</v>
      </c>
      <c r="B2945" s="2">
        <v>45365.517754629633</v>
      </c>
      <c r="C2945" s="1" t="s">
        <v>3414</v>
      </c>
      <c r="D2945" s="1" t="s">
        <v>1071</v>
      </c>
      <c r="E2945" s="1" t="s">
        <v>3461</v>
      </c>
      <c r="F2945" s="1" t="s">
        <v>3462</v>
      </c>
      <c r="G2945" s="1">
        <v>1721.43</v>
      </c>
      <c r="H2945" s="1">
        <v>2</v>
      </c>
      <c r="I2945" s="1">
        <f>Sales[[#This Row],[Selling Price]]*H2945</f>
        <v>3442.86</v>
      </c>
      <c r="J2945" s="1">
        <f>VLOOKUP(Sales[[#This Row],[Product ID]],Products[],4,0)</f>
        <v>859.01</v>
      </c>
      <c r="K2945" s="1">
        <f>Sales[[#This Row],[Total Sales]]-Sales[[#This Row],[Cost price]]</f>
        <v>2583.8500000000004</v>
      </c>
      <c r="L2945" s="1" t="str">
        <f>TEXT(Sales[[#This Row],[Date and Time]],"dddd")</f>
        <v>Thursday</v>
      </c>
      <c r="M2945" s="1" t="str">
        <f>TEXT(Sales[[#This Row],[Date and Time]],"mm")</f>
        <v>03</v>
      </c>
      <c r="N2945" s="10" t="str">
        <f>TEXT(Sales[[#This Row],[Date and Time]],"mmmm")</f>
        <v>March</v>
      </c>
    </row>
    <row r="2946" spans="1:14" x14ac:dyDescent="0.3">
      <c r="A2946" s="1" t="s">
        <v>6414</v>
      </c>
      <c r="B2946" s="2">
        <v>45321.333541666667</v>
      </c>
      <c r="C2946" s="1" t="s">
        <v>3397</v>
      </c>
      <c r="D2946" s="1" t="s">
        <v>2283</v>
      </c>
      <c r="E2946" s="1" t="s">
        <v>3464</v>
      </c>
      <c r="F2946" s="1" t="s">
        <v>3467</v>
      </c>
      <c r="G2946" s="1">
        <v>783.2</v>
      </c>
      <c r="H2946" s="1">
        <v>6</v>
      </c>
      <c r="I2946" s="1">
        <f>Sales[[#This Row],[Selling Price]]*H2946</f>
        <v>4699.2000000000007</v>
      </c>
      <c r="J2946" s="1">
        <f>VLOOKUP(Sales[[#This Row],[Product ID]],Products[],4,0)</f>
        <v>369.73</v>
      </c>
      <c r="K2946" s="1">
        <f>Sales[[#This Row],[Total Sales]]-Sales[[#This Row],[Cost price]]</f>
        <v>4329.4700000000012</v>
      </c>
      <c r="L2946" s="1" t="str">
        <f>TEXT(Sales[[#This Row],[Date and Time]],"dddd")</f>
        <v>Tuesday</v>
      </c>
      <c r="M2946" s="1" t="str">
        <f>TEXT(Sales[[#This Row],[Date and Time]],"mm")</f>
        <v>01</v>
      </c>
      <c r="N2946" s="10" t="str">
        <f>TEXT(Sales[[#This Row],[Date and Time]],"mmmm")</f>
        <v>January</v>
      </c>
    </row>
    <row r="2947" spans="1:14" x14ac:dyDescent="0.3">
      <c r="A2947" s="1" t="s">
        <v>6415</v>
      </c>
      <c r="B2947" s="2">
        <v>45404.449317129627</v>
      </c>
      <c r="C2947" s="1" t="s">
        <v>3339</v>
      </c>
      <c r="D2947" s="1" t="s">
        <v>998</v>
      </c>
      <c r="E2947" s="1" t="s">
        <v>3479</v>
      </c>
      <c r="F2947" s="1" t="s">
        <v>3467</v>
      </c>
      <c r="G2947" s="1">
        <v>90.29</v>
      </c>
      <c r="H2947" s="1">
        <v>2</v>
      </c>
      <c r="I2947" s="1">
        <f>Sales[[#This Row],[Selling Price]]*H2947</f>
        <v>180.58</v>
      </c>
      <c r="J2947" s="1">
        <f>VLOOKUP(Sales[[#This Row],[Product ID]],Products[],4,0)</f>
        <v>646.59</v>
      </c>
      <c r="K2947" s="1">
        <f>Sales[[#This Row],[Total Sales]]-Sales[[#This Row],[Cost price]]</f>
        <v>-466.01</v>
      </c>
      <c r="L2947" s="1" t="str">
        <f>TEXT(Sales[[#This Row],[Date and Time]],"dddd")</f>
        <v>Monday</v>
      </c>
      <c r="M2947" s="1" t="str">
        <f>TEXT(Sales[[#This Row],[Date and Time]],"mm")</f>
        <v>04</v>
      </c>
      <c r="N2947" s="10" t="str">
        <f>TEXT(Sales[[#This Row],[Date and Time]],"mmmm")</f>
        <v>April</v>
      </c>
    </row>
    <row r="2948" spans="1:14" x14ac:dyDescent="0.3">
      <c r="A2948" s="1" t="s">
        <v>6416</v>
      </c>
      <c r="B2948" s="2">
        <v>45597.370636574073</v>
      </c>
      <c r="C2948" s="1" t="s">
        <v>3443</v>
      </c>
      <c r="D2948" s="1" t="s">
        <v>2659</v>
      </c>
      <c r="E2948" s="1" t="s">
        <v>3479</v>
      </c>
      <c r="F2948" s="1" t="s">
        <v>3472</v>
      </c>
      <c r="G2948" s="1">
        <v>467.32</v>
      </c>
      <c r="H2948" s="1">
        <v>3</v>
      </c>
      <c r="I2948" s="1">
        <f>Sales[[#This Row],[Selling Price]]*H2948</f>
        <v>1401.96</v>
      </c>
      <c r="J2948" s="1">
        <f>VLOOKUP(Sales[[#This Row],[Product ID]],Products[],4,0)</f>
        <v>787.31</v>
      </c>
      <c r="K2948" s="1">
        <f>Sales[[#This Row],[Total Sales]]-Sales[[#This Row],[Cost price]]</f>
        <v>614.65000000000009</v>
      </c>
      <c r="L2948" s="1" t="str">
        <f>TEXT(Sales[[#This Row],[Date and Time]],"dddd")</f>
        <v>Friday</v>
      </c>
      <c r="M2948" s="1" t="str">
        <f>TEXT(Sales[[#This Row],[Date and Time]],"mm")</f>
        <v>11</v>
      </c>
      <c r="N2948" s="10" t="str">
        <f>TEXT(Sales[[#This Row],[Date and Time]],"mmmm")</f>
        <v>November</v>
      </c>
    </row>
    <row r="2949" spans="1:14" x14ac:dyDescent="0.3">
      <c r="A2949" s="1" t="s">
        <v>6417</v>
      </c>
      <c r="B2949" s="2">
        <v>45567.629340277781</v>
      </c>
      <c r="C2949" s="1" t="s">
        <v>3433</v>
      </c>
      <c r="D2949" s="1" t="s">
        <v>2170</v>
      </c>
      <c r="E2949" s="1" t="s">
        <v>3464</v>
      </c>
      <c r="F2949" s="1" t="s">
        <v>3469</v>
      </c>
      <c r="G2949" s="1">
        <v>893.03</v>
      </c>
      <c r="H2949" s="1">
        <v>9</v>
      </c>
      <c r="I2949" s="1">
        <f>Sales[[#This Row],[Selling Price]]*H2949</f>
        <v>8037.2699999999995</v>
      </c>
      <c r="J2949" s="1">
        <f>VLOOKUP(Sales[[#This Row],[Product ID]],Products[],4,0)</f>
        <v>452.2</v>
      </c>
      <c r="K2949" s="1">
        <f>Sales[[#This Row],[Total Sales]]-Sales[[#This Row],[Cost price]]</f>
        <v>7585.07</v>
      </c>
      <c r="L2949" s="1" t="str">
        <f>TEXT(Sales[[#This Row],[Date and Time]],"dddd")</f>
        <v>Wednesday</v>
      </c>
      <c r="M2949" s="1" t="str">
        <f>TEXT(Sales[[#This Row],[Date and Time]],"mm")</f>
        <v>10</v>
      </c>
      <c r="N2949" s="10" t="str">
        <f>TEXT(Sales[[#This Row],[Date and Time]],"mmmm")</f>
        <v>October</v>
      </c>
    </row>
    <row r="2950" spans="1:14" x14ac:dyDescent="0.3">
      <c r="A2950" s="1" t="s">
        <v>6418</v>
      </c>
      <c r="B2950" s="2">
        <v>45351.602777777778</v>
      </c>
      <c r="C2950" s="1" t="s">
        <v>3231</v>
      </c>
      <c r="D2950" s="1" t="s">
        <v>2702</v>
      </c>
      <c r="E2950" s="1" t="s">
        <v>3479</v>
      </c>
      <c r="F2950" s="1" t="s">
        <v>3472</v>
      </c>
      <c r="G2950" s="1">
        <v>1259.8699999999999</v>
      </c>
      <c r="H2950" s="1">
        <v>9</v>
      </c>
      <c r="I2950" s="1">
        <f>Sales[[#This Row],[Selling Price]]*H2950</f>
        <v>11338.829999999998</v>
      </c>
      <c r="J2950" s="1">
        <f>VLOOKUP(Sales[[#This Row],[Product ID]],Products[],4,0)</f>
        <v>157.37</v>
      </c>
      <c r="K2950" s="1">
        <f>Sales[[#This Row],[Total Sales]]-Sales[[#This Row],[Cost price]]</f>
        <v>11181.459999999997</v>
      </c>
      <c r="L2950" s="1" t="str">
        <f>TEXT(Sales[[#This Row],[Date and Time]],"dddd")</f>
        <v>Thursday</v>
      </c>
      <c r="M2950" s="1" t="str">
        <f>TEXT(Sales[[#This Row],[Date and Time]],"mm")</f>
        <v>02</v>
      </c>
      <c r="N2950" s="10" t="str">
        <f>TEXT(Sales[[#This Row],[Date and Time]],"mmmm")</f>
        <v>February</v>
      </c>
    </row>
    <row r="2951" spans="1:14" x14ac:dyDescent="0.3">
      <c r="A2951" s="1" t="s">
        <v>6419</v>
      </c>
      <c r="B2951" s="2">
        <v>45370.513622685183</v>
      </c>
      <c r="C2951" s="1" t="s">
        <v>3436</v>
      </c>
      <c r="D2951" s="1" t="s">
        <v>2485</v>
      </c>
      <c r="E2951" s="1" t="s">
        <v>3461</v>
      </c>
      <c r="F2951" s="1" t="s">
        <v>3472</v>
      </c>
      <c r="G2951" s="1">
        <v>1570.85</v>
      </c>
      <c r="H2951" s="1">
        <v>9</v>
      </c>
      <c r="I2951" s="1">
        <f>Sales[[#This Row],[Selling Price]]*H2951</f>
        <v>14137.65</v>
      </c>
      <c r="J2951" s="1">
        <f>VLOOKUP(Sales[[#This Row],[Product ID]],Products[],4,0)</f>
        <v>839.9</v>
      </c>
      <c r="K2951" s="1">
        <f>Sales[[#This Row],[Total Sales]]-Sales[[#This Row],[Cost price]]</f>
        <v>13297.75</v>
      </c>
      <c r="L2951" s="1" t="str">
        <f>TEXT(Sales[[#This Row],[Date and Time]],"dddd")</f>
        <v>Tuesday</v>
      </c>
      <c r="M2951" s="1" t="str">
        <f>TEXT(Sales[[#This Row],[Date and Time]],"mm")</f>
        <v>03</v>
      </c>
      <c r="N2951" s="10" t="str">
        <f>TEXT(Sales[[#This Row],[Date and Time]],"mmmm")</f>
        <v>March</v>
      </c>
    </row>
    <row r="2952" spans="1:14" x14ac:dyDescent="0.3">
      <c r="A2952" s="1" t="s">
        <v>6420</v>
      </c>
      <c r="B2952" s="2">
        <v>45494.430451388886</v>
      </c>
      <c r="C2952" s="1" t="s">
        <v>3381</v>
      </c>
      <c r="D2952" s="1" t="s">
        <v>1323</v>
      </c>
      <c r="E2952" s="1" t="s">
        <v>3464</v>
      </c>
      <c r="F2952" s="1" t="s">
        <v>3472</v>
      </c>
      <c r="G2952" s="1">
        <v>1152.42</v>
      </c>
      <c r="H2952" s="1">
        <v>6</v>
      </c>
      <c r="I2952" s="1">
        <f>Sales[[#This Row],[Selling Price]]*H2952</f>
        <v>6914.52</v>
      </c>
      <c r="J2952" s="1">
        <f>VLOOKUP(Sales[[#This Row],[Product ID]],Products[],4,0)</f>
        <v>505.04</v>
      </c>
      <c r="K2952" s="1">
        <f>Sales[[#This Row],[Total Sales]]-Sales[[#This Row],[Cost price]]</f>
        <v>6409.4800000000005</v>
      </c>
      <c r="L2952" s="1" t="str">
        <f>TEXT(Sales[[#This Row],[Date and Time]],"dddd")</f>
        <v>Sunday</v>
      </c>
      <c r="M2952" s="1" t="str">
        <f>TEXT(Sales[[#This Row],[Date and Time]],"mm")</f>
        <v>07</v>
      </c>
      <c r="N2952" s="10" t="str">
        <f>TEXT(Sales[[#This Row],[Date and Time]],"mmmm")</f>
        <v>July</v>
      </c>
    </row>
    <row r="2953" spans="1:14" x14ac:dyDescent="0.3">
      <c r="A2953" s="1" t="s">
        <v>6421</v>
      </c>
      <c r="B2953" s="2">
        <v>45539.615578703706</v>
      </c>
      <c r="C2953" s="1" t="s">
        <v>3383</v>
      </c>
      <c r="D2953" s="1" t="s">
        <v>2999</v>
      </c>
      <c r="E2953" s="1" t="s">
        <v>3466</v>
      </c>
      <c r="F2953" s="1" t="s">
        <v>3462</v>
      </c>
      <c r="G2953" s="1">
        <v>1568.58</v>
      </c>
      <c r="H2953" s="1">
        <v>5</v>
      </c>
      <c r="I2953" s="1">
        <f>Sales[[#This Row],[Selling Price]]*H2953</f>
        <v>7842.9</v>
      </c>
      <c r="J2953" s="1">
        <f>VLOOKUP(Sales[[#This Row],[Product ID]],Products[],4,0)</f>
        <v>692.63</v>
      </c>
      <c r="K2953" s="1">
        <f>Sales[[#This Row],[Total Sales]]-Sales[[#This Row],[Cost price]]</f>
        <v>7150.2699999999995</v>
      </c>
      <c r="L2953" s="1" t="str">
        <f>TEXT(Sales[[#This Row],[Date and Time]],"dddd")</f>
        <v>Wednesday</v>
      </c>
      <c r="M2953" s="1" t="str">
        <f>TEXT(Sales[[#This Row],[Date and Time]],"mm")</f>
        <v>09</v>
      </c>
      <c r="N2953" s="10" t="str">
        <f>TEXT(Sales[[#This Row],[Date and Time]],"mmmm")</f>
        <v>September</v>
      </c>
    </row>
    <row r="2954" spans="1:14" x14ac:dyDescent="0.3">
      <c r="A2954" s="1" t="s">
        <v>6422</v>
      </c>
      <c r="B2954" s="2">
        <v>45497.440381944441</v>
      </c>
      <c r="C2954" s="1" t="s">
        <v>3363</v>
      </c>
      <c r="D2954" s="1" t="s">
        <v>1309</v>
      </c>
      <c r="E2954" s="1" t="s">
        <v>3464</v>
      </c>
      <c r="F2954" s="1" t="s">
        <v>3462</v>
      </c>
      <c r="G2954" s="1">
        <v>1068.9100000000001</v>
      </c>
      <c r="H2954" s="1">
        <v>8</v>
      </c>
      <c r="I2954" s="1">
        <f>Sales[[#This Row],[Selling Price]]*H2954</f>
        <v>8551.2800000000007</v>
      </c>
      <c r="J2954" s="1">
        <f>VLOOKUP(Sales[[#This Row],[Product ID]],Products[],4,0)</f>
        <v>678.93</v>
      </c>
      <c r="K2954" s="1">
        <f>Sales[[#This Row],[Total Sales]]-Sales[[#This Row],[Cost price]]</f>
        <v>7872.35</v>
      </c>
      <c r="L2954" s="1" t="str">
        <f>TEXT(Sales[[#This Row],[Date and Time]],"dddd")</f>
        <v>Wednesday</v>
      </c>
      <c r="M2954" s="1" t="str">
        <f>TEXT(Sales[[#This Row],[Date and Time]],"mm")</f>
        <v>07</v>
      </c>
      <c r="N2954" s="10" t="str">
        <f>TEXT(Sales[[#This Row],[Date and Time]],"mmmm")</f>
        <v>July</v>
      </c>
    </row>
    <row r="2955" spans="1:14" x14ac:dyDescent="0.3">
      <c r="A2955" s="1" t="s">
        <v>6423</v>
      </c>
      <c r="B2955" s="2">
        <v>45541.826180555552</v>
      </c>
      <c r="C2955" s="1" t="s">
        <v>3405</v>
      </c>
      <c r="D2955" s="1" t="s">
        <v>168</v>
      </c>
      <c r="E2955" s="1" t="s">
        <v>3471</v>
      </c>
      <c r="F2955" s="1" t="s">
        <v>3467</v>
      </c>
      <c r="G2955" s="1">
        <v>1137.58</v>
      </c>
      <c r="H2955" s="1">
        <v>8</v>
      </c>
      <c r="I2955" s="1">
        <f>Sales[[#This Row],[Selling Price]]*H2955</f>
        <v>9100.64</v>
      </c>
      <c r="J2955" s="1">
        <f>VLOOKUP(Sales[[#This Row],[Product ID]],Products[],4,0)</f>
        <v>143.38</v>
      </c>
      <c r="K2955" s="1">
        <f>Sales[[#This Row],[Total Sales]]-Sales[[#This Row],[Cost price]]</f>
        <v>8957.26</v>
      </c>
      <c r="L2955" s="1" t="str">
        <f>TEXT(Sales[[#This Row],[Date and Time]],"dddd")</f>
        <v>Friday</v>
      </c>
      <c r="M2955" s="1" t="str">
        <f>TEXT(Sales[[#This Row],[Date and Time]],"mm")</f>
        <v>09</v>
      </c>
      <c r="N2955" s="10" t="str">
        <f>TEXT(Sales[[#This Row],[Date and Time]],"mmmm")</f>
        <v>September</v>
      </c>
    </row>
    <row r="2956" spans="1:14" x14ac:dyDescent="0.3">
      <c r="A2956" s="1" t="s">
        <v>6424</v>
      </c>
      <c r="B2956" s="2">
        <v>45462.309259259258</v>
      </c>
      <c r="C2956" s="1" t="s">
        <v>3283</v>
      </c>
      <c r="D2956" s="1" t="s">
        <v>3190</v>
      </c>
      <c r="E2956" s="1" t="s">
        <v>3464</v>
      </c>
      <c r="F2956" s="1" t="s">
        <v>3476</v>
      </c>
      <c r="G2956" s="1">
        <v>48.81</v>
      </c>
      <c r="H2956" s="1">
        <v>7</v>
      </c>
      <c r="I2956" s="1">
        <f>Sales[[#This Row],[Selling Price]]*H2956</f>
        <v>341.67</v>
      </c>
      <c r="J2956" s="1">
        <f>VLOOKUP(Sales[[#This Row],[Product ID]],Products[],4,0)</f>
        <v>462.14</v>
      </c>
      <c r="K2956" s="1">
        <f>Sales[[#This Row],[Total Sales]]-Sales[[#This Row],[Cost price]]</f>
        <v>-120.46999999999997</v>
      </c>
      <c r="L2956" s="1" t="str">
        <f>TEXT(Sales[[#This Row],[Date and Time]],"dddd")</f>
        <v>Wednesday</v>
      </c>
      <c r="M2956" s="1" t="str">
        <f>TEXT(Sales[[#This Row],[Date and Time]],"mm")</f>
        <v>06</v>
      </c>
      <c r="N2956" s="10" t="str">
        <f>TEXT(Sales[[#This Row],[Date and Time]],"mmmm")</f>
        <v>June</v>
      </c>
    </row>
    <row r="2957" spans="1:14" x14ac:dyDescent="0.3">
      <c r="A2957" s="1" t="s">
        <v>6425</v>
      </c>
      <c r="B2957" s="2">
        <v>45524.653263888889</v>
      </c>
      <c r="C2957" s="1" t="s">
        <v>3290</v>
      </c>
      <c r="D2957" s="1" t="s">
        <v>331</v>
      </c>
      <c r="E2957" s="1" t="s">
        <v>3471</v>
      </c>
      <c r="F2957" s="1" t="s">
        <v>3476</v>
      </c>
      <c r="G2957" s="1">
        <v>458.55</v>
      </c>
      <c r="H2957" s="1">
        <v>7</v>
      </c>
      <c r="I2957" s="1">
        <f>Sales[[#This Row],[Selling Price]]*H2957</f>
        <v>3209.85</v>
      </c>
      <c r="J2957" s="1">
        <f>VLOOKUP(Sales[[#This Row],[Product ID]],Products[],4,0)</f>
        <v>786.45</v>
      </c>
      <c r="K2957" s="1">
        <f>Sales[[#This Row],[Total Sales]]-Sales[[#This Row],[Cost price]]</f>
        <v>2423.3999999999996</v>
      </c>
      <c r="L2957" s="1" t="str">
        <f>TEXT(Sales[[#This Row],[Date and Time]],"dddd")</f>
        <v>Tuesday</v>
      </c>
      <c r="M2957" s="1" t="str">
        <f>TEXT(Sales[[#This Row],[Date and Time]],"mm")</f>
        <v>08</v>
      </c>
      <c r="N2957" s="10" t="str">
        <f>TEXT(Sales[[#This Row],[Date and Time]],"mmmm")</f>
        <v>August</v>
      </c>
    </row>
    <row r="2958" spans="1:14" x14ac:dyDescent="0.3">
      <c r="A2958" s="1" t="s">
        <v>6426</v>
      </c>
      <c r="B2958" s="2">
        <v>45427.683287037034</v>
      </c>
      <c r="C2958" s="1" t="s">
        <v>3249</v>
      </c>
      <c r="D2958" s="1" t="s">
        <v>3057</v>
      </c>
      <c r="E2958" s="1" t="s">
        <v>3471</v>
      </c>
      <c r="F2958" s="1" t="s">
        <v>3462</v>
      </c>
      <c r="G2958" s="1">
        <v>1534.96</v>
      </c>
      <c r="H2958" s="1">
        <v>8</v>
      </c>
      <c r="I2958" s="1">
        <f>Sales[[#This Row],[Selling Price]]*H2958</f>
        <v>12279.68</v>
      </c>
      <c r="J2958" s="1">
        <f>VLOOKUP(Sales[[#This Row],[Product ID]],Products[],4,0)</f>
        <v>866.87</v>
      </c>
      <c r="K2958" s="1">
        <f>Sales[[#This Row],[Total Sales]]-Sales[[#This Row],[Cost price]]</f>
        <v>11412.81</v>
      </c>
      <c r="L2958" s="1" t="str">
        <f>TEXT(Sales[[#This Row],[Date and Time]],"dddd")</f>
        <v>Wednesday</v>
      </c>
      <c r="M2958" s="1" t="str">
        <f>TEXT(Sales[[#This Row],[Date and Time]],"mm")</f>
        <v>05</v>
      </c>
      <c r="N2958" s="10" t="str">
        <f>TEXT(Sales[[#This Row],[Date and Time]],"mmmm")</f>
        <v>May</v>
      </c>
    </row>
    <row r="2959" spans="1:14" x14ac:dyDescent="0.3">
      <c r="A2959" s="1" t="s">
        <v>6427</v>
      </c>
      <c r="B2959" s="2">
        <v>45570.999456018515</v>
      </c>
      <c r="C2959" s="1" t="s">
        <v>3392</v>
      </c>
      <c r="D2959" s="1" t="s">
        <v>1959</v>
      </c>
      <c r="E2959" s="1" t="s">
        <v>3464</v>
      </c>
      <c r="F2959" s="1" t="s">
        <v>3462</v>
      </c>
      <c r="G2959" s="1">
        <v>910.91</v>
      </c>
      <c r="H2959" s="1">
        <v>9</v>
      </c>
      <c r="I2959" s="1">
        <f>Sales[[#This Row],[Selling Price]]*H2959</f>
        <v>8198.19</v>
      </c>
      <c r="J2959" s="1">
        <f>VLOOKUP(Sales[[#This Row],[Product ID]],Products[],4,0)</f>
        <v>699.64</v>
      </c>
      <c r="K2959" s="1">
        <f>Sales[[#This Row],[Total Sales]]-Sales[[#This Row],[Cost price]]</f>
        <v>7498.55</v>
      </c>
      <c r="L2959" s="1" t="str">
        <f>TEXT(Sales[[#This Row],[Date and Time]],"dddd")</f>
        <v>Saturday</v>
      </c>
      <c r="M2959" s="1" t="str">
        <f>TEXT(Sales[[#This Row],[Date and Time]],"mm")</f>
        <v>10</v>
      </c>
      <c r="N2959" s="10" t="str">
        <f>TEXT(Sales[[#This Row],[Date and Time]],"mmmm")</f>
        <v>October</v>
      </c>
    </row>
    <row r="2960" spans="1:14" x14ac:dyDescent="0.3">
      <c r="A2960" s="1" t="s">
        <v>6428</v>
      </c>
      <c r="B2960" s="2">
        <v>45429.700335648151</v>
      </c>
      <c r="C2960" s="1" t="s">
        <v>3223</v>
      </c>
      <c r="D2960" s="1" t="s">
        <v>316</v>
      </c>
      <c r="E2960" s="1" t="s">
        <v>3466</v>
      </c>
      <c r="F2960" s="1" t="s">
        <v>3469</v>
      </c>
      <c r="G2960" s="1">
        <v>174.17</v>
      </c>
      <c r="H2960" s="1">
        <v>1</v>
      </c>
      <c r="I2960" s="1">
        <f>Sales[[#This Row],[Selling Price]]*H2960</f>
        <v>174.17</v>
      </c>
      <c r="J2960" s="1">
        <f>VLOOKUP(Sales[[#This Row],[Product ID]],Products[],4,0)</f>
        <v>454.08</v>
      </c>
      <c r="K2960" s="1">
        <f>Sales[[#This Row],[Total Sales]]-Sales[[#This Row],[Cost price]]</f>
        <v>-279.90999999999997</v>
      </c>
      <c r="L2960" s="1" t="str">
        <f>TEXT(Sales[[#This Row],[Date and Time]],"dddd")</f>
        <v>Friday</v>
      </c>
      <c r="M2960" s="1" t="str">
        <f>TEXT(Sales[[#This Row],[Date and Time]],"mm")</f>
        <v>05</v>
      </c>
      <c r="N2960" s="10" t="str">
        <f>TEXT(Sales[[#This Row],[Date and Time]],"mmmm")</f>
        <v>May</v>
      </c>
    </row>
    <row r="2961" spans="1:14" x14ac:dyDescent="0.3">
      <c r="A2961" s="1" t="s">
        <v>6429</v>
      </c>
      <c r="B2961" s="2">
        <v>45438.860266203701</v>
      </c>
      <c r="C2961" s="1" t="s">
        <v>3312</v>
      </c>
      <c r="D2961" s="1" t="s">
        <v>1318</v>
      </c>
      <c r="E2961" s="1" t="s">
        <v>3471</v>
      </c>
      <c r="F2961" s="1" t="s">
        <v>3462</v>
      </c>
      <c r="G2961" s="1">
        <v>1731.81</v>
      </c>
      <c r="H2961" s="1">
        <v>6</v>
      </c>
      <c r="I2961" s="1">
        <f>Sales[[#This Row],[Selling Price]]*H2961</f>
        <v>10390.86</v>
      </c>
      <c r="J2961" s="1">
        <f>VLOOKUP(Sales[[#This Row],[Product ID]],Products[],4,0)</f>
        <v>193.63</v>
      </c>
      <c r="K2961" s="1">
        <f>Sales[[#This Row],[Total Sales]]-Sales[[#This Row],[Cost price]]</f>
        <v>10197.230000000001</v>
      </c>
      <c r="L2961" s="1" t="str">
        <f>TEXT(Sales[[#This Row],[Date and Time]],"dddd")</f>
        <v>Sunday</v>
      </c>
      <c r="M2961" s="1" t="str">
        <f>TEXT(Sales[[#This Row],[Date and Time]],"mm")</f>
        <v>05</v>
      </c>
      <c r="N2961" s="10" t="str">
        <f>TEXT(Sales[[#This Row],[Date and Time]],"mmmm")</f>
        <v>May</v>
      </c>
    </row>
    <row r="2962" spans="1:14" x14ac:dyDescent="0.3">
      <c r="A2962" s="1" t="s">
        <v>6430</v>
      </c>
      <c r="B2962" s="2">
        <v>45592.156168981484</v>
      </c>
      <c r="C2962" s="1" t="s">
        <v>3342</v>
      </c>
      <c r="D2962" s="1" t="s">
        <v>1676</v>
      </c>
      <c r="E2962" s="1" t="s">
        <v>3471</v>
      </c>
      <c r="F2962" s="1" t="s">
        <v>3467</v>
      </c>
      <c r="G2962" s="1">
        <v>1869.96</v>
      </c>
      <c r="H2962" s="1">
        <v>2</v>
      </c>
      <c r="I2962" s="1">
        <f>Sales[[#This Row],[Selling Price]]*H2962</f>
        <v>3739.92</v>
      </c>
      <c r="J2962" s="1">
        <f>VLOOKUP(Sales[[#This Row],[Product ID]],Products[],4,0)</f>
        <v>961.3</v>
      </c>
      <c r="K2962" s="1">
        <f>Sales[[#This Row],[Total Sales]]-Sales[[#This Row],[Cost price]]</f>
        <v>2778.62</v>
      </c>
      <c r="L2962" s="1" t="str">
        <f>TEXT(Sales[[#This Row],[Date and Time]],"dddd")</f>
        <v>Sunday</v>
      </c>
      <c r="M2962" s="1" t="str">
        <f>TEXT(Sales[[#This Row],[Date and Time]],"mm")</f>
        <v>10</v>
      </c>
      <c r="N2962" s="10" t="str">
        <f>TEXT(Sales[[#This Row],[Date and Time]],"mmmm")</f>
        <v>October</v>
      </c>
    </row>
    <row r="2963" spans="1:14" x14ac:dyDescent="0.3">
      <c r="A2963" s="1" t="s">
        <v>6431</v>
      </c>
      <c r="B2963" s="2">
        <v>45406.031770833331</v>
      </c>
      <c r="C2963" s="1" t="s">
        <v>3394</v>
      </c>
      <c r="D2963" s="1" t="s">
        <v>2699</v>
      </c>
      <c r="E2963" s="1" t="s">
        <v>3479</v>
      </c>
      <c r="F2963" s="1" t="s">
        <v>3462</v>
      </c>
      <c r="G2963" s="1">
        <v>383.54</v>
      </c>
      <c r="H2963" s="1">
        <v>1</v>
      </c>
      <c r="I2963" s="1">
        <f>Sales[[#This Row],[Selling Price]]*H2963</f>
        <v>383.54</v>
      </c>
      <c r="J2963" s="1">
        <f>VLOOKUP(Sales[[#This Row],[Product ID]],Products[],4,0)</f>
        <v>74.92</v>
      </c>
      <c r="K2963" s="1">
        <f>Sales[[#This Row],[Total Sales]]-Sales[[#This Row],[Cost price]]</f>
        <v>308.62</v>
      </c>
      <c r="L2963" s="1" t="str">
        <f>TEXT(Sales[[#This Row],[Date and Time]],"dddd")</f>
        <v>Wednesday</v>
      </c>
      <c r="M2963" s="1" t="str">
        <f>TEXT(Sales[[#This Row],[Date and Time]],"mm")</f>
        <v>04</v>
      </c>
      <c r="N2963" s="10" t="str">
        <f>TEXT(Sales[[#This Row],[Date and Time]],"mmmm")</f>
        <v>April</v>
      </c>
    </row>
    <row r="2964" spans="1:14" x14ac:dyDescent="0.3">
      <c r="A2964" s="1" t="s">
        <v>6432</v>
      </c>
      <c r="B2964" s="2">
        <v>45438.342303240737</v>
      </c>
      <c r="C2964" s="1" t="s">
        <v>3441</v>
      </c>
      <c r="D2964" s="1" t="s">
        <v>1850</v>
      </c>
      <c r="E2964" s="1" t="s">
        <v>3464</v>
      </c>
      <c r="F2964" s="1" t="s">
        <v>3467</v>
      </c>
      <c r="G2964" s="1">
        <v>1298.5</v>
      </c>
      <c r="H2964" s="1">
        <v>5</v>
      </c>
      <c r="I2964" s="1">
        <f>Sales[[#This Row],[Selling Price]]*H2964</f>
        <v>6492.5</v>
      </c>
      <c r="J2964" s="1">
        <f>VLOOKUP(Sales[[#This Row],[Product ID]],Products[],4,0)</f>
        <v>325.48</v>
      </c>
      <c r="K2964" s="1">
        <f>Sales[[#This Row],[Total Sales]]-Sales[[#This Row],[Cost price]]</f>
        <v>6167.02</v>
      </c>
      <c r="L2964" s="1" t="str">
        <f>TEXT(Sales[[#This Row],[Date and Time]],"dddd")</f>
        <v>Sunday</v>
      </c>
      <c r="M2964" s="1" t="str">
        <f>TEXT(Sales[[#This Row],[Date and Time]],"mm")</f>
        <v>05</v>
      </c>
      <c r="N2964" s="10" t="str">
        <f>TEXT(Sales[[#This Row],[Date and Time]],"mmmm")</f>
        <v>May</v>
      </c>
    </row>
    <row r="2965" spans="1:14" x14ac:dyDescent="0.3">
      <c r="A2965" s="1" t="s">
        <v>6433</v>
      </c>
      <c r="B2965" s="2">
        <v>45553.223263888889</v>
      </c>
      <c r="C2965" s="1" t="s">
        <v>3228</v>
      </c>
      <c r="D2965" s="1" t="s">
        <v>1373</v>
      </c>
      <c r="E2965" s="1" t="s">
        <v>3461</v>
      </c>
      <c r="F2965" s="1" t="s">
        <v>3462</v>
      </c>
      <c r="G2965" s="1">
        <v>584.30999999999995</v>
      </c>
      <c r="H2965" s="1">
        <v>6</v>
      </c>
      <c r="I2965" s="1">
        <f>Sales[[#This Row],[Selling Price]]*H2965</f>
        <v>3505.8599999999997</v>
      </c>
      <c r="J2965" s="1">
        <f>VLOOKUP(Sales[[#This Row],[Product ID]],Products[],4,0)</f>
        <v>96.13</v>
      </c>
      <c r="K2965" s="1">
        <f>Sales[[#This Row],[Total Sales]]-Sales[[#This Row],[Cost price]]</f>
        <v>3409.7299999999996</v>
      </c>
      <c r="L2965" s="1" t="str">
        <f>TEXT(Sales[[#This Row],[Date and Time]],"dddd")</f>
        <v>Wednesday</v>
      </c>
      <c r="M2965" s="1" t="str">
        <f>TEXT(Sales[[#This Row],[Date and Time]],"mm")</f>
        <v>09</v>
      </c>
      <c r="N2965" s="10" t="str">
        <f>TEXT(Sales[[#This Row],[Date and Time]],"mmmm")</f>
        <v>September</v>
      </c>
    </row>
    <row r="2966" spans="1:14" x14ac:dyDescent="0.3">
      <c r="A2966" s="1" t="s">
        <v>6434</v>
      </c>
      <c r="B2966" s="2">
        <v>45362.109189814815</v>
      </c>
      <c r="C2966" s="1" t="s">
        <v>3338</v>
      </c>
      <c r="D2966" s="1" t="s">
        <v>2049</v>
      </c>
      <c r="E2966" s="1" t="s">
        <v>3471</v>
      </c>
      <c r="F2966" s="1" t="s">
        <v>3476</v>
      </c>
      <c r="G2966" s="1">
        <v>517.35</v>
      </c>
      <c r="H2966" s="1">
        <v>4</v>
      </c>
      <c r="I2966" s="1">
        <f>Sales[[#This Row],[Selling Price]]*H2966</f>
        <v>2069.4</v>
      </c>
      <c r="J2966" s="1">
        <f>VLOOKUP(Sales[[#This Row],[Product ID]],Products[],4,0)</f>
        <v>15.69</v>
      </c>
      <c r="K2966" s="1">
        <f>Sales[[#This Row],[Total Sales]]-Sales[[#This Row],[Cost price]]</f>
        <v>2053.71</v>
      </c>
      <c r="L2966" s="1" t="str">
        <f>TEXT(Sales[[#This Row],[Date and Time]],"dddd")</f>
        <v>Monday</v>
      </c>
      <c r="M2966" s="1" t="str">
        <f>TEXT(Sales[[#This Row],[Date and Time]],"mm")</f>
        <v>03</v>
      </c>
      <c r="N2966" s="10" t="str">
        <f>TEXT(Sales[[#This Row],[Date and Time]],"mmmm")</f>
        <v>March</v>
      </c>
    </row>
    <row r="2967" spans="1:14" x14ac:dyDescent="0.3">
      <c r="A2967" s="1" t="s">
        <v>6435</v>
      </c>
      <c r="B2967" s="2">
        <v>45301.315995370373</v>
      </c>
      <c r="C2967" s="1" t="s">
        <v>3323</v>
      </c>
      <c r="D2967" s="1" t="s">
        <v>2550</v>
      </c>
      <c r="E2967" s="1" t="s">
        <v>3471</v>
      </c>
      <c r="F2967" s="1" t="s">
        <v>3476</v>
      </c>
      <c r="G2967" s="1">
        <v>1524.34</v>
      </c>
      <c r="H2967" s="1">
        <v>2</v>
      </c>
      <c r="I2967" s="1">
        <f>Sales[[#This Row],[Selling Price]]*H2967</f>
        <v>3048.68</v>
      </c>
      <c r="J2967" s="1">
        <f>VLOOKUP(Sales[[#This Row],[Product ID]],Products[],4,0)</f>
        <v>942.34</v>
      </c>
      <c r="K2967" s="1">
        <f>Sales[[#This Row],[Total Sales]]-Sales[[#This Row],[Cost price]]</f>
        <v>2106.3399999999997</v>
      </c>
      <c r="L2967" s="1" t="str">
        <f>TEXT(Sales[[#This Row],[Date and Time]],"dddd")</f>
        <v>Wednesday</v>
      </c>
      <c r="M2967" s="1" t="str">
        <f>TEXT(Sales[[#This Row],[Date and Time]],"mm")</f>
        <v>01</v>
      </c>
      <c r="N2967" s="10" t="str">
        <f>TEXT(Sales[[#This Row],[Date and Time]],"mmmm")</f>
        <v>January</v>
      </c>
    </row>
    <row r="2968" spans="1:14" x14ac:dyDescent="0.3">
      <c r="A2968" s="1" t="s">
        <v>6436</v>
      </c>
      <c r="B2968" s="2">
        <v>45517.452314814815</v>
      </c>
      <c r="C2968" s="1" t="s">
        <v>3412</v>
      </c>
      <c r="D2968" s="1" t="s">
        <v>3130</v>
      </c>
      <c r="E2968" s="1" t="s">
        <v>3466</v>
      </c>
      <c r="F2968" s="1" t="s">
        <v>3469</v>
      </c>
      <c r="G2968" s="1">
        <v>221.87</v>
      </c>
      <c r="H2968" s="1">
        <v>5</v>
      </c>
      <c r="I2968" s="1">
        <f>Sales[[#This Row],[Selling Price]]*H2968</f>
        <v>1109.3499999999999</v>
      </c>
      <c r="J2968" s="1">
        <f>VLOOKUP(Sales[[#This Row],[Product ID]],Products[],4,0)</f>
        <v>220.45</v>
      </c>
      <c r="K2968" s="1">
        <f>Sales[[#This Row],[Total Sales]]-Sales[[#This Row],[Cost price]]</f>
        <v>888.89999999999986</v>
      </c>
      <c r="L2968" s="1" t="str">
        <f>TEXT(Sales[[#This Row],[Date and Time]],"dddd")</f>
        <v>Tuesday</v>
      </c>
      <c r="M2968" s="1" t="str">
        <f>TEXT(Sales[[#This Row],[Date and Time]],"mm")</f>
        <v>08</v>
      </c>
      <c r="N2968" s="10" t="str">
        <f>TEXT(Sales[[#This Row],[Date and Time]],"mmmm")</f>
        <v>August</v>
      </c>
    </row>
    <row r="2969" spans="1:14" x14ac:dyDescent="0.3">
      <c r="A2969" s="1" t="s">
        <v>6437</v>
      </c>
      <c r="B2969" s="2">
        <v>45459.174224537041</v>
      </c>
      <c r="C2969" s="1" t="s">
        <v>3343</v>
      </c>
      <c r="D2969" s="1" t="s">
        <v>1410</v>
      </c>
      <c r="E2969" s="1" t="s">
        <v>3471</v>
      </c>
      <c r="F2969" s="1" t="s">
        <v>3469</v>
      </c>
      <c r="G2969" s="1">
        <v>140.88</v>
      </c>
      <c r="H2969" s="1">
        <v>2</v>
      </c>
      <c r="I2969" s="1">
        <f>Sales[[#This Row],[Selling Price]]*H2969</f>
        <v>281.76</v>
      </c>
      <c r="J2969" s="1">
        <f>VLOOKUP(Sales[[#This Row],[Product ID]],Products[],4,0)</f>
        <v>105.91</v>
      </c>
      <c r="K2969" s="1">
        <f>Sales[[#This Row],[Total Sales]]-Sales[[#This Row],[Cost price]]</f>
        <v>175.85</v>
      </c>
      <c r="L2969" s="1" t="str">
        <f>TEXT(Sales[[#This Row],[Date and Time]],"dddd")</f>
        <v>Sunday</v>
      </c>
      <c r="M2969" s="1" t="str">
        <f>TEXT(Sales[[#This Row],[Date and Time]],"mm")</f>
        <v>06</v>
      </c>
      <c r="N2969" s="10" t="str">
        <f>TEXT(Sales[[#This Row],[Date and Time]],"mmmm")</f>
        <v>June</v>
      </c>
    </row>
    <row r="2970" spans="1:14" x14ac:dyDescent="0.3">
      <c r="A2970" s="1" t="s">
        <v>6438</v>
      </c>
      <c r="B2970" s="2">
        <v>45489.796469907407</v>
      </c>
      <c r="C2970" s="1" t="s">
        <v>3228</v>
      </c>
      <c r="D2970" s="1" t="s">
        <v>2023</v>
      </c>
      <c r="E2970" s="1" t="s">
        <v>3464</v>
      </c>
      <c r="F2970" s="1" t="s">
        <v>3476</v>
      </c>
      <c r="G2970" s="1">
        <v>765.95</v>
      </c>
      <c r="H2970" s="1">
        <v>10</v>
      </c>
      <c r="I2970" s="1">
        <f>Sales[[#This Row],[Selling Price]]*H2970</f>
        <v>7659.5</v>
      </c>
      <c r="J2970" s="1">
        <f>VLOOKUP(Sales[[#This Row],[Product ID]],Products[],4,0)</f>
        <v>96.13</v>
      </c>
      <c r="K2970" s="1">
        <f>Sales[[#This Row],[Total Sales]]-Sales[[#This Row],[Cost price]]</f>
        <v>7563.37</v>
      </c>
      <c r="L2970" s="1" t="str">
        <f>TEXT(Sales[[#This Row],[Date and Time]],"dddd")</f>
        <v>Tuesday</v>
      </c>
      <c r="M2970" s="1" t="str">
        <f>TEXT(Sales[[#This Row],[Date and Time]],"mm")</f>
        <v>07</v>
      </c>
      <c r="N2970" s="10" t="str">
        <f>TEXT(Sales[[#This Row],[Date and Time]],"mmmm")</f>
        <v>July</v>
      </c>
    </row>
    <row r="2971" spans="1:14" x14ac:dyDescent="0.3">
      <c r="A2971" s="1" t="s">
        <v>6439</v>
      </c>
      <c r="B2971" s="2">
        <v>45400.768136574072</v>
      </c>
      <c r="C2971" s="1" t="s">
        <v>3333</v>
      </c>
      <c r="D2971" s="1" t="s">
        <v>260</v>
      </c>
      <c r="E2971" s="1" t="s">
        <v>3479</v>
      </c>
      <c r="F2971" s="1" t="s">
        <v>3462</v>
      </c>
      <c r="G2971" s="1">
        <v>166.22</v>
      </c>
      <c r="H2971" s="1">
        <v>3</v>
      </c>
      <c r="I2971" s="1">
        <f>Sales[[#This Row],[Selling Price]]*H2971</f>
        <v>498.65999999999997</v>
      </c>
      <c r="J2971" s="1">
        <f>VLOOKUP(Sales[[#This Row],[Product ID]],Products[],4,0)</f>
        <v>783.02</v>
      </c>
      <c r="K2971" s="1">
        <f>Sales[[#This Row],[Total Sales]]-Sales[[#This Row],[Cost price]]</f>
        <v>-284.36</v>
      </c>
      <c r="L2971" s="1" t="str">
        <f>TEXT(Sales[[#This Row],[Date and Time]],"dddd")</f>
        <v>Thursday</v>
      </c>
      <c r="M2971" s="1" t="str">
        <f>TEXT(Sales[[#This Row],[Date and Time]],"mm")</f>
        <v>04</v>
      </c>
      <c r="N2971" s="10" t="str">
        <f>TEXT(Sales[[#This Row],[Date and Time]],"mmmm")</f>
        <v>April</v>
      </c>
    </row>
    <row r="2972" spans="1:14" x14ac:dyDescent="0.3">
      <c r="A2972" s="1" t="s">
        <v>6440</v>
      </c>
      <c r="B2972" s="2">
        <v>45565.115115740744</v>
      </c>
      <c r="C2972" s="1" t="s">
        <v>3360</v>
      </c>
      <c r="D2972" s="1" t="s">
        <v>122</v>
      </c>
      <c r="E2972" s="1" t="s">
        <v>3479</v>
      </c>
      <c r="F2972" s="1" t="s">
        <v>3462</v>
      </c>
      <c r="G2972" s="1">
        <v>1003.91</v>
      </c>
      <c r="H2972" s="1">
        <v>1</v>
      </c>
      <c r="I2972" s="1">
        <f>Sales[[#This Row],[Selling Price]]*H2972</f>
        <v>1003.91</v>
      </c>
      <c r="J2972" s="1">
        <f>VLOOKUP(Sales[[#This Row],[Product ID]],Products[],4,0)</f>
        <v>434.88</v>
      </c>
      <c r="K2972" s="1">
        <f>Sales[[#This Row],[Total Sales]]-Sales[[#This Row],[Cost price]]</f>
        <v>569.03</v>
      </c>
      <c r="L2972" s="1" t="str">
        <f>TEXT(Sales[[#This Row],[Date and Time]],"dddd")</f>
        <v>Monday</v>
      </c>
      <c r="M2972" s="1" t="str">
        <f>TEXT(Sales[[#This Row],[Date and Time]],"mm")</f>
        <v>09</v>
      </c>
      <c r="N2972" s="10" t="str">
        <f>TEXT(Sales[[#This Row],[Date and Time]],"mmmm")</f>
        <v>September</v>
      </c>
    </row>
    <row r="2973" spans="1:14" x14ac:dyDescent="0.3">
      <c r="A2973" s="1" t="s">
        <v>6441</v>
      </c>
      <c r="B2973" s="2">
        <v>45539.875752314816</v>
      </c>
      <c r="C2973" s="1" t="s">
        <v>3234</v>
      </c>
      <c r="D2973" s="1" t="s">
        <v>679</v>
      </c>
      <c r="E2973" s="1" t="s">
        <v>3471</v>
      </c>
      <c r="F2973" s="1" t="s">
        <v>3472</v>
      </c>
      <c r="G2973" s="1">
        <v>596.48</v>
      </c>
      <c r="H2973" s="1">
        <v>5</v>
      </c>
      <c r="I2973" s="1">
        <f>Sales[[#This Row],[Selling Price]]*H2973</f>
        <v>2982.4</v>
      </c>
      <c r="J2973" s="1">
        <f>VLOOKUP(Sales[[#This Row],[Product ID]],Products[],4,0)</f>
        <v>851.56</v>
      </c>
      <c r="K2973" s="1">
        <f>Sales[[#This Row],[Total Sales]]-Sales[[#This Row],[Cost price]]</f>
        <v>2130.84</v>
      </c>
      <c r="L2973" s="1" t="str">
        <f>TEXT(Sales[[#This Row],[Date and Time]],"dddd")</f>
        <v>Wednesday</v>
      </c>
      <c r="M2973" s="1" t="str">
        <f>TEXT(Sales[[#This Row],[Date and Time]],"mm")</f>
        <v>09</v>
      </c>
      <c r="N2973" s="10" t="str">
        <f>TEXT(Sales[[#This Row],[Date and Time]],"mmmm")</f>
        <v>September</v>
      </c>
    </row>
    <row r="2974" spans="1:14" x14ac:dyDescent="0.3">
      <c r="A2974" s="1" t="s">
        <v>6442</v>
      </c>
      <c r="B2974" s="2">
        <v>45378.76153935185</v>
      </c>
      <c r="C2974" s="1" t="s">
        <v>3362</v>
      </c>
      <c r="D2974" s="1" t="s">
        <v>2427</v>
      </c>
      <c r="E2974" s="1" t="s">
        <v>3464</v>
      </c>
      <c r="F2974" s="1" t="s">
        <v>3472</v>
      </c>
      <c r="G2974" s="1">
        <v>1181.55</v>
      </c>
      <c r="H2974" s="1">
        <v>3</v>
      </c>
      <c r="I2974" s="1">
        <f>Sales[[#This Row],[Selling Price]]*H2974</f>
        <v>3544.6499999999996</v>
      </c>
      <c r="J2974" s="1">
        <f>VLOOKUP(Sales[[#This Row],[Product ID]],Products[],4,0)</f>
        <v>282.68</v>
      </c>
      <c r="K2974" s="1">
        <f>Sales[[#This Row],[Total Sales]]-Sales[[#This Row],[Cost price]]</f>
        <v>3261.97</v>
      </c>
      <c r="L2974" s="1" t="str">
        <f>TEXT(Sales[[#This Row],[Date and Time]],"dddd")</f>
        <v>Wednesday</v>
      </c>
      <c r="M2974" s="1" t="str">
        <f>TEXT(Sales[[#This Row],[Date and Time]],"mm")</f>
        <v>03</v>
      </c>
      <c r="N2974" s="10" t="str">
        <f>TEXT(Sales[[#This Row],[Date and Time]],"mmmm")</f>
        <v>March</v>
      </c>
    </row>
    <row r="2975" spans="1:14" x14ac:dyDescent="0.3">
      <c r="A2975" s="1" t="s">
        <v>6443</v>
      </c>
      <c r="B2975" s="2">
        <v>45330.243125000001</v>
      </c>
      <c r="C2975" s="1" t="s">
        <v>3264</v>
      </c>
      <c r="D2975" s="1" t="s">
        <v>3078</v>
      </c>
      <c r="E2975" s="1" t="s">
        <v>3464</v>
      </c>
      <c r="F2975" s="1" t="s">
        <v>3462</v>
      </c>
      <c r="G2975" s="1">
        <v>818.69</v>
      </c>
      <c r="H2975" s="1">
        <v>10</v>
      </c>
      <c r="I2975" s="1">
        <f>Sales[[#This Row],[Selling Price]]*H2975</f>
        <v>8186.9000000000005</v>
      </c>
      <c r="J2975" s="1">
        <f>VLOOKUP(Sales[[#This Row],[Product ID]],Products[],4,0)</f>
        <v>249.12</v>
      </c>
      <c r="K2975" s="1">
        <f>Sales[[#This Row],[Total Sales]]-Sales[[#This Row],[Cost price]]</f>
        <v>7937.7800000000007</v>
      </c>
      <c r="L2975" s="1" t="str">
        <f>TEXT(Sales[[#This Row],[Date and Time]],"dddd")</f>
        <v>Thursday</v>
      </c>
      <c r="M2975" s="1" t="str">
        <f>TEXT(Sales[[#This Row],[Date and Time]],"mm")</f>
        <v>02</v>
      </c>
      <c r="N2975" s="10" t="str">
        <f>TEXT(Sales[[#This Row],[Date and Time]],"mmmm")</f>
        <v>February</v>
      </c>
    </row>
    <row r="2976" spans="1:14" x14ac:dyDescent="0.3">
      <c r="A2976" s="1" t="s">
        <v>6444</v>
      </c>
      <c r="B2976" s="2">
        <v>45359.818020833336</v>
      </c>
      <c r="C2976" s="1" t="s">
        <v>3382</v>
      </c>
      <c r="D2976" s="1" t="s">
        <v>1676</v>
      </c>
      <c r="E2976" s="1" t="s">
        <v>3471</v>
      </c>
      <c r="F2976" s="1" t="s">
        <v>3462</v>
      </c>
      <c r="G2976" s="1">
        <v>1157.47</v>
      </c>
      <c r="H2976" s="1">
        <v>1</v>
      </c>
      <c r="I2976" s="1">
        <f>Sales[[#This Row],[Selling Price]]*H2976</f>
        <v>1157.47</v>
      </c>
      <c r="J2976" s="1">
        <f>VLOOKUP(Sales[[#This Row],[Product ID]],Products[],4,0)</f>
        <v>67.97</v>
      </c>
      <c r="K2976" s="1">
        <f>Sales[[#This Row],[Total Sales]]-Sales[[#This Row],[Cost price]]</f>
        <v>1089.5</v>
      </c>
      <c r="L2976" s="1" t="str">
        <f>TEXT(Sales[[#This Row],[Date and Time]],"dddd")</f>
        <v>Friday</v>
      </c>
      <c r="M2976" s="1" t="str">
        <f>TEXT(Sales[[#This Row],[Date and Time]],"mm")</f>
        <v>03</v>
      </c>
      <c r="N2976" s="10" t="str">
        <f>TEXT(Sales[[#This Row],[Date and Time]],"mmmm")</f>
        <v>March</v>
      </c>
    </row>
    <row r="2977" spans="1:14" x14ac:dyDescent="0.3">
      <c r="A2977" s="1" t="s">
        <v>6445</v>
      </c>
      <c r="B2977" s="2">
        <v>45389.527685185189</v>
      </c>
      <c r="C2977" s="1" t="s">
        <v>3303</v>
      </c>
      <c r="D2977" s="1" t="s">
        <v>2862</v>
      </c>
      <c r="E2977" s="1" t="s">
        <v>3466</v>
      </c>
      <c r="F2977" s="1" t="s">
        <v>3462</v>
      </c>
      <c r="G2977" s="1">
        <v>1955.17</v>
      </c>
      <c r="H2977" s="1">
        <v>5</v>
      </c>
      <c r="I2977" s="1">
        <f>Sales[[#This Row],[Selling Price]]*H2977</f>
        <v>9775.85</v>
      </c>
      <c r="J2977" s="1">
        <f>VLOOKUP(Sales[[#This Row],[Product ID]],Products[],4,0)</f>
        <v>752.34</v>
      </c>
      <c r="K2977" s="1">
        <f>Sales[[#This Row],[Total Sales]]-Sales[[#This Row],[Cost price]]</f>
        <v>9023.51</v>
      </c>
      <c r="L2977" s="1" t="str">
        <f>TEXT(Sales[[#This Row],[Date and Time]],"dddd")</f>
        <v>Sunday</v>
      </c>
      <c r="M2977" s="1" t="str">
        <f>TEXT(Sales[[#This Row],[Date and Time]],"mm")</f>
        <v>04</v>
      </c>
      <c r="N2977" s="10" t="str">
        <f>TEXT(Sales[[#This Row],[Date and Time]],"mmmm")</f>
        <v>April</v>
      </c>
    </row>
    <row r="2978" spans="1:14" x14ac:dyDescent="0.3">
      <c r="A2978" s="1" t="s">
        <v>6446</v>
      </c>
      <c r="B2978" s="2">
        <v>45293.179513888892</v>
      </c>
      <c r="C2978" s="1" t="s">
        <v>3266</v>
      </c>
      <c r="D2978" s="1" t="s">
        <v>3072</v>
      </c>
      <c r="E2978" s="1" t="s">
        <v>3466</v>
      </c>
      <c r="F2978" s="1" t="s">
        <v>3469</v>
      </c>
      <c r="G2978" s="1">
        <v>1289.4000000000001</v>
      </c>
      <c r="H2978" s="1">
        <v>7</v>
      </c>
      <c r="I2978" s="1">
        <f>Sales[[#This Row],[Selling Price]]*H2978</f>
        <v>9025.8000000000011</v>
      </c>
      <c r="J2978" s="1">
        <f>VLOOKUP(Sales[[#This Row],[Product ID]],Products[],4,0)</f>
        <v>42.41</v>
      </c>
      <c r="K2978" s="1">
        <f>Sales[[#This Row],[Total Sales]]-Sales[[#This Row],[Cost price]]</f>
        <v>8983.3900000000012</v>
      </c>
      <c r="L2978" s="1" t="str">
        <f>TEXT(Sales[[#This Row],[Date and Time]],"dddd")</f>
        <v>Tuesday</v>
      </c>
      <c r="M2978" s="1" t="str">
        <f>TEXT(Sales[[#This Row],[Date and Time]],"mm")</f>
        <v>01</v>
      </c>
      <c r="N2978" s="10" t="str">
        <f>TEXT(Sales[[#This Row],[Date and Time]],"mmmm")</f>
        <v>January</v>
      </c>
    </row>
    <row r="2979" spans="1:14" x14ac:dyDescent="0.3">
      <c r="A2979" s="1" t="s">
        <v>6447</v>
      </c>
      <c r="B2979" s="2">
        <v>45544.144548611112</v>
      </c>
      <c r="C2979" s="1" t="s">
        <v>3360</v>
      </c>
      <c r="D2979" s="1" t="s">
        <v>2055</v>
      </c>
      <c r="E2979" s="1" t="s">
        <v>3466</v>
      </c>
      <c r="F2979" s="1" t="s">
        <v>3476</v>
      </c>
      <c r="G2979" s="1">
        <v>1618.44</v>
      </c>
      <c r="H2979" s="1">
        <v>8</v>
      </c>
      <c r="I2979" s="1">
        <f>Sales[[#This Row],[Selling Price]]*H2979</f>
        <v>12947.52</v>
      </c>
      <c r="J2979" s="1">
        <f>VLOOKUP(Sales[[#This Row],[Product ID]],Products[],4,0)</f>
        <v>434.88</v>
      </c>
      <c r="K2979" s="1">
        <f>Sales[[#This Row],[Total Sales]]-Sales[[#This Row],[Cost price]]</f>
        <v>12512.640000000001</v>
      </c>
      <c r="L2979" s="1" t="str">
        <f>TEXT(Sales[[#This Row],[Date and Time]],"dddd")</f>
        <v>Monday</v>
      </c>
      <c r="M2979" s="1" t="str">
        <f>TEXT(Sales[[#This Row],[Date and Time]],"mm")</f>
        <v>09</v>
      </c>
      <c r="N2979" s="10" t="str">
        <f>TEXT(Sales[[#This Row],[Date and Time]],"mmmm")</f>
        <v>September</v>
      </c>
    </row>
    <row r="2980" spans="1:14" x14ac:dyDescent="0.3">
      <c r="A2980" s="1" t="s">
        <v>6448</v>
      </c>
      <c r="B2980" s="2">
        <v>45363.662893518522</v>
      </c>
      <c r="C2980" s="1" t="s">
        <v>3438</v>
      </c>
      <c r="D2980" s="1" t="s">
        <v>2807</v>
      </c>
      <c r="E2980" s="1" t="s">
        <v>3461</v>
      </c>
      <c r="F2980" s="1" t="s">
        <v>3462</v>
      </c>
      <c r="G2980" s="1">
        <v>563.54999999999995</v>
      </c>
      <c r="H2980" s="1">
        <v>9</v>
      </c>
      <c r="I2980" s="1">
        <f>Sales[[#This Row],[Selling Price]]*H2980</f>
        <v>5071.95</v>
      </c>
      <c r="J2980" s="1">
        <f>VLOOKUP(Sales[[#This Row],[Product ID]],Products[],4,0)</f>
        <v>751.58</v>
      </c>
      <c r="K2980" s="1">
        <f>Sales[[#This Row],[Total Sales]]-Sales[[#This Row],[Cost price]]</f>
        <v>4320.37</v>
      </c>
      <c r="L2980" s="1" t="str">
        <f>TEXT(Sales[[#This Row],[Date and Time]],"dddd")</f>
        <v>Tuesday</v>
      </c>
      <c r="M2980" s="1" t="str">
        <f>TEXT(Sales[[#This Row],[Date and Time]],"mm")</f>
        <v>03</v>
      </c>
      <c r="N2980" s="10" t="str">
        <f>TEXT(Sales[[#This Row],[Date and Time]],"mmmm")</f>
        <v>March</v>
      </c>
    </row>
    <row r="2981" spans="1:14" x14ac:dyDescent="0.3">
      <c r="A2981" s="1" t="s">
        <v>6449</v>
      </c>
      <c r="B2981" s="2">
        <v>45367.904594907406</v>
      </c>
      <c r="C2981" s="1" t="s">
        <v>3437</v>
      </c>
      <c r="D2981" s="1" t="s">
        <v>929</v>
      </c>
      <c r="E2981" s="1" t="s">
        <v>3466</v>
      </c>
      <c r="F2981" s="1" t="s">
        <v>3467</v>
      </c>
      <c r="G2981" s="1">
        <v>284.85000000000002</v>
      </c>
      <c r="H2981" s="1">
        <v>6</v>
      </c>
      <c r="I2981" s="1">
        <f>Sales[[#This Row],[Selling Price]]*H2981</f>
        <v>1709.1000000000001</v>
      </c>
      <c r="J2981" s="1">
        <f>VLOOKUP(Sales[[#This Row],[Product ID]],Products[],4,0)</f>
        <v>986.68</v>
      </c>
      <c r="K2981" s="1">
        <f>Sales[[#This Row],[Total Sales]]-Sales[[#This Row],[Cost price]]</f>
        <v>722.42000000000019</v>
      </c>
      <c r="L2981" s="1" t="str">
        <f>TEXT(Sales[[#This Row],[Date and Time]],"dddd")</f>
        <v>Saturday</v>
      </c>
      <c r="M2981" s="1" t="str">
        <f>TEXT(Sales[[#This Row],[Date and Time]],"mm")</f>
        <v>03</v>
      </c>
      <c r="N2981" s="10" t="str">
        <f>TEXT(Sales[[#This Row],[Date and Time]],"mmmm")</f>
        <v>March</v>
      </c>
    </row>
    <row r="2982" spans="1:14" x14ac:dyDescent="0.3">
      <c r="A2982" s="1" t="s">
        <v>6450</v>
      </c>
      <c r="B2982" s="2">
        <v>45571.810787037037</v>
      </c>
      <c r="C2982" s="1" t="s">
        <v>3437</v>
      </c>
      <c r="D2982" s="1" t="s">
        <v>1635</v>
      </c>
      <c r="E2982" s="1" t="s">
        <v>3461</v>
      </c>
      <c r="F2982" s="1" t="s">
        <v>3472</v>
      </c>
      <c r="G2982" s="1">
        <v>565.59</v>
      </c>
      <c r="H2982" s="1">
        <v>1</v>
      </c>
      <c r="I2982" s="1">
        <f>Sales[[#This Row],[Selling Price]]*H2982</f>
        <v>565.59</v>
      </c>
      <c r="J2982" s="1">
        <f>VLOOKUP(Sales[[#This Row],[Product ID]],Products[],4,0)</f>
        <v>986.68</v>
      </c>
      <c r="K2982" s="1">
        <f>Sales[[#This Row],[Total Sales]]-Sales[[#This Row],[Cost price]]</f>
        <v>-421.08999999999992</v>
      </c>
      <c r="L2982" s="1" t="str">
        <f>TEXT(Sales[[#This Row],[Date and Time]],"dddd")</f>
        <v>Sunday</v>
      </c>
      <c r="M2982" s="1" t="str">
        <f>TEXT(Sales[[#This Row],[Date and Time]],"mm")</f>
        <v>10</v>
      </c>
      <c r="N2982" s="10" t="str">
        <f>TEXT(Sales[[#This Row],[Date and Time]],"mmmm")</f>
        <v>October</v>
      </c>
    </row>
    <row r="2983" spans="1:14" x14ac:dyDescent="0.3">
      <c r="A2983" s="1" t="s">
        <v>6451</v>
      </c>
      <c r="B2983" s="2">
        <v>45513.800925925927</v>
      </c>
      <c r="C2983" s="1" t="s">
        <v>3390</v>
      </c>
      <c r="D2983" s="1" t="s">
        <v>2568</v>
      </c>
      <c r="E2983" s="1" t="s">
        <v>3466</v>
      </c>
      <c r="F2983" s="1" t="s">
        <v>3476</v>
      </c>
      <c r="G2983" s="1">
        <v>1260.8499999999999</v>
      </c>
      <c r="H2983" s="1">
        <v>6</v>
      </c>
      <c r="I2983" s="1">
        <f>Sales[[#This Row],[Selling Price]]*H2983</f>
        <v>7565.0999999999995</v>
      </c>
      <c r="J2983" s="1">
        <f>VLOOKUP(Sales[[#This Row],[Product ID]],Products[],4,0)</f>
        <v>612.41999999999996</v>
      </c>
      <c r="K2983" s="1">
        <f>Sales[[#This Row],[Total Sales]]-Sales[[#This Row],[Cost price]]</f>
        <v>6952.6799999999994</v>
      </c>
      <c r="L2983" s="1" t="str">
        <f>TEXT(Sales[[#This Row],[Date and Time]],"dddd")</f>
        <v>Friday</v>
      </c>
      <c r="M2983" s="1" t="str">
        <f>TEXT(Sales[[#This Row],[Date and Time]],"mm")</f>
        <v>08</v>
      </c>
      <c r="N2983" s="10" t="str">
        <f>TEXT(Sales[[#This Row],[Date and Time]],"mmmm")</f>
        <v>August</v>
      </c>
    </row>
    <row r="2984" spans="1:14" x14ac:dyDescent="0.3">
      <c r="A2984" s="1" t="s">
        <v>6452</v>
      </c>
      <c r="B2984" s="2">
        <v>45522.736504629633</v>
      </c>
      <c r="C2984" s="1" t="s">
        <v>3273</v>
      </c>
      <c r="D2984" s="1" t="s">
        <v>618</v>
      </c>
      <c r="E2984" s="1" t="s">
        <v>3466</v>
      </c>
      <c r="F2984" s="1" t="s">
        <v>3462</v>
      </c>
      <c r="G2984" s="1">
        <v>1859.4</v>
      </c>
      <c r="H2984" s="1">
        <v>1</v>
      </c>
      <c r="I2984" s="1">
        <f>Sales[[#This Row],[Selling Price]]*H2984</f>
        <v>1859.4</v>
      </c>
      <c r="J2984" s="1">
        <f>VLOOKUP(Sales[[#This Row],[Product ID]],Products[],4,0)</f>
        <v>963.58</v>
      </c>
      <c r="K2984" s="1">
        <f>Sales[[#This Row],[Total Sales]]-Sales[[#This Row],[Cost price]]</f>
        <v>895.82</v>
      </c>
      <c r="L2984" s="1" t="str">
        <f>TEXT(Sales[[#This Row],[Date and Time]],"dddd")</f>
        <v>Sunday</v>
      </c>
      <c r="M2984" s="1" t="str">
        <f>TEXT(Sales[[#This Row],[Date and Time]],"mm")</f>
        <v>08</v>
      </c>
      <c r="N2984" s="10" t="str">
        <f>TEXT(Sales[[#This Row],[Date and Time]],"mmmm")</f>
        <v>August</v>
      </c>
    </row>
    <row r="2985" spans="1:14" x14ac:dyDescent="0.3">
      <c r="A2985" s="1" t="s">
        <v>6453</v>
      </c>
      <c r="B2985" s="2">
        <v>45581.354456018518</v>
      </c>
      <c r="C2985" s="1" t="s">
        <v>3401</v>
      </c>
      <c r="D2985" s="1" t="s">
        <v>901</v>
      </c>
      <c r="E2985" s="1" t="s">
        <v>3471</v>
      </c>
      <c r="F2985" s="1" t="s">
        <v>3472</v>
      </c>
      <c r="G2985" s="1">
        <v>1688.63</v>
      </c>
      <c r="H2985" s="1">
        <v>3</v>
      </c>
      <c r="I2985" s="1">
        <f>Sales[[#This Row],[Selling Price]]*H2985</f>
        <v>5065.8900000000003</v>
      </c>
      <c r="J2985" s="1">
        <f>VLOOKUP(Sales[[#This Row],[Product ID]],Products[],4,0)</f>
        <v>93.21</v>
      </c>
      <c r="K2985" s="1">
        <f>Sales[[#This Row],[Total Sales]]-Sales[[#This Row],[Cost price]]</f>
        <v>4972.68</v>
      </c>
      <c r="L2985" s="1" t="str">
        <f>TEXT(Sales[[#This Row],[Date and Time]],"dddd")</f>
        <v>Wednesday</v>
      </c>
      <c r="M2985" s="1" t="str">
        <f>TEXT(Sales[[#This Row],[Date and Time]],"mm")</f>
        <v>10</v>
      </c>
      <c r="N2985" s="10" t="str">
        <f>TEXT(Sales[[#This Row],[Date and Time]],"mmmm")</f>
        <v>October</v>
      </c>
    </row>
    <row r="2986" spans="1:14" x14ac:dyDescent="0.3">
      <c r="A2986" s="1" t="s">
        <v>6454</v>
      </c>
      <c r="B2986" s="2">
        <v>45580.514270833337</v>
      </c>
      <c r="C2986" s="1" t="s">
        <v>3321</v>
      </c>
      <c r="D2986" s="1" t="s">
        <v>1550</v>
      </c>
      <c r="E2986" s="1" t="s">
        <v>3464</v>
      </c>
      <c r="F2986" s="1" t="s">
        <v>3472</v>
      </c>
      <c r="G2986" s="1">
        <v>1185.82</v>
      </c>
      <c r="H2986" s="1">
        <v>8</v>
      </c>
      <c r="I2986" s="1">
        <f>Sales[[#This Row],[Selling Price]]*H2986</f>
        <v>9486.56</v>
      </c>
      <c r="J2986" s="1">
        <f>VLOOKUP(Sales[[#This Row],[Product ID]],Products[],4,0)</f>
        <v>57.64</v>
      </c>
      <c r="K2986" s="1">
        <f>Sales[[#This Row],[Total Sales]]-Sales[[#This Row],[Cost price]]</f>
        <v>9428.92</v>
      </c>
      <c r="L2986" s="1" t="str">
        <f>TEXT(Sales[[#This Row],[Date and Time]],"dddd")</f>
        <v>Tuesday</v>
      </c>
      <c r="M2986" s="1" t="str">
        <f>TEXT(Sales[[#This Row],[Date and Time]],"mm")</f>
        <v>10</v>
      </c>
      <c r="N2986" s="10" t="str">
        <f>TEXT(Sales[[#This Row],[Date and Time]],"mmmm")</f>
        <v>October</v>
      </c>
    </row>
    <row r="2987" spans="1:14" x14ac:dyDescent="0.3">
      <c r="A2987" s="1" t="s">
        <v>6455</v>
      </c>
      <c r="B2987" s="2">
        <v>45357.751134259262</v>
      </c>
      <c r="C2987" s="1" t="s">
        <v>3379</v>
      </c>
      <c r="D2987" s="1" t="s">
        <v>1424</v>
      </c>
      <c r="E2987" s="1" t="s">
        <v>3461</v>
      </c>
      <c r="F2987" s="1" t="s">
        <v>3469</v>
      </c>
      <c r="G2987" s="1">
        <v>1575.66</v>
      </c>
      <c r="H2987" s="1">
        <v>4</v>
      </c>
      <c r="I2987" s="1">
        <f>Sales[[#This Row],[Selling Price]]*H2987</f>
        <v>6302.64</v>
      </c>
      <c r="J2987" s="1">
        <f>VLOOKUP(Sales[[#This Row],[Product ID]],Products[],4,0)</f>
        <v>605.29999999999995</v>
      </c>
      <c r="K2987" s="1">
        <f>Sales[[#This Row],[Total Sales]]-Sales[[#This Row],[Cost price]]</f>
        <v>5697.34</v>
      </c>
      <c r="L2987" s="1" t="str">
        <f>TEXT(Sales[[#This Row],[Date and Time]],"dddd")</f>
        <v>Wednesday</v>
      </c>
      <c r="M2987" s="1" t="str">
        <f>TEXT(Sales[[#This Row],[Date and Time]],"mm")</f>
        <v>03</v>
      </c>
      <c r="N2987" s="10" t="str">
        <f>TEXT(Sales[[#This Row],[Date and Time]],"mmmm")</f>
        <v>March</v>
      </c>
    </row>
    <row r="2988" spans="1:14" x14ac:dyDescent="0.3">
      <c r="A2988" s="1" t="s">
        <v>6456</v>
      </c>
      <c r="B2988" s="2">
        <v>45533.961678240739</v>
      </c>
      <c r="C2988" s="1" t="s">
        <v>3441</v>
      </c>
      <c r="D2988" s="1" t="s">
        <v>2647</v>
      </c>
      <c r="E2988" s="1" t="s">
        <v>3461</v>
      </c>
      <c r="F2988" s="1" t="s">
        <v>3469</v>
      </c>
      <c r="G2988" s="1">
        <v>1537.3</v>
      </c>
      <c r="H2988" s="1">
        <v>10</v>
      </c>
      <c r="I2988" s="1">
        <f>Sales[[#This Row],[Selling Price]]*H2988</f>
        <v>15373</v>
      </c>
      <c r="J2988" s="1">
        <f>VLOOKUP(Sales[[#This Row],[Product ID]],Products[],4,0)</f>
        <v>325.48</v>
      </c>
      <c r="K2988" s="1">
        <f>Sales[[#This Row],[Total Sales]]-Sales[[#This Row],[Cost price]]</f>
        <v>15047.52</v>
      </c>
      <c r="L2988" s="1" t="str">
        <f>TEXT(Sales[[#This Row],[Date and Time]],"dddd")</f>
        <v>Thursday</v>
      </c>
      <c r="M2988" s="1" t="str">
        <f>TEXT(Sales[[#This Row],[Date and Time]],"mm")</f>
        <v>08</v>
      </c>
      <c r="N2988" s="10" t="str">
        <f>TEXT(Sales[[#This Row],[Date and Time]],"mmmm")</f>
        <v>August</v>
      </c>
    </row>
    <row r="2989" spans="1:14" x14ac:dyDescent="0.3">
      <c r="A2989" s="1" t="s">
        <v>6457</v>
      </c>
      <c r="B2989" s="2">
        <v>45517.12572916667</v>
      </c>
      <c r="C2989" s="1" t="s">
        <v>3303</v>
      </c>
      <c r="D2989" s="1" t="s">
        <v>2931</v>
      </c>
      <c r="E2989" s="1" t="s">
        <v>3479</v>
      </c>
      <c r="F2989" s="1" t="s">
        <v>3472</v>
      </c>
      <c r="G2989" s="1">
        <v>1851.01</v>
      </c>
      <c r="H2989" s="1">
        <v>2</v>
      </c>
      <c r="I2989" s="1">
        <f>Sales[[#This Row],[Selling Price]]*H2989</f>
        <v>3702.02</v>
      </c>
      <c r="J2989" s="1">
        <f>VLOOKUP(Sales[[#This Row],[Product ID]],Products[],4,0)</f>
        <v>752.34</v>
      </c>
      <c r="K2989" s="1">
        <f>Sales[[#This Row],[Total Sales]]-Sales[[#This Row],[Cost price]]</f>
        <v>2949.68</v>
      </c>
      <c r="L2989" s="1" t="str">
        <f>TEXT(Sales[[#This Row],[Date and Time]],"dddd")</f>
        <v>Tuesday</v>
      </c>
      <c r="M2989" s="1" t="str">
        <f>TEXT(Sales[[#This Row],[Date and Time]],"mm")</f>
        <v>08</v>
      </c>
      <c r="N2989" s="10" t="str">
        <f>TEXT(Sales[[#This Row],[Date and Time]],"mmmm")</f>
        <v>August</v>
      </c>
    </row>
    <row r="2990" spans="1:14" x14ac:dyDescent="0.3">
      <c r="A2990" s="1" t="s">
        <v>6458</v>
      </c>
      <c r="B2990" s="2">
        <v>45483.482581018521</v>
      </c>
      <c r="C2990" s="1" t="s">
        <v>3292</v>
      </c>
      <c r="D2990" s="1" t="s">
        <v>1364</v>
      </c>
      <c r="E2990" s="1" t="s">
        <v>3471</v>
      </c>
      <c r="F2990" s="1" t="s">
        <v>3469</v>
      </c>
      <c r="G2990" s="1">
        <v>1201.75</v>
      </c>
      <c r="H2990" s="1">
        <v>7</v>
      </c>
      <c r="I2990" s="1">
        <f>Sales[[#This Row],[Selling Price]]*H2990</f>
        <v>8412.25</v>
      </c>
      <c r="J2990" s="1">
        <f>VLOOKUP(Sales[[#This Row],[Product ID]],Products[],4,0)</f>
        <v>321.19</v>
      </c>
      <c r="K2990" s="1">
        <f>Sales[[#This Row],[Total Sales]]-Sales[[#This Row],[Cost price]]</f>
        <v>8091.06</v>
      </c>
      <c r="L2990" s="1" t="str">
        <f>TEXT(Sales[[#This Row],[Date and Time]],"dddd")</f>
        <v>Wednesday</v>
      </c>
      <c r="M2990" s="1" t="str">
        <f>TEXT(Sales[[#This Row],[Date and Time]],"mm")</f>
        <v>07</v>
      </c>
      <c r="N2990" s="10" t="str">
        <f>TEXT(Sales[[#This Row],[Date and Time]],"mmmm")</f>
        <v>July</v>
      </c>
    </row>
    <row r="2991" spans="1:14" x14ac:dyDescent="0.3">
      <c r="A2991" s="1" t="s">
        <v>6459</v>
      </c>
      <c r="B2991" s="2">
        <v>45413.626655092594</v>
      </c>
      <c r="C2991" s="1" t="s">
        <v>3387</v>
      </c>
      <c r="D2991" s="1" t="s">
        <v>195</v>
      </c>
      <c r="E2991" s="1" t="s">
        <v>3466</v>
      </c>
      <c r="F2991" s="1" t="s">
        <v>3467</v>
      </c>
      <c r="G2991" s="1">
        <v>1028.81</v>
      </c>
      <c r="H2991" s="1">
        <v>7</v>
      </c>
      <c r="I2991" s="1">
        <f>Sales[[#This Row],[Selling Price]]*H2991</f>
        <v>7201.67</v>
      </c>
      <c r="J2991" s="1">
        <f>VLOOKUP(Sales[[#This Row],[Product ID]],Products[],4,0)</f>
        <v>162.74</v>
      </c>
      <c r="K2991" s="1">
        <f>Sales[[#This Row],[Total Sales]]-Sales[[#This Row],[Cost price]]</f>
        <v>7038.93</v>
      </c>
      <c r="L2991" s="1" t="str">
        <f>TEXT(Sales[[#This Row],[Date and Time]],"dddd")</f>
        <v>Wednesday</v>
      </c>
      <c r="M2991" s="1" t="str">
        <f>TEXT(Sales[[#This Row],[Date and Time]],"mm")</f>
        <v>05</v>
      </c>
      <c r="N2991" s="10" t="str">
        <f>TEXT(Sales[[#This Row],[Date and Time]],"mmmm")</f>
        <v>May</v>
      </c>
    </row>
    <row r="2992" spans="1:14" x14ac:dyDescent="0.3">
      <c r="A2992" s="1" t="s">
        <v>6460</v>
      </c>
      <c r="B2992" s="2">
        <v>45441.251643518517</v>
      </c>
      <c r="C2992" s="1" t="s">
        <v>3391</v>
      </c>
      <c r="D2992" s="1" t="s">
        <v>1587</v>
      </c>
      <c r="E2992" s="1" t="s">
        <v>3471</v>
      </c>
      <c r="F2992" s="1" t="s">
        <v>3472</v>
      </c>
      <c r="G2992" s="1">
        <v>1730.9</v>
      </c>
      <c r="H2992" s="1">
        <v>6</v>
      </c>
      <c r="I2992" s="1">
        <f>Sales[[#This Row],[Selling Price]]*H2992</f>
        <v>10385.400000000001</v>
      </c>
      <c r="J2992" s="1">
        <f>VLOOKUP(Sales[[#This Row],[Product ID]],Products[],4,0)</f>
        <v>374.92</v>
      </c>
      <c r="K2992" s="1">
        <f>Sales[[#This Row],[Total Sales]]-Sales[[#This Row],[Cost price]]</f>
        <v>10010.480000000001</v>
      </c>
      <c r="L2992" s="1" t="str">
        <f>TEXT(Sales[[#This Row],[Date and Time]],"dddd")</f>
        <v>Wednesday</v>
      </c>
      <c r="M2992" s="1" t="str">
        <f>TEXT(Sales[[#This Row],[Date and Time]],"mm")</f>
        <v>05</v>
      </c>
      <c r="N2992" s="10" t="str">
        <f>TEXT(Sales[[#This Row],[Date and Time]],"mmmm")</f>
        <v>May</v>
      </c>
    </row>
    <row r="2993" spans="1:14" x14ac:dyDescent="0.3">
      <c r="A2993" s="1" t="s">
        <v>6461</v>
      </c>
      <c r="B2993" s="2">
        <v>45323.536620370367</v>
      </c>
      <c r="C2993" s="1" t="s">
        <v>3361</v>
      </c>
      <c r="D2993" s="1" t="s">
        <v>1948</v>
      </c>
      <c r="E2993" s="1" t="s">
        <v>3464</v>
      </c>
      <c r="F2993" s="1" t="s">
        <v>3472</v>
      </c>
      <c r="G2993" s="1">
        <v>334.65</v>
      </c>
      <c r="H2993" s="1">
        <v>1</v>
      </c>
      <c r="I2993" s="1">
        <f>Sales[[#This Row],[Selling Price]]*H2993</f>
        <v>334.65</v>
      </c>
      <c r="J2993" s="1">
        <f>VLOOKUP(Sales[[#This Row],[Product ID]],Products[],4,0)</f>
        <v>188.08</v>
      </c>
      <c r="K2993" s="1">
        <f>Sales[[#This Row],[Total Sales]]-Sales[[#This Row],[Cost price]]</f>
        <v>146.56999999999996</v>
      </c>
      <c r="L2993" s="1" t="str">
        <f>TEXT(Sales[[#This Row],[Date and Time]],"dddd")</f>
        <v>Thursday</v>
      </c>
      <c r="M2993" s="1" t="str">
        <f>TEXT(Sales[[#This Row],[Date and Time]],"mm")</f>
        <v>02</v>
      </c>
      <c r="N2993" s="10" t="str">
        <f>TEXT(Sales[[#This Row],[Date and Time]],"mmmm")</f>
        <v>February</v>
      </c>
    </row>
    <row r="2994" spans="1:14" x14ac:dyDescent="0.3">
      <c r="A2994" s="1" t="s">
        <v>6462</v>
      </c>
      <c r="B2994" s="2">
        <v>45391.916585648149</v>
      </c>
      <c r="C2994" s="1" t="s">
        <v>3316</v>
      </c>
      <c r="D2994" s="1" t="s">
        <v>1439</v>
      </c>
      <c r="E2994" s="1" t="s">
        <v>3464</v>
      </c>
      <c r="F2994" s="1" t="s">
        <v>3467</v>
      </c>
      <c r="G2994" s="1">
        <v>1594.05</v>
      </c>
      <c r="H2994" s="1">
        <v>2</v>
      </c>
      <c r="I2994" s="1">
        <f>Sales[[#This Row],[Selling Price]]*H2994</f>
        <v>3188.1</v>
      </c>
      <c r="J2994" s="1">
        <f>VLOOKUP(Sales[[#This Row],[Product ID]],Products[],4,0)</f>
        <v>974.22</v>
      </c>
      <c r="K2994" s="1">
        <f>Sales[[#This Row],[Total Sales]]-Sales[[#This Row],[Cost price]]</f>
        <v>2213.88</v>
      </c>
      <c r="L2994" s="1" t="str">
        <f>TEXT(Sales[[#This Row],[Date and Time]],"dddd")</f>
        <v>Tuesday</v>
      </c>
      <c r="M2994" s="1" t="str">
        <f>TEXT(Sales[[#This Row],[Date and Time]],"mm")</f>
        <v>04</v>
      </c>
      <c r="N2994" s="10" t="str">
        <f>TEXT(Sales[[#This Row],[Date and Time]],"mmmm")</f>
        <v>April</v>
      </c>
    </row>
    <row r="2995" spans="1:14" x14ac:dyDescent="0.3">
      <c r="A2995" s="1" t="s">
        <v>6463</v>
      </c>
      <c r="B2995" s="2">
        <v>45457.992118055554</v>
      </c>
      <c r="C2995" s="1" t="s">
        <v>3304</v>
      </c>
      <c r="D2995" s="1" t="s">
        <v>3175</v>
      </c>
      <c r="E2995" s="1" t="s">
        <v>3479</v>
      </c>
      <c r="F2995" s="1" t="s">
        <v>3472</v>
      </c>
      <c r="G2995" s="1">
        <v>792.07</v>
      </c>
      <c r="H2995" s="1">
        <v>1</v>
      </c>
      <c r="I2995" s="1">
        <f>Sales[[#This Row],[Selling Price]]*H2995</f>
        <v>792.07</v>
      </c>
      <c r="J2995" s="1">
        <f>VLOOKUP(Sales[[#This Row],[Product ID]],Products[],4,0)</f>
        <v>17.89</v>
      </c>
      <c r="K2995" s="1">
        <f>Sales[[#This Row],[Total Sales]]-Sales[[#This Row],[Cost price]]</f>
        <v>774.18000000000006</v>
      </c>
      <c r="L2995" s="1" t="str">
        <f>TEXT(Sales[[#This Row],[Date and Time]],"dddd")</f>
        <v>Friday</v>
      </c>
      <c r="M2995" s="1" t="str">
        <f>TEXT(Sales[[#This Row],[Date and Time]],"mm")</f>
        <v>06</v>
      </c>
      <c r="N2995" s="10" t="str">
        <f>TEXT(Sales[[#This Row],[Date and Time]],"mmmm")</f>
        <v>June</v>
      </c>
    </row>
    <row r="2996" spans="1:14" x14ac:dyDescent="0.3">
      <c r="A2996" s="1" t="s">
        <v>6464</v>
      </c>
      <c r="B2996" s="2">
        <v>45584.926087962966</v>
      </c>
      <c r="C2996" s="1" t="s">
        <v>3443</v>
      </c>
      <c r="D2996" s="1" t="s">
        <v>1326</v>
      </c>
      <c r="E2996" s="1" t="s">
        <v>3461</v>
      </c>
      <c r="F2996" s="1" t="s">
        <v>3476</v>
      </c>
      <c r="G2996" s="1">
        <v>1681.33</v>
      </c>
      <c r="H2996" s="1">
        <v>7</v>
      </c>
      <c r="I2996" s="1">
        <f>Sales[[#This Row],[Selling Price]]*H2996</f>
        <v>11769.31</v>
      </c>
      <c r="J2996" s="1">
        <f>VLOOKUP(Sales[[#This Row],[Product ID]],Products[],4,0)</f>
        <v>787.31</v>
      </c>
      <c r="K2996" s="1">
        <f>Sales[[#This Row],[Total Sales]]-Sales[[#This Row],[Cost price]]</f>
        <v>10982</v>
      </c>
      <c r="L2996" s="1" t="str">
        <f>TEXT(Sales[[#This Row],[Date and Time]],"dddd")</f>
        <v>Saturday</v>
      </c>
      <c r="M2996" s="1" t="str">
        <f>TEXT(Sales[[#This Row],[Date and Time]],"mm")</f>
        <v>10</v>
      </c>
      <c r="N2996" s="10" t="str">
        <f>TEXT(Sales[[#This Row],[Date and Time]],"mmmm")</f>
        <v>October</v>
      </c>
    </row>
    <row r="2997" spans="1:14" x14ac:dyDescent="0.3">
      <c r="A2997" s="1" t="s">
        <v>6465</v>
      </c>
      <c r="B2997" s="2">
        <v>45476.606053240743</v>
      </c>
      <c r="C2997" s="1" t="s">
        <v>3292</v>
      </c>
      <c r="D2997" s="1" t="s">
        <v>1807</v>
      </c>
      <c r="E2997" s="1" t="s">
        <v>3461</v>
      </c>
      <c r="F2997" s="1" t="s">
        <v>3469</v>
      </c>
      <c r="G2997" s="1">
        <v>1131.5899999999999</v>
      </c>
      <c r="H2997" s="1">
        <v>7</v>
      </c>
      <c r="I2997" s="1">
        <f>Sales[[#This Row],[Selling Price]]*H2997</f>
        <v>7921.1299999999992</v>
      </c>
      <c r="J2997" s="1">
        <f>VLOOKUP(Sales[[#This Row],[Product ID]],Products[],4,0)</f>
        <v>321.19</v>
      </c>
      <c r="K2997" s="1">
        <f>Sales[[#This Row],[Total Sales]]-Sales[[#This Row],[Cost price]]</f>
        <v>7599.94</v>
      </c>
      <c r="L2997" s="1" t="str">
        <f>TEXT(Sales[[#This Row],[Date and Time]],"dddd")</f>
        <v>Wednesday</v>
      </c>
      <c r="M2997" s="1" t="str">
        <f>TEXT(Sales[[#This Row],[Date and Time]],"mm")</f>
        <v>07</v>
      </c>
      <c r="N2997" s="10" t="str">
        <f>TEXT(Sales[[#This Row],[Date and Time]],"mmmm")</f>
        <v>July</v>
      </c>
    </row>
    <row r="2998" spans="1:14" x14ac:dyDescent="0.3">
      <c r="A2998" s="1" t="s">
        <v>6466</v>
      </c>
      <c r="B2998" s="2">
        <v>45416.537245370368</v>
      </c>
      <c r="C2998" s="1" t="s">
        <v>3362</v>
      </c>
      <c r="D2998" s="1" t="s">
        <v>430</v>
      </c>
      <c r="E2998" s="1" t="s">
        <v>3479</v>
      </c>
      <c r="F2998" s="1" t="s">
        <v>3469</v>
      </c>
      <c r="G2998" s="1">
        <v>548.53</v>
      </c>
      <c r="H2998" s="1">
        <v>5</v>
      </c>
      <c r="I2998" s="1">
        <f>Sales[[#This Row],[Selling Price]]*H2998</f>
        <v>2742.6499999999996</v>
      </c>
      <c r="J2998" s="1">
        <f>VLOOKUP(Sales[[#This Row],[Product ID]],Products[],4,0)</f>
        <v>282.68</v>
      </c>
      <c r="K2998" s="1">
        <f>Sales[[#This Row],[Total Sales]]-Sales[[#This Row],[Cost price]]</f>
        <v>2459.9699999999998</v>
      </c>
      <c r="L2998" s="1" t="str">
        <f>TEXT(Sales[[#This Row],[Date and Time]],"dddd")</f>
        <v>Saturday</v>
      </c>
      <c r="M2998" s="1" t="str">
        <f>TEXT(Sales[[#This Row],[Date and Time]],"mm")</f>
        <v>05</v>
      </c>
      <c r="N2998" s="10" t="str">
        <f>TEXT(Sales[[#This Row],[Date and Time]],"mmmm")</f>
        <v>May</v>
      </c>
    </row>
    <row r="2999" spans="1:14" x14ac:dyDescent="0.3">
      <c r="A2999" s="1" t="s">
        <v>6467</v>
      </c>
      <c r="B2999" s="2">
        <v>45537.143391203703</v>
      </c>
      <c r="C2999" s="1" t="s">
        <v>3453</v>
      </c>
      <c r="D2999" s="1" t="s">
        <v>2553</v>
      </c>
      <c r="E2999" s="1" t="s">
        <v>3466</v>
      </c>
      <c r="F2999" s="1" t="s">
        <v>3469</v>
      </c>
      <c r="G2999" s="1">
        <v>1570.19</v>
      </c>
      <c r="H2999" s="1">
        <v>4</v>
      </c>
      <c r="I2999" s="1">
        <f>Sales[[#This Row],[Selling Price]]*H2999</f>
        <v>6280.76</v>
      </c>
      <c r="J2999" s="1">
        <f>VLOOKUP(Sales[[#This Row],[Product ID]],Products[],4,0)</f>
        <v>606.07000000000005</v>
      </c>
      <c r="K2999" s="1">
        <f>Sales[[#This Row],[Total Sales]]-Sales[[#This Row],[Cost price]]</f>
        <v>5674.6900000000005</v>
      </c>
      <c r="L2999" s="1" t="str">
        <f>TEXT(Sales[[#This Row],[Date and Time]],"dddd")</f>
        <v>Monday</v>
      </c>
      <c r="M2999" s="1" t="str">
        <f>TEXT(Sales[[#This Row],[Date and Time]],"mm")</f>
        <v>09</v>
      </c>
      <c r="N2999" s="10" t="str">
        <f>TEXT(Sales[[#This Row],[Date and Time]],"mmmm")</f>
        <v>September</v>
      </c>
    </row>
    <row r="3000" spans="1:14" x14ac:dyDescent="0.3">
      <c r="A3000" s="1" t="s">
        <v>6468</v>
      </c>
      <c r="B3000" s="2">
        <v>45548.666770833333</v>
      </c>
      <c r="C3000" s="1" t="s">
        <v>3372</v>
      </c>
      <c r="D3000" s="1" t="s">
        <v>3008</v>
      </c>
      <c r="E3000" s="1" t="s">
        <v>3464</v>
      </c>
      <c r="F3000" s="1" t="s">
        <v>3469</v>
      </c>
      <c r="G3000" s="1">
        <v>260.01</v>
      </c>
      <c r="H3000" s="1">
        <v>3</v>
      </c>
      <c r="I3000" s="1">
        <f>Sales[[#This Row],[Selling Price]]*H3000</f>
        <v>780.03</v>
      </c>
      <c r="J3000" s="1">
        <f>VLOOKUP(Sales[[#This Row],[Product ID]],Products[],4,0)</f>
        <v>415.38</v>
      </c>
      <c r="K3000" s="1">
        <f>Sales[[#This Row],[Total Sales]]-Sales[[#This Row],[Cost price]]</f>
        <v>364.65</v>
      </c>
      <c r="L3000" s="1" t="str">
        <f>TEXT(Sales[[#This Row],[Date and Time]],"dddd")</f>
        <v>Friday</v>
      </c>
      <c r="M3000" s="1" t="str">
        <f>TEXT(Sales[[#This Row],[Date and Time]],"mm")</f>
        <v>09</v>
      </c>
      <c r="N3000" s="10" t="str">
        <f>TEXT(Sales[[#This Row],[Date and Time]],"mmmm")</f>
        <v>September</v>
      </c>
    </row>
    <row r="3001" spans="1:14" x14ac:dyDescent="0.3">
      <c r="A3001" s="1" t="s">
        <v>6469</v>
      </c>
      <c r="B3001" s="2">
        <v>45303.139467592591</v>
      </c>
      <c r="C3001" s="1" t="s">
        <v>3371</v>
      </c>
      <c r="D3001" s="1" t="s">
        <v>2286</v>
      </c>
      <c r="E3001" s="1" t="s">
        <v>3479</v>
      </c>
      <c r="F3001" s="1" t="s">
        <v>3469</v>
      </c>
      <c r="G3001" s="1">
        <v>1210.95</v>
      </c>
      <c r="H3001" s="1">
        <v>3</v>
      </c>
      <c r="I3001" s="1">
        <f>Sales[[#This Row],[Selling Price]]*H3001</f>
        <v>3632.8500000000004</v>
      </c>
      <c r="J3001" s="1">
        <f>VLOOKUP(Sales[[#This Row],[Product ID]],Products[],4,0)</f>
        <v>370.52</v>
      </c>
      <c r="K3001" s="1">
        <f>Sales[[#This Row],[Total Sales]]-Sales[[#This Row],[Cost price]]</f>
        <v>3262.3300000000004</v>
      </c>
      <c r="L3001" s="1" t="str">
        <f>TEXT(Sales[[#This Row],[Date and Time]],"dddd")</f>
        <v>Friday</v>
      </c>
      <c r="M3001" s="1" t="str">
        <f>TEXT(Sales[[#This Row],[Date and Time]],"mm")</f>
        <v>01</v>
      </c>
      <c r="N3001" s="10" t="str">
        <f>TEXT(Sales[[#This Row],[Date and Time]],"mmmm")</f>
        <v>January</v>
      </c>
    </row>
    <row r="3002" spans="1:14" x14ac:dyDescent="0.3">
      <c r="A3002" s="1" t="s">
        <v>6470</v>
      </c>
      <c r="B3002" s="2">
        <v>45473.759687500002</v>
      </c>
      <c r="C3002" s="1" t="s">
        <v>3389</v>
      </c>
      <c r="D3002" s="1" t="s">
        <v>1787</v>
      </c>
      <c r="E3002" s="1" t="s">
        <v>3479</v>
      </c>
      <c r="F3002" s="1" t="s">
        <v>3467</v>
      </c>
      <c r="G3002" s="1">
        <v>239.26</v>
      </c>
      <c r="H3002" s="1">
        <v>10</v>
      </c>
      <c r="I3002" s="1">
        <f>Sales[[#This Row],[Selling Price]]*H3002</f>
        <v>2392.6</v>
      </c>
      <c r="J3002" s="1">
        <f>VLOOKUP(Sales[[#This Row],[Product ID]],Products[],4,0)</f>
        <v>226.52</v>
      </c>
      <c r="K3002" s="1">
        <f>Sales[[#This Row],[Total Sales]]-Sales[[#This Row],[Cost price]]</f>
        <v>2166.08</v>
      </c>
      <c r="L3002" s="1" t="str">
        <f>TEXT(Sales[[#This Row],[Date and Time]],"dddd")</f>
        <v>Sunday</v>
      </c>
      <c r="M3002" s="1" t="str">
        <f>TEXT(Sales[[#This Row],[Date and Time]],"mm")</f>
        <v>06</v>
      </c>
      <c r="N3002" s="10" t="str">
        <f>TEXT(Sales[[#This Row],[Date and Time]],"mmmm")</f>
        <v>June</v>
      </c>
    </row>
    <row r="3003" spans="1:14" x14ac:dyDescent="0.3">
      <c r="A3003" s="1" t="s">
        <v>6471</v>
      </c>
      <c r="B3003" s="2">
        <v>45467.934062499997</v>
      </c>
      <c r="C3003" s="1" t="s">
        <v>3285</v>
      </c>
      <c r="D3003" s="1" t="s">
        <v>1232</v>
      </c>
      <c r="E3003" s="1" t="s">
        <v>3461</v>
      </c>
      <c r="F3003" s="1" t="s">
        <v>3472</v>
      </c>
      <c r="G3003" s="1">
        <v>1426.42</v>
      </c>
      <c r="H3003" s="1">
        <v>9</v>
      </c>
      <c r="I3003" s="1">
        <f>Sales[[#This Row],[Selling Price]]*H3003</f>
        <v>12837.78</v>
      </c>
      <c r="J3003" s="1">
        <f>VLOOKUP(Sales[[#This Row],[Product ID]],Products[],4,0)</f>
        <v>99.19</v>
      </c>
      <c r="K3003" s="1">
        <f>Sales[[#This Row],[Total Sales]]-Sales[[#This Row],[Cost price]]</f>
        <v>12738.59</v>
      </c>
      <c r="L3003" s="1" t="str">
        <f>TEXT(Sales[[#This Row],[Date and Time]],"dddd")</f>
        <v>Monday</v>
      </c>
      <c r="M3003" s="1" t="str">
        <f>TEXT(Sales[[#This Row],[Date and Time]],"mm")</f>
        <v>06</v>
      </c>
      <c r="N3003" s="10" t="str">
        <f>TEXT(Sales[[#This Row],[Date and Time]],"mmmm")</f>
        <v>June</v>
      </c>
    </row>
    <row r="3004" spans="1:14" x14ac:dyDescent="0.3">
      <c r="A3004" s="1" t="s">
        <v>6472</v>
      </c>
      <c r="B3004" s="2">
        <v>45514.525185185186</v>
      </c>
      <c r="C3004" s="1" t="s">
        <v>3446</v>
      </c>
      <c r="D3004" s="1" t="s">
        <v>2488</v>
      </c>
      <c r="E3004" s="1" t="s">
        <v>3461</v>
      </c>
      <c r="F3004" s="1" t="s">
        <v>3462</v>
      </c>
      <c r="G3004" s="1">
        <v>150.91999999999999</v>
      </c>
      <c r="H3004" s="1">
        <v>7</v>
      </c>
      <c r="I3004" s="1">
        <f>Sales[[#This Row],[Selling Price]]*H3004</f>
        <v>1056.4399999999998</v>
      </c>
      <c r="J3004" s="1">
        <f>VLOOKUP(Sales[[#This Row],[Product ID]],Products[],4,0)</f>
        <v>809.98</v>
      </c>
      <c r="K3004" s="1">
        <f>Sales[[#This Row],[Total Sales]]-Sales[[#This Row],[Cost price]]</f>
        <v>246.45999999999981</v>
      </c>
      <c r="L3004" s="1" t="str">
        <f>TEXT(Sales[[#This Row],[Date and Time]],"dddd")</f>
        <v>Saturday</v>
      </c>
      <c r="M3004" s="1" t="str">
        <f>TEXT(Sales[[#This Row],[Date and Time]],"mm")</f>
        <v>08</v>
      </c>
      <c r="N3004" s="10" t="str">
        <f>TEXT(Sales[[#This Row],[Date and Time]],"mmmm")</f>
        <v>August</v>
      </c>
    </row>
    <row r="3005" spans="1:14" x14ac:dyDescent="0.3">
      <c r="A3005" s="1" t="s">
        <v>6473</v>
      </c>
      <c r="B3005" s="2">
        <v>45567.324618055558</v>
      </c>
      <c r="C3005" s="1" t="s">
        <v>3217</v>
      </c>
      <c r="D3005" s="1" t="s">
        <v>2535</v>
      </c>
      <c r="E3005" s="1" t="s">
        <v>3466</v>
      </c>
      <c r="F3005" s="1" t="s">
        <v>3476</v>
      </c>
      <c r="G3005" s="1">
        <v>1384.46</v>
      </c>
      <c r="H3005" s="1">
        <v>3</v>
      </c>
      <c r="I3005" s="1">
        <f>Sales[[#This Row],[Selling Price]]*H3005</f>
        <v>4153.38</v>
      </c>
      <c r="J3005" s="1">
        <f>VLOOKUP(Sales[[#This Row],[Product ID]],Products[],4,0)</f>
        <v>253.61</v>
      </c>
      <c r="K3005" s="1">
        <f>Sales[[#This Row],[Total Sales]]-Sales[[#This Row],[Cost price]]</f>
        <v>3899.77</v>
      </c>
      <c r="L3005" s="1" t="str">
        <f>TEXT(Sales[[#This Row],[Date and Time]],"dddd")</f>
        <v>Wednesday</v>
      </c>
      <c r="M3005" s="1" t="str">
        <f>TEXT(Sales[[#This Row],[Date and Time]],"mm")</f>
        <v>10</v>
      </c>
      <c r="N3005" s="10" t="str">
        <f>TEXT(Sales[[#This Row],[Date and Time]],"mmmm")</f>
        <v>October</v>
      </c>
    </row>
    <row r="3006" spans="1:14" x14ac:dyDescent="0.3">
      <c r="A3006" s="1" t="s">
        <v>6474</v>
      </c>
      <c r="B3006" s="2">
        <v>45583.23578703704</v>
      </c>
      <c r="C3006" s="1" t="s">
        <v>3283</v>
      </c>
      <c r="D3006" s="1" t="s">
        <v>510</v>
      </c>
      <c r="E3006" s="1" t="s">
        <v>3466</v>
      </c>
      <c r="F3006" s="1" t="s">
        <v>3476</v>
      </c>
      <c r="G3006" s="1">
        <v>584.30999999999995</v>
      </c>
      <c r="H3006" s="1">
        <v>5</v>
      </c>
      <c r="I3006" s="1">
        <f>Sales[[#This Row],[Selling Price]]*H3006</f>
        <v>2921.5499999999997</v>
      </c>
      <c r="J3006" s="1">
        <f>VLOOKUP(Sales[[#This Row],[Product ID]],Products[],4,0)</f>
        <v>462.14</v>
      </c>
      <c r="K3006" s="1">
        <f>Sales[[#This Row],[Total Sales]]-Sales[[#This Row],[Cost price]]</f>
        <v>2459.41</v>
      </c>
      <c r="L3006" s="1" t="str">
        <f>TEXT(Sales[[#This Row],[Date and Time]],"dddd")</f>
        <v>Friday</v>
      </c>
      <c r="M3006" s="1" t="str">
        <f>TEXT(Sales[[#This Row],[Date and Time]],"mm")</f>
        <v>10</v>
      </c>
      <c r="N3006" s="10" t="str">
        <f>TEXT(Sales[[#This Row],[Date and Time]],"mmmm")</f>
        <v>October</v>
      </c>
    </row>
    <row r="3007" spans="1:14" x14ac:dyDescent="0.3">
      <c r="A3007" s="1" t="s">
        <v>6475</v>
      </c>
      <c r="B3007" s="2">
        <v>45492.363553240742</v>
      </c>
      <c r="C3007" s="1" t="s">
        <v>3342</v>
      </c>
      <c r="D3007" s="1" t="s">
        <v>1389</v>
      </c>
      <c r="E3007" s="1" t="s">
        <v>3464</v>
      </c>
      <c r="F3007" s="1" t="s">
        <v>3467</v>
      </c>
      <c r="G3007" s="1">
        <v>640.57000000000005</v>
      </c>
      <c r="H3007" s="1">
        <v>8</v>
      </c>
      <c r="I3007" s="1">
        <f>Sales[[#This Row],[Selling Price]]*H3007</f>
        <v>5124.5600000000004</v>
      </c>
      <c r="J3007" s="1">
        <f>VLOOKUP(Sales[[#This Row],[Product ID]],Products[],4,0)</f>
        <v>961.3</v>
      </c>
      <c r="K3007" s="1">
        <f>Sales[[#This Row],[Total Sales]]-Sales[[#This Row],[Cost price]]</f>
        <v>4163.26</v>
      </c>
      <c r="L3007" s="1" t="str">
        <f>TEXT(Sales[[#This Row],[Date and Time]],"dddd")</f>
        <v>Friday</v>
      </c>
      <c r="M3007" s="1" t="str">
        <f>TEXT(Sales[[#This Row],[Date and Time]],"mm")</f>
        <v>07</v>
      </c>
      <c r="N3007" s="10" t="str">
        <f>TEXT(Sales[[#This Row],[Date and Time]],"mmmm")</f>
        <v>July</v>
      </c>
    </row>
    <row r="3008" spans="1:14" x14ac:dyDescent="0.3">
      <c r="A3008" s="1" t="s">
        <v>6476</v>
      </c>
      <c r="B3008" s="2">
        <v>45456.454328703701</v>
      </c>
      <c r="C3008" s="1" t="s">
        <v>3330</v>
      </c>
      <c r="D3008" s="1" t="s">
        <v>3005</v>
      </c>
      <c r="E3008" s="1" t="s">
        <v>3471</v>
      </c>
      <c r="F3008" s="1" t="s">
        <v>3472</v>
      </c>
      <c r="G3008" s="1">
        <v>724.82</v>
      </c>
      <c r="H3008" s="1">
        <v>9</v>
      </c>
      <c r="I3008" s="1">
        <f>Sales[[#This Row],[Selling Price]]*H3008</f>
        <v>6523.38</v>
      </c>
      <c r="J3008" s="1">
        <f>VLOOKUP(Sales[[#This Row],[Product ID]],Products[],4,0)</f>
        <v>368.23</v>
      </c>
      <c r="K3008" s="1">
        <f>Sales[[#This Row],[Total Sales]]-Sales[[#This Row],[Cost price]]</f>
        <v>6155.15</v>
      </c>
      <c r="L3008" s="1" t="str">
        <f>TEXT(Sales[[#This Row],[Date and Time]],"dddd")</f>
        <v>Thursday</v>
      </c>
      <c r="M3008" s="1" t="str">
        <f>TEXT(Sales[[#This Row],[Date and Time]],"mm")</f>
        <v>06</v>
      </c>
      <c r="N3008" s="10" t="str">
        <f>TEXT(Sales[[#This Row],[Date and Time]],"mmmm")</f>
        <v>June</v>
      </c>
    </row>
    <row r="3009" spans="1:14" x14ac:dyDescent="0.3">
      <c r="A3009" s="1" t="s">
        <v>6477</v>
      </c>
      <c r="B3009" s="2">
        <v>45469.738576388889</v>
      </c>
      <c r="C3009" s="1" t="s">
        <v>3321</v>
      </c>
      <c r="D3009" s="1" t="s">
        <v>3187</v>
      </c>
      <c r="E3009" s="1" t="s">
        <v>3471</v>
      </c>
      <c r="F3009" s="1" t="s">
        <v>3472</v>
      </c>
      <c r="G3009" s="1">
        <v>281.77999999999997</v>
      </c>
      <c r="H3009" s="1">
        <v>3</v>
      </c>
      <c r="I3009" s="1">
        <f>Sales[[#This Row],[Selling Price]]*H3009</f>
        <v>845.33999999999992</v>
      </c>
      <c r="J3009" s="1">
        <f>VLOOKUP(Sales[[#This Row],[Product ID]],Products[],4,0)</f>
        <v>57.64</v>
      </c>
      <c r="K3009" s="1">
        <f>Sales[[#This Row],[Total Sales]]-Sales[[#This Row],[Cost price]]</f>
        <v>787.69999999999993</v>
      </c>
      <c r="L3009" s="1" t="str">
        <f>TEXT(Sales[[#This Row],[Date and Time]],"dddd")</f>
        <v>Wednesday</v>
      </c>
      <c r="M3009" s="1" t="str">
        <f>TEXT(Sales[[#This Row],[Date and Time]],"mm")</f>
        <v>06</v>
      </c>
      <c r="N3009" s="10" t="str">
        <f>TEXT(Sales[[#This Row],[Date and Time]],"mmmm")</f>
        <v>June</v>
      </c>
    </row>
    <row r="3010" spans="1:14" x14ac:dyDescent="0.3">
      <c r="A3010" s="1" t="s">
        <v>6478</v>
      </c>
      <c r="B3010" s="2">
        <v>45446.405358796299</v>
      </c>
      <c r="C3010" s="1" t="s">
        <v>3407</v>
      </c>
      <c r="D3010" s="1" t="s">
        <v>2358</v>
      </c>
      <c r="E3010" s="1" t="s">
        <v>3466</v>
      </c>
      <c r="F3010" s="1" t="s">
        <v>3462</v>
      </c>
      <c r="G3010" s="1">
        <v>108.85</v>
      </c>
      <c r="H3010" s="1">
        <v>3</v>
      </c>
      <c r="I3010" s="1">
        <f>Sales[[#This Row],[Selling Price]]*H3010</f>
        <v>326.54999999999995</v>
      </c>
      <c r="J3010" s="1">
        <f>VLOOKUP(Sales[[#This Row],[Product ID]],Products[],4,0)</f>
        <v>37.53</v>
      </c>
      <c r="K3010" s="1">
        <f>Sales[[#This Row],[Total Sales]]-Sales[[#This Row],[Cost price]]</f>
        <v>289.02</v>
      </c>
      <c r="L3010" s="1" t="str">
        <f>TEXT(Sales[[#This Row],[Date and Time]],"dddd")</f>
        <v>Monday</v>
      </c>
      <c r="M3010" s="1" t="str">
        <f>TEXT(Sales[[#This Row],[Date and Time]],"mm")</f>
        <v>06</v>
      </c>
      <c r="N3010" s="10" t="str">
        <f>TEXT(Sales[[#This Row],[Date and Time]],"mmmm")</f>
        <v>June</v>
      </c>
    </row>
    <row r="3011" spans="1:14" x14ac:dyDescent="0.3">
      <c r="A3011" s="1" t="s">
        <v>6479</v>
      </c>
      <c r="B3011" s="2">
        <v>45605.387361111112</v>
      </c>
      <c r="C3011" s="1" t="s">
        <v>3360</v>
      </c>
      <c r="D3011" s="1" t="s">
        <v>1007</v>
      </c>
      <c r="E3011" s="1" t="s">
        <v>3464</v>
      </c>
      <c r="F3011" s="1" t="s">
        <v>3467</v>
      </c>
      <c r="G3011" s="1">
        <v>934.81</v>
      </c>
      <c r="H3011" s="1">
        <v>3</v>
      </c>
      <c r="I3011" s="1">
        <f>Sales[[#This Row],[Selling Price]]*H3011</f>
        <v>2804.43</v>
      </c>
      <c r="J3011" s="1">
        <f>VLOOKUP(Sales[[#This Row],[Product ID]],Products[],4,0)</f>
        <v>434.88</v>
      </c>
      <c r="K3011" s="1">
        <f>Sales[[#This Row],[Total Sales]]-Sales[[#This Row],[Cost price]]</f>
        <v>2369.5499999999997</v>
      </c>
      <c r="L3011" s="1" t="str">
        <f>TEXT(Sales[[#This Row],[Date and Time]],"dddd")</f>
        <v>Saturday</v>
      </c>
      <c r="M3011" s="1" t="str">
        <f>TEXT(Sales[[#This Row],[Date and Time]],"mm")</f>
        <v>11</v>
      </c>
      <c r="N3011" s="10" t="str">
        <f>TEXT(Sales[[#This Row],[Date and Time]],"mmmm")</f>
        <v>November</v>
      </c>
    </row>
    <row r="3012" spans="1:14" x14ac:dyDescent="0.3">
      <c r="A3012" s="1" t="s">
        <v>6480</v>
      </c>
      <c r="B3012" s="2">
        <v>45567.806354166663</v>
      </c>
      <c r="C3012" s="1" t="s">
        <v>3331</v>
      </c>
      <c r="D3012" s="1" t="s">
        <v>1598</v>
      </c>
      <c r="E3012" s="1" t="s">
        <v>3466</v>
      </c>
      <c r="F3012" s="1" t="s">
        <v>3462</v>
      </c>
      <c r="G3012" s="1">
        <v>1651.4</v>
      </c>
      <c r="H3012" s="1">
        <v>1</v>
      </c>
      <c r="I3012" s="1">
        <f>Sales[[#This Row],[Selling Price]]*H3012</f>
        <v>1651.4</v>
      </c>
      <c r="J3012" s="1">
        <f>VLOOKUP(Sales[[#This Row],[Product ID]],Products[],4,0)</f>
        <v>799.06</v>
      </c>
      <c r="K3012" s="1">
        <f>Sales[[#This Row],[Total Sales]]-Sales[[#This Row],[Cost price]]</f>
        <v>852.34000000000015</v>
      </c>
      <c r="L3012" s="1" t="str">
        <f>TEXT(Sales[[#This Row],[Date and Time]],"dddd")</f>
        <v>Wednesday</v>
      </c>
      <c r="M3012" s="1" t="str">
        <f>TEXT(Sales[[#This Row],[Date and Time]],"mm")</f>
        <v>10</v>
      </c>
      <c r="N3012" s="10" t="str">
        <f>TEXT(Sales[[#This Row],[Date and Time]],"mmmm")</f>
        <v>October</v>
      </c>
    </row>
    <row r="3013" spans="1:14" x14ac:dyDescent="0.3">
      <c r="A3013" s="1" t="s">
        <v>6481</v>
      </c>
      <c r="B3013" s="2">
        <v>45564.223414351851</v>
      </c>
      <c r="C3013" s="1" t="s">
        <v>3329</v>
      </c>
      <c r="D3013" s="1" t="s">
        <v>2730</v>
      </c>
      <c r="E3013" s="1" t="s">
        <v>3479</v>
      </c>
      <c r="F3013" s="1" t="s">
        <v>3469</v>
      </c>
      <c r="G3013" s="1">
        <v>945.14</v>
      </c>
      <c r="H3013" s="1">
        <v>5</v>
      </c>
      <c r="I3013" s="1">
        <f>Sales[[#This Row],[Selling Price]]*H3013</f>
        <v>4725.7</v>
      </c>
      <c r="J3013" s="1">
        <f>VLOOKUP(Sales[[#This Row],[Product ID]],Products[],4,0)</f>
        <v>596.91999999999996</v>
      </c>
      <c r="K3013" s="1">
        <f>Sales[[#This Row],[Total Sales]]-Sales[[#This Row],[Cost price]]</f>
        <v>4128.78</v>
      </c>
      <c r="L3013" s="1" t="str">
        <f>TEXT(Sales[[#This Row],[Date and Time]],"dddd")</f>
        <v>Sunday</v>
      </c>
      <c r="M3013" s="1" t="str">
        <f>TEXT(Sales[[#This Row],[Date and Time]],"mm")</f>
        <v>09</v>
      </c>
      <c r="N3013" s="10" t="str">
        <f>TEXT(Sales[[#This Row],[Date and Time]],"mmmm")</f>
        <v>September</v>
      </c>
    </row>
    <row r="3014" spans="1:14" x14ac:dyDescent="0.3">
      <c r="A3014" s="1" t="s">
        <v>6482</v>
      </c>
      <c r="B3014" s="2">
        <v>45341.612256944441</v>
      </c>
      <c r="C3014" s="1" t="s">
        <v>3386</v>
      </c>
      <c r="D3014" s="1" t="s">
        <v>486</v>
      </c>
      <c r="E3014" s="1" t="s">
        <v>3466</v>
      </c>
      <c r="F3014" s="1" t="s">
        <v>3476</v>
      </c>
      <c r="G3014" s="1">
        <v>458.37</v>
      </c>
      <c r="H3014" s="1">
        <v>10</v>
      </c>
      <c r="I3014" s="1">
        <f>Sales[[#This Row],[Selling Price]]*H3014</f>
        <v>4583.7</v>
      </c>
      <c r="J3014" s="1">
        <f>VLOOKUP(Sales[[#This Row],[Product ID]],Products[],4,0)</f>
        <v>751.27</v>
      </c>
      <c r="K3014" s="1">
        <f>Sales[[#This Row],[Total Sales]]-Sales[[#This Row],[Cost price]]</f>
        <v>3832.43</v>
      </c>
      <c r="L3014" s="1" t="str">
        <f>TEXT(Sales[[#This Row],[Date and Time]],"dddd")</f>
        <v>Monday</v>
      </c>
      <c r="M3014" s="1" t="str">
        <f>TEXT(Sales[[#This Row],[Date and Time]],"mm")</f>
        <v>02</v>
      </c>
      <c r="N3014" s="10" t="str">
        <f>TEXT(Sales[[#This Row],[Date and Time]],"mmmm")</f>
        <v>February</v>
      </c>
    </row>
    <row r="3015" spans="1:14" x14ac:dyDescent="0.3">
      <c r="A3015" s="1" t="s">
        <v>6483</v>
      </c>
      <c r="B3015" s="2">
        <v>45601.295694444445</v>
      </c>
      <c r="C3015" s="1" t="s">
        <v>3400</v>
      </c>
      <c r="D3015" s="1" t="s">
        <v>150</v>
      </c>
      <c r="E3015" s="1" t="s">
        <v>3479</v>
      </c>
      <c r="F3015" s="1" t="s">
        <v>3467</v>
      </c>
      <c r="G3015" s="1">
        <v>1953.42</v>
      </c>
      <c r="H3015" s="1">
        <v>1</v>
      </c>
      <c r="I3015" s="1">
        <f>Sales[[#This Row],[Selling Price]]*H3015</f>
        <v>1953.42</v>
      </c>
      <c r="J3015" s="1">
        <f>VLOOKUP(Sales[[#This Row],[Product ID]],Products[],4,0)</f>
        <v>257.93</v>
      </c>
      <c r="K3015" s="1">
        <f>Sales[[#This Row],[Total Sales]]-Sales[[#This Row],[Cost price]]</f>
        <v>1695.49</v>
      </c>
      <c r="L3015" s="1" t="str">
        <f>TEXT(Sales[[#This Row],[Date and Time]],"dddd")</f>
        <v>Tuesday</v>
      </c>
      <c r="M3015" s="1" t="str">
        <f>TEXT(Sales[[#This Row],[Date and Time]],"mm")</f>
        <v>11</v>
      </c>
      <c r="N3015" s="10" t="str">
        <f>TEXT(Sales[[#This Row],[Date and Time]],"mmmm")</f>
        <v>November</v>
      </c>
    </row>
    <row r="3016" spans="1:14" x14ac:dyDescent="0.3">
      <c r="A3016" s="1" t="s">
        <v>6484</v>
      </c>
      <c r="B3016" s="2">
        <v>45608.202627314815</v>
      </c>
      <c r="C3016" s="1" t="s">
        <v>3420</v>
      </c>
      <c r="D3016" s="1" t="s">
        <v>2375</v>
      </c>
      <c r="E3016" s="1" t="s">
        <v>3471</v>
      </c>
      <c r="F3016" s="1" t="s">
        <v>3462</v>
      </c>
      <c r="G3016" s="1">
        <v>1216.23</v>
      </c>
      <c r="H3016" s="1">
        <v>1</v>
      </c>
      <c r="I3016" s="1">
        <f>Sales[[#This Row],[Selling Price]]*H3016</f>
        <v>1216.23</v>
      </c>
      <c r="J3016" s="1">
        <f>VLOOKUP(Sales[[#This Row],[Product ID]],Products[],4,0)</f>
        <v>692.47</v>
      </c>
      <c r="K3016" s="1">
        <f>Sales[[#This Row],[Total Sales]]-Sales[[#This Row],[Cost price]]</f>
        <v>523.76</v>
      </c>
      <c r="L3016" s="1" t="str">
        <f>TEXT(Sales[[#This Row],[Date and Time]],"dddd")</f>
        <v>Tuesday</v>
      </c>
      <c r="M3016" s="1" t="str">
        <f>TEXT(Sales[[#This Row],[Date and Time]],"mm")</f>
        <v>11</v>
      </c>
      <c r="N3016" s="10" t="str">
        <f>TEXT(Sales[[#This Row],[Date and Time]],"mmmm")</f>
        <v>November</v>
      </c>
    </row>
    <row r="3017" spans="1:14" x14ac:dyDescent="0.3">
      <c r="A3017" s="1" t="s">
        <v>6485</v>
      </c>
      <c r="B3017" s="2">
        <v>45448.736944444441</v>
      </c>
      <c r="C3017" s="1" t="s">
        <v>3297</v>
      </c>
      <c r="D3017" s="1" t="s">
        <v>1261</v>
      </c>
      <c r="E3017" s="1" t="s">
        <v>3464</v>
      </c>
      <c r="F3017" s="1" t="s">
        <v>3469</v>
      </c>
      <c r="G3017" s="1">
        <v>367.94</v>
      </c>
      <c r="H3017" s="1">
        <v>1</v>
      </c>
      <c r="I3017" s="1">
        <f>Sales[[#This Row],[Selling Price]]*H3017</f>
        <v>367.94</v>
      </c>
      <c r="J3017" s="1">
        <f>VLOOKUP(Sales[[#This Row],[Product ID]],Products[],4,0)</f>
        <v>821.78</v>
      </c>
      <c r="K3017" s="1">
        <f>Sales[[#This Row],[Total Sales]]-Sales[[#This Row],[Cost price]]</f>
        <v>-453.84</v>
      </c>
      <c r="L3017" s="1" t="str">
        <f>TEXT(Sales[[#This Row],[Date and Time]],"dddd")</f>
        <v>Wednesday</v>
      </c>
      <c r="M3017" s="1" t="str">
        <f>TEXT(Sales[[#This Row],[Date and Time]],"mm")</f>
        <v>06</v>
      </c>
      <c r="N3017" s="10" t="str">
        <f>TEXT(Sales[[#This Row],[Date and Time]],"mmmm")</f>
        <v>June</v>
      </c>
    </row>
    <row r="3018" spans="1:14" x14ac:dyDescent="0.3">
      <c r="A3018" s="1" t="s">
        <v>6486</v>
      </c>
      <c r="B3018" s="2">
        <v>45365.905717592592</v>
      </c>
      <c r="C3018" s="1" t="s">
        <v>3226</v>
      </c>
      <c r="D3018" s="1" t="s">
        <v>453</v>
      </c>
      <c r="E3018" s="1" t="s">
        <v>3479</v>
      </c>
      <c r="F3018" s="1" t="s">
        <v>3469</v>
      </c>
      <c r="G3018" s="1">
        <v>1690.09</v>
      </c>
      <c r="H3018" s="1">
        <v>5</v>
      </c>
      <c r="I3018" s="1">
        <f>Sales[[#This Row],[Selling Price]]*H3018</f>
        <v>8450.4499999999989</v>
      </c>
      <c r="J3018" s="1">
        <f>VLOOKUP(Sales[[#This Row],[Product ID]],Products[],4,0)</f>
        <v>809.47</v>
      </c>
      <c r="K3018" s="1">
        <f>Sales[[#This Row],[Total Sales]]-Sales[[#This Row],[Cost price]]</f>
        <v>7640.9799999999987</v>
      </c>
      <c r="L3018" s="1" t="str">
        <f>TEXT(Sales[[#This Row],[Date and Time]],"dddd")</f>
        <v>Thursday</v>
      </c>
      <c r="M3018" s="1" t="str">
        <f>TEXT(Sales[[#This Row],[Date and Time]],"mm")</f>
        <v>03</v>
      </c>
      <c r="N3018" s="10" t="str">
        <f>TEXT(Sales[[#This Row],[Date and Time]],"mmmm")</f>
        <v>March</v>
      </c>
    </row>
    <row r="3019" spans="1:14" x14ac:dyDescent="0.3">
      <c r="A3019" s="1" t="s">
        <v>6487</v>
      </c>
      <c r="B3019" s="2">
        <v>45493.28465277778</v>
      </c>
      <c r="C3019" s="1" t="s">
        <v>3223</v>
      </c>
      <c r="D3019" s="1" t="s">
        <v>1436</v>
      </c>
      <c r="E3019" s="1" t="s">
        <v>3479</v>
      </c>
      <c r="F3019" s="1" t="s">
        <v>3469</v>
      </c>
      <c r="G3019" s="1">
        <v>1529.91</v>
      </c>
      <c r="H3019" s="1">
        <v>1</v>
      </c>
      <c r="I3019" s="1">
        <f>Sales[[#This Row],[Selling Price]]*H3019</f>
        <v>1529.91</v>
      </c>
      <c r="J3019" s="1">
        <f>VLOOKUP(Sales[[#This Row],[Product ID]],Products[],4,0)</f>
        <v>454.08</v>
      </c>
      <c r="K3019" s="1">
        <f>Sales[[#This Row],[Total Sales]]-Sales[[#This Row],[Cost price]]</f>
        <v>1075.8300000000002</v>
      </c>
      <c r="L3019" s="1" t="str">
        <f>TEXT(Sales[[#This Row],[Date and Time]],"dddd")</f>
        <v>Saturday</v>
      </c>
      <c r="M3019" s="1" t="str">
        <f>TEXT(Sales[[#This Row],[Date and Time]],"mm")</f>
        <v>07</v>
      </c>
      <c r="N3019" s="10" t="str">
        <f>TEXT(Sales[[#This Row],[Date and Time]],"mmmm")</f>
        <v>July</v>
      </c>
    </row>
    <row r="3020" spans="1:14" x14ac:dyDescent="0.3">
      <c r="A3020" s="1" t="s">
        <v>6488</v>
      </c>
      <c r="B3020" s="2">
        <v>45555.578576388885</v>
      </c>
      <c r="C3020" s="1" t="s">
        <v>3326</v>
      </c>
      <c r="D3020" s="1" t="s">
        <v>2092</v>
      </c>
      <c r="E3020" s="1" t="s">
        <v>3464</v>
      </c>
      <c r="F3020" s="1" t="s">
        <v>3462</v>
      </c>
      <c r="G3020" s="1">
        <v>448.57</v>
      </c>
      <c r="H3020" s="1">
        <v>2</v>
      </c>
      <c r="I3020" s="1">
        <f>Sales[[#This Row],[Selling Price]]*H3020</f>
        <v>897.14</v>
      </c>
      <c r="J3020" s="1">
        <f>VLOOKUP(Sales[[#This Row],[Product ID]],Products[],4,0)</f>
        <v>703.67</v>
      </c>
      <c r="K3020" s="1">
        <f>Sales[[#This Row],[Total Sales]]-Sales[[#This Row],[Cost price]]</f>
        <v>193.47000000000003</v>
      </c>
      <c r="L3020" s="1" t="str">
        <f>TEXT(Sales[[#This Row],[Date and Time]],"dddd")</f>
        <v>Friday</v>
      </c>
      <c r="M3020" s="1" t="str">
        <f>TEXT(Sales[[#This Row],[Date and Time]],"mm")</f>
        <v>09</v>
      </c>
      <c r="N3020" s="10" t="str">
        <f>TEXT(Sales[[#This Row],[Date and Time]],"mmmm")</f>
        <v>September</v>
      </c>
    </row>
    <row r="3021" spans="1:14" x14ac:dyDescent="0.3">
      <c r="A3021" s="1" t="s">
        <v>6489</v>
      </c>
      <c r="B3021" s="2">
        <v>45569.875555555554</v>
      </c>
      <c r="C3021" s="1" t="s">
        <v>3343</v>
      </c>
      <c r="D3021" s="1" t="s">
        <v>1951</v>
      </c>
      <c r="E3021" s="1" t="s">
        <v>3461</v>
      </c>
      <c r="F3021" s="1" t="s">
        <v>3462</v>
      </c>
      <c r="G3021" s="1">
        <v>473.8</v>
      </c>
      <c r="H3021" s="1">
        <v>9</v>
      </c>
      <c r="I3021" s="1">
        <f>Sales[[#This Row],[Selling Price]]*H3021</f>
        <v>4264.2</v>
      </c>
      <c r="J3021" s="1">
        <f>VLOOKUP(Sales[[#This Row],[Product ID]],Products[],4,0)</f>
        <v>105.91</v>
      </c>
      <c r="K3021" s="1">
        <f>Sales[[#This Row],[Total Sales]]-Sales[[#This Row],[Cost price]]</f>
        <v>4158.29</v>
      </c>
      <c r="L3021" s="1" t="str">
        <f>TEXT(Sales[[#This Row],[Date and Time]],"dddd")</f>
        <v>Friday</v>
      </c>
      <c r="M3021" s="1" t="str">
        <f>TEXT(Sales[[#This Row],[Date and Time]],"mm")</f>
        <v>10</v>
      </c>
      <c r="N3021" s="10" t="str">
        <f>TEXT(Sales[[#This Row],[Date and Time]],"mmmm")</f>
        <v>October</v>
      </c>
    </row>
    <row r="3022" spans="1:14" x14ac:dyDescent="0.3">
      <c r="A3022" s="1" t="s">
        <v>6490</v>
      </c>
      <c r="B3022" s="2">
        <v>45502.994340277779</v>
      </c>
      <c r="C3022" s="1" t="s">
        <v>3423</v>
      </c>
      <c r="D3022" s="1" t="s">
        <v>723</v>
      </c>
      <c r="E3022" s="1" t="s">
        <v>3479</v>
      </c>
      <c r="F3022" s="1" t="s">
        <v>3472</v>
      </c>
      <c r="G3022" s="1">
        <v>814.17</v>
      </c>
      <c r="H3022" s="1">
        <v>7</v>
      </c>
      <c r="I3022" s="1">
        <f>Sales[[#This Row],[Selling Price]]*H3022</f>
        <v>5699.19</v>
      </c>
      <c r="J3022" s="1">
        <f>VLOOKUP(Sales[[#This Row],[Product ID]],Products[],4,0)</f>
        <v>388.3</v>
      </c>
      <c r="K3022" s="1">
        <f>Sales[[#This Row],[Total Sales]]-Sales[[#This Row],[Cost price]]</f>
        <v>5310.8899999999994</v>
      </c>
      <c r="L3022" s="1" t="str">
        <f>TEXT(Sales[[#This Row],[Date and Time]],"dddd")</f>
        <v>Monday</v>
      </c>
      <c r="M3022" s="1" t="str">
        <f>TEXT(Sales[[#This Row],[Date and Time]],"mm")</f>
        <v>07</v>
      </c>
      <c r="N3022" s="10" t="str">
        <f>TEXT(Sales[[#This Row],[Date and Time]],"mmmm")</f>
        <v>July</v>
      </c>
    </row>
    <row r="3023" spans="1:14" x14ac:dyDescent="0.3">
      <c r="A3023" s="1" t="s">
        <v>6491</v>
      </c>
      <c r="B3023" s="2">
        <v>45592.279363425929</v>
      </c>
      <c r="C3023" s="1" t="s">
        <v>3330</v>
      </c>
      <c r="D3023" s="1" t="s">
        <v>1010</v>
      </c>
      <c r="E3023" s="1" t="s">
        <v>3471</v>
      </c>
      <c r="F3023" s="1" t="s">
        <v>3467</v>
      </c>
      <c r="G3023" s="1">
        <v>318.19</v>
      </c>
      <c r="H3023" s="1">
        <v>5</v>
      </c>
      <c r="I3023" s="1">
        <f>Sales[[#This Row],[Selling Price]]*H3023</f>
        <v>1590.95</v>
      </c>
      <c r="J3023" s="1">
        <f>VLOOKUP(Sales[[#This Row],[Product ID]],Products[],4,0)</f>
        <v>368.23</v>
      </c>
      <c r="K3023" s="1">
        <f>Sales[[#This Row],[Total Sales]]-Sales[[#This Row],[Cost price]]</f>
        <v>1222.72</v>
      </c>
      <c r="L3023" s="1" t="str">
        <f>TEXT(Sales[[#This Row],[Date and Time]],"dddd")</f>
        <v>Sunday</v>
      </c>
      <c r="M3023" s="1" t="str">
        <f>TEXT(Sales[[#This Row],[Date and Time]],"mm")</f>
        <v>10</v>
      </c>
      <c r="N3023" s="10" t="str">
        <f>TEXT(Sales[[#This Row],[Date and Time]],"mmmm")</f>
        <v>October</v>
      </c>
    </row>
    <row r="3024" spans="1:14" x14ac:dyDescent="0.3">
      <c r="A3024" s="1" t="s">
        <v>6492</v>
      </c>
      <c r="B3024" s="2">
        <v>45564.942187499997</v>
      </c>
      <c r="C3024" s="1" t="s">
        <v>3217</v>
      </c>
      <c r="D3024" s="1" t="s">
        <v>348</v>
      </c>
      <c r="E3024" s="1" t="s">
        <v>3466</v>
      </c>
      <c r="F3024" s="1" t="s">
        <v>3467</v>
      </c>
      <c r="G3024" s="1">
        <v>149.78</v>
      </c>
      <c r="H3024" s="1">
        <v>5</v>
      </c>
      <c r="I3024" s="1">
        <f>Sales[[#This Row],[Selling Price]]*H3024</f>
        <v>748.9</v>
      </c>
      <c r="J3024" s="1">
        <f>VLOOKUP(Sales[[#This Row],[Product ID]],Products[],4,0)</f>
        <v>253.61</v>
      </c>
      <c r="K3024" s="1">
        <f>Sales[[#This Row],[Total Sales]]-Sales[[#This Row],[Cost price]]</f>
        <v>495.28999999999996</v>
      </c>
      <c r="L3024" s="1" t="str">
        <f>TEXT(Sales[[#This Row],[Date and Time]],"dddd")</f>
        <v>Sunday</v>
      </c>
      <c r="M3024" s="1" t="str">
        <f>TEXT(Sales[[#This Row],[Date and Time]],"mm")</f>
        <v>09</v>
      </c>
      <c r="N3024" s="10" t="str">
        <f>TEXT(Sales[[#This Row],[Date and Time]],"mmmm")</f>
        <v>September</v>
      </c>
    </row>
    <row r="3025" spans="1:14" x14ac:dyDescent="0.3">
      <c r="A3025" s="1" t="s">
        <v>6493</v>
      </c>
      <c r="B3025" s="2">
        <v>45564.724409722221</v>
      </c>
      <c r="C3025" s="1" t="s">
        <v>3284</v>
      </c>
      <c r="D3025" s="1" t="s">
        <v>1309</v>
      </c>
      <c r="E3025" s="1" t="s">
        <v>3464</v>
      </c>
      <c r="F3025" s="1" t="s">
        <v>3462</v>
      </c>
      <c r="G3025" s="1">
        <v>1491.32</v>
      </c>
      <c r="H3025" s="1">
        <v>4</v>
      </c>
      <c r="I3025" s="1">
        <f>Sales[[#This Row],[Selling Price]]*H3025</f>
        <v>5965.28</v>
      </c>
      <c r="J3025" s="1">
        <f>VLOOKUP(Sales[[#This Row],[Product ID]],Products[],4,0)</f>
        <v>644.58000000000004</v>
      </c>
      <c r="K3025" s="1">
        <f>Sales[[#This Row],[Total Sales]]-Sales[[#This Row],[Cost price]]</f>
        <v>5320.7</v>
      </c>
      <c r="L3025" s="1" t="str">
        <f>TEXT(Sales[[#This Row],[Date and Time]],"dddd")</f>
        <v>Sunday</v>
      </c>
      <c r="M3025" s="1" t="str">
        <f>TEXT(Sales[[#This Row],[Date and Time]],"mm")</f>
        <v>09</v>
      </c>
      <c r="N3025" s="10" t="str">
        <f>TEXT(Sales[[#This Row],[Date and Time]],"mmmm")</f>
        <v>September</v>
      </c>
    </row>
    <row r="3026" spans="1:14" x14ac:dyDescent="0.3">
      <c r="A3026" s="1" t="s">
        <v>6494</v>
      </c>
      <c r="B3026" s="2">
        <v>45511.256238425929</v>
      </c>
      <c r="C3026" s="1" t="s">
        <v>3327</v>
      </c>
      <c r="D3026" s="1" t="s">
        <v>2696</v>
      </c>
      <c r="E3026" s="1" t="s">
        <v>3466</v>
      </c>
      <c r="F3026" s="1" t="s">
        <v>3462</v>
      </c>
      <c r="G3026" s="1">
        <v>524.19000000000005</v>
      </c>
      <c r="H3026" s="1">
        <v>2</v>
      </c>
      <c r="I3026" s="1">
        <f>Sales[[#This Row],[Selling Price]]*H3026</f>
        <v>1048.3800000000001</v>
      </c>
      <c r="J3026" s="1">
        <f>VLOOKUP(Sales[[#This Row],[Product ID]],Products[],4,0)</f>
        <v>984.71</v>
      </c>
      <c r="K3026" s="1">
        <f>Sales[[#This Row],[Total Sales]]-Sales[[#This Row],[Cost price]]</f>
        <v>63.670000000000073</v>
      </c>
      <c r="L3026" s="1" t="str">
        <f>TEXT(Sales[[#This Row],[Date and Time]],"dddd")</f>
        <v>Wednesday</v>
      </c>
      <c r="M3026" s="1" t="str">
        <f>TEXT(Sales[[#This Row],[Date and Time]],"mm")</f>
        <v>08</v>
      </c>
      <c r="N3026" s="10" t="str">
        <f>TEXT(Sales[[#This Row],[Date and Time]],"mmmm")</f>
        <v>August</v>
      </c>
    </row>
    <row r="3027" spans="1:14" x14ac:dyDescent="0.3">
      <c r="A3027" s="1" t="s">
        <v>6495</v>
      </c>
      <c r="B3027" s="2">
        <v>45451.160601851851</v>
      </c>
      <c r="C3027" s="1" t="s">
        <v>3284</v>
      </c>
      <c r="D3027" s="1" t="s">
        <v>1707</v>
      </c>
      <c r="E3027" s="1" t="s">
        <v>3471</v>
      </c>
      <c r="F3027" s="1" t="s">
        <v>3462</v>
      </c>
      <c r="G3027" s="1">
        <v>86.92</v>
      </c>
      <c r="H3027" s="1">
        <v>3</v>
      </c>
      <c r="I3027" s="1">
        <f>Sales[[#This Row],[Selling Price]]*H3027</f>
        <v>260.76</v>
      </c>
      <c r="J3027" s="1">
        <f>VLOOKUP(Sales[[#This Row],[Product ID]],Products[],4,0)</f>
        <v>644.58000000000004</v>
      </c>
      <c r="K3027" s="1">
        <f>Sales[[#This Row],[Total Sales]]-Sales[[#This Row],[Cost price]]</f>
        <v>-383.82000000000005</v>
      </c>
      <c r="L3027" s="1" t="str">
        <f>TEXT(Sales[[#This Row],[Date and Time]],"dddd")</f>
        <v>Saturday</v>
      </c>
      <c r="M3027" s="1" t="str">
        <f>TEXT(Sales[[#This Row],[Date and Time]],"mm")</f>
        <v>06</v>
      </c>
      <c r="N3027" s="10" t="str">
        <f>TEXT(Sales[[#This Row],[Date and Time]],"mmmm")</f>
        <v>June</v>
      </c>
    </row>
    <row r="3028" spans="1:14" x14ac:dyDescent="0.3">
      <c r="A3028" s="1" t="s">
        <v>6496</v>
      </c>
      <c r="B3028" s="2">
        <v>45391.512766203705</v>
      </c>
      <c r="C3028" s="1" t="s">
        <v>3369</v>
      </c>
      <c r="D3028" s="1" t="s">
        <v>1393</v>
      </c>
      <c r="E3028" s="1" t="s">
        <v>3471</v>
      </c>
      <c r="F3028" s="1" t="s">
        <v>3462</v>
      </c>
      <c r="G3028" s="1">
        <v>52.22</v>
      </c>
      <c r="H3028" s="1">
        <v>6</v>
      </c>
      <c r="I3028" s="1">
        <f>Sales[[#This Row],[Selling Price]]*H3028</f>
        <v>313.32</v>
      </c>
      <c r="J3028" s="1">
        <f>VLOOKUP(Sales[[#This Row],[Product ID]],Products[],4,0)</f>
        <v>417.49</v>
      </c>
      <c r="K3028" s="1">
        <f>Sales[[#This Row],[Total Sales]]-Sales[[#This Row],[Cost price]]</f>
        <v>-104.17000000000002</v>
      </c>
      <c r="L3028" s="1" t="str">
        <f>TEXT(Sales[[#This Row],[Date and Time]],"dddd")</f>
        <v>Tuesday</v>
      </c>
      <c r="M3028" s="1" t="str">
        <f>TEXT(Sales[[#This Row],[Date and Time]],"mm")</f>
        <v>04</v>
      </c>
      <c r="N3028" s="10" t="str">
        <f>TEXT(Sales[[#This Row],[Date and Time]],"mmmm")</f>
        <v>April</v>
      </c>
    </row>
    <row r="3029" spans="1:14" x14ac:dyDescent="0.3">
      <c r="A3029" s="1" t="s">
        <v>6497</v>
      </c>
      <c r="B3029" s="2">
        <v>45391.051608796297</v>
      </c>
      <c r="C3029" s="1" t="s">
        <v>3318</v>
      </c>
      <c r="D3029" s="1" t="s">
        <v>172</v>
      </c>
      <c r="E3029" s="1" t="s">
        <v>3479</v>
      </c>
      <c r="F3029" s="1" t="s">
        <v>3472</v>
      </c>
      <c r="G3029" s="1">
        <v>277.11</v>
      </c>
      <c r="H3029" s="1">
        <v>8</v>
      </c>
      <c r="I3029" s="1">
        <f>Sales[[#This Row],[Selling Price]]*H3029</f>
        <v>2216.88</v>
      </c>
      <c r="J3029" s="1">
        <f>VLOOKUP(Sales[[#This Row],[Product ID]],Products[],4,0)</f>
        <v>69.03</v>
      </c>
      <c r="K3029" s="1">
        <f>Sales[[#This Row],[Total Sales]]-Sales[[#This Row],[Cost price]]</f>
        <v>2147.85</v>
      </c>
      <c r="L3029" s="1" t="str">
        <f>TEXT(Sales[[#This Row],[Date and Time]],"dddd")</f>
        <v>Tuesday</v>
      </c>
      <c r="M3029" s="1" t="str">
        <f>TEXT(Sales[[#This Row],[Date and Time]],"mm")</f>
        <v>04</v>
      </c>
      <c r="N3029" s="10" t="str">
        <f>TEXT(Sales[[#This Row],[Date and Time]],"mmmm")</f>
        <v>April</v>
      </c>
    </row>
    <row r="3030" spans="1:14" x14ac:dyDescent="0.3">
      <c r="A3030" s="1" t="s">
        <v>6498</v>
      </c>
      <c r="B3030" s="2">
        <v>45349.025370370371</v>
      </c>
      <c r="C3030" s="1" t="s">
        <v>3414</v>
      </c>
      <c r="D3030" s="1" t="s">
        <v>3181</v>
      </c>
      <c r="E3030" s="1" t="s">
        <v>3479</v>
      </c>
      <c r="F3030" s="1" t="s">
        <v>3469</v>
      </c>
      <c r="G3030" s="1">
        <v>34.06</v>
      </c>
      <c r="H3030" s="1">
        <v>7</v>
      </c>
      <c r="I3030" s="1">
        <f>Sales[[#This Row],[Selling Price]]*H3030</f>
        <v>238.42000000000002</v>
      </c>
      <c r="J3030" s="1">
        <f>VLOOKUP(Sales[[#This Row],[Product ID]],Products[],4,0)</f>
        <v>859.01</v>
      </c>
      <c r="K3030" s="1">
        <f>Sales[[#This Row],[Total Sales]]-Sales[[#This Row],[Cost price]]</f>
        <v>-620.58999999999992</v>
      </c>
      <c r="L3030" s="1" t="str">
        <f>TEXT(Sales[[#This Row],[Date and Time]],"dddd")</f>
        <v>Tuesday</v>
      </c>
      <c r="M3030" s="1" t="str">
        <f>TEXT(Sales[[#This Row],[Date and Time]],"mm")</f>
        <v>02</v>
      </c>
      <c r="N3030" s="10" t="str">
        <f>TEXT(Sales[[#This Row],[Date and Time]],"mmmm")</f>
        <v>February</v>
      </c>
    </row>
    <row r="3031" spans="1:14" x14ac:dyDescent="0.3">
      <c r="A3031" s="1" t="s">
        <v>6499</v>
      </c>
      <c r="B3031" s="2">
        <v>45409.333101851851</v>
      </c>
      <c r="C3031" s="1" t="s">
        <v>3414</v>
      </c>
      <c r="D3031" s="1" t="s">
        <v>438</v>
      </c>
      <c r="E3031" s="1" t="s">
        <v>3464</v>
      </c>
      <c r="F3031" s="1" t="s">
        <v>3476</v>
      </c>
      <c r="G3031" s="1">
        <v>230.7</v>
      </c>
      <c r="H3031" s="1">
        <v>7</v>
      </c>
      <c r="I3031" s="1">
        <f>Sales[[#This Row],[Selling Price]]*H3031</f>
        <v>1614.8999999999999</v>
      </c>
      <c r="J3031" s="1">
        <f>VLOOKUP(Sales[[#This Row],[Product ID]],Products[],4,0)</f>
        <v>859.01</v>
      </c>
      <c r="K3031" s="1">
        <f>Sales[[#This Row],[Total Sales]]-Sales[[#This Row],[Cost price]]</f>
        <v>755.88999999999987</v>
      </c>
      <c r="L3031" s="1" t="str">
        <f>TEXT(Sales[[#This Row],[Date and Time]],"dddd")</f>
        <v>Saturday</v>
      </c>
      <c r="M3031" s="1" t="str">
        <f>TEXT(Sales[[#This Row],[Date and Time]],"mm")</f>
        <v>04</v>
      </c>
      <c r="N3031" s="10" t="str">
        <f>TEXT(Sales[[#This Row],[Date and Time]],"mmmm")</f>
        <v>April</v>
      </c>
    </row>
    <row r="3032" spans="1:14" x14ac:dyDescent="0.3">
      <c r="A3032" s="1" t="s">
        <v>6500</v>
      </c>
      <c r="B3032" s="2">
        <v>45342.556550925925</v>
      </c>
      <c r="C3032" s="1" t="s">
        <v>3312</v>
      </c>
      <c r="D3032" s="1" t="s">
        <v>792</v>
      </c>
      <c r="E3032" s="1" t="s">
        <v>3466</v>
      </c>
      <c r="F3032" s="1" t="s">
        <v>3467</v>
      </c>
      <c r="G3032" s="1">
        <v>462.09</v>
      </c>
      <c r="H3032" s="1">
        <v>2</v>
      </c>
      <c r="I3032" s="1">
        <f>Sales[[#This Row],[Selling Price]]*H3032</f>
        <v>924.18</v>
      </c>
      <c r="J3032" s="1">
        <f>VLOOKUP(Sales[[#This Row],[Product ID]],Products[],4,0)</f>
        <v>193.63</v>
      </c>
      <c r="K3032" s="1">
        <f>Sales[[#This Row],[Total Sales]]-Sales[[#This Row],[Cost price]]</f>
        <v>730.55</v>
      </c>
      <c r="L3032" s="1" t="str">
        <f>TEXT(Sales[[#This Row],[Date and Time]],"dddd")</f>
        <v>Tuesday</v>
      </c>
      <c r="M3032" s="1" t="str">
        <f>TEXT(Sales[[#This Row],[Date and Time]],"mm")</f>
        <v>02</v>
      </c>
      <c r="N3032" s="10" t="str">
        <f>TEXT(Sales[[#This Row],[Date and Time]],"mmmm")</f>
        <v>February</v>
      </c>
    </row>
    <row r="3033" spans="1:14" x14ac:dyDescent="0.3">
      <c r="A3033" s="1" t="s">
        <v>6501</v>
      </c>
      <c r="B3033" s="2">
        <v>45373.655613425923</v>
      </c>
      <c r="C3033" s="1" t="s">
        <v>3271</v>
      </c>
      <c r="D3033" s="1" t="s">
        <v>1611</v>
      </c>
      <c r="E3033" s="1" t="s">
        <v>3471</v>
      </c>
      <c r="F3033" s="1" t="s">
        <v>3469</v>
      </c>
      <c r="G3033" s="1">
        <v>656.5</v>
      </c>
      <c r="H3033" s="1">
        <v>3</v>
      </c>
      <c r="I3033" s="1">
        <f>Sales[[#This Row],[Selling Price]]*H3033</f>
        <v>1969.5</v>
      </c>
      <c r="J3033" s="1">
        <f>VLOOKUP(Sales[[#This Row],[Product ID]],Products[],4,0)</f>
        <v>493.17</v>
      </c>
      <c r="K3033" s="1">
        <f>Sales[[#This Row],[Total Sales]]-Sales[[#This Row],[Cost price]]</f>
        <v>1476.33</v>
      </c>
      <c r="L3033" s="1" t="str">
        <f>TEXT(Sales[[#This Row],[Date and Time]],"dddd")</f>
        <v>Friday</v>
      </c>
      <c r="M3033" s="1" t="str">
        <f>TEXT(Sales[[#This Row],[Date and Time]],"mm")</f>
        <v>03</v>
      </c>
      <c r="N3033" s="10" t="str">
        <f>TEXT(Sales[[#This Row],[Date and Time]],"mmmm")</f>
        <v>March</v>
      </c>
    </row>
    <row r="3034" spans="1:14" x14ac:dyDescent="0.3">
      <c r="A3034" s="1" t="s">
        <v>6502</v>
      </c>
      <c r="B3034" s="2">
        <v>45394.779687499999</v>
      </c>
      <c r="C3034" s="1" t="s">
        <v>3282</v>
      </c>
      <c r="D3034" s="1" t="s">
        <v>1456</v>
      </c>
      <c r="E3034" s="1" t="s">
        <v>3471</v>
      </c>
      <c r="F3034" s="1" t="s">
        <v>3469</v>
      </c>
      <c r="G3034" s="1">
        <v>434.69</v>
      </c>
      <c r="H3034" s="1">
        <v>7</v>
      </c>
      <c r="I3034" s="1">
        <f>Sales[[#This Row],[Selling Price]]*H3034</f>
        <v>3042.83</v>
      </c>
      <c r="J3034" s="1">
        <f>VLOOKUP(Sales[[#This Row],[Product ID]],Products[],4,0)</f>
        <v>707.26</v>
      </c>
      <c r="K3034" s="1">
        <f>Sales[[#This Row],[Total Sales]]-Sales[[#This Row],[Cost price]]</f>
        <v>2335.5699999999997</v>
      </c>
      <c r="L3034" s="1" t="str">
        <f>TEXT(Sales[[#This Row],[Date and Time]],"dddd")</f>
        <v>Friday</v>
      </c>
      <c r="M3034" s="1" t="str">
        <f>TEXT(Sales[[#This Row],[Date and Time]],"mm")</f>
        <v>04</v>
      </c>
      <c r="N3034" s="10" t="str">
        <f>TEXT(Sales[[#This Row],[Date and Time]],"mmmm")</f>
        <v>April</v>
      </c>
    </row>
    <row r="3035" spans="1:14" x14ac:dyDescent="0.3">
      <c r="A3035" s="1" t="s">
        <v>6503</v>
      </c>
      <c r="B3035" s="2">
        <v>45611.939872685187</v>
      </c>
      <c r="C3035" s="1" t="s">
        <v>3345</v>
      </c>
      <c r="D3035" s="1" t="s">
        <v>2445</v>
      </c>
      <c r="E3035" s="1" t="s">
        <v>3471</v>
      </c>
      <c r="F3035" s="1" t="s">
        <v>3467</v>
      </c>
      <c r="G3035" s="1">
        <v>398.35</v>
      </c>
      <c r="H3035" s="1">
        <v>2</v>
      </c>
      <c r="I3035" s="1">
        <f>Sales[[#This Row],[Selling Price]]*H3035</f>
        <v>796.7</v>
      </c>
      <c r="J3035" s="1">
        <f>VLOOKUP(Sales[[#This Row],[Product ID]],Products[],4,0)</f>
        <v>762.47</v>
      </c>
      <c r="K3035" s="1">
        <f>Sales[[#This Row],[Total Sales]]-Sales[[#This Row],[Cost price]]</f>
        <v>34.230000000000018</v>
      </c>
      <c r="L3035" s="1" t="str">
        <f>TEXT(Sales[[#This Row],[Date and Time]],"dddd")</f>
        <v>Friday</v>
      </c>
      <c r="M3035" s="1" t="str">
        <f>TEXT(Sales[[#This Row],[Date and Time]],"mm")</f>
        <v>11</v>
      </c>
      <c r="N3035" s="10" t="str">
        <f>TEXT(Sales[[#This Row],[Date and Time]],"mmmm")</f>
        <v>November</v>
      </c>
    </row>
    <row r="3036" spans="1:14" x14ac:dyDescent="0.3">
      <c r="A3036" s="1" t="s">
        <v>6504</v>
      </c>
      <c r="B3036" s="2">
        <v>45510.858136574076</v>
      </c>
      <c r="C3036" s="1" t="s">
        <v>3293</v>
      </c>
      <c r="D3036" s="1" t="s">
        <v>2292</v>
      </c>
      <c r="E3036" s="1" t="s">
        <v>3464</v>
      </c>
      <c r="F3036" s="1" t="s">
        <v>3462</v>
      </c>
      <c r="G3036" s="1">
        <v>1972.02</v>
      </c>
      <c r="H3036" s="1">
        <v>10</v>
      </c>
      <c r="I3036" s="1">
        <f>Sales[[#This Row],[Selling Price]]*H3036</f>
        <v>19720.2</v>
      </c>
      <c r="J3036" s="1">
        <f>VLOOKUP(Sales[[#This Row],[Product ID]],Products[],4,0)</f>
        <v>174.99</v>
      </c>
      <c r="K3036" s="1">
        <f>Sales[[#This Row],[Total Sales]]-Sales[[#This Row],[Cost price]]</f>
        <v>19545.21</v>
      </c>
      <c r="L3036" s="1" t="str">
        <f>TEXT(Sales[[#This Row],[Date and Time]],"dddd")</f>
        <v>Tuesday</v>
      </c>
      <c r="M3036" s="1" t="str">
        <f>TEXT(Sales[[#This Row],[Date and Time]],"mm")</f>
        <v>08</v>
      </c>
      <c r="N3036" s="10" t="str">
        <f>TEXT(Sales[[#This Row],[Date and Time]],"mmmm")</f>
        <v>August</v>
      </c>
    </row>
    <row r="3037" spans="1:14" x14ac:dyDescent="0.3">
      <c r="A3037" s="1" t="s">
        <v>6505</v>
      </c>
      <c r="B3037" s="2">
        <v>45395.864386574074</v>
      </c>
      <c r="C3037" s="1" t="s">
        <v>3319</v>
      </c>
      <c r="D3037" s="1" t="s">
        <v>1683</v>
      </c>
      <c r="E3037" s="1" t="s">
        <v>3479</v>
      </c>
      <c r="F3037" s="1" t="s">
        <v>3469</v>
      </c>
      <c r="G3037" s="1">
        <v>1677.5</v>
      </c>
      <c r="H3037" s="1">
        <v>8</v>
      </c>
      <c r="I3037" s="1">
        <f>Sales[[#This Row],[Selling Price]]*H3037</f>
        <v>13420</v>
      </c>
      <c r="J3037" s="1">
        <f>VLOOKUP(Sales[[#This Row],[Product ID]],Products[],4,0)</f>
        <v>704.91</v>
      </c>
      <c r="K3037" s="1">
        <f>Sales[[#This Row],[Total Sales]]-Sales[[#This Row],[Cost price]]</f>
        <v>12715.09</v>
      </c>
      <c r="L3037" s="1" t="str">
        <f>TEXT(Sales[[#This Row],[Date and Time]],"dddd")</f>
        <v>Saturday</v>
      </c>
      <c r="M3037" s="1" t="str">
        <f>TEXT(Sales[[#This Row],[Date and Time]],"mm")</f>
        <v>04</v>
      </c>
      <c r="N3037" s="10" t="str">
        <f>TEXT(Sales[[#This Row],[Date and Time]],"mmmm")</f>
        <v>April</v>
      </c>
    </row>
    <row r="3038" spans="1:14" x14ac:dyDescent="0.3">
      <c r="A3038" s="1" t="s">
        <v>6506</v>
      </c>
      <c r="B3038" s="2">
        <v>45512.646527777775</v>
      </c>
      <c r="C3038" s="1" t="s">
        <v>3382</v>
      </c>
      <c r="D3038" s="1" t="s">
        <v>2467</v>
      </c>
      <c r="E3038" s="1" t="s">
        <v>3464</v>
      </c>
      <c r="F3038" s="1" t="s">
        <v>3476</v>
      </c>
      <c r="G3038" s="1">
        <v>1338.62</v>
      </c>
      <c r="H3038" s="1">
        <v>4</v>
      </c>
      <c r="I3038" s="1">
        <f>Sales[[#This Row],[Selling Price]]*H3038</f>
        <v>5354.48</v>
      </c>
      <c r="J3038" s="1">
        <f>VLOOKUP(Sales[[#This Row],[Product ID]],Products[],4,0)</f>
        <v>67.97</v>
      </c>
      <c r="K3038" s="1">
        <f>Sales[[#This Row],[Total Sales]]-Sales[[#This Row],[Cost price]]</f>
        <v>5286.5099999999993</v>
      </c>
      <c r="L3038" s="1" t="str">
        <f>TEXT(Sales[[#This Row],[Date and Time]],"dddd")</f>
        <v>Thursday</v>
      </c>
      <c r="M3038" s="1" t="str">
        <f>TEXT(Sales[[#This Row],[Date and Time]],"mm")</f>
        <v>08</v>
      </c>
      <c r="N3038" s="10" t="str">
        <f>TEXT(Sales[[#This Row],[Date and Time]],"mmmm")</f>
        <v>August</v>
      </c>
    </row>
    <row r="3039" spans="1:14" x14ac:dyDescent="0.3">
      <c r="A3039" s="1" t="s">
        <v>6507</v>
      </c>
      <c r="B3039" s="2">
        <v>45529.492777777778</v>
      </c>
      <c r="C3039" s="1" t="s">
        <v>3296</v>
      </c>
      <c r="D3039" s="1" t="s">
        <v>2690</v>
      </c>
      <c r="E3039" s="1" t="s">
        <v>3479</v>
      </c>
      <c r="F3039" s="1" t="s">
        <v>3476</v>
      </c>
      <c r="G3039" s="1">
        <v>1476.3</v>
      </c>
      <c r="H3039" s="1">
        <v>5</v>
      </c>
      <c r="I3039" s="1">
        <f>Sales[[#This Row],[Selling Price]]*H3039</f>
        <v>7381.5</v>
      </c>
      <c r="J3039" s="1">
        <f>VLOOKUP(Sales[[#This Row],[Product ID]],Products[],4,0)</f>
        <v>587.24</v>
      </c>
      <c r="K3039" s="1">
        <f>Sales[[#This Row],[Total Sales]]-Sales[[#This Row],[Cost price]]</f>
        <v>6794.26</v>
      </c>
      <c r="L3039" s="1" t="str">
        <f>TEXT(Sales[[#This Row],[Date and Time]],"dddd")</f>
        <v>Sunday</v>
      </c>
      <c r="M3039" s="1" t="str">
        <f>TEXT(Sales[[#This Row],[Date and Time]],"mm")</f>
        <v>08</v>
      </c>
      <c r="N3039" s="10" t="str">
        <f>TEXT(Sales[[#This Row],[Date and Time]],"mmmm")</f>
        <v>August</v>
      </c>
    </row>
    <row r="3040" spans="1:14" x14ac:dyDescent="0.3">
      <c r="A3040" s="1" t="s">
        <v>6508</v>
      </c>
      <c r="B3040" s="2">
        <v>45480.872048611112</v>
      </c>
      <c r="C3040" s="1" t="s">
        <v>3340</v>
      </c>
      <c r="D3040" s="1" t="s">
        <v>74</v>
      </c>
      <c r="E3040" s="1" t="s">
        <v>3479</v>
      </c>
      <c r="F3040" s="1" t="s">
        <v>3476</v>
      </c>
      <c r="G3040" s="1">
        <v>458.79</v>
      </c>
      <c r="H3040" s="1">
        <v>5</v>
      </c>
      <c r="I3040" s="1">
        <f>Sales[[#This Row],[Selling Price]]*H3040</f>
        <v>2293.9500000000003</v>
      </c>
      <c r="J3040" s="1">
        <f>VLOOKUP(Sales[[#This Row],[Product ID]],Products[],4,0)</f>
        <v>834.4</v>
      </c>
      <c r="K3040" s="1">
        <f>Sales[[#This Row],[Total Sales]]-Sales[[#This Row],[Cost price]]</f>
        <v>1459.5500000000002</v>
      </c>
      <c r="L3040" s="1" t="str">
        <f>TEXT(Sales[[#This Row],[Date and Time]],"dddd")</f>
        <v>Sunday</v>
      </c>
      <c r="M3040" s="1" t="str">
        <f>TEXT(Sales[[#This Row],[Date and Time]],"mm")</f>
        <v>07</v>
      </c>
      <c r="N3040" s="10" t="str">
        <f>TEXT(Sales[[#This Row],[Date and Time]],"mmmm")</f>
        <v>July</v>
      </c>
    </row>
    <row r="3041" spans="1:14" x14ac:dyDescent="0.3">
      <c r="A3041" s="1" t="s">
        <v>6509</v>
      </c>
      <c r="B3041" s="2">
        <v>45558.199074074073</v>
      </c>
      <c r="C3041" s="1" t="s">
        <v>3381</v>
      </c>
      <c r="D3041" s="1" t="s">
        <v>13</v>
      </c>
      <c r="E3041" s="1" t="s">
        <v>3479</v>
      </c>
      <c r="F3041" s="1" t="s">
        <v>3476</v>
      </c>
      <c r="G3041" s="1">
        <v>1210.58</v>
      </c>
      <c r="H3041" s="1">
        <v>5</v>
      </c>
      <c r="I3041" s="1">
        <f>Sales[[#This Row],[Selling Price]]*H3041</f>
        <v>6052.9</v>
      </c>
      <c r="J3041" s="1">
        <f>VLOOKUP(Sales[[#This Row],[Product ID]],Products[],4,0)</f>
        <v>505.04</v>
      </c>
      <c r="K3041" s="1">
        <f>Sales[[#This Row],[Total Sales]]-Sales[[#This Row],[Cost price]]</f>
        <v>5547.86</v>
      </c>
      <c r="L3041" s="1" t="str">
        <f>TEXT(Sales[[#This Row],[Date and Time]],"dddd")</f>
        <v>Monday</v>
      </c>
      <c r="M3041" s="1" t="str">
        <f>TEXT(Sales[[#This Row],[Date and Time]],"mm")</f>
        <v>09</v>
      </c>
      <c r="N3041" s="10" t="str">
        <f>TEXT(Sales[[#This Row],[Date and Time]],"mmmm")</f>
        <v>September</v>
      </c>
    </row>
    <row r="3042" spans="1:14" x14ac:dyDescent="0.3">
      <c r="A3042" s="1" t="s">
        <v>6510</v>
      </c>
      <c r="B3042" s="2">
        <v>45558.942789351851</v>
      </c>
      <c r="C3042" s="1" t="s">
        <v>3341</v>
      </c>
      <c r="D3042" s="1" t="s">
        <v>2765</v>
      </c>
      <c r="E3042" s="1" t="s">
        <v>3471</v>
      </c>
      <c r="F3042" s="1" t="s">
        <v>3467</v>
      </c>
      <c r="G3042" s="1">
        <v>1464.35</v>
      </c>
      <c r="H3042" s="1">
        <v>9</v>
      </c>
      <c r="I3042" s="1">
        <f>Sales[[#This Row],[Selling Price]]*H3042</f>
        <v>13179.15</v>
      </c>
      <c r="J3042" s="1">
        <f>VLOOKUP(Sales[[#This Row],[Product ID]],Products[],4,0)</f>
        <v>77.61</v>
      </c>
      <c r="K3042" s="1">
        <f>Sales[[#This Row],[Total Sales]]-Sales[[#This Row],[Cost price]]</f>
        <v>13101.539999999999</v>
      </c>
      <c r="L3042" s="1" t="str">
        <f>TEXT(Sales[[#This Row],[Date and Time]],"dddd")</f>
        <v>Monday</v>
      </c>
      <c r="M3042" s="1" t="str">
        <f>TEXT(Sales[[#This Row],[Date and Time]],"mm")</f>
        <v>09</v>
      </c>
      <c r="N3042" s="10" t="str">
        <f>TEXT(Sales[[#This Row],[Date and Time]],"mmmm")</f>
        <v>September</v>
      </c>
    </row>
    <row r="3043" spans="1:14" x14ac:dyDescent="0.3">
      <c r="A3043" s="1" t="s">
        <v>6511</v>
      </c>
      <c r="B3043" s="2">
        <v>45454.770115740743</v>
      </c>
      <c r="C3043" s="1" t="s">
        <v>3367</v>
      </c>
      <c r="D3043" s="1" t="s">
        <v>2807</v>
      </c>
      <c r="E3043" s="1" t="s">
        <v>3479</v>
      </c>
      <c r="F3043" s="1" t="s">
        <v>3462</v>
      </c>
      <c r="G3043" s="1">
        <v>1044.47</v>
      </c>
      <c r="H3043" s="1">
        <v>5</v>
      </c>
      <c r="I3043" s="1">
        <f>Sales[[#This Row],[Selling Price]]*H3043</f>
        <v>5222.3500000000004</v>
      </c>
      <c r="J3043" s="1">
        <f>VLOOKUP(Sales[[#This Row],[Product ID]],Products[],4,0)</f>
        <v>380.81</v>
      </c>
      <c r="K3043" s="1">
        <f>Sales[[#This Row],[Total Sales]]-Sales[[#This Row],[Cost price]]</f>
        <v>4841.54</v>
      </c>
      <c r="L3043" s="1" t="str">
        <f>TEXT(Sales[[#This Row],[Date and Time]],"dddd")</f>
        <v>Tuesday</v>
      </c>
      <c r="M3043" s="1" t="str">
        <f>TEXT(Sales[[#This Row],[Date and Time]],"mm")</f>
        <v>06</v>
      </c>
      <c r="N3043" s="10" t="str">
        <f>TEXT(Sales[[#This Row],[Date and Time]],"mmmm")</f>
        <v>June</v>
      </c>
    </row>
    <row r="3044" spans="1:14" x14ac:dyDescent="0.3">
      <c r="A3044" s="1" t="s">
        <v>6512</v>
      </c>
      <c r="B3044" s="2">
        <v>45442.934803240743</v>
      </c>
      <c r="C3044" s="1" t="s">
        <v>3298</v>
      </c>
      <c r="D3044" s="1" t="s">
        <v>622</v>
      </c>
      <c r="E3044" s="1" t="s">
        <v>3479</v>
      </c>
      <c r="F3044" s="1" t="s">
        <v>3467</v>
      </c>
      <c r="G3044" s="1">
        <v>674.31</v>
      </c>
      <c r="H3044" s="1">
        <v>2</v>
      </c>
      <c r="I3044" s="1">
        <f>Sales[[#This Row],[Selling Price]]*H3044</f>
        <v>1348.62</v>
      </c>
      <c r="J3044" s="1">
        <f>VLOOKUP(Sales[[#This Row],[Product ID]],Products[],4,0)</f>
        <v>965.14</v>
      </c>
      <c r="K3044" s="1">
        <f>Sales[[#This Row],[Total Sales]]-Sales[[#This Row],[Cost price]]</f>
        <v>383.4799999999999</v>
      </c>
      <c r="L3044" s="1" t="str">
        <f>TEXT(Sales[[#This Row],[Date and Time]],"dddd")</f>
        <v>Thursday</v>
      </c>
      <c r="M3044" s="1" t="str">
        <f>TEXT(Sales[[#This Row],[Date and Time]],"mm")</f>
        <v>05</v>
      </c>
      <c r="N3044" s="10" t="str">
        <f>TEXT(Sales[[#This Row],[Date and Time]],"mmmm")</f>
        <v>May</v>
      </c>
    </row>
    <row r="3045" spans="1:14" x14ac:dyDescent="0.3">
      <c r="A3045" s="1" t="s">
        <v>6513</v>
      </c>
      <c r="B3045" s="2">
        <v>45403.778171296297</v>
      </c>
      <c r="C3045" s="1" t="s">
        <v>3363</v>
      </c>
      <c r="D3045" s="1" t="s">
        <v>2562</v>
      </c>
      <c r="E3045" s="1" t="s">
        <v>3466</v>
      </c>
      <c r="F3045" s="1" t="s">
        <v>3469</v>
      </c>
      <c r="G3045" s="1">
        <v>782.98</v>
      </c>
      <c r="H3045" s="1">
        <v>5</v>
      </c>
      <c r="I3045" s="1">
        <f>Sales[[#This Row],[Selling Price]]*H3045</f>
        <v>3914.9</v>
      </c>
      <c r="J3045" s="1">
        <f>VLOOKUP(Sales[[#This Row],[Product ID]],Products[],4,0)</f>
        <v>678.93</v>
      </c>
      <c r="K3045" s="1">
        <f>Sales[[#This Row],[Total Sales]]-Sales[[#This Row],[Cost price]]</f>
        <v>3235.9700000000003</v>
      </c>
      <c r="L3045" s="1" t="str">
        <f>TEXT(Sales[[#This Row],[Date and Time]],"dddd")</f>
        <v>Sunday</v>
      </c>
      <c r="M3045" s="1" t="str">
        <f>TEXT(Sales[[#This Row],[Date and Time]],"mm")</f>
        <v>04</v>
      </c>
      <c r="N3045" s="10" t="str">
        <f>TEXT(Sales[[#This Row],[Date and Time]],"mmmm")</f>
        <v>April</v>
      </c>
    </row>
    <row r="3046" spans="1:14" x14ac:dyDescent="0.3">
      <c r="A3046" s="1" t="s">
        <v>6514</v>
      </c>
      <c r="B3046" s="2">
        <v>45295.111851851849</v>
      </c>
      <c r="C3046" s="1" t="s">
        <v>3337</v>
      </c>
      <c r="D3046" s="1" t="s">
        <v>2455</v>
      </c>
      <c r="E3046" s="1" t="s">
        <v>3471</v>
      </c>
      <c r="F3046" s="1" t="s">
        <v>3476</v>
      </c>
      <c r="G3046" s="1">
        <v>211.94</v>
      </c>
      <c r="H3046" s="1">
        <v>10</v>
      </c>
      <c r="I3046" s="1">
        <f>Sales[[#This Row],[Selling Price]]*H3046</f>
        <v>2119.4</v>
      </c>
      <c r="J3046" s="1">
        <f>VLOOKUP(Sales[[#This Row],[Product ID]],Products[],4,0)</f>
        <v>899.57</v>
      </c>
      <c r="K3046" s="1">
        <f>Sales[[#This Row],[Total Sales]]-Sales[[#This Row],[Cost price]]</f>
        <v>1219.83</v>
      </c>
      <c r="L3046" s="1" t="str">
        <f>TEXT(Sales[[#This Row],[Date and Time]],"dddd")</f>
        <v>Thursday</v>
      </c>
      <c r="M3046" s="1" t="str">
        <f>TEXT(Sales[[#This Row],[Date and Time]],"mm")</f>
        <v>01</v>
      </c>
      <c r="N3046" s="10" t="str">
        <f>TEXT(Sales[[#This Row],[Date and Time]],"mmmm")</f>
        <v>January</v>
      </c>
    </row>
    <row r="3047" spans="1:14" x14ac:dyDescent="0.3">
      <c r="A3047" s="1" t="s">
        <v>6515</v>
      </c>
      <c r="B3047" s="2">
        <v>45480.481111111112</v>
      </c>
      <c r="C3047" s="1" t="s">
        <v>3334</v>
      </c>
      <c r="D3047" s="1" t="s">
        <v>539</v>
      </c>
      <c r="E3047" s="1" t="s">
        <v>3479</v>
      </c>
      <c r="F3047" s="1" t="s">
        <v>3472</v>
      </c>
      <c r="G3047" s="1">
        <v>1706.4</v>
      </c>
      <c r="H3047" s="1">
        <v>2</v>
      </c>
      <c r="I3047" s="1">
        <f>Sales[[#This Row],[Selling Price]]*H3047</f>
        <v>3412.8</v>
      </c>
      <c r="J3047" s="1">
        <f>VLOOKUP(Sales[[#This Row],[Product ID]],Products[],4,0)</f>
        <v>208.12</v>
      </c>
      <c r="K3047" s="1">
        <f>Sales[[#This Row],[Total Sales]]-Sales[[#This Row],[Cost price]]</f>
        <v>3204.6800000000003</v>
      </c>
      <c r="L3047" s="1" t="str">
        <f>TEXT(Sales[[#This Row],[Date and Time]],"dddd")</f>
        <v>Sunday</v>
      </c>
      <c r="M3047" s="1" t="str">
        <f>TEXT(Sales[[#This Row],[Date and Time]],"mm")</f>
        <v>07</v>
      </c>
      <c r="N3047" s="10" t="str">
        <f>TEXT(Sales[[#This Row],[Date and Time]],"mmmm")</f>
        <v>July</v>
      </c>
    </row>
    <row r="3048" spans="1:14" x14ac:dyDescent="0.3">
      <c r="A3048" s="1" t="s">
        <v>6516</v>
      </c>
      <c r="B3048" s="2">
        <v>45476.773668981485</v>
      </c>
      <c r="C3048" s="1" t="s">
        <v>3313</v>
      </c>
      <c r="D3048" s="1" t="s">
        <v>1881</v>
      </c>
      <c r="E3048" s="1" t="s">
        <v>3479</v>
      </c>
      <c r="F3048" s="1" t="s">
        <v>3469</v>
      </c>
      <c r="G3048" s="1">
        <v>1193.3</v>
      </c>
      <c r="H3048" s="1">
        <v>2</v>
      </c>
      <c r="I3048" s="1">
        <f>Sales[[#This Row],[Selling Price]]*H3048</f>
        <v>2386.6</v>
      </c>
      <c r="J3048" s="1">
        <f>VLOOKUP(Sales[[#This Row],[Product ID]],Products[],4,0)</f>
        <v>778.48</v>
      </c>
      <c r="K3048" s="1">
        <f>Sales[[#This Row],[Total Sales]]-Sales[[#This Row],[Cost price]]</f>
        <v>1608.12</v>
      </c>
      <c r="L3048" s="1" t="str">
        <f>TEXT(Sales[[#This Row],[Date and Time]],"dddd")</f>
        <v>Wednesday</v>
      </c>
      <c r="M3048" s="1" t="str">
        <f>TEXT(Sales[[#This Row],[Date and Time]],"mm")</f>
        <v>07</v>
      </c>
      <c r="N3048" s="10" t="str">
        <f>TEXT(Sales[[#This Row],[Date and Time]],"mmmm")</f>
        <v>July</v>
      </c>
    </row>
    <row r="3049" spans="1:14" x14ac:dyDescent="0.3">
      <c r="A3049" s="1" t="s">
        <v>6517</v>
      </c>
      <c r="B3049" s="2">
        <v>45407.644652777781</v>
      </c>
      <c r="C3049" s="1" t="s">
        <v>3253</v>
      </c>
      <c r="D3049" s="1" t="s">
        <v>3142</v>
      </c>
      <c r="E3049" s="1" t="s">
        <v>3464</v>
      </c>
      <c r="F3049" s="1" t="s">
        <v>3467</v>
      </c>
      <c r="G3049" s="1">
        <v>1119.82</v>
      </c>
      <c r="H3049" s="1">
        <v>2</v>
      </c>
      <c r="I3049" s="1">
        <f>Sales[[#This Row],[Selling Price]]*H3049</f>
        <v>2239.64</v>
      </c>
      <c r="J3049" s="1">
        <f>VLOOKUP(Sales[[#This Row],[Product ID]],Products[],4,0)</f>
        <v>34.31</v>
      </c>
      <c r="K3049" s="1">
        <f>Sales[[#This Row],[Total Sales]]-Sales[[#This Row],[Cost price]]</f>
        <v>2205.33</v>
      </c>
      <c r="L3049" s="1" t="str">
        <f>TEXT(Sales[[#This Row],[Date and Time]],"dddd")</f>
        <v>Thursday</v>
      </c>
      <c r="M3049" s="1" t="str">
        <f>TEXT(Sales[[#This Row],[Date and Time]],"mm")</f>
        <v>04</v>
      </c>
      <c r="N3049" s="10" t="str">
        <f>TEXT(Sales[[#This Row],[Date and Time]],"mmmm")</f>
        <v>April</v>
      </c>
    </row>
    <row r="3050" spans="1:14" x14ac:dyDescent="0.3">
      <c r="A3050" s="1" t="s">
        <v>6518</v>
      </c>
      <c r="B3050" s="2">
        <v>45541.258009259262</v>
      </c>
      <c r="C3050" s="1" t="s">
        <v>3436</v>
      </c>
      <c r="D3050" s="1" t="s">
        <v>430</v>
      </c>
      <c r="E3050" s="1" t="s">
        <v>3461</v>
      </c>
      <c r="F3050" s="1" t="s">
        <v>3462</v>
      </c>
      <c r="G3050" s="1">
        <v>1442.54</v>
      </c>
      <c r="H3050" s="1">
        <v>1</v>
      </c>
      <c r="I3050" s="1">
        <f>Sales[[#This Row],[Selling Price]]*H3050</f>
        <v>1442.54</v>
      </c>
      <c r="J3050" s="1">
        <f>VLOOKUP(Sales[[#This Row],[Product ID]],Products[],4,0)</f>
        <v>839.9</v>
      </c>
      <c r="K3050" s="1">
        <f>Sales[[#This Row],[Total Sales]]-Sales[[#This Row],[Cost price]]</f>
        <v>602.64</v>
      </c>
      <c r="L3050" s="1" t="str">
        <f>TEXT(Sales[[#This Row],[Date and Time]],"dddd")</f>
        <v>Friday</v>
      </c>
      <c r="M3050" s="1" t="str">
        <f>TEXT(Sales[[#This Row],[Date and Time]],"mm")</f>
        <v>09</v>
      </c>
      <c r="N3050" s="10" t="str">
        <f>TEXT(Sales[[#This Row],[Date and Time]],"mmmm")</f>
        <v>September</v>
      </c>
    </row>
    <row r="3051" spans="1:14" x14ac:dyDescent="0.3">
      <c r="A3051" s="1" t="s">
        <v>6519</v>
      </c>
      <c r="B3051" s="2">
        <v>45455.701493055552</v>
      </c>
      <c r="C3051" s="1" t="s">
        <v>3308</v>
      </c>
      <c r="D3051" s="1" t="s">
        <v>464</v>
      </c>
      <c r="E3051" s="1" t="s">
        <v>3471</v>
      </c>
      <c r="F3051" s="1" t="s">
        <v>3469</v>
      </c>
      <c r="G3051" s="1">
        <v>165.23</v>
      </c>
      <c r="H3051" s="1">
        <v>9</v>
      </c>
      <c r="I3051" s="1">
        <f>Sales[[#This Row],[Selling Price]]*H3051</f>
        <v>1487.07</v>
      </c>
      <c r="J3051" s="1">
        <f>VLOOKUP(Sales[[#This Row],[Product ID]],Products[],4,0)</f>
        <v>998.57</v>
      </c>
      <c r="K3051" s="1">
        <f>Sales[[#This Row],[Total Sales]]-Sales[[#This Row],[Cost price]]</f>
        <v>488.49999999999989</v>
      </c>
      <c r="L3051" s="1" t="str">
        <f>TEXT(Sales[[#This Row],[Date and Time]],"dddd")</f>
        <v>Wednesday</v>
      </c>
      <c r="M3051" s="1" t="str">
        <f>TEXT(Sales[[#This Row],[Date and Time]],"mm")</f>
        <v>06</v>
      </c>
      <c r="N3051" s="10" t="str">
        <f>TEXT(Sales[[#This Row],[Date and Time]],"mmmm")</f>
        <v>June</v>
      </c>
    </row>
    <row r="3052" spans="1:14" x14ac:dyDescent="0.3">
      <c r="A3052" s="1" t="s">
        <v>6520</v>
      </c>
      <c r="B3052" s="2">
        <v>45299.863946759258</v>
      </c>
      <c r="C3052" s="1" t="s">
        <v>3365</v>
      </c>
      <c r="D3052" s="1" t="s">
        <v>3152</v>
      </c>
      <c r="E3052" s="1" t="s">
        <v>3461</v>
      </c>
      <c r="F3052" s="1" t="s">
        <v>3472</v>
      </c>
      <c r="G3052" s="1">
        <v>710.97</v>
      </c>
      <c r="H3052" s="1">
        <v>2</v>
      </c>
      <c r="I3052" s="1">
        <f>Sales[[#This Row],[Selling Price]]*H3052</f>
        <v>1421.94</v>
      </c>
      <c r="J3052" s="1">
        <f>VLOOKUP(Sales[[#This Row],[Product ID]],Products[],4,0)</f>
        <v>104.7</v>
      </c>
      <c r="K3052" s="1">
        <f>Sales[[#This Row],[Total Sales]]-Sales[[#This Row],[Cost price]]</f>
        <v>1317.24</v>
      </c>
      <c r="L3052" s="1" t="str">
        <f>TEXT(Sales[[#This Row],[Date and Time]],"dddd")</f>
        <v>Monday</v>
      </c>
      <c r="M3052" s="1" t="str">
        <f>TEXT(Sales[[#This Row],[Date and Time]],"mm")</f>
        <v>01</v>
      </c>
      <c r="N3052" s="10" t="str">
        <f>TEXT(Sales[[#This Row],[Date and Time]],"mmmm")</f>
        <v>January</v>
      </c>
    </row>
    <row r="3053" spans="1:14" x14ac:dyDescent="0.3">
      <c r="A3053" s="1" t="s">
        <v>6521</v>
      </c>
      <c r="B3053" s="2">
        <v>45427.055775462963</v>
      </c>
      <c r="C3053" s="1" t="s">
        <v>3344</v>
      </c>
      <c r="D3053" s="1" t="s">
        <v>1968</v>
      </c>
      <c r="E3053" s="1" t="s">
        <v>3471</v>
      </c>
      <c r="F3053" s="1" t="s">
        <v>3472</v>
      </c>
      <c r="G3053" s="1">
        <v>1983.69</v>
      </c>
      <c r="H3053" s="1">
        <v>3</v>
      </c>
      <c r="I3053" s="1">
        <f>Sales[[#This Row],[Selling Price]]*H3053</f>
        <v>5951.07</v>
      </c>
      <c r="J3053" s="1">
        <f>VLOOKUP(Sales[[#This Row],[Product ID]],Products[],4,0)</f>
        <v>814.84</v>
      </c>
      <c r="K3053" s="1">
        <f>Sales[[#This Row],[Total Sales]]-Sales[[#This Row],[Cost price]]</f>
        <v>5136.2299999999996</v>
      </c>
      <c r="L3053" s="1" t="str">
        <f>TEXT(Sales[[#This Row],[Date and Time]],"dddd")</f>
        <v>Wednesday</v>
      </c>
      <c r="M3053" s="1" t="str">
        <f>TEXT(Sales[[#This Row],[Date and Time]],"mm")</f>
        <v>05</v>
      </c>
      <c r="N3053" s="10" t="str">
        <f>TEXT(Sales[[#This Row],[Date and Time]],"mmmm")</f>
        <v>May</v>
      </c>
    </row>
    <row r="3054" spans="1:14" x14ac:dyDescent="0.3">
      <c r="A3054" s="1" t="s">
        <v>6522</v>
      </c>
      <c r="B3054" s="2">
        <v>45539.948136574072</v>
      </c>
      <c r="C3054" s="1" t="s">
        <v>3306</v>
      </c>
      <c r="D3054" s="1" t="s">
        <v>199</v>
      </c>
      <c r="E3054" s="1" t="s">
        <v>3466</v>
      </c>
      <c r="F3054" s="1" t="s">
        <v>3469</v>
      </c>
      <c r="G3054" s="1">
        <v>856.2</v>
      </c>
      <c r="H3054" s="1">
        <v>4</v>
      </c>
      <c r="I3054" s="1">
        <f>Sales[[#This Row],[Selling Price]]*H3054</f>
        <v>3424.8</v>
      </c>
      <c r="J3054" s="1">
        <f>VLOOKUP(Sales[[#This Row],[Product ID]],Products[],4,0)</f>
        <v>914.29</v>
      </c>
      <c r="K3054" s="1">
        <f>Sales[[#This Row],[Total Sales]]-Sales[[#This Row],[Cost price]]</f>
        <v>2510.5100000000002</v>
      </c>
      <c r="L3054" s="1" t="str">
        <f>TEXT(Sales[[#This Row],[Date and Time]],"dddd")</f>
        <v>Wednesday</v>
      </c>
      <c r="M3054" s="1" t="str">
        <f>TEXT(Sales[[#This Row],[Date and Time]],"mm")</f>
        <v>09</v>
      </c>
      <c r="N3054" s="10" t="str">
        <f>TEXT(Sales[[#This Row],[Date and Time]],"mmmm")</f>
        <v>September</v>
      </c>
    </row>
    <row r="3055" spans="1:14" x14ac:dyDescent="0.3">
      <c r="A3055" s="1" t="s">
        <v>6523</v>
      </c>
      <c r="B3055" s="2">
        <v>45434.412256944444</v>
      </c>
      <c r="C3055" s="1" t="s">
        <v>3401</v>
      </c>
      <c r="D3055" s="1" t="s">
        <v>2331</v>
      </c>
      <c r="E3055" s="1" t="s">
        <v>3471</v>
      </c>
      <c r="F3055" s="1" t="s">
        <v>3472</v>
      </c>
      <c r="G3055" s="1">
        <v>1187.54</v>
      </c>
      <c r="H3055" s="1">
        <v>6</v>
      </c>
      <c r="I3055" s="1">
        <f>Sales[[#This Row],[Selling Price]]*H3055</f>
        <v>7125.24</v>
      </c>
      <c r="J3055" s="1">
        <f>VLOOKUP(Sales[[#This Row],[Product ID]],Products[],4,0)</f>
        <v>93.21</v>
      </c>
      <c r="K3055" s="1">
        <f>Sales[[#This Row],[Total Sales]]-Sales[[#This Row],[Cost price]]</f>
        <v>7032.03</v>
      </c>
      <c r="L3055" s="1" t="str">
        <f>TEXT(Sales[[#This Row],[Date and Time]],"dddd")</f>
        <v>Wednesday</v>
      </c>
      <c r="M3055" s="1" t="str">
        <f>TEXT(Sales[[#This Row],[Date and Time]],"mm")</f>
        <v>05</v>
      </c>
      <c r="N3055" s="10" t="str">
        <f>TEXT(Sales[[#This Row],[Date and Time]],"mmmm")</f>
        <v>May</v>
      </c>
    </row>
    <row r="3056" spans="1:14" x14ac:dyDescent="0.3">
      <c r="A3056" s="1" t="s">
        <v>6524</v>
      </c>
      <c r="B3056" s="2">
        <v>45493.276018518518</v>
      </c>
      <c r="C3056" s="1" t="s">
        <v>3334</v>
      </c>
      <c r="D3056" s="1" t="s">
        <v>1364</v>
      </c>
      <c r="E3056" s="1" t="s">
        <v>3466</v>
      </c>
      <c r="F3056" s="1" t="s">
        <v>3469</v>
      </c>
      <c r="G3056" s="1">
        <v>1580.76</v>
      </c>
      <c r="H3056" s="1">
        <v>9</v>
      </c>
      <c r="I3056" s="1">
        <f>Sales[[#This Row],[Selling Price]]*H3056</f>
        <v>14226.84</v>
      </c>
      <c r="J3056" s="1">
        <f>VLOOKUP(Sales[[#This Row],[Product ID]],Products[],4,0)</f>
        <v>208.12</v>
      </c>
      <c r="K3056" s="1">
        <f>Sales[[#This Row],[Total Sales]]-Sales[[#This Row],[Cost price]]</f>
        <v>14018.72</v>
      </c>
      <c r="L3056" s="1" t="str">
        <f>TEXT(Sales[[#This Row],[Date and Time]],"dddd")</f>
        <v>Saturday</v>
      </c>
      <c r="M3056" s="1" t="str">
        <f>TEXT(Sales[[#This Row],[Date and Time]],"mm")</f>
        <v>07</v>
      </c>
      <c r="N3056" s="10" t="str">
        <f>TEXT(Sales[[#This Row],[Date and Time]],"mmmm")</f>
        <v>July</v>
      </c>
    </row>
    <row r="3057" spans="1:14" x14ac:dyDescent="0.3">
      <c r="A3057" s="1" t="s">
        <v>6525</v>
      </c>
      <c r="B3057" s="2">
        <v>45525.945902777778</v>
      </c>
      <c r="C3057" s="1" t="s">
        <v>3323</v>
      </c>
      <c r="D3057" s="1" t="s">
        <v>2857</v>
      </c>
      <c r="E3057" s="1" t="s">
        <v>3479</v>
      </c>
      <c r="F3057" s="1" t="s">
        <v>3476</v>
      </c>
      <c r="G3057" s="1">
        <v>1038.1600000000001</v>
      </c>
      <c r="H3057" s="1">
        <v>4</v>
      </c>
      <c r="I3057" s="1">
        <f>Sales[[#This Row],[Selling Price]]*H3057</f>
        <v>4152.6400000000003</v>
      </c>
      <c r="J3057" s="1">
        <f>VLOOKUP(Sales[[#This Row],[Product ID]],Products[],4,0)</f>
        <v>942.34</v>
      </c>
      <c r="K3057" s="1">
        <f>Sales[[#This Row],[Total Sales]]-Sales[[#This Row],[Cost price]]</f>
        <v>3210.3</v>
      </c>
      <c r="L3057" s="1" t="str">
        <f>TEXT(Sales[[#This Row],[Date and Time]],"dddd")</f>
        <v>Wednesday</v>
      </c>
      <c r="M3057" s="1" t="str">
        <f>TEXT(Sales[[#This Row],[Date and Time]],"mm")</f>
        <v>08</v>
      </c>
      <c r="N3057" s="10" t="str">
        <f>TEXT(Sales[[#This Row],[Date and Time]],"mmmm")</f>
        <v>August</v>
      </c>
    </row>
    <row r="3058" spans="1:14" x14ac:dyDescent="0.3">
      <c r="A3058" s="1" t="s">
        <v>6526</v>
      </c>
      <c r="B3058" s="2">
        <v>45363.74013888889</v>
      </c>
      <c r="C3058" s="1" t="s">
        <v>3401</v>
      </c>
      <c r="D3058" s="1" t="s">
        <v>2727</v>
      </c>
      <c r="E3058" s="1" t="s">
        <v>3464</v>
      </c>
      <c r="F3058" s="1" t="s">
        <v>3472</v>
      </c>
      <c r="G3058" s="1">
        <v>341.22</v>
      </c>
      <c r="H3058" s="1">
        <v>8</v>
      </c>
      <c r="I3058" s="1">
        <f>Sales[[#This Row],[Selling Price]]*H3058</f>
        <v>2729.76</v>
      </c>
      <c r="J3058" s="1">
        <f>VLOOKUP(Sales[[#This Row],[Product ID]],Products[],4,0)</f>
        <v>93.21</v>
      </c>
      <c r="K3058" s="1">
        <f>Sales[[#This Row],[Total Sales]]-Sales[[#This Row],[Cost price]]</f>
        <v>2636.55</v>
      </c>
      <c r="L3058" s="1" t="str">
        <f>TEXT(Sales[[#This Row],[Date and Time]],"dddd")</f>
        <v>Tuesday</v>
      </c>
      <c r="M3058" s="1" t="str">
        <f>TEXT(Sales[[#This Row],[Date and Time]],"mm")</f>
        <v>03</v>
      </c>
      <c r="N3058" s="10" t="str">
        <f>TEXT(Sales[[#This Row],[Date and Time]],"mmmm")</f>
        <v>March</v>
      </c>
    </row>
    <row r="3059" spans="1:14" x14ac:dyDescent="0.3">
      <c r="A3059" s="1" t="s">
        <v>6527</v>
      </c>
      <c r="B3059" s="2">
        <v>45559.090555555558</v>
      </c>
      <c r="C3059" s="1" t="s">
        <v>3377</v>
      </c>
      <c r="D3059" s="1" t="s">
        <v>1625</v>
      </c>
      <c r="E3059" s="1" t="s">
        <v>3471</v>
      </c>
      <c r="F3059" s="1" t="s">
        <v>3469</v>
      </c>
      <c r="G3059" s="1">
        <v>68.849999999999994</v>
      </c>
      <c r="H3059" s="1">
        <v>3</v>
      </c>
      <c r="I3059" s="1">
        <f>Sales[[#This Row],[Selling Price]]*H3059</f>
        <v>206.54999999999998</v>
      </c>
      <c r="J3059" s="1">
        <f>VLOOKUP(Sales[[#This Row],[Product ID]],Products[],4,0)</f>
        <v>409.39</v>
      </c>
      <c r="K3059" s="1">
        <f>Sales[[#This Row],[Total Sales]]-Sales[[#This Row],[Cost price]]</f>
        <v>-202.84</v>
      </c>
      <c r="L3059" s="1" t="str">
        <f>TEXT(Sales[[#This Row],[Date and Time]],"dddd")</f>
        <v>Tuesday</v>
      </c>
      <c r="M3059" s="1" t="str">
        <f>TEXT(Sales[[#This Row],[Date and Time]],"mm")</f>
        <v>09</v>
      </c>
      <c r="N3059" s="10" t="str">
        <f>TEXT(Sales[[#This Row],[Date and Time]],"mmmm")</f>
        <v>September</v>
      </c>
    </row>
    <row r="3060" spans="1:14" x14ac:dyDescent="0.3">
      <c r="A3060" s="1" t="s">
        <v>6528</v>
      </c>
      <c r="B3060" s="2">
        <v>45476.979699074072</v>
      </c>
      <c r="C3060" s="1" t="s">
        <v>3407</v>
      </c>
      <c r="D3060" s="1" t="s">
        <v>1295</v>
      </c>
      <c r="E3060" s="1" t="s">
        <v>3479</v>
      </c>
      <c r="F3060" s="1" t="s">
        <v>3467</v>
      </c>
      <c r="G3060" s="1">
        <v>1979.63</v>
      </c>
      <c r="H3060" s="1">
        <v>9</v>
      </c>
      <c r="I3060" s="1">
        <f>Sales[[#This Row],[Selling Price]]*H3060</f>
        <v>17816.670000000002</v>
      </c>
      <c r="J3060" s="1">
        <f>VLOOKUP(Sales[[#This Row],[Product ID]],Products[],4,0)</f>
        <v>37.53</v>
      </c>
      <c r="K3060" s="1">
        <f>Sales[[#This Row],[Total Sales]]-Sales[[#This Row],[Cost price]]</f>
        <v>17779.140000000003</v>
      </c>
      <c r="L3060" s="1" t="str">
        <f>TEXT(Sales[[#This Row],[Date and Time]],"dddd")</f>
        <v>Wednesday</v>
      </c>
      <c r="M3060" s="1" t="str">
        <f>TEXT(Sales[[#This Row],[Date and Time]],"mm")</f>
        <v>07</v>
      </c>
      <c r="N3060" s="10" t="str">
        <f>TEXT(Sales[[#This Row],[Date and Time]],"mmmm")</f>
        <v>July</v>
      </c>
    </row>
    <row r="3061" spans="1:14" x14ac:dyDescent="0.3">
      <c r="A3061" s="1" t="s">
        <v>6529</v>
      </c>
      <c r="B3061" s="2">
        <v>45494.430972222224</v>
      </c>
      <c r="C3061" s="1" t="s">
        <v>3382</v>
      </c>
      <c r="D3061" s="1" t="s">
        <v>3060</v>
      </c>
      <c r="E3061" s="1" t="s">
        <v>3464</v>
      </c>
      <c r="F3061" s="1" t="s">
        <v>3462</v>
      </c>
      <c r="G3061" s="1">
        <v>155.88999999999999</v>
      </c>
      <c r="H3061" s="1">
        <v>9</v>
      </c>
      <c r="I3061" s="1">
        <f>Sales[[#This Row],[Selling Price]]*H3061</f>
        <v>1403.0099999999998</v>
      </c>
      <c r="J3061" s="1">
        <f>VLOOKUP(Sales[[#This Row],[Product ID]],Products[],4,0)</f>
        <v>67.97</v>
      </c>
      <c r="K3061" s="1">
        <f>Sales[[#This Row],[Total Sales]]-Sales[[#This Row],[Cost price]]</f>
        <v>1335.0399999999997</v>
      </c>
      <c r="L3061" s="1" t="str">
        <f>TEXT(Sales[[#This Row],[Date and Time]],"dddd")</f>
        <v>Sunday</v>
      </c>
      <c r="M3061" s="1" t="str">
        <f>TEXT(Sales[[#This Row],[Date and Time]],"mm")</f>
        <v>07</v>
      </c>
      <c r="N3061" s="10" t="str">
        <f>TEXT(Sales[[#This Row],[Date and Time]],"mmmm")</f>
        <v>July</v>
      </c>
    </row>
    <row r="3062" spans="1:14" x14ac:dyDescent="0.3">
      <c r="A3062" s="1" t="s">
        <v>6530</v>
      </c>
      <c r="B3062" s="2">
        <v>45332.770219907405</v>
      </c>
      <c r="C3062" s="1" t="s">
        <v>3338</v>
      </c>
      <c r="D3062" s="1" t="s">
        <v>18</v>
      </c>
      <c r="E3062" s="1" t="s">
        <v>3479</v>
      </c>
      <c r="F3062" s="1" t="s">
        <v>3472</v>
      </c>
      <c r="G3062" s="1">
        <v>1235.42</v>
      </c>
      <c r="H3062" s="1">
        <v>5</v>
      </c>
      <c r="I3062" s="1">
        <f>Sales[[#This Row],[Selling Price]]*H3062</f>
        <v>6177.1</v>
      </c>
      <c r="J3062" s="1">
        <f>VLOOKUP(Sales[[#This Row],[Product ID]],Products[],4,0)</f>
        <v>15.69</v>
      </c>
      <c r="K3062" s="1">
        <f>Sales[[#This Row],[Total Sales]]-Sales[[#This Row],[Cost price]]</f>
        <v>6161.4100000000008</v>
      </c>
      <c r="L3062" s="1" t="str">
        <f>TEXT(Sales[[#This Row],[Date and Time]],"dddd")</f>
        <v>Saturday</v>
      </c>
      <c r="M3062" s="1" t="str">
        <f>TEXT(Sales[[#This Row],[Date and Time]],"mm")</f>
        <v>02</v>
      </c>
      <c r="N3062" s="10" t="str">
        <f>TEXT(Sales[[#This Row],[Date and Time]],"mmmm")</f>
        <v>February</v>
      </c>
    </row>
    <row r="3063" spans="1:14" x14ac:dyDescent="0.3">
      <c r="A3063" s="1" t="s">
        <v>6531</v>
      </c>
      <c r="B3063" s="2">
        <v>45368.935937499999</v>
      </c>
      <c r="C3063" s="1" t="s">
        <v>3292</v>
      </c>
      <c r="D3063" s="1" t="s">
        <v>3161</v>
      </c>
      <c r="E3063" s="1" t="s">
        <v>3464</v>
      </c>
      <c r="F3063" s="1" t="s">
        <v>3467</v>
      </c>
      <c r="G3063" s="1">
        <v>1296.04</v>
      </c>
      <c r="H3063" s="1">
        <v>8</v>
      </c>
      <c r="I3063" s="1">
        <f>Sales[[#This Row],[Selling Price]]*H3063</f>
        <v>10368.32</v>
      </c>
      <c r="J3063" s="1">
        <f>VLOOKUP(Sales[[#This Row],[Product ID]],Products[],4,0)</f>
        <v>321.19</v>
      </c>
      <c r="K3063" s="1">
        <f>Sales[[#This Row],[Total Sales]]-Sales[[#This Row],[Cost price]]</f>
        <v>10047.129999999999</v>
      </c>
      <c r="L3063" s="1" t="str">
        <f>TEXT(Sales[[#This Row],[Date and Time]],"dddd")</f>
        <v>Sunday</v>
      </c>
      <c r="M3063" s="1" t="str">
        <f>TEXT(Sales[[#This Row],[Date and Time]],"mm")</f>
        <v>03</v>
      </c>
      <c r="N3063" s="10" t="str">
        <f>TEXT(Sales[[#This Row],[Date and Time]],"mmmm")</f>
        <v>March</v>
      </c>
    </row>
    <row r="3064" spans="1:14" x14ac:dyDescent="0.3">
      <c r="A3064" s="1" t="s">
        <v>6532</v>
      </c>
      <c r="B3064" s="2">
        <v>45483.181851851848</v>
      </c>
      <c r="C3064" s="1" t="s">
        <v>3428</v>
      </c>
      <c r="D3064" s="1" t="s">
        <v>2023</v>
      </c>
      <c r="E3064" s="1" t="s">
        <v>3466</v>
      </c>
      <c r="F3064" s="1" t="s">
        <v>3467</v>
      </c>
      <c r="G3064" s="1">
        <v>609.82000000000005</v>
      </c>
      <c r="H3064" s="1">
        <v>2</v>
      </c>
      <c r="I3064" s="1">
        <f>Sales[[#This Row],[Selling Price]]*H3064</f>
        <v>1219.6400000000001</v>
      </c>
      <c r="J3064" s="1">
        <f>VLOOKUP(Sales[[#This Row],[Product ID]],Products[],4,0)</f>
        <v>742.32</v>
      </c>
      <c r="K3064" s="1">
        <f>Sales[[#This Row],[Total Sales]]-Sales[[#This Row],[Cost price]]</f>
        <v>477.32000000000005</v>
      </c>
      <c r="L3064" s="1" t="str">
        <f>TEXT(Sales[[#This Row],[Date and Time]],"dddd")</f>
        <v>Wednesday</v>
      </c>
      <c r="M3064" s="1" t="str">
        <f>TEXT(Sales[[#This Row],[Date and Time]],"mm")</f>
        <v>07</v>
      </c>
      <c r="N3064" s="10" t="str">
        <f>TEXT(Sales[[#This Row],[Date and Time]],"mmmm")</f>
        <v>July</v>
      </c>
    </row>
    <row r="3065" spans="1:14" x14ac:dyDescent="0.3">
      <c r="A3065" s="1" t="s">
        <v>6533</v>
      </c>
      <c r="B3065" s="2">
        <v>45577.965150462966</v>
      </c>
      <c r="C3065" s="1" t="s">
        <v>3423</v>
      </c>
      <c r="D3065" s="1" t="s">
        <v>1113</v>
      </c>
      <c r="E3065" s="1" t="s">
        <v>3464</v>
      </c>
      <c r="F3065" s="1" t="s">
        <v>3469</v>
      </c>
      <c r="G3065" s="1">
        <v>517.75</v>
      </c>
      <c r="H3065" s="1">
        <v>7</v>
      </c>
      <c r="I3065" s="1">
        <f>Sales[[#This Row],[Selling Price]]*H3065</f>
        <v>3624.25</v>
      </c>
      <c r="J3065" s="1">
        <f>VLOOKUP(Sales[[#This Row],[Product ID]],Products[],4,0)</f>
        <v>388.3</v>
      </c>
      <c r="K3065" s="1">
        <f>Sales[[#This Row],[Total Sales]]-Sales[[#This Row],[Cost price]]</f>
        <v>3235.95</v>
      </c>
      <c r="L3065" s="1" t="str">
        <f>TEXT(Sales[[#This Row],[Date and Time]],"dddd")</f>
        <v>Saturday</v>
      </c>
      <c r="M3065" s="1" t="str">
        <f>TEXT(Sales[[#This Row],[Date and Time]],"mm")</f>
        <v>10</v>
      </c>
      <c r="N3065" s="10" t="str">
        <f>TEXT(Sales[[#This Row],[Date and Time]],"mmmm")</f>
        <v>October</v>
      </c>
    </row>
    <row r="3066" spans="1:14" x14ac:dyDescent="0.3">
      <c r="A3066" s="1" t="s">
        <v>6534</v>
      </c>
      <c r="B3066" s="2">
        <v>45499.054409722223</v>
      </c>
      <c r="C3066" s="1" t="s">
        <v>3331</v>
      </c>
      <c r="D3066" s="1" t="s">
        <v>1291</v>
      </c>
      <c r="E3066" s="1" t="s">
        <v>3479</v>
      </c>
      <c r="F3066" s="1" t="s">
        <v>3462</v>
      </c>
      <c r="G3066" s="1">
        <v>998.27</v>
      </c>
      <c r="H3066" s="1">
        <v>6</v>
      </c>
      <c r="I3066" s="1">
        <f>Sales[[#This Row],[Selling Price]]*H3066</f>
        <v>5989.62</v>
      </c>
      <c r="J3066" s="1">
        <f>VLOOKUP(Sales[[#This Row],[Product ID]],Products[],4,0)</f>
        <v>799.06</v>
      </c>
      <c r="K3066" s="1">
        <f>Sales[[#This Row],[Total Sales]]-Sales[[#This Row],[Cost price]]</f>
        <v>5190.5599999999995</v>
      </c>
      <c r="L3066" s="1" t="str">
        <f>TEXT(Sales[[#This Row],[Date and Time]],"dddd")</f>
        <v>Friday</v>
      </c>
      <c r="M3066" s="1" t="str">
        <f>TEXT(Sales[[#This Row],[Date and Time]],"mm")</f>
        <v>07</v>
      </c>
      <c r="N3066" s="10" t="str">
        <f>TEXT(Sales[[#This Row],[Date and Time]],"mmmm")</f>
        <v>July</v>
      </c>
    </row>
    <row r="3067" spans="1:14" x14ac:dyDescent="0.3">
      <c r="A3067" s="1" t="s">
        <v>6535</v>
      </c>
      <c r="B3067" s="2">
        <v>45318.786435185182</v>
      </c>
      <c r="C3067" s="1" t="s">
        <v>3365</v>
      </c>
      <c r="D3067" s="1" t="s">
        <v>408</v>
      </c>
      <c r="E3067" s="1" t="s">
        <v>3479</v>
      </c>
      <c r="F3067" s="1" t="s">
        <v>3467</v>
      </c>
      <c r="G3067" s="1">
        <v>1232.53</v>
      </c>
      <c r="H3067" s="1">
        <v>4</v>
      </c>
      <c r="I3067" s="1">
        <f>Sales[[#This Row],[Selling Price]]*H3067</f>
        <v>4930.12</v>
      </c>
      <c r="J3067" s="1">
        <f>VLOOKUP(Sales[[#This Row],[Product ID]],Products[],4,0)</f>
        <v>104.7</v>
      </c>
      <c r="K3067" s="1">
        <f>Sales[[#This Row],[Total Sales]]-Sales[[#This Row],[Cost price]]</f>
        <v>4825.42</v>
      </c>
      <c r="L3067" s="1" t="str">
        <f>TEXT(Sales[[#This Row],[Date and Time]],"dddd")</f>
        <v>Saturday</v>
      </c>
      <c r="M3067" s="1" t="str">
        <f>TEXT(Sales[[#This Row],[Date and Time]],"mm")</f>
        <v>01</v>
      </c>
      <c r="N3067" s="10" t="str">
        <f>TEXT(Sales[[#This Row],[Date and Time]],"mmmm")</f>
        <v>January</v>
      </c>
    </row>
    <row r="3068" spans="1:14" x14ac:dyDescent="0.3">
      <c r="A3068" s="1" t="s">
        <v>6536</v>
      </c>
      <c r="B3068" s="2">
        <v>45305.918842592589</v>
      </c>
      <c r="C3068" s="1" t="s">
        <v>3443</v>
      </c>
      <c r="D3068" s="1" t="s">
        <v>1527</v>
      </c>
      <c r="E3068" s="1" t="s">
        <v>3471</v>
      </c>
      <c r="F3068" s="1" t="s">
        <v>3476</v>
      </c>
      <c r="G3068" s="1">
        <v>1591.75</v>
      </c>
      <c r="H3068" s="1">
        <v>10</v>
      </c>
      <c r="I3068" s="1">
        <f>Sales[[#This Row],[Selling Price]]*H3068</f>
        <v>15917.5</v>
      </c>
      <c r="J3068" s="1">
        <f>VLOOKUP(Sales[[#This Row],[Product ID]],Products[],4,0)</f>
        <v>787.31</v>
      </c>
      <c r="K3068" s="1">
        <f>Sales[[#This Row],[Total Sales]]-Sales[[#This Row],[Cost price]]</f>
        <v>15130.19</v>
      </c>
      <c r="L3068" s="1" t="str">
        <f>TEXT(Sales[[#This Row],[Date and Time]],"dddd")</f>
        <v>Sunday</v>
      </c>
      <c r="M3068" s="1" t="str">
        <f>TEXT(Sales[[#This Row],[Date and Time]],"mm")</f>
        <v>01</v>
      </c>
      <c r="N3068" s="10" t="str">
        <f>TEXT(Sales[[#This Row],[Date and Time]],"mmmm")</f>
        <v>January</v>
      </c>
    </row>
    <row r="3069" spans="1:14" x14ac:dyDescent="0.3">
      <c r="A3069" s="1" t="s">
        <v>6537</v>
      </c>
      <c r="B3069" s="2">
        <v>45415.568495370368</v>
      </c>
      <c r="C3069" s="1" t="s">
        <v>3377</v>
      </c>
      <c r="D3069" s="1" t="s">
        <v>2635</v>
      </c>
      <c r="E3069" s="1" t="s">
        <v>3466</v>
      </c>
      <c r="F3069" s="1" t="s">
        <v>3467</v>
      </c>
      <c r="G3069" s="1">
        <v>1240</v>
      </c>
      <c r="H3069" s="1">
        <v>2</v>
      </c>
      <c r="I3069" s="1">
        <f>Sales[[#This Row],[Selling Price]]*H3069</f>
        <v>2480</v>
      </c>
      <c r="J3069" s="1">
        <f>VLOOKUP(Sales[[#This Row],[Product ID]],Products[],4,0)</f>
        <v>409.39</v>
      </c>
      <c r="K3069" s="1">
        <f>Sales[[#This Row],[Total Sales]]-Sales[[#This Row],[Cost price]]</f>
        <v>2070.61</v>
      </c>
      <c r="L3069" s="1" t="str">
        <f>TEXT(Sales[[#This Row],[Date and Time]],"dddd")</f>
        <v>Friday</v>
      </c>
      <c r="M3069" s="1" t="str">
        <f>TEXT(Sales[[#This Row],[Date and Time]],"mm")</f>
        <v>05</v>
      </c>
      <c r="N3069" s="10" t="str">
        <f>TEXT(Sales[[#This Row],[Date and Time]],"mmmm")</f>
        <v>May</v>
      </c>
    </row>
    <row r="3070" spans="1:14" x14ac:dyDescent="0.3">
      <c r="A3070" s="1" t="s">
        <v>6538</v>
      </c>
      <c r="B3070" s="2">
        <v>45433.256099537037</v>
      </c>
      <c r="C3070" s="1" t="s">
        <v>3370</v>
      </c>
      <c r="D3070" s="1" t="s">
        <v>110</v>
      </c>
      <c r="E3070" s="1" t="s">
        <v>3479</v>
      </c>
      <c r="F3070" s="1" t="s">
        <v>3467</v>
      </c>
      <c r="G3070" s="1">
        <v>808.37</v>
      </c>
      <c r="H3070" s="1">
        <v>4</v>
      </c>
      <c r="I3070" s="1">
        <f>Sales[[#This Row],[Selling Price]]*H3070</f>
        <v>3233.48</v>
      </c>
      <c r="J3070" s="1">
        <f>VLOOKUP(Sales[[#This Row],[Product ID]],Products[],4,0)</f>
        <v>621.46</v>
      </c>
      <c r="K3070" s="1">
        <f>Sales[[#This Row],[Total Sales]]-Sales[[#This Row],[Cost price]]</f>
        <v>2612.02</v>
      </c>
      <c r="L3070" s="1" t="str">
        <f>TEXT(Sales[[#This Row],[Date and Time]],"dddd")</f>
        <v>Tuesday</v>
      </c>
      <c r="M3070" s="1" t="str">
        <f>TEXT(Sales[[#This Row],[Date and Time]],"mm")</f>
        <v>05</v>
      </c>
      <c r="N3070" s="10" t="str">
        <f>TEXT(Sales[[#This Row],[Date and Time]],"mmmm")</f>
        <v>May</v>
      </c>
    </row>
    <row r="3071" spans="1:14" x14ac:dyDescent="0.3">
      <c r="A3071" s="1" t="s">
        <v>6539</v>
      </c>
      <c r="B3071" s="2">
        <v>45452.774282407408</v>
      </c>
      <c r="C3071" s="1" t="s">
        <v>3429</v>
      </c>
      <c r="D3071" s="1" t="s">
        <v>2996</v>
      </c>
      <c r="E3071" s="1" t="s">
        <v>3461</v>
      </c>
      <c r="F3071" s="1" t="s">
        <v>3467</v>
      </c>
      <c r="G3071" s="1">
        <v>940.44</v>
      </c>
      <c r="H3071" s="1">
        <v>4</v>
      </c>
      <c r="I3071" s="1">
        <f>Sales[[#This Row],[Selling Price]]*H3071</f>
        <v>3761.76</v>
      </c>
      <c r="J3071" s="1">
        <f>VLOOKUP(Sales[[#This Row],[Product ID]],Products[],4,0)</f>
        <v>653.88</v>
      </c>
      <c r="K3071" s="1">
        <f>Sales[[#This Row],[Total Sales]]-Sales[[#This Row],[Cost price]]</f>
        <v>3107.88</v>
      </c>
      <c r="L3071" s="1" t="str">
        <f>TEXT(Sales[[#This Row],[Date and Time]],"dddd")</f>
        <v>Sunday</v>
      </c>
      <c r="M3071" s="1" t="str">
        <f>TEXT(Sales[[#This Row],[Date and Time]],"mm")</f>
        <v>06</v>
      </c>
      <c r="N3071" s="10" t="str">
        <f>TEXT(Sales[[#This Row],[Date and Time]],"mmmm")</f>
        <v>June</v>
      </c>
    </row>
    <row r="3072" spans="1:14" x14ac:dyDescent="0.3">
      <c r="A3072" s="1" t="s">
        <v>6540</v>
      </c>
      <c r="B3072" s="2">
        <v>45557.459201388891</v>
      </c>
      <c r="C3072" s="1" t="s">
        <v>3261</v>
      </c>
      <c r="D3072" s="1" t="s">
        <v>1598</v>
      </c>
      <c r="E3072" s="1" t="s">
        <v>3471</v>
      </c>
      <c r="F3072" s="1" t="s">
        <v>3469</v>
      </c>
      <c r="G3072" s="1">
        <v>162.63999999999999</v>
      </c>
      <c r="H3072" s="1">
        <v>7</v>
      </c>
      <c r="I3072" s="1">
        <f>Sales[[#This Row],[Selling Price]]*H3072</f>
        <v>1138.48</v>
      </c>
      <c r="J3072" s="1">
        <f>VLOOKUP(Sales[[#This Row],[Product ID]],Products[],4,0)</f>
        <v>950.81</v>
      </c>
      <c r="K3072" s="1">
        <f>Sales[[#This Row],[Total Sales]]-Sales[[#This Row],[Cost price]]</f>
        <v>187.67000000000007</v>
      </c>
      <c r="L3072" s="1" t="str">
        <f>TEXT(Sales[[#This Row],[Date and Time]],"dddd")</f>
        <v>Sunday</v>
      </c>
      <c r="M3072" s="1" t="str">
        <f>TEXT(Sales[[#This Row],[Date and Time]],"mm")</f>
        <v>09</v>
      </c>
      <c r="N3072" s="10" t="str">
        <f>TEXT(Sales[[#This Row],[Date and Time]],"mmmm")</f>
        <v>September</v>
      </c>
    </row>
    <row r="3073" spans="1:14" x14ac:dyDescent="0.3">
      <c r="A3073" s="1" t="s">
        <v>6541</v>
      </c>
      <c r="B3073" s="2">
        <v>45442.699953703705</v>
      </c>
      <c r="C3073" s="1" t="s">
        <v>3277</v>
      </c>
      <c r="D3073" s="1" t="s">
        <v>565</v>
      </c>
      <c r="E3073" s="1" t="s">
        <v>3466</v>
      </c>
      <c r="F3073" s="1" t="s">
        <v>3472</v>
      </c>
      <c r="G3073" s="1">
        <v>1689.19</v>
      </c>
      <c r="H3073" s="1">
        <v>7</v>
      </c>
      <c r="I3073" s="1">
        <f>Sales[[#This Row],[Selling Price]]*H3073</f>
        <v>11824.33</v>
      </c>
      <c r="J3073" s="1">
        <f>VLOOKUP(Sales[[#This Row],[Product ID]],Products[],4,0)</f>
        <v>439.15</v>
      </c>
      <c r="K3073" s="1">
        <f>Sales[[#This Row],[Total Sales]]-Sales[[#This Row],[Cost price]]</f>
        <v>11385.18</v>
      </c>
      <c r="L3073" s="1" t="str">
        <f>TEXT(Sales[[#This Row],[Date and Time]],"dddd")</f>
        <v>Thursday</v>
      </c>
      <c r="M3073" s="1" t="str">
        <f>TEXT(Sales[[#This Row],[Date and Time]],"mm")</f>
        <v>05</v>
      </c>
      <c r="N3073" s="10" t="str">
        <f>TEXT(Sales[[#This Row],[Date and Time]],"mmmm")</f>
        <v>May</v>
      </c>
    </row>
    <row r="3074" spans="1:14" x14ac:dyDescent="0.3">
      <c r="A3074" s="1" t="s">
        <v>6542</v>
      </c>
      <c r="B3074" s="2">
        <v>45379.780428240738</v>
      </c>
      <c r="C3074" s="1" t="s">
        <v>3440</v>
      </c>
      <c r="D3074" s="1" t="s">
        <v>299</v>
      </c>
      <c r="E3074" s="1" t="s">
        <v>3461</v>
      </c>
      <c r="F3074" s="1" t="s">
        <v>3469</v>
      </c>
      <c r="G3074" s="1">
        <v>294.07</v>
      </c>
      <c r="H3074" s="1">
        <v>1</v>
      </c>
      <c r="I3074" s="1">
        <f>Sales[[#This Row],[Selling Price]]*H3074</f>
        <v>294.07</v>
      </c>
      <c r="J3074" s="1">
        <f>VLOOKUP(Sales[[#This Row],[Product ID]],Products[],4,0)</f>
        <v>117.5</v>
      </c>
      <c r="K3074" s="1">
        <f>Sales[[#This Row],[Total Sales]]-Sales[[#This Row],[Cost price]]</f>
        <v>176.57</v>
      </c>
      <c r="L3074" s="1" t="str">
        <f>TEXT(Sales[[#This Row],[Date and Time]],"dddd")</f>
        <v>Thursday</v>
      </c>
      <c r="M3074" s="1" t="str">
        <f>TEXT(Sales[[#This Row],[Date and Time]],"mm")</f>
        <v>03</v>
      </c>
      <c r="N3074" s="10" t="str">
        <f>TEXT(Sales[[#This Row],[Date and Time]],"mmmm")</f>
        <v>March</v>
      </c>
    </row>
    <row r="3075" spans="1:14" x14ac:dyDescent="0.3">
      <c r="A3075" s="1" t="s">
        <v>6543</v>
      </c>
      <c r="B3075" s="2">
        <v>45488.747037037036</v>
      </c>
      <c r="C3075" s="1" t="s">
        <v>3346</v>
      </c>
      <c r="D3075" s="1" t="s">
        <v>1653</v>
      </c>
      <c r="E3075" s="1" t="s">
        <v>3471</v>
      </c>
      <c r="F3075" s="1" t="s">
        <v>3472</v>
      </c>
      <c r="G3075" s="1">
        <v>1213.46</v>
      </c>
      <c r="H3075" s="1">
        <v>6</v>
      </c>
      <c r="I3075" s="1">
        <f>Sales[[#This Row],[Selling Price]]*H3075</f>
        <v>7280.76</v>
      </c>
      <c r="J3075" s="1">
        <f>VLOOKUP(Sales[[#This Row],[Product ID]],Products[],4,0)</f>
        <v>171.16</v>
      </c>
      <c r="K3075" s="1">
        <f>Sales[[#This Row],[Total Sales]]-Sales[[#This Row],[Cost price]]</f>
        <v>7109.6</v>
      </c>
      <c r="L3075" s="1" t="str">
        <f>TEXT(Sales[[#This Row],[Date and Time]],"dddd")</f>
        <v>Monday</v>
      </c>
      <c r="M3075" s="1" t="str">
        <f>TEXT(Sales[[#This Row],[Date and Time]],"mm")</f>
        <v>07</v>
      </c>
      <c r="N3075" s="10" t="str">
        <f>TEXT(Sales[[#This Row],[Date and Time]],"mmmm")</f>
        <v>July</v>
      </c>
    </row>
    <row r="3076" spans="1:14" x14ac:dyDescent="0.3">
      <c r="A3076" s="1" t="s">
        <v>6544</v>
      </c>
      <c r="B3076" s="2">
        <v>45504.94740740741</v>
      </c>
      <c r="C3076" s="1" t="s">
        <v>3340</v>
      </c>
      <c r="D3076" s="1" t="s">
        <v>252</v>
      </c>
      <c r="E3076" s="1" t="s">
        <v>3479</v>
      </c>
      <c r="F3076" s="1" t="s">
        <v>3462</v>
      </c>
      <c r="G3076" s="1">
        <v>802.65</v>
      </c>
      <c r="H3076" s="1">
        <v>7</v>
      </c>
      <c r="I3076" s="1">
        <f>Sales[[#This Row],[Selling Price]]*H3076</f>
        <v>5618.55</v>
      </c>
      <c r="J3076" s="1">
        <f>VLOOKUP(Sales[[#This Row],[Product ID]],Products[],4,0)</f>
        <v>834.4</v>
      </c>
      <c r="K3076" s="1">
        <f>Sales[[#This Row],[Total Sales]]-Sales[[#This Row],[Cost price]]</f>
        <v>4784.1500000000005</v>
      </c>
      <c r="L3076" s="1" t="str">
        <f>TEXT(Sales[[#This Row],[Date and Time]],"dddd")</f>
        <v>Wednesday</v>
      </c>
      <c r="M3076" s="1" t="str">
        <f>TEXT(Sales[[#This Row],[Date and Time]],"mm")</f>
        <v>07</v>
      </c>
      <c r="N3076" s="10" t="str">
        <f>TEXT(Sales[[#This Row],[Date and Time]],"mmmm")</f>
        <v>July</v>
      </c>
    </row>
    <row r="3077" spans="1:14" x14ac:dyDescent="0.3">
      <c r="A3077" s="1" t="s">
        <v>6545</v>
      </c>
      <c r="B3077" s="2">
        <v>45349.442546296297</v>
      </c>
      <c r="C3077" s="1" t="s">
        <v>3312</v>
      </c>
      <c r="D3077" s="1" t="s">
        <v>1326</v>
      </c>
      <c r="E3077" s="1" t="s">
        <v>3479</v>
      </c>
      <c r="F3077" s="1" t="s">
        <v>3469</v>
      </c>
      <c r="G3077" s="1">
        <v>1426.69</v>
      </c>
      <c r="H3077" s="1">
        <v>3</v>
      </c>
      <c r="I3077" s="1">
        <f>Sales[[#This Row],[Selling Price]]*H3077</f>
        <v>4280.07</v>
      </c>
      <c r="J3077" s="1">
        <f>VLOOKUP(Sales[[#This Row],[Product ID]],Products[],4,0)</f>
        <v>193.63</v>
      </c>
      <c r="K3077" s="1">
        <f>Sales[[#This Row],[Total Sales]]-Sales[[#This Row],[Cost price]]</f>
        <v>4086.4399999999996</v>
      </c>
      <c r="L3077" s="1" t="str">
        <f>TEXT(Sales[[#This Row],[Date and Time]],"dddd")</f>
        <v>Tuesday</v>
      </c>
      <c r="M3077" s="1" t="str">
        <f>TEXT(Sales[[#This Row],[Date and Time]],"mm")</f>
        <v>02</v>
      </c>
      <c r="N3077" s="10" t="str">
        <f>TEXT(Sales[[#This Row],[Date and Time]],"mmmm")</f>
        <v>February</v>
      </c>
    </row>
    <row r="3078" spans="1:14" x14ac:dyDescent="0.3">
      <c r="A3078" s="1" t="s">
        <v>6546</v>
      </c>
      <c r="B3078" s="2">
        <v>45292.250891203701</v>
      </c>
      <c r="C3078" s="1" t="s">
        <v>3319</v>
      </c>
      <c r="D3078" s="1" t="s">
        <v>1361</v>
      </c>
      <c r="E3078" s="1" t="s">
        <v>3466</v>
      </c>
      <c r="F3078" s="1" t="s">
        <v>3467</v>
      </c>
      <c r="G3078" s="1">
        <v>1739.52</v>
      </c>
      <c r="H3078" s="1">
        <v>9</v>
      </c>
      <c r="I3078" s="1">
        <f>Sales[[#This Row],[Selling Price]]*H3078</f>
        <v>15655.68</v>
      </c>
      <c r="J3078" s="1">
        <f>VLOOKUP(Sales[[#This Row],[Product ID]],Products[],4,0)</f>
        <v>704.91</v>
      </c>
      <c r="K3078" s="1">
        <f>Sales[[#This Row],[Total Sales]]-Sales[[#This Row],[Cost price]]</f>
        <v>14950.77</v>
      </c>
      <c r="L3078" s="1" t="str">
        <f>TEXT(Sales[[#This Row],[Date and Time]],"dddd")</f>
        <v>Monday</v>
      </c>
      <c r="M3078" s="1" t="str">
        <f>TEXT(Sales[[#This Row],[Date and Time]],"mm")</f>
        <v>01</v>
      </c>
      <c r="N3078" s="10" t="str">
        <f>TEXT(Sales[[#This Row],[Date and Time]],"mmmm")</f>
        <v>January</v>
      </c>
    </row>
    <row r="3079" spans="1:14" x14ac:dyDescent="0.3">
      <c r="A3079" s="1" t="s">
        <v>6547</v>
      </c>
      <c r="B3079" s="2">
        <v>45581.892592592594</v>
      </c>
      <c r="C3079" s="1" t="s">
        <v>3274</v>
      </c>
      <c r="D3079" s="1" t="s">
        <v>3023</v>
      </c>
      <c r="E3079" s="1" t="s">
        <v>3466</v>
      </c>
      <c r="F3079" s="1" t="s">
        <v>3472</v>
      </c>
      <c r="G3079" s="1">
        <v>1157.55</v>
      </c>
      <c r="H3079" s="1">
        <v>9</v>
      </c>
      <c r="I3079" s="1">
        <f>Sales[[#This Row],[Selling Price]]*H3079</f>
        <v>10417.949999999999</v>
      </c>
      <c r="J3079" s="1">
        <f>VLOOKUP(Sales[[#This Row],[Product ID]],Products[],4,0)</f>
        <v>951.64</v>
      </c>
      <c r="K3079" s="1">
        <f>Sales[[#This Row],[Total Sales]]-Sales[[#This Row],[Cost price]]</f>
        <v>9466.31</v>
      </c>
      <c r="L3079" s="1" t="str">
        <f>TEXT(Sales[[#This Row],[Date and Time]],"dddd")</f>
        <v>Wednesday</v>
      </c>
      <c r="M3079" s="1" t="str">
        <f>TEXT(Sales[[#This Row],[Date and Time]],"mm")</f>
        <v>10</v>
      </c>
      <c r="N3079" s="10" t="str">
        <f>TEXT(Sales[[#This Row],[Date and Time]],"mmmm")</f>
        <v>October</v>
      </c>
    </row>
    <row r="3080" spans="1:14" x14ac:dyDescent="0.3">
      <c r="A3080" s="1" t="s">
        <v>6548</v>
      </c>
      <c r="B3080" s="2">
        <v>45404.02076388889</v>
      </c>
      <c r="C3080" s="1" t="s">
        <v>3347</v>
      </c>
      <c r="D3080" s="1" t="s">
        <v>1071</v>
      </c>
      <c r="E3080" s="1" t="s">
        <v>3461</v>
      </c>
      <c r="F3080" s="1" t="s">
        <v>3469</v>
      </c>
      <c r="G3080" s="1">
        <v>478.1</v>
      </c>
      <c r="H3080" s="1">
        <v>10</v>
      </c>
      <c r="I3080" s="1">
        <f>Sales[[#This Row],[Selling Price]]*H3080</f>
        <v>4781</v>
      </c>
      <c r="J3080" s="1">
        <f>VLOOKUP(Sales[[#This Row],[Product ID]],Products[],4,0)</f>
        <v>211.14</v>
      </c>
      <c r="K3080" s="1">
        <f>Sales[[#This Row],[Total Sales]]-Sales[[#This Row],[Cost price]]</f>
        <v>4569.8599999999997</v>
      </c>
      <c r="L3080" s="1" t="str">
        <f>TEXT(Sales[[#This Row],[Date and Time]],"dddd")</f>
        <v>Monday</v>
      </c>
      <c r="M3080" s="1" t="str">
        <f>TEXT(Sales[[#This Row],[Date and Time]],"mm")</f>
        <v>04</v>
      </c>
      <c r="N3080" s="10" t="str">
        <f>TEXT(Sales[[#This Row],[Date and Time]],"mmmm")</f>
        <v>April</v>
      </c>
    </row>
    <row r="3081" spans="1:14" x14ac:dyDescent="0.3">
      <c r="A3081" s="1" t="s">
        <v>6549</v>
      </c>
      <c r="B3081" s="2">
        <v>45525.539456018516</v>
      </c>
      <c r="C3081" s="1" t="s">
        <v>3378</v>
      </c>
      <c r="D3081" s="1" t="s">
        <v>1137</v>
      </c>
      <c r="E3081" s="1" t="s">
        <v>3479</v>
      </c>
      <c r="F3081" s="1" t="s">
        <v>3469</v>
      </c>
      <c r="G3081" s="1">
        <v>1658.42</v>
      </c>
      <c r="H3081" s="1">
        <v>3</v>
      </c>
      <c r="I3081" s="1">
        <f>Sales[[#This Row],[Selling Price]]*H3081</f>
        <v>4975.26</v>
      </c>
      <c r="J3081" s="1">
        <f>VLOOKUP(Sales[[#This Row],[Product ID]],Products[],4,0)</f>
        <v>358.25</v>
      </c>
      <c r="K3081" s="1">
        <f>Sales[[#This Row],[Total Sales]]-Sales[[#This Row],[Cost price]]</f>
        <v>4617.01</v>
      </c>
      <c r="L3081" s="1" t="str">
        <f>TEXT(Sales[[#This Row],[Date and Time]],"dddd")</f>
        <v>Wednesday</v>
      </c>
      <c r="M3081" s="1" t="str">
        <f>TEXT(Sales[[#This Row],[Date and Time]],"mm")</f>
        <v>08</v>
      </c>
      <c r="N3081" s="10" t="str">
        <f>TEXT(Sales[[#This Row],[Date and Time]],"mmmm")</f>
        <v>August</v>
      </c>
    </row>
    <row r="3082" spans="1:14" x14ac:dyDescent="0.3">
      <c r="A3082" s="1" t="s">
        <v>6550</v>
      </c>
      <c r="B3082" s="2">
        <v>45364.264062499999</v>
      </c>
      <c r="C3082" s="1" t="s">
        <v>3271</v>
      </c>
      <c r="D3082" s="1" t="s">
        <v>2170</v>
      </c>
      <c r="E3082" s="1" t="s">
        <v>3466</v>
      </c>
      <c r="F3082" s="1" t="s">
        <v>3467</v>
      </c>
      <c r="G3082" s="1">
        <v>61.8</v>
      </c>
      <c r="H3082" s="1">
        <v>5</v>
      </c>
      <c r="I3082" s="1">
        <f>Sales[[#This Row],[Selling Price]]*H3082</f>
        <v>309</v>
      </c>
      <c r="J3082" s="1">
        <f>VLOOKUP(Sales[[#This Row],[Product ID]],Products[],4,0)</f>
        <v>493.17</v>
      </c>
      <c r="K3082" s="1">
        <f>Sales[[#This Row],[Total Sales]]-Sales[[#This Row],[Cost price]]</f>
        <v>-184.17000000000002</v>
      </c>
      <c r="L3082" s="1" t="str">
        <f>TEXT(Sales[[#This Row],[Date and Time]],"dddd")</f>
        <v>Wednesday</v>
      </c>
      <c r="M3082" s="1" t="str">
        <f>TEXT(Sales[[#This Row],[Date and Time]],"mm")</f>
        <v>03</v>
      </c>
      <c r="N3082" s="10" t="str">
        <f>TEXT(Sales[[#This Row],[Date and Time]],"mmmm")</f>
        <v>March</v>
      </c>
    </row>
    <row r="3083" spans="1:14" x14ac:dyDescent="0.3">
      <c r="A3083" s="1" t="s">
        <v>6551</v>
      </c>
      <c r="B3083" s="2">
        <v>45476.864432870374</v>
      </c>
      <c r="C3083" s="1" t="s">
        <v>3352</v>
      </c>
      <c r="D3083" s="1" t="s">
        <v>1816</v>
      </c>
      <c r="E3083" s="1" t="s">
        <v>3479</v>
      </c>
      <c r="F3083" s="1" t="s">
        <v>3467</v>
      </c>
      <c r="G3083" s="1">
        <v>1546.33</v>
      </c>
      <c r="H3083" s="1">
        <v>6</v>
      </c>
      <c r="I3083" s="1">
        <f>Sales[[#This Row],[Selling Price]]*H3083</f>
        <v>9277.98</v>
      </c>
      <c r="J3083" s="1">
        <f>VLOOKUP(Sales[[#This Row],[Product ID]],Products[],4,0)</f>
        <v>404.57</v>
      </c>
      <c r="K3083" s="1">
        <f>Sales[[#This Row],[Total Sales]]-Sales[[#This Row],[Cost price]]</f>
        <v>8873.41</v>
      </c>
      <c r="L3083" s="1" t="str">
        <f>TEXT(Sales[[#This Row],[Date and Time]],"dddd")</f>
        <v>Wednesday</v>
      </c>
      <c r="M3083" s="1" t="str">
        <f>TEXT(Sales[[#This Row],[Date and Time]],"mm")</f>
        <v>07</v>
      </c>
      <c r="N3083" s="10" t="str">
        <f>TEXT(Sales[[#This Row],[Date and Time]],"mmmm")</f>
        <v>July</v>
      </c>
    </row>
    <row r="3084" spans="1:14" x14ac:dyDescent="0.3">
      <c r="A3084" s="1" t="s">
        <v>6552</v>
      </c>
      <c r="B3084" s="2">
        <v>45556.967256944445</v>
      </c>
      <c r="C3084" s="1" t="s">
        <v>3365</v>
      </c>
      <c r="D3084" s="1" t="s">
        <v>2877</v>
      </c>
      <c r="E3084" s="1" t="s">
        <v>3471</v>
      </c>
      <c r="F3084" s="1" t="s">
        <v>3472</v>
      </c>
      <c r="G3084" s="1">
        <v>437.85</v>
      </c>
      <c r="H3084" s="1">
        <v>3</v>
      </c>
      <c r="I3084" s="1">
        <f>Sales[[#This Row],[Selling Price]]*H3084</f>
        <v>1313.5500000000002</v>
      </c>
      <c r="J3084" s="1">
        <f>VLOOKUP(Sales[[#This Row],[Product ID]],Products[],4,0)</f>
        <v>104.7</v>
      </c>
      <c r="K3084" s="1">
        <f>Sales[[#This Row],[Total Sales]]-Sales[[#This Row],[Cost price]]</f>
        <v>1208.8500000000001</v>
      </c>
      <c r="L3084" s="1" t="str">
        <f>TEXT(Sales[[#This Row],[Date and Time]],"dddd")</f>
        <v>Saturday</v>
      </c>
      <c r="M3084" s="1" t="str">
        <f>TEXT(Sales[[#This Row],[Date and Time]],"mm")</f>
        <v>09</v>
      </c>
      <c r="N3084" s="10" t="str">
        <f>TEXT(Sales[[#This Row],[Date and Time]],"mmmm")</f>
        <v>September</v>
      </c>
    </row>
    <row r="3085" spans="1:14" x14ac:dyDescent="0.3">
      <c r="A3085" s="1" t="s">
        <v>6553</v>
      </c>
      <c r="B3085" s="2">
        <v>45457.939444444448</v>
      </c>
      <c r="C3085" s="1" t="s">
        <v>3302</v>
      </c>
      <c r="D3085" s="1" t="s">
        <v>1281</v>
      </c>
      <c r="E3085" s="1" t="s">
        <v>3471</v>
      </c>
      <c r="F3085" s="1" t="s">
        <v>3472</v>
      </c>
      <c r="G3085" s="1">
        <v>876.9</v>
      </c>
      <c r="H3085" s="1">
        <v>8</v>
      </c>
      <c r="I3085" s="1">
        <f>Sales[[#This Row],[Selling Price]]*H3085</f>
        <v>7015.2</v>
      </c>
      <c r="J3085" s="1">
        <f>VLOOKUP(Sales[[#This Row],[Product ID]],Products[],4,0)</f>
        <v>71.47</v>
      </c>
      <c r="K3085" s="1">
        <f>Sales[[#This Row],[Total Sales]]-Sales[[#This Row],[Cost price]]</f>
        <v>6943.73</v>
      </c>
      <c r="L3085" s="1" t="str">
        <f>TEXT(Sales[[#This Row],[Date and Time]],"dddd")</f>
        <v>Friday</v>
      </c>
      <c r="M3085" s="1" t="str">
        <f>TEXT(Sales[[#This Row],[Date and Time]],"mm")</f>
        <v>06</v>
      </c>
      <c r="N3085" s="10" t="str">
        <f>TEXT(Sales[[#This Row],[Date and Time]],"mmmm")</f>
        <v>June</v>
      </c>
    </row>
    <row r="3086" spans="1:14" x14ac:dyDescent="0.3">
      <c r="A3086" s="1" t="s">
        <v>6554</v>
      </c>
      <c r="B3086" s="2">
        <v>45519.24287037037</v>
      </c>
      <c r="C3086" s="1" t="s">
        <v>3299</v>
      </c>
      <c r="D3086" s="1" t="s">
        <v>1924</v>
      </c>
      <c r="E3086" s="1" t="s">
        <v>3461</v>
      </c>
      <c r="F3086" s="1" t="s">
        <v>3476</v>
      </c>
      <c r="G3086" s="1">
        <v>1061.76</v>
      </c>
      <c r="H3086" s="1">
        <v>3</v>
      </c>
      <c r="I3086" s="1">
        <f>Sales[[#This Row],[Selling Price]]*H3086</f>
        <v>3185.2799999999997</v>
      </c>
      <c r="J3086" s="1">
        <f>VLOOKUP(Sales[[#This Row],[Product ID]],Products[],4,0)</f>
        <v>401.98</v>
      </c>
      <c r="K3086" s="1">
        <f>Sales[[#This Row],[Total Sales]]-Sales[[#This Row],[Cost price]]</f>
        <v>2783.2999999999997</v>
      </c>
      <c r="L3086" s="1" t="str">
        <f>TEXT(Sales[[#This Row],[Date and Time]],"dddd")</f>
        <v>Thursday</v>
      </c>
      <c r="M3086" s="1" t="str">
        <f>TEXT(Sales[[#This Row],[Date and Time]],"mm")</f>
        <v>08</v>
      </c>
      <c r="N3086" s="10" t="str">
        <f>TEXT(Sales[[#This Row],[Date and Time]],"mmmm")</f>
        <v>August</v>
      </c>
    </row>
    <row r="3087" spans="1:14" x14ac:dyDescent="0.3">
      <c r="A3087" s="1" t="s">
        <v>6555</v>
      </c>
      <c r="B3087" s="2">
        <v>45446.412928240738</v>
      </c>
      <c r="C3087" s="1" t="s">
        <v>3226</v>
      </c>
      <c r="D3087" s="1" t="s">
        <v>1137</v>
      </c>
      <c r="E3087" s="1" t="s">
        <v>3464</v>
      </c>
      <c r="F3087" s="1" t="s">
        <v>3469</v>
      </c>
      <c r="G3087" s="1">
        <v>1900.65</v>
      </c>
      <c r="H3087" s="1">
        <v>6</v>
      </c>
      <c r="I3087" s="1">
        <f>Sales[[#This Row],[Selling Price]]*H3087</f>
        <v>11403.900000000001</v>
      </c>
      <c r="J3087" s="1">
        <f>VLOOKUP(Sales[[#This Row],[Product ID]],Products[],4,0)</f>
        <v>809.47</v>
      </c>
      <c r="K3087" s="1">
        <f>Sales[[#This Row],[Total Sales]]-Sales[[#This Row],[Cost price]]</f>
        <v>10594.430000000002</v>
      </c>
      <c r="L3087" s="1" t="str">
        <f>TEXT(Sales[[#This Row],[Date and Time]],"dddd")</f>
        <v>Monday</v>
      </c>
      <c r="M3087" s="1" t="str">
        <f>TEXT(Sales[[#This Row],[Date and Time]],"mm")</f>
        <v>06</v>
      </c>
      <c r="N3087" s="10" t="str">
        <f>TEXT(Sales[[#This Row],[Date and Time]],"mmmm")</f>
        <v>June</v>
      </c>
    </row>
    <row r="3088" spans="1:14" x14ac:dyDescent="0.3">
      <c r="A3088" s="1" t="s">
        <v>6556</v>
      </c>
      <c r="B3088" s="2">
        <v>45419.272951388892</v>
      </c>
      <c r="C3088" s="1" t="s">
        <v>3428</v>
      </c>
      <c r="D3088" s="1" t="s">
        <v>1361</v>
      </c>
      <c r="E3088" s="1" t="s">
        <v>3471</v>
      </c>
      <c r="F3088" s="1" t="s">
        <v>3476</v>
      </c>
      <c r="G3088" s="1">
        <v>882.4</v>
      </c>
      <c r="H3088" s="1">
        <v>1</v>
      </c>
      <c r="I3088" s="1">
        <f>Sales[[#This Row],[Selling Price]]*H3088</f>
        <v>882.4</v>
      </c>
      <c r="J3088" s="1">
        <f>VLOOKUP(Sales[[#This Row],[Product ID]],Products[],4,0)</f>
        <v>742.32</v>
      </c>
      <c r="K3088" s="1">
        <f>Sales[[#This Row],[Total Sales]]-Sales[[#This Row],[Cost price]]</f>
        <v>140.07999999999993</v>
      </c>
      <c r="L3088" s="1" t="str">
        <f>TEXT(Sales[[#This Row],[Date and Time]],"dddd")</f>
        <v>Tuesday</v>
      </c>
      <c r="M3088" s="1" t="str">
        <f>TEXT(Sales[[#This Row],[Date and Time]],"mm")</f>
        <v>05</v>
      </c>
      <c r="N3088" s="10" t="str">
        <f>TEXT(Sales[[#This Row],[Date and Time]],"mmmm")</f>
        <v>May</v>
      </c>
    </row>
    <row r="3089" spans="1:14" x14ac:dyDescent="0.3">
      <c r="A3089" s="1" t="s">
        <v>6557</v>
      </c>
      <c r="B3089" s="2">
        <v>45389.967685185184</v>
      </c>
      <c r="C3089" s="1" t="s">
        <v>3259</v>
      </c>
      <c r="D3089" s="1" t="s">
        <v>3127</v>
      </c>
      <c r="E3089" s="1" t="s">
        <v>3464</v>
      </c>
      <c r="F3089" s="1" t="s">
        <v>3472</v>
      </c>
      <c r="G3089" s="1">
        <v>825.77</v>
      </c>
      <c r="H3089" s="1">
        <v>4</v>
      </c>
      <c r="I3089" s="1">
        <f>Sales[[#This Row],[Selling Price]]*H3089</f>
        <v>3303.08</v>
      </c>
      <c r="J3089" s="1">
        <f>VLOOKUP(Sales[[#This Row],[Product ID]],Products[],4,0)</f>
        <v>211.71</v>
      </c>
      <c r="K3089" s="1">
        <f>Sales[[#This Row],[Total Sales]]-Sales[[#This Row],[Cost price]]</f>
        <v>3091.37</v>
      </c>
      <c r="L3089" s="1" t="str">
        <f>TEXT(Sales[[#This Row],[Date and Time]],"dddd")</f>
        <v>Sunday</v>
      </c>
      <c r="M3089" s="1" t="str">
        <f>TEXT(Sales[[#This Row],[Date and Time]],"mm")</f>
        <v>04</v>
      </c>
      <c r="N3089" s="10" t="str">
        <f>TEXT(Sales[[#This Row],[Date and Time]],"mmmm")</f>
        <v>April</v>
      </c>
    </row>
    <row r="3090" spans="1:14" x14ac:dyDescent="0.3">
      <c r="A3090" s="1" t="s">
        <v>6558</v>
      </c>
      <c r="B3090" s="2">
        <v>45293.523912037039</v>
      </c>
      <c r="C3090" s="1" t="s">
        <v>3384</v>
      </c>
      <c r="D3090" s="1" t="s">
        <v>2512</v>
      </c>
      <c r="E3090" s="1" t="s">
        <v>3461</v>
      </c>
      <c r="F3090" s="1" t="s">
        <v>3462</v>
      </c>
      <c r="G3090" s="1">
        <v>341.89</v>
      </c>
      <c r="H3090" s="1">
        <v>8</v>
      </c>
      <c r="I3090" s="1">
        <f>Sales[[#This Row],[Selling Price]]*H3090</f>
        <v>2735.12</v>
      </c>
      <c r="J3090" s="1">
        <f>VLOOKUP(Sales[[#This Row],[Product ID]],Products[],4,0)</f>
        <v>694.54</v>
      </c>
      <c r="K3090" s="1">
        <f>Sales[[#This Row],[Total Sales]]-Sales[[#This Row],[Cost price]]</f>
        <v>2040.58</v>
      </c>
      <c r="L3090" s="1" t="str">
        <f>TEXT(Sales[[#This Row],[Date and Time]],"dddd")</f>
        <v>Tuesday</v>
      </c>
      <c r="M3090" s="1" t="str">
        <f>TEXT(Sales[[#This Row],[Date and Time]],"mm")</f>
        <v>01</v>
      </c>
      <c r="N3090" s="10" t="str">
        <f>TEXT(Sales[[#This Row],[Date and Time]],"mmmm")</f>
        <v>January</v>
      </c>
    </row>
    <row r="3091" spans="1:14" x14ac:dyDescent="0.3">
      <c r="A3091" s="1" t="s">
        <v>6559</v>
      </c>
      <c r="B3091" s="2">
        <v>45530.605300925927</v>
      </c>
      <c r="C3091" s="1" t="s">
        <v>3414</v>
      </c>
      <c r="D3091" s="1" t="s">
        <v>2349</v>
      </c>
      <c r="E3091" s="1" t="s">
        <v>3461</v>
      </c>
      <c r="F3091" s="1" t="s">
        <v>3467</v>
      </c>
      <c r="G3091" s="1">
        <v>1881.61</v>
      </c>
      <c r="H3091" s="1">
        <v>6</v>
      </c>
      <c r="I3091" s="1">
        <f>Sales[[#This Row],[Selling Price]]*H3091</f>
        <v>11289.66</v>
      </c>
      <c r="J3091" s="1">
        <f>VLOOKUP(Sales[[#This Row],[Product ID]],Products[],4,0)</f>
        <v>859.01</v>
      </c>
      <c r="K3091" s="1">
        <f>Sales[[#This Row],[Total Sales]]-Sales[[#This Row],[Cost price]]</f>
        <v>10430.65</v>
      </c>
      <c r="L3091" s="1" t="str">
        <f>TEXT(Sales[[#This Row],[Date and Time]],"dddd")</f>
        <v>Monday</v>
      </c>
      <c r="M3091" s="1" t="str">
        <f>TEXT(Sales[[#This Row],[Date and Time]],"mm")</f>
        <v>08</v>
      </c>
      <c r="N3091" s="10" t="str">
        <f>TEXT(Sales[[#This Row],[Date and Time]],"mmmm")</f>
        <v>August</v>
      </c>
    </row>
    <row r="3092" spans="1:14" x14ac:dyDescent="0.3">
      <c r="A3092" s="1" t="s">
        <v>6560</v>
      </c>
      <c r="B3092" s="2">
        <v>45474.354328703703</v>
      </c>
      <c r="C3092" s="1" t="s">
        <v>3311</v>
      </c>
      <c r="D3092" s="1" t="s">
        <v>2825</v>
      </c>
      <c r="E3092" s="1" t="s">
        <v>3466</v>
      </c>
      <c r="F3092" s="1" t="s">
        <v>3467</v>
      </c>
      <c r="G3092" s="1">
        <v>218.69</v>
      </c>
      <c r="H3092" s="1">
        <v>10</v>
      </c>
      <c r="I3092" s="1">
        <f>Sales[[#This Row],[Selling Price]]*H3092</f>
        <v>2186.9</v>
      </c>
      <c r="J3092" s="1">
        <f>VLOOKUP(Sales[[#This Row],[Product ID]],Products[],4,0)</f>
        <v>961.88</v>
      </c>
      <c r="K3092" s="1">
        <f>Sales[[#This Row],[Total Sales]]-Sales[[#This Row],[Cost price]]</f>
        <v>1225.02</v>
      </c>
      <c r="L3092" s="1" t="str">
        <f>TEXT(Sales[[#This Row],[Date and Time]],"dddd")</f>
        <v>Monday</v>
      </c>
      <c r="M3092" s="1" t="str">
        <f>TEXT(Sales[[#This Row],[Date and Time]],"mm")</f>
        <v>07</v>
      </c>
      <c r="N3092" s="10" t="str">
        <f>TEXT(Sales[[#This Row],[Date and Time]],"mmmm")</f>
        <v>July</v>
      </c>
    </row>
    <row r="3093" spans="1:14" x14ac:dyDescent="0.3">
      <c r="A3093" s="1" t="s">
        <v>6561</v>
      </c>
      <c r="B3093" s="2">
        <v>45581.604861111111</v>
      </c>
      <c r="C3093" s="1" t="s">
        <v>3354</v>
      </c>
      <c r="D3093" s="1" t="s">
        <v>872</v>
      </c>
      <c r="E3093" s="1" t="s">
        <v>3464</v>
      </c>
      <c r="F3093" s="1" t="s">
        <v>3472</v>
      </c>
      <c r="G3093" s="1">
        <v>176.58</v>
      </c>
      <c r="H3093" s="1">
        <v>7</v>
      </c>
      <c r="I3093" s="1">
        <f>Sales[[#This Row],[Selling Price]]*H3093</f>
        <v>1236.0600000000002</v>
      </c>
      <c r="J3093" s="1">
        <f>VLOOKUP(Sales[[#This Row],[Product ID]],Products[],4,0)</f>
        <v>294.83</v>
      </c>
      <c r="K3093" s="1">
        <f>Sales[[#This Row],[Total Sales]]-Sales[[#This Row],[Cost price]]</f>
        <v>941.23000000000025</v>
      </c>
      <c r="L3093" s="1" t="str">
        <f>TEXT(Sales[[#This Row],[Date and Time]],"dddd")</f>
        <v>Wednesday</v>
      </c>
      <c r="M3093" s="1" t="str">
        <f>TEXT(Sales[[#This Row],[Date and Time]],"mm")</f>
        <v>10</v>
      </c>
      <c r="N3093" s="10" t="str">
        <f>TEXT(Sales[[#This Row],[Date and Time]],"mmmm")</f>
        <v>October</v>
      </c>
    </row>
    <row r="3094" spans="1:14" x14ac:dyDescent="0.3">
      <c r="A3094" s="1" t="s">
        <v>6562</v>
      </c>
      <c r="B3094" s="2">
        <v>45433.775763888887</v>
      </c>
      <c r="C3094" s="1" t="s">
        <v>3420</v>
      </c>
      <c r="D3094" s="1" t="s">
        <v>2589</v>
      </c>
      <c r="E3094" s="1" t="s">
        <v>3479</v>
      </c>
      <c r="F3094" s="1" t="s">
        <v>3467</v>
      </c>
      <c r="G3094" s="1">
        <v>1423.21</v>
      </c>
      <c r="H3094" s="1">
        <v>1</v>
      </c>
      <c r="I3094" s="1">
        <f>Sales[[#This Row],[Selling Price]]*H3094</f>
        <v>1423.21</v>
      </c>
      <c r="J3094" s="1">
        <f>VLOOKUP(Sales[[#This Row],[Product ID]],Products[],4,0)</f>
        <v>692.47</v>
      </c>
      <c r="K3094" s="1">
        <f>Sales[[#This Row],[Total Sales]]-Sales[[#This Row],[Cost price]]</f>
        <v>730.74</v>
      </c>
      <c r="L3094" s="1" t="str">
        <f>TEXT(Sales[[#This Row],[Date and Time]],"dddd")</f>
        <v>Tuesday</v>
      </c>
      <c r="M3094" s="1" t="str">
        <f>TEXT(Sales[[#This Row],[Date and Time]],"mm")</f>
        <v>05</v>
      </c>
      <c r="N3094" s="10" t="str">
        <f>TEXT(Sales[[#This Row],[Date and Time]],"mmmm")</f>
        <v>May</v>
      </c>
    </row>
    <row r="3095" spans="1:14" x14ac:dyDescent="0.3">
      <c r="A3095" s="1" t="s">
        <v>6563</v>
      </c>
      <c r="B3095" s="2">
        <v>45423.741111111114</v>
      </c>
      <c r="C3095" s="1" t="s">
        <v>3296</v>
      </c>
      <c r="D3095" s="1" t="s">
        <v>361</v>
      </c>
      <c r="E3095" s="1" t="s">
        <v>3464</v>
      </c>
      <c r="F3095" s="1" t="s">
        <v>3462</v>
      </c>
      <c r="G3095" s="1">
        <v>1793.33</v>
      </c>
      <c r="H3095" s="1">
        <v>7</v>
      </c>
      <c r="I3095" s="1">
        <f>Sales[[#This Row],[Selling Price]]*H3095</f>
        <v>12553.31</v>
      </c>
      <c r="J3095" s="1">
        <f>VLOOKUP(Sales[[#This Row],[Product ID]],Products[],4,0)</f>
        <v>587.24</v>
      </c>
      <c r="K3095" s="1">
        <f>Sales[[#This Row],[Total Sales]]-Sales[[#This Row],[Cost price]]</f>
        <v>11966.07</v>
      </c>
      <c r="L3095" s="1" t="str">
        <f>TEXT(Sales[[#This Row],[Date and Time]],"dddd")</f>
        <v>Saturday</v>
      </c>
      <c r="M3095" s="1" t="str">
        <f>TEXT(Sales[[#This Row],[Date and Time]],"mm")</f>
        <v>05</v>
      </c>
      <c r="N3095" s="10" t="str">
        <f>TEXT(Sales[[#This Row],[Date and Time]],"mmmm")</f>
        <v>May</v>
      </c>
    </row>
    <row r="3096" spans="1:14" x14ac:dyDescent="0.3">
      <c r="A3096" s="1" t="s">
        <v>6564</v>
      </c>
      <c r="B3096" s="2">
        <v>45344.88040509259</v>
      </c>
      <c r="C3096" s="1" t="s">
        <v>3308</v>
      </c>
      <c r="D3096" s="1" t="s">
        <v>986</v>
      </c>
      <c r="E3096" s="1" t="s">
        <v>3461</v>
      </c>
      <c r="F3096" s="1" t="s">
        <v>3472</v>
      </c>
      <c r="G3096" s="1">
        <v>1501.28</v>
      </c>
      <c r="H3096" s="1">
        <v>8</v>
      </c>
      <c r="I3096" s="1">
        <f>Sales[[#This Row],[Selling Price]]*H3096</f>
        <v>12010.24</v>
      </c>
      <c r="J3096" s="1">
        <f>VLOOKUP(Sales[[#This Row],[Product ID]],Products[],4,0)</f>
        <v>998.57</v>
      </c>
      <c r="K3096" s="1">
        <f>Sales[[#This Row],[Total Sales]]-Sales[[#This Row],[Cost price]]</f>
        <v>11011.67</v>
      </c>
      <c r="L3096" s="1" t="str">
        <f>TEXT(Sales[[#This Row],[Date and Time]],"dddd")</f>
        <v>Thursday</v>
      </c>
      <c r="M3096" s="1" t="str">
        <f>TEXT(Sales[[#This Row],[Date and Time]],"mm")</f>
        <v>02</v>
      </c>
      <c r="N3096" s="10" t="str">
        <f>TEXT(Sales[[#This Row],[Date and Time]],"mmmm")</f>
        <v>February</v>
      </c>
    </row>
    <row r="3097" spans="1:14" x14ac:dyDescent="0.3">
      <c r="A3097" s="1" t="s">
        <v>6565</v>
      </c>
      <c r="B3097" s="2">
        <v>45315.125416666669</v>
      </c>
      <c r="C3097" s="1" t="s">
        <v>3388</v>
      </c>
      <c r="D3097" s="1" t="s">
        <v>2717</v>
      </c>
      <c r="E3097" s="1" t="s">
        <v>3471</v>
      </c>
      <c r="F3097" s="1" t="s">
        <v>3476</v>
      </c>
      <c r="G3097" s="1">
        <v>1046.05</v>
      </c>
      <c r="H3097" s="1">
        <v>9</v>
      </c>
      <c r="I3097" s="1">
        <f>Sales[[#This Row],[Selling Price]]*H3097</f>
        <v>9414.4499999999989</v>
      </c>
      <c r="J3097" s="1">
        <f>VLOOKUP(Sales[[#This Row],[Product ID]],Products[],4,0)</f>
        <v>65.66</v>
      </c>
      <c r="K3097" s="1">
        <f>Sales[[#This Row],[Total Sales]]-Sales[[#This Row],[Cost price]]</f>
        <v>9348.7899999999991</v>
      </c>
      <c r="L3097" s="1" t="str">
        <f>TEXT(Sales[[#This Row],[Date and Time]],"dddd")</f>
        <v>Wednesday</v>
      </c>
      <c r="M3097" s="1" t="str">
        <f>TEXT(Sales[[#This Row],[Date and Time]],"mm")</f>
        <v>01</v>
      </c>
      <c r="N3097" s="10" t="str">
        <f>TEXT(Sales[[#This Row],[Date and Time]],"mmmm")</f>
        <v>January</v>
      </c>
    </row>
    <row r="3098" spans="1:14" x14ac:dyDescent="0.3">
      <c r="A3098" s="1" t="s">
        <v>6566</v>
      </c>
      <c r="B3098" s="2">
        <v>45376.653657407405</v>
      </c>
      <c r="C3098" s="1" t="s">
        <v>3303</v>
      </c>
      <c r="D3098" s="1" t="s">
        <v>627</v>
      </c>
      <c r="E3098" s="1" t="s">
        <v>3466</v>
      </c>
      <c r="F3098" s="1" t="s">
        <v>3462</v>
      </c>
      <c r="G3098" s="1">
        <v>1747.51</v>
      </c>
      <c r="H3098" s="1">
        <v>6</v>
      </c>
      <c r="I3098" s="1">
        <f>Sales[[#This Row],[Selling Price]]*H3098</f>
        <v>10485.06</v>
      </c>
      <c r="J3098" s="1">
        <f>VLOOKUP(Sales[[#This Row],[Product ID]],Products[],4,0)</f>
        <v>752.34</v>
      </c>
      <c r="K3098" s="1">
        <f>Sales[[#This Row],[Total Sales]]-Sales[[#This Row],[Cost price]]</f>
        <v>9732.7199999999993</v>
      </c>
      <c r="L3098" s="1" t="str">
        <f>TEXT(Sales[[#This Row],[Date and Time]],"dddd")</f>
        <v>Monday</v>
      </c>
      <c r="M3098" s="1" t="str">
        <f>TEXT(Sales[[#This Row],[Date and Time]],"mm")</f>
        <v>03</v>
      </c>
      <c r="N3098" s="10" t="str">
        <f>TEXT(Sales[[#This Row],[Date and Time]],"mmmm")</f>
        <v>March</v>
      </c>
    </row>
    <row r="3099" spans="1:14" x14ac:dyDescent="0.3">
      <c r="A3099" s="1" t="s">
        <v>6567</v>
      </c>
      <c r="B3099" s="2">
        <v>45396.991307870368</v>
      </c>
      <c r="C3099" s="1" t="s">
        <v>3433</v>
      </c>
      <c r="D3099" s="1" t="s">
        <v>1972</v>
      </c>
      <c r="E3099" s="1" t="s">
        <v>3471</v>
      </c>
      <c r="F3099" s="1" t="s">
        <v>3472</v>
      </c>
      <c r="G3099" s="1">
        <v>889.27</v>
      </c>
      <c r="H3099" s="1">
        <v>2</v>
      </c>
      <c r="I3099" s="1">
        <f>Sales[[#This Row],[Selling Price]]*H3099</f>
        <v>1778.54</v>
      </c>
      <c r="J3099" s="1">
        <f>VLOOKUP(Sales[[#This Row],[Product ID]],Products[],4,0)</f>
        <v>452.2</v>
      </c>
      <c r="K3099" s="1">
        <f>Sales[[#This Row],[Total Sales]]-Sales[[#This Row],[Cost price]]</f>
        <v>1326.34</v>
      </c>
      <c r="L3099" s="1" t="str">
        <f>TEXT(Sales[[#This Row],[Date and Time]],"dddd")</f>
        <v>Sunday</v>
      </c>
      <c r="M3099" s="1" t="str">
        <f>TEXT(Sales[[#This Row],[Date and Time]],"mm")</f>
        <v>04</v>
      </c>
      <c r="N3099" s="10" t="str">
        <f>TEXT(Sales[[#This Row],[Date and Time]],"mmmm")</f>
        <v>April</v>
      </c>
    </row>
    <row r="3100" spans="1:14" x14ac:dyDescent="0.3">
      <c r="A3100" s="1" t="s">
        <v>6568</v>
      </c>
      <c r="B3100" s="2">
        <v>45359.949062500003</v>
      </c>
      <c r="C3100" s="1" t="s">
        <v>3368</v>
      </c>
      <c r="D3100" s="1" t="s">
        <v>507</v>
      </c>
      <c r="E3100" s="1" t="s">
        <v>3461</v>
      </c>
      <c r="F3100" s="1" t="s">
        <v>3469</v>
      </c>
      <c r="G3100" s="1">
        <v>1695.01</v>
      </c>
      <c r="H3100" s="1">
        <v>2</v>
      </c>
      <c r="I3100" s="1">
        <f>Sales[[#This Row],[Selling Price]]*H3100</f>
        <v>3390.02</v>
      </c>
      <c r="J3100" s="1">
        <f>VLOOKUP(Sales[[#This Row],[Product ID]],Products[],4,0)</f>
        <v>197.58</v>
      </c>
      <c r="K3100" s="1">
        <f>Sales[[#This Row],[Total Sales]]-Sales[[#This Row],[Cost price]]</f>
        <v>3192.44</v>
      </c>
      <c r="L3100" s="1" t="str">
        <f>TEXT(Sales[[#This Row],[Date and Time]],"dddd")</f>
        <v>Friday</v>
      </c>
      <c r="M3100" s="1" t="str">
        <f>TEXT(Sales[[#This Row],[Date and Time]],"mm")</f>
        <v>03</v>
      </c>
      <c r="N3100" s="10" t="str">
        <f>TEXT(Sales[[#This Row],[Date and Time]],"mmmm")</f>
        <v>March</v>
      </c>
    </row>
    <row r="3101" spans="1:14" x14ac:dyDescent="0.3">
      <c r="A3101" s="1" t="s">
        <v>6569</v>
      </c>
      <c r="B3101" s="2">
        <v>45383.483043981483</v>
      </c>
      <c r="C3101" s="1" t="s">
        <v>3255</v>
      </c>
      <c r="D3101" s="1" t="s">
        <v>1711</v>
      </c>
      <c r="E3101" s="1" t="s">
        <v>3466</v>
      </c>
      <c r="F3101" s="1" t="s">
        <v>3469</v>
      </c>
      <c r="G3101" s="1">
        <v>1018.1</v>
      </c>
      <c r="H3101" s="1">
        <v>5</v>
      </c>
      <c r="I3101" s="1">
        <f>Sales[[#This Row],[Selling Price]]*H3101</f>
        <v>5090.5</v>
      </c>
      <c r="J3101" s="1">
        <f>VLOOKUP(Sales[[#This Row],[Product ID]],Products[],4,0)</f>
        <v>973.48</v>
      </c>
      <c r="K3101" s="1">
        <f>Sales[[#This Row],[Total Sales]]-Sales[[#This Row],[Cost price]]</f>
        <v>4117.0200000000004</v>
      </c>
      <c r="L3101" s="1" t="str">
        <f>TEXT(Sales[[#This Row],[Date and Time]],"dddd")</f>
        <v>Monday</v>
      </c>
      <c r="M3101" s="1" t="str">
        <f>TEXT(Sales[[#This Row],[Date and Time]],"mm")</f>
        <v>04</v>
      </c>
      <c r="N3101" s="10" t="str">
        <f>TEXT(Sales[[#This Row],[Date and Time]],"mmmm")</f>
        <v>April</v>
      </c>
    </row>
    <row r="3102" spans="1:14" x14ac:dyDescent="0.3">
      <c r="A3102" s="1" t="s">
        <v>6570</v>
      </c>
      <c r="B3102" s="2">
        <v>45416.87709490741</v>
      </c>
      <c r="C3102" s="1" t="s">
        <v>3275</v>
      </c>
      <c r="D3102" s="1" t="s">
        <v>331</v>
      </c>
      <c r="E3102" s="1" t="s">
        <v>3471</v>
      </c>
      <c r="F3102" s="1" t="s">
        <v>3469</v>
      </c>
      <c r="G3102" s="1">
        <v>1832.49</v>
      </c>
      <c r="H3102" s="1">
        <v>3</v>
      </c>
      <c r="I3102" s="1">
        <f>Sales[[#This Row],[Selling Price]]*H3102</f>
        <v>5497.47</v>
      </c>
      <c r="J3102" s="1">
        <f>VLOOKUP(Sales[[#This Row],[Product ID]],Products[],4,0)</f>
        <v>363.91</v>
      </c>
      <c r="K3102" s="1">
        <f>Sales[[#This Row],[Total Sales]]-Sales[[#This Row],[Cost price]]</f>
        <v>5133.5600000000004</v>
      </c>
      <c r="L3102" s="1" t="str">
        <f>TEXT(Sales[[#This Row],[Date and Time]],"dddd")</f>
        <v>Saturday</v>
      </c>
      <c r="M3102" s="1" t="str">
        <f>TEXT(Sales[[#This Row],[Date and Time]],"mm")</f>
        <v>05</v>
      </c>
      <c r="N3102" s="10" t="str">
        <f>TEXT(Sales[[#This Row],[Date and Time]],"mmmm")</f>
        <v>May</v>
      </c>
    </row>
    <row r="3103" spans="1:14" x14ac:dyDescent="0.3">
      <c r="A3103" s="1" t="s">
        <v>6571</v>
      </c>
      <c r="B3103" s="2">
        <v>45496.559513888889</v>
      </c>
      <c r="C3103" s="1" t="s">
        <v>3353</v>
      </c>
      <c r="D3103" s="1" t="s">
        <v>2650</v>
      </c>
      <c r="E3103" s="1" t="s">
        <v>3464</v>
      </c>
      <c r="F3103" s="1" t="s">
        <v>3469</v>
      </c>
      <c r="G3103" s="1">
        <v>1937.03</v>
      </c>
      <c r="H3103" s="1">
        <v>8</v>
      </c>
      <c r="I3103" s="1">
        <f>Sales[[#This Row],[Selling Price]]*H3103</f>
        <v>15496.24</v>
      </c>
      <c r="J3103" s="1">
        <f>VLOOKUP(Sales[[#This Row],[Product ID]],Products[],4,0)</f>
        <v>978.72</v>
      </c>
      <c r="K3103" s="1">
        <f>Sales[[#This Row],[Total Sales]]-Sales[[#This Row],[Cost price]]</f>
        <v>14517.52</v>
      </c>
      <c r="L3103" s="1" t="str">
        <f>TEXT(Sales[[#This Row],[Date and Time]],"dddd")</f>
        <v>Tuesday</v>
      </c>
      <c r="M3103" s="1" t="str">
        <f>TEXT(Sales[[#This Row],[Date and Time]],"mm")</f>
        <v>07</v>
      </c>
      <c r="N3103" s="10" t="str">
        <f>TEXT(Sales[[#This Row],[Date and Time]],"mmmm")</f>
        <v>July</v>
      </c>
    </row>
    <row r="3104" spans="1:14" x14ac:dyDescent="0.3">
      <c r="A3104" s="1" t="s">
        <v>6572</v>
      </c>
      <c r="B3104" s="2">
        <v>45463.577326388891</v>
      </c>
      <c r="C3104" s="1" t="s">
        <v>3343</v>
      </c>
      <c r="D3104" s="1" t="s">
        <v>195</v>
      </c>
      <c r="E3104" s="1" t="s">
        <v>3471</v>
      </c>
      <c r="F3104" s="1" t="s">
        <v>3472</v>
      </c>
      <c r="G3104" s="1">
        <v>988.8</v>
      </c>
      <c r="H3104" s="1">
        <v>5</v>
      </c>
      <c r="I3104" s="1">
        <f>Sales[[#This Row],[Selling Price]]*H3104</f>
        <v>4944</v>
      </c>
      <c r="J3104" s="1">
        <f>VLOOKUP(Sales[[#This Row],[Product ID]],Products[],4,0)</f>
        <v>105.91</v>
      </c>
      <c r="K3104" s="1">
        <f>Sales[[#This Row],[Total Sales]]-Sales[[#This Row],[Cost price]]</f>
        <v>4838.09</v>
      </c>
      <c r="L3104" s="1" t="str">
        <f>TEXT(Sales[[#This Row],[Date and Time]],"dddd")</f>
        <v>Thursday</v>
      </c>
      <c r="M3104" s="1" t="str">
        <f>TEXT(Sales[[#This Row],[Date and Time]],"mm")</f>
        <v>06</v>
      </c>
      <c r="N3104" s="10" t="str">
        <f>TEXT(Sales[[#This Row],[Date and Time]],"mmmm")</f>
        <v>June</v>
      </c>
    </row>
    <row r="3105" spans="1:14" x14ac:dyDescent="0.3">
      <c r="A3105" s="1" t="s">
        <v>6573</v>
      </c>
      <c r="B3105" s="2">
        <v>45486.697152777779</v>
      </c>
      <c r="C3105" s="1" t="s">
        <v>3406</v>
      </c>
      <c r="D3105" s="1" t="s">
        <v>2384</v>
      </c>
      <c r="E3105" s="1" t="s">
        <v>3471</v>
      </c>
      <c r="F3105" s="1" t="s">
        <v>3467</v>
      </c>
      <c r="G3105" s="1">
        <v>459.74</v>
      </c>
      <c r="H3105" s="1">
        <v>3</v>
      </c>
      <c r="I3105" s="1">
        <f>Sales[[#This Row],[Selling Price]]*H3105</f>
        <v>1379.22</v>
      </c>
      <c r="J3105" s="1">
        <f>VLOOKUP(Sales[[#This Row],[Product ID]],Products[],4,0)</f>
        <v>585.16999999999996</v>
      </c>
      <c r="K3105" s="1">
        <f>Sales[[#This Row],[Total Sales]]-Sales[[#This Row],[Cost price]]</f>
        <v>794.05000000000007</v>
      </c>
      <c r="L3105" s="1" t="str">
        <f>TEXT(Sales[[#This Row],[Date and Time]],"dddd")</f>
        <v>Saturday</v>
      </c>
      <c r="M3105" s="1" t="str">
        <f>TEXT(Sales[[#This Row],[Date and Time]],"mm")</f>
        <v>07</v>
      </c>
      <c r="N3105" s="10" t="str">
        <f>TEXT(Sales[[#This Row],[Date and Time]],"mmmm")</f>
        <v>July</v>
      </c>
    </row>
    <row r="3106" spans="1:14" x14ac:dyDescent="0.3">
      <c r="A3106" s="1" t="s">
        <v>6574</v>
      </c>
      <c r="B3106" s="2">
        <v>45579.083148148151</v>
      </c>
      <c r="C3106" s="1" t="s">
        <v>3296</v>
      </c>
      <c r="D3106" s="1" t="s">
        <v>55</v>
      </c>
      <c r="E3106" s="1" t="s">
        <v>3466</v>
      </c>
      <c r="F3106" s="1" t="s">
        <v>3472</v>
      </c>
      <c r="G3106" s="1">
        <v>1399.46</v>
      </c>
      <c r="H3106" s="1">
        <v>8</v>
      </c>
      <c r="I3106" s="1">
        <f>Sales[[#This Row],[Selling Price]]*H3106</f>
        <v>11195.68</v>
      </c>
      <c r="J3106" s="1">
        <f>VLOOKUP(Sales[[#This Row],[Product ID]],Products[],4,0)</f>
        <v>587.24</v>
      </c>
      <c r="K3106" s="1">
        <f>Sales[[#This Row],[Total Sales]]-Sales[[#This Row],[Cost price]]</f>
        <v>10608.44</v>
      </c>
      <c r="L3106" s="1" t="str">
        <f>TEXT(Sales[[#This Row],[Date and Time]],"dddd")</f>
        <v>Monday</v>
      </c>
      <c r="M3106" s="1" t="str">
        <f>TEXT(Sales[[#This Row],[Date and Time]],"mm")</f>
        <v>10</v>
      </c>
      <c r="N3106" s="10" t="str">
        <f>TEXT(Sales[[#This Row],[Date and Time]],"mmmm")</f>
        <v>October</v>
      </c>
    </row>
    <row r="3107" spans="1:14" x14ac:dyDescent="0.3">
      <c r="A3107" s="1" t="s">
        <v>6575</v>
      </c>
      <c r="B3107" s="2">
        <v>45409.30195601852</v>
      </c>
      <c r="C3107" s="1" t="s">
        <v>3362</v>
      </c>
      <c r="D3107" s="1" t="s">
        <v>295</v>
      </c>
      <c r="E3107" s="1" t="s">
        <v>3471</v>
      </c>
      <c r="F3107" s="1" t="s">
        <v>3472</v>
      </c>
      <c r="G3107" s="1">
        <v>1195.8499999999999</v>
      </c>
      <c r="H3107" s="1">
        <v>8</v>
      </c>
      <c r="I3107" s="1">
        <f>Sales[[#This Row],[Selling Price]]*H3107</f>
        <v>9566.7999999999993</v>
      </c>
      <c r="J3107" s="1">
        <f>VLOOKUP(Sales[[#This Row],[Product ID]],Products[],4,0)</f>
        <v>282.68</v>
      </c>
      <c r="K3107" s="1">
        <f>Sales[[#This Row],[Total Sales]]-Sales[[#This Row],[Cost price]]</f>
        <v>9284.119999999999</v>
      </c>
      <c r="L3107" s="1" t="str">
        <f>TEXT(Sales[[#This Row],[Date and Time]],"dddd")</f>
        <v>Saturday</v>
      </c>
      <c r="M3107" s="1" t="str">
        <f>TEXT(Sales[[#This Row],[Date and Time]],"mm")</f>
        <v>04</v>
      </c>
      <c r="N3107" s="10" t="str">
        <f>TEXT(Sales[[#This Row],[Date and Time]],"mmmm")</f>
        <v>April</v>
      </c>
    </row>
    <row r="3108" spans="1:14" x14ac:dyDescent="0.3">
      <c r="A3108" s="1" t="s">
        <v>6576</v>
      </c>
      <c r="B3108" s="2">
        <v>45553.446631944447</v>
      </c>
      <c r="C3108" s="1" t="s">
        <v>3368</v>
      </c>
      <c r="D3108" s="1" t="s">
        <v>2436</v>
      </c>
      <c r="E3108" s="1" t="s">
        <v>3471</v>
      </c>
      <c r="F3108" s="1" t="s">
        <v>3467</v>
      </c>
      <c r="G3108" s="1">
        <v>735.21</v>
      </c>
      <c r="H3108" s="1">
        <v>7</v>
      </c>
      <c r="I3108" s="1">
        <f>Sales[[#This Row],[Selling Price]]*H3108</f>
        <v>5146.47</v>
      </c>
      <c r="J3108" s="1">
        <f>VLOOKUP(Sales[[#This Row],[Product ID]],Products[],4,0)</f>
        <v>197.58</v>
      </c>
      <c r="K3108" s="1">
        <f>Sales[[#This Row],[Total Sales]]-Sales[[#This Row],[Cost price]]</f>
        <v>4948.8900000000003</v>
      </c>
      <c r="L3108" s="1" t="str">
        <f>TEXT(Sales[[#This Row],[Date and Time]],"dddd")</f>
        <v>Wednesday</v>
      </c>
      <c r="M3108" s="1" t="str">
        <f>TEXT(Sales[[#This Row],[Date and Time]],"mm")</f>
        <v>09</v>
      </c>
      <c r="N3108" s="10" t="str">
        <f>TEXT(Sales[[#This Row],[Date and Time]],"mmmm")</f>
        <v>September</v>
      </c>
    </row>
    <row r="3109" spans="1:14" x14ac:dyDescent="0.3">
      <c r="A3109" s="1" t="s">
        <v>6577</v>
      </c>
      <c r="B3109" s="2">
        <v>45523.203506944446</v>
      </c>
      <c r="C3109" s="1" t="s">
        <v>3429</v>
      </c>
      <c r="D3109" s="1" t="s">
        <v>836</v>
      </c>
      <c r="E3109" s="1" t="s">
        <v>3464</v>
      </c>
      <c r="F3109" s="1" t="s">
        <v>3476</v>
      </c>
      <c r="G3109" s="1">
        <v>480.33</v>
      </c>
      <c r="H3109" s="1">
        <v>5</v>
      </c>
      <c r="I3109" s="1">
        <f>Sales[[#This Row],[Selling Price]]*H3109</f>
        <v>2401.65</v>
      </c>
      <c r="J3109" s="1">
        <f>VLOOKUP(Sales[[#This Row],[Product ID]],Products[],4,0)</f>
        <v>653.88</v>
      </c>
      <c r="K3109" s="1">
        <f>Sales[[#This Row],[Total Sales]]-Sales[[#This Row],[Cost price]]</f>
        <v>1747.77</v>
      </c>
      <c r="L3109" s="1" t="str">
        <f>TEXT(Sales[[#This Row],[Date and Time]],"dddd")</f>
        <v>Monday</v>
      </c>
      <c r="M3109" s="1" t="str">
        <f>TEXT(Sales[[#This Row],[Date and Time]],"mm")</f>
        <v>08</v>
      </c>
      <c r="N3109" s="10" t="str">
        <f>TEXT(Sales[[#This Row],[Date and Time]],"mmmm")</f>
        <v>August</v>
      </c>
    </row>
    <row r="3110" spans="1:14" x14ac:dyDescent="0.3">
      <c r="A3110" s="1" t="s">
        <v>6578</v>
      </c>
      <c r="B3110" s="2">
        <v>45407.155891203707</v>
      </c>
      <c r="C3110" s="1" t="s">
        <v>3259</v>
      </c>
      <c r="D3110" s="1" t="s">
        <v>337</v>
      </c>
      <c r="E3110" s="1" t="s">
        <v>3464</v>
      </c>
      <c r="F3110" s="1" t="s">
        <v>3467</v>
      </c>
      <c r="G3110" s="1">
        <v>1286.78</v>
      </c>
      <c r="H3110" s="1">
        <v>5</v>
      </c>
      <c r="I3110" s="1">
        <f>Sales[[#This Row],[Selling Price]]*H3110</f>
        <v>6433.9</v>
      </c>
      <c r="J3110" s="1">
        <f>VLOOKUP(Sales[[#This Row],[Product ID]],Products[],4,0)</f>
        <v>211.71</v>
      </c>
      <c r="K3110" s="1">
        <f>Sales[[#This Row],[Total Sales]]-Sales[[#This Row],[Cost price]]</f>
        <v>6222.19</v>
      </c>
      <c r="L3110" s="1" t="str">
        <f>TEXT(Sales[[#This Row],[Date and Time]],"dddd")</f>
        <v>Thursday</v>
      </c>
      <c r="M3110" s="1" t="str">
        <f>TEXT(Sales[[#This Row],[Date and Time]],"mm")</f>
        <v>04</v>
      </c>
      <c r="N3110" s="10" t="str">
        <f>TEXT(Sales[[#This Row],[Date and Time]],"mmmm")</f>
        <v>April</v>
      </c>
    </row>
    <row r="3111" spans="1:14" x14ac:dyDescent="0.3">
      <c r="A3111" s="1" t="s">
        <v>6579</v>
      </c>
      <c r="B3111" s="2">
        <v>45572.549421296295</v>
      </c>
      <c r="C3111" s="1" t="s">
        <v>3226</v>
      </c>
      <c r="D3111" s="1" t="s">
        <v>2972</v>
      </c>
      <c r="E3111" s="1" t="s">
        <v>3466</v>
      </c>
      <c r="F3111" s="1" t="s">
        <v>3467</v>
      </c>
      <c r="G3111" s="1">
        <v>1597.52</v>
      </c>
      <c r="H3111" s="1">
        <v>8</v>
      </c>
      <c r="I3111" s="1">
        <f>Sales[[#This Row],[Selling Price]]*H3111</f>
        <v>12780.16</v>
      </c>
      <c r="J3111" s="1">
        <f>VLOOKUP(Sales[[#This Row],[Product ID]],Products[],4,0)</f>
        <v>809.47</v>
      </c>
      <c r="K3111" s="1">
        <f>Sales[[#This Row],[Total Sales]]-Sales[[#This Row],[Cost price]]</f>
        <v>11970.69</v>
      </c>
      <c r="L3111" s="1" t="str">
        <f>TEXT(Sales[[#This Row],[Date and Time]],"dddd")</f>
        <v>Monday</v>
      </c>
      <c r="M3111" s="1" t="str">
        <f>TEXT(Sales[[#This Row],[Date and Time]],"mm")</f>
        <v>10</v>
      </c>
      <c r="N3111" s="10" t="str">
        <f>TEXT(Sales[[#This Row],[Date and Time]],"mmmm")</f>
        <v>October</v>
      </c>
    </row>
    <row r="3112" spans="1:14" x14ac:dyDescent="0.3">
      <c r="A3112" s="1" t="s">
        <v>6580</v>
      </c>
      <c r="B3112" s="2">
        <v>45410.158946759257</v>
      </c>
      <c r="C3112" s="1" t="s">
        <v>3335</v>
      </c>
      <c r="D3112" s="1" t="s">
        <v>517</v>
      </c>
      <c r="E3112" s="1" t="s">
        <v>3461</v>
      </c>
      <c r="F3112" s="1" t="s">
        <v>3476</v>
      </c>
      <c r="G3112" s="1">
        <v>1085.8900000000001</v>
      </c>
      <c r="H3112" s="1">
        <v>3</v>
      </c>
      <c r="I3112" s="1">
        <f>Sales[[#This Row],[Selling Price]]*H3112</f>
        <v>3257.67</v>
      </c>
      <c r="J3112" s="1">
        <f>VLOOKUP(Sales[[#This Row],[Product ID]],Products[],4,0)</f>
        <v>303.60000000000002</v>
      </c>
      <c r="K3112" s="1">
        <f>Sales[[#This Row],[Total Sales]]-Sales[[#This Row],[Cost price]]</f>
        <v>2954.07</v>
      </c>
      <c r="L3112" s="1" t="str">
        <f>TEXT(Sales[[#This Row],[Date and Time]],"dddd")</f>
        <v>Sunday</v>
      </c>
      <c r="M3112" s="1" t="str">
        <f>TEXT(Sales[[#This Row],[Date and Time]],"mm")</f>
        <v>04</v>
      </c>
      <c r="N3112" s="10" t="str">
        <f>TEXT(Sales[[#This Row],[Date and Time]],"mmmm")</f>
        <v>April</v>
      </c>
    </row>
    <row r="3113" spans="1:14" x14ac:dyDescent="0.3">
      <c r="A3113" s="1" t="s">
        <v>6581</v>
      </c>
      <c r="B3113" s="2">
        <v>45560.642280092594</v>
      </c>
      <c r="C3113" s="1" t="s">
        <v>3243</v>
      </c>
      <c r="D3113" s="1" t="s">
        <v>1937</v>
      </c>
      <c r="E3113" s="1" t="s">
        <v>3466</v>
      </c>
      <c r="F3113" s="1" t="s">
        <v>3472</v>
      </c>
      <c r="G3113" s="1">
        <v>1915.88</v>
      </c>
      <c r="H3113" s="1">
        <v>6</v>
      </c>
      <c r="I3113" s="1">
        <f>Sales[[#This Row],[Selling Price]]*H3113</f>
        <v>11495.28</v>
      </c>
      <c r="J3113" s="1">
        <f>VLOOKUP(Sales[[#This Row],[Product ID]],Products[],4,0)</f>
        <v>132.38999999999999</v>
      </c>
      <c r="K3113" s="1">
        <f>Sales[[#This Row],[Total Sales]]-Sales[[#This Row],[Cost price]]</f>
        <v>11362.890000000001</v>
      </c>
      <c r="L3113" s="1" t="str">
        <f>TEXT(Sales[[#This Row],[Date and Time]],"dddd")</f>
        <v>Wednesday</v>
      </c>
      <c r="M3113" s="1" t="str">
        <f>TEXT(Sales[[#This Row],[Date and Time]],"mm")</f>
        <v>09</v>
      </c>
      <c r="N3113" s="10" t="str">
        <f>TEXT(Sales[[#This Row],[Date and Time]],"mmmm")</f>
        <v>September</v>
      </c>
    </row>
    <row r="3114" spans="1:14" x14ac:dyDescent="0.3">
      <c r="A3114" s="1" t="s">
        <v>6582</v>
      </c>
      <c r="B3114" s="2">
        <v>45440.958993055552</v>
      </c>
      <c r="C3114" s="1" t="s">
        <v>3239</v>
      </c>
      <c r="D3114" s="1" t="s">
        <v>2152</v>
      </c>
      <c r="E3114" s="1" t="s">
        <v>3471</v>
      </c>
      <c r="F3114" s="1" t="s">
        <v>3472</v>
      </c>
      <c r="G3114" s="1">
        <v>1009.51</v>
      </c>
      <c r="H3114" s="1">
        <v>2</v>
      </c>
      <c r="I3114" s="1">
        <f>Sales[[#This Row],[Selling Price]]*H3114</f>
        <v>2019.02</v>
      </c>
      <c r="J3114" s="1">
        <f>VLOOKUP(Sales[[#This Row],[Product ID]],Products[],4,0)</f>
        <v>438.5</v>
      </c>
      <c r="K3114" s="1">
        <f>Sales[[#This Row],[Total Sales]]-Sales[[#This Row],[Cost price]]</f>
        <v>1580.52</v>
      </c>
      <c r="L3114" s="1" t="str">
        <f>TEXT(Sales[[#This Row],[Date and Time]],"dddd")</f>
        <v>Tuesday</v>
      </c>
      <c r="M3114" s="1" t="str">
        <f>TEXT(Sales[[#This Row],[Date and Time]],"mm")</f>
        <v>05</v>
      </c>
      <c r="N3114" s="10" t="str">
        <f>TEXT(Sales[[#This Row],[Date and Time]],"mmmm")</f>
        <v>May</v>
      </c>
    </row>
    <row r="3115" spans="1:14" x14ac:dyDescent="0.3">
      <c r="A3115" s="1" t="s">
        <v>6583</v>
      </c>
      <c r="B3115" s="2">
        <v>45432.754571759258</v>
      </c>
      <c r="C3115" s="1" t="s">
        <v>3292</v>
      </c>
      <c r="D3115" s="1" t="s">
        <v>2083</v>
      </c>
      <c r="E3115" s="1" t="s">
        <v>3461</v>
      </c>
      <c r="F3115" s="1" t="s">
        <v>3467</v>
      </c>
      <c r="G3115" s="1">
        <v>1018.76</v>
      </c>
      <c r="H3115" s="1">
        <v>4</v>
      </c>
      <c r="I3115" s="1">
        <f>Sales[[#This Row],[Selling Price]]*H3115</f>
        <v>4075.04</v>
      </c>
      <c r="J3115" s="1">
        <f>VLOOKUP(Sales[[#This Row],[Product ID]],Products[],4,0)</f>
        <v>321.19</v>
      </c>
      <c r="K3115" s="1">
        <f>Sales[[#This Row],[Total Sales]]-Sales[[#This Row],[Cost price]]</f>
        <v>3753.85</v>
      </c>
      <c r="L3115" s="1" t="str">
        <f>TEXT(Sales[[#This Row],[Date and Time]],"dddd")</f>
        <v>Monday</v>
      </c>
      <c r="M3115" s="1" t="str">
        <f>TEXT(Sales[[#This Row],[Date and Time]],"mm")</f>
        <v>05</v>
      </c>
      <c r="N3115" s="10" t="str">
        <f>TEXT(Sales[[#This Row],[Date and Time]],"mmmm")</f>
        <v>May</v>
      </c>
    </row>
    <row r="3116" spans="1:14" x14ac:dyDescent="0.3">
      <c r="A3116" s="1" t="s">
        <v>6584</v>
      </c>
      <c r="B3116" s="2">
        <v>45480.642708333333</v>
      </c>
      <c r="C3116" s="1" t="s">
        <v>3302</v>
      </c>
      <c r="D3116" s="1" t="s">
        <v>1386</v>
      </c>
      <c r="E3116" s="1" t="s">
        <v>3466</v>
      </c>
      <c r="F3116" s="1" t="s">
        <v>3467</v>
      </c>
      <c r="G3116" s="1">
        <v>1847.84</v>
      </c>
      <c r="H3116" s="1">
        <v>4</v>
      </c>
      <c r="I3116" s="1">
        <f>Sales[[#This Row],[Selling Price]]*H3116</f>
        <v>7391.36</v>
      </c>
      <c r="J3116" s="1">
        <f>VLOOKUP(Sales[[#This Row],[Product ID]],Products[],4,0)</f>
        <v>71.47</v>
      </c>
      <c r="K3116" s="1">
        <f>Sales[[#This Row],[Total Sales]]-Sales[[#This Row],[Cost price]]</f>
        <v>7319.8899999999994</v>
      </c>
      <c r="L3116" s="1" t="str">
        <f>TEXT(Sales[[#This Row],[Date and Time]],"dddd")</f>
        <v>Sunday</v>
      </c>
      <c r="M3116" s="1" t="str">
        <f>TEXT(Sales[[#This Row],[Date and Time]],"mm")</f>
        <v>07</v>
      </c>
      <c r="N3116" s="10" t="str">
        <f>TEXT(Sales[[#This Row],[Date and Time]],"mmmm")</f>
        <v>July</v>
      </c>
    </row>
    <row r="3117" spans="1:14" x14ac:dyDescent="0.3">
      <c r="A3117" s="1" t="s">
        <v>6585</v>
      </c>
      <c r="B3117" s="2">
        <v>45602.254907407405</v>
      </c>
      <c r="C3117" s="1" t="s">
        <v>3423</v>
      </c>
      <c r="D3117" s="1" t="s">
        <v>861</v>
      </c>
      <c r="E3117" s="1" t="s">
        <v>3464</v>
      </c>
      <c r="F3117" s="1" t="s">
        <v>3472</v>
      </c>
      <c r="G3117" s="1">
        <v>193.14</v>
      </c>
      <c r="H3117" s="1">
        <v>3</v>
      </c>
      <c r="I3117" s="1">
        <f>Sales[[#This Row],[Selling Price]]*H3117</f>
        <v>579.41999999999996</v>
      </c>
      <c r="J3117" s="1">
        <f>VLOOKUP(Sales[[#This Row],[Product ID]],Products[],4,0)</f>
        <v>388.3</v>
      </c>
      <c r="K3117" s="1">
        <f>Sales[[#This Row],[Total Sales]]-Sales[[#This Row],[Cost price]]</f>
        <v>191.11999999999995</v>
      </c>
      <c r="L3117" s="1" t="str">
        <f>TEXT(Sales[[#This Row],[Date and Time]],"dddd")</f>
        <v>Wednesday</v>
      </c>
      <c r="M3117" s="1" t="str">
        <f>TEXT(Sales[[#This Row],[Date and Time]],"mm")</f>
        <v>11</v>
      </c>
      <c r="N3117" s="10" t="str">
        <f>TEXT(Sales[[#This Row],[Date and Time]],"mmmm")</f>
        <v>November</v>
      </c>
    </row>
    <row r="3118" spans="1:14" x14ac:dyDescent="0.3">
      <c r="A3118" s="1" t="s">
        <v>6586</v>
      </c>
      <c r="B3118" s="2">
        <v>45442.84170138889</v>
      </c>
      <c r="C3118" s="1" t="s">
        <v>3309</v>
      </c>
      <c r="D3118" s="1" t="s">
        <v>2765</v>
      </c>
      <c r="E3118" s="1" t="s">
        <v>3464</v>
      </c>
      <c r="F3118" s="1" t="s">
        <v>3476</v>
      </c>
      <c r="G3118" s="1">
        <v>514.70000000000005</v>
      </c>
      <c r="H3118" s="1">
        <v>7</v>
      </c>
      <c r="I3118" s="1">
        <f>Sales[[#This Row],[Selling Price]]*H3118</f>
        <v>3602.9000000000005</v>
      </c>
      <c r="J3118" s="1">
        <f>VLOOKUP(Sales[[#This Row],[Product ID]],Products[],4,0)</f>
        <v>898.84</v>
      </c>
      <c r="K3118" s="1">
        <f>Sales[[#This Row],[Total Sales]]-Sales[[#This Row],[Cost price]]</f>
        <v>2704.0600000000004</v>
      </c>
      <c r="L3118" s="1" t="str">
        <f>TEXT(Sales[[#This Row],[Date and Time]],"dddd")</f>
        <v>Thursday</v>
      </c>
      <c r="M3118" s="1" t="str">
        <f>TEXT(Sales[[#This Row],[Date and Time]],"mm")</f>
        <v>05</v>
      </c>
      <c r="N3118" s="10" t="str">
        <f>TEXT(Sales[[#This Row],[Date and Time]],"mmmm")</f>
        <v>May</v>
      </c>
    </row>
    <row r="3119" spans="1:14" x14ac:dyDescent="0.3">
      <c r="A3119" s="1" t="s">
        <v>6587</v>
      </c>
      <c r="B3119" s="2">
        <v>45413.28634259259</v>
      </c>
      <c r="C3119" s="1" t="s">
        <v>3355</v>
      </c>
      <c r="D3119" s="1" t="s">
        <v>2526</v>
      </c>
      <c r="E3119" s="1" t="s">
        <v>3464</v>
      </c>
      <c r="F3119" s="1" t="s">
        <v>3462</v>
      </c>
      <c r="G3119" s="1">
        <v>1615.74</v>
      </c>
      <c r="H3119" s="1">
        <v>4</v>
      </c>
      <c r="I3119" s="1">
        <f>Sales[[#This Row],[Selling Price]]*H3119</f>
        <v>6462.96</v>
      </c>
      <c r="J3119" s="1">
        <f>VLOOKUP(Sales[[#This Row],[Product ID]],Products[],4,0)</f>
        <v>889.08</v>
      </c>
      <c r="K3119" s="1">
        <f>Sales[[#This Row],[Total Sales]]-Sales[[#This Row],[Cost price]]</f>
        <v>5573.88</v>
      </c>
      <c r="L3119" s="1" t="str">
        <f>TEXT(Sales[[#This Row],[Date and Time]],"dddd")</f>
        <v>Wednesday</v>
      </c>
      <c r="M3119" s="1" t="str">
        <f>TEXT(Sales[[#This Row],[Date and Time]],"mm")</f>
        <v>05</v>
      </c>
      <c r="N3119" s="10" t="str">
        <f>TEXT(Sales[[#This Row],[Date and Time]],"mmmm")</f>
        <v>May</v>
      </c>
    </row>
    <row r="3120" spans="1:14" x14ac:dyDescent="0.3">
      <c r="A3120" s="1" t="s">
        <v>6588</v>
      </c>
      <c r="B3120" s="2">
        <v>45379.564050925925</v>
      </c>
      <c r="C3120" s="1" t="s">
        <v>3425</v>
      </c>
      <c r="D3120" s="1" t="s">
        <v>3124</v>
      </c>
      <c r="E3120" s="1" t="s">
        <v>3464</v>
      </c>
      <c r="F3120" s="1" t="s">
        <v>3472</v>
      </c>
      <c r="G3120" s="1">
        <v>1616.56</v>
      </c>
      <c r="H3120" s="1">
        <v>6</v>
      </c>
      <c r="I3120" s="1">
        <f>Sales[[#This Row],[Selling Price]]*H3120</f>
        <v>9699.36</v>
      </c>
      <c r="J3120" s="1">
        <f>VLOOKUP(Sales[[#This Row],[Product ID]],Products[],4,0)</f>
        <v>95.27</v>
      </c>
      <c r="K3120" s="1">
        <f>Sales[[#This Row],[Total Sales]]-Sales[[#This Row],[Cost price]]</f>
        <v>9604.09</v>
      </c>
      <c r="L3120" s="1" t="str">
        <f>TEXT(Sales[[#This Row],[Date and Time]],"dddd")</f>
        <v>Thursday</v>
      </c>
      <c r="M3120" s="1" t="str">
        <f>TEXT(Sales[[#This Row],[Date and Time]],"mm")</f>
        <v>03</v>
      </c>
      <c r="N3120" s="10" t="str">
        <f>TEXT(Sales[[#This Row],[Date and Time]],"mmmm")</f>
        <v>March</v>
      </c>
    </row>
    <row r="3121" spans="1:14" x14ac:dyDescent="0.3">
      <c r="A3121" s="1" t="s">
        <v>6589</v>
      </c>
      <c r="B3121" s="2">
        <v>45513.182939814818</v>
      </c>
      <c r="C3121" s="1" t="s">
        <v>3287</v>
      </c>
      <c r="D3121" s="1" t="s">
        <v>2067</v>
      </c>
      <c r="E3121" s="1" t="s">
        <v>3466</v>
      </c>
      <c r="F3121" s="1" t="s">
        <v>3467</v>
      </c>
      <c r="G3121" s="1">
        <v>1897.41</v>
      </c>
      <c r="H3121" s="1">
        <v>6</v>
      </c>
      <c r="I3121" s="1">
        <f>Sales[[#This Row],[Selling Price]]*H3121</f>
        <v>11384.460000000001</v>
      </c>
      <c r="J3121" s="1">
        <f>VLOOKUP(Sales[[#This Row],[Product ID]],Products[],4,0)</f>
        <v>901.68</v>
      </c>
      <c r="K3121" s="1">
        <f>Sales[[#This Row],[Total Sales]]-Sales[[#This Row],[Cost price]]</f>
        <v>10482.780000000001</v>
      </c>
      <c r="L3121" s="1" t="str">
        <f>TEXT(Sales[[#This Row],[Date and Time]],"dddd")</f>
        <v>Friday</v>
      </c>
      <c r="M3121" s="1" t="str">
        <f>TEXT(Sales[[#This Row],[Date and Time]],"mm")</f>
        <v>08</v>
      </c>
      <c r="N3121" s="10" t="str">
        <f>TEXT(Sales[[#This Row],[Date and Time]],"mmmm")</f>
        <v>August</v>
      </c>
    </row>
    <row r="3122" spans="1:14" x14ac:dyDescent="0.3">
      <c r="A3122" s="1" t="s">
        <v>6590</v>
      </c>
      <c r="B3122" s="2">
        <v>45413.821944444448</v>
      </c>
      <c r="C3122" s="1" t="s">
        <v>3366</v>
      </c>
      <c r="D3122" s="1" t="s">
        <v>1367</v>
      </c>
      <c r="E3122" s="1" t="s">
        <v>3461</v>
      </c>
      <c r="F3122" s="1" t="s">
        <v>3476</v>
      </c>
      <c r="G3122" s="1">
        <v>1210.8499999999999</v>
      </c>
      <c r="H3122" s="1">
        <v>10</v>
      </c>
      <c r="I3122" s="1">
        <f>Sales[[#This Row],[Selling Price]]*H3122</f>
        <v>12108.5</v>
      </c>
      <c r="J3122" s="1">
        <f>VLOOKUP(Sales[[#This Row],[Product ID]],Products[],4,0)</f>
        <v>669.31</v>
      </c>
      <c r="K3122" s="1">
        <f>Sales[[#This Row],[Total Sales]]-Sales[[#This Row],[Cost price]]</f>
        <v>11439.19</v>
      </c>
      <c r="L3122" s="1" t="str">
        <f>TEXT(Sales[[#This Row],[Date and Time]],"dddd")</f>
        <v>Wednesday</v>
      </c>
      <c r="M3122" s="1" t="str">
        <f>TEXT(Sales[[#This Row],[Date and Time]],"mm")</f>
        <v>05</v>
      </c>
      <c r="N3122" s="10" t="str">
        <f>TEXT(Sales[[#This Row],[Date and Time]],"mmmm")</f>
        <v>May</v>
      </c>
    </row>
    <row r="3123" spans="1:14" x14ac:dyDescent="0.3">
      <c r="A3123" s="1" t="s">
        <v>6591</v>
      </c>
      <c r="B3123" s="2">
        <v>45351.140289351853</v>
      </c>
      <c r="C3123" s="1" t="s">
        <v>3376</v>
      </c>
      <c r="D3123" s="1" t="s">
        <v>2279</v>
      </c>
      <c r="E3123" s="1" t="s">
        <v>3479</v>
      </c>
      <c r="F3123" s="1" t="s">
        <v>3462</v>
      </c>
      <c r="G3123" s="1">
        <v>1762.66</v>
      </c>
      <c r="H3123" s="1">
        <v>5</v>
      </c>
      <c r="I3123" s="1">
        <f>Sales[[#This Row],[Selling Price]]*H3123</f>
        <v>8813.3000000000011</v>
      </c>
      <c r="J3123" s="1">
        <f>VLOOKUP(Sales[[#This Row],[Product ID]],Products[],4,0)</f>
        <v>372.5</v>
      </c>
      <c r="K3123" s="1">
        <f>Sales[[#This Row],[Total Sales]]-Sales[[#This Row],[Cost price]]</f>
        <v>8440.8000000000011</v>
      </c>
      <c r="L3123" s="1" t="str">
        <f>TEXT(Sales[[#This Row],[Date and Time]],"dddd")</f>
        <v>Thursday</v>
      </c>
      <c r="M3123" s="1" t="str">
        <f>TEXT(Sales[[#This Row],[Date and Time]],"mm")</f>
        <v>02</v>
      </c>
      <c r="N3123" s="10" t="str">
        <f>TEXT(Sales[[#This Row],[Date and Time]],"mmmm")</f>
        <v>February</v>
      </c>
    </row>
    <row r="3124" spans="1:14" x14ac:dyDescent="0.3">
      <c r="A3124" s="1" t="s">
        <v>6592</v>
      </c>
      <c r="B3124" s="2">
        <v>45604.41196759259</v>
      </c>
      <c r="C3124" s="1" t="s">
        <v>3408</v>
      </c>
      <c r="D3124" s="1" t="s">
        <v>1701</v>
      </c>
      <c r="E3124" s="1" t="s">
        <v>3464</v>
      </c>
      <c r="F3124" s="1" t="s">
        <v>3472</v>
      </c>
      <c r="G3124" s="1">
        <v>1977.78</v>
      </c>
      <c r="H3124" s="1">
        <v>9</v>
      </c>
      <c r="I3124" s="1">
        <f>Sales[[#This Row],[Selling Price]]*H3124</f>
        <v>17800.02</v>
      </c>
      <c r="J3124" s="1">
        <f>VLOOKUP(Sales[[#This Row],[Product ID]],Products[],4,0)</f>
        <v>28.84</v>
      </c>
      <c r="K3124" s="1">
        <f>Sales[[#This Row],[Total Sales]]-Sales[[#This Row],[Cost price]]</f>
        <v>17771.18</v>
      </c>
      <c r="L3124" s="1" t="str">
        <f>TEXT(Sales[[#This Row],[Date and Time]],"dddd")</f>
        <v>Friday</v>
      </c>
      <c r="M3124" s="1" t="str">
        <f>TEXT(Sales[[#This Row],[Date and Time]],"mm")</f>
        <v>11</v>
      </c>
      <c r="N3124" s="10" t="str">
        <f>TEXT(Sales[[#This Row],[Date and Time]],"mmmm")</f>
        <v>November</v>
      </c>
    </row>
    <row r="3125" spans="1:14" x14ac:dyDescent="0.3">
      <c r="A3125" s="1" t="s">
        <v>6593</v>
      </c>
      <c r="B3125" s="2">
        <v>45536.215636574074</v>
      </c>
      <c r="C3125" s="1" t="s">
        <v>3451</v>
      </c>
      <c r="D3125" s="1" t="s">
        <v>960</v>
      </c>
      <c r="E3125" s="1" t="s">
        <v>3461</v>
      </c>
      <c r="F3125" s="1" t="s">
        <v>3472</v>
      </c>
      <c r="G3125" s="1">
        <v>1576.11</v>
      </c>
      <c r="H3125" s="1">
        <v>5</v>
      </c>
      <c r="I3125" s="1">
        <f>Sales[[#This Row],[Selling Price]]*H3125</f>
        <v>7880.5499999999993</v>
      </c>
      <c r="J3125" s="1">
        <f>VLOOKUP(Sales[[#This Row],[Product ID]],Products[],4,0)</f>
        <v>565.99</v>
      </c>
      <c r="K3125" s="1">
        <f>Sales[[#This Row],[Total Sales]]-Sales[[#This Row],[Cost price]]</f>
        <v>7314.5599999999995</v>
      </c>
      <c r="L3125" s="1" t="str">
        <f>TEXT(Sales[[#This Row],[Date and Time]],"dddd")</f>
        <v>Sunday</v>
      </c>
      <c r="M3125" s="1" t="str">
        <f>TEXT(Sales[[#This Row],[Date and Time]],"mm")</f>
        <v>09</v>
      </c>
      <c r="N3125" s="10" t="str">
        <f>TEXT(Sales[[#This Row],[Date and Time]],"mmmm")</f>
        <v>September</v>
      </c>
    </row>
    <row r="3126" spans="1:14" x14ac:dyDescent="0.3">
      <c r="A3126" s="1" t="s">
        <v>6594</v>
      </c>
      <c r="B3126" s="2">
        <v>45600.833993055552</v>
      </c>
      <c r="C3126" s="1" t="s">
        <v>3284</v>
      </c>
      <c r="D3126" s="1" t="s">
        <v>3025</v>
      </c>
      <c r="E3126" s="1" t="s">
        <v>3464</v>
      </c>
      <c r="F3126" s="1" t="s">
        <v>3469</v>
      </c>
      <c r="G3126" s="1">
        <v>1023.38</v>
      </c>
      <c r="H3126" s="1">
        <v>1</v>
      </c>
      <c r="I3126" s="1">
        <f>Sales[[#This Row],[Selling Price]]*H3126</f>
        <v>1023.38</v>
      </c>
      <c r="J3126" s="1">
        <f>VLOOKUP(Sales[[#This Row],[Product ID]],Products[],4,0)</f>
        <v>644.58000000000004</v>
      </c>
      <c r="K3126" s="1">
        <f>Sales[[#This Row],[Total Sales]]-Sales[[#This Row],[Cost price]]</f>
        <v>378.79999999999995</v>
      </c>
      <c r="L3126" s="1" t="str">
        <f>TEXT(Sales[[#This Row],[Date and Time]],"dddd")</f>
        <v>Monday</v>
      </c>
      <c r="M3126" s="1" t="str">
        <f>TEXT(Sales[[#This Row],[Date and Time]],"mm")</f>
        <v>11</v>
      </c>
      <c r="N3126" s="10" t="str">
        <f>TEXT(Sales[[#This Row],[Date and Time]],"mmmm")</f>
        <v>November</v>
      </c>
    </row>
    <row r="3127" spans="1:14" x14ac:dyDescent="0.3">
      <c r="A3127" s="1" t="s">
        <v>6595</v>
      </c>
      <c r="B3127" s="2">
        <v>45351.882893518516</v>
      </c>
      <c r="C3127" s="1" t="s">
        <v>3332</v>
      </c>
      <c r="D3127" s="1" t="s">
        <v>1921</v>
      </c>
      <c r="E3127" s="1" t="s">
        <v>3461</v>
      </c>
      <c r="F3127" s="1" t="s">
        <v>3472</v>
      </c>
      <c r="G3127" s="1">
        <v>1502.51</v>
      </c>
      <c r="H3127" s="1">
        <v>1</v>
      </c>
      <c r="I3127" s="1">
        <f>Sales[[#This Row],[Selling Price]]*H3127</f>
        <v>1502.51</v>
      </c>
      <c r="J3127" s="1">
        <f>VLOOKUP(Sales[[#This Row],[Product ID]],Products[],4,0)</f>
        <v>348.54</v>
      </c>
      <c r="K3127" s="1">
        <f>Sales[[#This Row],[Total Sales]]-Sales[[#This Row],[Cost price]]</f>
        <v>1153.97</v>
      </c>
      <c r="L3127" s="1" t="str">
        <f>TEXT(Sales[[#This Row],[Date and Time]],"dddd")</f>
        <v>Thursday</v>
      </c>
      <c r="M3127" s="1" t="str">
        <f>TEXT(Sales[[#This Row],[Date and Time]],"mm")</f>
        <v>02</v>
      </c>
      <c r="N3127" s="10" t="str">
        <f>TEXT(Sales[[#This Row],[Date and Time]],"mmmm")</f>
        <v>February</v>
      </c>
    </row>
    <row r="3128" spans="1:14" x14ac:dyDescent="0.3">
      <c r="A3128" s="1" t="s">
        <v>6596</v>
      </c>
      <c r="B3128" s="2">
        <v>45344.852754629632</v>
      </c>
      <c r="C3128" s="1" t="s">
        <v>3403</v>
      </c>
      <c r="D3128" s="1" t="s">
        <v>3069</v>
      </c>
      <c r="E3128" s="1" t="s">
        <v>3466</v>
      </c>
      <c r="F3128" s="1" t="s">
        <v>3469</v>
      </c>
      <c r="G3128" s="1">
        <v>703.23</v>
      </c>
      <c r="H3128" s="1">
        <v>5</v>
      </c>
      <c r="I3128" s="1">
        <f>Sales[[#This Row],[Selling Price]]*H3128</f>
        <v>3516.15</v>
      </c>
      <c r="J3128" s="1">
        <f>VLOOKUP(Sales[[#This Row],[Product ID]],Products[],4,0)</f>
        <v>904.67</v>
      </c>
      <c r="K3128" s="1">
        <f>Sales[[#This Row],[Total Sales]]-Sales[[#This Row],[Cost price]]</f>
        <v>2611.48</v>
      </c>
      <c r="L3128" s="1" t="str">
        <f>TEXT(Sales[[#This Row],[Date and Time]],"dddd")</f>
        <v>Thursday</v>
      </c>
      <c r="M3128" s="1" t="str">
        <f>TEXT(Sales[[#This Row],[Date and Time]],"mm")</f>
        <v>02</v>
      </c>
      <c r="N3128" s="10" t="str">
        <f>TEXT(Sales[[#This Row],[Date and Time]],"mmmm")</f>
        <v>February</v>
      </c>
    </row>
    <row r="3129" spans="1:14" x14ac:dyDescent="0.3">
      <c r="A3129" s="1" t="s">
        <v>6597</v>
      </c>
      <c r="B3129" s="2">
        <v>45465.195405092592</v>
      </c>
      <c r="C3129" s="1" t="s">
        <v>3361</v>
      </c>
      <c r="D3129" s="1" t="s">
        <v>2966</v>
      </c>
      <c r="E3129" s="1" t="s">
        <v>3464</v>
      </c>
      <c r="F3129" s="1" t="s">
        <v>3469</v>
      </c>
      <c r="G3129" s="1">
        <v>767.13</v>
      </c>
      <c r="H3129" s="1">
        <v>4</v>
      </c>
      <c r="I3129" s="1">
        <f>Sales[[#This Row],[Selling Price]]*H3129</f>
        <v>3068.52</v>
      </c>
      <c r="J3129" s="1">
        <f>VLOOKUP(Sales[[#This Row],[Product ID]],Products[],4,0)</f>
        <v>188.08</v>
      </c>
      <c r="K3129" s="1">
        <f>Sales[[#This Row],[Total Sales]]-Sales[[#This Row],[Cost price]]</f>
        <v>2880.44</v>
      </c>
      <c r="L3129" s="1" t="str">
        <f>TEXT(Sales[[#This Row],[Date and Time]],"dddd")</f>
        <v>Saturday</v>
      </c>
      <c r="M3129" s="1" t="str">
        <f>TEXT(Sales[[#This Row],[Date and Time]],"mm")</f>
        <v>06</v>
      </c>
      <c r="N3129" s="10" t="str">
        <f>TEXT(Sales[[#This Row],[Date and Time]],"mmmm")</f>
        <v>June</v>
      </c>
    </row>
    <row r="3130" spans="1:14" x14ac:dyDescent="0.3">
      <c r="A3130" s="1" t="s">
        <v>6598</v>
      </c>
      <c r="B3130" s="2">
        <v>45606.747175925928</v>
      </c>
      <c r="C3130" s="1" t="s">
        <v>3386</v>
      </c>
      <c r="D3130" s="1" t="s">
        <v>1386</v>
      </c>
      <c r="E3130" s="1" t="s">
        <v>3461</v>
      </c>
      <c r="F3130" s="1" t="s">
        <v>3476</v>
      </c>
      <c r="G3130" s="1">
        <v>861.23</v>
      </c>
      <c r="H3130" s="1">
        <v>2</v>
      </c>
      <c r="I3130" s="1">
        <f>Sales[[#This Row],[Selling Price]]*H3130</f>
        <v>1722.46</v>
      </c>
      <c r="J3130" s="1">
        <f>VLOOKUP(Sales[[#This Row],[Product ID]],Products[],4,0)</f>
        <v>751.27</v>
      </c>
      <c r="K3130" s="1">
        <f>Sales[[#This Row],[Total Sales]]-Sales[[#This Row],[Cost price]]</f>
        <v>971.19</v>
      </c>
      <c r="L3130" s="1" t="str">
        <f>TEXT(Sales[[#This Row],[Date and Time]],"dddd")</f>
        <v>Sunday</v>
      </c>
      <c r="M3130" s="1" t="str">
        <f>TEXT(Sales[[#This Row],[Date and Time]],"mm")</f>
        <v>11</v>
      </c>
      <c r="N3130" s="10" t="str">
        <f>TEXT(Sales[[#This Row],[Date and Time]],"mmmm")</f>
        <v>November</v>
      </c>
    </row>
    <row r="3131" spans="1:14" x14ac:dyDescent="0.3">
      <c r="A3131" s="1" t="s">
        <v>6599</v>
      </c>
      <c r="B3131" s="2">
        <v>45422.100428240738</v>
      </c>
      <c r="C3131" s="1" t="s">
        <v>3445</v>
      </c>
      <c r="D3131" s="1" t="s">
        <v>1512</v>
      </c>
      <c r="E3131" s="1" t="s">
        <v>3464</v>
      </c>
      <c r="F3131" s="1" t="s">
        <v>3469</v>
      </c>
      <c r="G3131" s="1">
        <v>1627.43</v>
      </c>
      <c r="H3131" s="1">
        <v>1</v>
      </c>
      <c r="I3131" s="1">
        <f>Sales[[#This Row],[Selling Price]]*H3131</f>
        <v>1627.43</v>
      </c>
      <c r="J3131" s="1">
        <f>VLOOKUP(Sales[[#This Row],[Product ID]],Products[],4,0)</f>
        <v>154.76</v>
      </c>
      <c r="K3131" s="1">
        <f>Sales[[#This Row],[Total Sales]]-Sales[[#This Row],[Cost price]]</f>
        <v>1472.67</v>
      </c>
      <c r="L3131" s="1" t="str">
        <f>TEXT(Sales[[#This Row],[Date and Time]],"dddd")</f>
        <v>Friday</v>
      </c>
      <c r="M3131" s="1" t="str">
        <f>TEXT(Sales[[#This Row],[Date and Time]],"mm")</f>
        <v>05</v>
      </c>
      <c r="N3131" s="10" t="str">
        <f>TEXT(Sales[[#This Row],[Date and Time]],"mmmm")</f>
        <v>May</v>
      </c>
    </row>
    <row r="3132" spans="1:14" x14ac:dyDescent="0.3">
      <c r="A3132" s="1" t="s">
        <v>6600</v>
      </c>
      <c r="B3132" s="2">
        <v>45609.019074074073</v>
      </c>
      <c r="C3132" s="1" t="s">
        <v>3246</v>
      </c>
      <c r="D3132" s="1" t="s">
        <v>2586</v>
      </c>
      <c r="E3132" s="1" t="s">
        <v>3479</v>
      </c>
      <c r="F3132" s="1" t="s">
        <v>3469</v>
      </c>
      <c r="G3132" s="1">
        <v>1541.71</v>
      </c>
      <c r="H3132" s="1">
        <v>7</v>
      </c>
      <c r="I3132" s="1">
        <f>Sales[[#This Row],[Selling Price]]*H3132</f>
        <v>10791.970000000001</v>
      </c>
      <c r="J3132" s="1">
        <f>VLOOKUP(Sales[[#This Row],[Product ID]],Products[],4,0)</f>
        <v>623.39</v>
      </c>
      <c r="K3132" s="1">
        <f>Sales[[#This Row],[Total Sales]]-Sales[[#This Row],[Cost price]]</f>
        <v>10168.580000000002</v>
      </c>
      <c r="L3132" s="1" t="str">
        <f>TEXT(Sales[[#This Row],[Date and Time]],"dddd")</f>
        <v>Wednesday</v>
      </c>
      <c r="M3132" s="1" t="str">
        <f>TEXT(Sales[[#This Row],[Date and Time]],"mm")</f>
        <v>11</v>
      </c>
      <c r="N3132" s="10" t="str">
        <f>TEXT(Sales[[#This Row],[Date and Time]],"mmmm")</f>
        <v>November</v>
      </c>
    </row>
    <row r="3133" spans="1:14" x14ac:dyDescent="0.3">
      <c r="A3133" s="1" t="s">
        <v>6601</v>
      </c>
      <c r="B3133" s="2">
        <v>45404.749560185184</v>
      </c>
      <c r="C3133" s="1" t="s">
        <v>3374</v>
      </c>
      <c r="D3133" s="1" t="s">
        <v>2255</v>
      </c>
      <c r="E3133" s="1" t="s">
        <v>3466</v>
      </c>
      <c r="F3133" s="1" t="s">
        <v>3469</v>
      </c>
      <c r="G3133" s="1">
        <v>48.94</v>
      </c>
      <c r="H3133" s="1">
        <v>4</v>
      </c>
      <c r="I3133" s="1">
        <f>Sales[[#This Row],[Selling Price]]*H3133</f>
        <v>195.76</v>
      </c>
      <c r="J3133" s="1">
        <f>VLOOKUP(Sales[[#This Row],[Product ID]],Products[],4,0)</f>
        <v>795.14</v>
      </c>
      <c r="K3133" s="1">
        <f>Sales[[#This Row],[Total Sales]]-Sales[[#This Row],[Cost price]]</f>
        <v>-599.38</v>
      </c>
      <c r="L3133" s="1" t="str">
        <f>TEXT(Sales[[#This Row],[Date and Time]],"dddd")</f>
        <v>Monday</v>
      </c>
      <c r="M3133" s="1" t="str">
        <f>TEXT(Sales[[#This Row],[Date and Time]],"mm")</f>
        <v>04</v>
      </c>
      <c r="N3133" s="10" t="str">
        <f>TEXT(Sales[[#This Row],[Date and Time]],"mmmm")</f>
        <v>April</v>
      </c>
    </row>
    <row r="3134" spans="1:14" x14ac:dyDescent="0.3">
      <c r="A3134" s="1" t="s">
        <v>6602</v>
      </c>
      <c r="B3134" s="2">
        <v>45501.553136574075</v>
      </c>
      <c r="C3134" s="1" t="s">
        <v>3313</v>
      </c>
      <c r="D3134" s="1" t="s">
        <v>2283</v>
      </c>
      <c r="E3134" s="1" t="s">
        <v>3466</v>
      </c>
      <c r="F3134" s="1" t="s">
        <v>3467</v>
      </c>
      <c r="G3134" s="1">
        <v>899.42</v>
      </c>
      <c r="H3134" s="1">
        <v>1</v>
      </c>
      <c r="I3134" s="1">
        <f>Sales[[#This Row],[Selling Price]]*H3134</f>
        <v>899.42</v>
      </c>
      <c r="J3134" s="1">
        <f>VLOOKUP(Sales[[#This Row],[Product ID]],Products[],4,0)</f>
        <v>778.48</v>
      </c>
      <c r="K3134" s="1">
        <f>Sales[[#This Row],[Total Sales]]-Sales[[#This Row],[Cost price]]</f>
        <v>120.93999999999994</v>
      </c>
      <c r="L3134" s="1" t="str">
        <f>TEXT(Sales[[#This Row],[Date and Time]],"dddd")</f>
        <v>Sunday</v>
      </c>
      <c r="M3134" s="1" t="str">
        <f>TEXT(Sales[[#This Row],[Date and Time]],"mm")</f>
        <v>07</v>
      </c>
      <c r="N3134" s="10" t="str">
        <f>TEXT(Sales[[#This Row],[Date and Time]],"mmmm")</f>
        <v>July</v>
      </c>
    </row>
    <row r="3135" spans="1:14" x14ac:dyDescent="0.3">
      <c r="A3135" s="1" t="s">
        <v>6603</v>
      </c>
      <c r="B3135" s="2">
        <v>45500.368981481479</v>
      </c>
      <c r="C3135" s="1" t="s">
        <v>3448</v>
      </c>
      <c r="D3135" s="1" t="s">
        <v>2952</v>
      </c>
      <c r="E3135" s="1" t="s">
        <v>3461</v>
      </c>
      <c r="F3135" s="1" t="s">
        <v>3462</v>
      </c>
      <c r="G3135" s="1">
        <v>357.22</v>
      </c>
      <c r="H3135" s="1">
        <v>4</v>
      </c>
      <c r="I3135" s="1">
        <f>Sales[[#This Row],[Selling Price]]*H3135</f>
        <v>1428.88</v>
      </c>
      <c r="J3135" s="1">
        <f>VLOOKUP(Sales[[#This Row],[Product ID]],Products[],4,0)</f>
        <v>955.51</v>
      </c>
      <c r="K3135" s="1">
        <f>Sales[[#This Row],[Total Sales]]-Sales[[#This Row],[Cost price]]</f>
        <v>473.37000000000012</v>
      </c>
      <c r="L3135" s="1" t="str">
        <f>TEXT(Sales[[#This Row],[Date and Time]],"dddd")</f>
        <v>Saturday</v>
      </c>
      <c r="M3135" s="1" t="str">
        <f>TEXT(Sales[[#This Row],[Date and Time]],"mm")</f>
        <v>07</v>
      </c>
      <c r="N3135" s="10" t="str">
        <f>TEXT(Sales[[#This Row],[Date and Time]],"mmmm")</f>
        <v>July</v>
      </c>
    </row>
    <row r="3136" spans="1:14" x14ac:dyDescent="0.3">
      <c r="A3136" s="1" t="s">
        <v>6604</v>
      </c>
      <c r="B3136" s="2">
        <v>45460.351782407408</v>
      </c>
      <c r="C3136" s="1" t="s">
        <v>3310</v>
      </c>
      <c r="D3136" s="1" t="s">
        <v>3034</v>
      </c>
      <c r="E3136" s="1" t="s">
        <v>3479</v>
      </c>
      <c r="F3136" s="1" t="s">
        <v>3472</v>
      </c>
      <c r="G3136" s="1">
        <v>1629.58</v>
      </c>
      <c r="H3136" s="1">
        <v>8</v>
      </c>
      <c r="I3136" s="1">
        <f>Sales[[#This Row],[Selling Price]]*H3136</f>
        <v>13036.64</v>
      </c>
      <c r="J3136" s="1">
        <f>VLOOKUP(Sales[[#This Row],[Product ID]],Products[],4,0)</f>
        <v>297.7</v>
      </c>
      <c r="K3136" s="1">
        <f>Sales[[#This Row],[Total Sales]]-Sales[[#This Row],[Cost price]]</f>
        <v>12738.939999999999</v>
      </c>
      <c r="L3136" s="1" t="str">
        <f>TEXT(Sales[[#This Row],[Date and Time]],"dddd")</f>
        <v>Monday</v>
      </c>
      <c r="M3136" s="1" t="str">
        <f>TEXT(Sales[[#This Row],[Date and Time]],"mm")</f>
        <v>06</v>
      </c>
      <c r="N3136" s="10" t="str">
        <f>TEXT(Sales[[#This Row],[Date and Time]],"mmmm")</f>
        <v>June</v>
      </c>
    </row>
    <row r="3137" spans="1:14" x14ac:dyDescent="0.3">
      <c r="A3137" s="1" t="s">
        <v>6605</v>
      </c>
      <c r="B3137" s="2">
        <v>45575.774664351855</v>
      </c>
      <c r="C3137" s="1" t="s">
        <v>3442</v>
      </c>
      <c r="D3137" s="1" t="s">
        <v>1494</v>
      </c>
      <c r="E3137" s="1" t="s">
        <v>3479</v>
      </c>
      <c r="F3137" s="1" t="s">
        <v>3476</v>
      </c>
      <c r="G3137" s="1">
        <v>1847.03</v>
      </c>
      <c r="H3137" s="1">
        <v>9</v>
      </c>
      <c r="I3137" s="1">
        <f>Sales[[#This Row],[Selling Price]]*H3137</f>
        <v>16623.27</v>
      </c>
      <c r="J3137" s="1">
        <f>VLOOKUP(Sales[[#This Row],[Product ID]],Products[],4,0)</f>
        <v>532.16999999999996</v>
      </c>
      <c r="K3137" s="1">
        <f>Sales[[#This Row],[Total Sales]]-Sales[[#This Row],[Cost price]]</f>
        <v>16091.1</v>
      </c>
      <c r="L3137" s="1" t="str">
        <f>TEXT(Sales[[#This Row],[Date and Time]],"dddd")</f>
        <v>Thursday</v>
      </c>
      <c r="M3137" s="1" t="str">
        <f>TEXT(Sales[[#This Row],[Date and Time]],"mm")</f>
        <v>10</v>
      </c>
      <c r="N3137" s="10" t="str">
        <f>TEXT(Sales[[#This Row],[Date and Time]],"mmmm")</f>
        <v>October</v>
      </c>
    </row>
    <row r="3138" spans="1:14" x14ac:dyDescent="0.3">
      <c r="A3138" s="1" t="s">
        <v>6606</v>
      </c>
      <c r="B3138" s="2">
        <v>45558.969930555555</v>
      </c>
      <c r="C3138" s="1" t="s">
        <v>3348</v>
      </c>
      <c r="D3138" s="1" t="s">
        <v>2361</v>
      </c>
      <c r="E3138" s="1" t="s">
        <v>3464</v>
      </c>
      <c r="F3138" s="1" t="s">
        <v>3467</v>
      </c>
      <c r="G3138" s="1">
        <v>985.53</v>
      </c>
      <c r="H3138" s="1">
        <v>3</v>
      </c>
      <c r="I3138" s="1">
        <f>Sales[[#This Row],[Selling Price]]*H3138</f>
        <v>2956.59</v>
      </c>
      <c r="J3138" s="1">
        <f>VLOOKUP(Sales[[#This Row],[Product ID]],Products[],4,0)</f>
        <v>307.60000000000002</v>
      </c>
      <c r="K3138" s="1">
        <f>Sales[[#This Row],[Total Sales]]-Sales[[#This Row],[Cost price]]</f>
        <v>2648.9900000000002</v>
      </c>
      <c r="L3138" s="1" t="str">
        <f>TEXT(Sales[[#This Row],[Date and Time]],"dddd")</f>
        <v>Monday</v>
      </c>
      <c r="M3138" s="1" t="str">
        <f>TEXT(Sales[[#This Row],[Date and Time]],"mm")</f>
        <v>09</v>
      </c>
      <c r="N3138" s="10" t="str">
        <f>TEXT(Sales[[#This Row],[Date and Time]],"mmmm")</f>
        <v>September</v>
      </c>
    </row>
    <row r="3139" spans="1:14" x14ac:dyDescent="0.3">
      <c r="A3139" s="1" t="s">
        <v>6607</v>
      </c>
      <c r="B3139" s="2">
        <v>45558.407523148147</v>
      </c>
      <c r="C3139" s="1" t="s">
        <v>3245</v>
      </c>
      <c r="D3139" s="1" t="s">
        <v>1318</v>
      </c>
      <c r="E3139" s="1" t="s">
        <v>3479</v>
      </c>
      <c r="F3139" s="1" t="s">
        <v>3472</v>
      </c>
      <c r="G3139" s="1">
        <v>43.91</v>
      </c>
      <c r="H3139" s="1">
        <v>7</v>
      </c>
      <c r="I3139" s="1">
        <f>Sales[[#This Row],[Selling Price]]*H3139</f>
        <v>307.37</v>
      </c>
      <c r="J3139" s="1">
        <f>VLOOKUP(Sales[[#This Row],[Product ID]],Products[],4,0)</f>
        <v>188.4</v>
      </c>
      <c r="K3139" s="1">
        <f>Sales[[#This Row],[Total Sales]]-Sales[[#This Row],[Cost price]]</f>
        <v>118.97</v>
      </c>
      <c r="L3139" s="1" t="str">
        <f>TEXT(Sales[[#This Row],[Date and Time]],"dddd")</f>
        <v>Monday</v>
      </c>
      <c r="M3139" s="1" t="str">
        <f>TEXT(Sales[[#This Row],[Date and Time]],"mm")</f>
        <v>09</v>
      </c>
      <c r="N3139" s="10" t="str">
        <f>TEXT(Sales[[#This Row],[Date and Time]],"mmmm")</f>
        <v>September</v>
      </c>
    </row>
    <row r="3140" spans="1:14" x14ac:dyDescent="0.3">
      <c r="A3140" s="1" t="s">
        <v>6608</v>
      </c>
      <c r="B3140" s="2">
        <v>45574.630694444444</v>
      </c>
      <c r="C3140" s="1" t="s">
        <v>3407</v>
      </c>
      <c r="D3140" s="1" t="s">
        <v>2076</v>
      </c>
      <c r="E3140" s="1" t="s">
        <v>3464</v>
      </c>
      <c r="F3140" s="1" t="s">
        <v>3467</v>
      </c>
      <c r="G3140" s="1">
        <v>1315.36</v>
      </c>
      <c r="H3140" s="1">
        <v>8</v>
      </c>
      <c r="I3140" s="1">
        <f>Sales[[#This Row],[Selling Price]]*H3140</f>
        <v>10522.88</v>
      </c>
      <c r="J3140" s="1">
        <f>VLOOKUP(Sales[[#This Row],[Product ID]],Products[],4,0)</f>
        <v>37.53</v>
      </c>
      <c r="K3140" s="1">
        <f>Sales[[#This Row],[Total Sales]]-Sales[[#This Row],[Cost price]]</f>
        <v>10485.349999999999</v>
      </c>
      <c r="L3140" s="1" t="str">
        <f>TEXT(Sales[[#This Row],[Date and Time]],"dddd")</f>
        <v>Wednesday</v>
      </c>
      <c r="M3140" s="1" t="str">
        <f>TEXT(Sales[[#This Row],[Date and Time]],"mm")</f>
        <v>10</v>
      </c>
      <c r="N3140" s="10" t="str">
        <f>TEXT(Sales[[#This Row],[Date and Time]],"mmmm")</f>
        <v>October</v>
      </c>
    </row>
    <row r="3141" spans="1:14" x14ac:dyDescent="0.3">
      <c r="A3141" s="1" t="s">
        <v>6609</v>
      </c>
      <c r="B3141" s="2">
        <v>45378.796053240738</v>
      </c>
      <c r="C3141" s="1" t="s">
        <v>3243</v>
      </c>
      <c r="D3141" s="1" t="s">
        <v>1945</v>
      </c>
      <c r="E3141" s="1" t="s">
        <v>3464</v>
      </c>
      <c r="F3141" s="1" t="s">
        <v>3462</v>
      </c>
      <c r="G3141" s="1">
        <v>815.72</v>
      </c>
      <c r="H3141" s="1">
        <v>10</v>
      </c>
      <c r="I3141" s="1">
        <f>Sales[[#This Row],[Selling Price]]*H3141</f>
        <v>8157.2000000000007</v>
      </c>
      <c r="J3141" s="1">
        <f>VLOOKUP(Sales[[#This Row],[Product ID]],Products[],4,0)</f>
        <v>132.38999999999999</v>
      </c>
      <c r="K3141" s="1">
        <f>Sales[[#This Row],[Total Sales]]-Sales[[#This Row],[Cost price]]</f>
        <v>8024.81</v>
      </c>
      <c r="L3141" s="1" t="str">
        <f>TEXT(Sales[[#This Row],[Date and Time]],"dddd")</f>
        <v>Wednesday</v>
      </c>
      <c r="M3141" s="1" t="str">
        <f>TEXT(Sales[[#This Row],[Date and Time]],"mm")</f>
        <v>03</v>
      </c>
      <c r="N3141" s="10" t="str">
        <f>TEXT(Sales[[#This Row],[Date and Time]],"mmmm")</f>
        <v>March</v>
      </c>
    </row>
    <row r="3142" spans="1:14" x14ac:dyDescent="0.3">
      <c r="A3142" s="1" t="s">
        <v>6610</v>
      </c>
      <c r="B3142" s="2">
        <v>45416.277291666665</v>
      </c>
      <c r="C3142" s="1" t="s">
        <v>3437</v>
      </c>
      <c r="D3142" s="1" t="s">
        <v>812</v>
      </c>
      <c r="E3142" s="1" t="s">
        <v>3466</v>
      </c>
      <c r="F3142" s="1" t="s">
        <v>3462</v>
      </c>
      <c r="G3142" s="1">
        <v>367.73</v>
      </c>
      <c r="H3142" s="1">
        <v>7</v>
      </c>
      <c r="I3142" s="1">
        <f>Sales[[#This Row],[Selling Price]]*H3142</f>
        <v>2574.11</v>
      </c>
      <c r="J3142" s="1">
        <f>VLOOKUP(Sales[[#This Row],[Product ID]],Products[],4,0)</f>
        <v>986.68</v>
      </c>
      <c r="K3142" s="1">
        <f>Sales[[#This Row],[Total Sales]]-Sales[[#This Row],[Cost price]]</f>
        <v>1587.4300000000003</v>
      </c>
      <c r="L3142" s="1" t="str">
        <f>TEXT(Sales[[#This Row],[Date and Time]],"dddd")</f>
        <v>Saturday</v>
      </c>
      <c r="M3142" s="1" t="str">
        <f>TEXT(Sales[[#This Row],[Date and Time]],"mm")</f>
        <v>05</v>
      </c>
      <c r="N3142" s="10" t="str">
        <f>TEXT(Sales[[#This Row],[Date and Time]],"mmmm")</f>
        <v>May</v>
      </c>
    </row>
    <row r="3143" spans="1:14" x14ac:dyDescent="0.3">
      <c r="A3143" s="1" t="s">
        <v>6611</v>
      </c>
      <c r="B3143" s="2">
        <v>45563.146770833337</v>
      </c>
      <c r="C3143" s="1" t="s">
        <v>3370</v>
      </c>
      <c r="D3143" s="1" t="s">
        <v>180</v>
      </c>
      <c r="E3143" s="1" t="s">
        <v>3466</v>
      </c>
      <c r="F3143" s="1" t="s">
        <v>3462</v>
      </c>
      <c r="G3143" s="1">
        <v>434.25</v>
      </c>
      <c r="H3143" s="1">
        <v>7</v>
      </c>
      <c r="I3143" s="1">
        <f>Sales[[#This Row],[Selling Price]]*H3143</f>
        <v>3039.75</v>
      </c>
      <c r="J3143" s="1">
        <f>VLOOKUP(Sales[[#This Row],[Product ID]],Products[],4,0)</f>
        <v>621.46</v>
      </c>
      <c r="K3143" s="1">
        <f>Sales[[#This Row],[Total Sales]]-Sales[[#This Row],[Cost price]]</f>
        <v>2418.29</v>
      </c>
      <c r="L3143" s="1" t="str">
        <f>TEXT(Sales[[#This Row],[Date and Time]],"dddd")</f>
        <v>Saturday</v>
      </c>
      <c r="M3143" s="1" t="str">
        <f>TEXT(Sales[[#This Row],[Date and Time]],"mm")</f>
        <v>09</v>
      </c>
      <c r="N3143" s="10" t="str">
        <f>TEXT(Sales[[#This Row],[Date and Time]],"mmmm")</f>
        <v>September</v>
      </c>
    </row>
    <row r="3144" spans="1:14" x14ac:dyDescent="0.3">
      <c r="A3144" s="1" t="s">
        <v>6612</v>
      </c>
      <c r="B3144" s="2">
        <v>45415.08390046296</v>
      </c>
      <c r="C3144" s="1" t="s">
        <v>3278</v>
      </c>
      <c r="D3144" s="1" t="s">
        <v>689</v>
      </c>
      <c r="E3144" s="1" t="s">
        <v>3479</v>
      </c>
      <c r="F3144" s="1" t="s">
        <v>3467</v>
      </c>
      <c r="G3144" s="1">
        <v>1480.41</v>
      </c>
      <c r="H3144" s="1">
        <v>3</v>
      </c>
      <c r="I3144" s="1">
        <f>Sales[[#This Row],[Selling Price]]*H3144</f>
        <v>4441.2300000000005</v>
      </c>
      <c r="J3144" s="1">
        <f>VLOOKUP(Sales[[#This Row],[Product ID]],Products[],4,0)</f>
        <v>330.51</v>
      </c>
      <c r="K3144" s="1">
        <f>Sales[[#This Row],[Total Sales]]-Sales[[#This Row],[Cost price]]</f>
        <v>4110.72</v>
      </c>
      <c r="L3144" s="1" t="str">
        <f>TEXT(Sales[[#This Row],[Date and Time]],"dddd")</f>
        <v>Friday</v>
      </c>
      <c r="M3144" s="1" t="str">
        <f>TEXT(Sales[[#This Row],[Date and Time]],"mm")</f>
        <v>05</v>
      </c>
      <c r="N3144" s="10" t="str">
        <f>TEXT(Sales[[#This Row],[Date and Time]],"mmmm")</f>
        <v>May</v>
      </c>
    </row>
    <row r="3145" spans="1:14" x14ac:dyDescent="0.3">
      <c r="A3145" s="1" t="s">
        <v>6613</v>
      </c>
      <c r="B3145" s="2">
        <v>45503.484236111108</v>
      </c>
      <c r="C3145" s="1" t="s">
        <v>3253</v>
      </c>
      <c r="D3145" s="1" t="s">
        <v>1058</v>
      </c>
      <c r="E3145" s="1" t="s">
        <v>3471</v>
      </c>
      <c r="F3145" s="1" t="s">
        <v>3476</v>
      </c>
      <c r="G3145" s="1">
        <v>734.82</v>
      </c>
      <c r="H3145" s="1">
        <v>3</v>
      </c>
      <c r="I3145" s="1">
        <f>Sales[[#This Row],[Selling Price]]*H3145</f>
        <v>2204.46</v>
      </c>
      <c r="J3145" s="1">
        <f>VLOOKUP(Sales[[#This Row],[Product ID]],Products[],4,0)</f>
        <v>34.31</v>
      </c>
      <c r="K3145" s="1">
        <f>Sales[[#This Row],[Total Sales]]-Sales[[#This Row],[Cost price]]</f>
        <v>2170.15</v>
      </c>
      <c r="L3145" s="1" t="str">
        <f>TEXT(Sales[[#This Row],[Date and Time]],"dddd")</f>
        <v>Tuesday</v>
      </c>
      <c r="M3145" s="1" t="str">
        <f>TEXT(Sales[[#This Row],[Date and Time]],"mm")</f>
        <v>07</v>
      </c>
      <c r="N3145" s="10" t="str">
        <f>TEXT(Sales[[#This Row],[Date and Time]],"mmmm")</f>
        <v>July</v>
      </c>
    </row>
    <row r="3146" spans="1:14" x14ac:dyDescent="0.3">
      <c r="A3146" s="1" t="s">
        <v>6614</v>
      </c>
      <c r="B3146" s="2">
        <v>45301.448912037034</v>
      </c>
      <c r="C3146" s="1" t="s">
        <v>3390</v>
      </c>
      <c r="D3146" s="1" t="s">
        <v>1744</v>
      </c>
      <c r="E3146" s="1" t="s">
        <v>3466</v>
      </c>
      <c r="F3146" s="1" t="s">
        <v>3476</v>
      </c>
      <c r="G3146" s="1">
        <v>1255.4000000000001</v>
      </c>
      <c r="H3146" s="1">
        <v>7</v>
      </c>
      <c r="I3146" s="1">
        <f>Sales[[#This Row],[Selling Price]]*H3146</f>
        <v>8787.8000000000011</v>
      </c>
      <c r="J3146" s="1">
        <f>VLOOKUP(Sales[[#This Row],[Product ID]],Products[],4,0)</f>
        <v>612.41999999999996</v>
      </c>
      <c r="K3146" s="1">
        <f>Sales[[#This Row],[Total Sales]]-Sales[[#This Row],[Cost price]]</f>
        <v>8175.380000000001</v>
      </c>
      <c r="L3146" s="1" t="str">
        <f>TEXT(Sales[[#This Row],[Date and Time]],"dddd")</f>
        <v>Wednesday</v>
      </c>
      <c r="M3146" s="1" t="str">
        <f>TEXT(Sales[[#This Row],[Date and Time]],"mm")</f>
        <v>01</v>
      </c>
      <c r="N3146" s="10" t="str">
        <f>TEXT(Sales[[#This Row],[Date and Time]],"mmmm")</f>
        <v>January</v>
      </c>
    </row>
    <row r="3147" spans="1:14" x14ac:dyDescent="0.3">
      <c r="A3147" s="1" t="s">
        <v>6615</v>
      </c>
      <c r="B3147" s="2">
        <v>45382.952048611114</v>
      </c>
      <c r="C3147" s="1" t="s">
        <v>3302</v>
      </c>
      <c r="D3147" s="1" t="s">
        <v>3164</v>
      </c>
      <c r="E3147" s="1" t="s">
        <v>3464</v>
      </c>
      <c r="F3147" s="1" t="s">
        <v>3472</v>
      </c>
      <c r="G3147" s="1">
        <v>1702.28</v>
      </c>
      <c r="H3147" s="1">
        <v>5</v>
      </c>
      <c r="I3147" s="1">
        <f>Sales[[#This Row],[Selling Price]]*H3147</f>
        <v>8511.4</v>
      </c>
      <c r="J3147" s="1">
        <f>VLOOKUP(Sales[[#This Row],[Product ID]],Products[],4,0)</f>
        <v>71.47</v>
      </c>
      <c r="K3147" s="1">
        <f>Sales[[#This Row],[Total Sales]]-Sales[[#This Row],[Cost price]]</f>
        <v>8439.93</v>
      </c>
      <c r="L3147" s="1" t="str">
        <f>TEXT(Sales[[#This Row],[Date and Time]],"dddd")</f>
        <v>Sunday</v>
      </c>
      <c r="M3147" s="1" t="str">
        <f>TEXT(Sales[[#This Row],[Date and Time]],"mm")</f>
        <v>03</v>
      </c>
      <c r="N3147" s="10" t="str">
        <f>TEXT(Sales[[#This Row],[Date and Time]],"mmmm")</f>
        <v>March</v>
      </c>
    </row>
    <row r="3148" spans="1:14" x14ac:dyDescent="0.3">
      <c r="A3148" s="1" t="s">
        <v>6616</v>
      </c>
      <c r="B3148" s="2">
        <v>45568.691145833334</v>
      </c>
      <c r="C3148" s="1" t="s">
        <v>3441</v>
      </c>
      <c r="D3148" s="1" t="s">
        <v>2733</v>
      </c>
      <c r="E3148" s="1" t="s">
        <v>3461</v>
      </c>
      <c r="F3148" s="1" t="s">
        <v>3462</v>
      </c>
      <c r="G3148" s="1">
        <v>325.97000000000003</v>
      </c>
      <c r="H3148" s="1">
        <v>7</v>
      </c>
      <c r="I3148" s="1">
        <f>Sales[[#This Row],[Selling Price]]*H3148</f>
        <v>2281.79</v>
      </c>
      <c r="J3148" s="1">
        <f>VLOOKUP(Sales[[#This Row],[Product ID]],Products[],4,0)</f>
        <v>325.48</v>
      </c>
      <c r="K3148" s="1">
        <f>Sales[[#This Row],[Total Sales]]-Sales[[#This Row],[Cost price]]</f>
        <v>1956.31</v>
      </c>
      <c r="L3148" s="1" t="str">
        <f>TEXT(Sales[[#This Row],[Date and Time]],"dddd")</f>
        <v>Thursday</v>
      </c>
      <c r="M3148" s="1" t="str">
        <f>TEXT(Sales[[#This Row],[Date and Time]],"mm")</f>
        <v>10</v>
      </c>
      <c r="N3148" s="10" t="str">
        <f>TEXT(Sales[[#This Row],[Date and Time]],"mmmm")</f>
        <v>October</v>
      </c>
    </row>
    <row r="3149" spans="1:14" x14ac:dyDescent="0.3">
      <c r="A3149" s="1" t="s">
        <v>6617</v>
      </c>
      <c r="B3149" s="2">
        <v>45582.836354166669</v>
      </c>
      <c r="C3149" s="1" t="s">
        <v>3364</v>
      </c>
      <c r="D3149" s="1" t="s">
        <v>2987</v>
      </c>
      <c r="E3149" s="1" t="s">
        <v>3479</v>
      </c>
      <c r="F3149" s="1" t="s">
        <v>3469</v>
      </c>
      <c r="G3149" s="1">
        <v>1442.32</v>
      </c>
      <c r="H3149" s="1">
        <v>9</v>
      </c>
      <c r="I3149" s="1">
        <f>Sales[[#This Row],[Selling Price]]*H3149</f>
        <v>12980.88</v>
      </c>
      <c r="J3149" s="1">
        <f>VLOOKUP(Sales[[#This Row],[Product ID]],Products[],4,0)</f>
        <v>771.88</v>
      </c>
      <c r="K3149" s="1">
        <f>Sales[[#This Row],[Total Sales]]-Sales[[#This Row],[Cost price]]</f>
        <v>12209</v>
      </c>
      <c r="L3149" s="1" t="str">
        <f>TEXT(Sales[[#This Row],[Date and Time]],"dddd")</f>
        <v>Thursday</v>
      </c>
      <c r="M3149" s="1" t="str">
        <f>TEXT(Sales[[#This Row],[Date and Time]],"mm")</f>
        <v>10</v>
      </c>
      <c r="N3149" s="10" t="str">
        <f>TEXT(Sales[[#This Row],[Date and Time]],"mmmm")</f>
        <v>October</v>
      </c>
    </row>
    <row r="3150" spans="1:14" x14ac:dyDescent="0.3">
      <c r="A3150" s="1" t="s">
        <v>6618</v>
      </c>
      <c r="B3150" s="2">
        <v>45518.342847222222</v>
      </c>
      <c r="C3150" s="1" t="s">
        <v>3261</v>
      </c>
      <c r="D3150" s="1" t="s">
        <v>168</v>
      </c>
      <c r="E3150" s="1" t="s">
        <v>3471</v>
      </c>
      <c r="F3150" s="1" t="s">
        <v>3476</v>
      </c>
      <c r="G3150" s="1">
        <v>398.62</v>
      </c>
      <c r="H3150" s="1">
        <v>2</v>
      </c>
      <c r="I3150" s="1">
        <f>Sales[[#This Row],[Selling Price]]*H3150</f>
        <v>797.24</v>
      </c>
      <c r="J3150" s="1">
        <f>VLOOKUP(Sales[[#This Row],[Product ID]],Products[],4,0)</f>
        <v>950.81</v>
      </c>
      <c r="K3150" s="1">
        <f>Sales[[#This Row],[Total Sales]]-Sales[[#This Row],[Cost price]]</f>
        <v>-153.56999999999994</v>
      </c>
      <c r="L3150" s="1" t="str">
        <f>TEXT(Sales[[#This Row],[Date and Time]],"dddd")</f>
        <v>Wednesday</v>
      </c>
      <c r="M3150" s="1" t="str">
        <f>TEXT(Sales[[#This Row],[Date and Time]],"mm")</f>
        <v>08</v>
      </c>
      <c r="N3150" s="10" t="str">
        <f>TEXT(Sales[[#This Row],[Date and Time]],"mmmm")</f>
        <v>August</v>
      </c>
    </row>
    <row r="3151" spans="1:14" x14ac:dyDescent="0.3">
      <c r="A3151" s="1" t="s">
        <v>6619</v>
      </c>
      <c r="B3151" s="2">
        <v>45326.677187499998</v>
      </c>
      <c r="C3151" s="1" t="s">
        <v>3377</v>
      </c>
      <c r="D3151" s="1" t="s">
        <v>2421</v>
      </c>
      <c r="E3151" s="1" t="s">
        <v>3479</v>
      </c>
      <c r="F3151" s="1" t="s">
        <v>3462</v>
      </c>
      <c r="G3151" s="1">
        <v>93.7</v>
      </c>
      <c r="H3151" s="1">
        <v>7</v>
      </c>
      <c r="I3151" s="1">
        <f>Sales[[#This Row],[Selling Price]]*H3151</f>
        <v>655.9</v>
      </c>
      <c r="J3151" s="1">
        <f>VLOOKUP(Sales[[#This Row],[Product ID]],Products[],4,0)</f>
        <v>409.39</v>
      </c>
      <c r="K3151" s="1">
        <f>Sales[[#This Row],[Total Sales]]-Sales[[#This Row],[Cost price]]</f>
        <v>246.51</v>
      </c>
      <c r="L3151" s="1" t="str">
        <f>TEXT(Sales[[#This Row],[Date and Time]],"dddd")</f>
        <v>Sunday</v>
      </c>
      <c r="M3151" s="1" t="str">
        <f>TEXT(Sales[[#This Row],[Date and Time]],"mm")</f>
        <v>02</v>
      </c>
      <c r="N3151" s="10" t="str">
        <f>TEXT(Sales[[#This Row],[Date and Time]],"mmmm")</f>
        <v>February</v>
      </c>
    </row>
    <row r="3152" spans="1:14" x14ac:dyDescent="0.3">
      <c r="A3152" s="1" t="s">
        <v>6620</v>
      </c>
      <c r="B3152" s="2">
        <v>45299.577673611115</v>
      </c>
      <c r="C3152" s="1" t="s">
        <v>3264</v>
      </c>
      <c r="D3152" s="1" t="s">
        <v>992</v>
      </c>
      <c r="E3152" s="1" t="s">
        <v>3466</v>
      </c>
      <c r="F3152" s="1" t="s">
        <v>3462</v>
      </c>
      <c r="G3152" s="1">
        <v>1452.51</v>
      </c>
      <c r="H3152" s="1">
        <v>9</v>
      </c>
      <c r="I3152" s="1">
        <f>Sales[[#This Row],[Selling Price]]*H3152</f>
        <v>13072.59</v>
      </c>
      <c r="J3152" s="1">
        <f>VLOOKUP(Sales[[#This Row],[Product ID]],Products[],4,0)</f>
        <v>249.12</v>
      </c>
      <c r="K3152" s="1">
        <f>Sales[[#This Row],[Total Sales]]-Sales[[#This Row],[Cost price]]</f>
        <v>12823.47</v>
      </c>
      <c r="L3152" s="1" t="str">
        <f>TEXT(Sales[[#This Row],[Date and Time]],"dddd")</f>
        <v>Monday</v>
      </c>
      <c r="M3152" s="1" t="str">
        <f>TEXT(Sales[[#This Row],[Date and Time]],"mm")</f>
        <v>01</v>
      </c>
      <c r="N3152" s="10" t="str">
        <f>TEXT(Sales[[#This Row],[Date and Time]],"mmmm")</f>
        <v>January</v>
      </c>
    </row>
    <row r="3153" spans="1:14" x14ac:dyDescent="0.3">
      <c r="A3153" s="1" t="s">
        <v>6621</v>
      </c>
      <c r="B3153" s="2">
        <v>45481.711863425924</v>
      </c>
      <c r="C3153" s="1" t="s">
        <v>3271</v>
      </c>
      <c r="D3153" s="1" t="s">
        <v>3069</v>
      </c>
      <c r="E3153" s="1" t="s">
        <v>3471</v>
      </c>
      <c r="F3153" s="1" t="s">
        <v>3469</v>
      </c>
      <c r="G3153" s="1">
        <v>1584.37</v>
      </c>
      <c r="H3153" s="1">
        <v>8</v>
      </c>
      <c r="I3153" s="1">
        <f>Sales[[#This Row],[Selling Price]]*H3153</f>
        <v>12674.96</v>
      </c>
      <c r="J3153" s="1">
        <f>VLOOKUP(Sales[[#This Row],[Product ID]],Products[],4,0)</f>
        <v>493.17</v>
      </c>
      <c r="K3153" s="1">
        <f>Sales[[#This Row],[Total Sales]]-Sales[[#This Row],[Cost price]]</f>
        <v>12181.789999999999</v>
      </c>
      <c r="L3153" s="1" t="str">
        <f>TEXT(Sales[[#This Row],[Date and Time]],"dddd")</f>
        <v>Monday</v>
      </c>
      <c r="M3153" s="1" t="str">
        <f>TEXT(Sales[[#This Row],[Date and Time]],"mm")</f>
        <v>07</v>
      </c>
      <c r="N3153" s="10" t="str">
        <f>TEXT(Sales[[#This Row],[Date and Time]],"mmmm")</f>
        <v>July</v>
      </c>
    </row>
    <row r="3154" spans="1:14" x14ac:dyDescent="0.3">
      <c r="A3154" s="1" t="s">
        <v>6622</v>
      </c>
      <c r="B3154" s="2">
        <v>45300.166412037041</v>
      </c>
      <c r="C3154" s="1" t="s">
        <v>3451</v>
      </c>
      <c r="D3154" s="1" t="s">
        <v>2204</v>
      </c>
      <c r="E3154" s="1" t="s">
        <v>3461</v>
      </c>
      <c r="F3154" s="1" t="s">
        <v>3467</v>
      </c>
      <c r="G3154" s="1">
        <v>1492.9</v>
      </c>
      <c r="H3154" s="1">
        <v>7</v>
      </c>
      <c r="I3154" s="1">
        <f>Sales[[#This Row],[Selling Price]]*H3154</f>
        <v>10450.300000000001</v>
      </c>
      <c r="J3154" s="1">
        <f>VLOOKUP(Sales[[#This Row],[Product ID]],Products[],4,0)</f>
        <v>565.99</v>
      </c>
      <c r="K3154" s="1">
        <f>Sales[[#This Row],[Total Sales]]-Sales[[#This Row],[Cost price]]</f>
        <v>9884.3100000000013</v>
      </c>
      <c r="L3154" s="1" t="str">
        <f>TEXT(Sales[[#This Row],[Date and Time]],"dddd")</f>
        <v>Tuesday</v>
      </c>
      <c r="M3154" s="1" t="str">
        <f>TEXT(Sales[[#This Row],[Date and Time]],"mm")</f>
        <v>01</v>
      </c>
      <c r="N3154" s="10" t="str">
        <f>TEXT(Sales[[#This Row],[Date and Time]],"mmmm")</f>
        <v>January</v>
      </c>
    </row>
    <row r="3155" spans="1:14" x14ac:dyDescent="0.3">
      <c r="A3155" s="1" t="s">
        <v>6623</v>
      </c>
      <c r="B3155" s="2">
        <v>45331.205405092594</v>
      </c>
      <c r="C3155" s="1" t="s">
        <v>3245</v>
      </c>
      <c r="D3155" s="1" t="s">
        <v>737</v>
      </c>
      <c r="E3155" s="1" t="s">
        <v>3471</v>
      </c>
      <c r="F3155" s="1" t="s">
        <v>3469</v>
      </c>
      <c r="G3155" s="1">
        <v>1722.13</v>
      </c>
      <c r="H3155" s="1">
        <v>1</v>
      </c>
      <c r="I3155" s="1">
        <f>Sales[[#This Row],[Selling Price]]*H3155</f>
        <v>1722.13</v>
      </c>
      <c r="J3155" s="1">
        <f>VLOOKUP(Sales[[#This Row],[Product ID]],Products[],4,0)</f>
        <v>188.4</v>
      </c>
      <c r="K3155" s="1">
        <f>Sales[[#This Row],[Total Sales]]-Sales[[#This Row],[Cost price]]</f>
        <v>1533.73</v>
      </c>
      <c r="L3155" s="1" t="str">
        <f>TEXT(Sales[[#This Row],[Date and Time]],"dddd")</f>
        <v>Friday</v>
      </c>
      <c r="M3155" s="1" t="str">
        <f>TEXT(Sales[[#This Row],[Date and Time]],"mm")</f>
        <v>02</v>
      </c>
      <c r="N3155" s="10" t="str">
        <f>TEXT(Sales[[#This Row],[Date and Time]],"mmmm")</f>
        <v>February</v>
      </c>
    </row>
    <row r="3156" spans="1:14" x14ac:dyDescent="0.3">
      <c r="A3156" s="1" t="s">
        <v>6624</v>
      </c>
      <c r="B3156" s="2">
        <v>45359.451342592591</v>
      </c>
      <c r="C3156" s="1" t="s">
        <v>3327</v>
      </c>
      <c r="D3156" s="1" t="s">
        <v>1530</v>
      </c>
      <c r="E3156" s="1" t="s">
        <v>3471</v>
      </c>
      <c r="F3156" s="1" t="s">
        <v>3476</v>
      </c>
      <c r="G3156" s="1">
        <v>1312.21</v>
      </c>
      <c r="H3156" s="1">
        <v>6</v>
      </c>
      <c r="I3156" s="1">
        <f>Sales[[#This Row],[Selling Price]]*H3156</f>
        <v>7873.26</v>
      </c>
      <c r="J3156" s="1">
        <f>VLOOKUP(Sales[[#This Row],[Product ID]],Products[],4,0)</f>
        <v>984.71</v>
      </c>
      <c r="K3156" s="1">
        <f>Sales[[#This Row],[Total Sales]]-Sales[[#This Row],[Cost price]]</f>
        <v>6888.55</v>
      </c>
      <c r="L3156" s="1" t="str">
        <f>TEXT(Sales[[#This Row],[Date and Time]],"dddd")</f>
        <v>Friday</v>
      </c>
      <c r="M3156" s="1" t="str">
        <f>TEXT(Sales[[#This Row],[Date and Time]],"mm")</f>
        <v>03</v>
      </c>
      <c r="N3156" s="10" t="str">
        <f>TEXT(Sales[[#This Row],[Date and Time]],"mmmm")</f>
        <v>March</v>
      </c>
    </row>
    <row r="3157" spans="1:14" x14ac:dyDescent="0.3">
      <c r="A3157" s="1" t="s">
        <v>6625</v>
      </c>
      <c r="B3157" s="2">
        <v>45330.93645833333</v>
      </c>
      <c r="C3157" s="1" t="s">
        <v>3395</v>
      </c>
      <c r="D3157" s="1" t="s">
        <v>2433</v>
      </c>
      <c r="E3157" s="1" t="s">
        <v>3479</v>
      </c>
      <c r="F3157" s="1" t="s">
        <v>3469</v>
      </c>
      <c r="G3157" s="1">
        <v>86.71</v>
      </c>
      <c r="H3157" s="1">
        <v>10</v>
      </c>
      <c r="I3157" s="1">
        <f>Sales[[#This Row],[Selling Price]]*H3157</f>
        <v>867.09999999999991</v>
      </c>
      <c r="J3157" s="1">
        <f>VLOOKUP(Sales[[#This Row],[Product ID]],Products[],4,0)</f>
        <v>102.72</v>
      </c>
      <c r="K3157" s="1">
        <f>Sales[[#This Row],[Total Sales]]-Sales[[#This Row],[Cost price]]</f>
        <v>764.37999999999988</v>
      </c>
      <c r="L3157" s="1" t="str">
        <f>TEXT(Sales[[#This Row],[Date and Time]],"dddd")</f>
        <v>Thursday</v>
      </c>
      <c r="M3157" s="1" t="str">
        <f>TEXT(Sales[[#This Row],[Date and Time]],"mm")</f>
        <v>02</v>
      </c>
      <c r="N3157" s="10" t="str">
        <f>TEXT(Sales[[#This Row],[Date and Time]],"mmmm")</f>
        <v>February</v>
      </c>
    </row>
    <row r="3158" spans="1:14" x14ac:dyDescent="0.3">
      <c r="A3158" s="1" t="s">
        <v>6626</v>
      </c>
      <c r="B3158" s="2">
        <v>45452.107106481482</v>
      </c>
      <c r="C3158" s="1" t="s">
        <v>3430</v>
      </c>
      <c r="D3158" s="1" t="s">
        <v>1972</v>
      </c>
      <c r="E3158" s="1" t="s">
        <v>3479</v>
      </c>
      <c r="F3158" s="1" t="s">
        <v>3467</v>
      </c>
      <c r="G3158" s="1">
        <v>924.69</v>
      </c>
      <c r="H3158" s="1">
        <v>9</v>
      </c>
      <c r="I3158" s="1">
        <f>Sales[[#This Row],[Selling Price]]*H3158</f>
        <v>8322.2100000000009</v>
      </c>
      <c r="J3158" s="1">
        <f>VLOOKUP(Sales[[#This Row],[Product ID]],Products[],4,0)</f>
        <v>102.73</v>
      </c>
      <c r="K3158" s="1">
        <f>Sales[[#This Row],[Total Sales]]-Sales[[#This Row],[Cost price]]</f>
        <v>8219.4800000000014</v>
      </c>
      <c r="L3158" s="1" t="str">
        <f>TEXT(Sales[[#This Row],[Date and Time]],"dddd")</f>
        <v>Sunday</v>
      </c>
      <c r="M3158" s="1" t="str">
        <f>TEXT(Sales[[#This Row],[Date and Time]],"mm")</f>
        <v>06</v>
      </c>
      <c r="N3158" s="10" t="str">
        <f>TEXT(Sales[[#This Row],[Date and Time]],"mmmm")</f>
        <v>June</v>
      </c>
    </row>
    <row r="3159" spans="1:14" x14ac:dyDescent="0.3">
      <c r="A3159" s="1" t="s">
        <v>6627</v>
      </c>
      <c r="B3159" s="2">
        <v>45490.547997685186</v>
      </c>
      <c r="C3159" s="1" t="s">
        <v>3409</v>
      </c>
      <c r="D3159" s="1" t="s">
        <v>2349</v>
      </c>
      <c r="E3159" s="1" t="s">
        <v>3461</v>
      </c>
      <c r="F3159" s="1" t="s">
        <v>3467</v>
      </c>
      <c r="G3159" s="1">
        <v>1149.24</v>
      </c>
      <c r="H3159" s="1">
        <v>7</v>
      </c>
      <c r="I3159" s="1">
        <f>Sales[[#This Row],[Selling Price]]*H3159</f>
        <v>8044.68</v>
      </c>
      <c r="J3159" s="1">
        <f>VLOOKUP(Sales[[#This Row],[Product ID]],Products[],4,0)</f>
        <v>660.16</v>
      </c>
      <c r="K3159" s="1">
        <f>Sales[[#This Row],[Total Sales]]-Sales[[#This Row],[Cost price]]</f>
        <v>7384.52</v>
      </c>
      <c r="L3159" s="1" t="str">
        <f>TEXT(Sales[[#This Row],[Date and Time]],"dddd")</f>
        <v>Wednesday</v>
      </c>
      <c r="M3159" s="1" t="str">
        <f>TEXT(Sales[[#This Row],[Date and Time]],"mm")</f>
        <v>07</v>
      </c>
      <c r="N3159" s="10" t="str">
        <f>TEXT(Sales[[#This Row],[Date and Time]],"mmmm")</f>
        <v>July</v>
      </c>
    </row>
    <row r="3160" spans="1:14" x14ac:dyDescent="0.3">
      <c r="A3160" s="1" t="s">
        <v>6628</v>
      </c>
      <c r="B3160" s="2">
        <v>45433.294085648151</v>
      </c>
      <c r="C3160" s="1" t="s">
        <v>3306</v>
      </c>
      <c r="D3160" s="1" t="s">
        <v>744</v>
      </c>
      <c r="E3160" s="1" t="s">
        <v>3466</v>
      </c>
      <c r="F3160" s="1" t="s">
        <v>3472</v>
      </c>
      <c r="G3160" s="1">
        <v>374.81</v>
      </c>
      <c r="H3160" s="1">
        <v>8</v>
      </c>
      <c r="I3160" s="1">
        <f>Sales[[#This Row],[Selling Price]]*H3160</f>
        <v>2998.48</v>
      </c>
      <c r="J3160" s="1">
        <f>VLOOKUP(Sales[[#This Row],[Product ID]],Products[],4,0)</f>
        <v>914.29</v>
      </c>
      <c r="K3160" s="1">
        <f>Sales[[#This Row],[Total Sales]]-Sales[[#This Row],[Cost price]]</f>
        <v>2084.19</v>
      </c>
      <c r="L3160" s="1" t="str">
        <f>TEXT(Sales[[#This Row],[Date and Time]],"dddd")</f>
        <v>Tuesday</v>
      </c>
      <c r="M3160" s="1" t="str">
        <f>TEXT(Sales[[#This Row],[Date and Time]],"mm")</f>
        <v>05</v>
      </c>
      <c r="N3160" s="10" t="str">
        <f>TEXT(Sales[[#This Row],[Date and Time]],"mmmm")</f>
        <v>May</v>
      </c>
    </row>
    <row r="3161" spans="1:14" x14ac:dyDescent="0.3">
      <c r="A3161" s="1" t="s">
        <v>6629</v>
      </c>
      <c r="B3161" s="2">
        <v>45421.97960648148</v>
      </c>
      <c r="C3161" s="1" t="s">
        <v>3275</v>
      </c>
      <c r="D3161" s="1" t="s">
        <v>2717</v>
      </c>
      <c r="E3161" s="1" t="s">
        <v>3461</v>
      </c>
      <c r="F3161" s="1" t="s">
        <v>3476</v>
      </c>
      <c r="G3161" s="1">
        <v>698.47</v>
      </c>
      <c r="H3161" s="1">
        <v>8</v>
      </c>
      <c r="I3161" s="1">
        <f>Sales[[#This Row],[Selling Price]]*H3161</f>
        <v>5587.76</v>
      </c>
      <c r="J3161" s="1">
        <f>VLOOKUP(Sales[[#This Row],[Product ID]],Products[],4,0)</f>
        <v>363.91</v>
      </c>
      <c r="K3161" s="1">
        <f>Sales[[#This Row],[Total Sales]]-Sales[[#This Row],[Cost price]]</f>
        <v>5223.8500000000004</v>
      </c>
      <c r="L3161" s="1" t="str">
        <f>TEXT(Sales[[#This Row],[Date and Time]],"dddd")</f>
        <v>Thursday</v>
      </c>
      <c r="M3161" s="1" t="str">
        <f>TEXT(Sales[[#This Row],[Date and Time]],"mm")</f>
        <v>05</v>
      </c>
      <c r="N3161" s="10" t="str">
        <f>TEXT(Sales[[#This Row],[Date and Time]],"mmmm")</f>
        <v>May</v>
      </c>
    </row>
    <row r="3162" spans="1:14" x14ac:dyDescent="0.3">
      <c r="A3162" s="1" t="s">
        <v>6630</v>
      </c>
      <c r="B3162" s="2">
        <v>45389.961805555555</v>
      </c>
      <c r="C3162" s="1" t="s">
        <v>3425</v>
      </c>
      <c r="D3162" s="1" t="s">
        <v>2711</v>
      </c>
      <c r="E3162" s="1" t="s">
        <v>3479</v>
      </c>
      <c r="F3162" s="1" t="s">
        <v>3467</v>
      </c>
      <c r="G3162" s="1">
        <v>211.56</v>
      </c>
      <c r="H3162" s="1">
        <v>2</v>
      </c>
      <c r="I3162" s="1">
        <f>Sales[[#This Row],[Selling Price]]*H3162</f>
        <v>423.12</v>
      </c>
      <c r="J3162" s="1">
        <f>VLOOKUP(Sales[[#This Row],[Product ID]],Products[],4,0)</f>
        <v>95.27</v>
      </c>
      <c r="K3162" s="1">
        <f>Sales[[#This Row],[Total Sales]]-Sales[[#This Row],[Cost price]]</f>
        <v>327.85</v>
      </c>
      <c r="L3162" s="1" t="str">
        <f>TEXT(Sales[[#This Row],[Date and Time]],"dddd")</f>
        <v>Sunday</v>
      </c>
      <c r="M3162" s="1" t="str">
        <f>TEXT(Sales[[#This Row],[Date and Time]],"mm")</f>
        <v>04</v>
      </c>
      <c r="N3162" s="10" t="str">
        <f>TEXT(Sales[[#This Row],[Date and Time]],"mmmm")</f>
        <v>April</v>
      </c>
    </row>
    <row r="3163" spans="1:14" x14ac:dyDescent="0.3">
      <c r="A3163" s="1" t="s">
        <v>6631</v>
      </c>
      <c r="B3163" s="2">
        <v>45317.080729166664</v>
      </c>
      <c r="C3163" s="1" t="s">
        <v>3408</v>
      </c>
      <c r="D3163" s="1" t="s">
        <v>634</v>
      </c>
      <c r="E3163" s="1" t="s">
        <v>3479</v>
      </c>
      <c r="F3163" s="1" t="s">
        <v>3472</v>
      </c>
      <c r="G3163" s="1">
        <v>1867.45</v>
      </c>
      <c r="H3163" s="1">
        <v>3</v>
      </c>
      <c r="I3163" s="1">
        <f>Sales[[#This Row],[Selling Price]]*H3163</f>
        <v>5602.35</v>
      </c>
      <c r="J3163" s="1">
        <f>VLOOKUP(Sales[[#This Row],[Product ID]],Products[],4,0)</f>
        <v>28.84</v>
      </c>
      <c r="K3163" s="1">
        <f>Sales[[#This Row],[Total Sales]]-Sales[[#This Row],[Cost price]]</f>
        <v>5573.51</v>
      </c>
      <c r="L3163" s="1" t="str">
        <f>TEXT(Sales[[#This Row],[Date and Time]],"dddd")</f>
        <v>Friday</v>
      </c>
      <c r="M3163" s="1" t="str">
        <f>TEXT(Sales[[#This Row],[Date and Time]],"mm")</f>
        <v>01</v>
      </c>
      <c r="N3163" s="10" t="str">
        <f>TEXT(Sales[[#This Row],[Date and Time]],"mmmm")</f>
        <v>January</v>
      </c>
    </row>
    <row r="3164" spans="1:14" x14ac:dyDescent="0.3">
      <c r="A3164" s="1" t="s">
        <v>6632</v>
      </c>
      <c r="B3164" s="2">
        <v>45491.311759259261</v>
      </c>
      <c r="C3164" s="1" t="s">
        <v>3371</v>
      </c>
      <c r="D3164" s="1" t="s">
        <v>1560</v>
      </c>
      <c r="E3164" s="1" t="s">
        <v>3464</v>
      </c>
      <c r="F3164" s="1" t="s">
        <v>3462</v>
      </c>
      <c r="G3164" s="1">
        <v>213.9</v>
      </c>
      <c r="H3164" s="1">
        <v>5</v>
      </c>
      <c r="I3164" s="1">
        <f>Sales[[#This Row],[Selling Price]]*H3164</f>
        <v>1069.5</v>
      </c>
      <c r="J3164" s="1">
        <f>VLOOKUP(Sales[[#This Row],[Product ID]],Products[],4,0)</f>
        <v>370.52</v>
      </c>
      <c r="K3164" s="1">
        <f>Sales[[#This Row],[Total Sales]]-Sales[[#This Row],[Cost price]]</f>
        <v>698.98</v>
      </c>
      <c r="L3164" s="1" t="str">
        <f>TEXT(Sales[[#This Row],[Date and Time]],"dddd")</f>
        <v>Thursday</v>
      </c>
      <c r="M3164" s="1" t="str">
        <f>TEXT(Sales[[#This Row],[Date and Time]],"mm")</f>
        <v>07</v>
      </c>
      <c r="N3164" s="10" t="str">
        <f>TEXT(Sales[[#This Row],[Date and Time]],"mmmm")</f>
        <v>July</v>
      </c>
    </row>
    <row r="3165" spans="1:14" x14ac:dyDescent="0.3">
      <c r="A3165" s="1" t="s">
        <v>6633</v>
      </c>
      <c r="B3165" s="2">
        <v>45548.538761574076</v>
      </c>
      <c r="C3165" s="1" t="s">
        <v>3445</v>
      </c>
      <c r="D3165" s="1" t="s">
        <v>1796</v>
      </c>
      <c r="E3165" s="1" t="s">
        <v>3466</v>
      </c>
      <c r="F3165" s="1" t="s">
        <v>3469</v>
      </c>
      <c r="G3165" s="1">
        <v>274.14999999999998</v>
      </c>
      <c r="H3165" s="1">
        <v>8</v>
      </c>
      <c r="I3165" s="1">
        <f>Sales[[#This Row],[Selling Price]]*H3165</f>
        <v>2193.1999999999998</v>
      </c>
      <c r="J3165" s="1">
        <f>VLOOKUP(Sales[[#This Row],[Product ID]],Products[],4,0)</f>
        <v>154.76</v>
      </c>
      <c r="K3165" s="1">
        <f>Sales[[#This Row],[Total Sales]]-Sales[[#This Row],[Cost price]]</f>
        <v>2038.4399999999998</v>
      </c>
      <c r="L3165" s="1" t="str">
        <f>TEXT(Sales[[#This Row],[Date and Time]],"dddd")</f>
        <v>Friday</v>
      </c>
      <c r="M3165" s="1" t="str">
        <f>TEXT(Sales[[#This Row],[Date and Time]],"mm")</f>
        <v>09</v>
      </c>
      <c r="N3165" s="10" t="str">
        <f>TEXT(Sales[[#This Row],[Date and Time]],"mmmm")</f>
        <v>September</v>
      </c>
    </row>
    <row r="3166" spans="1:14" x14ac:dyDescent="0.3">
      <c r="A3166" s="1" t="s">
        <v>6634</v>
      </c>
      <c r="B3166" s="2">
        <v>45564.813020833331</v>
      </c>
      <c r="C3166" s="1" t="s">
        <v>3406</v>
      </c>
      <c r="D3166" s="1" t="s">
        <v>675</v>
      </c>
      <c r="E3166" s="1" t="s">
        <v>3461</v>
      </c>
      <c r="F3166" s="1" t="s">
        <v>3476</v>
      </c>
      <c r="G3166" s="1">
        <v>1539.14</v>
      </c>
      <c r="H3166" s="1">
        <v>4</v>
      </c>
      <c r="I3166" s="1">
        <f>Sales[[#This Row],[Selling Price]]*H3166</f>
        <v>6156.56</v>
      </c>
      <c r="J3166" s="1">
        <f>VLOOKUP(Sales[[#This Row],[Product ID]],Products[],4,0)</f>
        <v>585.16999999999996</v>
      </c>
      <c r="K3166" s="1">
        <f>Sales[[#This Row],[Total Sales]]-Sales[[#This Row],[Cost price]]</f>
        <v>5571.39</v>
      </c>
      <c r="L3166" s="1" t="str">
        <f>TEXT(Sales[[#This Row],[Date and Time]],"dddd")</f>
        <v>Sunday</v>
      </c>
      <c r="M3166" s="1" t="str">
        <f>TEXT(Sales[[#This Row],[Date and Time]],"mm")</f>
        <v>09</v>
      </c>
      <c r="N3166" s="10" t="str">
        <f>TEXT(Sales[[#This Row],[Date and Time]],"mmmm")</f>
        <v>September</v>
      </c>
    </row>
    <row r="3167" spans="1:14" x14ac:dyDescent="0.3">
      <c r="A3167" s="1" t="s">
        <v>6635</v>
      </c>
      <c r="B3167" s="2">
        <v>45350.648379629631</v>
      </c>
      <c r="C3167" s="1" t="s">
        <v>3419</v>
      </c>
      <c r="D3167" s="1" t="s">
        <v>2659</v>
      </c>
      <c r="E3167" s="1" t="s">
        <v>3464</v>
      </c>
      <c r="F3167" s="1" t="s">
        <v>3467</v>
      </c>
      <c r="G3167" s="1">
        <v>352.63</v>
      </c>
      <c r="H3167" s="1">
        <v>5</v>
      </c>
      <c r="I3167" s="1">
        <f>Sales[[#This Row],[Selling Price]]*H3167</f>
        <v>1763.15</v>
      </c>
      <c r="J3167" s="1">
        <f>VLOOKUP(Sales[[#This Row],[Product ID]],Products[],4,0)</f>
        <v>925.33</v>
      </c>
      <c r="K3167" s="1">
        <f>Sales[[#This Row],[Total Sales]]-Sales[[#This Row],[Cost price]]</f>
        <v>837.82</v>
      </c>
      <c r="L3167" s="1" t="str">
        <f>TEXT(Sales[[#This Row],[Date and Time]],"dddd")</f>
        <v>Wednesday</v>
      </c>
      <c r="M3167" s="1" t="str">
        <f>TEXT(Sales[[#This Row],[Date and Time]],"mm")</f>
        <v>02</v>
      </c>
      <c r="N3167" s="10" t="str">
        <f>TEXT(Sales[[#This Row],[Date and Time]],"mmmm")</f>
        <v>February</v>
      </c>
    </row>
    <row r="3168" spans="1:14" x14ac:dyDescent="0.3">
      <c r="A3168" s="1" t="s">
        <v>6636</v>
      </c>
      <c r="B3168" s="2">
        <v>45583.01666666667</v>
      </c>
      <c r="C3168" s="1" t="s">
        <v>3367</v>
      </c>
      <c r="D3168" s="1" t="s">
        <v>1722</v>
      </c>
      <c r="E3168" s="1" t="s">
        <v>3471</v>
      </c>
      <c r="F3168" s="1" t="s">
        <v>3469</v>
      </c>
      <c r="G3168" s="1">
        <v>1905.65</v>
      </c>
      <c r="H3168" s="1">
        <v>8</v>
      </c>
      <c r="I3168" s="1">
        <f>Sales[[#This Row],[Selling Price]]*H3168</f>
        <v>15245.2</v>
      </c>
      <c r="J3168" s="1">
        <f>VLOOKUP(Sales[[#This Row],[Product ID]],Products[],4,0)</f>
        <v>380.81</v>
      </c>
      <c r="K3168" s="1">
        <f>Sales[[#This Row],[Total Sales]]-Sales[[#This Row],[Cost price]]</f>
        <v>14864.390000000001</v>
      </c>
      <c r="L3168" s="1" t="str">
        <f>TEXT(Sales[[#This Row],[Date and Time]],"dddd")</f>
        <v>Friday</v>
      </c>
      <c r="M3168" s="1" t="str">
        <f>TEXT(Sales[[#This Row],[Date and Time]],"mm")</f>
        <v>10</v>
      </c>
      <c r="N3168" s="10" t="str">
        <f>TEXT(Sales[[#This Row],[Date and Time]],"mmmm")</f>
        <v>October</v>
      </c>
    </row>
    <row r="3169" spans="1:14" x14ac:dyDescent="0.3">
      <c r="A3169" s="1" t="s">
        <v>6637</v>
      </c>
      <c r="B3169" s="2">
        <v>45343.060324074075</v>
      </c>
      <c r="C3169" s="1" t="s">
        <v>3409</v>
      </c>
      <c r="D3169" s="1" t="s">
        <v>1995</v>
      </c>
      <c r="E3169" s="1" t="s">
        <v>3464</v>
      </c>
      <c r="F3169" s="1" t="s">
        <v>3462</v>
      </c>
      <c r="G3169" s="1">
        <v>389.65</v>
      </c>
      <c r="H3169" s="1">
        <v>9</v>
      </c>
      <c r="I3169" s="1">
        <f>Sales[[#This Row],[Selling Price]]*H3169</f>
        <v>3506.85</v>
      </c>
      <c r="J3169" s="1">
        <f>VLOOKUP(Sales[[#This Row],[Product ID]],Products[],4,0)</f>
        <v>660.16</v>
      </c>
      <c r="K3169" s="1">
        <f>Sales[[#This Row],[Total Sales]]-Sales[[#This Row],[Cost price]]</f>
        <v>2846.69</v>
      </c>
      <c r="L3169" s="1" t="str">
        <f>TEXT(Sales[[#This Row],[Date and Time]],"dddd")</f>
        <v>Wednesday</v>
      </c>
      <c r="M3169" s="1" t="str">
        <f>TEXT(Sales[[#This Row],[Date and Time]],"mm")</f>
        <v>02</v>
      </c>
      <c r="N3169" s="10" t="str">
        <f>TEXT(Sales[[#This Row],[Date and Time]],"mmmm")</f>
        <v>February</v>
      </c>
    </row>
    <row r="3170" spans="1:14" x14ac:dyDescent="0.3">
      <c r="A3170" s="1" t="s">
        <v>6638</v>
      </c>
      <c r="B3170" s="2">
        <v>45527.421273148146</v>
      </c>
      <c r="C3170" s="1" t="s">
        <v>3395</v>
      </c>
      <c r="D3170" s="1" t="s">
        <v>3142</v>
      </c>
      <c r="E3170" s="1" t="s">
        <v>3471</v>
      </c>
      <c r="F3170" s="1" t="s">
        <v>3472</v>
      </c>
      <c r="G3170" s="1">
        <v>1454.09</v>
      </c>
      <c r="H3170" s="1">
        <v>3</v>
      </c>
      <c r="I3170" s="1">
        <f>Sales[[#This Row],[Selling Price]]*H3170</f>
        <v>4362.2699999999995</v>
      </c>
      <c r="J3170" s="1">
        <f>VLOOKUP(Sales[[#This Row],[Product ID]],Products[],4,0)</f>
        <v>102.72</v>
      </c>
      <c r="K3170" s="1">
        <f>Sales[[#This Row],[Total Sales]]-Sales[[#This Row],[Cost price]]</f>
        <v>4259.5499999999993</v>
      </c>
      <c r="L3170" s="1" t="str">
        <f>TEXT(Sales[[#This Row],[Date and Time]],"dddd")</f>
        <v>Friday</v>
      </c>
      <c r="M3170" s="1" t="str">
        <f>TEXT(Sales[[#This Row],[Date and Time]],"mm")</f>
        <v>08</v>
      </c>
      <c r="N3170" s="10" t="str">
        <f>TEXT(Sales[[#This Row],[Date and Time]],"mmmm")</f>
        <v>August</v>
      </c>
    </row>
    <row r="3171" spans="1:14" x14ac:dyDescent="0.3">
      <c r="A3171" s="1" t="s">
        <v>6639</v>
      </c>
      <c r="B3171" s="2">
        <v>45393.659814814811</v>
      </c>
      <c r="C3171" s="1" t="s">
        <v>3298</v>
      </c>
      <c r="D3171" s="1" t="s">
        <v>2210</v>
      </c>
      <c r="E3171" s="1" t="s">
        <v>3471</v>
      </c>
      <c r="F3171" s="1" t="s">
        <v>3476</v>
      </c>
      <c r="G3171" s="1">
        <v>112.22</v>
      </c>
      <c r="H3171" s="1">
        <v>2</v>
      </c>
      <c r="I3171" s="1">
        <f>Sales[[#This Row],[Selling Price]]*H3171</f>
        <v>224.44</v>
      </c>
      <c r="J3171" s="1">
        <f>VLOOKUP(Sales[[#This Row],[Product ID]],Products[],4,0)</f>
        <v>965.14</v>
      </c>
      <c r="K3171" s="1">
        <f>Sales[[#This Row],[Total Sales]]-Sales[[#This Row],[Cost price]]</f>
        <v>-740.7</v>
      </c>
      <c r="L3171" s="1" t="str">
        <f>TEXT(Sales[[#This Row],[Date and Time]],"dddd")</f>
        <v>Thursday</v>
      </c>
      <c r="M3171" s="1" t="str">
        <f>TEXT(Sales[[#This Row],[Date and Time]],"mm")</f>
        <v>04</v>
      </c>
      <c r="N3171" s="10" t="str">
        <f>TEXT(Sales[[#This Row],[Date and Time]],"mmmm")</f>
        <v>April</v>
      </c>
    </row>
    <row r="3172" spans="1:14" x14ac:dyDescent="0.3">
      <c r="A3172" s="1" t="s">
        <v>6640</v>
      </c>
      <c r="B3172" s="2">
        <v>45404.324618055558</v>
      </c>
      <c r="C3172" s="1" t="s">
        <v>3345</v>
      </c>
      <c r="D3172" s="1" t="s">
        <v>1873</v>
      </c>
      <c r="E3172" s="1" t="s">
        <v>3464</v>
      </c>
      <c r="F3172" s="1" t="s">
        <v>3469</v>
      </c>
      <c r="G3172" s="1">
        <v>1765.21</v>
      </c>
      <c r="H3172" s="1">
        <v>6</v>
      </c>
      <c r="I3172" s="1">
        <f>Sales[[#This Row],[Selling Price]]*H3172</f>
        <v>10591.26</v>
      </c>
      <c r="J3172" s="1">
        <f>VLOOKUP(Sales[[#This Row],[Product ID]],Products[],4,0)</f>
        <v>762.47</v>
      </c>
      <c r="K3172" s="1">
        <f>Sales[[#This Row],[Total Sales]]-Sales[[#This Row],[Cost price]]</f>
        <v>9828.7900000000009</v>
      </c>
      <c r="L3172" s="1" t="str">
        <f>TEXT(Sales[[#This Row],[Date and Time]],"dddd")</f>
        <v>Monday</v>
      </c>
      <c r="M3172" s="1" t="str">
        <f>TEXT(Sales[[#This Row],[Date and Time]],"mm")</f>
        <v>04</v>
      </c>
      <c r="N3172" s="10" t="str">
        <f>TEXT(Sales[[#This Row],[Date and Time]],"mmmm")</f>
        <v>April</v>
      </c>
    </row>
    <row r="3173" spans="1:14" x14ac:dyDescent="0.3">
      <c r="A3173" s="1" t="s">
        <v>6641</v>
      </c>
      <c r="B3173" s="2">
        <v>45455.155694444446</v>
      </c>
      <c r="C3173" s="1" t="s">
        <v>3298</v>
      </c>
      <c r="D3173" s="1" t="s">
        <v>2804</v>
      </c>
      <c r="E3173" s="1" t="s">
        <v>3479</v>
      </c>
      <c r="F3173" s="1" t="s">
        <v>3469</v>
      </c>
      <c r="G3173" s="1">
        <v>1954.27</v>
      </c>
      <c r="H3173" s="1">
        <v>10</v>
      </c>
      <c r="I3173" s="1">
        <f>Sales[[#This Row],[Selling Price]]*H3173</f>
        <v>19542.7</v>
      </c>
      <c r="J3173" s="1">
        <f>VLOOKUP(Sales[[#This Row],[Product ID]],Products[],4,0)</f>
        <v>965.14</v>
      </c>
      <c r="K3173" s="1">
        <f>Sales[[#This Row],[Total Sales]]-Sales[[#This Row],[Cost price]]</f>
        <v>18577.560000000001</v>
      </c>
      <c r="L3173" s="1" t="str">
        <f>TEXT(Sales[[#This Row],[Date and Time]],"dddd")</f>
        <v>Wednesday</v>
      </c>
      <c r="M3173" s="1" t="str">
        <f>TEXT(Sales[[#This Row],[Date and Time]],"mm")</f>
        <v>06</v>
      </c>
      <c r="N3173" s="10" t="str">
        <f>TEXT(Sales[[#This Row],[Date and Time]],"mmmm")</f>
        <v>June</v>
      </c>
    </row>
    <row r="3174" spans="1:14" x14ac:dyDescent="0.3">
      <c r="A3174" s="1" t="s">
        <v>6642</v>
      </c>
      <c r="B3174" s="2">
        <v>45351.307002314818</v>
      </c>
      <c r="C3174" s="1" t="s">
        <v>3291</v>
      </c>
      <c r="D3174" s="1" t="s">
        <v>2957</v>
      </c>
      <c r="E3174" s="1" t="s">
        <v>3479</v>
      </c>
      <c r="F3174" s="1" t="s">
        <v>3467</v>
      </c>
      <c r="G3174" s="1">
        <v>1256.77</v>
      </c>
      <c r="H3174" s="1">
        <v>7</v>
      </c>
      <c r="I3174" s="1">
        <f>Sales[[#This Row],[Selling Price]]*H3174</f>
        <v>8797.39</v>
      </c>
      <c r="J3174" s="1">
        <f>VLOOKUP(Sales[[#This Row],[Product ID]],Products[],4,0)</f>
        <v>352.83</v>
      </c>
      <c r="K3174" s="1">
        <f>Sales[[#This Row],[Total Sales]]-Sales[[#This Row],[Cost price]]</f>
        <v>8444.56</v>
      </c>
      <c r="L3174" s="1" t="str">
        <f>TEXT(Sales[[#This Row],[Date and Time]],"dddd")</f>
        <v>Thursday</v>
      </c>
      <c r="M3174" s="1" t="str">
        <f>TEXT(Sales[[#This Row],[Date and Time]],"mm")</f>
        <v>02</v>
      </c>
      <c r="N3174" s="10" t="str">
        <f>TEXT(Sales[[#This Row],[Date and Time]],"mmmm")</f>
        <v>February</v>
      </c>
    </row>
    <row r="3175" spans="1:14" x14ac:dyDescent="0.3">
      <c r="A3175" s="1" t="s">
        <v>6643</v>
      </c>
      <c r="B3175" s="2">
        <v>45559.054155092592</v>
      </c>
      <c r="C3175" s="1" t="s">
        <v>3434</v>
      </c>
      <c r="D3175" s="1" t="s">
        <v>242</v>
      </c>
      <c r="E3175" s="1" t="s">
        <v>3479</v>
      </c>
      <c r="F3175" s="1" t="s">
        <v>3467</v>
      </c>
      <c r="G3175" s="1">
        <v>1180.4000000000001</v>
      </c>
      <c r="H3175" s="1">
        <v>1</v>
      </c>
      <c r="I3175" s="1">
        <f>Sales[[#This Row],[Selling Price]]*H3175</f>
        <v>1180.4000000000001</v>
      </c>
      <c r="J3175" s="1">
        <f>VLOOKUP(Sales[[#This Row],[Product ID]],Products[],4,0)</f>
        <v>29.06</v>
      </c>
      <c r="K3175" s="1">
        <f>Sales[[#This Row],[Total Sales]]-Sales[[#This Row],[Cost price]]</f>
        <v>1151.3400000000001</v>
      </c>
      <c r="L3175" s="1" t="str">
        <f>TEXT(Sales[[#This Row],[Date and Time]],"dddd")</f>
        <v>Tuesday</v>
      </c>
      <c r="M3175" s="1" t="str">
        <f>TEXT(Sales[[#This Row],[Date and Time]],"mm")</f>
        <v>09</v>
      </c>
      <c r="N3175" s="10" t="str">
        <f>TEXT(Sales[[#This Row],[Date and Time]],"mmmm")</f>
        <v>September</v>
      </c>
    </row>
    <row r="3176" spans="1:14" x14ac:dyDescent="0.3">
      <c r="A3176" s="1" t="s">
        <v>6644</v>
      </c>
      <c r="B3176" s="2">
        <v>45510.248067129629</v>
      </c>
      <c r="C3176" s="1" t="s">
        <v>3305</v>
      </c>
      <c r="D3176" s="1" t="s">
        <v>1689</v>
      </c>
      <c r="E3176" s="1" t="s">
        <v>3461</v>
      </c>
      <c r="F3176" s="1" t="s">
        <v>3467</v>
      </c>
      <c r="G3176" s="1">
        <v>1833.18</v>
      </c>
      <c r="H3176" s="1">
        <v>1</v>
      </c>
      <c r="I3176" s="1">
        <f>Sales[[#This Row],[Selling Price]]*H3176</f>
        <v>1833.18</v>
      </c>
      <c r="J3176" s="1">
        <f>VLOOKUP(Sales[[#This Row],[Product ID]],Products[],4,0)</f>
        <v>376.96</v>
      </c>
      <c r="K3176" s="1">
        <f>Sales[[#This Row],[Total Sales]]-Sales[[#This Row],[Cost price]]</f>
        <v>1456.22</v>
      </c>
      <c r="L3176" s="1" t="str">
        <f>TEXT(Sales[[#This Row],[Date and Time]],"dddd")</f>
        <v>Tuesday</v>
      </c>
      <c r="M3176" s="1" t="str">
        <f>TEXT(Sales[[#This Row],[Date and Time]],"mm")</f>
        <v>08</v>
      </c>
      <c r="N3176" s="10" t="str">
        <f>TEXT(Sales[[#This Row],[Date and Time]],"mmmm")</f>
        <v>August</v>
      </c>
    </row>
    <row r="3177" spans="1:14" x14ac:dyDescent="0.3">
      <c r="A3177" s="1" t="s">
        <v>6645</v>
      </c>
      <c r="B3177" s="2">
        <v>45406.666597222225</v>
      </c>
      <c r="C3177" s="1" t="s">
        <v>3361</v>
      </c>
      <c r="D3177" s="1" t="s">
        <v>1315</v>
      </c>
      <c r="E3177" s="1" t="s">
        <v>3464</v>
      </c>
      <c r="F3177" s="1" t="s">
        <v>3472</v>
      </c>
      <c r="G3177" s="1">
        <v>1561.24</v>
      </c>
      <c r="H3177" s="1">
        <v>1</v>
      </c>
      <c r="I3177" s="1">
        <f>Sales[[#This Row],[Selling Price]]*H3177</f>
        <v>1561.24</v>
      </c>
      <c r="J3177" s="1">
        <f>VLOOKUP(Sales[[#This Row],[Product ID]],Products[],4,0)</f>
        <v>188.08</v>
      </c>
      <c r="K3177" s="1">
        <f>Sales[[#This Row],[Total Sales]]-Sales[[#This Row],[Cost price]]</f>
        <v>1373.16</v>
      </c>
      <c r="L3177" s="1" t="str">
        <f>TEXT(Sales[[#This Row],[Date and Time]],"dddd")</f>
        <v>Wednesday</v>
      </c>
      <c r="M3177" s="1" t="str">
        <f>TEXT(Sales[[#This Row],[Date and Time]],"mm")</f>
        <v>04</v>
      </c>
      <c r="N3177" s="10" t="str">
        <f>TEXT(Sales[[#This Row],[Date and Time]],"mmmm")</f>
        <v>April</v>
      </c>
    </row>
    <row r="3178" spans="1:14" x14ac:dyDescent="0.3">
      <c r="A3178" s="1" t="s">
        <v>6646</v>
      </c>
      <c r="B3178" s="2">
        <v>45541.546967592592</v>
      </c>
      <c r="C3178" s="1" t="s">
        <v>3437</v>
      </c>
      <c r="D3178" s="1" t="s">
        <v>625</v>
      </c>
      <c r="E3178" s="1" t="s">
        <v>3461</v>
      </c>
      <c r="F3178" s="1" t="s">
        <v>3476</v>
      </c>
      <c r="G3178" s="1">
        <v>835.47</v>
      </c>
      <c r="H3178" s="1">
        <v>4</v>
      </c>
      <c r="I3178" s="1">
        <f>Sales[[#This Row],[Selling Price]]*H3178</f>
        <v>3341.88</v>
      </c>
      <c r="J3178" s="1">
        <f>VLOOKUP(Sales[[#This Row],[Product ID]],Products[],4,0)</f>
        <v>986.68</v>
      </c>
      <c r="K3178" s="1">
        <f>Sales[[#This Row],[Total Sales]]-Sales[[#This Row],[Cost price]]</f>
        <v>2355.2000000000003</v>
      </c>
      <c r="L3178" s="1" t="str">
        <f>TEXT(Sales[[#This Row],[Date and Time]],"dddd")</f>
        <v>Friday</v>
      </c>
      <c r="M3178" s="1" t="str">
        <f>TEXT(Sales[[#This Row],[Date and Time]],"mm")</f>
        <v>09</v>
      </c>
      <c r="N3178" s="10" t="str">
        <f>TEXT(Sales[[#This Row],[Date and Time]],"mmmm")</f>
        <v>September</v>
      </c>
    </row>
    <row r="3179" spans="1:14" x14ac:dyDescent="0.3">
      <c r="A3179" s="1" t="s">
        <v>6647</v>
      </c>
      <c r="B3179" s="2">
        <v>45588.710324074076</v>
      </c>
      <c r="C3179" s="1" t="s">
        <v>3382</v>
      </c>
      <c r="D3179" s="1" t="s">
        <v>1572</v>
      </c>
      <c r="E3179" s="1" t="s">
        <v>3461</v>
      </c>
      <c r="F3179" s="1" t="s">
        <v>3476</v>
      </c>
      <c r="G3179" s="1">
        <v>431.16</v>
      </c>
      <c r="H3179" s="1">
        <v>1</v>
      </c>
      <c r="I3179" s="1">
        <f>Sales[[#This Row],[Selling Price]]*H3179</f>
        <v>431.16</v>
      </c>
      <c r="J3179" s="1">
        <f>VLOOKUP(Sales[[#This Row],[Product ID]],Products[],4,0)</f>
        <v>67.97</v>
      </c>
      <c r="K3179" s="1">
        <f>Sales[[#This Row],[Total Sales]]-Sales[[#This Row],[Cost price]]</f>
        <v>363.19000000000005</v>
      </c>
      <c r="L3179" s="1" t="str">
        <f>TEXT(Sales[[#This Row],[Date and Time]],"dddd")</f>
        <v>Wednesday</v>
      </c>
      <c r="M3179" s="1" t="str">
        <f>TEXT(Sales[[#This Row],[Date and Time]],"mm")</f>
        <v>10</v>
      </c>
      <c r="N3179" s="10" t="str">
        <f>TEXT(Sales[[#This Row],[Date and Time]],"mmmm")</f>
        <v>October</v>
      </c>
    </row>
    <row r="3180" spans="1:14" x14ac:dyDescent="0.3">
      <c r="A3180" s="1" t="s">
        <v>6648</v>
      </c>
      <c r="B3180" s="2">
        <v>45363.830590277779</v>
      </c>
      <c r="C3180" s="1" t="s">
        <v>3354</v>
      </c>
      <c r="D3180" s="1" t="s">
        <v>272</v>
      </c>
      <c r="E3180" s="1" t="s">
        <v>3464</v>
      </c>
      <c r="F3180" s="1" t="s">
        <v>3469</v>
      </c>
      <c r="G3180" s="1">
        <v>1088.6099999999999</v>
      </c>
      <c r="H3180" s="1">
        <v>2</v>
      </c>
      <c r="I3180" s="1">
        <f>Sales[[#This Row],[Selling Price]]*H3180</f>
        <v>2177.2199999999998</v>
      </c>
      <c r="J3180" s="1">
        <f>VLOOKUP(Sales[[#This Row],[Product ID]],Products[],4,0)</f>
        <v>294.83</v>
      </c>
      <c r="K3180" s="1">
        <f>Sales[[#This Row],[Total Sales]]-Sales[[#This Row],[Cost price]]</f>
        <v>1882.3899999999999</v>
      </c>
      <c r="L3180" s="1" t="str">
        <f>TEXT(Sales[[#This Row],[Date and Time]],"dddd")</f>
        <v>Tuesday</v>
      </c>
      <c r="M3180" s="1" t="str">
        <f>TEXT(Sales[[#This Row],[Date and Time]],"mm")</f>
        <v>03</v>
      </c>
      <c r="N3180" s="10" t="str">
        <f>TEXT(Sales[[#This Row],[Date and Time]],"mmmm")</f>
        <v>March</v>
      </c>
    </row>
    <row r="3181" spans="1:14" x14ac:dyDescent="0.3">
      <c r="A3181" s="1" t="s">
        <v>6649</v>
      </c>
      <c r="B3181" s="2">
        <v>45304.805</v>
      </c>
      <c r="C3181" s="1" t="s">
        <v>3405</v>
      </c>
      <c r="D3181" s="1" t="s">
        <v>2975</v>
      </c>
      <c r="E3181" s="1" t="s">
        <v>3461</v>
      </c>
      <c r="F3181" s="1" t="s">
        <v>3467</v>
      </c>
      <c r="G3181" s="1">
        <v>1360.71</v>
      </c>
      <c r="H3181" s="1">
        <v>6</v>
      </c>
      <c r="I3181" s="1">
        <f>Sales[[#This Row],[Selling Price]]*H3181</f>
        <v>8164.26</v>
      </c>
      <c r="J3181" s="1">
        <f>VLOOKUP(Sales[[#This Row],[Product ID]],Products[],4,0)</f>
        <v>143.38</v>
      </c>
      <c r="K3181" s="1">
        <f>Sales[[#This Row],[Total Sales]]-Sales[[#This Row],[Cost price]]</f>
        <v>8020.88</v>
      </c>
      <c r="L3181" s="1" t="str">
        <f>TEXT(Sales[[#This Row],[Date and Time]],"dddd")</f>
        <v>Saturday</v>
      </c>
      <c r="M3181" s="1" t="str">
        <f>TEXT(Sales[[#This Row],[Date and Time]],"mm")</f>
        <v>01</v>
      </c>
      <c r="N3181" s="10" t="str">
        <f>TEXT(Sales[[#This Row],[Date and Time]],"mmmm")</f>
        <v>January</v>
      </c>
    </row>
    <row r="3182" spans="1:14" x14ac:dyDescent="0.3">
      <c r="A3182" s="1" t="s">
        <v>6650</v>
      </c>
      <c r="B3182" s="2">
        <v>45448.798090277778</v>
      </c>
      <c r="C3182" s="1" t="s">
        <v>3368</v>
      </c>
      <c r="D3182" s="1" t="s">
        <v>2261</v>
      </c>
      <c r="E3182" s="1" t="s">
        <v>3464</v>
      </c>
      <c r="F3182" s="1" t="s">
        <v>3472</v>
      </c>
      <c r="G3182" s="1">
        <v>694.4</v>
      </c>
      <c r="H3182" s="1">
        <v>1</v>
      </c>
      <c r="I3182" s="1">
        <f>Sales[[#This Row],[Selling Price]]*H3182</f>
        <v>694.4</v>
      </c>
      <c r="J3182" s="1">
        <f>VLOOKUP(Sales[[#This Row],[Product ID]],Products[],4,0)</f>
        <v>197.58</v>
      </c>
      <c r="K3182" s="1">
        <f>Sales[[#This Row],[Total Sales]]-Sales[[#This Row],[Cost price]]</f>
        <v>496.81999999999994</v>
      </c>
      <c r="L3182" s="1" t="str">
        <f>TEXT(Sales[[#This Row],[Date and Time]],"dddd")</f>
        <v>Wednesday</v>
      </c>
      <c r="M3182" s="1" t="str">
        <f>TEXT(Sales[[#This Row],[Date and Time]],"mm")</f>
        <v>06</v>
      </c>
      <c r="N3182" s="10" t="str">
        <f>TEXT(Sales[[#This Row],[Date and Time]],"mmmm")</f>
        <v>June</v>
      </c>
    </row>
    <row r="3183" spans="1:14" x14ac:dyDescent="0.3">
      <c r="A3183" s="1" t="s">
        <v>6651</v>
      </c>
      <c r="B3183" s="2">
        <v>45317.811481481483</v>
      </c>
      <c r="C3183" s="1" t="s">
        <v>3257</v>
      </c>
      <c r="D3183" s="1" t="s">
        <v>701</v>
      </c>
      <c r="E3183" s="1" t="s">
        <v>3466</v>
      </c>
      <c r="F3183" s="1" t="s">
        <v>3467</v>
      </c>
      <c r="G3183" s="1">
        <v>1852.17</v>
      </c>
      <c r="H3183" s="1">
        <v>4</v>
      </c>
      <c r="I3183" s="1">
        <f>Sales[[#This Row],[Selling Price]]*H3183</f>
        <v>7408.68</v>
      </c>
      <c r="J3183" s="1">
        <f>VLOOKUP(Sales[[#This Row],[Product ID]],Products[],4,0)</f>
        <v>288.51</v>
      </c>
      <c r="K3183" s="1">
        <f>Sales[[#This Row],[Total Sales]]-Sales[[#This Row],[Cost price]]</f>
        <v>7120.17</v>
      </c>
      <c r="L3183" s="1" t="str">
        <f>TEXT(Sales[[#This Row],[Date and Time]],"dddd")</f>
        <v>Friday</v>
      </c>
      <c r="M3183" s="1" t="str">
        <f>TEXT(Sales[[#This Row],[Date and Time]],"mm")</f>
        <v>01</v>
      </c>
      <c r="N3183" s="10" t="str">
        <f>TEXT(Sales[[#This Row],[Date and Time]],"mmmm")</f>
        <v>January</v>
      </c>
    </row>
    <row r="3184" spans="1:14" x14ac:dyDescent="0.3">
      <c r="A3184" s="1" t="s">
        <v>6652</v>
      </c>
      <c r="B3184" s="2">
        <v>45340.746261574073</v>
      </c>
      <c r="C3184" s="1" t="s">
        <v>3330</v>
      </c>
      <c r="D3184" s="1" t="s">
        <v>2678</v>
      </c>
      <c r="E3184" s="1" t="s">
        <v>3471</v>
      </c>
      <c r="F3184" s="1" t="s">
        <v>3467</v>
      </c>
      <c r="G3184" s="1">
        <v>1621.85</v>
      </c>
      <c r="H3184" s="1">
        <v>1</v>
      </c>
      <c r="I3184" s="1">
        <f>Sales[[#This Row],[Selling Price]]*H3184</f>
        <v>1621.85</v>
      </c>
      <c r="J3184" s="1">
        <f>VLOOKUP(Sales[[#This Row],[Product ID]],Products[],4,0)</f>
        <v>368.23</v>
      </c>
      <c r="K3184" s="1">
        <f>Sales[[#This Row],[Total Sales]]-Sales[[#This Row],[Cost price]]</f>
        <v>1253.6199999999999</v>
      </c>
      <c r="L3184" s="1" t="str">
        <f>TEXT(Sales[[#This Row],[Date and Time]],"dddd")</f>
        <v>Sunday</v>
      </c>
      <c r="M3184" s="1" t="str">
        <f>TEXT(Sales[[#This Row],[Date and Time]],"mm")</f>
        <v>02</v>
      </c>
      <c r="N3184" s="10" t="str">
        <f>TEXT(Sales[[#This Row],[Date and Time]],"mmmm")</f>
        <v>February</v>
      </c>
    </row>
    <row r="3185" spans="1:14" x14ac:dyDescent="0.3">
      <c r="A3185" s="1" t="s">
        <v>6653</v>
      </c>
      <c r="B3185" s="2">
        <v>45495.870150462964</v>
      </c>
      <c r="C3185" s="1" t="s">
        <v>3285</v>
      </c>
      <c r="D3185" s="1" t="s">
        <v>2349</v>
      </c>
      <c r="E3185" s="1" t="s">
        <v>3464</v>
      </c>
      <c r="F3185" s="1" t="s">
        <v>3472</v>
      </c>
      <c r="G3185" s="1">
        <v>980.47</v>
      </c>
      <c r="H3185" s="1">
        <v>2</v>
      </c>
      <c r="I3185" s="1">
        <f>Sales[[#This Row],[Selling Price]]*H3185</f>
        <v>1960.94</v>
      </c>
      <c r="J3185" s="1">
        <f>VLOOKUP(Sales[[#This Row],[Product ID]],Products[],4,0)</f>
        <v>99.19</v>
      </c>
      <c r="K3185" s="1">
        <f>Sales[[#This Row],[Total Sales]]-Sales[[#This Row],[Cost price]]</f>
        <v>1861.75</v>
      </c>
      <c r="L3185" s="1" t="str">
        <f>TEXT(Sales[[#This Row],[Date and Time]],"dddd")</f>
        <v>Monday</v>
      </c>
      <c r="M3185" s="1" t="str">
        <f>TEXT(Sales[[#This Row],[Date and Time]],"mm")</f>
        <v>07</v>
      </c>
      <c r="N3185" s="10" t="str">
        <f>TEXT(Sales[[#This Row],[Date and Time]],"mmmm")</f>
        <v>July</v>
      </c>
    </row>
    <row r="3186" spans="1:14" x14ac:dyDescent="0.3">
      <c r="A3186" s="1" t="s">
        <v>6654</v>
      </c>
      <c r="B3186" s="2">
        <v>45535.061041666668</v>
      </c>
      <c r="C3186" s="1" t="s">
        <v>3410</v>
      </c>
      <c r="D3186" s="1" t="s">
        <v>2559</v>
      </c>
      <c r="E3186" s="1" t="s">
        <v>3479</v>
      </c>
      <c r="F3186" s="1" t="s">
        <v>3469</v>
      </c>
      <c r="G3186" s="1">
        <v>1832.72</v>
      </c>
      <c r="H3186" s="1">
        <v>2</v>
      </c>
      <c r="I3186" s="1">
        <f>Sales[[#This Row],[Selling Price]]*H3186</f>
        <v>3665.44</v>
      </c>
      <c r="J3186" s="1">
        <f>VLOOKUP(Sales[[#This Row],[Product ID]],Products[],4,0)</f>
        <v>152.68</v>
      </c>
      <c r="K3186" s="1">
        <f>Sales[[#This Row],[Total Sales]]-Sales[[#This Row],[Cost price]]</f>
        <v>3512.76</v>
      </c>
      <c r="L3186" s="1" t="str">
        <f>TEXT(Sales[[#This Row],[Date and Time]],"dddd")</f>
        <v>Saturday</v>
      </c>
      <c r="M3186" s="1" t="str">
        <f>TEXT(Sales[[#This Row],[Date and Time]],"mm")</f>
        <v>08</v>
      </c>
      <c r="N3186" s="10" t="str">
        <f>TEXT(Sales[[#This Row],[Date and Time]],"mmmm")</f>
        <v>August</v>
      </c>
    </row>
    <row r="3187" spans="1:14" x14ac:dyDescent="0.3">
      <c r="A3187" s="1" t="s">
        <v>6655</v>
      </c>
      <c r="B3187" s="2">
        <v>45356.10365740741</v>
      </c>
      <c r="C3187" s="1" t="s">
        <v>3367</v>
      </c>
      <c r="D3187" s="1" t="s">
        <v>2476</v>
      </c>
      <c r="E3187" s="1" t="s">
        <v>3466</v>
      </c>
      <c r="F3187" s="1" t="s">
        <v>3467</v>
      </c>
      <c r="G3187" s="1">
        <v>619.79</v>
      </c>
      <c r="H3187" s="1">
        <v>8</v>
      </c>
      <c r="I3187" s="1">
        <f>Sales[[#This Row],[Selling Price]]*H3187</f>
        <v>4958.32</v>
      </c>
      <c r="J3187" s="1">
        <f>VLOOKUP(Sales[[#This Row],[Product ID]],Products[],4,0)</f>
        <v>380.81</v>
      </c>
      <c r="K3187" s="1">
        <f>Sales[[#This Row],[Total Sales]]-Sales[[#This Row],[Cost price]]</f>
        <v>4577.5099999999993</v>
      </c>
      <c r="L3187" s="1" t="str">
        <f>TEXT(Sales[[#This Row],[Date and Time]],"dddd")</f>
        <v>Tuesday</v>
      </c>
      <c r="M3187" s="1" t="str">
        <f>TEXT(Sales[[#This Row],[Date and Time]],"mm")</f>
        <v>03</v>
      </c>
      <c r="N3187" s="10" t="str">
        <f>TEXT(Sales[[#This Row],[Date and Time]],"mmmm")</f>
        <v>March</v>
      </c>
    </row>
    <row r="3188" spans="1:14" x14ac:dyDescent="0.3">
      <c r="A3188" s="1" t="s">
        <v>6656</v>
      </c>
      <c r="B3188" s="2">
        <v>45591.064884259256</v>
      </c>
      <c r="C3188" s="1" t="s">
        <v>3434</v>
      </c>
      <c r="D3188" s="1" t="s">
        <v>2433</v>
      </c>
      <c r="E3188" s="1" t="s">
        <v>3466</v>
      </c>
      <c r="F3188" s="1" t="s">
        <v>3462</v>
      </c>
      <c r="G3188" s="1">
        <v>1057.94</v>
      </c>
      <c r="H3188" s="1">
        <v>4</v>
      </c>
      <c r="I3188" s="1">
        <f>Sales[[#This Row],[Selling Price]]*H3188</f>
        <v>4231.76</v>
      </c>
      <c r="J3188" s="1">
        <f>VLOOKUP(Sales[[#This Row],[Product ID]],Products[],4,0)</f>
        <v>29.06</v>
      </c>
      <c r="K3188" s="1">
        <f>Sales[[#This Row],[Total Sales]]-Sales[[#This Row],[Cost price]]</f>
        <v>4202.7</v>
      </c>
      <c r="L3188" s="1" t="str">
        <f>TEXT(Sales[[#This Row],[Date and Time]],"dddd")</f>
        <v>Saturday</v>
      </c>
      <c r="M3188" s="1" t="str">
        <f>TEXT(Sales[[#This Row],[Date and Time]],"mm")</f>
        <v>10</v>
      </c>
      <c r="N3188" s="10" t="str">
        <f>TEXT(Sales[[#This Row],[Date and Time]],"mmmm")</f>
        <v>October</v>
      </c>
    </row>
    <row r="3189" spans="1:14" x14ac:dyDescent="0.3">
      <c r="A3189" s="1" t="s">
        <v>6657</v>
      </c>
      <c r="B3189" s="2">
        <v>45295.105532407404</v>
      </c>
      <c r="C3189" s="1" t="s">
        <v>3292</v>
      </c>
      <c r="D3189" s="1" t="s">
        <v>2523</v>
      </c>
      <c r="E3189" s="1" t="s">
        <v>3464</v>
      </c>
      <c r="F3189" s="1" t="s">
        <v>3472</v>
      </c>
      <c r="G3189" s="1">
        <v>1444.71</v>
      </c>
      <c r="H3189" s="1">
        <v>8</v>
      </c>
      <c r="I3189" s="1">
        <f>Sales[[#This Row],[Selling Price]]*H3189</f>
        <v>11557.68</v>
      </c>
      <c r="J3189" s="1">
        <f>VLOOKUP(Sales[[#This Row],[Product ID]],Products[],4,0)</f>
        <v>321.19</v>
      </c>
      <c r="K3189" s="1">
        <f>Sales[[#This Row],[Total Sales]]-Sales[[#This Row],[Cost price]]</f>
        <v>11236.49</v>
      </c>
      <c r="L3189" s="1" t="str">
        <f>TEXT(Sales[[#This Row],[Date and Time]],"dddd")</f>
        <v>Thursday</v>
      </c>
      <c r="M3189" s="1" t="str">
        <f>TEXT(Sales[[#This Row],[Date and Time]],"mm")</f>
        <v>01</v>
      </c>
      <c r="N3189" s="10" t="str">
        <f>TEXT(Sales[[#This Row],[Date and Time]],"mmmm")</f>
        <v>January</v>
      </c>
    </row>
    <row r="3190" spans="1:14" x14ac:dyDescent="0.3">
      <c r="A3190" s="1" t="s">
        <v>6658</v>
      </c>
      <c r="B3190" s="2">
        <v>45329.651562500003</v>
      </c>
      <c r="C3190" s="1" t="s">
        <v>3300</v>
      </c>
      <c r="D3190" s="1" t="s">
        <v>2801</v>
      </c>
      <c r="E3190" s="1" t="s">
        <v>3479</v>
      </c>
      <c r="F3190" s="1" t="s">
        <v>3469</v>
      </c>
      <c r="G3190" s="1">
        <v>385.43</v>
      </c>
      <c r="H3190" s="1">
        <v>5</v>
      </c>
      <c r="I3190" s="1">
        <f>Sales[[#This Row],[Selling Price]]*H3190</f>
        <v>1927.15</v>
      </c>
      <c r="J3190" s="1">
        <f>VLOOKUP(Sales[[#This Row],[Product ID]],Products[],4,0)</f>
        <v>762.05</v>
      </c>
      <c r="K3190" s="1">
        <f>Sales[[#This Row],[Total Sales]]-Sales[[#This Row],[Cost price]]</f>
        <v>1165.1000000000001</v>
      </c>
      <c r="L3190" s="1" t="str">
        <f>TEXT(Sales[[#This Row],[Date and Time]],"dddd")</f>
        <v>Wednesday</v>
      </c>
      <c r="M3190" s="1" t="str">
        <f>TEXT(Sales[[#This Row],[Date and Time]],"mm")</f>
        <v>02</v>
      </c>
      <c r="N3190" s="10" t="str">
        <f>TEXT(Sales[[#This Row],[Date and Time]],"mmmm")</f>
        <v>February</v>
      </c>
    </row>
    <row r="3191" spans="1:14" x14ac:dyDescent="0.3">
      <c r="A3191" s="1" t="s">
        <v>6659</v>
      </c>
      <c r="B3191" s="2">
        <v>45414.443703703706</v>
      </c>
      <c r="C3191" s="1" t="s">
        <v>3379</v>
      </c>
      <c r="D3191" s="1" t="s">
        <v>430</v>
      </c>
      <c r="E3191" s="1" t="s">
        <v>3471</v>
      </c>
      <c r="F3191" s="1" t="s">
        <v>3476</v>
      </c>
      <c r="G3191" s="1">
        <v>322.29000000000002</v>
      </c>
      <c r="H3191" s="1">
        <v>6</v>
      </c>
      <c r="I3191" s="1">
        <f>Sales[[#This Row],[Selling Price]]*H3191</f>
        <v>1933.7400000000002</v>
      </c>
      <c r="J3191" s="1">
        <f>VLOOKUP(Sales[[#This Row],[Product ID]],Products[],4,0)</f>
        <v>605.29999999999995</v>
      </c>
      <c r="K3191" s="1">
        <f>Sales[[#This Row],[Total Sales]]-Sales[[#This Row],[Cost price]]</f>
        <v>1328.4400000000003</v>
      </c>
      <c r="L3191" s="1" t="str">
        <f>TEXT(Sales[[#This Row],[Date and Time]],"dddd")</f>
        <v>Thursday</v>
      </c>
      <c r="M3191" s="1" t="str">
        <f>TEXT(Sales[[#This Row],[Date and Time]],"mm")</f>
        <v>05</v>
      </c>
      <c r="N3191" s="10" t="str">
        <f>TEXT(Sales[[#This Row],[Date and Time]],"mmmm")</f>
        <v>May</v>
      </c>
    </row>
    <row r="3192" spans="1:14" x14ac:dyDescent="0.3">
      <c r="A3192" s="1" t="s">
        <v>6660</v>
      </c>
      <c r="B3192" s="2">
        <v>45448.46435185185</v>
      </c>
      <c r="C3192" s="1" t="s">
        <v>3292</v>
      </c>
      <c r="D3192" s="1" t="s">
        <v>1299</v>
      </c>
      <c r="E3192" s="1" t="s">
        <v>3461</v>
      </c>
      <c r="F3192" s="1" t="s">
        <v>3472</v>
      </c>
      <c r="G3192" s="1">
        <v>721.92</v>
      </c>
      <c r="H3192" s="1">
        <v>2</v>
      </c>
      <c r="I3192" s="1">
        <f>Sales[[#This Row],[Selling Price]]*H3192</f>
        <v>1443.84</v>
      </c>
      <c r="J3192" s="1">
        <f>VLOOKUP(Sales[[#This Row],[Product ID]],Products[],4,0)</f>
        <v>321.19</v>
      </c>
      <c r="K3192" s="1">
        <f>Sales[[#This Row],[Total Sales]]-Sales[[#This Row],[Cost price]]</f>
        <v>1122.6499999999999</v>
      </c>
      <c r="L3192" s="1" t="str">
        <f>TEXT(Sales[[#This Row],[Date and Time]],"dddd")</f>
        <v>Wednesday</v>
      </c>
      <c r="M3192" s="1" t="str">
        <f>TEXT(Sales[[#This Row],[Date and Time]],"mm")</f>
        <v>06</v>
      </c>
      <c r="N3192" s="10" t="str">
        <f>TEXT(Sales[[#This Row],[Date and Time]],"mmmm")</f>
        <v>June</v>
      </c>
    </row>
    <row r="3193" spans="1:14" x14ac:dyDescent="0.3">
      <c r="A3193" s="1" t="s">
        <v>6661</v>
      </c>
      <c r="B3193" s="2">
        <v>45320.122002314813</v>
      </c>
      <c r="C3193" s="1" t="s">
        <v>3312</v>
      </c>
      <c r="D3193" s="1" t="s">
        <v>234</v>
      </c>
      <c r="E3193" s="1" t="s">
        <v>3471</v>
      </c>
      <c r="F3193" s="1" t="s">
        <v>3476</v>
      </c>
      <c r="G3193" s="1">
        <v>1481.4</v>
      </c>
      <c r="H3193" s="1">
        <v>9</v>
      </c>
      <c r="I3193" s="1">
        <f>Sales[[#This Row],[Selling Price]]*H3193</f>
        <v>13332.6</v>
      </c>
      <c r="J3193" s="1">
        <f>VLOOKUP(Sales[[#This Row],[Product ID]],Products[],4,0)</f>
        <v>193.63</v>
      </c>
      <c r="K3193" s="1">
        <f>Sales[[#This Row],[Total Sales]]-Sales[[#This Row],[Cost price]]</f>
        <v>13138.970000000001</v>
      </c>
      <c r="L3193" s="1" t="str">
        <f>TEXT(Sales[[#This Row],[Date and Time]],"dddd")</f>
        <v>Monday</v>
      </c>
      <c r="M3193" s="1" t="str">
        <f>TEXT(Sales[[#This Row],[Date and Time]],"mm")</f>
        <v>01</v>
      </c>
      <c r="N3193" s="10" t="str">
        <f>TEXT(Sales[[#This Row],[Date and Time]],"mmmm")</f>
        <v>January</v>
      </c>
    </row>
    <row r="3194" spans="1:14" x14ac:dyDescent="0.3">
      <c r="A3194" s="1" t="s">
        <v>6662</v>
      </c>
      <c r="B3194" s="2">
        <v>45454.632523148146</v>
      </c>
      <c r="C3194" s="1" t="s">
        <v>3430</v>
      </c>
      <c r="D3194" s="1" t="s">
        <v>1619</v>
      </c>
      <c r="E3194" s="1" t="s">
        <v>3466</v>
      </c>
      <c r="F3194" s="1" t="s">
        <v>3472</v>
      </c>
      <c r="G3194" s="1">
        <v>739.95</v>
      </c>
      <c r="H3194" s="1">
        <v>1</v>
      </c>
      <c r="I3194" s="1">
        <f>Sales[[#This Row],[Selling Price]]*H3194</f>
        <v>739.95</v>
      </c>
      <c r="J3194" s="1">
        <f>VLOOKUP(Sales[[#This Row],[Product ID]],Products[],4,0)</f>
        <v>102.73</v>
      </c>
      <c r="K3194" s="1">
        <f>Sales[[#This Row],[Total Sales]]-Sales[[#This Row],[Cost price]]</f>
        <v>637.22</v>
      </c>
      <c r="L3194" s="1" t="str">
        <f>TEXT(Sales[[#This Row],[Date and Time]],"dddd")</f>
        <v>Tuesday</v>
      </c>
      <c r="M3194" s="1" t="str">
        <f>TEXT(Sales[[#This Row],[Date and Time]],"mm")</f>
        <v>06</v>
      </c>
      <c r="N3194" s="10" t="str">
        <f>TEXT(Sales[[#This Row],[Date and Time]],"mmmm")</f>
        <v>June</v>
      </c>
    </row>
    <row r="3195" spans="1:14" x14ac:dyDescent="0.3">
      <c r="A3195" s="1" t="s">
        <v>6663</v>
      </c>
      <c r="B3195" s="2">
        <v>45510.28564814815</v>
      </c>
      <c r="C3195" s="1" t="s">
        <v>3259</v>
      </c>
      <c r="D3195" s="1" t="s">
        <v>2635</v>
      </c>
      <c r="E3195" s="1" t="s">
        <v>3461</v>
      </c>
      <c r="F3195" s="1" t="s">
        <v>3467</v>
      </c>
      <c r="G3195" s="1">
        <v>226.93</v>
      </c>
      <c r="H3195" s="1">
        <v>7</v>
      </c>
      <c r="I3195" s="1">
        <f>Sales[[#This Row],[Selling Price]]*H3195</f>
        <v>1588.51</v>
      </c>
      <c r="J3195" s="1">
        <f>VLOOKUP(Sales[[#This Row],[Product ID]],Products[],4,0)</f>
        <v>211.71</v>
      </c>
      <c r="K3195" s="1">
        <f>Sales[[#This Row],[Total Sales]]-Sales[[#This Row],[Cost price]]</f>
        <v>1376.8</v>
      </c>
      <c r="L3195" s="1" t="str">
        <f>TEXT(Sales[[#This Row],[Date and Time]],"dddd")</f>
        <v>Tuesday</v>
      </c>
      <c r="M3195" s="1" t="str">
        <f>TEXT(Sales[[#This Row],[Date and Time]],"mm")</f>
        <v>08</v>
      </c>
      <c r="N3195" s="10" t="str">
        <f>TEXT(Sales[[#This Row],[Date and Time]],"mmmm")</f>
        <v>August</v>
      </c>
    </row>
    <row r="3196" spans="1:14" x14ac:dyDescent="0.3">
      <c r="A3196" s="1" t="s">
        <v>6664</v>
      </c>
      <c r="B3196" s="2">
        <v>45453.524548611109</v>
      </c>
      <c r="C3196" s="1" t="s">
        <v>3273</v>
      </c>
      <c r="D3196" s="1" t="s">
        <v>1269</v>
      </c>
      <c r="E3196" s="1" t="s">
        <v>3466</v>
      </c>
      <c r="F3196" s="1" t="s">
        <v>3462</v>
      </c>
      <c r="G3196" s="1">
        <v>36.9</v>
      </c>
      <c r="H3196" s="1">
        <v>2</v>
      </c>
      <c r="I3196" s="1">
        <f>Sales[[#This Row],[Selling Price]]*H3196</f>
        <v>73.8</v>
      </c>
      <c r="J3196" s="1">
        <f>VLOOKUP(Sales[[#This Row],[Product ID]],Products[],4,0)</f>
        <v>963.58</v>
      </c>
      <c r="K3196" s="1">
        <f>Sales[[#This Row],[Total Sales]]-Sales[[#This Row],[Cost price]]</f>
        <v>-889.78000000000009</v>
      </c>
      <c r="L3196" s="1" t="str">
        <f>TEXT(Sales[[#This Row],[Date and Time]],"dddd")</f>
        <v>Monday</v>
      </c>
      <c r="M3196" s="1" t="str">
        <f>TEXT(Sales[[#This Row],[Date and Time]],"mm")</f>
        <v>06</v>
      </c>
      <c r="N3196" s="10" t="str">
        <f>TEXT(Sales[[#This Row],[Date and Time]],"mmmm")</f>
        <v>June</v>
      </c>
    </row>
    <row r="3197" spans="1:14" x14ac:dyDescent="0.3">
      <c r="A3197" s="1" t="s">
        <v>6665</v>
      </c>
      <c r="B3197" s="2">
        <v>45465.308831018519</v>
      </c>
      <c r="C3197" s="1" t="s">
        <v>3304</v>
      </c>
      <c r="D3197" s="1" t="s">
        <v>461</v>
      </c>
      <c r="E3197" s="1" t="s">
        <v>3464</v>
      </c>
      <c r="F3197" s="1" t="s">
        <v>3469</v>
      </c>
      <c r="G3197" s="1">
        <v>1194.0999999999999</v>
      </c>
      <c r="H3197" s="1">
        <v>4</v>
      </c>
      <c r="I3197" s="1">
        <f>Sales[[#This Row],[Selling Price]]*H3197</f>
        <v>4776.3999999999996</v>
      </c>
      <c r="J3197" s="1">
        <f>VLOOKUP(Sales[[#This Row],[Product ID]],Products[],4,0)</f>
        <v>17.89</v>
      </c>
      <c r="K3197" s="1">
        <f>Sales[[#This Row],[Total Sales]]-Sales[[#This Row],[Cost price]]</f>
        <v>4758.5099999999993</v>
      </c>
      <c r="L3197" s="1" t="str">
        <f>TEXT(Sales[[#This Row],[Date and Time]],"dddd")</f>
        <v>Saturday</v>
      </c>
      <c r="M3197" s="1" t="str">
        <f>TEXT(Sales[[#This Row],[Date and Time]],"mm")</f>
        <v>06</v>
      </c>
      <c r="N3197" s="10" t="str">
        <f>TEXT(Sales[[#This Row],[Date and Time]],"mmmm")</f>
        <v>June</v>
      </c>
    </row>
    <row r="3198" spans="1:14" x14ac:dyDescent="0.3">
      <c r="A3198" s="1" t="s">
        <v>6666</v>
      </c>
      <c r="B3198" s="2">
        <v>45602.165694444448</v>
      </c>
      <c r="C3198" s="1" t="s">
        <v>3377</v>
      </c>
      <c r="D3198" s="1" t="s">
        <v>1095</v>
      </c>
      <c r="E3198" s="1" t="s">
        <v>3471</v>
      </c>
      <c r="F3198" s="1" t="s">
        <v>3472</v>
      </c>
      <c r="G3198" s="1">
        <v>1092.3900000000001</v>
      </c>
      <c r="H3198" s="1">
        <v>5</v>
      </c>
      <c r="I3198" s="1">
        <f>Sales[[#This Row],[Selling Price]]*H3198</f>
        <v>5461.9500000000007</v>
      </c>
      <c r="J3198" s="1">
        <f>VLOOKUP(Sales[[#This Row],[Product ID]],Products[],4,0)</f>
        <v>409.39</v>
      </c>
      <c r="K3198" s="1">
        <f>Sales[[#This Row],[Total Sales]]-Sales[[#This Row],[Cost price]]</f>
        <v>5052.5600000000004</v>
      </c>
      <c r="L3198" s="1" t="str">
        <f>TEXT(Sales[[#This Row],[Date and Time]],"dddd")</f>
        <v>Wednesday</v>
      </c>
      <c r="M3198" s="1" t="str">
        <f>TEXT(Sales[[#This Row],[Date and Time]],"mm")</f>
        <v>11</v>
      </c>
      <c r="N3198" s="10" t="str">
        <f>TEXT(Sales[[#This Row],[Date and Time]],"mmmm")</f>
        <v>November</v>
      </c>
    </row>
    <row r="3199" spans="1:14" x14ac:dyDescent="0.3">
      <c r="A3199" s="1" t="s">
        <v>6667</v>
      </c>
      <c r="B3199" s="2">
        <v>45476.818518518521</v>
      </c>
      <c r="C3199" s="1" t="s">
        <v>3318</v>
      </c>
      <c r="D3199" s="1" t="s">
        <v>886</v>
      </c>
      <c r="E3199" s="1" t="s">
        <v>3479</v>
      </c>
      <c r="F3199" s="1" t="s">
        <v>3472</v>
      </c>
      <c r="G3199" s="1">
        <v>79.790000000000006</v>
      </c>
      <c r="H3199" s="1">
        <v>9</v>
      </c>
      <c r="I3199" s="1">
        <f>Sales[[#This Row],[Selling Price]]*H3199</f>
        <v>718.11</v>
      </c>
      <c r="J3199" s="1">
        <f>VLOOKUP(Sales[[#This Row],[Product ID]],Products[],4,0)</f>
        <v>69.03</v>
      </c>
      <c r="K3199" s="1">
        <f>Sales[[#This Row],[Total Sales]]-Sales[[#This Row],[Cost price]]</f>
        <v>649.08000000000004</v>
      </c>
      <c r="L3199" s="1" t="str">
        <f>TEXT(Sales[[#This Row],[Date and Time]],"dddd")</f>
        <v>Wednesday</v>
      </c>
      <c r="M3199" s="1" t="str">
        <f>TEXT(Sales[[#This Row],[Date and Time]],"mm")</f>
        <v>07</v>
      </c>
      <c r="N3199" s="10" t="str">
        <f>TEXT(Sales[[#This Row],[Date and Time]],"mmmm")</f>
        <v>July</v>
      </c>
    </row>
    <row r="3200" spans="1:14" x14ac:dyDescent="0.3">
      <c r="A3200" s="1" t="s">
        <v>6668</v>
      </c>
      <c r="B3200" s="2">
        <v>45299.426076388889</v>
      </c>
      <c r="C3200" s="1" t="s">
        <v>3370</v>
      </c>
      <c r="D3200" s="1" t="s">
        <v>3025</v>
      </c>
      <c r="E3200" s="1" t="s">
        <v>3479</v>
      </c>
      <c r="F3200" s="1" t="s">
        <v>3469</v>
      </c>
      <c r="G3200" s="1">
        <v>295.70999999999998</v>
      </c>
      <c r="H3200" s="1">
        <v>9</v>
      </c>
      <c r="I3200" s="1">
        <f>Sales[[#This Row],[Selling Price]]*H3200</f>
        <v>2661.39</v>
      </c>
      <c r="J3200" s="1">
        <f>VLOOKUP(Sales[[#This Row],[Product ID]],Products[],4,0)</f>
        <v>621.46</v>
      </c>
      <c r="K3200" s="1">
        <f>Sales[[#This Row],[Total Sales]]-Sales[[#This Row],[Cost price]]</f>
        <v>2039.9299999999998</v>
      </c>
      <c r="L3200" s="1" t="str">
        <f>TEXT(Sales[[#This Row],[Date and Time]],"dddd")</f>
        <v>Monday</v>
      </c>
      <c r="M3200" s="1" t="str">
        <f>TEXT(Sales[[#This Row],[Date and Time]],"mm")</f>
        <v>01</v>
      </c>
      <c r="N3200" s="10" t="str">
        <f>TEXT(Sales[[#This Row],[Date and Time]],"mmmm")</f>
        <v>January</v>
      </c>
    </row>
    <row r="3201" spans="1:14" x14ac:dyDescent="0.3">
      <c r="A3201" s="1" t="s">
        <v>6669</v>
      </c>
      <c r="B3201" s="2">
        <v>45440.228726851848</v>
      </c>
      <c r="C3201" s="1" t="s">
        <v>3334</v>
      </c>
      <c r="D3201" s="1" t="s">
        <v>416</v>
      </c>
      <c r="E3201" s="1" t="s">
        <v>3471</v>
      </c>
      <c r="F3201" s="1" t="s">
        <v>3467</v>
      </c>
      <c r="G3201" s="1">
        <v>1423.4</v>
      </c>
      <c r="H3201" s="1">
        <v>1</v>
      </c>
      <c r="I3201" s="1">
        <f>Sales[[#This Row],[Selling Price]]*H3201</f>
        <v>1423.4</v>
      </c>
      <c r="J3201" s="1">
        <f>VLOOKUP(Sales[[#This Row],[Product ID]],Products[],4,0)</f>
        <v>208.12</v>
      </c>
      <c r="K3201" s="1">
        <f>Sales[[#This Row],[Total Sales]]-Sales[[#This Row],[Cost price]]</f>
        <v>1215.2800000000002</v>
      </c>
      <c r="L3201" s="1" t="str">
        <f>TEXT(Sales[[#This Row],[Date and Time]],"dddd")</f>
        <v>Tuesday</v>
      </c>
      <c r="M3201" s="1" t="str">
        <f>TEXT(Sales[[#This Row],[Date and Time]],"mm")</f>
        <v>05</v>
      </c>
      <c r="N3201" s="10" t="str">
        <f>TEXT(Sales[[#This Row],[Date and Time]],"mmmm")</f>
        <v>May</v>
      </c>
    </row>
    <row r="3202" spans="1:14" x14ac:dyDescent="0.3">
      <c r="A3202" s="1" t="s">
        <v>6670</v>
      </c>
      <c r="B3202" s="2">
        <v>45524.235810185186</v>
      </c>
      <c r="C3202" s="1" t="s">
        <v>3304</v>
      </c>
      <c r="D3202" s="1" t="s">
        <v>3097</v>
      </c>
      <c r="E3202" s="1" t="s">
        <v>3466</v>
      </c>
      <c r="F3202" s="1" t="s">
        <v>3462</v>
      </c>
      <c r="G3202" s="1">
        <v>1452.49</v>
      </c>
      <c r="H3202" s="1">
        <v>6</v>
      </c>
      <c r="I3202" s="1">
        <f>Sales[[#This Row],[Selling Price]]*H3202</f>
        <v>8714.94</v>
      </c>
      <c r="J3202" s="1">
        <f>VLOOKUP(Sales[[#This Row],[Product ID]],Products[],4,0)</f>
        <v>17.89</v>
      </c>
      <c r="K3202" s="1">
        <f>Sales[[#This Row],[Total Sales]]-Sales[[#This Row],[Cost price]]</f>
        <v>8697.0500000000011</v>
      </c>
      <c r="L3202" s="1" t="str">
        <f>TEXT(Sales[[#This Row],[Date and Time]],"dddd")</f>
        <v>Tuesday</v>
      </c>
      <c r="M3202" s="1" t="str">
        <f>TEXT(Sales[[#This Row],[Date and Time]],"mm")</f>
        <v>08</v>
      </c>
      <c r="N3202" s="10" t="str">
        <f>TEXT(Sales[[#This Row],[Date and Time]],"mmmm")</f>
        <v>August</v>
      </c>
    </row>
    <row r="3203" spans="1:14" x14ac:dyDescent="0.3">
      <c r="A3203" s="1" t="s">
        <v>6671</v>
      </c>
      <c r="B3203" s="2">
        <v>45324.248067129629</v>
      </c>
      <c r="C3203" s="1" t="s">
        <v>3362</v>
      </c>
      <c r="D3203" s="1" t="s">
        <v>2292</v>
      </c>
      <c r="E3203" s="1" t="s">
        <v>3461</v>
      </c>
      <c r="F3203" s="1" t="s">
        <v>3467</v>
      </c>
      <c r="G3203" s="1">
        <v>1900.29</v>
      </c>
      <c r="H3203" s="1">
        <v>2</v>
      </c>
      <c r="I3203" s="1">
        <f>Sales[[#This Row],[Selling Price]]*H3203</f>
        <v>3800.58</v>
      </c>
      <c r="J3203" s="1">
        <f>VLOOKUP(Sales[[#This Row],[Product ID]],Products[],4,0)</f>
        <v>282.68</v>
      </c>
      <c r="K3203" s="1">
        <f>Sales[[#This Row],[Total Sales]]-Sales[[#This Row],[Cost price]]</f>
        <v>3517.9</v>
      </c>
      <c r="L3203" s="1" t="str">
        <f>TEXT(Sales[[#This Row],[Date and Time]],"dddd")</f>
        <v>Friday</v>
      </c>
      <c r="M3203" s="1" t="str">
        <f>TEXT(Sales[[#This Row],[Date and Time]],"mm")</f>
        <v>02</v>
      </c>
      <c r="N3203" s="10" t="str">
        <f>TEXT(Sales[[#This Row],[Date and Time]],"mmmm")</f>
        <v>February</v>
      </c>
    </row>
    <row r="3204" spans="1:14" x14ac:dyDescent="0.3">
      <c r="A3204" s="1" t="s">
        <v>6672</v>
      </c>
      <c r="B3204" s="2">
        <v>45551.788587962961</v>
      </c>
      <c r="C3204" s="1" t="s">
        <v>3228</v>
      </c>
      <c r="D3204" s="1" t="s">
        <v>2055</v>
      </c>
      <c r="E3204" s="1" t="s">
        <v>3471</v>
      </c>
      <c r="F3204" s="1" t="s">
        <v>3467</v>
      </c>
      <c r="G3204" s="1">
        <v>96.86</v>
      </c>
      <c r="H3204" s="1">
        <v>10</v>
      </c>
      <c r="I3204" s="1">
        <f>Sales[[#This Row],[Selling Price]]*H3204</f>
        <v>968.6</v>
      </c>
      <c r="J3204" s="1">
        <f>VLOOKUP(Sales[[#This Row],[Product ID]],Products[],4,0)</f>
        <v>96.13</v>
      </c>
      <c r="K3204" s="1">
        <f>Sales[[#This Row],[Total Sales]]-Sales[[#This Row],[Cost price]]</f>
        <v>872.47</v>
      </c>
      <c r="L3204" s="1" t="str">
        <f>TEXT(Sales[[#This Row],[Date and Time]],"dddd")</f>
        <v>Monday</v>
      </c>
      <c r="M3204" s="1" t="str">
        <f>TEXT(Sales[[#This Row],[Date and Time]],"mm")</f>
        <v>09</v>
      </c>
      <c r="N3204" s="10" t="str">
        <f>TEXT(Sales[[#This Row],[Date and Time]],"mmmm")</f>
        <v>September</v>
      </c>
    </row>
    <row r="3205" spans="1:14" x14ac:dyDescent="0.3">
      <c r="A3205" s="1" t="s">
        <v>6673</v>
      </c>
      <c r="B3205" s="2">
        <v>45343.976909722223</v>
      </c>
      <c r="C3205" s="1" t="s">
        <v>3414</v>
      </c>
      <c r="D3205" s="1" t="s">
        <v>1217</v>
      </c>
      <c r="E3205" s="1" t="s">
        <v>3464</v>
      </c>
      <c r="F3205" s="1" t="s">
        <v>3476</v>
      </c>
      <c r="G3205" s="1">
        <v>1602.01</v>
      </c>
      <c r="H3205" s="1">
        <v>5</v>
      </c>
      <c r="I3205" s="1">
        <f>Sales[[#This Row],[Selling Price]]*H3205</f>
        <v>8010.05</v>
      </c>
      <c r="J3205" s="1">
        <f>VLOOKUP(Sales[[#This Row],[Product ID]],Products[],4,0)</f>
        <v>859.01</v>
      </c>
      <c r="K3205" s="1">
        <f>Sales[[#This Row],[Total Sales]]-Sales[[#This Row],[Cost price]]</f>
        <v>7151.04</v>
      </c>
      <c r="L3205" s="1" t="str">
        <f>TEXT(Sales[[#This Row],[Date and Time]],"dddd")</f>
        <v>Wednesday</v>
      </c>
      <c r="M3205" s="1" t="str">
        <f>TEXT(Sales[[#This Row],[Date and Time]],"mm")</f>
        <v>02</v>
      </c>
      <c r="N3205" s="10" t="str">
        <f>TEXT(Sales[[#This Row],[Date and Time]],"mmmm")</f>
        <v>February</v>
      </c>
    </row>
    <row r="3206" spans="1:14" x14ac:dyDescent="0.3">
      <c r="A3206" s="1" t="s">
        <v>6674</v>
      </c>
      <c r="B3206" s="2">
        <v>45345.998055555552</v>
      </c>
      <c r="C3206" s="1" t="s">
        <v>3415</v>
      </c>
      <c r="D3206" s="1" t="s">
        <v>2708</v>
      </c>
      <c r="E3206" s="1" t="s">
        <v>3466</v>
      </c>
      <c r="F3206" s="1" t="s">
        <v>3472</v>
      </c>
      <c r="G3206" s="1">
        <v>1828.6</v>
      </c>
      <c r="H3206" s="1">
        <v>5</v>
      </c>
      <c r="I3206" s="1">
        <f>Sales[[#This Row],[Selling Price]]*H3206</f>
        <v>9143</v>
      </c>
      <c r="J3206" s="1">
        <f>VLOOKUP(Sales[[#This Row],[Product ID]],Products[],4,0)</f>
        <v>109.48</v>
      </c>
      <c r="K3206" s="1">
        <f>Sales[[#This Row],[Total Sales]]-Sales[[#This Row],[Cost price]]</f>
        <v>9033.52</v>
      </c>
      <c r="L3206" s="1" t="str">
        <f>TEXT(Sales[[#This Row],[Date and Time]],"dddd")</f>
        <v>Friday</v>
      </c>
      <c r="M3206" s="1" t="str">
        <f>TEXT(Sales[[#This Row],[Date and Time]],"mm")</f>
        <v>02</v>
      </c>
      <c r="N3206" s="10" t="str">
        <f>TEXT(Sales[[#This Row],[Date and Time]],"mmmm")</f>
        <v>February</v>
      </c>
    </row>
    <row r="3207" spans="1:14" x14ac:dyDescent="0.3">
      <c r="A3207" s="1" t="s">
        <v>6675</v>
      </c>
      <c r="B3207" s="2">
        <v>45324.251458333332</v>
      </c>
      <c r="C3207" s="1" t="s">
        <v>3426</v>
      </c>
      <c r="D3207" s="1" t="s">
        <v>889</v>
      </c>
      <c r="E3207" s="1" t="s">
        <v>3464</v>
      </c>
      <c r="F3207" s="1" t="s">
        <v>3462</v>
      </c>
      <c r="G3207" s="1">
        <v>1644.63</v>
      </c>
      <c r="H3207" s="1">
        <v>2</v>
      </c>
      <c r="I3207" s="1">
        <f>Sales[[#This Row],[Selling Price]]*H3207</f>
        <v>3289.26</v>
      </c>
      <c r="J3207" s="1">
        <f>VLOOKUP(Sales[[#This Row],[Product ID]],Products[],4,0)</f>
        <v>18.7</v>
      </c>
      <c r="K3207" s="1">
        <f>Sales[[#This Row],[Total Sales]]-Sales[[#This Row],[Cost price]]</f>
        <v>3270.5600000000004</v>
      </c>
      <c r="L3207" s="1" t="str">
        <f>TEXT(Sales[[#This Row],[Date and Time]],"dddd")</f>
        <v>Friday</v>
      </c>
      <c r="M3207" s="1" t="str">
        <f>TEXT(Sales[[#This Row],[Date and Time]],"mm")</f>
        <v>02</v>
      </c>
      <c r="N3207" s="10" t="str">
        <f>TEXT(Sales[[#This Row],[Date and Time]],"mmmm")</f>
        <v>February</v>
      </c>
    </row>
    <row r="3208" spans="1:14" x14ac:dyDescent="0.3">
      <c r="A3208" s="1" t="s">
        <v>6676</v>
      </c>
      <c r="B3208" s="2">
        <v>45453.548784722225</v>
      </c>
      <c r="C3208" s="1" t="s">
        <v>3411</v>
      </c>
      <c r="D3208" s="1" t="s">
        <v>823</v>
      </c>
      <c r="E3208" s="1" t="s">
        <v>3464</v>
      </c>
      <c r="F3208" s="1" t="s">
        <v>3476</v>
      </c>
      <c r="G3208" s="1">
        <v>113.83</v>
      </c>
      <c r="H3208" s="1">
        <v>1</v>
      </c>
      <c r="I3208" s="1">
        <f>Sales[[#This Row],[Selling Price]]*H3208</f>
        <v>113.83</v>
      </c>
      <c r="J3208" s="1">
        <f>VLOOKUP(Sales[[#This Row],[Product ID]],Products[],4,0)</f>
        <v>688.88</v>
      </c>
      <c r="K3208" s="1">
        <f>Sales[[#This Row],[Total Sales]]-Sales[[#This Row],[Cost price]]</f>
        <v>-575.04999999999995</v>
      </c>
      <c r="L3208" s="1" t="str">
        <f>TEXT(Sales[[#This Row],[Date and Time]],"dddd")</f>
        <v>Monday</v>
      </c>
      <c r="M3208" s="1" t="str">
        <f>TEXT(Sales[[#This Row],[Date and Time]],"mm")</f>
        <v>06</v>
      </c>
      <c r="N3208" s="10" t="str">
        <f>TEXT(Sales[[#This Row],[Date and Time]],"mmmm")</f>
        <v>June</v>
      </c>
    </row>
    <row r="3209" spans="1:14" x14ac:dyDescent="0.3">
      <c r="A3209" s="1" t="s">
        <v>6677</v>
      </c>
      <c r="B3209" s="2">
        <v>45576.098969907405</v>
      </c>
      <c r="C3209" s="1" t="s">
        <v>3402</v>
      </c>
      <c r="D3209" s="1" t="s">
        <v>1656</v>
      </c>
      <c r="E3209" s="1" t="s">
        <v>3461</v>
      </c>
      <c r="F3209" s="1" t="s">
        <v>3462</v>
      </c>
      <c r="G3209" s="1">
        <v>692.38</v>
      </c>
      <c r="H3209" s="1">
        <v>8</v>
      </c>
      <c r="I3209" s="1">
        <f>Sales[[#This Row],[Selling Price]]*H3209</f>
        <v>5539.04</v>
      </c>
      <c r="J3209" s="1">
        <f>VLOOKUP(Sales[[#This Row],[Product ID]],Products[],4,0)</f>
        <v>581.64</v>
      </c>
      <c r="K3209" s="1">
        <f>Sales[[#This Row],[Total Sales]]-Sales[[#This Row],[Cost price]]</f>
        <v>4957.3999999999996</v>
      </c>
      <c r="L3209" s="1" t="str">
        <f>TEXT(Sales[[#This Row],[Date and Time]],"dddd")</f>
        <v>Friday</v>
      </c>
      <c r="M3209" s="1" t="str">
        <f>TEXT(Sales[[#This Row],[Date and Time]],"mm")</f>
        <v>10</v>
      </c>
      <c r="N3209" s="10" t="str">
        <f>TEXT(Sales[[#This Row],[Date and Time]],"mmmm")</f>
        <v>October</v>
      </c>
    </row>
    <row r="3210" spans="1:14" x14ac:dyDescent="0.3">
      <c r="A3210" s="1" t="s">
        <v>6678</v>
      </c>
      <c r="B3210" s="2">
        <v>45488.778263888889</v>
      </c>
      <c r="C3210" s="1" t="s">
        <v>3281</v>
      </c>
      <c r="D3210" s="1" t="s">
        <v>776</v>
      </c>
      <c r="E3210" s="1" t="s">
        <v>3479</v>
      </c>
      <c r="F3210" s="1" t="s">
        <v>3462</v>
      </c>
      <c r="G3210" s="1">
        <v>797.04</v>
      </c>
      <c r="H3210" s="1">
        <v>1</v>
      </c>
      <c r="I3210" s="1">
        <f>Sales[[#This Row],[Selling Price]]*H3210</f>
        <v>797.04</v>
      </c>
      <c r="J3210" s="1">
        <f>VLOOKUP(Sales[[#This Row],[Product ID]],Products[],4,0)</f>
        <v>136.99</v>
      </c>
      <c r="K3210" s="1">
        <f>Sales[[#This Row],[Total Sales]]-Sales[[#This Row],[Cost price]]</f>
        <v>660.05</v>
      </c>
      <c r="L3210" s="1" t="str">
        <f>TEXT(Sales[[#This Row],[Date and Time]],"dddd")</f>
        <v>Monday</v>
      </c>
      <c r="M3210" s="1" t="str">
        <f>TEXT(Sales[[#This Row],[Date and Time]],"mm")</f>
        <v>07</v>
      </c>
      <c r="N3210" s="10" t="str">
        <f>TEXT(Sales[[#This Row],[Date and Time]],"mmmm")</f>
        <v>July</v>
      </c>
    </row>
    <row r="3211" spans="1:14" x14ac:dyDescent="0.3">
      <c r="A3211" s="1" t="s">
        <v>6679</v>
      </c>
      <c r="B3211" s="2">
        <v>45551.185752314814</v>
      </c>
      <c r="C3211" s="1" t="s">
        <v>3324</v>
      </c>
      <c r="D3211" s="1" t="s">
        <v>1051</v>
      </c>
      <c r="E3211" s="1" t="s">
        <v>3461</v>
      </c>
      <c r="F3211" s="1" t="s">
        <v>3476</v>
      </c>
      <c r="G3211" s="1">
        <v>697.03</v>
      </c>
      <c r="H3211" s="1">
        <v>1</v>
      </c>
      <c r="I3211" s="1">
        <f>Sales[[#This Row],[Selling Price]]*H3211</f>
        <v>697.03</v>
      </c>
      <c r="J3211" s="1">
        <f>VLOOKUP(Sales[[#This Row],[Product ID]],Products[],4,0)</f>
        <v>427.85</v>
      </c>
      <c r="K3211" s="1">
        <f>Sales[[#This Row],[Total Sales]]-Sales[[#This Row],[Cost price]]</f>
        <v>269.17999999999995</v>
      </c>
      <c r="L3211" s="1" t="str">
        <f>TEXT(Sales[[#This Row],[Date and Time]],"dddd")</f>
        <v>Monday</v>
      </c>
      <c r="M3211" s="1" t="str">
        <f>TEXT(Sales[[#This Row],[Date and Time]],"mm")</f>
        <v>09</v>
      </c>
      <c r="N3211" s="10" t="str">
        <f>TEXT(Sales[[#This Row],[Date and Time]],"mmmm")</f>
        <v>September</v>
      </c>
    </row>
    <row r="3212" spans="1:14" x14ac:dyDescent="0.3">
      <c r="A3212" s="1" t="s">
        <v>6680</v>
      </c>
      <c r="B3212" s="2">
        <v>45428.605462962965</v>
      </c>
      <c r="C3212" s="1" t="s">
        <v>3445</v>
      </c>
      <c r="D3212" s="1" t="s">
        <v>2283</v>
      </c>
      <c r="E3212" s="1" t="s">
        <v>3471</v>
      </c>
      <c r="F3212" s="1" t="s">
        <v>3472</v>
      </c>
      <c r="G3212" s="1">
        <v>716.27</v>
      </c>
      <c r="H3212" s="1">
        <v>9</v>
      </c>
      <c r="I3212" s="1">
        <f>Sales[[#This Row],[Selling Price]]*H3212</f>
        <v>6446.43</v>
      </c>
      <c r="J3212" s="1">
        <f>VLOOKUP(Sales[[#This Row],[Product ID]],Products[],4,0)</f>
        <v>154.76</v>
      </c>
      <c r="K3212" s="1">
        <f>Sales[[#This Row],[Total Sales]]-Sales[[#This Row],[Cost price]]</f>
        <v>6291.67</v>
      </c>
      <c r="L3212" s="1" t="str">
        <f>TEXT(Sales[[#This Row],[Date and Time]],"dddd")</f>
        <v>Thursday</v>
      </c>
      <c r="M3212" s="1" t="str">
        <f>TEXT(Sales[[#This Row],[Date and Time]],"mm")</f>
        <v>05</v>
      </c>
      <c r="N3212" s="10" t="str">
        <f>TEXT(Sales[[#This Row],[Date and Time]],"mmmm")</f>
        <v>May</v>
      </c>
    </row>
    <row r="3213" spans="1:14" x14ac:dyDescent="0.3">
      <c r="A3213" s="1" t="s">
        <v>6681</v>
      </c>
      <c r="B3213" s="2">
        <v>45541.512071759258</v>
      </c>
      <c r="C3213" s="1" t="s">
        <v>3390</v>
      </c>
      <c r="D3213" s="1" t="s">
        <v>929</v>
      </c>
      <c r="E3213" s="1" t="s">
        <v>3466</v>
      </c>
      <c r="F3213" s="1" t="s">
        <v>3462</v>
      </c>
      <c r="G3213" s="1">
        <v>592.89</v>
      </c>
      <c r="H3213" s="1">
        <v>1</v>
      </c>
      <c r="I3213" s="1">
        <f>Sales[[#This Row],[Selling Price]]*H3213</f>
        <v>592.89</v>
      </c>
      <c r="J3213" s="1">
        <f>VLOOKUP(Sales[[#This Row],[Product ID]],Products[],4,0)</f>
        <v>612.41999999999996</v>
      </c>
      <c r="K3213" s="1">
        <f>Sales[[#This Row],[Total Sales]]-Sales[[#This Row],[Cost price]]</f>
        <v>-19.529999999999973</v>
      </c>
      <c r="L3213" s="1" t="str">
        <f>TEXT(Sales[[#This Row],[Date and Time]],"dddd")</f>
        <v>Friday</v>
      </c>
      <c r="M3213" s="1" t="str">
        <f>TEXT(Sales[[#This Row],[Date and Time]],"mm")</f>
        <v>09</v>
      </c>
      <c r="N3213" s="10" t="str">
        <f>TEXT(Sales[[#This Row],[Date and Time]],"mmmm")</f>
        <v>September</v>
      </c>
    </row>
    <row r="3214" spans="1:14" x14ac:dyDescent="0.3">
      <c r="A3214" s="1" t="s">
        <v>6682</v>
      </c>
      <c r="B3214" s="2">
        <v>45554.634247685186</v>
      </c>
      <c r="C3214" s="1" t="s">
        <v>3387</v>
      </c>
      <c r="D3214" s="1" t="s">
        <v>1890</v>
      </c>
      <c r="E3214" s="1" t="s">
        <v>3464</v>
      </c>
      <c r="F3214" s="1" t="s">
        <v>3472</v>
      </c>
      <c r="G3214" s="1">
        <v>1052.47</v>
      </c>
      <c r="H3214" s="1">
        <v>4</v>
      </c>
      <c r="I3214" s="1">
        <f>Sales[[#This Row],[Selling Price]]*H3214</f>
        <v>4209.88</v>
      </c>
      <c r="J3214" s="1">
        <f>VLOOKUP(Sales[[#This Row],[Product ID]],Products[],4,0)</f>
        <v>162.74</v>
      </c>
      <c r="K3214" s="1">
        <f>Sales[[#This Row],[Total Sales]]-Sales[[#This Row],[Cost price]]</f>
        <v>4047.1400000000003</v>
      </c>
      <c r="L3214" s="1" t="str">
        <f>TEXT(Sales[[#This Row],[Date and Time]],"dddd")</f>
        <v>Thursday</v>
      </c>
      <c r="M3214" s="1" t="str">
        <f>TEXT(Sales[[#This Row],[Date and Time]],"mm")</f>
        <v>09</v>
      </c>
      <c r="N3214" s="10" t="str">
        <f>TEXT(Sales[[#This Row],[Date and Time]],"mmmm")</f>
        <v>September</v>
      </c>
    </row>
    <row r="3215" spans="1:14" x14ac:dyDescent="0.3">
      <c r="A3215" s="1" t="s">
        <v>6683</v>
      </c>
      <c r="B3215" s="2">
        <v>45602.425439814811</v>
      </c>
      <c r="C3215" s="1" t="s">
        <v>3290</v>
      </c>
      <c r="D3215" s="1" t="s">
        <v>2523</v>
      </c>
      <c r="E3215" s="1" t="s">
        <v>3464</v>
      </c>
      <c r="F3215" s="1" t="s">
        <v>3467</v>
      </c>
      <c r="G3215" s="1">
        <v>1262.53</v>
      </c>
      <c r="H3215" s="1">
        <v>8</v>
      </c>
      <c r="I3215" s="1">
        <f>Sales[[#This Row],[Selling Price]]*H3215</f>
        <v>10100.24</v>
      </c>
      <c r="J3215" s="1">
        <f>VLOOKUP(Sales[[#This Row],[Product ID]],Products[],4,0)</f>
        <v>786.45</v>
      </c>
      <c r="K3215" s="1">
        <f>Sales[[#This Row],[Total Sales]]-Sales[[#This Row],[Cost price]]</f>
        <v>9313.7899999999991</v>
      </c>
      <c r="L3215" s="1" t="str">
        <f>TEXT(Sales[[#This Row],[Date and Time]],"dddd")</f>
        <v>Wednesday</v>
      </c>
      <c r="M3215" s="1" t="str">
        <f>TEXT(Sales[[#This Row],[Date and Time]],"mm")</f>
        <v>11</v>
      </c>
      <c r="N3215" s="10" t="str">
        <f>TEXT(Sales[[#This Row],[Date and Time]],"mmmm")</f>
        <v>November</v>
      </c>
    </row>
    <row r="3216" spans="1:14" x14ac:dyDescent="0.3">
      <c r="A3216" s="1" t="s">
        <v>6684</v>
      </c>
      <c r="B3216" s="2">
        <v>45565.118402777778</v>
      </c>
      <c r="C3216" s="1" t="s">
        <v>3366</v>
      </c>
      <c r="D3216" s="1" t="s">
        <v>32</v>
      </c>
      <c r="E3216" s="1" t="s">
        <v>3466</v>
      </c>
      <c r="F3216" s="1" t="s">
        <v>3462</v>
      </c>
      <c r="G3216" s="1">
        <v>717.98</v>
      </c>
      <c r="H3216" s="1">
        <v>10</v>
      </c>
      <c r="I3216" s="1">
        <f>Sales[[#This Row],[Selling Price]]*H3216</f>
        <v>7179.8</v>
      </c>
      <c r="J3216" s="1">
        <f>VLOOKUP(Sales[[#This Row],[Product ID]],Products[],4,0)</f>
        <v>669.31</v>
      </c>
      <c r="K3216" s="1">
        <f>Sales[[#This Row],[Total Sales]]-Sales[[#This Row],[Cost price]]</f>
        <v>6510.49</v>
      </c>
      <c r="L3216" s="1" t="str">
        <f>TEXT(Sales[[#This Row],[Date and Time]],"dddd")</f>
        <v>Monday</v>
      </c>
      <c r="M3216" s="1" t="str">
        <f>TEXT(Sales[[#This Row],[Date and Time]],"mm")</f>
        <v>09</v>
      </c>
      <c r="N3216" s="10" t="str">
        <f>TEXT(Sales[[#This Row],[Date and Time]],"mmmm")</f>
        <v>September</v>
      </c>
    </row>
    <row r="3217" spans="1:14" x14ac:dyDescent="0.3">
      <c r="A3217" s="1" t="s">
        <v>6685</v>
      </c>
      <c r="B3217" s="2">
        <v>45482.988958333335</v>
      </c>
      <c r="C3217" s="1" t="s">
        <v>3336</v>
      </c>
      <c r="D3217" s="1" t="s">
        <v>2186</v>
      </c>
      <c r="E3217" s="1" t="s">
        <v>3479</v>
      </c>
      <c r="F3217" s="1" t="s">
        <v>3476</v>
      </c>
      <c r="G3217" s="1">
        <v>1853.53</v>
      </c>
      <c r="H3217" s="1">
        <v>6</v>
      </c>
      <c r="I3217" s="1">
        <f>Sales[[#This Row],[Selling Price]]*H3217</f>
        <v>11121.18</v>
      </c>
      <c r="J3217" s="1">
        <f>VLOOKUP(Sales[[#This Row],[Product ID]],Products[],4,0)</f>
        <v>970.96</v>
      </c>
      <c r="K3217" s="1">
        <f>Sales[[#This Row],[Total Sales]]-Sales[[#This Row],[Cost price]]</f>
        <v>10150.220000000001</v>
      </c>
      <c r="L3217" s="1" t="str">
        <f>TEXT(Sales[[#This Row],[Date and Time]],"dddd")</f>
        <v>Tuesday</v>
      </c>
      <c r="M3217" s="1" t="str">
        <f>TEXT(Sales[[#This Row],[Date and Time]],"mm")</f>
        <v>07</v>
      </c>
      <c r="N3217" s="10" t="str">
        <f>TEXT(Sales[[#This Row],[Date and Time]],"mmmm")</f>
        <v>July</v>
      </c>
    </row>
    <row r="3218" spans="1:14" x14ac:dyDescent="0.3">
      <c r="A3218" s="1" t="s">
        <v>6686</v>
      </c>
      <c r="B3218" s="2">
        <v>45423.085416666669</v>
      </c>
      <c r="C3218" s="1" t="s">
        <v>3273</v>
      </c>
      <c r="D3218" s="1" t="s">
        <v>631</v>
      </c>
      <c r="E3218" s="1" t="s">
        <v>3461</v>
      </c>
      <c r="F3218" s="1" t="s">
        <v>3467</v>
      </c>
      <c r="G3218" s="1">
        <v>661.01</v>
      </c>
      <c r="H3218" s="1">
        <v>3</v>
      </c>
      <c r="I3218" s="1">
        <f>Sales[[#This Row],[Selling Price]]*H3218</f>
        <v>1983.03</v>
      </c>
      <c r="J3218" s="1">
        <f>VLOOKUP(Sales[[#This Row],[Product ID]],Products[],4,0)</f>
        <v>963.58</v>
      </c>
      <c r="K3218" s="1">
        <f>Sales[[#This Row],[Total Sales]]-Sales[[#This Row],[Cost price]]</f>
        <v>1019.4499999999999</v>
      </c>
      <c r="L3218" s="1" t="str">
        <f>TEXT(Sales[[#This Row],[Date and Time]],"dddd")</f>
        <v>Saturday</v>
      </c>
      <c r="M3218" s="1" t="str">
        <f>TEXT(Sales[[#This Row],[Date and Time]],"mm")</f>
        <v>05</v>
      </c>
      <c r="N3218" s="10" t="str">
        <f>TEXT(Sales[[#This Row],[Date and Time]],"mmmm")</f>
        <v>May</v>
      </c>
    </row>
    <row r="3219" spans="1:14" x14ac:dyDescent="0.3">
      <c r="A3219" s="1" t="s">
        <v>6687</v>
      </c>
      <c r="B3219" s="2">
        <v>45400.572754629633</v>
      </c>
      <c r="C3219" s="1" t="s">
        <v>3284</v>
      </c>
      <c r="D3219" s="1" t="s">
        <v>2086</v>
      </c>
      <c r="E3219" s="1" t="s">
        <v>3464</v>
      </c>
      <c r="F3219" s="1" t="s">
        <v>3467</v>
      </c>
      <c r="G3219" s="1">
        <v>713.99</v>
      </c>
      <c r="H3219" s="1">
        <v>6</v>
      </c>
      <c r="I3219" s="1">
        <f>Sales[[#This Row],[Selling Price]]*H3219</f>
        <v>4283.9400000000005</v>
      </c>
      <c r="J3219" s="1">
        <f>VLOOKUP(Sales[[#This Row],[Product ID]],Products[],4,0)</f>
        <v>644.58000000000004</v>
      </c>
      <c r="K3219" s="1">
        <f>Sales[[#This Row],[Total Sales]]-Sales[[#This Row],[Cost price]]</f>
        <v>3639.3600000000006</v>
      </c>
      <c r="L3219" s="1" t="str">
        <f>TEXT(Sales[[#This Row],[Date and Time]],"dddd")</f>
        <v>Thursday</v>
      </c>
      <c r="M3219" s="1" t="str">
        <f>TEXT(Sales[[#This Row],[Date and Time]],"mm")</f>
        <v>04</v>
      </c>
      <c r="N3219" s="10" t="str">
        <f>TEXT(Sales[[#This Row],[Date and Time]],"mmmm")</f>
        <v>April</v>
      </c>
    </row>
    <row r="3220" spans="1:14" x14ac:dyDescent="0.3">
      <c r="A3220" s="1" t="s">
        <v>6688</v>
      </c>
      <c r="B3220" s="2">
        <v>45571.179606481484</v>
      </c>
      <c r="C3220" s="1" t="s">
        <v>3290</v>
      </c>
      <c r="D3220" s="1" t="s">
        <v>1491</v>
      </c>
      <c r="E3220" s="1" t="s">
        <v>3471</v>
      </c>
      <c r="F3220" s="1" t="s">
        <v>3472</v>
      </c>
      <c r="G3220" s="1">
        <v>1939.06</v>
      </c>
      <c r="H3220" s="1">
        <v>5</v>
      </c>
      <c r="I3220" s="1">
        <f>Sales[[#This Row],[Selling Price]]*H3220</f>
        <v>9695.2999999999993</v>
      </c>
      <c r="J3220" s="1">
        <f>VLOOKUP(Sales[[#This Row],[Product ID]],Products[],4,0)</f>
        <v>786.45</v>
      </c>
      <c r="K3220" s="1">
        <f>Sales[[#This Row],[Total Sales]]-Sales[[#This Row],[Cost price]]</f>
        <v>8908.8499999999985</v>
      </c>
      <c r="L3220" s="1" t="str">
        <f>TEXT(Sales[[#This Row],[Date and Time]],"dddd")</f>
        <v>Sunday</v>
      </c>
      <c r="M3220" s="1" t="str">
        <f>TEXT(Sales[[#This Row],[Date and Time]],"mm")</f>
        <v>10</v>
      </c>
      <c r="N3220" s="10" t="str">
        <f>TEXT(Sales[[#This Row],[Date and Time]],"mmmm")</f>
        <v>October</v>
      </c>
    </row>
    <row r="3221" spans="1:14" x14ac:dyDescent="0.3">
      <c r="A3221" s="1" t="s">
        <v>6689</v>
      </c>
      <c r="B3221" s="2">
        <v>45397.648136574076</v>
      </c>
      <c r="C3221" s="1" t="s">
        <v>3384</v>
      </c>
      <c r="D3221" s="1" t="s">
        <v>2834</v>
      </c>
      <c r="E3221" s="1" t="s">
        <v>3464</v>
      </c>
      <c r="F3221" s="1" t="s">
        <v>3476</v>
      </c>
      <c r="G3221" s="1">
        <v>1378.55</v>
      </c>
      <c r="H3221" s="1">
        <v>10</v>
      </c>
      <c r="I3221" s="1">
        <f>Sales[[#This Row],[Selling Price]]*H3221</f>
        <v>13785.5</v>
      </c>
      <c r="J3221" s="1">
        <f>VLOOKUP(Sales[[#This Row],[Product ID]],Products[],4,0)</f>
        <v>694.54</v>
      </c>
      <c r="K3221" s="1">
        <f>Sales[[#This Row],[Total Sales]]-Sales[[#This Row],[Cost price]]</f>
        <v>13090.96</v>
      </c>
      <c r="L3221" s="1" t="str">
        <f>TEXT(Sales[[#This Row],[Date and Time]],"dddd")</f>
        <v>Monday</v>
      </c>
      <c r="M3221" s="1" t="str">
        <f>TEXT(Sales[[#This Row],[Date and Time]],"mm")</f>
        <v>04</v>
      </c>
      <c r="N3221" s="10" t="str">
        <f>TEXT(Sales[[#This Row],[Date and Time]],"mmmm")</f>
        <v>April</v>
      </c>
    </row>
    <row r="3222" spans="1:14" x14ac:dyDescent="0.3">
      <c r="A3222" s="1" t="s">
        <v>6690</v>
      </c>
      <c r="B3222" s="2">
        <v>45310.056481481479</v>
      </c>
      <c r="C3222" s="1" t="s">
        <v>3356</v>
      </c>
      <c r="D3222" s="1" t="s">
        <v>2031</v>
      </c>
      <c r="E3222" s="1" t="s">
        <v>3466</v>
      </c>
      <c r="F3222" s="1" t="s">
        <v>3462</v>
      </c>
      <c r="G3222" s="1">
        <v>1190.22</v>
      </c>
      <c r="H3222" s="1">
        <v>9</v>
      </c>
      <c r="I3222" s="1">
        <f>Sales[[#This Row],[Selling Price]]*H3222</f>
        <v>10711.98</v>
      </c>
      <c r="J3222" s="1">
        <f>VLOOKUP(Sales[[#This Row],[Product ID]],Products[],4,0)</f>
        <v>310.20999999999998</v>
      </c>
      <c r="K3222" s="1">
        <f>Sales[[#This Row],[Total Sales]]-Sales[[#This Row],[Cost price]]</f>
        <v>10401.77</v>
      </c>
      <c r="L3222" s="1" t="str">
        <f>TEXT(Sales[[#This Row],[Date and Time]],"dddd")</f>
        <v>Friday</v>
      </c>
      <c r="M3222" s="1" t="str">
        <f>TEXT(Sales[[#This Row],[Date and Time]],"mm")</f>
        <v>01</v>
      </c>
      <c r="N3222" s="10" t="str">
        <f>TEXT(Sales[[#This Row],[Date and Time]],"mmmm")</f>
        <v>January</v>
      </c>
    </row>
    <row r="3223" spans="1:14" x14ac:dyDescent="0.3">
      <c r="A3223" s="1" t="s">
        <v>6691</v>
      </c>
      <c r="B3223" s="2">
        <v>45293.810358796298</v>
      </c>
      <c r="C3223" s="1" t="s">
        <v>3241</v>
      </c>
      <c r="D3223" s="1" t="s">
        <v>106</v>
      </c>
      <c r="E3223" s="1" t="s">
        <v>3461</v>
      </c>
      <c r="F3223" s="1" t="s">
        <v>3476</v>
      </c>
      <c r="G3223" s="1">
        <v>400</v>
      </c>
      <c r="H3223" s="1">
        <v>6</v>
      </c>
      <c r="I3223" s="1">
        <f>Sales[[#This Row],[Selling Price]]*H3223</f>
        <v>2400</v>
      </c>
      <c r="J3223" s="1">
        <f>VLOOKUP(Sales[[#This Row],[Product ID]],Products[],4,0)</f>
        <v>595.51</v>
      </c>
      <c r="K3223" s="1">
        <f>Sales[[#This Row],[Total Sales]]-Sales[[#This Row],[Cost price]]</f>
        <v>1804.49</v>
      </c>
      <c r="L3223" s="1" t="str">
        <f>TEXT(Sales[[#This Row],[Date and Time]],"dddd")</f>
        <v>Tuesday</v>
      </c>
      <c r="M3223" s="1" t="str">
        <f>TEXT(Sales[[#This Row],[Date and Time]],"mm")</f>
        <v>01</v>
      </c>
      <c r="N3223" s="10" t="str">
        <f>TEXT(Sales[[#This Row],[Date and Time]],"mmmm")</f>
        <v>January</v>
      </c>
    </row>
    <row r="3224" spans="1:14" x14ac:dyDescent="0.3">
      <c r="A3224" s="1" t="s">
        <v>6692</v>
      </c>
      <c r="B3224" s="2">
        <v>45325.476400462961</v>
      </c>
      <c r="C3224" s="1" t="s">
        <v>3397</v>
      </c>
      <c r="D3224" s="1" t="s">
        <v>2007</v>
      </c>
      <c r="E3224" s="1" t="s">
        <v>3479</v>
      </c>
      <c r="F3224" s="1" t="s">
        <v>3472</v>
      </c>
      <c r="G3224" s="1">
        <v>192.59</v>
      </c>
      <c r="H3224" s="1">
        <v>5</v>
      </c>
      <c r="I3224" s="1">
        <f>Sales[[#This Row],[Selling Price]]*H3224</f>
        <v>962.95</v>
      </c>
      <c r="J3224" s="1">
        <f>VLOOKUP(Sales[[#This Row],[Product ID]],Products[],4,0)</f>
        <v>369.73</v>
      </c>
      <c r="K3224" s="1">
        <f>Sales[[#This Row],[Total Sales]]-Sales[[#This Row],[Cost price]]</f>
        <v>593.22</v>
      </c>
      <c r="L3224" s="1" t="str">
        <f>TEXT(Sales[[#This Row],[Date and Time]],"dddd")</f>
        <v>Saturday</v>
      </c>
      <c r="M3224" s="1" t="str">
        <f>TEXT(Sales[[#This Row],[Date and Time]],"mm")</f>
        <v>02</v>
      </c>
      <c r="N3224" s="10" t="str">
        <f>TEXT(Sales[[#This Row],[Date and Time]],"mmmm")</f>
        <v>February</v>
      </c>
    </row>
    <row r="3225" spans="1:14" x14ac:dyDescent="0.3">
      <c r="A3225" s="1" t="s">
        <v>6693</v>
      </c>
      <c r="B3225" s="2">
        <v>45458.342557870368</v>
      </c>
      <c r="C3225" s="1" t="s">
        <v>3339</v>
      </c>
      <c r="D3225" s="1" t="s">
        <v>1616</v>
      </c>
      <c r="E3225" s="1" t="s">
        <v>3461</v>
      </c>
      <c r="F3225" s="1" t="s">
        <v>3467</v>
      </c>
      <c r="G3225" s="1">
        <v>719.73</v>
      </c>
      <c r="H3225" s="1">
        <v>10</v>
      </c>
      <c r="I3225" s="1">
        <f>Sales[[#This Row],[Selling Price]]*H3225</f>
        <v>7197.3</v>
      </c>
      <c r="J3225" s="1">
        <f>VLOOKUP(Sales[[#This Row],[Product ID]],Products[],4,0)</f>
        <v>646.59</v>
      </c>
      <c r="K3225" s="1">
        <f>Sales[[#This Row],[Total Sales]]-Sales[[#This Row],[Cost price]]</f>
        <v>6550.71</v>
      </c>
      <c r="L3225" s="1" t="str">
        <f>TEXT(Sales[[#This Row],[Date and Time]],"dddd")</f>
        <v>Saturday</v>
      </c>
      <c r="M3225" s="1" t="str">
        <f>TEXT(Sales[[#This Row],[Date and Time]],"mm")</f>
        <v>06</v>
      </c>
      <c r="N3225" s="10" t="str">
        <f>TEXT(Sales[[#This Row],[Date and Time]],"mmmm")</f>
        <v>June</v>
      </c>
    </row>
    <row r="3226" spans="1:14" x14ac:dyDescent="0.3">
      <c r="A3226" s="1" t="s">
        <v>6694</v>
      </c>
      <c r="B3226" s="2">
        <v>45386.848622685182</v>
      </c>
      <c r="C3226" s="1" t="s">
        <v>3438</v>
      </c>
      <c r="D3226" s="1" t="s">
        <v>134</v>
      </c>
      <c r="E3226" s="1" t="s">
        <v>3471</v>
      </c>
      <c r="F3226" s="1" t="s">
        <v>3472</v>
      </c>
      <c r="G3226" s="1">
        <v>1404.75</v>
      </c>
      <c r="H3226" s="1">
        <v>4</v>
      </c>
      <c r="I3226" s="1">
        <f>Sales[[#This Row],[Selling Price]]*H3226</f>
        <v>5619</v>
      </c>
      <c r="J3226" s="1">
        <f>VLOOKUP(Sales[[#This Row],[Product ID]],Products[],4,0)</f>
        <v>751.58</v>
      </c>
      <c r="K3226" s="1">
        <f>Sales[[#This Row],[Total Sales]]-Sales[[#This Row],[Cost price]]</f>
        <v>4867.42</v>
      </c>
      <c r="L3226" s="1" t="str">
        <f>TEXT(Sales[[#This Row],[Date and Time]],"dddd")</f>
        <v>Thursday</v>
      </c>
      <c r="M3226" s="1" t="str">
        <f>TEXT(Sales[[#This Row],[Date and Time]],"mm")</f>
        <v>04</v>
      </c>
      <c r="N3226" s="10" t="str">
        <f>TEXT(Sales[[#This Row],[Date and Time]],"mmmm")</f>
        <v>April</v>
      </c>
    </row>
    <row r="3227" spans="1:14" x14ac:dyDescent="0.3">
      <c r="A3227" s="1" t="s">
        <v>6695</v>
      </c>
      <c r="B3227" s="2">
        <v>45476.244837962964</v>
      </c>
      <c r="C3227" s="1" t="s">
        <v>3418</v>
      </c>
      <c r="D3227" s="1" t="s">
        <v>2868</v>
      </c>
      <c r="E3227" s="1" t="s">
        <v>3464</v>
      </c>
      <c r="F3227" s="1" t="s">
        <v>3467</v>
      </c>
      <c r="G3227" s="1">
        <v>492.97</v>
      </c>
      <c r="H3227" s="1">
        <v>5</v>
      </c>
      <c r="I3227" s="1">
        <f>Sales[[#This Row],[Selling Price]]*H3227</f>
        <v>2464.8500000000004</v>
      </c>
      <c r="J3227" s="1">
        <f>VLOOKUP(Sales[[#This Row],[Product ID]],Products[],4,0)</f>
        <v>563.57000000000005</v>
      </c>
      <c r="K3227" s="1">
        <f>Sales[[#This Row],[Total Sales]]-Sales[[#This Row],[Cost price]]</f>
        <v>1901.2800000000002</v>
      </c>
      <c r="L3227" s="1" t="str">
        <f>TEXT(Sales[[#This Row],[Date and Time]],"dddd")</f>
        <v>Wednesday</v>
      </c>
      <c r="M3227" s="1" t="str">
        <f>TEXT(Sales[[#This Row],[Date and Time]],"mm")</f>
        <v>07</v>
      </c>
      <c r="N3227" s="10" t="str">
        <f>TEXT(Sales[[#This Row],[Date and Time]],"mmmm")</f>
        <v>July</v>
      </c>
    </row>
    <row r="3228" spans="1:14" x14ac:dyDescent="0.3">
      <c r="A3228" s="1" t="s">
        <v>6696</v>
      </c>
      <c r="B3228" s="2">
        <v>45353.222210648149</v>
      </c>
      <c r="C3228" s="1" t="s">
        <v>3350</v>
      </c>
      <c r="D3228" s="1" t="s">
        <v>260</v>
      </c>
      <c r="E3228" s="1" t="s">
        <v>3479</v>
      </c>
      <c r="F3228" s="1" t="s">
        <v>3469</v>
      </c>
      <c r="G3228" s="1">
        <v>1119.8599999999999</v>
      </c>
      <c r="H3228" s="1">
        <v>7</v>
      </c>
      <c r="I3228" s="1">
        <f>Sales[[#This Row],[Selling Price]]*H3228</f>
        <v>7839.0199999999995</v>
      </c>
      <c r="J3228" s="1">
        <f>VLOOKUP(Sales[[#This Row],[Product ID]],Products[],4,0)</f>
        <v>943.24</v>
      </c>
      <c r="K3228" s="1">
        <f>Sales[[#This Row],[Total Sales]]-Sales[[#This Row],[Cost price]]</f>
        <v>6895.78</v>
      </c>
      <c r="L3228" s="1" t="str">
        <f>TEXT(Sales[[#This Row],[Date and Time]],"dddd")</f>
        <v>Saturday</v>
      </c>
      <c r="M3228" s="1" t="str">
        <f>TEXT(Sales[[#This Row],[Date and Time]],"mm")</f>
        <v>03</v>
      </c>
      <c r="N3228" s="10" t="str">
        <f>TEXT(Sales[[#This Row],[Date and Time]],"mmmm")</f>
        <v>March</v>
      </c>
    </row>
    <row r="3229" spans="1:14" x14ac:dyDescent="0.3">
      <c r="A3229" s="1" t="s">
        <v>6697</v>
      </c>
      <c r="B3229" s="2">
        <v>45469.095057870371</v>
      </c>
      <c r="C3229" s="1" t="s">
        <v>3341</v>
      </c>
      <c r="D3229" s="1" t="s">
        <v>3187</v>
      </c>
      <c r="E3229" s="1" t="s">
        <v>3466</v>
      </c>
      <c r="F3229" s="1" t="s">
        <v>3476</v>
      </c>
      <c r="G3229" s="1">
        <v>1629.31</v>
      </c>
      <c r="H3229" s="1">
        <v>4</v>
      </c>
      <c r="I3229" s="1">
        <f>Sales[[#This Row],[Selling Price]]*H3229</f>
        <v>6517.24</v>
      </c>
      <c r="J3229" s="1">
        <f>VLOOKUP(Sales[[#This Row],[Product ID]],Products[],4,0)</f>
        <v>77.61</v>
      </c>
      <c r="K3229" s="1">
        <f>Sales[[#This Row],[Total Sales]]-Sales[[#This Row],[Cost price]]</f>
        <v>6439.63</v>
      </c>
      <c r="L3229" s="1" t="str">
        <f>TEXT(Sales[[#This Row],[Date and Time]],"dddd")</f>
        <v>Wednesday</v>
      </c>
      <c r="M3229" s="1" t="str">
        <f>TEXT(Sales[[#This Row],[Date and Time]],"mm")</f>
        <v>06</v>
      </c>
      <c r="N3229" s="10" t="str">
        <f>TEXT(Sales[[#This Row],[Date and Time]],"mmmm")</f>
        <v>June</v>
      </c>
    </row>
    <row r="3230" spans="1:14" x14ac:dyDescent="0.3">
      <c r="A3230" s="1" t="s">
        <v>6698</v>
      </c>
      <c r="B3230" s="2">
        <v>45440.741585648146</v>
      </c>
      <c r="C3230" s="1" t="s">
        <v>3350</v>
      </c>
      <c r="D3230" s="1" t="s">
        <v>2727</v>
      </c>
      <c r="E3230" s="1" t="s">
        <v>3466</v>
      </c>
      <c r="F3230" s="1" t="s">
        <v>3462</v>
      </c>
      <c r="G3230" s="1">
        <v>75.510000000000005</v>
      </c>
      <c r="H3230" s="1">
        <v>7</v>
      </c>
      <c r="I3230" s="1">
        <f>Sales[[#This Row],[Selling Price]]*H3230</f>
        <v>528.57000000000005</v>
      </c>
      <c r="J3230" s="1">
        <f>VLOOKUP(Sales[[#This Row],[Product ID]],Products[],4,0)</f>
        <v>943.24</v>
      </c>
      <c r="K3230" s="1">
        <f>Sales[[#This Row],[Total Sales]]-Sales[[#This Row],[Cost price]]</f>
        <v>-414.66999999999996</v>
      </c>
      <c r="L3230" s="1" t="str">
        <f>TEXT(Sales[[#This Row],[Date and Time]],"dddd")</f>
        <v>Tuesday</v>
      </c>
      <c r="M3230" s="1" t="str">
        <f>TEXT(Sales[[#This Row],[Date and Time]],"mm")</f>
        <v>05</v>
      </c>
      <c r="N3230" s="10" t="str">
        <f>TEXT(Sales[[#This Row],[Date and Time]],"mmmm")</f>
        <v>May</v>
      </c>
    </row>
    <row r="3231" spans="1:14" x14ac:dyDescent="0.3">
      <c r="A3231" s="1" t="s">
        <v>6699</v>
      </c>
      <c r="B3231" s="2">
        <v>45363.764282407406</v>
      </c>
      <c r="C3231" s="1" t="s">
        <v>3302</v>
      </c>
      <c r="D3231" s="1" t="s">
        <v>1217</v>
      </c>
      <c r="E3231" s="1" t="s">
        <v>3464</v>
      </c>
      <c r="F3231" s="1" t="s">
        <v>3467</v>
      </c>
      <c r="G3231" s="1">
        <v>906.57</v>
      </c>
      <c r="H3231" s="1">
        <v>10</v>
      </c>
      <c r="I3231" s="1">
        <f>Sales[[#This Row],[Selling Price]]*H3231</f>
        <v>9065.7000000000007</v>
      </c>
      <c r="J3231" s="1">
        <f>VLOOKUP(Sales[[#This Row],[Product ID]],Products[],4,0)</f>
        <v>71.47</v>
      </c>
      <c r="K3231" s="1">
        <f>Sales[[#This Row],[Total Sales]]-Sales[[#This Row],[Cost price]]</f>
        <v>8994.2300000000014</v>
      </c>
      <c r="L3231" s="1" t="str">
        <f>TEXT(Sales[[#This Row],[Date and Time]],"dddd")</f>
        <v>Tuesday</v>
      </c>
      <c r="M3231" s="1" t="str">
        <f>TEXT(Sales[[#This Row],[Date and Time]],"mm")</f>
        <v>03</v>
      </c>
      <c r="N3231" s="10" t="str">
        <f>TEXT(Sales[[#This Row],[Date and Time]],"mmmm")</f>
        <v>March</v>
      </c>
    </row>
    <row r="3232" spans="1:14" x14ac:dyDescent="0.3">
      <c r="A3232" s="1" t="s">
        <v>6700</v>
      </c>
      <c r="B3232" s="2">
        <v>45363.800925925927</v>
      </c>
      <c r="C3232" s="1" t="s">
        <v>3283</v>
      </c>
      <c r="D3232" s="1" t="s">
        <v>1804</v>
      </c>
      <c r="E3232" s="1" t="s">
        <v>3479</v>
      </c>
      <c r="F3232" s="1" t="s">
        <v>3469</v>
      </c>
      <c r="G3232" s="1">
        <v>72.05</v>
      </c>
      <c r="H3232" s="1">
        <v>9</v>
      </c>
      <c r="I3232" s="1">
        <f>Sales[[#This Row],[Selling Price]]*H3232</f>
        <v>648.44999999999993</v>
      </c>
      <c r="J3232" s="1">
        <f>VLOOKUP(Sales[[#This Row],[Product ID]],Products[],4,0)</f>
        <v>462.14</v>
      </c>
      <c r="K3232" s="1">
        <f>Sales[[#This Row],[Total Sales]]-Sales[[#This Row],[Cost price]]</f>
        <v>186.30999999999995</v>
      </c>
      <c r="L3232" s="1" t="str">
        <f>TEXT(Sales[[#This Row],[Date and Time]],"dddd")</f>
        <v>Tuesday</v>
      </c>
      <c r="M3232" s="1" t="str">
        <f>TEXT(Sales[[#This Row],[Date and Time]],"mm")</f>
        <v>03</v>
      </c>
      <c r="N3232" s="10" t="str">
        <f>TEXT(Sales[[#This Row],[Date and Time]],"mmmm")</f>
        <v>March</v>
      </c>
    </row>
    <row r="3233" spans="1:14" x14ac:dyDescent="0.3">
      <c r="A3233" s="1" t="s">
        <v>6701</v>
      </c>
      <c r="B3233" s="2">
        <v>45451.486886574072</v>
      </c>
      <c r="C3233" s="1" t="s">
        <v>3356</v>
      </c>
      <c r="D3233" s="1" t="s">
        <v>855</v>
      </c>
      <c r="E3233" s="1" t="s">
        <v>3464</v>
      </c>
      <c r="F3233" s="1" t="s">
        <v>3472</v>
      </c>
      <c r="G3233" s="1">
        <v>1429.19</v>
      </c>
      <c r="H3233" s="1">
        <v>7</v>
      </c>
      <c r="I3233" s="1">
        <f>Sales[[#This Row],[Selling Price]]*H3233</f>
        <v>10004.33</v>
      </c>
      <c r="J3233" s="1">
        <f>VLOOKUP(Sales[[#This Row],[Product ID]],Products[],4,0)</f>
        <v>310.20999999999998</v>
      </c>
      <c r="K3233" s="1">
        <f>Sales[[#This Row],[Total Sales]]-Sales[[#This Row],[Cost price]]</f>
        <v>9694.1200000000008</v>
      </c>
      <c r="L3233" s="1" t="str">
        <f>TEXT(Sales[[#This Row],[Date and Time]],"dddd")</f>
        <v>Saturday</v>
      </c>
      <c r="M3233" s="1" t="str">
        <f>TEXT(Sales[[#This Row],[Date and Time]],"mm")</f>
        <v>06</v>
      </c>
      <c r="N3233" s="10" t="str">
        <f>TEXT(Sales[[#This Row],[Date and Time]],"mmmm")</f>
        <v>June</v>
      </c>
    </row>
    <row r="3234" spans="1:14" x14ac:dyDescent="0.3">
      <c r="A3234" s="1" t="s">
        <v>6702</v>
      </c>
      <c r="B3234" s="2">
        <v>45306.703101851854</v>
      </c>
      <c r="C3234" s="1" t="s">
        <v>3228</v>
      </c>
      <c r="D3234" s="1" t="s">
        <v>2931</v>
      </c>
      <c r="E3234" s="1" t="s">
        <v>3479</v>
      </c>
      <c r="F3234" s="1" t="s">
        <v>3462</v>
      </c>
      <c r="G3234" s="1">
        <v>282.14</v>
      </c>
      <c r="H3234" s="1">
        <v>10</v>
      </c>
      <c r="I3234" s="1">
        <f>Sales[[#This Row],[Selling Price]]*H3234</f>
        <v>2821.3999999999996</v>
      </c>
      <c r="J3234" s="1">
        <f>VLOOKUP(Sales[[#This Row],[Product ID]],Products[],4,0)</f>
        <v>96.13</v>
      </c>
      <c r="K3234" s="1">
        <f>Sales[[#This Row],[Total Sales]]-Sales[[#This Row],[Cost price]]</f>
        <v>2725.2699999999995</v>
      </c>
      <c r="L3234" s="1" t="str">
        <f>TEXT(Sales[[#This Row],[Date and Time]],"dddd")</f>
        <v>Monday</v>
      </c>
      <c r="M3234" s="1" t="str">
        <f>TEXT(Sales[[#This Row],[Date and Time]],"mm")</f>
        <v>01</v>
      </c>
      <c r="N3234" s="10" t="str">
        <f>TEXT(Sales[[#This Row],[Date and Time]],"mmmm")</f>
        <v>January</v>
      </c>
    </row>
    <row r="3235" spans="1:14" x14ac:dyDescent="0.3">
      <c r="A3235" s="1" t="s">
        <v>6703</v>
      </c>
      <c r="B3235" s="2">
        <v>45385.567245370374</v>
      </c>
      <c r="C3235" s="1" t="s">
        <v>3301</v>
      </c>
      <c r="D3235" s="1" t="s">
        <v>2304</v>
      </c>
      <c r="E3235" s="1" t="s">
        <v>3466</v>
      </c>
      <c r="F3235" s="1" t="s">
        <v>3462</v>
      </c>
      <c r="G3235" s="1">
        <v>1038.97</v>
      </c>
      <c r="H3235" s="1">
        <v>6</v>
      </c>
      <c r="I3235" s="1">
        <f>Sales[[#This Row],[Selling Price]]*H3235</f>
        <v>6233.82</v>
      </c>
      <c r="J3235" s="1">
        <f>VLOOKUP(Sales[[#This Row],[Product ID]],Products[],4,0)</f>
        <v>502.29</v>
      </c>
      <c r="K3235" s="1">
        <f>Sales[[#This Row],[Total Sales]]-Sales[[#This Row],[Cost price]]</f>
        <v>5731.53</v>
      </c>
      <c r="L3235" s="1" t="str">
        <f>TEXT(Sales[[#This Row],[Date and Time]],"dddd")</f>
        <v>Wednesday</v>
      </c>
      <c r="M3235" s="1" t="str">
        <f>TEXT(Sales[[#This Row],[Date and Time]],"mm")</f>
        <v>04</v>
      </c>
      <c r="N3235" s="10" t="str">
        <f>TEXT(Sales[[#This Row],[Date and Time]],"mmmm")</f>
        <v>April</v>
      </c>
    </row>
    <row r="3236" spans="1:14" x14ac:dyDescent="0.3">
      <c r="A3236" s="1" t="s">
        <v>6704</v>
      </c>
      <c r="B3236" s="2">
        <v>45464.724166666667</v>
      </c>
      <c r="C3236" s="1" t="s">
        <v>3381</v>
      </c>
      <c r="D3236" s="1" t="s">
        <v>2727</v>
      </c>
      <c r="E3236" s="1" t="s">
        <v>3464</v>
      </c>
      <c r="F3236" s="1" t="s">
        <v>3472</v>
      </c>
      <c r="G3236" s="1">
        <v>137.83000000000001</v>
      </c>
      <c r="H3236" s="1">
        <v>3</v>
      </c>
      <c r="I3236" s="1">
        <f>Sales[[#This Row],[Selling Price]]*H3236</f>
        <v>413.49</v>
      </c>
      <c r="J3236" s="1">
        <f>VLOOKUP(Sales[[#This Row],[Product ID]],Products[],4,0)</f>
        <v>505.04</v>
      </c>
      <c r="K3236" s="1">
        <f>Sales[[#This Row],[Total Sales]]-Sales[[#This Row],[Cost price]]</f>
        <v>-91.550000000000011</v>
      </c>
      <c r="L3236" s="1" t="str">
        <f>TEXT(Sales[[#This Row],[Date and Time]],"dddd")</f>
        <v>Friday</v>
      </c>
      <c r="M3236" s="1" t="str">
        <f>TEXT(Sales[[#This Row],[Date and Time]],"mm")</f>
        <v>06</v>
      </c>
      <c r="N3236" s="10" t="str">
        <f>TEXT(Sales[[#This Row],[Date and Time]],"mmmm")</f>
        <v>June</v>
      </c>
    </row>
    <row r="3237" spans="1:14" x14ac:dyDescent="0.3">
      <c r="A3237" s="1" t="s">
        <v>6705</v>
      </c>
      <c r="B3237" s="2">
        <v>45357.581643518519</v>
      </c>
      <c r="C3237" s="1" t="s">
        <v>3271</v>
      </c>
      <c r="D3237" s="1" t="s">
        <v>704</v>
      </c>
      <c r="E3237" s="1" t="s">
        <v>3461</v>
      </c>
      <c r="F3237" s="1" t="s">
        <v>3472</v>
      </c>
      <c r="G3237" s="1">
        <v>954.58</v>
      </c>
      <c r="H3237" s="1">
        <v>6</v>
      </c>
      <c r="I3237" s="1">
        <f>Sales[[#This Row],[Selling Price]]*H3237</f>
        <v>5727.4800000000005</v>
      </c>
      <c r="J3237" s="1">
        <f>VLOOKUP(Sales[[#This Row],[Product ID]],Products[],4,0)</f>
        <v>493.17</v>
      </c>
      <c r="K3237" s="1">
        <f>Sales[[#This Row],[Total Sales]]-Sales[[#This Row],[Cost price]]</f>
        <v>5234.3100000000004</v>
      </c>
      <c r="L3237" s="1" t="str">
        <f>TEXT(Sales[[#This Row],[Date and Time]],"dddd")</f>
        <v>Wednesday</v>
      </c>
      <c r="M3237" s="1" t="str">
        <f>TEXT(Sales[[#This Row],[Date and Time]],"mm")</f>
        <v>03</v>
      </c>
      <c r="N3237" s="10" t="str">
        <f>TEXT(Sales[[#This Row],[Date and Time]],"mmmm")</f>
        <v>March</v>
      </c>
    </row>
    <row r="3238" spans="1:14" x14ac:dyDescent="0.3">
      <c r="A3238" s="1" t="s">
        <v>6706</v>
      </c>
      <c r="B3238" s="2">
        <v>45310.500706018516</v>
      </c>
      <c r="C3238" s="1" t="s">
        <v>3388</v>
      </c>
      <c r="D3238" s="1" t="s">
        <v>2192</v>
      </c>
      <c r="E3238" s="1" t="s">
        <v>3461</v>
      </c>
      <c r="F3238" s="1" t="s">
        <v>3462</v>
      </c>
      <c r="G3238" s="1">
        <v>437.1</v>
      </c>
      <c r="H3238" s="1">
        <v>8</v>
      </c>
      <c r="I3238" s="1">
        <f>Sales[[#This Row],[Selling Price]]*H3238</f>
        <v>3496.8</v>
      </c>
      <c r="J3238" s="1">
        <f>VLOOKUP(Sales[[#This Row],[Product ID]],Products[],4,0)</f>
        <v>65.66</v>
      </c>
      <c r="K3238" s="1">
        <f>Sales[[#This Row],[Total Sales]]-Sales[[#This Row],[Cost price]]</f>
        <v>3431.1400000000003</v>
      </c>
      <c r="L3238" s="1" t="str">
        <f>TEXT(Sales[[#This Row],[Date and Time]],"dddd")</f>
        <v>Friday</v>
      </c>
      <c r="M3238" s="1" t="str">
        <f>TEXT(Sales[[#This Row],[Date and Time]],"mm")</f>
        <v>01</v>
      </c>
      <c r="N3238" s="10" t="str">
        <f>TEXT(Sales[[#This Row],[Date and Time]],"mmmm")</f>
        <v>January</v>
      </c>
    </row>
    <row r="3239" spans="1:14" x14ac:dyDescent="0.3">
      <c r="A3239" s="1" t="s">
        <v>6707</v>
      </c>
      <c r="B3239" s="2">
        <v>45612.194537037038</v>
      </c>
      <c r="C3239" s="1" t="s">
        <v>3384</v>
      </c>
      <c r="D3239" s="1" t="s">
        <v>956</v>
      </c>
      <c r="E3239" s="1" t="s">
        <v>3466</v>
      </c>
      <c r="F3239" s="1" t="s">
        <v>3467</v>
      </c>
      <c r="G3239" s="1">
        <v>994.5</v>
      </c>
      <c r="H3239" s="1">
        <v>6</v>
      </c>
      <c r="I3239" s="1">
        <f>Sales[[#This Row],[Selling Price]]*H3239</f>
        <v>5967</v>
      </c>
      <c r="J3239" s="1">
        <f>VLOOKUP(Sales[[#This Row],[Product ID]],Products[],4,0)</f>
        <v>694.54</v>
      </c>
      <c r="K3239" s="1">
        <f>Sales[[#This Row],[Total Sales]]-Sales[[#This Row],[Cost price]]</f>
        <v>5272.46</v>
      </c>
      <c r="L3239" s="1" t="str">
        <f>TEXT(Sales[[#This Row],[Date and Time]],"dddd")</f>
        <v>Saturday</v>
      </c>
      <c r="M3239" s="1" t="str">
        <f>TEXT(Sales[[#This Row],[Date and Time]],"mm")</f>
        <v>11</v>
      </c>
      <c r="N3239" s="10" t="str">
        <f>TEXT(Sales[[#This Row],[Date and Time]],"mmmm")</f>
        <v>November</v>
      </c>
    </row>
    <row r="3240" spans="1:14" x14ac:dyDescent="0.3">
      <c r="A3240" s="1" t="s">
        <v>6708</v>
      </c>
      <c r="B3240" s="2">
        <v>45557.844363425924</v>
      </c>
      <c r="C3240" s="1" t="s">
        <v>3302</v>
      </c>
      <c r="D3240" s="1" t="s">
        <v>2705</v>
      </c>
      <c r="E3240" s="1" t="s">
        <v>3464</v>
      </c>
      <c r="F3240" s="1" t="s">
        <v>3462</v>
      </c>
      <c r="G3240" s="1">
        <v>594.08000000000004</v>
      </c>
      <c r="H3240" s="1">
        <v>1</v>
      </c>
      <c r="I3240" s="1">
        <f>Sales[[#This Row],[Selling Price]]*H3240</f>
        <v>594.08000000000004</v>
      </c>
      <c r="J3240" s="1">
        <f>VLOOKUP(Sales[[#This Row],[Product ID]],Products[],4,0)</f>
        <v>71.47</v>
      </c>
      <c r="K3240" s="1">
        <f>Sales[[#This Row],[Total Sales]]-Sales[[#This Row],[Cost price]]</f>
        <v>522.61</v>
      </c>
      <c r="L3240" s="1" t="str">
        <f>TEXT(Sales[[#This Row],[Date and Time]],"dddd")</f>
        <v>Sunday</v>
      </c>
      <c r="M3240" s="1" t="str">
        <f>TEXT(Sales[[#This Row],[Date and Time]],"mm")</f>
        <v>09</v>
      </c>
      <c r="N3240" s="10" t="str">
        <f>TEXT(Sales[[#This Row],[Date and Time]],"mmmm")</f>
        <v>September</v>
      </c>
    </row>
    <row r="3241" spans="1:14" x14ac:dyDescent="0.3">
      <c r="A3241" s="1" t="s">
        <v>6709</v>
      </c>
      <c r="B3241" s="2">
        <v>45317.047986111109</v>
      </c>
      <c r="C3241" s="1" t="s">
        <v>3284</v>
      </c>
      <c r="D3241" s="1" t="s">
        <v>423</v>
      </c>
      <c r="E3241" s="1" t="s">
        <v>3461</v>
      </c>
      <c r="F3241" s="1" t="s">
        <v>3467</v>
      </c>
      <c r="G3241" s="1">
        <v>1803.99</v>
      </c>
      <c r="H3241" s="1">
        <v>6</v>
      </c>
      <c r="I3241" s="1">
        <f>Sales[[#This Row],[Selling Price]]*H3241</f>
        <v>10823.94</v>
      </c>
      <c r="J3241" s="1">
        <f>VLOOKUP(Sales[[#This Row],[Product ID]],Products[],4,0)</f>
        <v>644.58000000000004</v>
      </c>
      <c r="K3241" s="1">
        <f>Sales[[#This Row],[Total Sales]]-Sales[[#This Row],[Cost price]]</f>
        <v>10179.36</v>
      </c>
      <c r="L3241" s="1" t="str">
        <f>TEXT(Sales[[#This Row],[Date and Time]],"dddd")</f>
        <v>Friday</v>
      </c>
      <c r="M3241" s="1" t="str">
        <f>TEXT(Sales[[#This Row],[Date and Time]],"mm")</f>
        <v>01</v>
      </c>
      <c r="N3241" s="10" t="str">
        <f>TEXT(Sales[[#This Row],[Date and Time]],"mmmm")</f>
        <v>January</v>
      </c>
    </row>
    <row r="3242" spans="1:14" x14ac:dyDescent="0.3">
      <c r="A3242" s="1" t="s">
        <v>6710</v>
      </c>
      <c r="B3242" s="2">
        <v>45454.202314814815</v>
      </c>
      <c r="C3242" s="1" t="s">
        <v>3269</v>
      </c>
      <c r="D3242" s="1" t="s">
        <v>1436</v>
      </c>
      <c r="E3242" s="1" t="s">
        <v>3479</v>
      </c>
      <c r="F3242" s="1" t="s">
        <v>3462</v>
      </c>
      <c r="G3242" s="1">
        <v>1860.08</v>
      </c>
      <c r="H3242" s="1">
        <v>10</v>
      </c>
      <c r="I3242" s="1">
        <f>Sales[[#This Row],[Selling Price]]*H3242</f>
        <v>18600.8</v>
      </c>
      <c r="J3242" s="1">
        <f>VLOOKUP(Sales[[#This Row],[Product ID]],Products[],4,0)</f>
        <v>627.66</v>
      </c>
      <c r="K3242" s="1">
        <f>Sales[[#This Row],[Total Sales]]-Sales[[#This Row],[Cost price]]</f>
        <v>17973.14</v>
      </c>
      <c r="L3242" s="1" t="str">
        <f>TEXT(Sales[[#This Row],[Date and Time]],"dddd")</f>
        <v>Tuesday</v>
      </c>
      <c r="M3242" s="1" t="str">
        <f>TEXT(Sales[[#This Row],[Date and Time]],"mm")</f>
        <v>06</v>
      </c>
      <c r="N3242" s="10" t="str">
        <f>TEXT(Sales[[#This Row],[Date and Time]],"mmmm")</f>
        <v>June</v>
      </c>
    </row>
    <row r="3243" spans="1:14" x14ac:dyDescent="0.3">
      <c r="A3243" s="1" t="s">
        <v>6711</v>
      </c>
      <c r="B3243" s="2">
        <v>45501.769479166665</v>
      </c>
      <c r="C3243" s="1" t="s">
        <v>3424</v>
      </c>
      <c r="D3243" s="1" t="s">
        <v>423</v>
      </c>
      <c r="E3243" s="1" t="s">
        <v>3464</v>
      </c>
      <c r="F3243" s="1" t="s">
        <v>3462</v>
      </c>
      <c r="G3243" s="1">
        <v>88.76</v>
      </c>
      <c r="H3243" s="1">
        <v>1</v>
      </c>
      <c r="I3243" s="1">
        <f>Sales[[#This Row],[Selling Price]]*H3243</f>
        <v>88.76</v>
      </c>
      <c r="J3243" s="1">
        <f>VLOOKUP(Sales[[#This Row],[Product ID]],Products[],4,0)</f>
        <v>485.76</v>
      </c>
      <c r="K3243" s="1">
        <f>Sales[[#This Row],[Total Sales]]-Sales[[#This Row],[Cost price]]</f>
        <v>-397</v>
      </c>
      <c r="L3243" s="1" t="str">
        <f>TEXT(Sales[[#This Row],[Date and Time]],"dddd")</f>
        <v>Sunday</v>
      </c>
      <c r="M3243" s="1" t="str">
        <f>TEXT(Sales[[#This Row],[Date and Time]],"mm")</f>
        <v>07</v>
      </c>
      <c r="N3243" s="10" t="str">
        <f>TEXT(Sales[[#This Row],[Date and Time]],"mmmm")</f>
        <v>July</v>
      </c>
    </row>
    <row r="3244" spans="1:14" x14ac:dyDescent="0.3">
      <c r="A3244" s="1" t="s">
        <v>6712</v>
      </c>
      <c r="B3244" s="2">
        <v>45476.749976851854</v>
      </c>
      <c r="C3244" s="1" t="s">
        <v>3381</v>
      </c>
      <c r="D3244" s="1" t="s">
        <v>2421</v>
      </c>
      <c r="E3244" s="1" t="s">
        <v>3471</v>
      </c>
      <c r="F3244" s="1" t="s">
        <v>3462</v>
      </c>
      <c r="G3244" s="1">
        <v>1320.37</v>
      </c>
      <c r="H3244" s="1">
        <v>5</v>
      </c>
      <c r="I3244" s="1">
        <f>Sales[[#This Row],[Selling Price]]*H3244</f>
        <v>6601.8499999999995</v>
      </c>
      <c r="J3244" s="1">
        <f>VLOOKUP(Sales[[#This Row],[Product ID]],Products[],4,0)</f>
        <v>505.04</v>
      </c>
      <c r="K3244" s="1">
        <f>Sales[[#This Row],[Total Sales]]-Sales[[#This Row],[Cost price]]</f>
        <v>6096.8099999999995</v>
      </c>
      <c r="L3244" s="1" t="str">
        <f>TEXT(Sales[[#This Row],[Date and Time]],"dddd")</f>
        <v>Wednesday</v>
      </c>
      <c r="M3244" s="1" t="str">
        <f>TEXT(Sales[[#This Row],[Date and Time]],"mm")</f>
        <v>07</v>
      </c>
      <c r="N3244" s="10" t="str">
        <f>TEXT(Sales[[#This Row],[Date and Time]],"mmmm")</f>
        <v>July</v>
      </c>
    </row>
    <row r="3245" spans="1:14" x14ac:dyDescent="0.3">
      <c r="A3245" s="1" t="s">
        <v>6713</v>
      </c>
      <c r="B3245" s="2">
        <v>45420.107789351852</v>
      </c>
      <c r="C3245" s="1" t="s">
        <v>3291</v>
      </c>
      <c r="D3245" s="1" t="s">
        <v>222</v>
      </c>
      <c r="E3245" s="1" t="s">
        <v>3466</v>
      </c>
      <c r="F3245" s="1" t="s">
        <v>3472</v>
      </c>
      <c r="G3245" s="1">
        <v>767.56</v>
      </c>
      <c r="H3245" s="1">
        <v>8</v>
      </c>
      <c r="I3245" s="1">
        <f>Sales[[#This Row],[Selling Price]]*H3245</f>
        <v>6140.48</v>
      </c>
      <c r="J3245" s="1">
        <f>VLOOKUP(Sales[[#This Row],[Product ID]],Products[],4,0)</f>
        <v>352.83</v>
      </c>
      <c r="K3245" s="1">
        <f>Sales[[#This Row],[Total Sales]]-Sales[[#This Row],[Cost price]]</f>
        <v>5787.65</v>
      </c>
      <c r="L3245" s="1" t="str">
        <f>TEXT(Sales[[#This Row],[Date and Time]],"dddd")</f>
        <v>Wednesday</v>
      </c>
      <c r="M3245" s="1" t="str">
        <f>TEXT(Sales[[#This Row],[Date and Time]],"mm")</f>
        <v>05</v>
      </c>
      <c r="N3245" s="10" t="str">
        <f>TEXT(Sales[[#This Row],[Date and Time]],"mmmm")</f>
        <v>May</v>
      </c>
    </row>
    <row r="3246" spans="1:14" x14ac:dyDescent="0.3">
      <c r="A3246" s="1" t="s">
        <v>6714</v>
      </c>
      <c r="B3246" s="2">
        <v>45586.75640046296</v>
      </c>
      <c r="C3246" s="1" t="s">
        <v>3250</v>
      </c>
      <c r="D3246" s="1" t="s">
        <v>1644</v>
      </c>
      <c r="E3246" s="1" t="s">
        <v>3479</v>
      </c>
      <c r="F3246" s="1" t="s">
        <v>3469</v>
      </c>
      <c r="G3246" s="1">
        <v>1647.03</v>
      </c>
      <c r="H3246" s="1">
        <v>1</v>
      </c>
      <c r="I3246" s="1">
        <f>Sales[[#This Row],[Selling Price]]*H3246</f>
        <v>1647.03</v>
      </c>
      <c r="J3246" s="1">
        <f>VLOOKUP(Sales[[#This Row],[Product ID]],Products[],4,0)</f>
        <v>114.47</v>
      </c>
      <c r="K3246" s="1">
        <f>Sales[[#This Row],[Total Sales]]-Sales[[#This Row],[Cost price]]</f>
        <v>1532.56</v>
      </c>
      <c r="L3246" s="1" t="str">
        <f>TEXT(Sales[[#This Row],[Date and Time]],"dddd")</f>
        <v>Monday</v>
      </c>
      <c r="M3246" s="1" t="str">
        <f>TEXT(Sales[[#This Row],[Date and Time]],"mm")</f>
        <v>10</v>
      </c>
      <c r="N3246" s="10" t="str">
        <f>TEXT(Sales[[#This Row],[Date and Time]],"mmmm")</f>
        <v>October</v>
      </c>
    </row>
    <row r="3247" spans="1:14" x14ac:dyDescent="0.3">
      <c r="A3247" s="1" t="s">
        <v>6715</v>
      </c>
      <c r="B3247" s="2">
        <v>45407.190983796296</v>
      </c>
      <c r="C3247" s="1" t="s">
        <v>3344</v>
      </c>
      <c r="D3247" s="1" t="s">
        <v>150</v>
      </c>
      <c r="E3247" s="1" t="s">
        <v>3479</v>
      </c>
      <c r="F3247" s="1" t="s">
        <v>3467</v>
      </c>
      <c r="G3247" s="1">
        <v>741.98</v>
      </c>
      <c r="H3247" s="1">
        <v>3</v>
      </c>
      <c r="I3247" s="1">
        <f>Sales[[#This Row],[Selling Price]]*H3247</f>
        <v>2225.94</v>
      </c>
      <c r="J3247" s="1">
        <f>VLOOKUP(Sales[[#This Row],[Product ID]],Products[],4,0)</f>
        <v>814.84</v>
      </c>
      <c r="K3247" s="1">
        <f>Sales[[#This Row],[Total Sales]]-Sales[[#This Row],[Cost price]]</f>
        <v>1411.1</v>
      </c>
      <c r="L3247" s="1" t="str">
        <f>TEXT(Sales[[#This Row],[Date and Time]],"dddd")</f>
        <v>Thursday</v>
      </c>
      <c r="M3247" s="1" t="str">
        <f>TEXT(Sales[[#This Row],[Date and Time]],"mm")</f>
        <v>04</v>
      </c>
      <c r="N3247" s="10" t="str">
        <f>TEXT(Sales[[#This Row],[Date and Time]],"mmmm")</f>
        <v>April</v>
      </c>
    </row>
    <row r="3248" spans="1:14" x14ac:dyDescent="0.3">
      <c r="A3248" s="1" t="s">
        <v>6716</v>
      </c>
      <c r="B3248" s="2">
        <v>45341.032696759263</v>
      </c>
      <c r="C3248" s="1" t="s">
        <v>3342</v>
      </c>
      <c r="D3248" s="1" t="s">
        <v>392</v>
      </c>
      <c r="E3248" s="1" t="s">
        <v>3479</v>
      </c>
      <c r="F3248" s="1" t="s">
        <v>3467</v>
      </c>
      <c r="G3248" s="1">
        <v>1908.3</v>
      </c>
      <c r="H3248" s="1">
        <v>7</v>
      </c>
      <c r="I3248" s="1">
        <f>Sales[[#This Row],[Selling Price]]*H3248</f>
        <v>13358.1</v>
      </c>
      <c r="J3248" s="1">
        <f>VLOOKUP(Sales[[#This Row],[Product ID]],Products[],4,0)</f>
        <v>961.3</v>
      </c>
      <c r="K3248" s="1">
        <f>Sales[[#This Row],[Total Sales]]-Sales[[#This Row],[Cost price]]</f>
        <v>12396.800000000001</v>
      </c>
      <c r="L3248" s="1" t="str">
        <f>TEXT(Sales[[#This Row],[Date and Time]],"dddd")</f>
        <v>Monday</v>
      </c>
      <c r="M3248" s="1" t="str">
        <f>TEXT(Sales[[#This Row],[Date and Time]],"mm")</f>
        <v>02</v>
      </c>
      <c r="N3248" s="10" t="str">
        <f>TEXT(Sales[[#This Row],[Date and Time]],"mmmm")</f>
        <v>February</v>
      </c>
    </row>
    <row r="3249" spans="1:14" x14ac:dyDescent="0.3">
      <c r="A3249" s="1" t="s">
        <v>6717</v>
      </c>
      <c r="B3249" s="2">
        <v>45379.052187499998</v>
      </c>
      <c r="C3249" s="1" t="s">
        <v>3330</v>
      </c>
      <c r="D3249" s="1" t="s">
        <v>2583</v>
      </c>
      <c r="E3249" s="1" t="s">
        <v>3471</v>
      </c>
      <c r="F3249" s="1" t="s">
        <v>3469</v>
      </c>
      <c r="G3249" s="1">
        <v>402.19</v>
      </c>
      <c r="H3249" s="1">
        <v>6</v>
      </c>
      <c r="I3249" s="1">
        <f>Sales[[#This Row],[Selling Price]]*H3249</f>
        <v>2413.14</v>
      </c>
      <c r="J3249" s="1">
        <f>VLOOKUP(Sales[[#This Row],[Product ID]],Products[],4,0)</f>
        <v>368.23</v>
      </c>
      <c r="K3249" s="1">
        <f>Sales[[#This Row],[Total Sales]]-Sales[[#This Row],[Cost price]]</f>
        <v>2044.9099999999999</v>
      </c>
      <c r="L3249" s="1" t="str">
        <f>TEXT(Sales[[#This Row],[Date and Time]],"dddd")</f>
        <v>Thursday</v>
      </c>
      <c r="M3249" s="1" t="str">
        <f>TEXT(Sales[[#This Row],[Date and Time]],"mm")</f>
        <v>03</v>
      </c>
      <c r="N3249" s="10" t="str">
        <f>TEXT(Sales[[#This Row],[Date and Time]],"mmmm")</f>
        <v>March</v>
      </c>
    </row>
    <row r="3250" spans="1:14" x14ac:dyDescent="0.3">
      <c r="A3250" s="1" t="s">
        <v>6718</v>
      </c>
      <c r="B3250" s="2">
        <v>45571.23542824074</v>
      </c>
      <c r="C3250" s="1" t="s">
        <v>3300</v>
      </c>
      <c r="D3250" s="1" t="s">
        <v>1798</v>
      </c>
      <c r="E3250" s="1" t="s">
        <v>3464</v>
      </c>
      <c r="F3250" s="1" t="s">
        <v>3467</v>
      </c>
      <c r="G3250" s="1">
        <v>1994.04</v>
      </c>
      <c r="H3250" s="1">
        <v>3</v>
      </c>
      <c r="I3250" s="1">
        <f>Sales[[#This Row],[Selling Price]]*H3250</f>
        <v>5982.12</v>
      </c>
      <c r="J3250" s="1">
        <f>VLOOKUP(Sales[[#This Row],[Product ID]],Products[],4,0)</f>
        <v>762.05</v>
      </c>
      <c r="K3250" s="1">
        <f>Sales[[#This Row],[Total Sales]]-Sales[[#This Row],[Cost price]]</f>
        <v>5220.07</v>
      </c>
      <c r="L3250" s="1" t="str">
        <f>TEXT(Sales[[#This Row],[Date and Time]],"dddd")</f>
        <v>Sunday</v>
      </c>
      <c r="M3250" s="1" t="str">
        <f>TEXT(Sales[[#This Row],[Date and Time]],"mm")</f>
        <v>10</v>
      </c>
      <c r="N3250" s="10" t="str">
        <f>TEXT(Sales[[#This Row],[Date and Time]],"mmmm")</f>
        <v>October</v>
      </c>
    </row>
    <row r="3251" spans="1:14" x14ac:dyDescent="0.3">
      <c r="A3251" s="1" t="s">
        <v>6719</v>
      </c>
      <c r="B3251" s="2">
        <v>45411.190138888887</v>
      </c>
      <c r="C3251" s="1" t="s">
        <v>3333</v>
      </c>
      <c r="D3251" s="1" t="s">
        <v>2298</v>
      </c>
      <c r="E3251" s="1" t="s">
        <v>3471</v>
      </c>
      <c r="F3251" s="1" t="s">
        <v>3469</v>
      </c>
      <c r="G3251" s="1">
        <v>1806.35</v>
      </c>
      <c r="H3251" s="1">
        <v>8</v>
      </c>
      <c r="I3251" s="1">
        <f>Sales[[#This Row],[Selling Price]]*H3251</f>
        <v>14450.8</v>
      </c>
      <c r="J3251" s="1">
        <f>VLOOKUP(Sales[[#This Row],[Product ID]],Products[],4,0)</f>
        <v>783.02</v>
      </c>
      <c r="K3251" s="1">
        <f>Sales[[#This Row],[Total Sales]]-Sales[[#This Row],[Cost price]]</f>
        <v>13667.779999999999</v>
      </c>
      <c r="L3251" s="1" t="str">
        <f>TEXT(Sales[[#This Row],[Date and Time]],"dddd")</f>
        <v>Monday</v>
      </c>
      <c r="M3251" s="1" t="str">
        <f>TEXT(Sales[[#This Row],[Date and Time]],"mm")</f>
        <v>04</v>
      </c>
      <c r="N3251" s="10" t="str">
        <f>TEXT(Sales[[#This Row],[Date and Time]],"mmmm")</f>
        <v>April</v>
      </c>
    </row>
    <row r="3252" spans="1:14" x14ac:dyDescent="0.3">
      <c r="A3252" s="1" t="s">
        <v>6720</v>
      </c>
      <c r="B3252" s="2">
        <v>45505.043622685182</v>
      </c>
      <c r="C3252" s="1" t="s">
        <v>3306</v>
      </c>
      <c r="D3252" s="1" t="s">
        <v>2831</v>
      </c>
      <c r="E3252" s="1" t="s">
        <v>3479</v>
      </c>
      <c r="F3252" s="1" t="s">
        <v>3467</v>
      </c>
      <c r="G3252" s="1">
        <v>897.29</v>
      </c>
      <c r="H3252" s="1">
        <v>2</v>
      </c>
      <c r="I3252" s="1">
        <f>Sales[[#This Row],[Selling Price]]*H3252</f>
        <v>1794.58</v>
      </c>
      <c r="J3252" s="1">
        <f>VLOOKUP(Sales[[#This Row],[Product ID]],Products[],4,0)</f>
        <v>914.29</v>
      </c>
      <c r="K3252" s="1">
        <f>Sales[[#This Row],[Total Sales]]-Sales[[#This Row],[Cost price]]</f>
        <v>880.29</v>
      </c>
      <c r="L3252" s="1" t="str">
        <f>TEXT(Sales[[#This Row],[Date and Time]],"dddd")</f>
        <v>Thursday</v>
      </c>
      <c r="M3252" s="1" t="str">
        <f>TEXT(Sales[[#This Row],[Date and Time]],"mm")</f>
        <v>08</v>
      </c>
      <c r="N3252" s="10" t="str">
        <f>TEXT(Sales[[#This Row],[Date and Time]],"mmmm")</f>
        <v>August</v>
      </c>
    </row>
    <row r="3253" spans="1:14" x14ac:dyDescent="0.3">
      <c r="A3253" s="1" t="s">
        <v>6721</v>
      </c>
      <c r="B3253" s="2">
        <v>45318.536377314813</v>
      </c>
      <c r="C3253" s="1" t="s">
        <v>3444</v>
      </c>
      <c r="D3253" s="1" t="s">
        <v>1367</v>
      </c>
      <c r="E3253" s="1" t="s">
        <v>3479</v>
      </c>
      <c r="F3253" s="1" t="s">
        <v>3469</v>
      </c>
      <c r="G3253" s="1">
        <v>758.89</v>
      </c>
      <c r="H3253" s="1">
        <v>5</v>
      </c>
      <c r="I3253" s="1">
        <f>Sales[[#This Row],[Selling Price]]*H3253</f>
        <v>3794.45</v>
      </c>
      <c r="J3253" s="1">
        <f>VLOOKUP(Sales[[#This Row],[Product ID]],Products[],4,0)</f>
        <v>148.63</v>
      </c>
      <c r="K3253" s="1">
        <f>Sales[[#This Row],[Total Sales]]-Sales[[#This Row],[Cost price]]</f>
        <v>3645.8199999999997</v>
      </c>
      <c r="L3253" s="1" t="str">
        <f>TEXT(Sales[[#This Row],[Date and Time]],"dddd")</f>
        <v>Saturday</v>
      </c>
      <c r="M3253" s="1" t="str">
        <f>TEXT(Sales[[#This Row],[Date and Time]],"mm")</f>
        <v>01</v>
      </c>
      <c r="N3253" s="10" t="str">
        <f>TEXT(Sales[[#This Row],[Date and Time]],"mmmm")</f>
        <v>January</v>
      </c>
    </row>
    <row r="3254" spans="1:14" x14ac:dyDescent="0.3">
      <c r="A3254" s="1" t="s">
        <v>6722</v>
      </c>
      <c r="B3254" s="2">
        <v>45549.979907407411</v>
      </c>
      <c r="C3254" s="1" t="s">
        <v>3414</v>
      </c>
      <c r="D3254" s="1" t="s">
        <v>2837</v>
      </c>
      <c r="E3254" s="1" t="s">
        <v>3479</v>
      </c>
      <c r="F3254" s="1" t="s">
        <v>3467</v>
      </c>
      <c r="G3254" s="1">
        <v>390.75</v>
      </c>
      <c r="H3254" s="1">
        <v>8</v>
      </c>
      <c r="I3254" s="1">
        <f>Sales[[#This Row],[Selling Price]]*H3254</f>
        <v>3126</v>
      </c>
      <c r="J3254" s="1">
        <f>VLOOKUP(Sales[[#This Row],[Product ID]],Products[],4,0)</f>
        <v>859.01</v>
      </c>
      <c r="K3254" s="1">
        <f>Sales[[#This Row],[Total Sales]]-Sales[[#This Row],[Cost price]]</f>
        <v>2266.9899999999998</v>
      </c>
      <c r="L3254" s="1" t="str">
        <f>TEXT(Sales[[#This Row],[Date and Time]],"dddd")</f>
        <v>Saturday</v>
      </c>
      <c r="M3254" s="1" t="str">
        <f>TEXT(Sales[[#This Row],[Date and Time]],"mm")</f>
        <v>09</v>
      </c>
      <c r="N3254" s="10" t="str">
        <f>TEXT(Sales[[#This Row],[Date and Time]],"mmmm")</f>
        <v>September</v>
      </c>
    </row>
    <row r="3255" spans="1:14" x14ac:dyDescent="0.3">
      <c r="A3255" s="1" t="s">
        <v>6723</v>
      </c>
      <c r="B3255" s="2">
        <v>45518.560590277775</v>
      </c>
      <c r="C3255" s="1" t="s">
        <v>3369</v>
      </c>
      <c r="D3255" s="1" t="s">
        <v>615</v>
      </c>
      <c r="E3255" s="1" t="s">
        <v>3479</v>
      </c>
      <c r="F3255" s="1" t="s">
        <v>3462</v>
      </c>
      <c r="G3255" s="1">
        <v>1838.85</v>
      </c>
      <c r="H3255" s="1">
        <v>3</v>
      </c>
      <c r="I3255" s="1">
        <f>Sales[[#This Row],[Selling Price]]*H3255</f>
        <v>5516.5499999999993</v>
      </c>
      <c r="J3255" s="1">
        <f>VLOOKUP(Sales[[#This Row],[Product ID]],Products[],4,0)</f>
        <v>417.49</v>
      </c>
      <c r="K3255" s="1">
        <f>Sales[[#This Row],[Total Sales]]-Sales[[#This Row],[Cost price]]</f>
        <v>5099.0599999999995</v>
      </c>
      <c r="L3255" s="1" t="str">
        <f>TEXT(Sales[[#This Row],[Date and Time]],"dddd")</f>
        <v>Wednesday</v>
      </c>
      <c r="M3255" s="1" t="str">
        <f>TEXT(Sales[[#This Row],[Date and Time]],"mm")</f>
        <v>08</v>
      </c>
      <c r="N3255" s="10" t="str">
        <f>TEXT(Sales[[#This Row],[Date and Time]],"mmmm")</f>
        <v>August</v>
      </c>
    </row>
    <row r="3256" spans="1:14" x14ac:dyDescent="0.3">
      <c r="A3256" s="1" t="s">
        <v>6724</v>
      </c>
      <c r="B3256" s="2">
        <v>45540.062256944446</v>
      </c>
      <c r="C3256" s="1" t="s">
        <v>3345</v>
      </c>
      <c r="D3256" s="1" t="s">
        <v>2010</v>
      </c>
      <c r="E3256" s="1" t="s">
        <v>3479</v>
      </c>
      <c r="F3256" s="1" t="s">
        <v>3467</v>
      </c>
      <c r="G3256" s="1">
        <v>466.31</v>
      </c>
      <c r="H3256" s="1">
        <v>2</v>
      </c>
      <c r="I3256" s="1">
        <f>Sales[[#This Row],[Selling Price]]*H3256</f>
        <v>932.62</v>
      </c>
      <c r="J3256" s="1">
        <f>VLOOKUP(Sales[[#This Row],[Product ID]],Products[],4,0)</f>
        <v>762.47</v>
      </c>
      <c r="K3256" s="1">
        <f>Sales[[#This Row],[Total Sales]]-Sales[[#This Row],[Cost price]]</f>
        <v>170.14999999999998</v>
      </c>
      <c r="L3256" s="1" t="str">
        <f>TEXT(Sales[[#This Row],[Date and Time]],"dddd")</f>
        <v>Thursday</v>
      </c>
      <c r="M3256" s="1" t="str">
        <f>TEXT(Sales[[#This Row],[Date and Time]],"mm")</f>
        <v>09</v>
      </c>
      <c r="N3256" s="10" t="str">
        <f>TEXT(Sales[[#This Row],[Date and Time]],"mmmm")</f>
        <v>September</v>
      </c>
    </row>
    <row r="3257" spans="1:14" x14ac:dyDescent="0.3">
      <c r="A3257" s="1" t="s">
        <v>6725</v>
      </c>
      <c r="B3257" s="2">
        <v>45526.892164351855</v>
      </c>
      <c r="C3257" s="1" t="s">
        <v>3385</v>
      </c>
      <c r="D3257" s="1" t="s">
        <v>2230</v>
      </c>
      <c r="E3257" s="1" t="s">
        <v>3464</v>
      </c>
      <c r="F3257" s="1" t="s">
        <v>3472</v>
      </c>
      <c r="G3257" s="1">
        <v>771.27</v>
      </c>
      <c r="H3257" s="1">
        <v>8</v>
      </c>
      <c r="I3257" s="1">
        <f>Sales[[#This Row],[Selling Price]]*H3257</f>
        <v>6170.16</v>
      </c>
      <c r="J3257" s="1">
        <f>VLOOKUP(Sales[[#This Row],[Product ID]],Products[],4,0)</f>
        <v>28.1</v>
      </c>
      <c r="K3257" s="1">
        <f>Sales[[#This Row],[Total Sales]]-Sales[[#This Row],[Cost price]]</f>
        <v>6142.0599999999995</v>
      </c>
      <c r="L3257" s="1" t="str">
        <f>TEXT(Sales[[#This Row],[Date and Time]],"dddd")</f>
        <v>Thursday</v>
      </c>
      <c r="M3257" s="1" t="str">
        <f>TEXT(Sales[[#This Row],[Date and Time]],"mm")</f>
        <v>08</v>
      </c>
      <c r="N3257" s="10" t="str">
        <f>TEXT(Sales[[#This Row],[Date and Time]],"mmmm")</f>
        <v>August</v>
      </c>
    </row>
    <row r="3258" spans="1:14" x14ac:dyDescent="0.3">
      <c r="A3258" s="1" t="s">
        <v>6726</v>
      </c>
      <c r="B3258" s="2">
        <v>45604.427673611113</v>
      </c>
      <c r="C3258" s="1" t="s">
        <v>3321</v>
      </c>
      <c r="D3258" s="1" t="s">
        <v>2307</v>
      </c>
      <c r="E3258" s="1" t="s">
        <v>3479</v>
      </c>
      <c r="F3258" s="1" t="s">
        <v>3467</v>
      </c>
      <c r="G3258" s="1">
        <v>1911.67</v>
      </c>
      <c r="H3258" s="1">
        <v>10</v>
      </c>
      <c r="I3258" s="1">
        <f>Sales[[#This Row],[Selling Price]]*H3258</f>
        <v>19116.7</v>
      </c>
      <c r="J3258" s="1">
        <f>VLOOKUP(Sales[[#This Row],[Product ID]],Products[],4,0)</f>
        <v>57.64</v>
      </c>
      <c r="K3258" s="1">
        <f>Sales[[#This Row],[Total Sales]]-Sales[[#This Row],[Cost price]]</f>
        <v>19059.060000000001</v>
      </c>
      <c r="L3258" s="1" t="str">
        <f>TEXT(Sales[[#This Row],[Date and Time]],"dddd")</f>
        <v>Friday</v>
      </c>
      <c r="M3258" s="1" t="str">
        <f>TEXT(Sales[[#This Row],[Date and Time]],"mm")</f>
        <v>11</v>
      </c>
      <c r="N3258" s="10" t="str">
        <f>TEXT(Sales[[#This Row],[Date and Time]],"mmmm")</f>
        <v>November</v>
      </c>
    </row>
    <row r="3259" spans="1:14" x14ac:dyDescent="0.3">
      <c r="A3259" s="1" t="s">
        <v>6727</v>
      </c>
      <c r="B3259" s="2">
        <v>45573.745659722219</v>
      </c>
      <c r="C3259" s="1" t="s">
        <v>3350</v>
      </c>
      <c r="D3259" s="1" t="s">
        <v>2925</v>
      </c>
      <c r="E3259" s="1" t="s">
        <v>3479</v>
      </c>
      <c r="F3259" s="1" t="s">
        <v>3469</v>
      </c>
      <c r="G3259" s="1">
        <v>1718.81</v>
      </c>
      <c r="H3259" s="1">
        <v>4</v>
      </c>
      <c r="I3259" s="1">
        <f>Sales[[#This Row],[Selling Price]]*H3259</f>
        <v>6875.24</v>
      </c>
      <c r="J3259" s="1">
        <f>VLOOKUP(Sales[[#This Row],[Product ID]],Products[],4,0)</f>
        <v>943.24</v>
      </c>
      <c r="K3259" s="1">
        <f>Sales[[#This Row],[Total Sales]]-Sales[[#This Row],[Cost price]]</f>
        <v>5932</v>
      </c>
      <c r="L3259" s="1" t="str">
        <f>TEXT(Sales[[#This Row],[Date and Time]],"dddd")</f>
        <v>Tuesday</v>
      </c>
      <c r="M3259" s="1" t="str">
        <f>TEXT(Sales[[#This Row],[Date and Time]],"mm")</f>
        <v>10</v>
      </c>
      <c r="N3259" s="10" t="str">
        <f>TEXT(Sales[[#This Row],[Date and Time]],"mmmm")</f>
        <v>October</v>
      </c>
    </row>
    <row r="3260" spans="1:14" x14ac:dyDescent="0.3">
      <c r="A3260" s="1" t="s">
        <v>6728</v>
      </c>
      <c r="B3260" s="2">
        <v>45579.741550925923</v>
      </c>
      <c r="C3260" s="1" t="s">
        <v>3261</v>
      </c>
      <c r="D3260" s="1" t="s">
        <v>2647</v>
      </c>
      <c r="E3260" s="1" t="s">
        <v>3461</v>
      </c>
      <c r="F3260" s="1" t="s">
        <v>3469</v>
      </c>
      <c r="G3260" s="1">
        <v>176.74</v>
      </c>
      <c r="H3260" s="1">
        <v>6</v>
      </c>
      <c r="I3260" s="1">
        <f>Sales[[#This Row],[Selling Price]]*H3260</f>
        <v>1060.44</v>
      </c>
      <c r="J3260" s="1">
        <f>VLOOKUP(Sales[[#This Row],[Product ID]],Products[],4,0)</f>
        <v>950.81</v>
      </c>
      <c r="K3260" s="1">
        <f>Sales[[#This Row],[Total Sales]]-Sales[[#This Row],[Cost price]]</f>
        <v>109.63000000000011</v>
      </c>
      <c r="L3260" s="1" t="str">
        <f>TEXT(Sales[[#This Row],[Date and Time]],"dddd")</f>
        <v>Monday</v>
      </c>
      <c r="M3260" s="1" t="str">
        <f>TEXT(Sales[[#This Row],[Date and Time]],"mm")</f>
        <v>10</v>
      </c>
      <c r="N3260" s="10" t="str">
        <f>TEXT(Sales[[#This Row],[Date and Time]],"mmmm")</f>
        <v>October</v>
      </c>
    </row>
    <row r="3261" spans="1:14" x14ac:dyDescent="0.3">
      <c r="A3261" s="1" t="s">
        <v>6729</v>
      </c>
      <c r="B3261" s="2">
        <v>45513.562835648147</v>
      </c>
      <c r="C3261" s="1" t="s">
        <v>3269</v>
      </c>
      <c r="D3261" s="1" t="s">
        <v>2270</v>
      </c>
      <c r="E3261" s="1" t="s">
        <v>3466</v>
      </c>
      <c r="F3261" s="1" t="s">
        <v>3476</v>
      </c>
      <c r="G3261" s="1">
        <v>271.89999999999998</v>
      </c>
      <c r="H3261" s="1">
        <v>2</v>
      </c>
      <c r="I3261" s="1">
        <f>Sales[[#This Row],[Selling Price]]*H3261</f>
        <v>543.79999999999995</v>
      </c>
      <c r="J3261" s="1">
        <f>VLOOKUP(Sales[[#This Row],[Product ID]],Products[],4,0)</f>
        <v>627.66</v>
      </c>
      <c r="K3261" s="1">
        <f>Sales[[#This Row],[Total Sales]]-Sales[[#This Row],[Cost price]]</f>
        <v>-83.860000000000014</v>
      </c>
      <c r="L3261" s="1" t="str">
        <f>TEXT(Sales[[#This Row],[Date and Time]],"dddd")</f>
        <v>Friday</v>
      </c>
      <c r="M3261" s="1" t="str">
        <f>TEXT(Sales[[#This Row],[Date and Time]],"mm")</f>
        <v>08</v>
      </c>
      <c r="N3261" s="10" t="str">
        <f>TEXT(Sales[[#This Row],[Date and Time]],"mmmm")</f>
        <v>August</v>
      </c>
    </row>
    <row r="3262" spans="1:14" x14ac:dyDescent="0.3">
      <c r="A3262" s="1" t="s">
        <v>6730</v>
      </c>
      <c r="B3262" s="2">
        <v>45472.41333333333</v>
      </c>
      <c r="C3262" s="1" t="s">
        <v>3325</v>
      </c>
      <c r="D3262" s="1" t="s">
        <v>3109</v>
      </c>
      <c r="E3262" s="1" t="s">
        <v>3461</v>
      </c>
      <c r="F3262" s="1" t="s">
        <v>3476</v>
      </c>
      <c r="G3262" s="1">
        <v>1701.93</v>
      </c>
      <c r="H3262" s="1">
        <v>10</v>
      </c>
      <c r="I3262" s="1">
        <f>Sales[[#This Row],[Selling Price]]*H3262</f>
        <v>17019.3</v>
      </c>
      <c r="J3262" s="1">
        <f>VLOOKUP(Sales[[#This Row],[Product ID]],Products[],4,0)</f>
        <v>670.34</v>
      </c>
      <c r="K3262" s="1">
        <f>Sales[[#This Row],[Total Sales]]-Sales[[#This Row],[Cost price]]</f>
        <v>16348.96</v>
      </c>
      <c r="L3262" s="1" t="str">
        <f>TEXT(Sales[[#This Row],[Date and Time]],"dddd")</f>
        <v>Saturday</v>
      </c>
      <c r="M3262" s="1" t="str">
        <f>TEXT(Sales[[#This Row],[Date and Time]],"mm")</f>
        <v>06</v>
      </c>
      <c r="N3262" s="10" t="str">
        <f>TEXT(Sales[[#This Row],[Date and Time]],"mmmm")</f>
        <v>June</v>
      </c>
    </row>
    <row r="3263" spans="1:14" x14ac:dyDescent="0.3">
      <c r="A3263" s="1" t="s">
        <v>6731</v>
      </c>
      <c r="B3263" s="2">
        <v>45336.042511574073</v>
      </c>
      <c r="C3263" s="1" t="s">
        <v>3405</v>
      </c>
      <c r="D3263" s="1" t="s">
        <v>2871</v>
      </c>
      <c r="E3263" s="1" t="s">
        <v>3466</v>
      </c>
      <c r="F3263" s="1" t="s">
        <v>3476</v>
      </c>
      <c r="G3263" s="1">
        <v>35.08</v>
      </c>
      <c r="H3263" s="1">
        <v>7</v>
      </c>
      <c r="I3263" s="1">
        <f>Sales[[#This Row],[Selling Price]]*H3263</f>
        <v>245.56</v>
      </c>
      <c r="J3263" s="1">
        <f>VLOOKUP(Sales[[#This Row],[Product ID]],Products[],4,0)</f>
        <v>143.38</v>
      </c>
      <c r="K3263" s="1">
        <f>Sales[[#This Row],[Total Sales]]-Sales[[#This Row],[Cost price]]</f>
        <v>102.18</v>
      </c>
      <c r="L3263" s="1" t="str">
        <f>TEXT(Sales[[#This Row],[Date and Time]],"dddd")</f>
        <v>Wednesday</v>
      </c>
      <c r="M3263" s="1" t="str">
        <f>TEXT(Sales[[#This Row],[Date and Time]],"mm")</f>
        <v>02</v>
      </c>
      <c r="N3263" s="10" t="str">
        <f>TEXT(Sales[[#This Row],[Date and Time]],"mmmm")</f>
        <v>February</v>
      </c>
    </row>
    <row r="3264" spans="1:14" x14ac:dyDescent="0.3">
      <c r="A3264" s="1" t="s">
        <v>6732</v>
      </c>
      <c r="B3264" s="2">
        <v>45410.978310185186</v>
      </c>
      <c r="C3264" s="1" t="s">
        <v>3399</v>
      </c>
      <c r="D3264" s="1" t="s">
        <v>2467</v>
      </c>
      <c r="E3264" s="1" t="s">
        <v>3466</v>
      </c>
      <c r="F3264" s="1" t="s">
        <v>3467</v>
      </c>
      <c r="G3264" s="1">
        <v>1116.5999999999999</v>
      </c>
      <c r="H3264" s="1">
        <v>10</v>
      </c>
      <c r="I3264" s="1">
        <f>Sales[[#This Row],[Selling Price]]*H3264</f>
        <v>11166</v>
      </c>
      <c r="J3264" s="1">
        <f>VLOOKUP(Sales[[#This Row],[Product ID]],Products[],4,0)</f>
        <v>687.22</v>
      </c>
      <c r="K3264" s="1">
        <f>Sales[[#This Row],[Total Sales]]-Sales[[#This Row],[Cost price]]</f>
        <v>10478.780000000001</v>
      </c>
      <c r="L3264" s="1" t="str">
        <f>TEXT(Sales[[#This Row],[Date and Time]],"dddd")</f>
        <v>Sunday</v>
      </c>
      <c r="M3264" s="1" t="str">
        <f>TEXT(Sales[[#This Row],[Date and Time]],"mm")</f>
        <v>04</v>
      </c>
      <c r="N3264" s="10" t="str">
        <f>TEXT(Sales[[#This Row],[Date and Time]],"mmmm")</f>
        <v>April</v>
      </c>
    </row>
    <row r="3265" spans="1:14" x14ac:dyDescent="0.3">
      <c r="A3265" s="1" t="s">
        <v>6733</v>
      </c>
      <c r="B3265" s="2">
        <v>45354.617037037038</v>
      </c>
      <c r="C3265" s="1" t="s">
        <v>3426</v>
      </c>
      <c r="D3265" s="1" t="s">
        <v>2388</v>
      </c>
      <c r="E3265" s="1" t="s">
        <v>3464</v>
      </c>
      <c r="F3265" s="1" t="s">
        <v>3472</v>
      </c>
      <c r="G3265" s="1">
        <v>1289.08</v>
      </c>
      <c r="H3265" s="1">
        <v>1</v>
      </c>
      <c r="I3265" s="1">
        <f>Sales[[#This Row],[Selling Price]]*H3265</f>
        <v>1289.08</v>
      </c>
      <c r="J3265" s="1">
        <f>VLOOKUP(Sales[[#This Row],[Product ID]],Products[],4,0)</f>
        <v>18.7</v>
      </c>
      <c r="K3265" s="1">
        <f>Sales[[#This Row],[Total Sales]]-Sales[[#This Row],[Cost price]]</f>
        <v>1270.3799999999999</v>
      </c>
      <c r="L3265" s="1" t="str">
        <f>TEXT(Sales[[#This Row],[Date and Time]],"dddd")</f>
        <v>Sunday</v>
      </c>
      <c r="M3265" s="1" t="str">
        <f>TEXT(Sales[[#This Row],[Date and Time]],"mm")</f>
        <v>03</v>
      </c>
      <c r="N3265" s="10" t="str">
        <f>TEXT(Sales[[#This Row],[Date and Time]],"mmmm")</f>
        <v>March</v>
      </c>
    </row>
    <row r="3266" spans="1:14" x14ac:dyDescent="0.3">
      <c r="A3266" s="1" t="s">
        <v>6734</v>
      </c>
      <c r="B3266" s="2">
        <v>45295.975381944445</v>
      </c>
      <c r="C3266" s="1" t="s">
        <v>3399</v>
      </c>
      <c r="D3266" s="1" t="s">
        <v>1482</v>
      </c>
      <c r="E3266" s="1" t="s">
        <v>3466</v>
      </c>
      <c r="F3266" s="1" t="s">
        <v>3462</v>
      </c>
      <c r="G3266" s="1">
        <v>185.41</v>
      </c>
      <c r="H3266" s="1">
        <v>3</v>
      </c>
      <c r="I3266" s="1">
        <f>Sales[[#This Row],[Selling Price]]*H3266</f>
        <v>556.23</v>
      </c>
      <c r="J3266" s="1">
        <f>VLOOKUP(Sales[[#This Row],[Product ID]],Products[],4,0)</f>
        <v>687.22</v>
      </c>
      <c r="K3266" s="1">
        <f>Sales[[#This Row],[Total Sales]]-Sales[[#This Row],[Cost price]]</f>
        <v>-130.99</v>
      </c>
      <c r="L3266" s="1" t="str">
        <f>TEXT(Sales[[#This Row],[Date and Time]],"dddd")</f>
        <v>Thursday</v>
      </c>
      <c r="M3266" s="1" t="str">
        <f>TEXT(Sales[[#This Row],[Date and Time]],"mm")</f>
        <v>01</v>
      </c>
      <c r="N3266" s="10" t="str">
        <f>TEXT(Sales[[#This Row],[Date and Time]],"mmmm")</f>
        <v>January</v>
      </c>
    </row>
    <row r="3267" spans="1:14" x14ac:dyDescent="0.3">
      <c r="A3267" s="1" t="s">
        <v>6735</v>
      </c>
      <c r="B3267" s="2">
        <v>45557.88077546296</v>
      </c>
      <c r="C3267" s="1" t="s">
        <v>3249</v>
      </c>
      <c r="D3267" s="1" t="s">
        <v>558</v>
      </c>
      <c r="E3267" s="1" t="s">
        <v>3464</v>
      </c>
      <c r="F3267" s="1" t="s">
        <v>3476</v>
      </c>
      <c r="G3267" s="1">
        <v>1954.96</v>
      </c>
      <c r="H3267" s="1">
        <v>10</v>
      </c>
      <c r="I3267" s="1">
        <f>Sales[[#This Row],[Selling Price]]*H3267</f>
        <v>19549.599999999999</v>
      </c>
      <c r="J3267" s="1">
        <f>VLOOKUP(Sales[[#This Row],[Product ID]],Products[],4,0)</f>
        <v>866.87</v>
      </c>
      <c r="K3267" s="1">
        <f>Sales[[#This Row],[Total Sales]]-Sales[[#This Row],[Cost price]]</f>
        <v>18682.73</v>
      </c>
      <c r="L3267" s="1" t="str">
        <f>TEXT(Sales[[#This Row],[Date and Time]],"dddd")</f>
        <v>Sunday</v>
      </c>
      <c r="M3267" s="1" t="str">
        <f>TEXT(Sales[[#This Row],[Date and Time]],"mm")</f>
        <v>09</v>
      </c>
      <c r="N3267" s="10" t="str">
        <f>TEXT(Sales[[#This Row],[Date and Time]],"mmmm")</f>
        <v>September</v>
      </c>
    </row>
    <row r="3268" spans="1:14" x14ac:dyDescent="0.3">
      <c r="A3268" s="1" t="s">
        <v>6736</v>
      </c>
      <c r="B3268" s="2">
        <v>45473.84747685185</v>
      </c>
      <c r="C3268" s="1" t="s">
        <v>3245</v>
      </c>
      <c r="D3268" s="1" t="s">
        <v>1590</v>
      </c>
      <c r="E3268" s="1" t="s">
        <v>3466</v>
      </c>
      <c r="F3268" s="1" t="s">
        <v>3469</v>
      </c>
      <c r="G3268" s="1">
        <v>117.32</v>
      </c>
      <c r="H3268" s="1">
        <v>3</v>
      </c>
      <c r="I3268" s="1">
        <f>Sales[[#This Row],[Selling Price]]*H3268</f>
        <v>351.96</v>
      </c>
      <c r="J3268" s="1">
        <f>VLOOKUP(Sales[[#This Row],[Product ID]],Products[],4,0)</f>
        <v>188.4</v>
      </c>
      <c r="K3268" s="1">
        <f>Sales[[#This Row],[Total Sales]]-Sales[[#This Row],[Cost price]]</f>
        <v>163.55999999999997</v>
      </c>
      <c r="L3268" s="1" t="str">
        <f>TEXT(Sales[[#This Row],[Date and Time]],"dddd")</f>
        <v>Sunday</v>
      </c>
      <c r="M3268" s="1" t="str">
        <f>TEXT(Sales[[#This Row],[Date and Time]],"mm")</f>
        <v>06</v>
      </c>
      <c r="N3268" s="10" t="str">
        <f>TEXT(Sales[[#This Row],[Date and Time]],"mmmm")</f>
        <v>June</v>
      </c>
    </row>
    <row r="3269" spans="1:14" x14ac:dyDescent="0.3">
      <c r="A3269" s="1" t="s">
        <v>6737</v>
      </c>
      <c r="B3269" s="2">
        <v>45304.605034722219</v>
      </c>
      <c r="C3269" s="1" t="s">
        <v>3337</v>
      </c>
      <c r="D3269" s="1" t="s">
        <v>3094</v>
      </c>
      <c r="E3269" s="1" t="s">
        <v>3461</v>
      </c>
      <c r="F3269" s="1" t="s">
        <v>3467</v>
      </c>
      <c r="G3269" s="1">
        <v>1884.87</v>
      </c>
      <c r="H3269" s="1">
        <v>10</v>
      </c>
      <c r="I3269" s="1">
        <f>Sales[[#This Row],[Selling Price]]*H3269</f>
        <v>18848.699999999997</v>
      </c>
      <c r="J3269" s="1">
        <f>VLOOKUP(Sales[[#This Row],[Product ID]],Products[],4,0)</f>
        <v>899.57</v>
      </c>
      <c r="K3269" s="1">
        <f>Sales[[#This Row],[Total Sales]]-Sales[[#This Row],[Cost price]]</f>
        <v>17949.129999999997</v>
      </c>
      <c r="L3269" s="1" t="str">
        <f>TEXT(Sales[[#This Row],[Date and Time]],"dddd")</f>
        <v>Saturday</v>
      </c>
      <c r="M3269" s="1" t="str">
        <f>TEXT(Sales[[#This Row],[Date and Time]],"mm")</f>
        <v>01</v>
      </c>
      <c r="N3269" s="10" t="str">
        <f>TEXT(Sales[[#This Row],[Date and Time]],"mmmm")</f>
        <v>January</v>
      </c>
    </row>
    <row r="3270" spans="1:14" x14ac:dyDescent="0.3">
      <c r="A3270" s="1" t="s">
        <v>6738</v>
      </c>
      <c r="B3270" s="2">
        <v>45574.072916666664</v>
      </c>
      <c r="C3270" s="1" t="s">
        <v>3250</v>
      </c>
      <c r="D3270" s="1" t="s">
        <v>2325</v>
      </c>
      <c r="E3270" s="1" t="s">
        <v>3461</v>
      </c>
      <c r="F3270" s="1" t="s">
        <v>3469</v>
      </c>
      <c r="G3270" s="1">
        <v>793.6</v>
      </c>
      <c r="H3270" s="1">
        <v>4</v>
      </c>
      <c r="I3270" s="1">
        <f>Sales[[#This Row],[Selling Price]]*H3270</f>
        <v>3174.4</v>
      </c>
      <c r="J3270" s="1">
        <f>VLOOKUP(Sales[[#This Row],[Product ID]],Products[],4,0)</f>
        <v>114.47</v>
      </c>
      <c r="K3270" s="1">
        <f>Sales[[#This Row],[Total Sales]]-Sales[[#This Row],[Cost price]]</f>
        <v>3059.9300000000003</v>
      </c>
      <c r="L3270" s="1" t="str">
        <f>TEXT(Sales[[#This Row],[Date and Time]],"dddd")</f>
        <v>Wednesday</v>
      </c>
      <c r="M3270" s="1" t="str">
        <f>TEXT(Sales[[#This Row],[Date and Time]],"mm")</f>
        <v>10</v>
      </c>
      <c r="N3270" s="10" t="str">
        <f>TEXT(Sales[[#This Row],[Date and Time]],"mmmm")</f>
        <v>October</v>
      </c>
    </row>
    <row r="3271" spans="1:14" x14ac:dyDescent="0.3">
      <c r="A3271" s="1" t="s">
        <v>6739</v>
      </c>
      <c r="B3271" s="2">
        <v>45423.231134259258</v>
      </c>
      <c r="C3271" s="1" t="s">
        <v>3400</v>
      </c>
      <c r="D3271" s="1" t="s">
        <v>907</v>
      </c>
      <c r="E3271" s="1" t="s">
        <v>3466</v>
      </c>
      <c r="F3271" s="1" t="s">
        <v>3476</v>
      </c>
      <c r="G3271" s="1">
        <v>637.46</v>
      </c>
      <c r="H3271" s="1">
        <v>4</v>
      </c>
      <c r="I3271" s="1">
        <f>Sales[[#This Row],[Selling Price]]*H3271</f>
        <v>2549.84</v>
      </c>
      <c r="J3271" s="1">
        <f>VLOOKUP(Sales[[#This Row],[Product ID]],Products[],4,0)</f>
        <v>257.93</v>
      </c>
      <c r="K3271" s="1">
        <f>Sales[[#This Row],[Total Sales]]-Sales[[#This Row],[Cost price]]</f>
        <v>2291.9100000000003</v>
      </c>
      <c r="L3271" s="1" t="str">
        <f>TEXT(Sales[[#This Row],[Date and Time]],"dddd")</f>
        <v>Saturday</v>
      </c>
      <c r="M3271" s="1" t="str">
        <f>TEXT(Sales[[#This Row],[Date and Time]],"mm")</f>
        <v>05</v>
      </c>
      <c r="N3271" s="10" t="str">
        <f>TEXT(Sales[[#This Row],[Date and Time]],"mmmm")</f>
        <v>May</v>
      </c>
    </row>
    <row r="3272" spans="1:14" x14ac:dyDescent="0.3">
      <c r="A3272" s="1" t="s">
        <v>6740</v>
      </c>
      <c r="B3272" s="2">
        <v>45294.330208333333</v>
      </c>
      <c r="C3272" s="1" t="s">
        <v>3447</v>
      </c>
      <c r="D3272" s="1" t="s">
        <v>1427</v>
      </c>
      <c r="E3272" s="1" t="s">
        <v>3471</v>
      </c>
      <c r="F3272" s="1" t="s">
        <v>3472</v>
      </c>
      <c r="G3272" s="1">
        <v>1443.07</v>
      </c>
      <c r="H3272" s="1">
        <v>8</v>
      </c>
      <c r="I3272" s="1">
        <f>Sales[[#This Row],[Selling Price]]*H3272</f>
        <v>11544.56</v>
      </c>
      <c r="J3272" s="1">
        <f>VLOOKUP(Sales[[#This Row],[Product ID]],Products[],4,0)</f>
        <v>521.98</v>
      </c>
      <c r="K3272" s="1">
        <f>Sales[[#This Row],[Total Sales]]-Sales[[#This Row],[Cost price]]</f>
        <v>11022.58</v>
      </c>
      <c r="L3272" s="1" t="str">
        <f>TEXT(Sales[[#This Row],[Date and Time]],"dddd")</f>
        <v>Wednesday</v>
      </c>
      <c r="M3272" s="1" t="str">
        <f>TEXT(Sales[[#This Row],[Date and Time]],"mm")</f>
        <v>01</v>
      </c>
      <c r="N3272" s="10" t="str">
        <f>TEXT(Sales[[#This Row],[Date and Time]],"mmmm")</f>
        <v>January</v>
      </c>
    </row>
    <row r="3273" spans="1:14" x14ac:dyDescent="0.3">
      <c r="A3273" s="1" t="s">
        <v>6741</v>
      </c>
      <c r="B3273" s="2">
        <v>45388.906527777777</v>
      </c>
      <c r="C3273" s="1" t="s">
        <v>3395</v>
      </c>
      <c r="D3273" s="1" t="s">
        <v>1741</v>
      </c>
      <c r="E3273" s="1" t="s">
        <v>3471</v>
      </c>
      <c r="F3273" s="1" t="s">
        <v>3467</v>
      </c>
      <c r="G3273" s="1">
        <v>1444.5</v>
      </c>
      <c r="H3273" s="1">
        <v>5</v>
      </c>
      <c r="I3273" s="1">
        <f>Sales[[#This Row],[Selling Price]]*H3273</f>
        <v>7222.5</v>
      </c>
      <c r="J3273" s="1">
        <f>VLOOKUP(Sales[[#This Row],[Product ID]],Products[],4,0)</f>
        <v>102.72</v>
      </c>
      <c r="K3273" s="1">
        <f>Sales[[#This Row],[Total Sales]]-Sales[[#This Row],[Cost price]]</f>
        <v>7119.78</v>
      </c>
      <c r="L3273" s="1" t="str">
        <f>TEXT(Sales[[#This Row],[Date and Time]],"dddd")</f>
        <v>Saturday</v>
      </c>
      <c r="M3273" s="1" t="str">
        <f>TEXT(Sales[[#This Row],[Date and Time]],"mm")</f>
        <v>04</v>
      </c>
      <c r="N3273" s="10" t="str">
        <f>TEXT(Sales[[#This Row],[Date and Time]],"mmmm")</f>
        <v>April</v>
      </c>
    </row>
    <row r="3274" spans="1:14" x14ac:dyDescent="0.3">
      <c r="A3274" s="1" t="s">
        <v>6742</v>
      </c>
      <c r="B3274" s="2">
        <v>45512.969143518516</v>
      </c>
      <c r="C3274" s="1" t="s">
        <v>3429</v>
      </c>
      <c r="D3274" s="1" t="s">
        <v>1125</v>
      </c>
      <c r="E3274" s="1" t="s">
        <v>3466</v>
      </c>
      <c r="F3274" s="1" t="s">
        <v>3472</v>
      </c>
      <c r="G3274" s="1">
        <v>169.52</v>
      </c>
      <c r="H3274" s="1">
        <v>2</v>
      </c>
      <c r="I3274" s="1">
        <f>Sales[[#This Row],[Selling Price]]*H3274</f>
        <v>339.04</v>
      </c>
      <c r="J3274" s="1">
        <f>VLOOKUP(Sales[[#This Row],[Product ID]],Products[],4,0)</f>
        <v>653.88</v>
      </c>
      <c r="K3274" s="1">
        <f>Sales[[#This Row],[Total Sales]]-Sales[[#This Row],[Cost price]]</f>
        <v>-314.83999999999997</v>
      </c>
      <c r="L3274" s="1" t="str">
        <f>TEXT(Sales[[#This Row],[Date and Time]],"dddd")</f>
        <v>Thursday</v>
      </c>
      <c r="M3274" s="1" t="str">
        <f>TEXT(Sales[[#This Row],[Date and Time]],"mm")</f>
        <v>08</v>
      </c>
      <c r="N3274" s="10" t="str">
        <f>TEXT(Sales[[#This Row],[Date and Time]],"mmmm")</f>
        <v>August</v>
      </c>
    </row>
    <row r="3275" spans="1:14" x14ac:dyDescent="0.3">
      <c r="A3275" s="1" t="s">
        <v>6743</v>
      </c>
      <c r="B3275" s="2">
        <v>45328.374224537038</v>
      </c>
      <c r="C3275" s="1" t="s">
        <v>3429</v>
      </c>
      <c r="D3275" s="1" t="s">
        <v>2638</v>
      </c>
      <c r="E3275" s="1" t="s">
        <v>3464</v>
      </c>
      <c r="F3275" s="1" t="s">
        <v>3472</v>
      </c>
      <c r="G3275" s="1">
        <v>1115.22</v>
      </c>
      <c r="H3275" s="1">
        <v>9</v>
      </c>
      <c r="I3275" s="1">
        <f>Sales[[#This Row],[Selling Price]]*H3275</f>
        <v>10036.98</v>
      </c>
      <c r="J3275" s="1">
        <f>VLOOKUP(Sales[[#This Row],[Product ID]],Products[],4,0)</f>
        <v>653.88</v>
      </c>
      <c r="K3275" s="1">
        <f>Sales[[#This Row],[Total Sales]]-Sales[[#This Row],[Cost price]]</f>
        <v>9383.1</v>
      </c>
      <c r="L3275" s="1" t="str">
        <f>TEXT(Sales[[#This Row],[Date and Time]],"dddd")</f>
        <v>Tuesday</v>
      </c>
      <c r="M3275" s="1" t="str">
        <f>TEXT(Sales[[#This Row],[Date and Time]],"mm")</f>
        <v>02</v>
      </c>
      <c r="N3275" s="10" t="str">
        <f>TEXT(Sales[[#This Row],[Date and Time]],"mmmm")</f>
        <v>February</v>
      </c>
    </row>
    <row r="3276" spans="1:14" x14ac:dyDescent="0.3">
      <c r="A3276" s="1" t="s">
        <v>6744</v>
      </c>
      <c r="B3276" s="2">
        <v>45345.215532407405</v>
      </c>
      <c r="C3276" s="1" t="s">
        <v>3446</v>
      </c>
      <c r="D3276" s="1" t="s">
        <v>63</v>
      </c>
      <c r="E3276" s="1" t="s">
        <v>3466</v>
      </c>
      <c r="F3276" s="1" t="s">
        <v>3472</v>
      </c>
      <c r="G3276" s="1">
        <v>596.88</v>
      </c>
      <c r="H3276" s="1">
        <v>6</v>
      </c>
      <c r="I3276" s="1">
        <f>Sales[[#This Row],[Selling Price]]*H3276</f>
        <v>3581.2799999999997</v>
      </c>
      <c r="J3276" s="1">
        <f>VLOOKUP(Sales[[#This Row],[Product ID]],Products[],4,0)</f>
        <v>809.98</v>
      </c>
      <c r="K3276" s="1">
        <f>Sales[[#This Row],[Total Sales]]-Sales[[#This Row],[Cost price]]</f>
        <v>2771.2999999999997</v>
      </c>
      <c r="L3276" s="1" t="str">
        <f>TEXT(Sales[[#This Row],[Date and Time]],"dddd")</f>
        <v>Friday</v>
      </c>
      <c r="M3276" s="1" t="str">
        <f>TEXT(Sales[[#This Row],[Date and Time]],"mm")</f>
        <v>02</v>
      </c>
      <c r="N3276" s="10" t="str">
        <f>TEXT(Sales[[#This Row],[Date and Time]],"mmmm")</f>
        <v>February</v>
      </c>
    </row>
    <row r="3277" spans="1:14" x14ac:dyDescent="0.3">
      <c r="A3277" s="1" t="s">
        <v>6745</v>
      </c>
      <c r="B3277" s="2">
        <v>45562.606145833335</v>
      </c>
      <c r="C3277" s="1" t="s">
        <v>3380</v>
      </c>
      <c r="D3277" s="1" t="s">
        <v>1284</v>
      </c>
      <c r="E3277" s="1" t="s">
        <v>3464</v>
      </c>
      <c r="F3277" s="1" t="s">
        <v>3476</v>
      </c>
      <c r="G3277" s="1">
        <v>1059</v>
      </c>
      <c r="H3277" s="1">
        <v>1</v>
      </c>
      <c r="I3277" s="1">
        <f>Sales[[#This Row],[Selling Price]]*H3277</f>
        <v>1059</v>
      </c>
      <c r="J3277" s="1">
        <f>VLOOKUP(Sales[[#This Row],[Product ID]],Products[],4,0)</f>
        <v>802.35</v>
      </c>
      <c r="K3277" s="1">
        <f>Sales[[#This Row],[Total Sales]]-Sales[[#This Row],[Cost price]]</f>
        <v>256.64999999999998</v>
      </c>
      <c r="L3277" s="1" t="str">
        <f>TEXT(Sales[[#This Row],[Date and Time]],"dddd")</f>
        <v>Friday</v>
      </c>
      <c r="M3277" s="1" t="str">
        <f>TEXT(Sales[[#This Row],[Date and Time]],"mm")</f>
        <v>09</v>
      </c>
      <c r="N3277" s="10" t="str">
        <f>TEXT(Sales[[#This Row],[Date and Time]],"mmmm")</f>
        <v>September</v>
      </c>
    </row>
    <row r="3278" spans="1:14" x14ac:dyDescent="0.3">
      <c r="A3278" s="1" t="s">
        <v>6746</v>
      </c>
      <c r="B3278" s="2">
        <v>45564.817141203705</v>
      </c>
      <c r="C3278" s="1" t="s">
        <v>3444</v>
      </c>
      <c r="D3278" s="1" t="s">
        <v>1345</v>
      </c>
      <c r="E3278" s="1" t="s">
        <v>3471</v>
      </c>
      <c r="F3278" s="1" t="s">
        <v>3462</v>
      </c>
      <c r="G3278" s="1">
        <v>1341.31</v>
      </c>
      <c r="H3278" s="1">
        <v>10</v>
      </c>
      <c r="I3278" s="1">
        <f>Sales[[#This Row],[Selling Price]]*H3278</f>
        <v>13413.099999999999</v>
      </c>
      <c r="J3278" s="1">
        <f>VLOOKUP(Sales[[#This Row],[Product ID]],Products[],4,0)</f>
        <v>148.63</v>
      </c>
      <c r="K3278" s="1">
        <f>Sales[[#This Row],[Total Sales]]-Sales[[#This Row],[Cost price]]</f>
        <v>13264.47</v>
      </c>
      <c r="L3278" s="1" t="str">
        <f>TEXT(Sales[[#This Row],[Date and Time]],"dddd")</f>
        <v>Sunday</v>
      </c>
      <c r="M3278" s="1" t="str">
        <f>TEXT(Sales[[#This Row],[Date and Time]],"mm")</f>
        <v>09</v>
      </c>
      <c r="N3278" s="10" t="str">
        <f>TEXT(Sales[[#This Row],[Date and Time]],"mmmm")</f>
        <v>September</v>
      </c>
    </row>
    <row r="3279" spans="1:14" x14ac:dyDescent="0.3">
      <c r="A3279" s="1" t="s">
        <v>6747</v>
      </c>
      <c r="B3279" s="2">
        <v>45518.776122685187</v>
      </c>
      <c r="C3279" s="1" t="s">
        <v>3308</v>
      </c>
      <c r="D3279" s="1" t="s">
        <v>801</v>
      </c>
      <c r="E3279" s="1" t="s">
        <v>3466</v>
      </c>
      <c r="F3279" s="1" t="s">
        <v>3472</v>
      </c>
      <c r="G3279" s="1">
        <v>164.88</v>
      </c>
      <c r="H3279" s="1">
        <v>9</v>
      </c>
      <c r="I3279" s="1">
        <f>Sales[[#This Row],[Selling Price]]*H3279</f>
        <v>1483.92</v>
      </c>
      <c r="J3279" s="1">
        <f>VLOOKUP(Sales[[#This Row],[Product ID]],Products[],4,0)</f>
        <v>998.57</v>
      </c>
      <c r="K3279" s="1">
        <f>Sales[[#This Row],[Total Sales]]-Sales[[#This Row],[Cost price]]</f>
        <v>485.35</v>
      </c>
      <c r="L3279" s="1" t="str">
        <f>TEXT(Sales[[#This Row],[Date and Time]],"dddd")</f>
        <v>Wednesday</v>
      </c>
      <c r="M3279" s="1" t="str">
        <f>TEXT(Sales[[#This Row],[Date and Time]],"mm")</f>
        <v>08</v>
      </c>
      <c r="N3279" s="10" t="str">
        <f>TEXT(Sales[[#This Row],[Date and Time]],"mmmm")</f>
        <v>August</v>
      </c>
    </row>
    <row r="3280" spans="1:14" x14ac:dyDescent="0.3">
      <c r="A3280" s="1" t="s">
        <v>6748</v>
      </c>
      <c r="B3280" s="2">
        <v>45478.405798611115</v>
      </c>
      <c r="C3280" s="1" t="s">
        <v>3389</v>
      </c>
      <c r="D3280" s="1" t="s">
        <v>1269</v>
      </c>
      <c r="E3280" s="1" t="s">
        <v>3464</v>
      </c>
      <c r="F3280" s="1" t="s">
        <v>3467</v>
      </c>
      <c r="G3280" s="1">
        <v>424.52</v>
      </c>
      <c r="H3280" s="1">
        <v>1</v>
      </c>
      <c r="I3280" s="1">
        <f>Sales[[#This Row],[Selling Price]]*H3280</f>
        <v>424.52</v>
      </c>
      <c r="J3280" s="1">
        <f>VLOOKUP(Sales[[#This Row],[Product ID]],Products[],4,0)</f>
        <v>226.52</v>
      </c>
      <c r="K3280" s="1">
        <f>Sales[[#This Row],[Total Sales]]-Sales[[#This Row],[Cost price]]</f>
        <v>197.99999999999997</v>
      </c>
      <c r="L3280" s="1" t="str">
        <f>TEXT(Sales[[#This Row],[Date and Time]],"dddd")</f>
        <v>Friday</v>
      </c>
      <c r="M3280" s="1" t="str">
        <f>TEXT(Sales[[#This Row],[Date and Time]],"mm")</f>
        <v>07</v>
      </c>
      <c r="N3280" s="10" t="str">
        <f>TEXT(Sales[[#This Row],[Date and Time]],"mmmm")</f>
        <v>July</v>
      </c>
    </row>
    <row r="3281" spans="1:14" x14ac:dyDescent="0.3">
      <c r="A3281" s="1" t="s">
        <v>6749</v>
      </c>
      <c r="B3281" s="2">
        <v>45548.139120370368</v>
      </c>
      <c r="C3281" s="1" t="s">
        <v>3380</v>
      </c>
      <c r="D3281" s="1" t="s">
        <v>846</v>
      </c>
      <c r="E3281" s="1" t="s">
        <v>3479</v>
      </c>
      <c r="F3281" s="1" t="s">
        <v>3462</v>
      </c>
      <c r="G3281" s="1">
        <v>1333.92</v>
      </c>
      <c r="H3281" s="1">
        <v>4</v>
      </c>
      <c r="I3281" s="1">
        <f>Sales[[#This Row],[Selling Price]]*H3281</f>
        <v>5335.68</v>
      </c>
      <c r="J3281" s="1">
        <f>VLOOKUP(Sales[[#This Row],[Product ID]],Products[],4,0)</f>
        <v>802.35</v>
      </c>
      <c r="K3281" s="1">
        <f>Sales[[#This Row],[Total Sales]]-Sales[[#This Row],[Cost price]]</f>
        <v>4533.33</v>
      </c>
      <c r="L3281" s="1" t="str">
        <f>TEXT(Sales[[#This Row],[Date and Time]],"dddd")</f>
        <v>Friday</v>
      </c>
      <c r="M3281" s="1" t="str">
        <f>TEXT(Sales[[#This Row],[Date and Time]],"mm")</f>
        <v>09</v>
      </c>
      <c r="N3281" s="10" t="str">
        <f>TEXT(Sales[[#This Row],[Date and Time]],"mmmm")</f>
        <v>September</v>
      </c>
    </row>
    <row r="3282" spans="1:14" x14ac:dyDescent="0.3">
      <c r="A3282" s="1" t="s">
        <v>6750</v>
      </c>
      <c r="B3282" s="2">
        <v>45317.82640046296</v>
      </c>
      <c r="C3282" s="1" t="s">
        <v>3261</v>
      </c>
      <c r="D3282" s="1" t="s">
        <v>423</v>
      </c>
      <c r="E3282" s="1" t="s">
        <v>3464</v>
      </c>
      <c r="F3282" s="1" t="s">
        <v>3469</v>
      </c>
      <c r="G3282" s="1">
        <v>1753.31</v>
      </c>
      <c r="H3282" s="1">
        <v>2</v>
      </c>
      <c r="I3282" s="1">
        <f>Sales[[#This Row],[Selling Price]]*H3282</f>
        <v>3506.62</v>
      </c>
      <c r="J3282" s="1">
        <f>VLOOKUP(Sales[[#This Row],[Product ID]],Products[],4,0)</f>
        <v>950.81</v>
      </c>
      <c r="K3282" s="1">
        <f>Sales[[#This Row],[Total Sales]]-Sales[[#This Row],[Cost price]]</f>
        <v>2555.81</v>
      </c>
      <c r="L3282" s="1" t="str">
        <f>TEXT(Sales[[#This Row],[Date and Time]],"dddd")</f>
        <v>Friday</v>
      </c>
      <c r="M3282" s="1" t="str">
        <f>TEXT(Sales[[#This Row],[Date and Time]],"mm")</f>
        <v>01</v>
      </c>
      <c r="N3282" s="10" t="str">
        <f>TEXT(Sales[[#This Row],[Date and Time]],"mmmm")</f>
        <v>January</v>
      </c>
    </row>
    <row r="3283" spans="1:14" x14ac:dyDescent="0.3">
      <c r="A3283" s="1" t="s">
        <v>6751</v>
      </c>
      <c r="B3283" s="2">
        <v>45589.805497685185</v>
      </c>
      <c r="C3283" s="1" t="s">
        <v>3386</v>
      </c>
      <c r="D3283" s="1" t="s">
        <v>1616</v>
      </c>
      <c r="E3283" s="1" t="s">
        <v>3471</v>
      </c>
      <c r="F3283" s="1" t="s">
        <v>3462</v>
      </c>
      <c r="G3283" s="1">
        <v>1142.3399999999999</v>
      </c>
      <c r="H3283" s="1">
        <v>8</v>
      </c>
      <c r="I3283" s="1">
        <f>Sales[[#This Row],[Selling Price]]*H3283</f>
        <v>9138.7199999999993</v>
      </c>
      <c r="J3283" s="1">
        <f>VLOOKUP(Sales[[#This Row],[Product ID]],Products[],4,0)</f>
        <v>751.27</v>
      </c>
      <c r="K3283" s="1">
        <f>Sales[[#This Row],[Total Sales]]-Sales[[#This Row],[Cost price]]</f>
        <v>8387.4499999999989</v>
      </c>
      <c r="L3283" s="1" t="str">
        <f>TEXT(Sales[[#This Row],[Date and Time]],"dddd")</f>
        <v>Thursday</v>
      </c>
      <c r="M3283" s="1" t="str">
        <f>TEXT(Sales[[#This Row],[Date and Time]],"mm")</f>
        <v>10</v>
      </c>
      <c r="N3283" s="10" t="str">
        <f>TEXT(Sales[[#This Row],[Date and Time]],"mmmm")</f>
        <v>October</v>
      </c>
    </row>
    <row r="3284" spans="1:14" x14ac:dyDescent="0.3">
      <c r="A3284" s="1" t="s">
        <v>6752</v>
      </c>
      <c r="B3284" s="2">
        <v>45550.333287037036</v>
      </c>
      <c r="C3284" s="1" t="s">
        <v>3369</v>
      </c>
      <c r="D3284" s="1" t="s">
        <v>1711</v>
      </c>
      <c r="E3284" s="1" t="s">
        <v>3471</v>
      </c>
      <c r="F3284" s="1" t="s">
        <v>3467</v>
      </c>
      <c r="G3284" s="1">
        <v>776.57</v>
      </c>
      <c r="H3284" s="1">
        <v>5</v>
      </c>
      <c r="I3284" s="1">
        <f>Sales[[#This Row],[Selling Price]]*H3284</f>
        <v>3882.8500000000004</v>
      </c>
      <c r="J3284" s="1">
        <f>VLOOKUP(Sales[[#This Row],[Product ID]],Products[],4,0)</f>
        <v>417.49</v>
      </c>
      <c r="K3284" s="1">
        <f>Sales[[#This Row],[Total Sales]]-Sales[[#This Row],[Cost price]]</f>
        <v>3465.3600000000006</v>
      </c>
      <c r="L3284" s="1" t="str">
        <f>TEXT(Sales[[#This Row],[Date and Time]],"dddd")</f>
        <v>Sunday</v>
      </c>
      <c r="M3284" s="1" t="str">
        <f>TEXT(Sales[[#This Row],[Date and Time]],"mm")</f>
        <v>09</v>
      </c>
      <c r="N3284" s="10" t="str">
        <f>TEXT(Sales[[#This Row],[Date and Time]],"mmmm")</f>
        <v>September</v>
      </c>
    </row>
    <row r="3285" spans="1:14" x14ac:dyDescent="0.3">
      <c r="A3285" s="1" t="s">
        <v>6753</v>
      </c>
      <c r="B3285" s="2">
        <v>45307.557766203703</v>
      </c>
      <c r="C3285" s="1" t="s">
        <v>3395</v>
      </c>
      <c r="D3285" s="1" t="s">
        <v>1887</v>
      </c>
      <c r="E3285" s="1" t="s">
        <v>3471</v>
      </c>
      <c r="F3285" s="1" t="s">
        <v>3472</v>
      </c>
      <c r="G3285" s="1">
        <v>1982.57</v>
      </c>
      <c r="H3285" s="1">
        <v>1</v>
      </c>
      <c r="I3285" s="1">
        <f>Sales[[#This Row],[Selling Price]]*H3285</f>
        <v>1982.57</v>
      </c>
      <c r="J3285" s="1">
        <f>VLOOKUP(Sales[[#This Row],[Product ID]],Products[],4,0)</f>
        <v>102.72</v>
      </c>
      <c r="K3285" s="1">
        <f>Sales[[#This Row],[Total Sales]]-Sales[[#This Row],[Cost price]]</f>
        <v>1879.85</v>
      </c>
      <c r="L3285" s="1" t="str">
        <f>TEXT(Sales[[#This Row],[Date and Time]],"dddd")</f>
        <v>Tuesday</v>
      </c>
      <c r="M3285" s="1" t="str">
        <f>TEXT(Sales[[#This Row],[Date and Time]],"mm")</f>
        <v>01</v>
      </c>
      <c r="N3285" s="10" t="str">
        <f>TEXT(Sales[[#This Row],[Date and Time]],"mmmm")</f>
        <v>January</v>
      </c>
    </row>
    <row r="3286" spans="1:14" x14ac:dyDescent="0.3">
      <c r="A3286" s="1" t="s">
        <v>6754</v>
      </c>
      <c r="B3286" s="2">
        <v>45464.922511574077</v>
      </c>
      <c r="C3286" s="1" t="s">
        <v>3440</v>
      </c>
      <c r="D3286" s="1" t="s">
        <v>1850</v>
      </c>
      <c r="E3286" s="1" t="s">
        <v>3461</v>
      </c>
      <c r="F3286" s="1" t="s">
        <v>3472</v>
      </c>
      <c r="G3286" s="1">
        <v>1749.58</v>
      </c>
      <c r="H3286" s="1">
        <v>3</v>
      </c>
      <c r="I3286" s="1">
        <f>Sales[[#This Row],[Selling Price]]*H3286</f>
        <v>5248.74</v>
      </c>
      <c r="J3286" s="1">
        <f>VLOOKUP(Sales[[#This Row],[Product ID]],Products[],4,0)</f>
        <v>117.5</v>
      </c>
      <c r="K3286" s="1">
        <f>Sales[[#This Row],[Total Sales]]-Sales[[#This Row],[Cost price]]</f>
        <v>5131.24</v>
      </c>
      <c r="L3286" s="1" t="str">
        <f>TEXT(Sales[[#This Row],[Date and Time]],"dddd")</f>
        <v>Friday</v>
      </c>
      <c r="M3286" s="1" t="str">
        <f>TEXT(Sales[[#This Row],[Date and Time]],"mm")</f>
        <v>06</v>
      </c>
      <c r="N3286" s="10" t="str">
        <f>TEXT(Sales[[#This Row],[Date and Time]],"mmmm")</f>
        <v>June</v>
      </c>
    </row>
    <row r="3287" spans="1:14" x14ac:dyDescent="0.3">
      <c r="A3287" s="1" t="s">
        <v>6755</v>
      </c>
      <c r="B3287" s="2">
        <v>45464.335266203707</v>
      </c>
      <c r="C3287" s="1" t="s">
        <v>3417</v>
      </c>
      <c r="D3287" s="1" t="s">
        <v>63</v>
      </c>
      <c r="E3287" s="1" t="s">
        <v>3479</v>
      </c>
      <c r="F3287" s="1" t="s">
        <v>3462</v>
      </c>
      <c r="G3287" s="1">
        <v>707.1</v>
      </c>
      <c r="H3287" s="1">
        <v>1</v>
      </c>
      <c r="I3287" s="1">
        <f>Sales[[#This Row],[Selling Price]]*H3287</f>
        <v>707.1</v>
      </c>
      <c r="J3287" s="1">
        <f>VLOOKUP(Sales[[#This Row],[Product ID]],Products[],4,0)</f>
        <v>648.5</v>
      </c>
      <c r="K3287" s="1">
        <f>Sales[[#This Row],[Total Sales]]-Sales[[#This Row],[Cost price]]</f>
        <v>58.600000000000023</v>
      </c>
      <c r="L3287" s="1" t="str">
        <f>TEXT(Sales[[#This Row],[Date and Time]],"dddd")</f>
        <v>Friday</v>
      </c>
      <c r="M3287" s="1" t="str">
        <f>TEXT(Sales[[#This Row],[Date and Time]],"mm")</f>
        <v>06</v>
      </c>
      <c r="N3287" s="10" t="str">
        <f>TEXT(Sales[[#This Row],[Date and Time]],"mmmm")</f>
        <v>June</v>
      </c>
    </row>
    <row r="3288" spans="1:14" x14ac:dyDescent="0.3">
      <c r="A3288" s="1" t="s">
        <v>6756</v>
      </c>
      <c r="B3288" s="2">
        <v>45413.786608796298</v>
      </c>
      <c r="C3288" s="1" t="s">
        <v>3444</v>
      </c>
      <c r="D3288" s="1" t="s">
        <v>2644</v>
      </c>
      <c r="E3288" s="1" t="s">
        <v>3466</v>
      </c>
      <c r="F3288" s="1" t="s">
        <v>3472</v>
      </c>
      <c r="G3288" s="1">
        <v>1097.19</v>
      </c>
      <c r="H3288" s="1">
        <v>2</v>
      </c>
      <c r="I3288" s="1">
        <f>Sales[[#This Row],[Selling Price]]*H3288</f>
        <v>2194.38</v>
      </c>
      <c r="J3288" s="1">
        <f>VLOOKUP(Sales[[#This Row],[Product ID]],Products[],4,0)</f>
        <v>148.63</v>
      </c>
      <c r="K3288" s="1">
        <f>Sales[[#This Row],[Total Sales]]-Sales[[#This Row],[Cost price]]</f>
        <v>2045.75</v>
      </c>
      <c r="L3288" s="1" t="str">
        <f>TEXT(Sales[[#This Row],[Date and Time]],"dddd")</f>
        <v>Wednesday</v>
      </c>
      <c r="M3288" s="1" t="str">
        <f>TEXT(Sales[[#This Row],[Date and Time]],"mm")</f>
        <v>05</v>
      </c>
      <c r="N3288" s="10" t="str">
        <f>TEXT(Sales[[#This Row],[Date and Time]],"mmmm")</f>
        <v>May</v>
      </c>
    </row>
    <row r="3289" spans="1:14" x14ac:dyDescent="0.3">
      <c r="A3289" s="1" t="s">
        <v>6757</v>
      </c>
      <c r="B3289" s="2">
        <v>45463.71303240741</v>
      </c>
      <c r="C3289" s="1" t="s">
        <v>3357</v>
      </c>
      <c r="D3289" s="1" t="s">
        <v>1962</v>
      </c>
      <c r="E3289" s="1" t="s">
        <v>3464</v>
      </c>
      <c r="F3289" s="1" t="s">
        <v>3467</v>
      </c>
      <c r="G3289" s="1">
        <v>378.05</v>
      </c>
      <c r="H3289" s="1">
        <v>5</v>
      </c>
      <c r="I3289" s="1">
        <f>Sales[[#This Row],[Selling Price]]*H3289</f>
        <v>1890.25</v>
      </c>
      <c r="J3289" s="1">
        <f>VLOOKUP(Sales[[#This Row],[Product ID]],Products[],4,0)</f>
        <v>305.49</v>
      </c>
      <c r="K3289" s="1">
        <f>Sales[[#This Row],[Total Sales]]-Sales[[#This Row],[Cost price]]</f>
        <v>1584.76</v>
      </c>
      <c r="L3289" s="1" t="str">
        <f>TEXT(Sales[[#This Row],[Date and Time]],"dddd")</f>
        <v>Thursday</v>
      </c>
      <c r="M3289" s="1" t="str">
        <f>TEXT(Sales[[#This Row],[Date and Time]],"mm")</f>
        <v>06</v>
      </c>
      <c r="N3289" s="10" t="str">
        <f>TEXT(Sales[[#This Row],[Date and Time]],"mmmm")</f>
        <v>June</v>
      </c>
    </row>
    <row r="3290" spans="1:14" x14ac:dyDescent="0.3">
      <c r="A3290" s="1" t="s">
        <v>6758</v>
      </c>
      <c r="B3290" s="2">
        <v>45589.343194444446</v>
      </c>
      <c r="C3290" s="1" t="s">
        <v>3263</v>
      </c>
      <c r="D3290" s="1" t="s">
        <v>898</v>
      </c>
      <c r="E3290" s="1" t="s">
        <v>3466</v>
      </c>
      <c r="F3290" s="1" t="s">
        <v>3467</v>
      </c>
      <c r="G3290" s="1">
        <v>536.30999999999995</v>
      </c>
      <c r="H3290" s="1">
        <v>5</v>
      </c>
      <c r="I3290" s="1">
        <f>Sales[[#This Row],[Selling Price]]*H3290</f>
        <v>2681.5499999999997</v>
      </c>
      <c r="J3290" s="1">
        <f>VLOOKUP(Sales[[#This Row],[Product ID]],Products[],4,0)</f>
        <v>418.1</v>
      </c>
      <c r="K3290" s="1">
        <f>Sales[[#This Row],[Total Sales]]-Sales[[#This Row],[Cost price]]</f>
        <v>2263.4499999999998</v>
      </c>
      <c r="L3290" s="1" t="str">
        <f>TEXT(Sales[[#This Row],[Date and Time]],"dddd")</f>
        <v>Thursday</v>
      </c>
      <c r="M3290" s="1" t="str">
        <f>TEXT(Sales[[#This Row],[Date and Time]],"mm")</f>
        <v>10</v>
      </c>
      <c r="N3290" s="10" t="str">
        <f>TEXT(Sales[[#This Row],[Date and Time]],"mmmm")</f>
        <v>October</v>
      </c>
    </row>
    <row r="3291" spans="1:14" x14ac:dyDescent="0.3">
      <c r="A3291" s="1" t="s">
        <v>6759</v>
      </c>
      <c r="B3291" s="2">
        <v>45480.269629629627</v>
      </c>
      <c r="C3291" s="1" t="s">
        <v>3423</v>
      </c>
      <c r="D3291" s="1" t="s">
        <v>1232</v>
      </c>
      <c r="E3291" s="1" t="s">
        <v>3479</v>
      </c>
      <c r="F3291" s="1" t="s">
        <v>3467</v>
      </c>
      <c r="G3291" s="1">
        <v>61.12</v>
      </c>
      <c r="H3291" s="1">
        <v>3</v>
      </c>
      <c r="I3291" s="1">
        <f>Sales[[#This Row],[Selling Price]]*H3291</f>
        <v>183.35999999999999</v>
      </c>
      <c r="J3291" s="1">
        <f>VLOOKUP(Sales[[#This Row],[Product ID]],Products[],4,0)</f>
        <v>388.3</v>
      </c>
      <c r="K3291" s="1">
        <f>Sales[[#This Row],[Total Sales]]-Sales[[#This Row],[Cost price]]</f>
        <v>-204.94000000000003</v>
      </c>
      <c r="L3291" s="1" t="str">
        <f>TEXT(Sales[[#This Row],[Date and Time]],"dddd")</f>
        <v>Sunday</v>
      </c>
      <c r="M3291" s="1" t="str">
        <f>TEXT(Sales[[#This Row],[Date and Time]],"mm")</f>
        <v>07</v>
      </c>
      <c r="N3291" s="10" t="str">
        <f>TEXT(Sales[[#This Row],[Date and Time]],"mmmm")</f>
        <v>July</v>
      </c>
    </row>
    <row r="3292" spans="1:14" x14ac:dyDescent="0.3">
      <c r="A3292" s="1" t="s">
        <v>6760</v>
      </c>
      <c r="B3292" s="2">
        <v>45421.162881944445</v>
      </c>
      <c r="C3292" s="1" t="s">
        <v>3390</v>
      </c>
      <c r="D3292" s="1" t="s">
        <v>2922</v>
      </c>
      <c r="E3292" s="1" t="s">
        <v>3471</v>
      </c>
      <c r="F3292" s="1" t="s">
        <v>3476</v>
      </c>
      <c r="G3292" s="1">
        <v>214.99</v>
      </c>
      <c r="H3292" s="1">
        <v>8</v>
      </c>
      <c r="I3292" s="1">
        <f>Sales[[#This Row],[Selling Price]]*H3292</f>
        <v>1719.92</v>
      </c>
      <c r="J3292" s="1">
        <f>VLOOKUP(Sales[[#This Row],[Product ID]],Products[],4,0)</f>
        <v>612.41999999999996</v>
      </c>
      <c r="K3292" s="1">
        <f>Sales[[#This Row],[Total Sales]]-Sales[[#This Row],[Cost price]]</f>
        <v>1107.5</v>
      </c>
      <c r="L3292" s="1" t="str">
        <f>TEXT(Sales[[#This Row],[Date and Time]],"dddd")</f>
        <v>Thursday</v>
      </c>
      <c r="M3292" s="1" t="str">
        <f>TEXT(Sales[[#This Row],[Date and Time]],"mm")</f>
        <v>05</v>
      </c>
      <c r="N3292" s="10" t="str">
        <f>TEXT(Sales[[#This Row],[Date and Time]],"mmmm")</f>
        <v>May</v>
      </c>
    </row>
    <row r="3293" spans="1:14" x14ac:dyDescent="0.3">
      <c r="A3293" s="1" t="s">
        <v>6761</v>
      </c>
      <c r="B3293" s="2">
        <v>45568.90662037037</v>
      </c>
      <c r="C3293" s="1" t="s">
        <v>3291</v>
      </c>
      <c r="D3293" s="1" t="s">
        <v>1226</v>
      </c>
      <c r="E3293" s="1" t="s">
        <v>3461</v>
      </c>
      <c r="F3293" s="1" t="s">
        <v>3476</v>
      </c>
      <c r="G3293" s="1">
        <v>1449.14</v>
      </c>
      <c r="H3293" s="1">
        <v>2</v>
      </c>
      <c r="I3293" s="1">
        <f>Sales[[#This Row],[Selling Price]]*H3293</f>
        <v>2898.28</v>
      </c>
      <c r="J3293" s="1">
        <f>VLOOKUP(Sales[[#This Row],[Product ID]],Products[],4,0)</f>
        <v>352.83</v>
      </c>
      <c r="K3293" s="1">
        <f>Sales[[#This Row],[Total Sales]]-Sales[[#This Row],[Cost price]]</f>
        <v>2545.4500000000003</v>
      </c>
      <c r="L3293" s="1" t="str">
        <f>TEXT(Sales[[#This Row],[Date and Time]],"dddd")</f>
        <v>Thursday</v>
      </c>
      <c r="M3293" s="1" t="str">
        <f>TEXT(Sales[[#This Row],[Date and Time]],"mm")</f>
        <v>10</v>
      </c>
      <c r="N3293" s="10" t="str">
        <f>TEXT(Sales[[#This Row],[Date and Time]],"mmmm")</f>
        <v>October</v>
      </c>
    </row>
    <row r="3294" spans="1:14" x14ac:dyDescent="0.3">
      <c r="A3294" s="1" t="s">
        <v>6762</v>
      </c>
      <c r="B3294" s="2">
        <v>45589.194444444445</v>
      </c>
      <c r="C3294" s="1" t="s">
        <v>3311</v>
      </c>
      <c r="D3294" s="1" t="s">
        <v>63</v>
      </c>
      <c r="E3294" s="1" t="s">
        <v>3479</v>
      </c>
      <c r="F3294" s="1" t="s">
        <v>3462</v>
      </c>
      <c r="G3294" s="1">
        <v>1079.8699999999999</v>
      </c>
      <c r="H3294" s="1">
        <v>9</v>
      </c>
      <c r="I3294" s="1">
        <f>Sales[[#This Row],[Selling Price]]*H3294</f>
        <v>9718.8299999999981</v>
      </c>
      <c r="J3294" s="1">
        <f>VLOOKUP(Sales[[#This Row],[Product ID]],Products[],4,0)</f>
        <v>961.88</v>
      </c>
      <c r="K3294" s="1">
        <f>Sales[[#This Row],[Total Sales]]-Sales[[#This Row],[Cost price]]</f>
        <v>8756.9499999999989</v>
      </c>
      <c r="L3294" s="1" t="str">
        <f>TEXT(Sales[[#This Row],[Date and Time]],"dddd")</f>
        <v>Thursday</v>
      </c>
      <c r="M3294" s="1" t="str">
        <f>TEXT(Sales[[#This Row],[Date and Time]],"mm")</f>
        <v>10</v>
      </c>
      <c r="N3294" s="10" t="str">
        <f>TEXT(Sales[[#This Row],[Date and Time]],"mmmm")</f>
        <v>October</v>
      </c>
    </row>
    <row r="3295" spans="1:14" x14ac:dyDescent="0.3">
      <c r="A3295" s="1" t="s">
        <v>6763</v>
      </c>
      <c r="B3295" s="2">
        <v>45478.910231481481</v>
      </c>
      <c r="C3295" s="1" t="s">
        <v>3267</v>
      </c>
      <c r="D3295" s="1" t="s">
        <v>1590</v>
      </c>
      <c r="E3295" s="1" t="s">
        <v>3464</v>
      </c>
      <c r="F3295" s="1" t="s">
        <v>3469</v>
      </c>
      <c r="G3295" s="1">
        <v>1167.46</v>
      </c>
      <c r="H3295" s="1">
        <v>3</v>
      </c>
      <c r="I3295" s="1">
        <f>Sales[[#This Row],[Selling Price]]*H3295</f>
        <v>3502.38</v>
      </c>
      <c r="J3295" s="1">
        <f>VLOOKUP(Sales[[#This Row],[Product ID]],Products[],4,0)</f>
        <v>465.59</v>
      </c>
      <c r="K3295" s="1">
        <f>Sales[[#This Row],[Total Sales]]-Sales[[#This Row],[Cost price]]</f>
        <v>3036.79</v>
      </c>
      <c r="L3295" s="1" t="str">
        <f>TEXT(Sales[[#This Row],[Date and Time]],"dddd")</f>
        <v>Friday</v>
      </c>
      <c r="M3295" s="1" t="str">
        <f>TEXT(Sales[[#This Row],[Date and Time]],"mm")</f>
        <v>07</v>
      </c>
      <c r="N3295" s="10" t="str">
        <f>TEXT(Sales[[#This Row],[Date and Time]],"mmmm")</f>
        <v>July</v>
      </c>
    </row>
    <row r="3296" spans="1:14" x14ac:dyDescent="0.3">
      <c r="A3296" s="1" t="s">
        <v>6764</v>
      </c>
      <c r="B3296" s="2">
        <v>45458.183333333334</v>
      </c>
      <c r="C3296" s="1" t="s">
        <v>3373</v>
      </c>
      <c r="D3296" s="1" t="s">
        <v>2433</v>
      </c>
      <c r="E3296" s="1" t="s">
        <v>3479</v>
      </c>
      <c r="F3296" s="1" t="s">
        <v>3476</v>
      </c>
      <c r="G3296" s="1">
        <v>809.06</v>
      </c>
      <c r="H3296" s="1">
        <v>8</v>
      </c>
      <c r="I3296" s="1">
        <f>Sales[[#This Row],[Selling Price]]*H3296</f>
        <v>6472.48</v>
      </c>
      <c r="J3296" s="1">
        <f>VLOOKUP(Sales[[#This Row],[Product ID]],Products[],4,0)</f>
        <v>821.86</v>
      </c>
      <c r="K3296" s="1">
        <f>Sales[[#This Row],[Total Sales]]-Sales[[#This Row],[Cost price]]</f>
        <v>5650.62</v>
      </c>
      <c r="L3296" s="1" t="str">
        <f>TEXT(Sales[[#This Row],[Date and Time]],"dddd")</f>
        <v>Saturday</v>
      </c>
      <c r="M3296" s="1" t="str">
        <f>TEXT(Sales[[#This Row],[Date and Time]],"mm")</f>
        <v>06</v>
      </c>
      <c r="N3296" s="10" t="str">
        <f>TEXT(Sales[[#This Row],[Date and Time]],"mmmm")</f>
        <v>June</v>
      </c>
    </row>
    <row r="3297" spans="1:14" x14ac:dyDescent="0.3">
      <c r="A3297" s="1" t="s">
        <v>6765</v>
      </c>
      <c r="B3297" s="2">
        <v>45424.345034722224</v>
      </c>
      <c r="C3297" s="1" t="s">
        <v>3441</v>
      </c>
      <c r="D3297" s="1" t="s">
        <v>2919</v>
      </c>
      <c r="E3297" s="1" t="s">
        <v>3471</v>
      </c>
      <c r="F3297" s="1" t="s">
        <v>3472</v>
      </c>
      <c r="G3297" s="1">
        <v>909</v>
      </c>
      <c r="H3297" s="1">
        <v>9</v>
      </c>
      <c r="I3297" s="1">
        <f>Sales[[#This Row],[Selling Price]]*H3297</f>
        <v>8181</v>
      </c>
      <c r="J3297" s="1">
        <f>VLOOKUP(Sales[[#This Row],[Product ID]],Products[],4,0)</f>
        <v>325.48</v>
      </c>
      <c r="K3297" s="1">
        <f>Sales[[#This Row],[Total Sales]]-Sales[[#This Row],[Cost price]]</f>
        <v>7855.52</v>
      </c>
      <c r="L3297" s="1" t="str">
        <f>TEXT(Sales[[#This Row],[Date and Time]],"dddd")</f>
        <v>Sunday</v>
      </c>
      <c r="M3297" s="1" t="str">
        <f>TEXT(Sales[[#This Row],[Date and Time]],"mm")</f>
        <v>05</v>
      </c>
      <c r="N3297" s="10" t="str">
        <f>TEXT(Sales[[#This Row],[Date and Time]],"mmmm")</f>
        <v>May</v>
      </c>
    </row>
    <row r="3298" spans="1:14" x14ac:dyDescent="0.3">
      <c r="A3298" s="1" t="s">
        <v>6766</v>
      </c>
      <c r="B3298" s="2">
        <v>45305.744432870371</v>
      </c>
      <c r="C3298" s="1" t="s">
        <v>3340</v>
      </c>
      <c r="D3298" s="1" t="s">
        <v>2978</v>
      </c>
      <c r="E3298" s="1" t="s">
        <v>3466</v>
      </c>
      <c r="F3298" s="1" t="s">
        <v>3476</v>
      </c>
      <c r="G3298" s="1">
        <v>299.95</v>
      </c>
      <c r="H3298" s="1">
        <v>9</v>
      </c>
      <c r="I3298" s="1">
        <f>Sales[[#This Row],[Selling Price]]*H3298</f>
        <v>2699.5499999999997</v>
      </c>
      <c r="J3298" s="1">
        <f>VLOOKUP(Sales[[#This Row],[Product ID]],Products[],4,0)</f>
        <v>834.4</v>
      </c>
      <c r="K3298" s="1">
        <f>Sales[[#This Row],[Total Sales]]-Sales[[#This Row],[Cost price]]</f>
        <v>1865.1499999999996</v>
      </c>
      <c r="L3298" s="1" t="str">
        <f>TEXT(Sales[[#This Row],[Date and Time]],"dddd")</f>
        <v>Sunday</v>
      </c>
      <c r="M3298" s="1" t="str">
        <f>TEXT(Sales[[#This Row],[Date and Time]],"mm")</f>
        <v>01</v>
      </c>
      <c r="N3298" s="10" t="str">
        <f>TEXT(Sales[[#This Row],[Date and Time]],"mmmm")</f>
        <v>January</v>
      </c>
    </row>
    <row r="3299" spans="1:14" x14ac:dyDescent="0.3">
      <c r="A3299" s="1" t="s">
        <v>6767</v>
      </c>
      <c r="B3299" s="2">
        <v>45446.210729166669</v>
      </c>
      <c r="C3299" s="1" t="s">
        <v>3429</v>
      </c>
      <c r="D3299" s="1" t="s">
        <v>911</v>
      </c>
      <c r="E3299" s="1" t="s">
        <v>3471</v>
      </c>
      <c r="F3299" s="1" t="s">
        <v>3462</v>
      </c>
      <c r="G3299" s="1">
        <v>422.16</v>
      </c>
      <c r="H3299" s="1">
        <v>8</v>
      </c>
      <c r="I3299" s="1">
        <f>Sales[[#This Row],[Selling Price]]*H3299</f>
        <v>3377.28</v>
      </c>
      <c r="J3299" s="1">
        <f>VLOOKUP(Sales[[#This Row],[Product ID]],Products[],4,0)</f>
        <v>653.88</v>
      </c>
      <c r="K3299" s="1">
        <f>Sales[[#This Row],[Total Sales]]-Sales[[#This Row],[Cost price]]</f>
        <v>2723.4</v>
      </c>
      <c r="L3299" s="1" t="str">
        <f>TEXT(Sales[[#This Row],[Date and Time]],"dddd")</f>
        <v>Monday</v>
      </c>
      <c r="M3299" s="1" t="str">
        <f>TEXT(Sales[[#This Row],[Date and Time]],"mm")</f>
        <v>06</v>
      </c>
      <c r="N3299" s="10" t="str">
        <f>TEXT(Sales[[#This Row],[Date and Time]],"mmmm")</f>
        <v>June</v>
      </c>
    </row>
    <row r="3300" spans="1:14" x14ac:dyDescent="0.3">
      <c r="A3300" s="1" t="s">
        <v>6768</v>
      </c>
      <c r="B3300" s="2">
        <v>45534.011631944442</v>
      </c>
      <c r="C3300" s="1" t="s">
        <v>3239</v>
      </c>
      <c r="D3300" s="1" t="s">
        <v>1921</v>
      </c>
      <c r="E3300" s="1" t="s">
        <v>3466</v>
      </c>
      <c r="F3300" s="1" t="s">
        <v>3467</v>
      </c>
      <c r="G3300" s="1">
        <v>1418.47</v>
      </c>
      <c r="H3300" s="1">
        <v>7</v>
      </c>
      <c r="I3300" s="1">
        <f>Sales[[#This Row],[Selling Price]]*H3300</f>
        <v>9929.2900000000009</v>
      </c>
      <c r="J3300" s="1">
        <f>VLOOKUP(Sales[[#This Row],[Product ID]],Products[],4,0)</f>
        <v>438.5</v>
      </c>
      <c r="K3300" s="1">
        <f>Sales[[#This Row],[Total Sales]]-Sales[[#This Row],[Cost price]]</f>
        <v>9490.7900000000009</v>
      </c>
      <c r="L3300" s="1" t="str">
        <f>TEXT(Sales[[#This Row],[Date and Time]],"dddd")</f>
        <v>Friday</v>
      </c>
      <c r="M3300" s="1" t="str">
        <f>TEXT(Sales[[#This Row],[Date and Time]],"mm")</f>
        <v>08</v>
      </c>
      <c r="N3300" s="10" t="str">
        <f>TEXT(Sales[[#This Row],[Date and Time]],"mmmm")</f>
        <v>August</v>
      </c>
    </row>
    <row r="3301" spans="1:14" x14ac:dyDescent="0.3">
      <c r="A3301" s="1" t="s">
        <v>6769</v>
      </c>
      <c r="B3301" s="2">
        <v>45432.79314814815</v>
      </c>
      <c r="C3301" s="1" t="s">
        <v>3397</v>
      </c>
      <c r="D3301" s="1" t="s">
        <v>2378</v>
      </c>
      <c r="E3301" s="1" t="s">
        <v>3466</v>
      </c>
      <c r="F3301" s="1" t="s">
        <v>3469</v>
      </c>
      <c r="G3301" s="1">
        <v>39.799999999999997</v>
      </c>
      <c r="H3301" s="1">
        <v>6</v>
      </c>
      <c r="I3301" s="1">
        <f>Sales[[#This Row],[Selling Price]]*H3301</f>
        <v>238.79999999999998</v>
      </c>
      <c r="J3301" s="1">
        <f>VLOOKUP(Sales[[#This Row],[Product ID]],Products[],4,0)</f>
        <v>369.73</v>
      </c>
      <c r="K3301" s="1">
        <f>Sales[[#This Row],[Total Sales]]-Sales[[#This Row],[Cost price]]</f>
        <v>-130.93000000000004</v>
      </c>
      <c r="L3301" s="1" t="str">
        <f>TEXT(Sales[[#This Row],[Date and Time]],"dddd")</f>
        <v>Monday</v>
      </c>
      <c r="M3301" s="1" t="str">
        <f>TEXT(Sales[[#This Row],[Date and Time]],"mm")</f>
        <v>05</v>
      </c>
      <c r="N3301" s="10" t="str">
        <f>TEXT(Sales[[#This Row],[Date and Time]],"mmmm")</f>
        <v>May</v>
      </c>
    </row>
    <row r="3302" spans="1:14" x14ac:dyDescent="0.3">
      <c r="A3302" s="1" t="s">
        <v>6770</v>
      </c>
      <c r="B3302" s="2">
        <v>45453.790763888886</v>
      </c>
      <c r="C3302" s="1" t="s">
        <v>3343</v>
      </c>
      <c r="D3302" s="1" t="s">
        <v>1371</v>
      </c>
      <c r="E3302" s="1" t="s">
        <v>3464</v>
      </c>
      <c r="F3302" s="1" t="s">
        <v>3472</v>
      </c>
      <c r="G3302" s="1">
        <v>1087.04</v>
      </c>
      <c r="H3302" s="1">
        <v>8</v>
      </c>
      <c r="I3302" s="1">
        <f>Sales[[#This Row],[Selling Price]]*H3302</f>
        <v>8696.32</v>
      </c>
      <c r="J3302" s="1">
        <f>VLOOKUP(Sales[[#This Row],[Product ID]],Products[],4,0)</f>
        <v>105.91</v>
      </c>
      <c r="K3302" s="1">
        <f>Sales[[#This Row],[Total Sales]]-Sales[[#This Row],[Cost price]]</f>
        <v>8590.41</v>
      </c>
      <c r="L3302" s="1" t="str">
        <f>TEXT(Sales[[#This Row],[Date and Time]],"dddd")</f>
        <v>Monday</v>
      </c>
      <c r="M3302" s="1" t="str">
        <f>TEXT(Sales[[#This Row],[Date and Time]],"mm")</f>
        <v>06</v>
      </c>
      <c r="N3302" s="10" t="str">
        <f>TEXT(Sales[[#This Row],[Date and Time]],"mmmm")</f>
        <v>June</v>
      </c>
    </row>
    <row r="3303" spans="1:14" x14ac:dyDescent="0.3">
      <c r="A3303" s="1" t="s">
        <v>6771</v>
      </c>
      <c r="B3303" s="2">
        <v>45443.185127314813</v>
      </c>
      <c r="C3303" s="1" t="s">
        <v>3259</v>
      </c>
      <c r="D3303" s="1" t="s">
        <v>2693</v>
      </c>
      <c r="E3303" s="1" t="s">
        <v>3466</v>
      </c>
      <c r="F3303" s="1" t="s">
        <v>3476</v>
      </c>
      <c r="G3303" s="1">
        <v>1673.64</v>
      </c>
      <c r="H3303" s="1">
        <v>5</v>
      </c>
      <c r="I3303" s="1">
        <f>Sales[[#This Row],[Selling Price]]*H3303</f>
        <v>8368.2000000000007</v>
      </c>
      <c r="J3303" s="1">
        <f>VLOOKUP(Sales[[#This Row],[Product ID]],Products[],4,0)</f>
        <v>211.71</v>
      </c>
      <c r="K3303" s="1">
        <f>Sales[[#This Row],[Total Sales]]-Sales[[#This Row],[Cost price]]</f>
        <v>8156.4900000000007</v>
      </c>
      <c r="L3303" s="1" t="str">
        <f>TEXT(Sales[[#This Row],[Date and Time]],"dddd")</f>
        <v>Friday</v>
      </c>
      <c r="M3303" s="1" t="str">
        <f>TEXT(Sales[[#This Row],[Date and Time]],"mm")</f>
        <v>05</v>
      </c>
      <c r="N3303" s="10" t="str">
        <f>TEXT(Sales[[#This Row],[Date and Time]],"mmmm")</f>
        <v>May</v>
      </c>
    </row>
    <row r="3304" spans="1:14" x14ac:dyDescent="0.3">
      <c r="A3304" s="1" t="s">
        <v>6772</v>
      </c>
      <c r="B3304" s="2">
        <v>45416.728206018517</v>
      </c>
      <c r="C3304" s="1" t="s">
        <v>3446</v>
      </c>
      <c r="D3304" s="1" t="s">
        <v>612</v>
      </c>
      <c r="E3304" s="1" t="s">
        <v>3471</v>
      </c>
      <c r="F3304" s="1" t="s">
        <v>3476</v>
      </c>
      <c r="G3304" s="1">
        <v>242.26</v>
      </c>
      <c r="H3304" s="1">
        <v>5</v>
      </c>
      <c r="I3304" s="1">
        <f>Sales[[#This Row],[Selling Price]]*H3304</f>
        <v>1211.3</v>
      </c>
      <c r="J3304" s="1">
        <f>VLOOKUP(Sales[[#This Row],[Product ID]],Products[],4,0)</f>
        <v>809.98</v>
      </c>
      <c r="K3304" s="1">
        <f>Sales[[#This Row],[Total Sales]]-Sales[[#This Row],[Cost price]]</f>
        <v>401.31999999999994</v>
      </c>
      <c r="L3304" s="1" t="str">
        <f>TEXT(Sales[[#This Row],[Date and Time]],"dddd")</f>
        <v>Saturday</v>
      </c>
      <c r="M3304" s="1" t="str">
        <f>TEXT(Sales[[#This Row],[Date and Time]],"mm")</f>
        <v>05</v>
      </c>
      <c r="N3304" s="10" t="str">
        <f>TEXT(Sales[[#This Row],[Date and Time]],"mmmm")</f>
        <v>May</v>
      </c>
    </row>
    <row r="3305" spans="1:14" x14ac:dyDescent="0.3">
      <c r="A3305" s="1" t="s">
        <v>6773</v>
      </c>
      <c r="B3305" s="2">
        <v>45297.085451388892</v>
      </c>
      <c r="C3305" s="1" t="s">
        <v>3304</v>
      </c>
      <c r="D3305" s="1" t="s">
        <v>711</v>
      </c>
      <c r="E3305" s="1" t="s">
        <v>3461</v>
      </c>
      <c r="F3305" s="1" t="s">
        <v>3462</v>
      </c>
      <c r="G3305" s="1">
        <v>1700.69</v>
      </c>
      <c r="H3305" s="1">
        <v>2</v>
      </c>
      <c r="I3305" s="1">
        <f>Sales[[#This Row],[Selling Price]]*H3305</f>
        <v>3401.38</v>
      </c>
      <c r="J3305" s="1">
        <f>VLOOKUP(Sales[[#This Row],[Product ID]],Products[],4,0)</f>
        <v>17.89</v>
      </c>
      <c r="K3305" s="1">
        <f>Sales[[#This Row],[Total Sales]]-Sales[[#This Row],[Cost price]]</f>
        <v>3383.4900000000002</v>
      </c>
      <c r="L3305" s="1" t="str">
        <f>TEXT(Sales[[#This Row],[Date and Time]],"dddd")</f>
        <v>Saturday</v>
      </c>
      <c r="M3305" s="1" t="str">
        <f>TEXT(Sales[[#This Row],[Date and Time]],"mm")</f>
        <v>01</v>
      </c>
      <c r="N3305" s="10" t="str">
        <f>TEXT(Sales[[#This Row],[Date and Time]],"mmmm")</f>
        <v>January</v>
      </c>
    </row>
    <row r="3306" spans="1:14" x14ac:dyDescent="0.3">
      <c r="A3306" s="1" t="s">
        <v>6774</v>
      </c>
      <c r="B3306" s="2">
        <v>45450.485231481478</v>
      </c>
      <c r="C3306" s="1" t="s">
        <v>3319</v>
      </c>
      <c r="D3306" s="1" t="s">
        <v>130</v>
      </c>
      <c r="E3306" s="1" t="s">
        <v>3461</v>
      </c>
      <c r="F3306" s="1" t="s">
        <v>3476</v>
      </c>
      <c r="G3306" s="1">
        <v>510.13</v>
      </c>
      <c r="H3306" s="1">
        <v>7</v>
      </c>
      <c r="I3306" s="1">
        <f>Sales[[#This Row],[Selling Price]]*H3306</f>
        <v>3570.91</v>
      </c>
      <c r="J3306" s="1">
        <f>VLOOKUP(Sales[[#This Row],[Product ID]],Products[],4,0)</f>
        <v>704.91</v>
      </c>
      <c r="K3306" s="1">
        <f>Sales[[#This Row],[Total Sales]]-Sales[[#This Row],[Cost price]]</f>
        <v>2866</v>
      </c>
      <c r="L3306" s="1" t="str">
        <f>TEXT(Sales[[#This Row],[Date and Time]],"dddd")</f>
        <v>Friday</v>
      </c>
      <c r="M3306" s="1" t="str">
        <f>TEXT(Sales[[#This Row],[Date and Time]],"mm")</f>
        <v>06</v>
      </c>
      <c r="N3306" s="10" t="str">
        <f>TEXT(Sales[[#This Row],[Date and Time]],"mmmm")</f>
        <v>June</v>
      </c>
    </row>
    <row r="3307" spans="1:14" x14ac:dyDescent="0.3">
      <c r="A3307" s="1" t="s">
        <v>6775</v>
      </c>
      <c r="B3307" s="2">
        <v>45539.729120370372</v>
      </c>
      <c r="C3307" s="1" t="s">
        <v>3347</v>
      </c>
      <c r="D3307" s="1" t="s">
        <v>2969</v>
      </c>
      <c r="E3307" s="1" t="s">
        <v>3471</v>
      </c>
      <c r="F3307" s="1" t="s">
        <v>3472</v>
      </c>
      <c r="G3307" s="1">
        <v>1588.09</v>
      </c>
      <c r="H3307" s="1">
        <v>5</v>
      </c>
      <c r="I3307" s="1">
        <f>Sales[[#This Row],[Selling Price]]*H3307</f>
        <v>7940.45</v>
      </c>
      <c r="J3307" s="1">
        <f>VLOOKUP(Sales[[#This Row],[Product ID]],Products[],4,0)</f>
        <v>211.14</v>
      </c>
      <c r="K3307" s="1">
        <f>Sales[[#This Row],[Total Sales]]-Sales[[#This Row],[Cost price]]</f>
        <v>7729.3099999999995</v>
      </c>
      <c r="L3307" s="1" t="str">
        <f>TEXT(Sales[[#This Row],[Date and Time]],"dddd")</f>
        <v>Wednesday</v>
      </c>
      <c r="M3307" s="1" t="str">
        <f>TEXT(Sales[[#This Row],[Date and Time]],"mm")</f>
        <v>09</v>
      </c>
      <c r="N3307" s="10" t="str">
        <f>TEXT(Sales[[#This Row],[Date and Time]],"mmmm")</f>
        <v>September</v>
      </c>
    </row>
    <row r="3308" spans="1:14" x14ac:dyDescent="0.3">
      <c r="A3308" s="1" t="s">
        <v>6776</v>
      </c>
      <c r="B3308" s="2">
        <v>45606.529004629629</v>
      </c>
      <c r="C3308" s="1" t="s">
        <v>3285</v>
      </c>
      <c r="D3308" s="1" t="s">
        <v>1272</v>
      </c>
      <c r="E3308" s="1" t="s">
        <v>3466</v>
      </c>
      <c r="F3308" s="1" t="s">
        <v>3476</v>
      </c>
      <c r="G3308" s="1">
        <v>371.88</v>
      </c>
      <c r="H3308" s="1">
        <v>1</v>
      </c>
      <c r="I3308" s="1">
        <f>Sales[[#This Row],[Selling Price]]*H3308</f>
        <v>371.88</v>
      </c>
      <c r="J3308" s="1">
        <f>VLOOKUP(Sales[[#This Row],[Product ID]],Products[],4,0)</f>
        <v>99.19</v>
      </c>
      <c r="K3308" s="1">
        <f>Sales[[#This Row],[Total Sales]]-Sales[[#This Row],[Cost price]]</f>
        <v>272.69</v>
      </c>
      <c r="L3308" s="1" t="str">
        <f>TEXT(Sales[[#This Row],[Date and Time]],"dddd")</f>
        <v>Sunday</v>
      </c>
      <c r="M3308" s="1" t="str">
        <f>TEXT(Sales[[#This Row],[Date and Time]],"mm")</f>
        <v>11</v>
      </c>
      <c r="N3308" s="10" t="str">
        <f>TEXT(Sales[[#This Row],[Date and Time]],"mmmm")</f>
        <v>November</v>
      </c>
    </row>
    <row r="3309" spans="1:14" x14ac:dyDescent="0.3">
      <c r="A3309" s="1" t="s">
        <v>6777</v>
      </c>
      <c r="B3309" s="2">
        <v>45559.898217592592</v>
      </c>
      <c r="C3309" s="1" t="s">
        <v>3370</v>
      </c>
      <c r="D3309" s="1" t="s">
        <v>1593</v>
      </c>
      <c r="E3309" s="1" t="s">
        <v>3466</v>
      </c>
      <c r="F3309" s="1" t="s">
        <v>3469</v>
      </c>
      <c r="G3309" s="1">
        <v>1965.24</v>
      </c>
      <c r="H3309" s="1">
        <v>4</v>
      </c>
      <c r="I3309" s="1">
        <f>Sales[[#This Row],[Selling Price]]*H3309</f>
        <v>7860.96</v>
      </c>
      <c r="J3309" s="1">
        <f>VLOOKUP(Sales[[#This Row],[Product ID]],Products[],4,0)</f>
        <v>621.46</v>
      </c>
      <c r="K3309" s="1">
        <f>Sales[[#This Row],[Total Sales]]-Sales[[#This Row],[Cost price]]</f>
        <v>7239.5</v>
      </c>
      <c r="L3309" s="1" t="str">
        <f>TEXT(Sales[[#This Row],[Date and Time]],"dddd")</f>
        <v>Tuesday</v>
      </c>
      <c r="M3309" s="1" t="str">
        <f>TEXT(Sales[[#This Row],[Date and Time]],"mm")</f>
        <v>09</v>
      </c>
      <c r="N3309" s="10" t="str">
        <f>TEXT(Sales[[#This Row],[Date and Time]],"mmmm")</f>
        <v>September</v>
      </c>
    </row>
    <row r="3310" spans="1:14" x14ac:dyDescent="0.3">
      <c r="A3310" s="1" t="s">
        <v>6778</v>
      </c>
      <c r="B3310" s="2">
        <v>45388.703564814816</v>
      </c>
      <c r="C3310" s="1" t="s">
        <v>3276</v>
      </c>
      <c r="D3310" s="1" t="s">
        <v>199</v>
      </c>
      <c r="E3310" s="1" t="s">
        <v>3471</v>
      </c>
      <c r="F3310" s="1" t="s">
        <v>3472</v>
      </c>
      <c r="G3310" s="1">
        <v>1459.26</v>
      </c>
      <c r="H3310" s="1">
        <v>4</v>
      </c>
      <c r="I3310" s="1">
        <f>Sales[[#This Row],[Selling Price]]*H3310</f>
        <v>5837.04</v>
      </c>
      <c r="J3310" s="1">
        <f>VLOOKUP(Sales[[#This Row],[Product ID]],Products[],4,0)</f>
        <v>736.41</v>
      </c>
      <c r="K3310" s="1">
        <f>Sales[[#This Row],[Total Sales]]-Sales[[#This Row],[Cost price]]</f>
        <v>5100.63</v>
      </c>
      <c r="L3310" s="1" t="str">
        <f>TEXT(Sales[[#This Row],[Date and Time]],"dddd")</f>
        <v>Saturday</v>
      </c>
      <c r="M3310" s="1" t="str">
        <f>TEXT(Sales[[#This Row],[Date and Time]],"mm")</f>
        <v>04</v>
      </c>
      <c r="N3310" s="10" t="str">
        <f>TEXT(Sales[[#This Row],[Date and Time]],"mmmm")</f>
        <v>April</v>
      </c>
    </row>
    <row r="3311" spans="1:14" x14ac:dyDescent="0.3">
      <c r="A3311" s="1" t="s">
        <v>6779</v>
      </c>
      <c r="B3311" s="2">
        <v>45320.485833333332</v>
      </c>
      <c r="C3311" s="1" t="s">
        <v>3380</v>
      </c>
      <c r="D3311" s="1" t="s">
        <v>1775</v>
      </c>
      <c r="E3311" s="1" t="s">
        <v>3471</v>
      </c>
      <c r="F3311" s="1" t="s">
        <v>3472</v>
      </c>
      <c r="G3311" s="1">
        <v>1248.6500000000001</v>
      </c>
      <c r="H3311" s="1">
        <v>6</v>
      </c>
      <c r="I3311" s="1">
        <f>Sales[[#This Row],[Selling Price]]*H3311</f>
        <v>7491.9000000000005</v>
      </c>
      <c r="J3311" s="1">
        <f>VLOOKUP(Sales[[#This Row],[Product ID]],Products[],4,0)</f>
        <v>802.35</v>
      </c>
      <c r="K3311" s="1">
        <f>Sales[[#This Row],[Total Sales]]-Sales[[#This Row],[Cost price]]</f>
        <v>6689.55</v>
      </c>
      <c r="L3311" s="1" t="str">
        <f>TEXT(Sales[[#This Row],[Date and Time]],"dddd")</f>
        <v>Monday</v>
      </c>
      <c r="M3311" s="1" t="str">
        <f>TEXT(Sales[[#This Row],[Date and Time]],"mm")</f>
        <v>01</v>
      </c>
      <c r="N3311" s="10" t="str">
        <f>TEXT(Sales[[#This Row],[Date and Time]],"mmmm")</f>
        <v>January</v>
      </c>
    </row>
    <row r="3312" spans="1:14" x14ac:dyDescent="0.3">
      <c r="A3312" s="1" t="s">
        <v>6780</v>
      </c>
      <c r="B3312" s="2">
        <v>45577.054363425923</v>
      </c>
      <c r="C3312" s="1" t="s">
        <v>3449</v>
      </c>
      <c r="D3312" s="1" t="s">
        <v>302</v>
      </c>
      <c r="E3312" s="1" t="s">
        <v>3471</v>
      </c>
      <c r="F3312" s="1" t="s">
        <v>3472</v>
      </c>
      <c r="G3312" s="1">
        <v>1921.18</v>
      </c>
      <c r="H3312" s="1">
        <v>6</v>
      </c>
      <c r="I3312" s="1">
        <f>Sales[[#This Row],[Selling Price]]*H3312</f>
        <v>11527.08</v>
      </c>
      <c r="J3312" s="1">
        <f>VLOOKUP(Sales[[#This Row],[Product ID]],Products[],4,0)</f>
        <v>487.84</v>
      </c>
      <c r="K3312" s="1">
        <f>Sales[[#This Row],[Total Sales]]-Sales[[#This Row],[Cost price]]</f>
        <v>11039.24</v>
      </c>
      <c r="L3312" s="1" t="str">
        <f>TEXT(Sales[[#This Row],[Date and Time]],"dddd")</f>
        <v>Saturday</v>
      </c>
      <c r="M3312" s="1" t="str">
        <f>TEXT(Sales[[#This Row],[Date and Time]],"mm")</f>
        <v>10</v>
      </c>
      <c r="N3312" s="10" t="str">
        <f>TEXT(Sales[[#This Row],[Date and Time]],"mmmm")</f>
        <v>October</v>
      </c>
    </row>
    <row r="3313" spans="1:14" x14ac:dyDescent="0.3">
      <c r="A3313" s="1" t="s">
        <v>6781</v>
      </c>
      <c r="B3313" s="2">
        <v>45477.182442129626</v>
      </c>
      <c r="C3313" s="1" t="s">
        <v>3305</v>
      </c>
      <c r="D3313" s="1" t="s">
        <v>7</v>
      </c>
      <c r="E3313" s="1" t="s">
        <v>3464</v>
      </c>
      <c r="F3313" s="1" t="s">
        <v>3469</v>
      </c>
      <c r="G3313" s="1">
        <v>1170.8900000000001</v>
      </c>
      <c r="H3313" s="1">
        <v>2</v>
      </c>
      <c r="I3313" s="1">
        <f>Sales[[#This Row],[Selling Price]]*H3313</f>
        <v>2341.7800000000002</v>
      </c>
      <c r="J3313" s="1">
        <f>VLOOKUP(Sales[[#This Row],[Product ID]],Products[],4,0)</f>
        <v>376.96</v>
      </c>
      <c r="K3313" s="1">
        <f>Sales[[#This Row],[Total Sales]]-Sales[[#This Row],[Cost price]]</f>
        <v>1964.8200000000002</v>
      </c>
      <c r="L3313" s="1" t="str">
        <f>TEXT(Sales[[#This Row],[Date and Time]],"dddd")</f>
        <v>Thursday</v>
      </c>
      <c r="M3313" s="1" t="str">
        <f>TEXT(Sales[[#This Row],[Date and Time]],"mm")</f>
        <v>07</v>
      </c>
      <c r="N3313" s="10" t="str">
        <f>TEXT(Sales[[#This Row],[Date and Time]],"mmmm")</f>
        <v>July</v>
      </c>
    </row>
    <row r="3314" spans="1:14" x14ac:dyDescent="0.3">
      <c r="A3314" s="1" t="s">
        <v>6782</v>
      </c>
      <c r="B3314" s="2">
        <v>45335.523819444446</v>
      </c>
      <c r="C3314" s="1" t="s">
        <v>3223</v>
      </c>
      <c r="D3314" s="1" t="s">
        <v>1683</v>
      </c>
      <c r="E3314" s="1" t="s">
        <v>3464</v>
      </c>
      <c r="F3314" s="1" t="s">
        <v>3469</v>
      </c>
      <c r="G3314" s="1">
        <v>1727.67</v>
      </c>
      <c r="H3314" s="1">
        <v>9</v>
      </c>
      <c r="I3314" s="1">
        <f>Sales[[#This Row],[Selling Price]]*H3314</f>
        <v>15549.03</v>
      </c>
      <c r="J3314" s="1">
        <f>VLOOKUP(Sales[[#This Row],[Product ID]],Products[],4,0)</f>
        <v>454.08</v>
      </c>
      <c r="K3314" s="1">
        <f>Sales[[#This Row],[Total Sales]]-Sales[[#This Row],[Cost price]]</f>
        <v>15094.95</v>
      </c>
      <c r="L3314" s="1" t="str">
        <f>TEXT(Sales[[#This Row],[Date and Time]],"dddd")</f>
        <v>Tuesday</v>
      </c>
      <c r="M3314" s="1" t="str">
        <f>TEXT(Sales[[#This Row],[Date and Time]],"mm")</f>
        <v>02</v>
      </c>
      <c r="N3314" s="10" t="str">
        <f>TEXT(Sales[[#This Row],[Date and Time]],"mmmm")</f>
        <v>February</v>
      </c>
    </row>
    <row r="3315" spans="1:14" x14ac:dyDescent="0.3">
      <c r="A3315" s="1" t="s">
        <v>6783</v>
      </c>
      <c r="B3315" s="2">
        <v>45420.250787037039</v>
      </c>
      <c r="C3315" s="1" t="s">
        <v>3374</v>
      </c>
      <c r="D3315" s="1" t="s">
        <v>1714</v>
      </c>
      <c r="E3315" s="1" t="s">
        <v>3479</v>
      </c>
      <c r="F3315" s="1" t="s">
        <v>3462</v>
      </c>
      <c r="G3315" s="1">
        <v>805.36</v>
      </c>
      <c r="H3315" s="1">
        <v>4</v>
      </c>
      <c r="I3315" s="1">
        <f>Sales[[#This Row],[Selling Price]]*H3315</f>
        <v>3221.44</v>
      </c>
      <c r="J3315" s="1">
        <f>VLOOKUP(Sales[[#This Row],[Product ID]],Products[],4,0)</f>
        <v>795.14</v>
      </c>
      <c r="K3315" s="1">
        <f>Sales[[#This Row],[Total Sales]]-Sales[[#This Row],[Cost price]]</f>
        <v>2426.3000000000002</v>
      </c>
      <c r="L3315" s="1" t="str">
        <f>TEXT(Sales[[#This Row],[Date and Time]],"dddd")</f>
        <v>Wednesday</v>
      </c>
      <c r="M3315" s="1" t="str">
        <f>TEXT(Sales[[#This Row],[Date and Time]],"mm")</f>
        <v>05</v>
      </c>
      <c r="N3315" s="10" t="str">
        <f>TEXT(Sales[[#This Row],[Date and Time]],"mmmm")</f>
        <v>May</v>
      </c>
    </row>
    <row r="3316" spans="1:14" x14ac:dyDescent="0.3">
      <c r="A3316" s="1" t="s">
        <v>6784</v>
      </c>
      <c r="B3316" s="2">
        <v>45352.538263888891</v>
      </c>
      <c r="C3316" s="1" t="s">
        <v>3369</v>
      </c>
      <c r="D3316" s="1" t="s">
        <v>1546</v>
      </c>
      <c r="E3316" s="1" t="s">
        <v>3471</v>
      </c>
      <c r="F3316" s="1" t="s">
        <v>3472</v>
      </c>
      <c r="G3316" s="1">
        <v>1658.06</v>
      </c>
      <c r="H3316" s="1">
        <v>6</v>
      </c>
      <c r="I3316" s="1">
        <f>Sales[[#This Row],[Selling Price]]*H3316</f>
        <v>9948.36</v>
      </c>
      <c r="J3316" s="1">
        <f>VLOOKUP(Sales[[#This Row],[Product ID]],Products[],4,0)</f>
        <v>417.49</v>
      </c>
      <c r="K3316" s="1">
        <f>Sales[[#This Row],[Total Sales]]-Sales[[#This Row],[Cost price]]</f>
        <v>9530.8700000000008</v>
      </c>
      <c r="L3316" s="1" t="str">
        <f>TEXT(Sales[[#This Row],[Date and Time]],"dddd")</f>
        <v>Friday</v>
      </c>
      <c r="M3316" s="1" t="str">
        <f>TEXT(Sales[[#This Row],[Date and Time]],"mm")</f>
        <v>03</v>
      </c>
      <c r="N3316" s="10" t="str">
        <f>TEXT(Sales[[#This Row],[Date and Time]],"mmmm")</f>
        <v>March</v>
      </c>
    </row>
    <row r="3317" spans="1:14" x14ac:dyDescent="0.3">
      <c r="A3317" s="1" t="s">
        <v>6785</v>
      </c>
      <c r="B3317" s="2">
        <v>45534.866493055553</v>
      </c>
      <c r="C3317" s="1" t="s">
        <v>3294</v>
      </c>
      <c r="D3317" s="1" t="s">
        <v>2733</v>
      </c>
      <c r="E3317" s="1" t="s">
        <v>3464</v>
      </c>
      <c r="F3317" s="1" t="s">
        <v>3462</v>
      </c>
      <c r="G3317" s="1">
        <v>435.68</v>
      </c>
      <c r="H3317" s="1">
        <v>10</v>
      </c>
      <c r="I3317" s="1">
        <f>Sales[[#This Row],[Selling Price]]*H3317</f>
        <v>4356.8</v>
      </c>
      <c r="J3317" s="1">
        <f>VLOOKUP(Sales[[#This Row],[Product ID]],Products[],4,0)</f>
        <v>609.70000000000005</v>
      </c>
      <c r="K3317" s="1">
        <f>Sales[[#This Row],[Total Sales]]-Sales[[#This Row],[Cost price]]</f>
        <v>3747.1000000000004</v>
      </c>
      <c r="L3317" s="1" t="str">
        <f>TEXT(Sales[[#This Row],[Date and Time]],"dddd")</f>
        <v>Friday</v>
      </c>
      <c r="M3317" s="1" t="str">
        <f>TEXT(Sales[[#This Row],[Date and Time]],"mm")</f>
        <v>08</v>
      </c>
      <c r="N3317" s="10" t="str">
        <f>TEXT(Sales[[#This Row],[Date and Time]],"mmmm")</f>
        <v>August</v>
      </c>
    </row>
    <row r="3318" spans="1:14" x14ac:dyDescent="0.3">
      <c r="A3318" s="1" t="s">
        <v>6786</v>
      </c>
      <c r="B3318" s="2">
        <v>45341.270578703705</v>
      </c>
      <c r="C3318" s="1" t="s">
        <v>3425</v>
      </c>
      <c r="D3318" s="1" t="s">
        <v>1348</v>
      </c>
      <c r="E3318" s="1" t="s">
        <v>3461</v>
      </c>
      <c r="F3318" s="1" t="s">
        <v>3467</v>
      </c>
      <c r="G3318" s="1">
        <v>1638.19</v>
      </c>
      <c r="H3318" s="1">
        <v>2</v>
      </c>
      <c r="I3318" s="1">
        <f>Sales[[#This Row],[Selling Price]]*H3318</f>
        <v>3276.38</v>
      </c>
      <c r="J3318" s="1">
        <f>VLOOKUP(Sales[[#This Row],[Product ID]],Products[],4,0)</f>
        <v>95.27</v>
      </c>
      <c r="K3318" s="1">
        <f>Sales[[#This Row],[Total Sales]]-Sales[[#This Row],[Cost price]]</f>
        <v>3181.11</v>
      </c>
      <c r="L3318" s="1" t="str">
        <f>TEXT(Sales[[#This Row],[Date and Time]],"dddd")</f>
        <v>Monday</v>
      </c>
      <c r="M3318" s="1" t="str">
        <f>TEXT(Sales[[#This Row],[Date and Time]],"mm")</f>
        <v>02</v>
      </c>
      <c r="N3318" s="10" t="str">
        <f>TEXT(Sales[[#This Row],[Date and Time]],"mmmm")</f>
        <v>February</v>
      </c>
    </row>
    <row r="3319" spans="1:14" x14ac:dyDescent="0.3">
      <c r="A3319" s="1" t="s">
        <v>6787</v>
      </c>
      <c r="B3319" s="2">
        <v>45404.613506944443</v>
      </c>
      <c r="C3319" s="1" t="s">
        <v>3422</v>
      </c>
      <c r="D3319" s="1" t="s">
        <v>154</v>
      </c>
      <c r="E3319" s="1" t="s">
        <v>3479</v>
      </c>
      <c r="F3319" s="1" t="s">
        <v>3469</v>
      </c>
      <c r="G3319" s="1">
        <v>378.4</v>
      </c>
      <c r="H3319" s="1">
        <v>3</v>
      </c>
      <c r="I3319" s="1">
        <f>Sales[[#This Row],[Selling Price]]*H3319</f>
        <v>1135.1999999999998</v>
      </c>
      <c r="J3319" s="1">
        <f>VLOOKUP(Sales[[#This Row],[Product ID]],Products[],4,0)</f>
        <v>772.45</v>
      </c>
      <c r="K3319" s="1">
        <f>Sales[[#This Row],[Total Sales]]-Sales[[#This Row],[Cost price]]</f>
        <v>362.74999999999977</v>
      </c>
      <c r="L3319" s="1" t="str">
        <f>TEXT(Sales[[#This Row],[Date and Time]],"dddd")</f>
        <v>Monday</v>
      </c>
      <c r="M3319" s="1" t="str">
        <f>TEXT(Sales[[#This Row],[Date and Time]],"mm")</f>
        <v>04</v>
      </c>
      <c r="N3319" s="10" t="str">
        <f>TEXT(Sales[[#This Row],[Date and Time]],"mmmm")</f>
        <v>April</v>
      </c>
    </row>
    <row r="3320" spans="1:14" x14ac:dyDescent="0.3">
      <c r="A3320" s="1" t="s">
        <v>6788</v>
      </c>
      <c r="B3320" s="2">
        <v>45600.680486111109</v>
      </c>
      <c r="C3320" s="1" t="s">
        <v>3284</v>
      </c>
      <c r="D3320" s="1" t="s">
        <v>1930</v>
      </c>
      <c r="E3320" s="1" t="s">
        <v>3471</v>
      </c>
      <c r="F3320" s="1" t="s">
        <v>3462</v>
      </c>
      <c r="G3320" s="1">
        <v>278.14999999999998</v>
      </c>
      <c r="H3320" s="1">
        <v>6</v>
      </c>
      <c r="I3320" s="1">
        <f>Sales[[#This Row],[Selling Price]]*H3320</f>
        <v>1668.8999999999999</v>
      </c>
      <c r="J3320" s="1">
        <f>VLOOKUP(Sales[[#This Row],[Product ID]],Products[],4,0)</f>
        <v>644.58000000000004</v>
      </c>
      <c r="K3320" s="1">
        <f>Sales[[#This Row],[Total Sales]]-Sales[[#This Row],[Cost price]]</f>
        <v>1024.3199999999997</v>
      </c>
      <c r="L3320" s="1" t="str">
        <f>TEXT(Sales[[#This Row],[Date and Time]],"dddd")</f>
        <v>Monday</v>
      </c>
      <c r="M3320" s="1" t="str">
        <f>TEXT(Sales[[#This Row],[Date and Time]],"mm")</f>
        <v>11</v>
      </c>
      <c r="N3320" s="10" t="str">
        <f>TEXT(Sales[[#This Row],[Date and Time]],"mmmm")</f>
        <v>November</v>
      </c>
    </row>
    <row r="3321" spans="1:14" x14ac:dyDescent="0.3">
      <c r="A3321" s="1" t="s">
        <v>6789</v>
      </c>
      <c r="B3321" s="2">
        <v>45457.198935185188</v>
      </c>
      <c r="C3321" s="1" t="s">
        <v>3365</v>
      </c>
      <c r="D3321" s="1" t="s">
        <v>442</v>
      </c>
      <c r="E3321" s="1" t="s">
        <v>3479</v>
      </c>
      <c r="F3321" s="1" t="s">
        <v>3472</v>
      </c>
      <c r="G3321" s="1">
        <v>1660.42</v>
      </c>
      <c r="H3321" s="1">
        <v>8</v>
      </c>
      <c r="I3321" s="1">
        <f>Sales[[#This Row],[Selling Price]]*H3321</f>
        <v>13283.36</v>
      </c>
      <c r="J3321" s="1">
        <f>VLOOKUP(Sales[[#This Row],[Product ID]],Products[],4,0)</f>
        <v>104.7</v>
      </c>
      <c r="K3321" s="1">
        <f>Sales[[#This Row],[Total Sales]]-Sales[[#This Row],[Cost price]]</f>
        <v>13178.66</v>
      </c>
      <c r="L3321" s="1" t="str">
        <f>TEXT(Sales[[#This Row],[Date and Time]],"dddd")</f>
        <v>Friday</v>
      </c>
      <c r="M3321" s="1" t="str">
        <f>TEXT(Sales[[#This Row],[Date and Time]],"mm")</f>
        <v>06</v>
      </c>
      <c r="N3321" s="10" t="str">
        <f>TEXT(Sales[[#This Row],[Date and Time]],"mmmm")</f>
        <v>June</v>
      </c>
    </row>
    <row r="3322" spans="1:14" x14ac:dyDescent="0.3">
      <c r="A3322" s="1" t="s">
        <v>6790</v>
      </c>
      <c r="B3322" s="2">
        <v>45500.923506944448</v>
      </c>
      <c r="C3322" s="1" t="s">
        <v>3245</v>
      </c>
      <c r="D3322" s="1" t="s">
        <v>898</v>
      </c>
      <c r="E3322" s="1" t="s">
        <v>3471</v>
      </c>
      <c r="F3322" s="1" t="s">
        <v>3467</v>
      </c>
      <c r="G3322" s="1">
        <v>105.96</v>
      </c>
      <c r="H3322" s="1">
        <v>5</v>
      </c>
      <c r="I3322" s="1">
        <f>Sales[[#This Row],[Selling Price]]*H3322</f>
        <v>529.79999999999995</v>
      </c>
      <c r="J3322" s="1">
        <f>VLOOKUP(Sales[[#This Row],[Product ID]],Products[],4,0)</f>
        <v>188.4</v>
      </c>
      <c r="K3322" s="1">
        <f>Sales[[#This Row],[Total Sales]]-Sales[[#This Row],[Cost price]]</f>
        <v>341.4</v>
      </c>
      <c r="L3322" s="1" t="str">
        <f>TEXT(Sales[[#This Row],[Date and Time]],"dddd")</f>
        <v>Saturday</v>
      </c>
      <c r="M3322" s="1" t="str">
        <f>TEXT(Sales[[#This Row],[Date and Time]],"mm")</f>
        <v>07</v>
      </c>
      <c r="N3322" s="10" t="str">
        <f>TEXT(Sales[[#This Row],[Date and Time]],"mmmm")</f>
        <v>July</v>
      </c>
    </row>
    <row r="3323" spans="1:14" x14ac:dyDescent="0.3">
      <c r="A3323" s="1" t="s">
        <v>6791</v>
      </c>
      <c r="B3323" s="2">
        <v>45551.310381944444</v>
      </c>
      <c r="C3323" s="1" t="s">
        <v>3402</v>
      </c>
      <c r="D3323" s="1" t="s">
        <v>891</v>
      </c>
      <c r="E3323" s="1" t="s">
        <v>3466</v>
      </c>
      <c r="F3323" s="1" t="s">
        <v>3462</v>
      </c>
      <c r="G3323" s="1">
        <v>1118.8</v>
      </c>
      <c r="H3323" s="1">
        <v>6</v>
      </c>
      <c r="I3323" s="1">
        <f>Sales[[#This Row],[Selling Price]]*H3323</f>
        <v>6712.7999999999993</v>
      </c>
      <c r="J3323" s="1">
        <f>VLOOKUP(Sales[[#This Row],[Product ID]],Products[],4,0)</f>
        <v>581.64</v>
      </c>
      <c r="K3323" s="1">
        <f>Sales[[#This Row],[Total Sales]]-Sales[[#This Row],[Cost price]]</f>
        <v>6131.1599999999989</v>
      </c>
      <c r="L3323" s="1" t="str">
        <f>TEXT(Sales[[#This Row],[Date and Time]],"dddd")</f>
        <v>Monday</v>
      </c>
      <c r="M3323" s="1" t="str">
        <f>TEXT(Sales[[#This Row],[Date and Time]],"mm")</f>
        <v>09</v>
      </c>
      <c r="N3323" s="10" t="str">
        <f>TEXT(Sales[[#This Row],[Date and Time]],"mmmm")</f>
        <v>September</v>
      </c>
    </row>
    <row r="3324" spans="1:14" x14ac:dyDescent="0.3">
      <c r="A3324" s="1" t="s">
        <v>6792</v>
      </c>
      <c r="B3324" s="2">
        <v>45573.64435185185</v>
      </c>
      <c r="C3324" s="1" t="s">
        <v>3237</v>
      </c>
      <c r="D3324" s="1" t="s">
        <v>686</v>
      </c>
      <c r="E3324" s="1" t="s">
        <v>3461</v>
      </c>
      <c r="F3324" s="1" t="s">
        <v>3472</v>
      </c>
      <c r="G3324" s="1">
        <v>1722.41</v>
      </c>
      <c r="H3324" s="1">
        <v>6</v>
      </c>
      <c r="I3324" s="1">
        <f>Sales[[#This Row],[Selling Price]]*H3324</f>
        <v>10334.460000000001</v>
      </c>
      <c r="J3324" s="1">
        <f>VLOOKUP(Sales[[#This Row],[Product ID]],Products[],4,0)</f>
        <v>481</v>
      </c>
      <c r="K3324" s="1">
        <f>Sales[[#This Row],[Total Sales]]-Sales[[#This Row],[Cost price]]</f>
        <v>9853.4600000000009</v>
      </c>
      <c r="L3324" s="1" t="str">
        <f>TEXT(Sales[[#This Row],[Date and Time]],"dddd")</f>
        <v>Tuesday</v>
      </c>
      <c r="M3324" s="1" t="str">
        <f>TEXT(Sales[[#This Row],[Date and Time]],"mm")</f>
        <v>10</v>
      </c>
      <c r="N3324" s="10" t="str">
        <f>TEXT(Sales[[#This Row],[Date and Time]],"mmmm")</f>
        <v>October</v>
      </c>
    </row>
    <row r="3325" spans="1:14" x14ac:dyDescent="0.3">
      <c r="A3325" s="1" t="s">
        <v>6793</v>
      </c>
      <c r="B3325" s="2">
        <v>45379.594444444447</v>
      </c>
      <c r="C3325" s="1" t="s">
        <v>3377</v>
      </c>
      <c r="D3325" s="1" t="s">
        <v>1131</v>
      </c>
      <c r="E3325" s="1" t="s">
        <v>3479</v>
      </c>
      <c r="F3325" s="1" t="s">
        <v>3462</v>
      </c>
      <c r="G3325" s="1">
        <v>957.18</v>
      </c>
      <c r="H3325" s="1">
        <v>2</v>
      </c>
      <c r="I3325" s="1">
        <f>Sales[[#This Row],[Selling Price]]*H3325</f>
        <v>1914.36</v>
      </c>
      <c r="J3325" s="1">
        <f>VLOOKUP(Sales[[#This Row],[Product ID]],Products[],4,0)</f>
        <v>409.39</v>
      </c>
      <c r="K3325" s="1">
        <f>Sales[[#This Row],[Total Sales]]-Sales[[#This Row],[Cost price]]</f>
        <v>1504.9699999999998</v>
      </c>
      <c r="L3325" s="1" t="str">
        <f>TEXT(Sales[[#This Row],[Date and Time]],"dddd")</f>
        <v>Thursday</v>
      </c>
      <c r="M3325" s="1" t="str">
        <f>TEXT(Sales[[#This Row],[Date and Time]],"mm")</f>
        <v>03</v>
      </c>
      <c r="N3325" s="10" t="str">
        <f>TEXT(Sales[[#This Row],[Date and Time]],"mmmm")</f>
        <v>March</v>
      </c>
    </row>
    <row r="3326" spans="1:14" x14ac:dyDescent="0.3">
      <c r="A3326" s="1" t="s">
        <v>6794</v>
      </c>
      <c r="B3326" s="2">
        <v>45419.216828703706</v>
      </c>
      <c r="C3326" s="1" t="s">
        <v>3239</v>
      </c>
      <c r="D3326" s="1" t="s">
        <v>1491</v>
      </c>
      <c r="E3326" s="1" t="s">
        <v>3471</v>
      </c>
      <c r="F3326" s="1" t="s">
        <v>3476</v>
      </c>
      <c r="G3326" s="1">
        <v>36</v>
      </c>
      <c r="H3326" s="1">
        <v>1</v>
      </c>
      <c r="I3326" s="1">
        <f>Sales[[#This Row],[Selling Price]]*H3326</f>
        <v>36</v>
      </c>
      <c r="J3326" s="1">
        <f>VLOOKUP(Sales[[#This Row],[Product ID]],Products[],4,0)</f>
        <v>438.5</v>
      </c>
      <c r="K3326" s="1">
        <f>Sales[[#This Row],[Total Sales]]-Sales[[#This Row],[Cost price]]</f>
        <v>-402.5</v>
      </c>
      <c r="L3326" s="1" t="str">
        <f>TEXT(Sales[[#This Row],[Date and Time]],"dddd")</f>
        <v>Tuesday</v>
      </c>
      <c r="M3326" s="1" t="str">
        <f>TEXT(Sales[[#This Row],[Date and Time]],"mm")</f>
        <v>05</v>
      </c>
      <c r="N3326" s="10" t="str">
        <f>TEXT(Sales[[#This Row],[Date and Time]],"mmmm")</f>
        <v>May</v>
      </c>
    </row>
    <row r="3327" spans="1:14" x14ac:dyDescent="0.3">
      <c r="A3327" s="1" t="s">
        <v>6795</v>
      </c>
      <c r="B3327" s="2">
        <v>45610.263020833336</v>
      </c>
      <c r="C3327" s="1" t="s">
        <v>3273</v>
      </c>
      <c r="D3327" s="1" t="s">
        <v>1336</v>
      </c>
      <c r="E3327" s="1" t="s">
        <v>3479</v>
      </c>
      <c r="F3327" s="1" t="s">
        <v>3476</v>
      </c>
      <c r="G3327" s="1">
        <v>1196.17</v>
      </c>
      <c r="H3327" s="1">
        <v>3</v>
      </c>
      <c r="I3327" s="1">
        <f>Sales[[#This Row],[Selling Price]]*H3327</f>
        <v>3588.51</v>
      </c>
      <c r="J3327" s="1">
        <f>VLOOKUP(Sales[[#This Row],[Product ID]],Products[],4,0)</f>
        <v>963.58</v>
      </c>
      <c r="K3327" s="1">
        <f>Sales[[#This Row],[Total Sales]]-Sales[[#This Row],[Cost price]]</f>
        <v>2624.9300000000003</v>
      </c>
      <c r="L3327" s="1" t="str">
        <f>TEXT(Sales[[#This Row],[Date and Time]],"dddd")</f>
        <v>Thursday</v>
      </c>
      <c r="M3327" s="1" t="str">
        <f>TEXT(Sales[[#This Row],[Date and Time]],"mm")</f>
        <v>11</v>
      </c>
      <c r="N3327" s="10" t="str">
        <f>TEXT(Sales[[#This Row],[Date and Time]],"mmmm")</f>
        <v>November</v>
      </c>
    </row>
    <row r="3328" spans="1:14" x14ac:dyDescent="0.3">
      <c r="A3328" s="1" t="s">
        <v>6796</v>
      </c>
      <c r="B3328" s="2">
        <v>45362.314270833333</v>
      </c>
      <c r="C3328" s="1" t="s">
        <v>3413</v>
      </c>
      <c r="D3328" s="1" t="s">
        <v>98</v>
      </c>
      <c r="E3328" s="1" t="s">
        <v>3466</v>
      </c>
      <c r="F3328" s="1" t="s">
        <v>3467</v>
      </c>
      <c r="G3328" s="1">
        <v>1337.4</v>
      </c>
      <c r="H3328" s="1">
        <v>2</v>
      </c>
      <c r="I3328" s="1">
        <f>Sales[[#This Row],[Selling Price]]*H3328</f>
        <v>2674.8</v>
      </c>
      <c r="J3328" s="1">
        <f>VLOOKUP(Sales[[#This Row],[Product ID]],Products[],4,0)</f>
        <v>311.56</v>
      </c>
      <c r="K3328" s="1">
        <f>Sales[[#This Row],[Total Sales]]-Sales[[#This Row],[Cost price]]</f>
        <v>2363.2400000000002</v>
      </c>
      <c r="L3328" s="1" t="str">
        <f>TEXT(Sales[[#This Row],[Date and Time]],"dddd")</f>
        <v>Monday</v>
      </c>
      <c r="M3328" s="1" t="str">
        <f>TEXT(Sales[[#This Row],[Date and Time]],"mm")</f>
        <v>03</v>
      </c>
      <c r="N3328" s="10" t="str">
        <f>TEXT(Sales[[#This Row],[Date and Time]],"mmmm")</f>
        <v>March</v>
      </c>
    </row>
    <row r="3329" spans="1:14" x14ac:dyDescent="0.3">
      <c r="A3329" s="1" t="s">
        <v>6797</v>
      </c>
      <c r="B3329" s="2">
        <v>45374.12939814815</v>
      </c>
      <c r="C3329" s="1" t="s">
        <v>3275</v>
      </c>
      <c r="D3329" s="1" t="s">
        <v>2167</v>
      </c>
      <c r="E3329" s="1" t="s">
        <v>3461</v>
      </c>
      <c r="F3329" s="1" t="s">
        <v>3467</v>
      </c>
      <c r="G3329" s="1">
        <v>1610.78</v>
      </c>
      <c r="H3329" s="1">
        <v>6</v>
      </c>
      <c r="I3329" s="1">
        <f>Sales[[#This Row],[Selling Price]]*H3329</f>
        <v>9664.68</v>
      </c>
      <c r="J3329" s="1">
        <f>VLOOKUP(Sales[[#This Row],[Product ID]],Products[],4,0)</f>
        <v>363.91</v>
      </c>
      <c r="K3329" s="1">
        <f>Sales[[#This Row],[Total Sales]]-Sales[[#This Row],[Cost price]]</f>
        <v>9300.77</v>
      </c>
      <c r="L3329" s="1" t="str">
        <f>TEXT(Sales[[#This Row],[Date and Time]],"dddd")</f>
        <v>Saturday</v>
      </c>
      <c r="M3329" s="1" t="str">
        <f>TEXT(Sales[[#This Row],[Date and Time]],"mm")</f>
        <v>03</v>
      </c>
      <c r="N3329" s="10" t="str">
        <f>TEXT(Sales[[#This Row],[Date and Time]],"mmmm")</f>
        <v>March</v>
      </c>
    </row>
    <row r="3330" spans="1:14" x14ac:dyDescent="0.3">
      <c r="A3330" s="1" t="s">
        <v>6798</v>
      </c>
      <c r="B3330" s="2">
        <v>45296.088194444441</v>
      </c>
      <c r="C3330" s="1" t="s">
        <v>3335</v>
      </c>
      <c r="D3330" s="1" t="s">
        <v>1822</v>
      </c>
      <c r="E3330" s="1" t="s">
        <v>3461</v>
      </c>
      <c r="F3330" s="1" t="s">
        <v>3472</v>
      </c>
      <c r="G3330" s="1">
        <v>645.07000000000005</v>
      </c>
      <c r="H3330" s="1">
        <v>5</v>
      </c>
      <c r="I3330" s="1">
        <f>Sales[[#This Row],[Selling Price]]*H3330</f>
        <v>3225.3500000000004</v>
      </c>
      <c r="J3330" s="1">
        <f>VLOOKUP(Sales[[#This Row],[Product ID]],Products[],4,0)</f>
        <v>303.60000000000002</v>
      </c>
      <c r="K3330" s="1">
        <f>Sales[[#This Row],[Total Sales]]-Sales[[#This Row],[Cost price]]</f>
        <v>2921.7500000000005</v>
      </c>
      <c r="L3330" s="1" t="str">
        <f>TEXT(Sales[[#This Row],[Date and Time]],"dddd")</f>
        <v>Friday</v>
      </c>
      <c r="M3330" s="1" t="str">
        <f>TEXT(Sales[[#This Row],[Date and Time]],"mm")</f>
        <v>01</v>
      </c>
      <c r="N3330" s="10" t="str">
        <f>TEXT(Sales[[#This Row],[Date and Time]],"mmmm")</f>
        <v>January</v>
      </c>
    </row>
    <row r="3331" spans="1:14" x14ac:dyDescent="0.3">
      <c r="A3331" s="1" t="s">
        <v>6799</v>
      </c>
      <c r="B3331" s="2">
        <v>45459.33798611111</v>
      </c>
      <c r="C3331" s="1" t="s">
        <v>3339</v>
      </c>
      <c r="D3331" s="1" t="s">
        <v>1383</v>
      </c>
      <c r="E3331" s="1" t="s">
        <v>3461</v>
      </c>
      <c r="F3331" s="1" t="s">
        <v>3467</v>
      </c>
      <c r="G3331" s="1">
        <v>705.12</v>
      </c>
      <c r="H3331" s="1">
        <v>10</v>
      </c>
      <c r="I3331" s="1">
        <f>Sales[[#This Row],[Selling Price]]*H3331</f>
        <v>7051.2</v>
      </c>
      <c r="J3331" s="1">
        <f>VLOOKUP(Sales[[#This Row],[Product ID]],Products[],4,0)</f>
        <v>646.59</v>
      </c>
      <c r="K3331" s="1">
        <f>Sales[[#This Row],[Total Sales]]-Sales[[#This Row],[Cost price]]</f>
        <v>6404.61</v>
      </c>
      <c r="L3331" s="1" t="str">
        <f>TEXT(Sales[[#This Row],[Date and Time]],"dddd")</f>
        <v>Sunday</v>
      </c>
      <c r="M3331" s="1" t="str">
        <f>TEXT(Sales[[#This Row],[Date and Time]],"mm")</f>
        <v>06</v>
      </c>
      <c r="N3331" s="10" t="str">
        <f>TEXT(Sales[[#This Row],[Date and Time]],"mmmm")</f>
        <v>June</v>
      </c>
    </row>
    <row r="3332" spans="1:14" x14ac:dyDescent="0.3">
      <c r="A3332" s="1" t="s">
        <v>6800</v>
      </c>
      <c r="B3332" s="2">
        <v>45462.063101851854</v>
      </c>
      <c r="C3332" s="1" t="s">
        <v>3379</v>
      </c>
      <c r="D3332" s="1" t="s">
        <v>2286</v>
      </c>
      <c r="E3332" s="1" t="s">
        <v>3471</v>
      </c>
      <c r="F3332" s="1" t="s">
        <v>3472</v>
      </c>
      <c r="G3332" s="1">
        <v>1007.01</v>
      </c>
      <c r="H3332" s="1">
        <v>2</v>
      </c>
      <c r="I3332" s="1">
        <f>Sales[[#This Row],[Selling Price]]*H3332</f>
        <v>2014.02</v>
      </c>
      <c r="J3332" s="1">
        <f>VLOOKUP(Sales[[#This Row],[Product ID]],Products[],4,0)</f>
        <v>605.29999999999995</v>
      </c>
      <c r="K3332" s="1">
        <f>Sales[[#This Row],[Total Sales]]-Sales[[#This Row],[Cost price]]</f>
        <v>1408.72</v>
      </c>
      <c r="L3332" s="1" t="str">
        <f>TEXT(Sales[[#This Row],[Date and Time]],"dddd")</f>
        <v>Wednesday</v>
      </c>
      <c r="M3332" s="1" t="str">
        <f>TEXT(Sales[[#This Row],[Date and Time]],"mm")</f>
        <v>06</v>
      </c>
      <c r="N3332" s="10" t="str">
        <f>TEXT(Sales[[#This Row],[Date and Time]],"mmmm")</f>
        <v>June</v>
      </c>
    </row>
    <row r="3333" spans="1:14" x14ac:dyDescent="0.3">
      <c r="A3333" s="1" t="s">
        <v>6801</v>
      </c>
      <c r="B3333" s="2">
        <v>45517.350624999999</v>
      </c>
      <c r="C3333" s="1" t="s">
        <v>3391</v>
      </c>
      <c r="D3333" s="1" t="s">
        <v>1962</v>
      </c>
      <c r="E3333" s="1" t="s">
        <v>3461</v>
      </c>
      <c r="F3333" s="1" t="s">
        <v>3476</v>
      </c>
      <c r="G3333" s="1">
        <v>356.29</v>
      </c>
      <c r="H3333" s="1">
        <v>5</v>
      </c>
      <c r="I3333" s="1">
        <f>Sales[[#This Row],[Selling Price]]*H3333</f>
        <v>1781.45</v>
      </c>
      <c r="J3333" s="1">
        <f>VLOOKUP(Sales[[#This Row],[Product ID]],Products[],4,0)</f>
        <v>374.92</v>
      </c>
      <c r="K3333" s="1">
        <f>Sales[[#This Row],[Total Sales]]-Sales[[#This Row],[Cost price]]</f>
        <v>1406.53</v>
      </c>
      <c r="L3333" s="1" t="str">
        <f>TEXT(Sales[[#This Row],[Date and Time]],"dddd")</f>
        <v>Tuesday</v>
      </c>
      <c r="M3333" s="1" t="str">
        <f>TEXT(Sales[[#This Row],[Date and Time]],"mm")</f>
        <v>08</v>
      </c>
      <c r="N3333" s="10" t="str">
        <f>TEXT(Sales[[#This Row],[Date and Time]],"mmmm")</f>
        <v>August</v>
      </c>
    </row>
    <row r="3334" spans="1:14" x14ac:dyDescent="0.3">
      <c r="A3334" s="1" t="s">
        <v>6802</v>
      </c>
      <c r="B3334" s="2">
        <v>45463.172175925924</v>
      </c>
      <c r="C3334" s="1" t="s">
        <v>3308</v>
      </c>
      <c r="D3334" s="1" t="s">
        <v>1357</v>
      </c>
      <c r="E3334" s="1" t="s">
        <v>3471</v>
      </c>
      <c r="F3334" s="1" t="s">
        <v>3472</v>
      </c>
      <c r="G3334" s="1">
        <v>1405.27</v>
      </c>
      <c r="H3334" s="1">
        <v>5</v>
      </c>
      <c r="I3334" s="1">
        <f>Sales[[#This Row],[Selling Price]]*H3334</f>
        <v>7026.35</v>
      </c>
      <c r="J3334" s="1">
        <f>VLOOKUP(Sales[[#This Row],[Product ID]],Products[],4,0)</f>
        <v>998.57</v>
      </c>
      <c r="K3334" s="1">
        <f>Sales[[#This Row],[Total Sales]]-Sales[[#This Row],[Cost price]]</f>
        <v>6027.7800000000007</v>
      </c>
      <c r="L3334" s="1" t="str">
        <f>TEXT(Sales[[#This Row],[Date and Time]],"dddd")</f>
        <v>Thursday</v>
      </c>
      <c r="M3334" s="1" t="str">
        <f>TEXT(Sales[[#This Row],[Date and Time]],"mm")</f>
        <v>06</v>
      </c>
      <c r="N3334" s="10" t="str">
        <f>TEXT(Sales[[#This Row],[Date and Time]],"mmmm")</f>
        <v>June</v>
      </c>
    </row>
    <row r="3335" spans="1:14" x14ac:dyDescent="0.3">
      <c r="A3335" s="1" t="s">
        <v>6803</v>
      </c>
      <c r="B3335" s="2">
        <v>45295.401493055557</v>
      </c>
      <c r="C3335" s="1" t="s">
        <v>3303</v>
      </c>
      <c r="D3335" s="1" t="s">
        <v>1010</v>
      </c>
      <c r="E3335" s="1" t="s">
        <v>3479</v>
      </c>
      <c r="F3335" s="1" t="s">
        <v>3476</v>
      </c>
      <c r="G3335" s="1">
        <v>594.41999999999996</v>
      </c>
      <c r="H3335" s="1">
        <v>9</v>
      </c>
      <c r="I3335" s="1">
        <f>Sales[[#This Row],[Selling Price]]*H3335</f>
        <v>5349.78</v>
      </c>
      <c r="J3335" s="1">
        <f>VLOOKUP(Sales[[#This Row],[Product ID]],Products[],4,0)</f>
        <v>752.34</v>
      </c>
      <c r="K3335" s="1">
        <f>Sales[[#This Row],[Total Sales]]-Sales[[#This Row],[Cost price]]</f>
        <v>4597.4399999999996</v>
      </c>
      <c r="L3335" s="1" t="str">
        <f>TEXT(Sales[[#This Row],[Date and Time]],"dddd")</f>
        <v>Thursday</v>
      </c>
      <c r="M3335" s="1" t="str">
        <f>TEXT(Sales[[#This Row],[Date and Time]],"mm")</f>
        <v>01</v>
      </c>
      <c r="N3335" s="10" t="str">
        <f>TEXT(Sales[[#This Row],[Date and Time]],"mmmm")</f>
        <v>January</v>
      </c>
    </row>
    <row r="3336" spans="1:14" x14ac:dyDescent="0.3">
      <c r="A3336" s="1" t="s">
        <v>6804</v>
      </c>
      <c r="B3336" s="2">
        <v>45561.607164351852</v>
      </c>
      <c r="C3336" s="1" t="s">
        <v>3234</v>
      </c>
      <c r="D3336" s="1" t="s">
        <v>2553</v>
      </c>
      <c r="E3336" s="1" t="s">
        <v>3461</v>
      </c>
      <c r="F3336" s="1" t="s">
        <v>3472</v>
      </c>
      <c r="G3336" s="1">
        <v>1084.98</v>
      </c>
      <c r="H3336" s="1">
        <v>6</v>
      </c>
      <c r="I3336" s="1">
        <f>Sales[[#This Row],[Selling Price]]*H3336</f>
        <v>6509.88</v>
      </c>
      <c r="J3336" s="1">
        <f>VLOOKUP(Sales[[#This Row],[Product ID]],Products[],4,0)</f>
        <v>851.56</v>
      </c>
      <c r="K3336" s="1">
        <f>Sales[[#This Row],[Total Sales]]-Sales[[#This Row],[Cost price]]</f>
        <v>5658.32</v>
      </c>
      <c r="L3336" s="1" t="str">
        <f>TEXT(Sales[[#This Row],[Date and Time]],"dddd")</f>
        <v>Thursday</v>
      </c>
      <c r="M3336" s="1" t="str">
        <f>TEXT(Sales[[#This Row],[Date and Time]],"mm")</f>
        <v>09</v>
      </c>
      <c r="N3336" s="10" t="str">
        <f>TEXT(Sales[[#This Row],[Date and Time]],"mmmm")</f>
        <v>September</v>
      </c>
    </row>
    <row r="3337" spans="1:14" x14ac:dyDescent="0.3">
      <c r="A3337" s="1" t="s">
        <v>6805</v>
      </c>
      <c r="B3337" s="2">
        <v>45592.56795138889</v>
      </c>
      <c r="C3337" s="1" t="s">
        <v>3443</v>
      </c>
      <c r="D3337" s="1" t="s">
        <v>1837</v>
      </c>
      <c r="E3337" s="1" t="s">
        <v>3479</v>
      </c>
      <c r="F3337" s="1" t="s">
        <v>3462</v>
      </c>
      <c r="G3337" s="1">
        <v>1136.1500000000001</v>
      </c>
      <c r="H3337" s="1">
        <v>4</v>
      </c>
      <c r="I3337" s="1">
        <f>Sales[[#This Row],[Selling Price]]*H3337</f>
        <v>4544.6000000000004</v>
      </c>
      <c r="J3337" s="1">
        <f>VLOOKUP(Sales[[#This Row],[Product ID]],Products[],4,0)</f>
        <v>787.31</v>
      </c>
      <c r="K3337" s="1">
        <f>Sales[[#This Row],[Total Sales]]-Sales[[#This Row],[Cost price]]</f>
        <v>3757.2900000000004</v>
      </c>
      <c r="L3337" s="1" t="str">
        <f>TEXT(Sales[[#This Row],[Date and Time]],"dddd")</f>
        <v>Sunday</v>
      </c>
      <c r="M3337" s="1" t="str">
        <f>TEXT(Sales[[#This Row],[Date and Time]],"mm")</f>
        <v>10</v>
      </c>
      <c r="N3337" s="10" t="str">
        <f>TEXT(Sales[[#This Row],[Date and Time]],"mmmm")</f>
        <v>October</v>
      </c>
    </row>
    <row r="3338" spans="1:14" x14ac:dyDescent="0.3">
      <c r="A3338" s="1" t="s">
        <v>6806</v>
      </c>
      <c r="B3338" s="2">
        <v>45415.808796296296</v>
      </c>
      <c r="C3338" s="1" t="s">
        <v>3296</v>
      </c>
      <c r="D3338" s="1" t="s">
        <v>627</v>
      </c>
      <c r="E3338" s="1" t="s">
        <v>3471</v>
      </c>
      <c r="F3338" s="1" t="s">
        <v>3472</v>
      </c>
      <c r="G3338" s="1">
        <v>49.19</v>
      </c>
      <c r="H3338" s="1">
        <v>9</v>
      </c>
      <c r="I3338" s="1">
        <f>Sales[[#This Row],[Selling Price]]*H3338</f>
        <v>442.71</v>
      </c>
      <c r="J3338" s="1">
        <f>VLOOKUP(Sales[[#This Row],[Product ID]],Products[],4,0)</f>
        <v>587.24</v>
      </c>
      <c r="K3338" s="1">
        <f>Sales[[#This Row],[Total Sales]]-Sales[[#This Row],[Cost price]]</f>
        <v>-144.53000000000003</v>
      </c>
      <c r="L3338" s="1" t="str">
        <f>TEXT(Sales[[#This Row],[Date and Time]],"dddd")</f>
        <v>Friday</v>
      </c>
      <c r="M3338" s="1" t="str">
        <f>TEXT(Sales[[#This Row],[Date and Time]],"mm")</f>
        <v>05</v>
      </c>
      <c r="N3338" s="10" t="str">
        <f>TEXT(Sales[[#This Row],[Date and Time]],"mmmm")</f>
        <v>May</v>
      </c>
    </row>
    <row r="3339" spans="1:14" x14ac:dyDescent="0.3">
      <c r="A3339" s="1" t="s">
        <v>6807</v>
      </c>
      <c r="B3339" s="2">
        <v>45476.264872685184</v>
      </c>
      <c r="C3339" s="1" t="s">
        <v>3453</v>
      </c>
      <c r="D3339" s="1" t="s">
        <v>2273</v>
      </c>
      <c r="E3339" s="1" t="s">
        <v>3466</v>
      </c>
      <c r="F3339" s="1" t="s">
        <v>3462</v>
      </c>
      <c r="G3339" s="1">
        <v>58.18</v>
      </c>
      <c r="H3339" s="1">
        <v>3</v>
      </c>
      <c r="I3339" s="1">
        <f>Sales[[#This Row],[Selling Price]]*H3339</f>
        <v>174.54</v>
      </c>
      <c r="J3339" s="1">
        <f>VLOOKUP(Sales[[#This Row],[Product ID]],Products[],4,0)</f>
        <v>606.07000000000005</v>
      </c>
      <c r="K3339" s="1">
        <f>Sales[[#This Row],[Total Sales]]-Sales[[#This Row],[Cost price]]</f>
        <v>-431.53000000000009</v>
      </c>
      <c r="L3339" s="1" t="str">
        <f>TEXT(Sales[[#This Row],[Date and Time]],"dddd")</f>
        <v>Wednesday</v>
      </c>
      <c r="M3339" s="1" t="str">
        <f>TEXT(Sales[[#This Row],[Date and Time]],"mm")</f>
        <v>07</v>
      </c>
      <c r="N3339" s="10" t="str">
        <f>TEXT(Sales[[#This Row],[Date and Time]],"mmmm")</f>
        <v>July</v>
      </c>
    </row>
    <row r="3340" spans="1:14" x14ac:dyDescent="0.3">
      <c r="A3340" s="1" t="s">
        <v>6808</v>
      </c>
      <c r="B3340" s="2">
        <v>45427.224537037036</v>
      </c>
      <c r="C3340" s="1" t="s">
        <v>3271</v>
      </c>
      <c r="D3340" s="1" t="s">
        <v>809</v>
      </c>
      <c r="E3340" s="1" t="s">
        <v>3471</v>
      </c>
      <c r="F3340" s="1" t="s">
        <v>3469</v>
      </c>
      <c r="G3340" s="1">
        <v>554.98</v>
      </c>
      <c r="H3340" s="1">
        <v>3</v>
      </c>
      <c r="I3340" s="1">
        <f>Sales[[#This Row],[Selling Price]]*H3340</f>
        <v>1664.94</v>
      </c>
      <c r="J3340" s="1">
        <f>VLOOKUP(Sales[[#This Row],[Product ID]],Products[],4,0)</f>
        <v>493.17</v>
      </c>
      <c r="K3340" s="1">
        <f>Sales[[#This Row],[Total Sales]]-Sales[[#This Row],[Cost price]]</f>
        <v>1171.77</v>
      </c>
      <c r="L3340" s="1" t="str">
        <f>TEXT(Sales[[#This Row],[Date and Time]],"dddd")</f>
        <v>Wednesday</v>
      </c>
      <c r="M3340" s="1" t="str">
        <f>TEXT(Sales[[#This Row],[Date and Time]],"mm")</f>
        <v>05</v>
      </c>
      <c r="N3340" s="10" t="str">
        <f>TEXT(Sales[[#This Row],[Date and Time]],"mmmm")</f>
        <v>May</v>
      </c>
    </row>
    <row r="3341" spans="1:14" x14ac:dyDescent="0.3">
      <c r="A3341" s="1" t="s">
        <v>6809</v>
      </c>
      <c r="B3341" s="2">
        <v>45357.847372685188</v>
      </c>
      <c r="C3341" s="1" t="s">
        <v>3419</v>
      </c>
      <c r="D3341" s="1" t="s">
        <v>1741</v>
      </c>
      <c r="E3341" s="1" t="s">
        <v>3471</v>
      </c>
      <c r="F3341" s="1" t="s">
        <v>3467</v>
      </c>
      <c r="G3341" s="1">
        <v>1765.43</v>
      </c>
      <c r="H3341" s="1">
        <v>9</v>
      </c>
      <c r="I3341" s="1">
        <f>Sales[[#This Row],[Selling Price]]*H3341</f>
        <v>15888.87</v>
      </c>
      <c r="J3341" s="1">
        <f>VLOOKUP(Sales[[#This Row],[Product ID]],Products[],4,0)</f>
        <v>925.33</v>
      </c>
      <c r="K3341" s="1">
        <f>Sales[[#This Row],[Total Sales]]-Sales[[#This Row],[Cost price]]</f>
        <v>14963.54</v>
      </c>
      <c r="L3341" s="1" t="str">
        <f>TEXT(Sales[[#This Row],[Date and Time]],"dddd")</f>
        <v>Wednesday</v>
      </c>
      <c r="M3341" s="1" t="str">
        <f>TEXT(Sales[[#This Row],[Date and Time]],"mm")</f>
        <v>03</v>
      </c>
      <c r="N3341" s="10" t="str">
        <f>TEXT(Sales[[#This Row],[Date and Time]],"mmmm")</f>
        <v>March</v>
      </c>
    </row>
    <row r="3342" spans="1:14" x14ac:dyDescent="0.3">
      <c r="A3342" s="1" t="s">
        <v>6810</v>
      </c>
      <c r="B3342" s="2">
        <v>45376.078217592592</v>
      </c>
      <c r="C3342" s="1" t="s">
        <v>3403</v>
      </c>
      <c r="D3342" s="1" t="s">
        <v>1467</v>
      </c>
      <c r="E3342" s="1" t="s">
        <v>3466</v>
      </c>
      <c r="F3342" s="1" t="s">
        <v>3469</v>
      </c>
      <c r="G3342" s="1">
        <v>1361.21</v>
      </c>
      <c r="H3342" s="1">
        <v>3</v>
      </c>
      <c r="I3342" s="1">
        <f>Sales[[#This Row],[Selling Price]]*H3342</f>
        <v>4083.63</v>
      </c>
      <c r="J3342" s="1">
        <f>VLOOKUP(Sales[[#This Row],[Product ID]],Products[],4,0)</f>
        <v>904.67</v>
      </c>
      <c r="K3342" s="1">
        <f>Sales[[#This Row],[Total Sales]]-Sales[[#This Row],[Cost price]]</f>
        <v>3178.96</v>
      </c>
      <c r="L3342" s="1" t="str">
        <f>TEXT(Sales[[#This Row],[Date and Time]],"dddd")</f>
        <v>Monday</v>
      </c>
      <c r="M3342" s="1" t="str">
        <f>TEXT(Sales[[#This Row],[Date and Time]],"mm")</f>
        <v>03</v>
      </c>
      <c r="N3342" s="10" t="str">
        <f>TEXT(Sales[[#This Row],[Date and Time]],"mmmm")</f>
        <v>March</v>
      </c>
    </row>
    <row r="3343" spans="1:14" x14ac:dyDescent="0.3">
      <c r="A3343" s="1" t="s">
        <v>6811</v>
      </c>
      <c r="B3343" s="2">
        <v>45593.859097222223</v>
      </c>
      <c r="C3343" s="1" t="s">
        <v>3338</v>
      </c>
      <c r="D3343" s="1" t="s">
        <v>765</v>
      </c>
      <c r="E3343" s="1" t="s">
        <v>3461</v>
      </c>
      <c r="F3343" s="1" t="s">
        <v>3469</v>
      </c>
      <c r="G3343" s="1">
        <v>1573.64</v>
      </c>
      <c r="H3343" s="1">
        <v>2</v>
      </c>
      <c r="I3343" s="1">
        <f>Sales[[#This Row],[Selling Price]]*H3343</f>
        <v>3147.28</v>
      </c>
      <c r="J3343" s="1">
        <f>VLOOKUP(Sales[[#This Row],[Product ID]],Products[],4,0)</f>
        <v>15.69</v>
      </c>
      <c r="K3343" s="1">
        <f>Sales[[#This Row],[Total Sales]]-Sales[[#This Row],[Cost price]]</f>
        <v>3131.59</v>
      </c>
      <c r="L3343" s="1" t="str">
        <f>TEXT(Sales[[#This Row],[Date and Time]],"dddd")</f>
        <v>Monday</v>
      </c>
      <c r="M3343" s="1" t="str">
        <f>TEXT(Sales[[#This Row],[Date and Time]],"mm")</f>
        <v>10</v>
      </c>
      <c r="N3343" s="10" t="str">
        <f>TEXT(Sales[[#This Row],[Date and Time]],"mmmm")</f>
        <v>October</v>
      </c>
    </row>
    <row r="3344" spans="1:14" x14ac:dyDescent="0.3">
      <c r="A3344" s="1" t="s">
        <v>6812</v>
      </c>
      <c r="B3344" s="2">
        <v>45577.763726851852</v>
      </c>
      <c r="C3344" s="1" t="s">
        <v>3445</v>
      </c>
      <c r="D3344" s="1" t="s">
        <v>2467</v>
      </c>
      <c r="E3344" s="1" t="s">
        <v>3466</v>
      </c>
      <c r="F3344" s="1" t="s">
        <v>3469</v>
      </c>
      <c r="G3344" s="1">
        <v>1454.14</v>
      </c>
      <c r="H3344" s="1">
        <v>1</v>
      </c>
      <c r="I3344" s="1">
        <f>Sales[[#This Row],[Selling Price]]*H3344</f>
        <v>1454.14</v>
      </c>
      <c r="J3344" s="1">
        <f>VLOOKUP(Sales[[#This Row],[Product ID]],Products[],4,0)</f>
        <v>154.76</v>
      </c>
      <c r="K3344" s="1">
        <f>Sales[[#This Row],[Total Sales]]-Sales[[#This Row],[Cost price]]</f>
        <v>1299.3800000000001</v>
      </c>
      <c r="L3344" s="1" t="str">
        <f>TEXT(Sales[[#This Row],[Date and Time]],"dddd")</f>
        <v>Saturday</v>
      </c>
      <c r="M3344" s="1" t="str">
        <f>TEXT(Sales[[#This Row],[Date and Time]],"mm")</f>
        <v>10</v>
      </c>
      <c r="N3344" s="10" t="str">
        <f>TEXT(Sales[[#This Row],[Date and Time]],"mmmm")</f>
        <v>October</v>
      </c>
    </row>
    <row r="3345" spans="1:14" x14ac:dyDescent="0.3">
      <c r="A3345" s="1" t="s">
        <v>6813</v>
      </c>
      <c r="B3345" s="2">
        <v>45528.558506944442</v>
      </c>
      <c r="C3345" s="1" t="s">
        <v>3259</v>
      </c>
      <c r="D3345" s="1" t="s">
        <v>2213</v>
      </c>
      <c r="E3345" s="1" t="s">
        <v>3464</v>
      </c>
      <c r="F3345" s="1" t="s">
        <v>3467</v>
      </c>
      <c r="G3345" s="1">
        <v>803.82</v>
      </c>
      <c r="H3345" s="1">
        <v>9</v>
      </c>
      <c r="I3345" s="1">
        <f>Sales[[#This Row],[Selling Price]]*H3345</f>
        <v>7234.38</v>
      </c>
      <c r="J3345" s="1">
        <f>VLOOKUP(Sales[[#This Row],[Product ID]],Products[],4,0)</f>
        <v>211.71</v>
      </c>
      <c r="K3345" s="1">
        <f>Sales[[#This Row],[Total Sales]]-Sales[[#This Row],[Cost price]]</f>
        <v>7022.67</v>
      </c>
      <c r="L3345" s="1" t="str">
        <f>TEXT(Sales[[#This Row],[Date and Time]],"dddd")</f>
        <v>Saturday</v>
      </c>
      <c r="M3345" s="1" t="str">
        <f>TEXT(Sales[[#This Row],[Date and Time]],"mm")</f>
        <v>08</v>
      </c>
      <c r="N3345" s="10" t="str">
        <f>TEXT(Sales[[#This Row],[Date and Time]],"mmmm")</f>
        <v>August</v>
      </c>
    </row>
    <row r="3346" spans="1:14" x14ac:dyDescent="0.3">
      <c r="A3346" s="1" t="s">
        <v>6814</v>
      </c>
      <c r="B3346" s="2">
        <v>45311.206261574072</v>
      </c>
      <c r="C3346" s="1" t="s">
        <v>3335</v>
      </c>
      <c r="D3346" s="1" t="s">
        <v>598</v>
      </c>
      <c r="E3346" s="1" t="s">
        <v>3466</v>
      </c>
      <c r="F3346" s="1" t="s">
        <v>3472</v>
      </c>
      <c r="G3346" s="1">
        <v>733.38</v>
      </c>
      <c r="H3346" s="1">
        <v>4</v>
      </c>
      <c r="I3346" s="1">
        <f>Sales[[#This Row],[Selling Price]]*H3346</f>
        <v>2933.52</v>
      </c>
      <c r="J3346" s="1">
        <f>VLOOKUP(Sales[[#This Row],[Product ID]],Products[],4,0)</f>
        <v>303.60000000000002</v>
      </c>
      <c r="K3346" s="1">
        <f>Sales[[#This Row],[Total Sales]]-Sales[[#This Row],[Cost price]]</f>
        <v>2629.92</v>
      </c>
      <c r="L3346" s="1" t="str">
        <f>TEXT(Sales[[#This Row],[Date and Time]],"dddd")</f>
        <v>Saturday</v>
      </c>
      <c r="M3346" s="1" t="str">
        <f>TEXT(Sales[[#This Row],[Date and Time]],"mm")</f>
        <v>01</v>
      </c>
      <c r="N3346" s="10" t="str">
        <f>TEXT(Sales[[#This Row],[Date and Time]],"mmmm")</f>
        <v>January</v>
      </c>
    </row>
    <row r="3347" spans="1:14" x14ac:dyDescent="0.3">
      <c r="A3347" s="1" t="s">
        <v>6815</v>
      </c>
      <c r="B3347" s="2">
        <v>45438.129664351851</v>
      </c>
      <c r="C3347" s="1" t="s">
        <v>3376</v>
      </c>
      <c r="D3347" s="1" t="s">
        <v>1686</v>
      </c>
      <c r="E3347" s="1" t="s">
        <v>3466</v>
      </c>
      <c r="F3347" s="1" t="s">
        <v>3462</v>
      </c>
      <c r="G3347" s="1">
        <v>723.06</v>
      </c>
      <c r="H3347" s="1">
        <v>10</v>
      </c>
      <c r="I3347" s="1">
        <f>Sales[[#This Row],[Selling Price]]*H3347</f>
        <v>7230.5999999999995</v>
      </c>
      <c r="J3347" s="1">
        <f>VLOOKUP(Sales[[#This Row],[Product ID]],Products[],4,0)</f>
        <v>372.5</v>
      </c>
      <c r="K3347" s="1">
        <f>Sales[[#This Row],[Total Sales]]-Sales[[#This Row],[Cost price]]</f>
        <v>6858.0999999999995</v>
      </c>
      <c r="L3347" s="1" t="str">
        <f>TEXT(Sales[[#This Row],[Date and Time]],"dddd")</f>
        <v>Sunday</v>
      </c>
      <c r="M3347" s="1" t="str">
        <f>TEXT(Sales[[#This Row],[Date and Time]],"mm")</f>
        <v>05</v>
      </c>
      <c r="N3347" s="10" t="str">
        <f>TEXT(Sales[[#This Row],[Date and Time]],"mmmm")</f>
        <v>May</v>
      </c>
    </row>
    <row r="3348" spans="1:14" x14ac:dyDescent="0.3">
      <c r="A3348" s="1" t="s">
        <v>6816</v>
      </c>
      <c r="B3348" s="2">
        <v>45596.929328703707</v>
      </c>
      <c r="C3348" s="1" t="s">
        <v>3241</v>
      </c>
      <c r="D3348" s="1" t="s">
        <v>475</v>
      </c>
      <c r="E3348" s="1" t="s">
        <v>3464</v>
      </c>
      <c r="F3348" s="1" t="s">
        <v>3467</v>
      </c>
      <c r="G3348" s="1">
        <v>575.57000000000005</v>
      </c>
      <c r="H3348" s="1">
        <v>5</v>
      </c>
      <c r="I3348" s="1">
        <f>Sales[[#This Row],[Selling Price]]*H3348</f>
        <v>2877.8500000000004</v>
      </c>
      <c r="J3348" s="1">
        <f>VLOOKUP(Sales[[#This Row],[Product ID]],Products[],4,0)</f>
        <v>595.51</v>
      </c>
      <c r="K3348" s="1">
        <f>Sales[[#This Row],[Total Sales]]-Sales[[#This Row],[Cost price]]</f>
        <v>2282.34</v>
      </c>
      <c r="L3348" s="1" t="str">
        <f>TEXT(Sales[[#This Row],[Date and Time]],"dddd")</f>
        <v>Thursday</v>
      </c>
      <c r="M3348" s="1" t="str">
        <f>TEXT(Sales[[#This Row],[Date and Time]],"mm")</f>
        <v>10</v>
      </c>
      <c r="N3348" s="10" t="str">
        <f>TEXT(Sales[[#This Row],[Date and Time]],"mmmm")</f>
        <v>October</v>
      </c>
    </row>
    <row r="3349" spans="1:14" x14ac:dyDescent="0.3">
      <c r="A3349" s="1" t="s">
        <v>6817</v>
      </c>
      <c r="B3349" s="2">
        <v>45338.730081018519</v>
      </c>
      <c r="C3349" s="1" t="s">
        <v>3261</v>
      </c>
      <c r="D3349" s="1" t="s">
        <v>1014</v>
      </c>
      <c r="E3349" s="1" t="s">
        <v>3471</v>
      </c>
      <c r="F3349" s="1" t="s">
        <v>3476</v>
      </c>
      <c r="G3349" s="1">
        <v>870.38</v>
      </c>
      <c r="H3349" s="1">
        <v>4</v>
      </c>
      <c r="I3349" s="1">
        <f>Sales[[#This Row],[Selling Price]]*H3349</f>
        <v>3481.52</v>
      </c>
      <c r="J3349" s="1">
        <f>VLOOKUP(Sales[[#This Row],[Product ID]],Products[],4,0)</f>
        <v>950.81</v>
      </c>
      <c r="K3349" s="1">
        <f>Sales[[#This Row],[Total Sales]]-Sales[[#This Row],[Cost price]]</f>
        <v>2530.71</v>
      </c>
      <c r="L3349" s="1" t="str">
        <f>TEXT(Sales[[#This Row],[Date and Time]],"dddd")</f>
        <v>Friday</v>
      </c>
      <c r="M3349" s="1" t="str">
        <f>TEXT(Sales[[#This Row],[Date and Time]],"mm")</f>
        <v>02</v>
      </c>
      <c r="N3349" s="10" t="str">
        <f>TEXT(Sales[[#This Row],[Date and Time]],"mmmm")</f>
        <v>February</v>
      </c>
    </row>
    <row r="3350" spans="1:14" x14ac:dyDescent="0.3">
      <c r="A3350" s="1" t="s">
        <v>6818</v>
      </c>
      <c r="B3350" s="2">
        <v>45469.198113425926</v>
      </c>
      <c r="C3350" s="1" t="s">
        <v>3408</v>
      </c>
      <c r="D3350" s="1" t="s">
        <v>1439</v>
      </c>
      <c r="E3350" s="1" t="s">
        <v>3464</v>
      </c>
      <c r="F3350" s="1" t="s">
        <v>3462</v>
      </c>
      <c r="G3350" s="1">
        <v>827.82</v>
      </c>
      <c r="H3350" s="1">
        <v>8</v>
      </c>
      <c r="I3350" s="1">
        <f>Sales[[#This Row],[Selling Price]]*H3350</f>
        <v>6622.56</v>
      </c>
      <c r="J3350" s="1">
        <f>VLOOKUP(Sales[[#This Row],[Product ID]],Products[],4,0)</f>
        <v>28.84</v>
      </c>
      <c r="K3350" s="1">
        <f>Sales[[#This Row],[Total Sales]]-Sales[[#This Row],[Cost price]]</f>
        <v>6593.72</v>
      </c>
      <c r="L3350" s="1" t="str">
        <f>TEXT(Sales[[#This Row],[Date and Time]],"dddd")</f>
        <v>Wednesday</v>
      </c>
      <c r="M3350" s="1" t="str">
        <f>TEXT(Sales[[#This Row],[Date and Time]],"mm")</f>
        <v>06</v>
      </c>
      <c r="N3350" s="10" t="str">
        <f>TEXT(Sales[[#This Row],[Date and Time]],"mmmm")</f>
        <v>June</v>
      </c>
    </row>
    <row r="3351" spans="1:14" x14ac:dyDescent="0.3">
      <c r="A3351" s="1" t="s">
        <v>6819</v>
      </c>
      <c r="B3351" s="2">
        <v>45507.05840277778</v>
      </c>
      <c r="C3351" s="1" t="s">
        <v>3250</v>
      </c>
      <c r="D3351" s="1" t="s">
        <v>2996</v>
      </c>
      <c r="E3351" s="1" t="s">
        <v>3461</v>
      </c>
      <c r="F3351" s="1" t="s">
        <v>3476</v>
      </c>
      <c r="G3351" s="1">
        <v>1513.11</v>
      </c>
      <c r="H3351" s="1">
        <v>1</v>
      </c>
      <c r="I3351" s="1">
        <f>Sales[[#This Row],[Selling Price]]*H3351</f>
        <v>1513.11</v>
      </c>
      <c r="J3351" s="1">
        <f>VLOOKUP(Sales[[#This Row],[Product ID]],Products[],4,0)</f>
        <v>114.47</v>
      </c>
      <c r="K3351" s="1">
        <f>Sales[[#This Row],[Total Sales]]-Sales[[#This Row],[Cost price]]</f>
        <v>1398.6399999999999</v>
      </c>
      <c r="L3351" s="1" t="str">
        <f>TEXT(Sales[[#This Row],[Date and Time]],"dddd")</f>
        <v>Saturday</v>
      </c>
      <c r="M3351" s="1" t="str">
        <f>TEXT(Sales[[#This Row],[Date and Time]],"mm")</f>
        <v>08</v>
      </c>
      <c r="N3351" s="10" t="str">
        <f>TEXT(Sales[[#This Row],[Date and Time]],"mmmm")</f>
        <v>August</v>
      </c>
    </row>
    <row r="3352" spans="1:14" x14ac:dyDescent="0.3">
      <c r="A3352" s="1" t="s">
        <v>6820</v>
      </c>
      <c r="B3352" s="2">
        <v>45324.950949074075</v>
      </c>
      <c r="C3352" s="1" t="s">
        <v>3418</v>
      </c>
      <c r="D3352" s="1" t="s">
        <v>1722</v>
      </c>
      <c r="E3352" s="1" t="s">
        <v>3461</v>
      </c>
      <c r="F3352" s="1" t="s">
        <v>3476</v>
      </c>
      <c r="G3352" s="1">
        <v>707.42</v>
      </c>
      <c r="H3352" s="1">
        <v>4</v>
      </c>
      <c r="I3352" s="1">
        <f>Sales[[#This Row],[Selling Price]]*H3352</f>
        <v>2829.68</v>
      </c>
      <c r="J3352" s="1">
        <f>VLOOKUP(Sales[[#This Row],[Product ID]],Products[],4,0)</f>
        <v>563.57000000000005</v>
      </c>
      <c r="K3352" s="1">
        <f>Sales[[#This Row],[Total Sales]]-Sales[[#This Row],[Cost price]]</f>
        <v>2266.1099999999997</v>
      </c>
      <c r="L3352" s="1" t="str">
        <f>TEXT(Sales[[#This Row],[Date and Time]],"dddd")</f>
        <v>Friday</v>
      </c>
      <c r="M3352" s="1" t="str">
        <f>TEXT(Sales[[#This Row],[Date and Time]],"mm")</f>
        <v>02</v>
      </c>
      <c r="N3352" s="10" t="str">
        <f>TEXT(Sales[[#This Row],[Date and Time]],"mmmm")</f>
        <v>February</v>
      </c>
    </row>
    <row r="3353" spans="1:14" x14ac:dyDescent="0.3">
      <c r="A3353" s="1" t="s">
        <v>6821</v>
      </c>
      <c r="B3353" s="2">
        <v>45499.201689814814</v>
      </c>
      <c r="C3353" s="1" t="s">
        <v>3285</v>
      </c>
      <c r="D3353" s="1" t="s">
        <v>1933</v>
      </c>
      <c r="E3353" s="1" t="s">
        <v>3471</v>
      </c>
      <c r="F3353" s="1" t="s">
        <v>3472</v>
      </c>
      <c r="G3353" s="1">
        <v>783.46</v>
      </c>
      <c r="H3353" s="1">
        <v>6</v>
      </c>
      <c r="I3353" s="1">
        <f>Sales[[#This Row],[Selling Price]]*H3353</f>
        <v>4700.76</v>
      </c>
      <c r="J3353" s="1">
        <f>VLOOKUP(Sales[[#This Row],[Product ID]],Products[],4,0)</f>
        <v>99.19</v>
      </c>
      <c r="K3353" s="1">
        <f>Sales[[#This Row],[Total Sales]]-Sales[[#This Row],[Cost price]]</f>
        <v>4601.5700000000006</v>
      </c>
      <c r="L3353" s="1" t="str">
        <f>TEXT(Sales[[#This Row],[Date and Time]],"dddd")</f>
        <v>Friday</v>
      </c>
      <c r="M3353" s="1" t="str">
        <f>TEXT(Sales[[#This Row],[Date and Time]],"mm")</f>
        <v>07</v>
      </c>
      <c r="N3353" s="10" t="str">
        <f>TEXT(Sales[[#This Row],[Date and Time]],"mmmm")</f>
        <v>July</v>
      </c>
    </row>
    <row r="3354" spans="1:14" x14ac:dyDescent="0.3">
      <c r="A3354" s="1" t="s">
        <v>6822</v>
      </c>
      <c r="B3354" s="2">
        <v>45343.751134259262</v>
      </c>
      <c r="C3354" s="1" t="s">
        <v>3363</v>
      </c>
      <c r="D3354" s="1" t="s">
        <v>1291</v>
      </c>
      <c r="E3354" s="1" t="s">
        <v>3466</v>
      </c>
      <c r="F3354" s="1" t="s">
        <v>3462</v>
      </c>
      <c r="G3354" s="1">
        <v>528.47</v>
      </c>
      <c r="H3354" s="1">
        <v>10</v>
      </c>
      <c r="I3354" s="1">
        <f>Sales[[#This Row],[Selling Price]]*H3354</f>
        <v>5284.7000000000007</v>
      </c>
      <c r="J3354" s="1">
        <f>VLOOKUP(Sales[[#This Row],[Product ID]],Products[],4,0)</f>
        <v>678.93</v>
      </c>
      <c r="K3354" s="1">
        <f>Sales[[#This Row],[Total Sales]]-Sales[[#This Row],[Cost price]]</f>
        <v>4605.7700000000004</v>
      </c>
      <c r="L3354" s="1" t="str">
        <f>TEXT(Sales[[#This Row],[Date and Time]],"dddd")</f>
        <v>Wednesday</v>
      </c>
      <c r="M3354" s="1" t="str">
        <f>TEXT(Sales[[#This Row],[Date and Time]],"mm")</f>
        <v>02</v>
      </c>
      <c r="N3354" s="10" t="str">
        <f>TEXT(Sales[[#This Row],[Date and Time]],"mmmm")</f>
        <v>February</v>
      </c>
    </row>
    <row r="3355" spans="1:14" x14ac:dyDescent="0.3">
      <c r="A3355" s="1" t="s">
        <v>6823</v>
      </c>
      <c r="B3355" s="2">
        <v>45348.641215277778</v>
      </c>
      <c r="C3355" s="1" t="s">
        <v>3253</v>
      </c>
      <c r="D3355" s="1" t="s">
        <v>2328</v>
      </c>
      <c r="E3355" s="1" t="s">
        <v>3479</v>
      </c>
      <c r="F3355" s="1" t="s">
        <v>3462</v>
      </c>
      <c r="G3355" s="1">
        <v>885.15</v>
      </c>
      <c r="H3355" s="1">
        <v>5</v>
      </c>
      <c r="I3355" s="1">
        <f>Sales[[#This Row],[Selling Price]]*H3355</f>
        <v>4425.75</v>
      </c>
      <c r="J3355" s="1">
        <f>VLOOKUP(Sales[[#This Row],[Product ID]],Products[],4,0)</f>
        <v>34.31</v>
      </c>
      <c r="K3355" s="1">
        <f>Sales[[#This Row],[Total Sales]]-Sales[[#This Row],[Cost price]]</f>
        <v>4391.4399999999996</v>
      </c>
      <c r="L3355" s="1" t="str">
        <f>TEXT(Sales[[#This Row],[Date and Time]],"dddd")</f>
        <v>Monday</v>
      </c>
      <c r="M3355" s="1" t="str">
        <f>TEXT(Sales[[#This Row],[Date and Time]],"mm")</f>
        <v>02</v>
      </c>
      <c r="N3355" s="10" t="str">
        <f>TEXT(Sales[[#This Row],[Date and Time]],"mmmm")</f>
        <v>February</v>
      </c>
    </row>
    <row r="3356" spans="1:14" x14ac:dyDescent="0.3">
      <c r="A3356" s="1" t="s">
        <v>6824</v>
      </c>
      <c r="B3356" s="2">
        <v>45561.611006944448</v>
      </c>
      <c r="C3356" s="1" t="s">
        <v>3377</v>
      </c>
      <c r="D3356" s="1" t="s">
        <v>843</v>
      </c>
      <c r="E3356" s="1" t="s">
        <v>3461</v>
      </c>
      <c r="F3356" s="1" t="s">
        <v>3472</v>
      </c>
      <c r="G3356" s="1">
        <v>1625.91</v>
      </c>
      <c r="H3356" s="1">
        <v>1</v>
      </c>
      <c r="I3356" s="1">
        <f>Sales[[#This Row],[Selling Price]]*H3356</f>
        <v>1625.91</v>
      </c>
      <c r="J3356" s="1">
        <f>VLOOKUP(Sales[[#This Row],[Product ID]],Products[],4,0)</f>
        <v>409.39</v>
      </c>
      <c r="K3356" s="1">
        <f>Sales[[#This Row],[Total Sales]]-Sales[[#This Row],[Cost price]]</f>
        <v>1216.52</v>
      </c>
      <c r="L3356" s="1" t="str">
        <f>TEXT(Sales[[#This Row],[Date and Time]],"dddd")</f>
        <v>Thursday</v>
      </c>
      <c r="M3356" s="1" t="str">
        <f>TEXT(Sales[[#This Row],[Date and Time]],"mm")</f>
        <v>09</v>
      </c>
      <c r="N3356" s="10" t="str">
        <f>TEXT(Sales[[#This Row],[Date and Time]],"mmmm")</f>
        <v>September</v>
      </c>
    </row>
    <row r="3357" spans="1:14" x14ac:dyDescent="0.3">
      <c r="A3357" s="1" t="s">
        <v>6825</v>
      </c>
      <c r="B3357" s="2">
        <v>45399.520648148151</v>
      </c>
      <c r="C3357" s="1" t="s">
        <v>3333</v>
      </c>
      <c r="D3357" s="1" t="s">
        <v>2242</v>
      </c>
      <c r="E3357" s="1" t="s">
        <v>3461</v>
      </c>
      <c r="F3357" s="1" t="s">
        <v>3469</v>
      </c>
      <c r="G3357" s="1">
        <v>1661.05</v>
      </c>
      <c r="H3357" s="1">
        <v>2</v>
      </c>
      <c r="I3357" s="1">
        <f>Sales[[#This Row],[Selling Price]]*H3357</f>
        <v>3322.1</v>
      </c>
      <c r="J3357" s="1">
        <f>VLOOKUP(Sales[[#This Row],[Product ID]],Products[],4,0)</f>
        <v>783.02</v>
      </c>
      <c r="K3357" s="1">
        <f>Sales[[#This Row],[Total Sales]]-Sales[[#This Row],[Cost price]]</f>
        <v>2539.08</v>
      </c>
      <c r="L3357" s="1" t="str">
        <f>TEXT(Sales[[#This Row],[Date and Time]],"dddd")</f>
        <v>Wednesday</v>
      </c>
      <c r="M3357" s="1" t="str">
        <f>TEXT(Sales[[#This Row],[Date and Time]],"mm")</f>
        <v>04</v>
      </c>
      <c r="N3357" s="10" t="str">
        <f>TEXT(Sales[[#This Row],[Date and Time]],"mmmm")</f>
        <v>April</v>
      </c>
    </row>
    <row r="3358" spans="1:14" x14ac:dyDescent="0.3">
      <c r="A3358" s="1" t="s">
        <v>6826</v>
      </c>
      <c r="B3358" s="2">
        <v>45300.047951388886</v>
      </c>
      <c r="C3358" s="1" t="s">
        <v>3269</v>
      </c>
      <c r="D3358" s="1" t="s">
        <v>2313</v>
      </c>
      <c r="E3358" s="1" t="s">
        <v>3464</v>
      </c>
      <c r="F3358" s="1" t="s">
        <v>3467</v>
      </c>
      <c r="G3358" s="1">
        <v>78.099999999999994</v>
      </c>
      <c r="H3358" s="1">
        <v>10</v>
      </c>
      <c r="I3358" s="1">
        <f>Sales[[#This Row],[Selling Price]]*H3358</f>
        <v>781</v>
      </c>
      <c r="J3358" s="1">
        <f>VLOOKUP(Sales[[#This Row],[Product ID]],Products[],4,0)</f>
        <v>627.66</v>
      </c>
      <c r="K3358" s="1">
        <f>Sales[[#This Row],[Total Sales]]-Sales[[#This Row],[Cost price]]</f>
        <v>153.34000000000003</v>
      </c>
      <c r="L3358" s="1" t="str">
        <f>TEXT(Sales[[#This Row],[Date and Time]],"dddd")</f>
        <v>Tuesday</v>
      </c>
      <c r="M3358" s="1" t="str">
        <f>TEXT(Sales[[#This Row],[Date and Time]],"mm")</f>
        <v>01</v>
      </c>
      <c r="N3358" s="10" t="str">
        <f>TEXT(Sales[[#This Row],[Date and Time]],"mmmm")</f>
        <v>January</v>
      </c>
    </row>
    <row r="3359" spans="1:14" x14ac:dyDescent="0.3">
      <c r="A3359" s="1" t="s">
        <v>6827</v>
      </c>
      <c r="B3359" s="2">
        <v>45431.253217592595</v>
      </c>
      <c r="C3359" s="1" t="s">
        <v>3319</v>
      </c>
      <c r="D3359" s="1" t="s">
        <v>2126</v>
      </c>
      <c r="E3359" s="1" t="s">
        <v>3479</v>
      </c>
      <c r="F3359" s="1" t="s">
        <v>3462</v>
      </c>
      <c r="G3359" s="1">
        <v>1054.21</v>
      </c>
      <c r="H3359" s="1">
        <v>8</v>
      </c>
      <c r="I3359" s="1">
        <f>Sales[[#This Row],[Selling Price]]*H3359</f>
        <v>8433.68</v>
      </c>
      <c r="J3359" s="1">
        <f>VLOOKUP(Sales[[#This Row],[Product ID]],Products[],4,0)</f>
        <v>704.91</v>
      </c>
      <c r="K3359" s="1">
        <f>Sales[[#This Row],[Total Sales]]-Sales[[#This Row],[Cost price]]</f>
        <v>7728.77</v>
      </c>
      <c r="L3359" s="1" t="str">
        <f>TEXT(Sales[[#This Row],[Date and Time]],"dddd")</f>
        <v>Sunday</v>
      </c>
      <c r="M3359" s="1" t="str">
        <f>TEXT(Sales[[#This Row],[Date and Time]],"mm")</f>
        <v>05</v>
      </c>
      <c r="N3359" s="10" t="str">
        <f>TEXT(Sales[[#This Row],[Date and Time]],"mmmm")</f>
        <v>May</v>
      </c>
    </row>
    <row r="3360" spans="1:14" x14ac:dyDescent="0.3">
      <c r="A3360" s="1" t="s">
        <v>6828</v>
      </c>
      <c r="B3360" s="2">
        <v>45512.354502314818</v>
      </c>
      <c r="C3360" s="1" t="s">
        <v>3350</v>
      </c>
      <c r="D3360" s="1" t="s">
        <v>1801</v>
      </c>
      <c r="E3360" s="1" t="s">
        <v>3466</v>
      </c>
      <c r="F3360" s="1" t="s">
        <v>3472</v>
      </c>
      <c r="G3360" s="1">
        <v>1605.06</v>
      </c>
      <c r="H3360" s="1">
        <v>9</v>
      </c>
      <c r="I3360" s="1">
        <f>Sales[[#This Row],[Selling Price]]*H3360</f>
        <v>14445.539999999999</v>
      </c>
      <c r="J3360" s="1">
        <f>VLOOKUP(Sales[[#This Row],[Product ID]],Products[],4,0)</f>
        <v>943.24</v>
      </c>
      <c r="K3360" s="1">
        <f>Sales[[#This Row],[Total Sales]]-Sales[[#This Row],[Cost price]]</f>
        <v>13502.3</v>
      </c>
      <c r="L3360" s="1" t="str">
        <f>TEXT(Sales[[#This Row],[Date and Time]],"dddd")</f>
        <v>Thursday</v>
      </c>
      <c r="M3360" s="1" t="str">
        <f>TEXT(Sales[[#This Row],[Date and Time]],"mm")</f>
        <v>08</v>
      </c>
      <c r="N3360" s="10" t="str">
        <f>TEXT(Sales[[#This Row],[Date and Time]],"mmmm")</f>
        <v>August</v>
      </c>
    </row>
    <row r="3361" spans="1:14" x14ac:dyDescent="0.3">
      <c r="A3361" s="1" t="s">
        <v>6829</v>
      </c>
      <c r="B3361" s="2">
        <v>45318.070891203701</v>
      </c>
      <c r="C3361" s="1" t="s">
        <v>3302</v>
      </c>
      <c r="D3361" s="1" t="s">
        <v>1033</v>
      </c>
      <c r="E3361" s="1" t="s">
        <v>3466</v>
      </c>
      <c r="F3361" s="1" t="s">
        <v>3467</v>
      </c>
      <c r="G3361" s="1">
        <v>185.75</v>
      </c>
      <c r="H3361" s="1">
        <v>2</v>
      </c>
      <c r="I3361" s="1">
        <f>Sales[[#This Row],[Selling Price]]*H3361</f>
        <v>371.5</v>
      </c>
      <c r="J3361" s="1">
        <f>VLOOKUP(Sales[[#This Row],[Product ID]],Products[],4,0)</f>
        <v>71.47</v>
      </c>
      <c r="K3361" s="1">
        <f>Sales[[#This Row],[Total Sales]]-Sales[[#This Row],[Cost price]]</f>
        <v>300.02999999999997</v>
      </c>
      <c r="L3361" s="1" t="str">
        <f>TEXT(Sales[[#This Row],[Date and Time]],"dddd")</f>
        <v>Saturday</v>
      </c>
      <c r="M3361" s="1" t="str">
        <f>TEXT(Sales[[#This Row],[Date and Time]],"mm")</f>
        <v>01</v>
      </c>
      <c r="N3361" s="10" t="str">
        <f>TEXT(Sales[[#This Row],[Date and Time]],"mmmm")</f>
        <v>January</v>
      </c>
    </row>
    <row r="3362" spans="1:14" x14ac:dyDescent="0.3">
      <c r="A3362" s="1" t="s">
        <v>6830</v>
      </c>
      <c r="B3362" s="2">
        <v>45434.735555555555</v>
      </c>
      <c r="C3362" s="1" t="s">
        <v>3299</v>
      </c>
      <c r="D3362" s="1" t="s">
        <v>805</v>
      </c>
      <c r="E3362" s="1" t="s">
        <v>3466</v>
      </c>
      <c r="F3362" s="1" t="s">
        <v>3467</v>
      </c>
      <c r="G3362" s="1">
        <v>1380.87</v>
      </c>
      <c r="H3362" s="1">
        <v>1</v>
      </c>
      <c r="I3362" s="1">
        <f>Sales[[#This Row],[Selling Price]]*H3362</f>
        <v>1380.87</v>
      </c>
      <c r="J3362" s="1">
        <f>VLOOKUP(Sales[[#This Row],[Product ID]],Products[],4,0)</f>
        <v>401.98</v>
      </c>
      <c r="K3362" s="1">
        <f>Sales[[#This Row],[Total Sales]]-Sales[[#This Row],[Cost price]]</f>
        <v>978.88999999999987</v>
      </c>
      <c r="L3362" s="1" t="str">
        <f>TEXT(Sales[[#This Row],[Date and Time]],"dddd")</f>
        <v>Wednesday</v>
      </c>
      <c r="M3362" s="1" t="str">
        <f>TEXT(Sales[[#This Row],[Date and Time]],"mm")</f>
        <v>05</v>
      </c>
      <c r="N3362" s="10" t="str">
        <f>TEXT(Sales[[#This Row],[Date and Time]],"mmmm")</f>
        <v>May</v>
      </c>
    </row>
    <row r="3363" spans="1:14" x14ac:dyDescent="0.3">
      <c r="A3363" s="1" t="s">
        <v>6831</v>
      </c>
      <c r="B3363" s="2">
        <v>45572.757685185185</v>
      </c>
      <c r="C3363" s="1" t="s">
        <v>3337</v>
      </c>
      <c r="D3363" s="1" t="s">
        <v>2963</v>
      </c>
      <c r="E3363" s="1" t="s">
        <v>3471</v>
      </c>
      <c r="F3363" s="1" t="s">
        <v>3469</v>
      </c>
      <c r="G3363" s="1">
        <v>848.27</v>
      </c>
      <c r="H3363" s="1">
        <v>1</v>
      </c>
      <c r="I3363" s="1">
        <f>Sales[[#This Row],[Selling Price]]*H3363</f>
        <v>848.27</v>
      </c>
      <c r="J3363" s="1">
        <f>VLOOKUP(Sales[[#This Row],[Product ID]],Products[],4,0)</f>
        <v>899.57</v>
      </c>
      <c r="K3363" s="1">
        <f>Sales[[#This Row],[Total Sales]]-Sales[[#This Row],[Cost price]]</f>
        <v>-51.300000000000068</v>
      </c>
      <c r="L3363" s="1" t="str">
        <f>TEXT(Sales[[#This Row],[Date and Time]],"dddd")</f>
        <v>Monday</v>
      </c>
      <c r="M3363" s="1" t="str">
        <f>TEXT(Sales[[#This Row],[Date and Time]],"mm")</f>
        <v>10</v>
      </c>
      <c r="N3363" s="10" t="str">
        <f>TEXT(Sales[[#This Row],[Date and Time]],"mmmm")</f>
        <v>October</v>
      </c>
    </row>
    <row r="3364" spans="1:14" x14ac:dyDescent="0.3">
      <c r="A3364" s="1" t="s">
        <v>6832</v>
      </c>
      <c r="B3364" s="2">
        <v>45372.728310185186</v>
      </c>
      <c r="C3364" s="1" t="s">
        <v>3401</v>
      </c>
      <c r="D3364" s="1" t="s">
        <v>1635</v>
      </c>
      <c r="E3364" s="1" t="s">
        <v>3466</v>
      </c>
      <c r="F3364" s="1" t="s">
        <v>3476</v>
      </c>
      <c r="G3364" s="1">
        <v>54.99</v>
      </c>
      <c r="H3364" s="1">
        <v>6</v>
      </c>
      <c r="I3364" s="1">
        <f>Sales[[#This Row],[Selling Price]]*H3364</f>
        <v>329.94</v>
      </c>
      <c r="J3364" s="1">
        <f>VLOOKUP(Sales[[#This Row],[Product ID]],Products[],4,0)</f>
        <v>93.21</v>
      </c>
      <c r="K3364" s="1">
        <f>Sales[[#This Row],[Total Sales]]-Sales[[#This Row],[Cost price]]</f>
        <v>236.73000000000002</v>
      </c>
      <c r="L3364" s="1" t="str">
        <f>TEXT(Sales[[#This Row],[Date and Time]],"dddd")</f>
        <v>Thursday</v>
      </c>
      <c r="M3364" s="1" t="str">
        <f>TEXT(Sales[[#This Row],[Date and Time]],"mm")</f>
        <v>03</v>
      </c>
      <c r="N3364" s="10" t="str">
        <f>TEXT(Sales[[#This Row],[Date and Time]],"mmmm")</f>
        <v>March</v>
      </c>
    </row>
    <row r="3365" spans="1:14" x14ac:dyDescent="0.3">
      <c r="A3365" s="1" t="s">
        <v>6833</v>
      </c>
      <c r="B3365" s="2">
        <v>45345.073645833334</v>
      </c>
      <c r="C3365" s="1" t="s">
        <v>3423</v>
      </c>
      <c r="D3365" s="1" t="s">
        <v>1244</v>
      </c>
      <c r="E3365" s="1" t="s">
        <v>3464</v>
      </c>
      <c r="F3365" s="1" t="s">
        <v>3469</v>
      </c>
      <c r="G3365" s="1">
        <v>31.08</v>
      </c>
      <c r="H3365" s="1">
        <v>3</v>
      </c>
      <c r="I3365" s="1">
        <f>Sales[[#This Row],[Selling Price]]*H3365</f>
        <v>93.24</v>
      </c>
      <c r="J3365" s="1">
        <f>VLOOKUP(Sales[[#This Row],[Product ID]],Products[],4,0)</f>
        <v>388.3</v>
      </c>
      <c r="K3365" s="1">
        <f>Sales[[#This Row],[Total Sales]]-Sales[[#This Row],[Cost price]]</f>
        <v>-295.06</v>
      </c>
      <c r="L3365" s="1" t="str">
        <f>TEXT(Sales[[#This Row],[Date and Time]],"dddd")</f>
        <v>Friday</v>
      </c>
      <c r="M3365" s="1" t="str">
        <f>TEXT(Sales[[#This Row],[Date and Time]],"mm")</f>
        <v>02</v>
      </c>
      <c r="N3365" s="10" t="str">
        <f>TEXT(Sales[[#This Row],[Date and Time]],"mmmm")</f>
        <v>February</v>
      </c>
    </row>
    <row r="3366" spans="1:14" x14ac:dyDescent="0.3">
      <c r="A3366" s="1" t="s">
        <v>6834</v>
      </c>
      <c r="B3366" s="2">
        <v>45446.743773148148</v>
      </c>
      <c r="C3366" s="1" t="s">
        <v>3446</v>
      </c>
      <c r="D3366" s="1" t="s">
        <v>2559</v>
      </c>
      <c r="E3366" s="1" t="s">
        <v>3479</v>
      </c>
      <c r="F3366" s="1" t="s">
        <v>3472</v>
      </c>
      <c r="G3366" s="1">
        <v>1063.93</v>
      </c>
      <c r="H3366" s="1">
        <v>9</v>
      </c>
      <c r="I3366" s="1">
        <f>Sales[[#This Row],[Selling Price]]*H3366</f>
        <v>9575.3700000000008</v>
      </c>
      <c r="J3366" s="1">
        <f>VLOOKUP(Sales[[#This Row],[Product ID]],Products[],4,0)</f>
        <v>809.98</v>
      </c>
      <c r="K3366" s="1">
        <f>Sales[[#This Row],[Total Sales]]-Sales[[#This Row],[Cost price]]</f>
        <v>8765.3900000000012</v>
      </c>
      <c r="L3366" s="1" t="str">
        <f>TEXT(Sales[[#This Row],[Date and Time]],"dddd")</f>
        <v>Monday</v>
      </c>
      <c r="M3366" s="1" t="str">
        <f>TEXT(Sales[[#This Row],[Date and Time]],"mm")</f>
        <v>06</v>
      </c>
      <c r="N3366" s="10" t="str">
        <f>TEXT(Sales[[#This Row],[Date and Time]],"mmmm")</f>
        <v>June</v>
      </c>
    </row>
    <row r="3367" spans="1:14" x14ac:dyDescent="0.3">
      <c r="A3367" s="1" t="s">
        <v>6835</v>
      </c>
      <c r="B3367" s="2">
        <v>45329.386550925927</v>
      </c>
      <c r="C3367" s="1" t="s">
        <v>3383</v>
      </c>
      <c r="D3367" s="1" t="s">
        <v>861</v>
      </c>
      <c r="E3367" s="1" t="s">
        <v>3471</v>
      </c>
      <c r="F3367" s="1" t="s">
        <v>3476</v>
      </c>
      <c r="G3367" s="1">
        <v>365.31</v>
      </c>
      <c r="H3367" s="1">
        <v>8</v>
      </c>
      <c r="I3367" s="1">
        <f>Sales[[#This Row],[Selling Price]]*H3367</f>
        <v>2922.48</v>
      </c>
      <c r="J3367" s="1">
        <f>VLOOKUP(Sales[[#This Row],[Product ID]],Products[],4,0)</f>
        <v>692.63</v>
      </c>
      <c r="K3367" s="1">
        <f>Sales[[#This Row],[Total Sales]]-Sales[[#This Row],[Cost price]]</f>
        <v>2229.85</v>
      </c>
      <c r="L3367" s="1" t="str">
        <f>TEXT(Sales[[#This Row],[Date and Time]],"dddd")</f>
        <v>Wednesday</v>
      </c>
      <c r="M3367" s="1" t="str">
        <f>TEXT(Sales[[#This Row],[Date and Time]],"mm")</f>
        <v>02</v>
      </c>
      <c r="N3367" s="10" t="str">
        <f>TEXT(Sales[[#This Row],[Date and Time]],"mmmm")</f>
        <v>February</v>
      </c>
    </row>
    <row r="3368" spans="1:14" x14ac:dyDescent="0.3">
      <c r="A3368" s="1" t="s">
        <v>6836</v>
      </c>
      <c r="B3368" s="2">
        <v>45313.049710648149</v>
      </c>
      <c r="C3368" s="1" t="s">
        <v>3300</v>
      </c>
      <c r="D3368" s="1" t="s">
        <v>1822</v>
      </c>
      <c r="E3368" s="1" t="s">
        <v>3466</v>
      </c>
      <c r="F3368" s="1" t="s">
        <v>3476</v>
      </c>
      <c r="G3368" s="1">
        <v>1746.62</v>
      </c>
      <c r="H3368" s="1">
        <v>7</v>
      </c>
      <c r="I3368" s="1">
        <f>Sales[[#This Row],[Selling Price]]*H3368</f>
        <v>12226.34</v>
      </c>
      <c r="J3368" s="1">
        <f>VLOOKUP(Sales[[#This Row],[Product ID]],Products[],4,0)</f>
        <v>762.05</v>
      </c>
      <c r="K3368" s="1">
        <f>Sales[[#This Row],[Total Sales]]-Sales[[#This Row],[Cost price]]</f>
        <v>11464.29</v>
      </c>
      <c r="L3368" s="1" t="str">
        <f>TEXT(Sales[[#This Row],[Date and Time]],"dddd")</f>
        <v>Monday</v>
      </c>
      <c r="M3368" s="1" t="str">
        <f>TEXT(Sales[[#This Row],[Date and Time]],"mm")</f>
        <v>01</v>
      </c>
      <c r="N3368" s="10" t="str">
        <f>TEXT(Sales[[#This Row],[Date and Time]],"mmmm")</f>
        <v>January</v>
      </c>
    </row>
    <row r="3369" spans="1:14" x14ac:dyDescent="0.3">
      <c r="A3369" s="1" t="s">
        <v>6837</v>
      </c>
      <c r="B3369" s="2">
        <v>45462.563437500001</v>
      </c>
      <c r="C3369" s="1" t="s">
        <v>3287</v>
      </c>
      <c r="D3369" s="1" t="s">
        <v>737</v>
      </c>
      <c r="E3369" s="1" t="s">
        <v>3471</v>
      </c>
      <c r="F3369" s="1" t="s">
        <v>3467</v>
      </c>
      <c r="G3369" s="1">
        <v>293</v>
      </c>
      <c r="H3369" s="1">
        <v>4</v>
      </c>
      <c r="I3369" s="1">
        <f>Sales[[#This Row],[Selling Price]]*H3369</f>
        <v>1172</v>
      </c>
      <c r="J3369" s="1">
        <f>VLOOKUP(Sales[[#This Row],[Product ID]],Products[],4,0)</f>
        <v>901.68</v>
      </c>
      <c r="K3369" s="1">
        <f>Sales[[#This Row],[Total Sales]]-Sales[[#This Row],[Cost price]]</f>
        <v>270.32000000000005</v>
      </c>
      <c r="L3369" s="1" t="str">
        <f>TEXT(Sales[[#This Row],[Date and Time]],"dddd")</f>
        <v>Wednesday</v>
      </c>
      <c r="M3369" s="1" t="str">
        <f>TEXT(Sales[[#This Row],[Date and Time]],"mm")</f>
        <v>06</v>
      </c>
      <c r="N3369" s="10" t="str">
        <f>TEXT(Sales[[#This Row],[Date and Time]],"mmmm")</f>
        <v>June</v>
      </c>
    </row>
    <row r="3370" spans="1:14" x14ac:dyDescent="0.3">
      <c r="A3370" s="1" t="s">
        <v>6838</v>
      </c>
      <c r="B3370" s="2">
        <v>45489.807488425926</v>
      </c>
      <c r="C3370" s="1" t="s">
        <v>3387</v>
      </c>
      <c r="D3370" s="1" t="s">
        <v>3164</v>
      </c>
      <c r="E3370" s="1" t="s">
        <v>3479</v>
      </c>
      <c r="F3370" s="1" t="s">
        <v>3476</v>
      </c>
      <c r="G3370" s="1">
        <v>268.91000000000003</v>
      </c>
      <c r="H3370" s="1">
        <v>2</v>
      </c>
      <c r="I3370" s="1">
        <f>Sales[[#This Row],[Selling Price]]*H3370</f>
        <v>537.82000000000005</v>
      </c>
      <c r="J3370" s="1">
        <f>VLOOKUP(Sales[[#This Row],[Product ID]],Products[],4,0)</f>
        <v>162.74</v>
      </c>
      <c r="K3370" s="1">
        <f>Sales[[#This Row],[Total Sales]]-Sales[[#This Row],[Cost price]]</f>
        <v>375.08000000000004</v>
      </c>
      <c r="L3370" s="1" t="str">
        <f>TEXT(Sales[[#This Row],[Date and Time]],"dddd")</f>
        <v>Tuesday</v>
      </c>
      <c r="M3370" s="1" t="str">
        <f>TEXT(Sales[[#This Row],[Date and Time]],"mm")</f>
        <v>07</v>
      </c>
      <c r="N3370" s="10" t="str">
        <f>TEXT(Sales[[#This Row],[Date and Time]],"mmmm")</f>
        <v>July</v>
      </c>
    </row>
    <row r="3371" spans="1:14" x14ac:dyDescent="0.3">
      <c r="A3371" s="1" t="s">
        <v>6839</v>
      </c>
      <c r="B3371" s="2">
        <v>45342.520914351851</v>
      </c>
      <c r="C3371" s="1" t="s">
        <v>3281</v>
      </c>
      <c r="D3371" s="1" t="s">
        <v>2067</v>
      </c>
      <c r="E3371" s="1" t="s">
        <v>3479</v>
      </c>
      <c r="F3371" s="1" t="s">
        <v>3469</v>
      </c>
      <c r="G3371" s="1">
        <v>957.29</v>
      </c>
      <c r="H3371" s="1">
        <v>5</v>
      </c>
      <c r="I3371" s="1">
        <f>Sales[[#This Row],[Selling Price]]*H3371</f>
        <v>4786.45</v>
      </c>
      <c r="J3371" s="1">
        <f>VLOOKUP(Sales[[#This Row],[Product ID]],Products[],4,0)</f>
        <v>136.99</v>
      </c>
      <c r="K3371" s="1">
        <f>Sales[[#This Row],[Total Sales]]-Sales[[#This Row],[Cost price]]</f>
        <v>4649.46</v>
      </c>
      <c r="L3371" s="1" t="str">
        <f>TEXT(Sales[[#This Row],[Date and Time]],"dddd")</f>
        <v>Tuesday</v>
      </c>
      <c r="M3371" s="1" t="str">
        <f>TEXT(Sales[[#This Row],[Date and Time]],"mm")</f>
        <v>02</v>
      </c>
      <c r="N3371" s="10" t="str">
        <f>TEXT(Sales[[#This Row],[Date and Time]],"mmmm")</f>
        <v>February</v>
      </c>
    </row>
    <row r="3372" spans="1:14" x14ac:dyDescent="0.3">
      <c r="A3372" s="1" t="s">
        <v>6840</v>
      </c>
      <c r="B3372" s="2">
        <v>45578.108055555553</v>
      </c>
      <c r="C3372" s="1" t="s">
        <v>3321</v>
      </c>
      <c r="D3372" s="1" t="s">
        <v>1040</v>
      </c>
      <c r="E3372" s="1" t="s">
        <v>3479</v>
      </c>
      <c r="F3372" s="1" t="s">
        <v>3469</v>
      </c>
      <c r="G3372" s="1">
        <v>1191.07</v>
      </c>
      <c r="H3372" s="1">
        <v>10</v>
      </c>
      <c r="I3372" s="1">
        <f>Sales[[#This Row],[Selling Price]]*H3372</f>
        <v>11910.699999999999</v>
      </c>
      <c r="J3372" s="1">
        <f>VLOOKUP(Sales[[#This Row],[Product ID]],Products[],4,0)</f>
        <v>57.64</v>
      </c>
      <c r="K3372" s="1">
        <f>Sales[[#This Row],[Total Sales]]-Sales[[#This Row],[Cost price]]</f>
        <v>11853.06</v>
      </c>
      <c r="L3372" s="1" t="str">
        <f>TEXT(Sales[[#This Row],[Date and Time]],"dddd")</f>
        <v>Sunday</v>
      </c>
      <c r="M3372" s="1" t="str">
        <f>TEXT(Sales[[#This Row],[Date and Time]],"mm")</f>
        <v>10</v>
      </c>
      <c r="N3372" s="10" t="str">
        <f>TEXT(Sales[[#This Row],[Date and Time]],"mmmm")</f>
        <v>October</v>
      </c>
    </row>
    <row r="3373" spans="1:14" x14ac:dyDescent="0.3">
      <c r="A3373" s="1" t="s">
        <v>6841</v>
      </c>
      <c r="B3373" s="2">
        <v>45357.224687499998</v>
      </c>
      <c r="C3373" s="1" t="s">
        <v>3283</v>
      </c>
      <c r="D3373" s="1" t="s">
        <v>819</v>
      </c>
      <c r="E3373" s="1" t="s">
        <v>3466</v>
      </c>
      <c r="F3373" s="1" t="s">
        <v>3472</v>
      </c>
      <c r="G3373" s="1">
        <v>1272.6400000000001</v>
      </c>
      <c r="H3373" s="1">
        <v>2</v>
      </c>
      <c r="I3373" s="1">
        <f>Sales[[#This Row],[Selling Price]]*H3373</f>
        <v>2545.2800000000002</v>
      </c>
      <c r="J3373" s="1">
        <f>VLOOKUP(Sales[[#This Row],[Product ID]],Products[],4,0)</f>
        <v>462.14</v>
      </c>
      <c r="K3373" s="1">
        <f>Sales[[#This Row],[Total Sales]]-Sales[[#This Row],[Cost price]]</f>
        <v>2083.1400000000003</v>
      </c>
      <c r="L3373" s="1" t="str">
        <f>TEXT(Sales[[#This Row],[Date and Time]],"dddd")</f>
        <v>Wednesday</v>
      </c>
      <c r="M3373" s="1" t="str">
        <f>TEXT(Sales[[#This Row],[Date and Time]],"mm")</f>
        <v>03</v>
      </c>
      <c r="N3373" s="10" t="str">
        <f>TEXT(Sales[[#This Row],[Date and Time]],"mmmm")</f>
        <v>March</v>
      </c>
    </row>
    <row r="3374" spans="1:14" x14ac:dyDescent="0.3">
      <c r="A3374" s="1" t="s">
        <v>6842</v>
      </c>
      <c r="B3374" s="2">
        <v>45561.35728009259</v>
      </c>
      <c r="C3374" s="1" t="s">
        <v>3322</v>
      </c>
      <c r="D3374" s="1" t="s">
        <v>1266</v>
      </c>
      <c r="E3374" s="1" t="s">
        <v>3464</v>
      </c>
      <c r="F3374" s="1" t="s">
        <v>3476</v>
      </c>
      <c r="G3374" s="1">
        <v>1513.3</v>
      </c>
      <c r="H3374" s="1">
        <v>2</v>
      </c>
      <c r="I3374" s="1">
        <f>Sales[[#This Row],[Selling Price]]*H3374</f>
        <v>3026.6</v>
      </c>
      <c r="J3374" s="1">
        <f>VLOOKUP(Sales[[#This Row],[Product ID]],Products[],4,0)</f>
        <v>35.22</v>
      </c>
      <c r="K3374" s="1">
        <f>Sales[[#This Row],[Total Sales]]-Sales[[#This Row],[Cost price]]</f>
        <v>2991.38</v>
      </c>
      <c r="L3374" s="1" t="str">
        <f>TEXT(Sales[[#This Row],[Date and Time]],"dddd")</f>
        <v>Thursday</v>
      </c>
      <c r="M3374" s="1" t="str">
        <f>TEXT(Sales[[#This Row],[Date and Time]],"mm")</f>
        <v>09</v>
      </c>
      <c r="N3374" s="10" t="str">
        <f>TEXT(Sales[[#This Row],[Date and Time]],"mmmm")</f>
        <v>September</v>
      </c>
    </row>
    <row r="3375" spans="1:14" x14ac:dyDescent="0.3">
      <c r="A3375" s="1" t="s">
        <v>6843</v>
      </c>
      <c r="B3375" s="2">
        <v>45312.929340277777</v>
      </c>
      <c r="C3375" s="1" t="s">
        <v>3296</v>
      </c>
      <c r="D3375" s="1" t="s">
        <v>2783</v>
      </c>
      <c r="E3375" s="1" t="s">
        <v>3466</v>
      </c>
      <c r="F3375" s="1" t="s">
        <v>3467</v>
      </c>
      <c r="G3375" s="1">
        <v>116.55</v>
      </c>
      <c r="H3375" s="1">
        <v>1</v>
      </c>
      <c r="I3375" s="1">
        <f>Sales[[#This Row],[Selling Price]]*H3375</f>
        <v>116.55</v>
      </c>
      <c r="J3375" s="1">
        <f>VLOOKUP(Sales[[#This Row],[Product ID]],Products[],4,0)</f>
        <v>587.24</v>
      </c>
      <c r="K3375" s="1">
        <f>Sales[[#This Row],[Total Sales]]-Sales[[#This Row],[Cost price]]</f>
        <v>-470.69</v>
      </c>
      <c r="L3375" s="1" t="str">
        <f>TEXT(Sales[[#This Row],[Date and Time]],"dddd")</f>
        <v>Sunday</v>
      </c>
      <c r="M3375" s="1" t="str">
        <f>TEXT(Sales[[#This Row],[Date and Time]],"mm")</f>
        <v>01</v>
      </c>
      <c r="N3375" s="10" t="str">
        <f>TEXT(Sales[[#This Row],[Date and Time]],"mmmm")</f>
        <v>January</v>
      </c>
    </row>
    <row r="3376" spans="1:14" x14ac:dyDescent="0.3">
      <c r="A3376" s="1" t="s">
        <v>6844</v>
      </c>
      <c r="B3376" s="2">
        <v>45460.172754629632</v>
      </c>
      <c r="C3376" s="1" t="s">
        <v>3439</v>
      </c>
      <c r="D3376" s="1" t="s">
        <v>2261</v>
      </c>
      <c r="E3376" s="1" t="s">
        <v>3464</v>
      </c>
      <c r="F3376" s="1" t="s">
        <v>3476</v>
      </c>
      <c r="G3376" s="1">
        <v>1752.13</v>
      </c>
      <c r="H3376" s="1">
        <v>5</v>
      </c>
      <c r="I3376" s="1">
        <f>Sales[[#This Row],[Selling Price]]*H3376</f>
        <v>8760.6500000000015</v>
      </c>
      <c r="J3376" s="1">
        <f>VLOOKUP(Sales[[#This Row],[Product ID]],Products[],4,0)</f>
        <v>945.84</v>
      </c>
      <c r="K3376" s="1">
        <f>Sales[[#This Row],[Total Sales]]-Sales[[#This Row],[Cost price]]</f>
        <v>7814.8100000000013</v>
      </c>
      <c r="L3376" s="1" t="str">
        <f>TEXT(Sales[[#This Row],[Date and Time]],"dddd")</f>
        <v>Monday</v>
      </c>
      <c r="M3376" s="1" t="str">
        <f>TEXT(Sales[[#This Row],[Date and Time]],"mm")</f>
        <v>06</v>
      </c>
      <c r="N3376" s="10" t="str">
        <f>TEXT(Sales[[#This Row],[Date and Time]],"mmmm")</f>
        <v>June</v>
      </c>
    </row>
    <row r="3377" spans="1:14" x14ac:dyDescent="0.3">
      <c r="A3377" s="1" t="s">
        <v>6845</v>
      </c>
      <c r="B3377" s="2">
        <v>45400.257291666669</v>
      </c>
      <c r="C3377" s="1" t="s">
        <v>3392</v>
      </c>
      <c r="D3377" s="1" t="s">
        <v>1911</v>
      </c>
      <c r="E3377" s="1" t="s">
        <v>3461</v>
      </c>
      <c r="F3377" s="1" t="s">
        <v>3472</v>
      </c>
      <c r="G3377" s="1">
        <v>1565.77</v>
      </c>
      <c r="H3377" s="1">
        <v>8</v>
      </c>
      <c r="I3377" s="1">
        <f>Sales[[#This Row],[Selling Price]]*H3377</f>
        <v>12526.16</v>
      </c>
      <c r="J3377" s="1">
        <f>VLOOKUP(Sales[[#This Row],[Product ID]],Products[],4,0)</f>
        <v>699.64</v>
      </c>
      <c r="K3377" s="1">
        <f>Sales[[#This Row],[Total Sales]]-Sales[[#This Row],[Cost price]]</f>
        <v>11826.52</v>
      </c>
      <c r="L3377" s="1" t="str">
        <f>TEXT(Sales[[#This Row],[Date and Time]],"dddd")</f>
        <v>Thursday</v>
      </c>
      <c r="M3377" s="1" t="str">
        <f>TEXT(Sales[[#This Row],[Date and Time]],"mm")</f>
        <v>04</v>
      </c>
      <c r="N3377" s="10" t="str">
        <f>TEXT(Sales[[#This Row],[Date and Time]],"mmmm")</f>
        <v>April</v>
      </c>
    </row>
    <row r="3378" spans="1:14" x14ac:dyDescent="0.3">
      <c r="A3378" s="1" t="s">
        <v>6846</v>
      </c>
      <c r="B3378" s="2">
        <v>45570.342488425929</v>
      </c>
      <c r="C3378" s="1" t="s">
        <v>3315</v>
      </c>
      <c r="D3378" s="1" t="s">
        <v>1515</v>
      </c>
      <c r="E3378" s="1" t="s">
        <v>3466</v>
      </c>
      <c r="F3378" s="1" t="s">
        <v>3472</v>
      </c>
      <c r="G3378" s="1">
        <v>557.30999999999995</v>
      </c>
      <c r="H3378" s="1">
        <v>9</v>
      </c>
      <c r="I3378" s="1">
        <f>Sales[[#This Row],[Selling Price]]*H3378</f>
        <v>5015.7899999999991</v>
      </c>
      <c r="J3378" s="1">
        <f>VLOOKUP(Sales[[#This Row],[Product ID]],Products[],4,0)</f>
        <v>90.98</v>
      </c>
      <c r="K3378" s="1">
        <f>Sales[[#This Row],[Total Sales]]-Sales[[#This Row],[Cost price]]</f>
        <v>4924.8099999999995</v>
      </c>
      <c r="L3378" s="1" t="str">
        <f>TEXT(Sales[[#This Row],[Date and Time]],"dddd")</f>
        <v>Saturday</v>
      </c>
      <c r="M3378" s="1" t="str">
        <f>TEXT(Sales[[#This Row],[Date and Time]],"mm")</f>
        <v>10</v>
      </c>
      <c r="N3378" s="10" t="str">
        <f>TEXT(Sales[[#This Row],[Date and Time]],"mmmm")</f>
        <v>October</v>
      </c>
    </row>
    <row r="3379" spans="1:14" x14ac:dyDescent="0.3">
      <c r="A3379" s="1" t="s">
        <v>6847</v>
      </c>
      <c r="B3379" s="2">
        <v>45343.452546296299</v>
      </c>
      <c r="C3379" s="1" t="s">
        <v>3277</v>
      </c>
      <c r="D3379" s="1" t="s">
        <v>1058</v>
      </c>
      <c r="E3379" s="1" t="s">
        <v>3479</v>
      </c>
      <c r="F3379" s="1" t="s">
        <v>3467</v>
      </c>
      <c r="G3379" s="1">
        <v>691.37</v>
      </c>
      <c r="H3379" s="1">
        <v>8</v>
      </c>
      <c r="I3379" s="1">
        <f>Sales[[#This Row],[Selling Price]]*H3379</f>
        <v>5530.96</v>
      </c>
      <c r="J3379" s="1">
        <f>VLOOKUP(Sales[[#This Row],[Product ID]],Products[],4,0)</f>
        <v>439.15</v>
      </c>
      <c r="K3379" s="1">
        <f>Sales[[#This Row],[Total Sales]]-Sales[[#This Row],[Cost price]]</f>
        <v>5091.8100000000004</v>
      </c>
      <c r="L3379" s="1" t="str">
        <f>TEXT(Sales[[#This Row],[Date and Time]],"dddd")</f>
        <v>Wednesday</v>
      </c>
      <c r="M3379" s="1" t="str">
        <f>TEXT(Sales[[#This Row],[Date and Time]],"mm")</f>
        <v>02</v>
      </c>
      <c r="N3379" s="10" t="str">
        <f>TEXT(Sales[[#This Row],[Date and Time]],"mmmm")</f>
        <v>February</v>
      </c>
    </row>
    <row r="3380" spans="1:14" x14ac:dyDescent="0.3">
      <c r="A3380" s="1" t="s">
        <v>6848</v>
      </c>
      <c r="B3380" s="2">
        <v>45515.758113425924</v>
      </c>
      <c r="C3380" s="1" t="s">
        <v>3381</v>
      </c>
      <c r="D3380" s="1" t="s">
        <v>1628</v>
      </c>
      <c r="E3380" s="1" t="s">
        <v>3464</v>
      </c>
      <c r="F3380" s="1" t="s">
        <v>3472</v>
      </c>
      <c r="G3380" s="1">
        <v>944.48</v>
      </c>
      <c r="H3380" s="1">
        <v>4</v>
      </c>
      <c r="I3380" s="1">
        <f>Sales[[#This Row],[Selling Price]]*H3380</f>
        <v>3777.92</v>
      </c>
      <c r="J3380" s="1">
        <f>VLOOKUP(Sales[[#This Row],[Product ID]],Products[],4,0)</f>
        <v>505.04</v>
      </c>
      <c r="K3380" s="1">
        <f>Sales[[#This Row],[Total Sales]]-Sales[[#This Row],[Cost price]]</f>
        <v>3272.88</v>
      </c>
      <c r="L3380" s="1" t="str">
        <f>TEXT(Sales[[#This Row],[Date and Time]],"dddd")</f>
        <v>Sunday</v>
      </c>
      <c r="M3380" s="1" t="str">
        <f>TEXT(Sales[[#This Row],[Date and Time]],"mm")</f>
        <v>08</v>
      </c>
      <c r="N3380" s="10" t="str">
        <f>TEXT(Sales[[#This Row],[Date and Time]],"mmmm")</f>
        <v>August</v>
      </c>
    </row>
    <row r="3381" spans="1:14" x14ac:dyDescent="0.3">
      <c r="A3381" s="1" t="s">
        <v>6849</v>
      </c>
      <c r="B3381" s="2">
        <v>45540.02957175926</v>
      </c>
      <c r="C3381" s="1" t="s">
        <v>3292</v>
      </c>
      <c r="D3381" s="1" t="s">
        <v>78</v>
      </c>
      <c r="E3381" s="1" t="s">
        <v>3464</v>
      </c>
      <c r="F3381" s="1" t="s">
        <v>3476</v>
      </c>
      <c r="G3381" s="1">
        <v>919.52</v>
      </c>
      <c r="H3381" s="1">
        <v>10</v>
      </c>
      <c r="I3381" s="1">
        <f>Sales[[#This Row],[Selling Price]]*H3381</f>
        <v>9195.2000000000007</v>
      </c>
      <c r="J3381" s="1">
        <f>VLOOKUP(Sales[[#This Row],[Product ID]],Products[],4,0)</f>
        <v>321.19</v>
      </c>
      <c r="K3381" s="1">
        <f>Sales[[#This Row],[Total Sales]]-Sales[[#This Row],[Cost price]]</f>
        <v>8874.01</v>
      </c>
      <c r="L3381" s="1" t="str">
        <f>TEXT(Sales[[#This Row],[Date and Time]],"dddd")</f>
        <v>Thursday</v>
      </c>
      <c r="M3381" s="1" t="str">
        <f>TEXT(Sales[[#This Row],[Date and Time]],"mm")</f>
        <v>09</v>
      </c>
      <c r="N3381" s="10" t="str">
        <f>TEXT(Sales[[#This Row],[Date and Time]],"mmmm")</f>
        <v>September</v>
      </c>
    </row>
    <row r="3382" spans="1:14" x14ac:dyDescent="0.3">
      <c r="A3382" s="1" t="s">
        <v>6850</v>
      </c>
      <c r="B3382" s="2">
        <v>45372.248888888891</v>
      </c>
      <c r="C3382" s="1" t="s">
        <v>3331</v>
      </c>
      <c r="D3382" s="1" t="s">
        <v>2601</v>
      </c>
      <c r="E3382" s="1" t="s">
        <v>3471</v>
      </c>
      <c r="F3382" s="1" t="s">
        <v>3472</v>
      </c>
      <c r="G3382" s="1">
        <v>1260.51</v>
      </c>
      <c r="H3382" s="1">
        <v>3</v>
      </c>
      <c r="I3382" s="1">
        <f>Sales[[#This Row],[Selling Price]]*H3382</f>
        <v>3781.5299999999997</v>
      </c>
      <c r="J3382" s="1">
        <f>VLOOKUP(Sales[[#This Row],[Product ID]],Products[],4,0)</f>
        <v>799.06</v>
      </c>
      <c r="K3382" s="1">
        <f>Sales[[#This Row],[Total Sales]]-Sales[[#This Row],[Cost price]]</f>
        <v>2982.47</v>
      </c>
      <c r="L3382" s="1" t="str">
        <f>TEXT(Sales[[#This Row],[Date and Time]],"dddd")</f>
        <v>Thursday</v>
      </c>
      <c r="M3382" s="1" t="str">
        <f>TEXT(Sales[[#This Row],[Date and Time]],"mm")</f>
        <v>03</v>
      </c>
      <c r="N3382" s="10" t="str">
        <f>TEXT(Sales[[#This Row],[Date and Time]],"mmmm")</f>
        <v>March</v>
      </c>
    </row>
    <row r="3383" spans="1:14" x14ac:dyDescent="0.3">
      <c r="A3383" s="1" t="s">
        <v>6851</v>
      </c>
      <c r="B3383" s="2">
        <v>45513.708645833336</v>
      </c>
      <c r="C3383" s="1" t="s">
        <v>3277</v>
      </c>
      <c r="D3383" s="1" t="s">
        <v>2264</v>
      </c>
      <c r="E3383" s="1" t="s">
        <v>3479</v>
      </c>
      <c r="F3383" s="1" t="s">
        <v>3472</v>
      </c>
      <c r="G3383" s="1">
        <v>1240.69</v>
      </c>
      <c r="H3383" s="1">
        <v>4</v>
      </c>
      <c r="I3383" s="1">
        <f>Sales[[#This Row],[Selling Price]]*H3383</f>
        <v>4962.76</v>
      </c>
      <c r="J3383" s="1">
        <f>VLOOKUP(Sales[[#This Row],[Product ID]],Products[],4,0)</f>
        <v>439.15</v>
      </c>
      <c r="K3383" s="1">
        <f>Sales[[#This Row],[Total Sales]]-Sales[[#This Row],[Cost price]]</f>
        <v>4523.6100000000006</v>
      </c>
      <c r="L3383" s="1" t="str">
        <f>TEXT(Sales[[#This Row],[Date and Time]],"dddd")</f>
        <v>Friday</v>
      </c>
      <c r="M3383" s="1" t="str">
        <f>TEXT(Sales[[#This Row],[Date and Time]],"mm")</f>
        <v>08</v>
      </c>
      <c r="N3383" s="10" t="str">
        <f>TEXT(Sales[[#This Row],[Date and Time]],"mmmm")</f>
        <v>August</v>
      </c>
    </row>
    <row r="3384" spans="1:14" x14ac:dyDescent="0.3">
      <c r="A3384" s="1" t="s">
        <v>6852</v>
      </c>
      <c r="B3384" s="2">
        <v>45301.934236111112</v>
      </c>
      <c r="C3384" s="1" t="s">
        <v>3423</v>
      </c>
      <c r="D3384" s="1" t="s">
        <v>812</v>
      </c>
      <c r="E3384" s="1" t="s">
        <v>3479</v>
      </c>
      <c r="F3384" s="1" t="s">
        <v>3472</v>
      </c>
      <c r="G3384" s="1">
        <v>62.35</v>
      </c>
      <c r="H3384" s="1">
        <v>8</v>
      </c>
      <c r="I3384" s="1">
        <f>Sales[[#This Row],[Selling Price]]*H3384</f>
        <v>498.8</v>
      </c>
      <c r="J3384" s="1">
        <f>VLOOKUP(Sales[[#This Row],[Product ID]],Products[],4,0)</f>
        <v>388.3</v>
      </c>
      <c r="K3384" s="1">
        <f>Sales[[#This Row],[Total Sales]]-Sales[[#This Row],[Cost price]]</f>
        <v>110.5</v>
      </c>
      <c r="L3384" s="1" t="str">
        <f>TEXT(Sales[[#This Row],[Date and Time]],"dddd")</f>
        <v>Wednesday</v>
      </c>
      <c r="M3384" s="1" t="str">
        <f>TEXT(Sales[[#This Row],[Date and Time]],"mm")</f>
        <v>01</v>
      </c>
      <c r="N3384" s="10" t="str">
        <f>TEXT(Sales[[#This Row],[Date and Time]],"mmmm")</f>
        <v>January</v>
      </c>
    </row>
    <row r="3385" spans="1:14" x14ac:dyDescent="0.3">
      <c r="A3385" s="1" t="s">
        <v>6853</v>
      </c>
      <c r="B3385" s="2">
        <v>45342.554791666669</v>
      </c>
      <c r="C3385" s="1" t="s">
        <v>3395</v>
      </c>
      <c r="D3385" s="1" t="s">
        <v>2144</v>
      </c>
      <c r="E3385" s="1" t="s">
        <v>3479</v>
      </c>
      <c r="F3385" s="1" t="s">
        <v>3469</v>
      </c>
      <c r="G3385" s="1">
        <v>991</v>
      </c>
      <c r="H3385" s="1">
        <v>9</v>
      </c>
      <c r="I3385" s="1">
        <f>Sales[[#This Row],[Selling Price]]*H3385</f>
        <v>8919</v>
      </c>
      <c r="J3385" s="1">
        <f>VLOOKUP(Sales[[#This Row],[Product ID]],Products[],4,0)</f>
        <v>102.72</v>
      </c>
      <c r="K3385" s="1">
        <f>Sales[[#This Row],[Total Sales]]-Sales[[#This Row],[Cost price]]</f>
        <v>8816.2800000000007</v>
      </c>
      <c r="L3385" s="1" t="str">
        <f>TEXT(Sales[[#This Row],[Date and Time]],"dddd")</f>
        <v>Tuesday</v>
      </c>
      <c r="M3385" s="1" t="str">
        <f>TEXT(Sales[[#This Row],[Date and Time]],"mm")</f>
        <v>02</v>
      </c>
      <c r="N3385" s="10" t="str">
        <f>TEXT(Sales[[#This Row],[Date and Time]],"mmmm")</f>
        <v>February</v>
      </c>
    </row>
    <row r="3386" spans="1:14" x14ac:dyDescent="0.3">
      <c r="A3386" s="1" t="s">
        <v>6854</v>
      </c>
      <c r="B3386" s="2">
        <v>45609.628645833334</v>
      </c>
      <c r="C3386" s="1" t="s">
        <v>3217</v>
      </c>
      <c r="D3386" s="1" t="s">
        <v>698</v>
      </c>
      <c r="E3386" s="1" t="s">
        <v>3479</v>
      </c>
      <c r="F3386" s="1" t="s">
        <v>3462</v>
      </c>
      <c r="G3386" s="1">
        <v>1969.26</v>
      </c>
      <c r="H3386" s="1">
        <v>4</v>
      </c>
      <c r="I3386" s="1">
        <f>Sales[[#This Row],[Selling Price]]*H3386</f>
        <v>7877.04</v>
      </c>
      <c r="J3386" s="1">
        <f>VLOOKUP(Sales[[#This Row],[Product ID]],Products[],4,0)</f>
        <v>253.61</v>
      </c>
      <c r="K3386" s="1">
        <f>Sales[[#This Row],[Total Sales]]-Sales[[#This Row],[Cost price]]</f>
        <v>7623.43</v>
      </c>
      <c r="L3386" s="1" t="str">
        <f>TEXT(Sales[[#This Row],[Date and Time]],"dddd")</f>
        <v>Wednesday</v>
      </c>
      <c r="M3386" s="1" t="str">
        <f>TEXT(Sales[[#This Row],[Date and Time]],"mm")</f>
        <v>11</v>
      </c>
      <c r="N3386" s="10" t="str">
        <f>TEXT(Sales[[#This Row],[Date and Time]],"mmmm")</f>
        <v>November</v>
      </c>
    </row>
    <row r="3387" spans="1:14" x14ac:dyDescent="0.3">
      <c r="A3387" s="1" t="s">
        <v>6855</v>
      </c>
      <c r="B3387" s="2">
        <v>45433.082638888889</v>
      </c>
      <c r="C3387" s="1" t="s">
        <v>3393</v>
      </c>
      <c r="D3387" s="1" t="s">
        <v>605</v>
      </c>
      <c r="E3387" s="1" t="s">
        <v>3461</v>
      </c>
      <c r="F3387" s="1" t="s">
        <v>3467</v>
      </c>
      <c r="G3387" s="1">
        <v>269.64999999999998</v>
      </c>
      <c r="H3387" s="1">
        <v>8</v>
      </c>
      <c r="I3387" s="1">
        <f>Sales[[#This Row],[Selling Price]]*H3387</f>
        <v>2157.1999999999998</v>
      </c>
      <c r="J3387" s="1">
        <f>VLOOKUP(Sales[[#This Row],[Product ID]],Products[],4,0)</f>
        <v>368.41</v>
      </c>
      <c r="K3387" s="1">
        <f>Sales[[#This Row],[Total Sales]]-Sales[[#This Row],[Cost price]]</f>
        <v>1788.7899999999997</v>
      </c>
      <c r="L3387" s="1" t="str">
        <f>TEXT(Sales[[#This Row],[Date and Time]],"dddd")</f>
        <v>Tuesday</v>
      </c>
      <c r="M3387" s="1" t="str">
        <f>TEXT(Sales[[#This Row],[Date and Time]],"mm")</f>
        <v>05</v>
      </c>
      <c r="N3387" s="10" t="str">
        <f>TEXT(Sales[[#This Row],[Date and Time]],"mmmm")</f>
        <v>May</v>
      </c>
    </row>
    <row r="3388" spans="1:14" x14ac:dyDescent="0.3">
      <c r="A3388" s="1" t="s">
        <v>6856</v>
      </c>
      <c r="B3388" s="2">
        <v>45316.434189814812</v>
      </c>
      <c r="C3388" s="1" t="s">
        <v>3344</v>
      </c>
      <c r="D3388" s="1" t="s">
        <v>2473</v>
      </c>
      <c r="E3388" s="1" t="s">
        <v>3479</v>
      </c>
      <c r="F3388" s="1" t="s">
        <v>3469</v>
      </c>
      <c r="G3388" s="1">
        <v>650.4</v>
      </c>
      <c r="H3388" s="1">
        <v>2</v>
      </c>
      <c r="I3388" s="1">
        <f>Sales[[#This Row],[Selling Price]]*H3388</f>
        <v>1300.8</v>
      </c>
      <c r="J3388" s="1">
        <f>VLOOKUP(Sales[[#This Row],[Product ID]],Products[],4,0)</f>
        <v>814.84</v>
      </c>
      <c r="K3388" s="1">
        <f>Sales[[#This Row],[Total Sales]]-Sales[[#This Row],[Cost price]]</f>
        <v>485.95999999999992</v>
      </c>
      <c r="L3388" s="1" t="str">
        <f>TEXT(Sales[[#This Row],[Date and Time]],"dddd")</f>
        <v>Thursday</v>
      </c>
      <c r="M3388" s="1" t="str">
        <f>TEXT(Sales[[#This Row],[Date and Time]],"mm")</f>
        <v>01</v>
      </c>
      <c r="N3388" s="10" t="str">
        <f>TEXT(Sales[[#This Row],[Date and Time]],"mmmm")</f>
        <v>January</v>
      </c>
    </row>
    <row r="3389" spans="1:14" x14ac:dyDescent="0.3">
      <c r="A3389" s="1" t="s">
        <v>6857</v>
      </c>
      <c r="B3389" s="2">
        <v>45385.43472222222</v>
      </c>
      <c r="C3389" s="1" t="s">
        <v>3322</v>
      </c>
      <c r="D3389" s="1" t="s">
        <v>1448</v>
      </c>
      <c r="E3389" s="1" t="s">
        <v>3479</v>
      </c>
      <c r="F3389" s="1" t="s">
        <v>3467</v>
      </c>
      <c r="G3389" s="1">
        <v>1530.12</v>
      </c>
      <c r="H3389" s="1">
        <v>1</v>
      </c>
      <c r="I3389" s="1">
        <f>Sales[[#This Row],[Selling Price]]*H3389</f>
        <v>1530.12</v>
      </c>
      <c r="J3389" s="1">
        <f>VLOOKUP(Sales[[#This Row],[Product ID]],Products[],4,0)</f>
        <v>35.22</v>
      </c>
      <c r="K3389" s="1">
        <f>Sales[[#This Row],[Total Sales]]-Sales[[#This Row],[Cost price]]</f>
        <v>1494.8999999999999</v>
      </c>
      <c r="L3389" s="1" t="str">
        <f>TEXT(Sales[[#This Row],[Date and Time]],"dddd")</f>
        <v>Wednesday</v>
      </c>
      <c r="M3389" s="1" t="str">
        <f>TEXT(Sales[[#This Row],[Date and Time]],"mm")</f>
        <v>04</v>
      </c>
      <c r="N3389" s="10" t="str">
        <f>TEXT(Sales[[#This Row],[Date and Time]],"mmmm")</f>
        <v>April</v>
      </c>
    </row>
    <row r="3390" spans="1:14" x14ac:dyDescent="0.3">
      <c r="A3390" s="1" t="s">
        <v>6858</v>
      </c>
      <c r="B3390" s="2">
        <v>45494.348240740743</v>
      </c>
      <c r="C3390" s="1" t="s">
        <v>3402</v>
      </c>
      <c r="D3390" s="1" t="s">
        <v>3167</v>
      </c>
      <c r="E3390" s="1" t="s">
        <v>3464</v>
      </c>
      <c r="F3390" s="1" t="s">
        <v>3467</v>
      </c>
      <c r="G3390" s="1">
        <v>1535.14</v>
      </c>
      <c r="H3390" s="1">
        <v>10</v>
      </c>
      <c r="I3390" s="1">
        <f>Sales[[#This Row],[Selling Price]]*H3390</f>
        <v>15351.400000000001</v>
      </c>
      <c r="J3390" s="1">
        <f>VLOOKUP(Sales[[#This Row],[Product ID]],Products[],4,0)</f>
        <v>581.64</v>
      </c>
      <c r="K3390" s="1">
        <f>Sales[[#This Row],[Total Sales]]-Sales[[#This Row],[Cost price]]</f>
        <v>14769.760000000002</v>
      </c>
      <c r="L3390" s="1" t="str">
        <f>TEXT(Sales[[#This Row],[Date and Time]],"dddd")</f>
        <v>Sunday</v>
      </c>
      <c r="M3390" s="1" t="str">
        <f>TEXT(Sales[[#This Row],[Date and Time]],"mm")</f>
        <v>07</v>
      </c>
      <c r="N3390" s="10" t="str">
        <f>TEXT(Sales[[#This Row],[Date and Time]],"mmmm")</f>
        <v>July</v>
      </c>
    </row>
    <row r="3391" spans="1:14" x14ac:dyDescent="0.3">
      <c r="A3391" s="1" t="s">
        <v>6859</v>
      </c>
      <c r="B3391" s="2">
        <v>45375.227453703701</v>
      </c>
      <c r="C3391" s="1" t="s">
        <v>3335</v>
      </c>
      <c r="D3391" s="1" t="s">
        <v>1137</v>
      </c>
      <c r="E3391" s="1" t="s">
        <v>3461</v>
      </c>
      <c r="F3391" s="1" t="s">
        <v>3467</v>
      </c>
      <c r="G3391" s="1">
        <v>367.72</v>
      </c>
      <c r="H3391" s="1">
        <v>4</v>
      </c>
      <c r="I3391" s="1">
        <f>Sales[[#This Row],[Selling Price]]*H3391</f>
        <v>1470.88</v>
      </c>
      <c r="J3391" s="1">
        <f>VLOOKUP(Sales[[#This Row],[Product ID]],Products[],4,0)</f>
        <v>303.60000000000002</v>
      </c>
      <c r="K3391" s="1">
        <f>Sales[[#This Row],[Total Sales]]-Sales[[#This Row],[Cost price]]</f>
        <v>1167.2800000000002</v>
      </c>
      <c r="L3391" s="1" t="str">
        <f>TEXT(Sales[[#This Row],[Date and Time]],"dddd")</f>
        <v>Sunday</v>
      </c>
      <c r="M3391" s="1" t="str">
        <f>TEXT(Sales[[#This Row],[Date and Time]],"mm")</f>
        <v>03</v>
      </c>
      <c r="N3391" s="10" t="str">
        <f>TEXT(Sales[[#This Row],[Date and Time]],"mmmm")</f>
        <v>March</v>
      </c>
    </row>
    <row r="3392" spans="1:14" x14ac:dyDescent="0.3">
      <c r="A3392" s="1" t="s">
        <v>6860</v>
      </c>
      <c r="B3392" s="2">
        <v>45602.424421296295</v>
      </c>
      <c r="C3392" s="1" t="s">
        <v>3318</v>
      </c>
      <c r="D3392" s="1" t="s">
        <v>1113</v>
      </c>
      <c r="E3392" s="1" t="s">
        <v>3461</v>
      </c>
      <c r="F3392" s="1" t="s">
        <v>3472</v>
      </c>
      <c r="G3392" s="1">
        <v>1959.87</v>
      </c>
      <c r="H3392" s="1">
        <v>6</v>
      </c>
      <c r="I3392" s="1">
        <f>Sales[[#This Row],[Selling Price]]*H3392</f>
        <v>11759.22</v>
      </c>
      <c r="J3392" s="1">
        <f>VLOOKUP(Sales[[#This Row],[Product ID]],Products[],4,0)</f>
        <v>69.03</v>
      </c>
      <c r="K3392" s="1">
        <f>Sales[[#This Row],[Total Sales]]-Sales[[#This Row],[Cost price]]</f>
        <v>11690.189999999999</v>
      </c>
      <c r="L3392" s="1" t="str">
        <f>TEXT(Sales[[#This Row],[Date and Time]],"dddd")</f>
        <v>Wednesday</v>
      </c>
      <c r="M3392" s="1" t="str">
        <f>TEXT(Sales[[#This Row],[Date and Time]],"mm")</f>
        <v>11</v>
      </c>
      <c r="N3392" s="10" t="str">
        <f>TEXT(Sales[[#This Row],[Date and Time]],"mmmm")</f>
        <v>November</v>
      </c>
    </row>
    <row r="3393" spans="1:14" x14ac:dyDescent="0.3">
      <c r="A3393" s="1" t="s">
        <v>6861</v>
      </c>
      <c r="B3393" s="2">
        <v>45362.566608796296</v>
      </c>
      <c r="C3393" s="1" t="s">
        <v>3292</v>
      </c>
      <c r="D3393" s="1" t="s">
        <v>2813</v>
      </c>
      <c r="E3393" s="1" t="s">
        <v>3471</v>
      </c>
      <c r="F3393" s="1" t="s">
        <v>3462</v>
      </c>
      <c r="G3393" s="1">
        <v>1722.75</v>
      </c>
      <c r="H3393" s="1">
        <v>2</v>
      </c>
      <c r="I3393" s="1">
        <f>Sales[[#This Row],[Selling Price]]*H3393</f>
        <v>3445.5</v>
      </c>
      <c r="J3393" s="1">
        <f>VLOOKUP(Sales[[#This Row],[Product ID]],Products[],4,0)</f>
        <v>321.19</v>
      </c>
      <c r="K3393" s="1">
        <f>Sales[[#This Row],[Total Sales]]-Sales[[#This Row],[Cost price]]</f>
        <v>3124.31</v>
      </c>
      <c r="L3393" s="1" t="str">
        <f>TEXT(Sales[[#This Row],[Date and Time]],"dddd")</f>
        <v>Monday</v>
      </c>
      <c r="M3393" s="1" t="str">
        <f>TEXT(Sales[[#This Row],[Date and Time]],"mm")</f>
        <v>03</v>
      </c>
      <c r="N3393" s="10" t="str">
        <f>TEXT(Sales[[#This Row],[Date and Time]],"mmmm")</f>
        <v>March</v>
      </c>
    </row>
    <row r="3394" spans="1:14" x14ac:dyDescent="0.3">
      <c r="A3394" s="1" t="s">
        <v>6862</v>
      </c>
      <c r="B3394" s="2">
        <v>45325.53738425926</v>
      </c>
      <c r="C3394" s="1" t="s">
        <v>3352</v>
      </c>
      <c r="D3394" s="1" t="s">
        <v>2843</v>
      </c>
      <c r="E3394" s="1" t="s">
        <v>3461</v>
      </c>
      <c r="F3394" s="1" t="s">
        <v>3476</v>
      </c>
      <c r="G3394" s="1">
        <v>1780.56</v>
      </c>
      <c r="H3394" s="1">
        <v>5</v>
      </c>
      <c r="I3394" s="1">
        <f>Sales[[#This Row],[Selling Price]]*H3394</f>
        <v>8902.7999999999993</v>
      </c>
      <c r="J3394" s="1">
        <f>VLOOKUP(Sales[[#This Row],[Product ID]],Products[],4,0)</f>
        <v>404.57</v>
      </c>
      <c r="K3394" s="1">
        <f>Sales[[#This Row],[Total Sales]]-Sales[[#This Row],[Cost price]]</f>
        <v>8498.23</v>
      </c>
      <c r="L3394" s="1" t="str">
        <f>TEXT(Sales[[#This Row],[Date and Time]],"dddd")</f>
        <v>Saturday</v>
      </c>
      <c r="M3394" s="1" t="str">
        <f>TEXT(Sales[[#This Row],[Date and Time]],"mm")</f>
        <v>02</v>
      </c>
      <c r="N3394" s="10" t="str">
        <f>TEXT(Sales[[#This Row],[Date and Time]],"mmmm")</f>
        <v>February</v>
      </c>
    </row>
    <row r="3395" spans="1:14" x14ac:dyDescent="0.3">
      <c r="A3395" s="1" t="s">
        <v>6863</v>
      </c>
      <c r="B3395" s="2">
        <v>45358.326006944444</v>
      </c>
      <c r="C3395" s="1" t="s">
        <v>3453</v>
      </c>
      <c r="D3395" s="1" t="s">
        <v>222</v>
      </c>
      <c r="E3395" s="1" t="s">
        <v>3471</v>
      </c>
      <c r="F3395" s="1" t="s">
        <v>3476</v>
      </c>
      <c r="G3395" s="1">
        <v>1348.82</v>
      </c>
      <c r="H3395" s="1">
        <v>3</v>
      </c>
      <c r="I3395" s="1">
        <f>Sales[[#This Row],[Selling Price]]*H3395</f>
        <v>4046.46</v>
      </c>
      <c r="J3395" s="1">
        <f>VLOOKUP(Sales[[#This Row],[Product ID]],Products[],4,0)</f>
        <v>606.07000000000005</v>
      </c>
      <c r="K3395" s="1">
        <f>Sales[[#This Row],[Total Sales]]-Sales[[#This Row],[Cost price]]</f>
        <v>3440.39</v>
      </c>
      <c r="L3395" s="1" t="str">
        <f>TEXT(Sales[[#This Row],[Date and Time]],"dddd")</f>
        <v>Thursday</v>
      </c>
      <c r="M3395" s="1" t="str">
        <f>TEXT(Sales[[#This Row],[Date and Time]],"mm")</f>
        <v>03</v>
      </c>
      <c r="N3395" s="10" t="str">
        <f>TEXT(Sales[[#This Row],[Date and Time]],"mmmm")</f>
        <v>March</v>
      </c>
    </row>
    <row r="3396" spans="1:14" x14ac:dyDescent="0.3">
      <c r="A3396" s="1" t="s">
        <v>6864</v>
      </c>
      <c r="B3396" s="2">
        <v>45443.752916666665</v>
      </c>
      <c r="C3396" s="1" t="s">
        <v>3431</v>
      </c>
      <c r="D3396" s="1" t="s">
        <v>761</v>
      </c>
      <c r="E3396" s="1" t="s">
        <v>3461</v>
      </c>
      <c r="F3396" s="1" t="s">
        <v>3472</v>
      </c>
      <c r="G3396" s="1">
        <v>640.54999999999995</v>
      </c>
      <c r="H3396" s="1">
        <v>2</v>
      </c>
      <c r="I3396" s="1">
        <f>Sales[[#This Row],[Selling Price]]*H3396</f>
        <v>1281.0999999999999</v>
      </c>
      <c r="J3396" s="1">
        <f>VLOOKUP(Sales[[#This Row],[Product ID]],Products[],4,0)</f>
        <v>750.55</v>
      </c>
      <c r="K3396" s="1">
        <f>Sales[[#This Row],[Total Sales]]-Sales[[#This Row],[Cost price]]</f>
        <v>530.54999999999995</v>
      </c>
      <c r="L3396" s="1" t="str">
        <f>TEXT(Sales[[#This Row],[Date and Time]],"dddd")</f>
        <v>Friday</v>
      </c>
      <c r="M3396" s="1" t="str">
        <f>TEXT(Sales[[#This Row],[Date and Time]],"mm")</f>
        <v>05</v>
      </c>
      <c r="N3396" s="10" t="str">
        <f>TEXT(Sales[[#This Row],[Date and Time]],"mmmm")</f>
        <v>May</v>
      </c>
    </row>
    <row r="3397" spans="1:14" x14ac:dyDescent="0.3">
      <c r="A3397" s="1" t="s">
        <v>6865</v>
      </c>
      <c r="B3397" s="2">
        <v>45347.081053240741</v>
      </c>
      <c r="C3397" s="1" t="s">
        <v>3405</v>
      </c>
      <c r="D3397" s="1" t="s">
        <v>642</v>
      </c>
      <c r="E3397" s="1" t="s">
        <v>3466</v>
      </c>
      <c r="F3397" s="1" t="s">
        <v>3469</v>
      </c>
      <c r="G3397" s="1">
        <v>1324.49</v>
      </c>
      <c r="H3397" s="1">
        <v>4</v>
      </c>
      <c r="I3397" s="1">
        <f>Sales[[#This Row],[Selling Price]]*H3397</f>
        <v>5297.96</v>
      </c>
      <c r="J3397" s="1">
        <f>VLOOKUP(Sales[[#This Row],[Product ID]],Products[],4,0)</f>
        <v>143.38</v>
      </c>
      <c r="K3397" s="1">
        <f>Sales[[#This Row],[Total Sales]]-Sales[[#This Row],[Cost price]]</f>
        <v>5154.58</v>
      </c>
      <c r="L3397" s="1" t="str">
        <f>TEXT(Sales[[#This Row],[Date and Time]],"dddd")</f>
        <v>Sunday</v>
      </c>
      <c r="M3397" s="1" t="str">
        <f>TEXT(Sales[[#This Row],[Date and Time]],"mm")</f>
        <v>02</v>
      </c>
      <c r="N3397" s="10" t="str">
        <f>TEXT(Sales[[#This Row],[Date and Time]],"mmmm")</f>
        <v>February</v>
      </c>
    </row>
    <row r="3398" spans="1:14" x14ac:dyDescent="0.3">
      <c r="A3398" s="1" t="s">
        <v>6866</v>
      </c>
      <c r="B3398" s="2">
        <v>45487.575509259259</v>
      </c>
      <c r="C3398" s="1" t="s">
        <v>3397</v>
      </c>
      <c r="D3398" s="1" t="s">
        <v>3207</v>
      </c>
      <c r="E3398" s="1" t="s">
        <v>3461</v>
      </c>
      <c r="F3398" s="1" t="s">
        <v>3462</v>
      </c>
      <c r="G3398" s="1">
        <v>1121.31</v>
      </c>
      <c r="H3398" s="1">
        <v>4</v>
      </c>
      <c r="I3398" s="1">
        <f>Sales[[#This Row],[Selling Price]]*H3398</f>
        <v>4485.24</v>
      </c>
      <c r="J3398" s="1">
        <f>VLOOKUP(Sales[[#This Row],[Product ID]],Products[],4,0)</f>
        <v>369.73</v>
      </c>
      <c r="K3398" s="1">
        <f>Sales[[#This Row],[Total Sales]]-Sales[[#This Row],[Cost price]]</f>
        <v>4115.51</v>
      </c>
      <c r="L3398" s="1" t="str">
        <f>TEXT(Sales[[#This Row],[Date and Time]],"dddd")</f>
        <v>Sunday</v>
      </c>
      <c r="M3398" s="1" t="str">
        <f>TEXT(Sales[[#This Row],[Date and Time]],"mm")</f>
        <v>07</v>
      </c>
      <c r="N3398" s="10" t="str">
        <f>TEXT(Sales[[#This Row],[Date and Time]],"mmmm")</f>
        <v>July</v>
      </c>
    </row>
    <row r="3399" spans="1:14" x14ac:dyDescent="0.3">
      <c r="A3399" s="1" t="s">
        <v>6867</v>
      </c>
      <c r="B3399" s="2">
        <v>45505.781828703701</v>
      </c>
      <c r="C3399" s="1" t="s">
        <v>3383</v>
      </c>
      <c r="D3399" s="1" t="s">
        <v>2458</v>
      </c>
      <c r="E3399" s="1" t="s">
        <v>3471</v>
      </c>
      <c r="F3399" s="1" t="s">
        <v>3472</v>
      </c>
      <c r="G3399" s="1">
        <v>1476.56</v>
      </c>
      <c r="H3399" s="1">
        <v>7</v>
      </c>
      <c r="I3399" s="1">
        <f>Sales[[#This Row],[Selling Price]]*H3399</f>
        <v>10335.92</v>
      </c>
      <c r="J3399" s="1">
        <f>VLOOKUP(Sales[[#This Row],[Product ID]],Products[],4,0)</f>
        <v>692.63</v>
      </c>
      <c r="K3399" s="1">
        <f>Sales[[#This Row],[Total Sales]]-Sales[[#This Row],[Cost price]]</f>
        <v>9643.2900000000009</v>
      </c>
      <c r="L3399" s="1" t="str">
        <f>TEXT(Sales[[#This Row],[Date and Time]],"dddd")</f>
        <v>Thursday</v>
      </c>
      <c r="M3399" s="1" t="str">
        <f>TEXT(Sales[[#This Row],[Date and Time]],"mm")</f>
        <v>08</v>
      </c>
      <c r="N3399" s="10" t="str">
        <f>TEXT(Sales[[#This Row],[Date and Time]],"mmmm")</f>
        <v>August</v>
      </c>
    </row>
    <row r="3400" spans="1:14" x14ac:dyDescent="0.3">
      <c r="A3400" s="1" t="s">
        <v>6868</v>
      </c>
      <c r="B3400" s="2">
        <v>45323.397002314814</v>
      </c>
      <c r="C3400" s="1" t="s">
        <v>3327</v>
      </c>
      <c r="D3400" s="1" t="s">
        <v>1116</v>
      </c>
      <c r="E3400" s="1" t="s">
        <v>3479</v>
      </c>
      <c r="F3400" s="1" t="s">
        <v>3472</v>
      </c>
      <c r="G3400" s="1">
        <v>1007.67</v>
      </c>
      <c r="H3400" s="1">
        <v>10</v>
      </c>
      <c r="I3400" s="1">
        <f>Sales[[#This Row],[Selling Price]]*H3400</f>
        <v>10076.699999999999</v>
      </c>
      <c r="J3400" s="1">
        <f>VLOOKUP(Sales[[#This Row],[Product ID]],Products[],4,0)</f>
        <v>984.71</v>
      </c>
      <c r="K3400" s="1">
        <f>Sales[[#This Row],[Total Sales]]-Sales[[#This Row],[Cost price]]</f>
        <v>9091.989999999998</v>
      </c>
      <c r="L3400" s="1" t="str">
        <f>TEXT(Sales[[#This Row],[Date and Time]],"dddd")</f>
        <v>Thursday</v>
      </c>
      <c r="M3400" s="1" t="str">
        <f>TEXT(Sales[[#This Row],[Date and Time]],"mm")</f>
        <v>02</v>
      </c>
      <c r="N3400" s="10" t="str">
        <f>TEXT(Sales[[#This Row],[Date and Time]],"mmmm")</f>
        <v>February</v>
      </c>
    </row>
    <row r="3401" spans="1:14" x14ac:dyDescent="0.3">
      <c r="A3401" s="1" t="s">
        <v>6869</v>
      </c>
      <c r="B3401" s="2">
        <v>45455.554780092592</v>
      </c>
      <c r="C3401" s="1" t="s">
        <v>3338</v>
      </c>
      <c r="D3401" s="1" t="s">
        <v>1649</v>
      </c>
      <c r="E3401" s="1" t="s">
        <v>3464</v>
      </c>
      <c r="F3401" s="1" t="s">
        <v>3476</v>
      </c>
      <c r="G3401" s="1">
        <v>1040.9000000000001</v>
      </c>
      <c r="H3401" s="1">
        <v>7</v>
      </c>
      <c r="I3401" s="1">
        <f>Sales[[#This Row],[Selling Price]]*H3401</f>
        <v>7286.3000000000011</v>
      </c>
      <c r="J3401" s="1">
        <f>VLOOKUP(Sales[[#This Row],[Product ID]],Products[],4,0)</f>
        <v>15.69</v>
      </c>
      <c r="K3401" s="1">
        <f>Sales[[#This Row],[Total Sales]]-Sales[[#This Row],[Cost price]]</f>
        <v>7270.6100000000015</v>
      </c>
      <c r="L3401" s="1" t="str">
        <f>TEXT(Sales[[#This Row],[Date and Time]],"dddd")</f>
        <v>Wednesday</v>
      </c>
      <c r="M3401" s="1" t="str">
        <f>TEXT(Sales[[#This Row],[Date and Time]],"mm")</f>
        <v>06</v>
      </c>
      <c r="N3401" s="10" t="str">
        <f>TEXT(Sales[[#This Row],[Date and Time]],"mmmm")</f>
        <v>June</v>
      </c>
    </row>
    <row r="3402" spans="1:14" x14ac:dyDescent="0.3">
      <c r="A3402" s="1" t="s">
        <v>6870</v>
      </c>
      <c r="B3402" s="2">
        <v>45539.800405092596</v>
      </c>
      <c r="C3402" s="1" t="s">
        <v>3346</v>
      </c>
      <c r="D3402" s="1" t="s">
        <v>872</v>
      </c>
      <c r="E3402" s="1" t="s">
        <v>3471</v>
      </c>
      <c r="F3402" s="1" t="s">
        <v>3469</v>
      </c>
      <c r="G3402" s="1">
        <v>1392.64</v>
      </c>
      <c r="H3402" s="1">
        <v>1</v>
      </c>
      <c r="I3402" s="1">
        <f>Sales[[#This Row],[Selling Price]]*H3402</f>
        <v>1392.64</v>
      </c>
      <c r="J3402" s="1">
        <f>VLOOKUP(Sales[[#This Row],[Product ID]],Products[],4,0)</f>
        <v>171.16</v>
      </c>
      <c r="K3402" s="1">
        <f>Sales[[#This Row],[Total Sales]]-Sales[[#This Row],[Cost price]]</f>
        <v>1221.48</v>
      </c>
      <c r="L3402" s="1" t="str">
        <f>TEXT(Sales[[#This Row],[Date and Time]],"dddd")</f>
        <v>Wednesday</v>
      </c>
      <c r="M3402" s="1" t="str">
        <f>TEXT(Sales[[#This Row],[Date and Time]],"mm")</f>
        <v>09</v>
      </c>
      <c r="N3402" s="10" t="str">
        <f>TEXT(Sales[[#This Row],[Date and Time]],"mmmm")</f>
        <v>September</v>
      </c>
    </row>
    <row r="3403" spans="1:14" x14ac:dyDescent="0.3">
      <c r="A3403" s="1" t="s">
        <v>6871</v>
      </c>
      <c r="B3403" s="2">
        <v>45347.564814814818</v>
      </c>
      <c r="C3403" s="1" t="s">
        <v>3388</v>
      </c>
      <c r="D3403" s="1" t="s">
        <v>246</v>
      </c>
      <c r="E3403" s="1" t="s">
        <v>3471</v>
      </c>
      <c r="F3403" s="1" t="s">
        <v>3462</v>
      </c>
      <c r="G3403" s="1">
        <v>1270.22</v>
      </c>
      <c r="H3403" s="1">
        <v>9</v>
      </c>
      <c r="I3403" s="1">
        <f>Sales[[#This Row],[Selling Price]]*H3403</f>
        <v>11431.98</v>
      </c>
      <c r="J3403" s="1">
        <f>VLOOKUP(Sales[[#This Row],[Product ID]],Products[],4,0)</f>
        <v>65.66</v>
      </c>
      <c r="K3403" s="1">
        <f>Sales[[#This Row],[Total Sales]]-Sales[[#This Row],[Cost price]]</f>
        <v>11366.32</v>
      </c>
      <c r="L3403" s="1" t="str">
        <f>TEXT(Sales[[#This Row],[Date and Time]],"dddd")</f>
        <v>Sunday</v>
      </c>
      <c r="M3403" s="1" t="str">
        <f>TEXT(Sales[[#This Row],[Date and Time]],"mm")</f>
        <v>02</v>
      </c>
      <c r="N3403" s="10" t="str">
        <f>TEXT(Sales[[#This Row],[Date and Time]],"mmmm")</f>
        <v>February</v>
      </c>
    </row>
    <row r="3404" spans="1:14" x14ac:dyDescent="0.3">
      <c r="A3404" s="1" t="s">
        <v>6872</v>
      </c>
      <c r="B3404" s="2">
        <v>45327.865810185183</v>
      </c>
      <c r="C3404" s="1" t="s">
        <v>3394</v>
      </c>
      <c r="D3404" s="1" t="s">
        <v>1725</v>
      </c>
      <c r="E3404" s="1" t="s">
        <v>3464</v>
      </c>
      <c r="F3404" s="1" t="s">
        <v>3476</v>
      </c>
      <c r="G3404" s="1">
        <v>1006.27</v>
      </c>
      <c r="H3404" s="1">
        <v>2</v>
      </c>
      <c r="I3404" s="1">
        <f>Sales[[#This Row],[Selling Price]]*H3404</f>
        <v>2012.54</v>
      </c>
      <c r="J3404" s="1">
        <f>VLOOKUP(Sales[[#This Row],[Product ID]],Products[],4,0)</f>
        <v>74.92</v>
      </c>
      <c r="K3404" s="1">
        <f>Sales[[#This Row],[Total Sales]]-Sales[[#This Row],[Cost price]]</f>
        <v>1937.62</v>
      </c>
      <c r="L3404" s="1" t="str">
        <f>TEXT(Sales[[#This Row],[Date and Time]],"dddd")</f>
        <v>Monday</v>
      </c>
      <c r="M3404" s="1" t="str">
        <f>TEXT(Sales[[#This Row],[Date and Time]],"mm")</f>
        <v>02</v>
      </c>
      <c r="N3404" s="10" t="str">
        <f>TEXT(Sales[[#This Row],[Date and Time]],"mmmm")</f>
        <v>February</v>
      </c>
    </row>
    <row r="3405" spans="1:14" x14ac:dyDescent="0.3">
      <c r="A3405" s="1" t="s">
        <v>6873</v>
      </c>
      <c r="B3405" s="2">
        <v>45466.580092592594</v>
      </c>
      <c r="C3405" s="1" t="s">
        <v>3407</v>
      </c>
      <c r="D3405" s="1" t="s">
        <v>2120</v>
      </c>
      <c r="E3405" s="1" t="s">
        <v>3461</v>
      </c>
      <c r="F3405" s="1" t="s">
        <v>3462</v>
      </c>
      <c r="G3405" s="1">
        <v>992.06</v>
      </c>
      <c r="H3405" s="1">
        <v>6</v>
      </c>
      <c r="I3405" s="1">
        <f>Sales[[#This Row],[Selling Price]]*H3405</f>
        <v>5952.36</v>
      </c>
      <c r="J3405" s="1">
        <f>VLOOKUP(Sales[[#This Row],[Product ID]],Products[],4,0)</f>
        <v>37.53</v>
      </c>
      <c r="K3405" s="1">
        <f>Sales[[#This Row],[Total Sales]]-Sales[[#This Row],[Cost price]]</f>
        <v>5914.83</v>
      </c>
      <c r="L3405" s="1" t="str">
        <f>TEXT(Sales[[#This Row],[Date and Time]],"dddd")</f>
        <v>Sunday</v>
      </c>
      <c r="M3405" s="1" t="str">
        <f>TEXT(Sales[[#This Row],[Date and Time]],"mm")</f>
        <v>06</v>
      </c>
      <c r="N3405" s="10" t="str">
        <f>TEXT(Sales[[#This Row],[Date and Time]],"mmmm")</f>
        <v>June</v>
      </c>
    </row>
    <row r="3406" spans="1:14" x14ac:dyDescent="0.3">
      <c r="A3406" s="1" t="s">
        <v>6874</v>
      </c>
      <c r="B3406" s="2">
        <v>45455.332939814813</v>
      </c>
      <c r="C3406" s="1" t="s">
        <v>3387</v>
      </c>
      <c r="D3406" s="1" t="s">
        <v>1581</v>
      </c>
      <c r="E3406" s="1" t="s">
        <v>3471</v>
      </c>
      <c r="F3406" s="1" t="s">
        <v>3462</v>
      </c>
      <c r="G3406" s="1">
        <v>1214.05</v>
      </c>
      <c r="H3406" s="1">
        <v>9</v>
      </c>
      <c r="I3406" s="1">
        <f>Sales[[#This Row],[Selling Price]]*H3406</f>
        <v>10926.449999999999</v>
      </c>
      <c r="J3406" s="1">
        <f>VLOOKUP(Sales[[#This Row],[Product ID]],Products[],4,0)</f>
        <v>162.74</v>
      </c>
      <c r="K3406" s="1">
        <f>Sales[[#This Row],[Total Sales]]-Sales[[#This Row],[Cost price]]</f>
        <v>10763.71</v>
      </c>
      <c r="L3406" s="1" t="str">
        <f>TEXT(Sales[[#This Row],[Date and Time]],"dddd")</f>
        <v>Wednesday</v>
      </c>
      <c r="M3406" s="1" t="str">
        <f>TEXT(Sales[[#This Row],[Date and Time]],"mm")</f>
        <v>06</v>
      </c>
      <c r="N3406" s="10" t="str">
        <f>TEXT(Sales[[#This Row],[Date and Time]],"mmmm")</f>
        <v>June</v>
      </c>
    </row>
    <row r="3407" spans="1:14" x14ac:dyDescent="0.3">
      <c r="A3407" s="1" t="s">
        <v>6875</v>
      </c>
      <c r="B3407" s="2">
        <v>45587.260775462964</v>
      </c>
      <c r="C3407" s="1" t="s">
        <v>3264</v>
      </c>
      <c r="D3407" s="1" t="s">
        <v>2653</v>
      </c>
      <c r="E3407" s="1" t="s">
        <v>3464</v>
      </c>
      <c r="F3407" s="1" t="s">
        <v>3467</v>
      </c>
      <c r="G3407" s="1">
        <v>1216.25</v>
      </c>
      <c r="H3407" s="1">
        <v>9</v>
      </c>
      <c r="I3407" s="1">
        <f>Sales[[#This Row],[Selling Price]]*H3407</f>
        <v>10946.25</v>
      </c>
      <c r="J3407" s="1">
        <f>VLOOKUP(Sales[[#This Row],[Product ID]],Products[],4,0)</f>
        <v>249.12</v>
      </c>
      <c r="K3407" s="1">
        <f>Sales[[#This Row],[Total Sales]]-Sales[[#This Row],[Cost price]]</f>
        <v>10697.13</v>
      </c>
      <c r="L3407" s="1" t="str">
        <f>TEXT(Sales[[#This Row],[Date and Time]],"dddd")</f>
        <v>Tuesday</v>
      </c>
      <c r="M3407" s="1" t="str">
        <f>TEXT(Sales[[#This Row],[Date and Time]],"mm")</f>
        <v>10</v>
      </c>
      <c r="N3407" s="10" t="str">
        <f>TEXT(Sales[[#This Row],[Date and Time]],"mmmm")</f>
        <v>October</v>
      </c>
    </row>
    <row r="3408" spans="1:14" x14ac:dyDescent="0.3">
      <c r="A3408" s="1" t="s">
        <v>6876</v>
      </c>
      <c r="B3408" s="2">
        <v>45522.021863425929</v>
      </c>
      <c r="C3408" s="1" t="s">
        <v>3214</v>
      </c>
      <c r="D3408" s="1" t="s">
        <v>2547</v>
      </c>
      <c r="E3408" s="1" t="s">
        <v>3466</v>
      </c>
      <c r="F3408" s="1" t="s">
        <v>3472</v>
      </c>
      <c r="G3408" s="1">
        <v>835.7</v>
      </c>
      <c r="H3408" s="1">
        <v>10</v>
      </c>
      <c r="I3408" s="1">
        <f>Sales[[#This Row],[Selling Price]]*H3408</f>
        <v>8357</v>
      </c>
      <c r="J3408" s="1">
        <f>VLOOKUP(Sales[[#This Row],[Product ID]],Products[],4,0)</f>
        <v>435.29</v>
      </c>
      <c r="K3408" s="1">
        <f>Sales[[#This Row],[Total Sales]]-Sales[[#This Row],[Cost price]]</f>
        <v>7921.71</v>
      </c>
      <c r="L3408" s="1" t="str">
        <f>TEXT(Sales[[#This Row],[Date and Time]],"dddd")</f>
        <v>Sunday</v>
      </c>
      <c r="M3408" s="1" t="str">
        <f>TEXT(Sales[[#This Row],[Date and Time]],"mm")</f>
        <v>08</v>
      </c>
      <c r="N3408" s="10" t="str">
        <f>TEXT(Sales[[#This Row],[Date and Time]],"mmmm")</f>
        <v>August</v>
      </c>
    </row>
    <row r="3409" spans="1:14" x14ac:dyDescent="0.3">
      <c r="A3409" s="1" t="s">
        <v>6877</v>
      </c>
      <c r="B3409" s="2">
        <v>45323.067303240743</v>
      </c>
      <c r="C3409" s="1" t="s">
        <v>3306</v>
      </c>
      <c r="D3409" s="1" t="s">
        <v>534</v>
      </c>
      <c r="E3409" s="1" t="s">
        <v>3464</v>
      </c>
      <c r="F3409" s="1" t="s">
        <v>3476</v>
      </c>
      <c r="G3409" s="1">
        <v>511.23</v>
      </c>
      <c r="H3409" s="1">
        <v>8</v>
      </c>
      <c r="I3409" s="1">
        <f>Sales[[#This Row],[Selling Price]]*H3409</f>
        <v>4089.84</v>
      </c>
      <c r="J3409" s="1">
        <f>VLOOKUP(Sales[[#This Row],[Product ID]],Products[],4,0)</f>
        <v>914.29</v>
      </c>
      <c r="K3409" s="1">
        <f>Sales[[#This Row],[Total Sales]]-Sales[[#This Row],[Cost price]]</f>
        <v>3175.55</v>
      </c>
      <c r="L3409" s="1" t="str">
        <f>TEXT(Sales[[#This Row],[Date and Time]],"dddd")</f>
        <v>Thursday</v>
      </c>
      <c r="M3409" s="1" t="str">
        <f>TEXT(Sales[[#This Row],[Date and Time]],"mm")</f>
        <v>02</v>
      </c>
      <c r="N3409" s="10" t="str">
        <f>TEXT(Sales[[#This Row],[Date and Time]],"mmmm")</f>
        <v>February</v>
      </c>
    </row>
    <row r="3410" spans="1:14" x14ac:dyDescent="0.3">
      <c r="A3410" s="1" t="s">
        <v>6878</v>
      </c>
      <c r="B3410" s="2">
        <v>45444.816122685188</v>
      </c>
      <c r="C3410" s="1" t="s">
        <v>3386</v>
      </c>
      <c r="D3410" s="1" t="s">
        <v>1644</v>
      </c>
      <c r="E3410" s="1" t="s">
        <v>3466</v>
      </c>
      <c r="F3410" s="1" t="s">
        <v>3476</v>
      </c>
      <c r="G3410" s="1">
        <v>1767.57</v>
      </c>
      <c r="H3410" s="1">
        <v>9</v>
      </c>
      <c r="I3410" s="1">
        <f>Sales[[#This Row],[Selling Price]]*H3410</f>
        <v>15908.13</v>
      </c>
      <c r="J3410" s="1">
        <f>VLOOKUP(Sales[[#This Row],[Product ID]],Products[],4,0)</f>
        <v>751.27</v>
      </c>
      <c r="K3410" s="1">
        <f>Sales[[#This Row],[Total Sales]]-Sales[[#This Row],[Cost price]]</f>
        <v>15156.859999999999</v>
      </c>
      <c r="L3410" s="1" t="str">
        <f>TEXT(Sales[[#This Row],[Date and Time]],"dddd")</f>
        <v>Saturday</v>
      </c>
      <c r="M3410" s="1" t="str">
        <f>TEXT(Sales[[#This Row],[Date and Time]],"mm")</f>
        <v>06</v>
      </c>
      <c r="N3410" s="10" t="str">
        <f>TEXT(Sales[[#This Row],[Date and Time]],"mmmm")</f>
        <v>June</v>
      </c>
    </row>
    <row r="3411" spans="1:14" x14ac:dyDescent="0.3">
      <c r="A3411" s="1" t="s">
        <v>6879</v>
      </c>
      <c r="B3411" s="2">
        <v>45468.913912037038</v>
      </c>
      <c r="C3411" s="1" t="s">
        <v>3226</v>
      </c>
      <c r="D3411" s="1" t="s">
        <v>2868</v>
      </c>
      <c r="E3411" s="1" t="s">
        <v>3471</v>
      </c>
      <c r="F3411" s="1" t="s">
        <v>3476</v>
      </c>
      <c r="G3411" s="1">
        <v>1074.96</v>
      </c>
      <c r="H3411" s="1">
        <v>1</v>
      </c>
      <c r="I3411" s="1">
        <f>Sales[[#This Row],[Selling Price]]*H3411</f>
        <v>1074.96</v>
      </c>
      <c r="J3411" s="1">
        <f>VLOOKUP(Sales[[#This Row],[Product ID]],Products[],4,0)</f>
        <v>809.47</v>
      </c>
      <c r="K3411" s="1">
        <f>Sales[[#This Row],[Total Sales]]-Sales[[#This Row],[Cost price]]</f>
        <v>265.49</v>
      </c>
      <c r="L3411" s="1" t="str">
        <f>TEXT(Sales[[#This Row],[Date and Time]],"dddd")</f>
        <v>Tuesday</v>
      </c>
      <c r="M3411" s="1" t="str">
        <f>TEXT(Sales[[#This Row],[Date and Time]],"mm")</f>
        <v>06</v>
      </c>
      <c r="N3411" s="10" t="str">
        <f>TEXT(Sales[[#This Row],[Date and Time]],"mmmm")</f>
        <v>June</v>
      </c>
    </row>
    <row r="3412" spans="1:14" x14ac:dyDescent="0.3">
      <c r="A3412" s="1" t="s">
        <v>6880</v>
      </c>
      <c r="B3412" s="2">
        <v>45298.074525462966</v>
      </c>
      <c r="C3412" s="1" t="s">
        <v>3425</v>
      </c>
      <c r="D3412" s="1" t="s">
        <v>1653</v>
      </c>
      <c r="E3412" s="1" t="s">
        <v>3464</v>
      </c>
      <c r="F3412" s="1" t="s">
        <v>3467</v>
      </c>
      <c r="G3412" s="1">
        <v>1948.89</v>
      </c>
      <c r="H3412" s="1">
        <v>1</v>
      </c>
      <c r="I3412" s="1">
        <f>Sales[[#This Row],[Selling Price]]*H3412</f>
        <v>1948.89</v>
      </c>
      <c r="J3412" s="1">
        <f>VLOOKUP(Sales[[#This Row],[Product ID]],Products[],4,0)</f>
        <v>95.27</v>
      </c>
      <c r="K3412" s="1">
        <f>Sales[[#This Row],[Total Sales]]-Sales[[#This Row],[Cost price]]</f>
        <v>1853.6200000000001</v>
      </c>
      <c r="L3412" s="1" t="str">
        <f>TEXT(Sales[[#This Row],[Date and Time]],"dddd")</f>
        <v>Sunday</v>
      </c>
      <c r="M3412" s="1" t="str">
        <f>TEXT(Sales[[#This Row],[Date and Time]],"mm")</f>
        <v>01</v>
      </c>
      <c r="N3412" s="10" t="str">
        <f>TEXT(Sales[[#This Row],[Date and Time]],"mmmm")</f>
        <v>January</v>
      </c>
    </row>
    <row r="3413" spans="1:14" x14ac:dyDescent="0.3">
      <c r="A3413" s="1" t="s">
        <v>6881</v>
      </c>
      <c r="B3413" s="2">
        <v>45325.97896990741</v>
      </c>
      <c r="C3413" s="1" t="s">
        <v>3319</v>
      </c>
      <c r="D3413" s="1" t="s">
        <v>823</v>
      </c>
      <c r="E3413" s="1" t="s">
        <v>3471</v>
      </c>
      <c r="F3413" s="1" t="s">
        <v>3476</v>
      </c>
      <c r="G3413" s="1">
        <v>619.12</v>
      </c>
      <c r="H3413" s="1">
        <v>5</v>
      </c>
      <c r="I3413" s="1">
        <f>Sales[[#This Row],[Selling Price]]*H3413</f>
        <v>3095.6</v>
      </c>
      <c r="J3413" s="1">
        <f>VLOOKUP(Sales[[#This Row],[Product ID]],Products[],4,0)</f>
        <v>704.91</v>
      </c>
      <c r="K3413" s="1">
        <f>Sales[[#This Row],[Total Sales]]-Sales[[#This Row],[Cost price]]</f>
        <v>2390.69</v>
      </c>
      <c r="L3413" s="1" t="str">
        <f>TEXT(Sales[[#This Row],[Date and Time]],"dddd")</f>
        <v>Saturday</v>
      </c>
      <c r="M3413" s="1" t="str">
        <f>TEXT(Sales[[#This Row],[Date and Time]],"mm")</f>
        <v>02</v>
      </c>
      <c r="N3413" s="10" t="str">
        <f>TEXT(Sales[[#This Row],[Date and Time]],"mmmm")</f>
        <v>February</v>
      </c>
    </row>
    <row r="3414" spans="1:14" x14ac:dyDescent="0.3">
      <c r="A3414" s="1" t="s">
        <v>6882</v>
      </c>
      <c r="B3414" s="2">
        <v>45573.611967592595</v>
      </c>
      <c r="C3414" s="1" t="s">
        <v>3326</v>
      </c>
      <c r="D3414" s="1" t="s">
        <v>331</v>
      </c>
      <c r="E3414" s="1" t="s">
        <v>3466</v>
      </c>
      <c r="F3414" s="1" t="s">
        <v>3467</v>
      </c>
      <c r="G3414" s="1">
        <v>1727.18</v>
      </c>
      <c r="H3414" s="1">
        <v>1</v>
      </c>
      <c r="I3414" s="1">
        <f>Sales[[#This Row],[Selling Price]]*H3414</f>
        <v>1727.18</v>
      </c>
      <c r="J3414" s="1">
        <f>VLOOKUP(Sales[[#This Row],[Product ID]],Products[],4,0)</f>
        <v>703.67</v>
      </c>
      <c r="K3414" s="1">
        <f>Sales[[#This Row],[Total Sales]]-Sales[[#This Row],[Cost price]]</f>
        <v>1023.5100000000001</v>
      </c>
      <c r="L3414" s="1" t="str">
        <f>TEXT(Sales[[#This Row],[Date and Time]],"dddd")</f>
        <v>Tuesday</v>
      </c>
      <c r="M3414" s="1" t="str">
        <f>TEXT(Sales[[#This Row],[Date and Time]],"mm")</f>
        <v>10</v>
      </c>
      <c r="N3414" s="10" t="str">
        <f>TEXT(Sales[[#This Row],[Date and Time]],"mmmm")</f>
        <v>October</v>
      </c>
    </row>
    <row r="3415" spans="1:14" x14ac:dyDescent="0.3">
      <c r="A3415" s="1" t="s">
        <v>6883</v>
      </c>
      <c r="B3415" s="2">
        <v>45435.019756944443</v>
      </c>
      <c r="C3415" s="1" t="s">
        <v>3383</v>
      </c>
      <c r="D3415" s="1" t="s">
        <v>2792</v>
      </c>
      <c r="E3415" s="1" t="s">
        <v>3461</v>
      </c>
      <c r="F3415" s="1" t="s">
        <v>3467</v>
      </c>
      <c r="G3415" s="1">
        <v>1338.15</v>
      </c>
      <c r="H3415" s="1">
        <v>9</v>
      </c>
      <c r="I3415" s="1">
        <f>Sales[[#This Row],[Selling Price]]*H3415</f>
        <v>12043.35</v>
      </c>
      <c r="J3415" s="1">
        <f>VLOOKUP(Sales[[#This Row],[Product ID]],Products[],4,0)</f>
        <v>692.63</v>
      </c>
      <c r="K3415" s="1">
        <f>Sales[[#This Row],[Total Sales]]-Sales[[#This Row],[Cost price]]</f>
        <v>11350.720000000001</v>
      </c>
      <c r="L3415" s="1" t="str">
        <f>TEXT(Sales[[#This Row],[Date and Time]],"dddd")</f>
        <v>Thursday</v>
      </c>
      <c r="M3415" s="1" t="str">
        <f>TEXT(Sales[[#This Row],[Date and Time]],"mm")</f>
        <v>05</v>
      </c>
      <c r="N3415" s="10" t="str">
        <f>TEXT(Sales[[#This Row],[Date and Time]],"mmmm")</f>
        <v>May</v>
      </c>
    </row>
    <row r="3416" spans="1:14" x14ac:dyDescent="0.3">
      <c r="A3416" s="1" t="s">
        <v>6884</v>
      </c>
      <c r="B3416" s="2">
        <v>45377.561469907407</v>
      </c>
      <c r="C3416" s="1" t="s">
        <v>3319</v>
      </c>
      <c r="D3416" s="1" t="s">
        <v>2943</v>
      </c>
      <c r="E3416" s="1" t="s">
        <v>3464</v>
      </c>
      <c r="F3416" s="1" t="s">
        <v>3467</v>
      </c>
      <c r="G3416" s="1">
        <v>628.83000000000004</v>
      </c>
      <c r="H3416" s="1">
        <v>1</v>
      </c>
      <c r="I3416" s="1">
        <f>Sales[[#This Row],[Selling Price]]*H3416</f>
        <v>628.83000000000004</v>
      </c>
      <c r="J3416" s="1">
        <f>VLOOKUP(Sales[[#This Row],[Product ID]],Products[],4,0)</f>
        <v>704.91</v>
      </c>
      <c r="K3416" s="1">
        <f>Sales[[#This Row],[Total Sales]]-Sales[[#This Row],[Cost price]]</f>
        <v>-76.079999999999927</v>
      </c>
      <c r="L3416" s="1" t="str">
        <f>TEXT(Sales[[#This Row],[Date and Time]],"dddd")</f>
        <v>Tuesday</v>
      </c>
      <c r="M3416" s="1" t="str">
        <f>TEXT(Sales[[#This Row],[Date and Time]],"mm")</f>
        <v>03</v>
      </c>
      <c r="N3416" s="10" t="str">
        <f>TEXT(Sales[[#This Row],[Date and Time]],"mmmm")</f>
        <v>March</v>
      </c>
    </row>
    <row r="3417" spans="1:14" x14ac:dyDescent="0.3">
      <c r="A3417" s="1" t="s">
        <v>6885</v>
      </c>
      <c r="B3417" s="2">
        <v>45329.671226851853</v>
      </c>
      <c r="C3417" s="1" t="s">
        <v>3334</v>
      </c>
      <c r="D3417" s="1" t="s">
        <v>865</v>
      </c>
      <c r="E3417" s="1" t="s">
        <v>3461</v>
      </c>
      <c r="F3417" s="1" t="s">
        <v>3467</v>
      </c>
      <c r="G3417" s="1">
        <v>1674.71</v>
      </c>
      <c r="H3417" s="1">
        <v>8</v>
      </c>
      <c r="I3417" s="1">
        <f>Sales[[#This Row],[Selling Price]]*H3417</f>
        <v>13397.68</v>
      </c>
      <c r="J3417" s="1">
        <f>VLOOKUP(Sales[[#This Row],[Product ID]],Products[],4,0)</f>
        <v>208.12</v>
      </c>
      <c r="K3417" s="1">
        <f>Sales[[#This Row],[Total Sales]]-Sales[[#This Row],[Cost price]]</f>
        <v>13189.56</v>
      </c>
      <c r="L3417" s="1" t="str">
        <f>TEXT(Sales[[#This Row],[Date and Time]],"dddd")</f>
        <v>Wednesday</v>
      </c>
      <c r="M3417" s="1" t="str">
        <f>TEXT(Sales[[#This Row],[Date and Time]],"mm")</f>
        <v>02</v>
      </c>
      <c r="N3417" s="10" t="str">
        <f>TEXT(Sales[[#This Row],[Date and Time]],"mmmm")</f>
        <v>February</v>
      </c>
    </row>
    <row r="3418" spans="1:14" x14ac:dyDescent="0.3">
      <c r="A3418" s="1" t="s">
        <v>6886</v>
      </c>
      <c r="B3418" s="2">
        <v>45359.816643518519</v>
      </c>
      <c r="C3418" s="1" t="s">
        <v>3380</v>
      </c>
      <c r="D3418" s="1" t="s">
        <v>2741</v>
      </c>
      <c r="E3418" s="1" t="s">
        <v>3464</v>
      </c>
      <c r="F3418" s="1" t="s">
        <v>3467</v>
      </c>
      <c r="G3418" s="1">
        <v>783.2</v>
      </c>
      <c r="H3418" s="1">
        <v>10</v>
      </c>
      <c r="I3418" s="1">
        <f>Sales[[#This Row],[Selling Price]]*H3418</f>
        <v>7832</v>
      </c>
      <c r="J3418" s="1">
        <f>VLOOKUP(Sales[[#This Row],[Product ID]],Products[],4,0)</f>
        <v>802.35</v>
      </c>
      <c r="K3418" s="1">
        <f>Sales[[#This Row],[Total Sales]]-Sales[[#This Row],[Cost price]]</f>
        <v>7029.65</v>
      </c>
      <c r="L3418" s="1" t="str">
        <f>TEXT(Sales[[#This Row],[Date and Time]],"dddd")</f>
        <v>Friday</v>
      </c>
      <c r="M3418" s="1" t="str">
        <f>TEXT(Sales[[#This Row],[Date and Time]],"mm")</f>
        <v>03</v>
      </c>
      <c r="N3418" s="10" t="str">
        <f>TEXT(Sales[[#This Row],[Date and Time]],"mmmm")</f>
        <v>March</v>
      </c>
    </row>
    <row r="3419" spans="1:14" x14ac:dyDescent="0.3">
      <c r="A3419" s="1" t="s">
        <v>6887</v>
      </c>
      <c r="B3419" s="2">
        <v>45403.477256944447</v>
      </c>
      <c r="C3419" s="1" t="s">
        <v>3347</v>
      </c>
      <c r="D3419" s="1" t="s">
        <v>1796</v>
      </c>
      <c r="E3419" s="1" t="s">
        <v>3471</v>
      </c>
      <c r="F3419" s="1" t="s">
        <v>3476</v>
      </c>
      <c r="G3419" s="1">
        <v>1218.17</v>
      </c>
      <c r="H3419" s="1">
        <v>7</v>
      </c>
      <c r="I3419" s="1">
        <f>Sales[[#This Row],[Selling Price]]*H3419</f>
        <v>8527.19</v>
      </c>
      <c r="J3419" s="1">
        <f>VLOOKUP(Sales[[#This Row],[Product ID]],Products[],4,0)</f>
        <v>211.14</v>
      </c>
      <c r="K3419" s="1">
        <f>Sales[[#This Row],[Total Sales]]-Sales[[#This Row],[Cost price]]</f>
        <v>8316.0500000000011</v>
      </c>
      <c r="L3419" s="1" t="str">
        <f>TEXT(Sales[[#This Row],[Date and Time]],"dddd")</f>
        <v>Sunday</v>
      </c>
      <c r="M3419" s="1" t="str">
        <f>TEXT(Sales[[#This Row],[Date and Time]],"mm")</f>
        <v>04</v>
      </c>
      <c r="N3419" s="10" t="str">
        <f>TEXT(Sales[[#This Row],[Date and Time]],"mmmm")</f>
        <v>April</v>
      </c>
    </row>
    <row r="3420" spans="1:14" x14ac:dyDescent="0.3">
      <c r="A3420" s="1" t="s">
        <v>6888</v>
      </c>
      <c r="B3420" s="2">
        <v>45444.273715277777</v>
      </c>
      <c r="C3420" s="1" t="s">
        <v>3404</v>
      </c>
      <c r="D3420" s="1" t="s">
        <v>2568</v>
      </c>
      <c r="E3420" s="1" t="s">
        <v>3479</v>
      </c>
      <c r="F3420" s="1" t="s">
        <v>3462</v>
      </c>
      <c r="G3420" s="1">
        <v>1082.21</v>
      </c>
      <c r="H3420" s="1">
        <v>7</v>
      </c>
      <c r="I3420" s="1">
        <f>Sales[[#This Row],[Selling Price]]*H3420</f>
        <v>7575.47</v>
      </c>
      <c r="J3420" s="1">
        <f>VLOOKUP(Sales[[#This Row],[Product ID]],Products[],4,0)</f>
        <v>47.47</v>
      </c>
      <c r="K3420" s="1">
        <f>Sales[[#This Row],[Total Sales]]-Sales[[#This Row],[Cost price]]</f>
        <v>7528</v>
      </c>
      <c r="L3420" s="1" t="str">
        <f>TEXT(Sales[[#This Row],[Date and Time]],"dddd")</f>
        <v>Saturday</v>
      </c>
      <c r="M3420" s="1" t="str">
        <f>TEXT(Sales[[#This Row],[Date and Time]],"mm")</f>
        <v>06</v>
      </c>
      <c r="N3420" s="10" t="str">
        <f>TEXT(Sales[[#This Row],[Date and Time]],"mmmm")</f>
        <v>June</v>
      </c>
    </row>
    <row r="3421" spans="1:14" x14ac:dyDescent="0.3">
      <c r="A3421" s="1" t="s">
        <v>6889</v>
      </c>
      <c r="B3421" s="2">
        <v>45309.863900462966</v>
      </c>
      <c r="C3421" s="1" t="s">
        <v>3417</v>
      </c>
      <c r="D3421" s="1" t="s">
        <v>692</v>
      </c>
      <c r="E3421" s="1" t="s">
        <v>3471</v>
      </c>
      <c r="F3421" s="1" t="s">
        <v>3462</v>
      </c>
      <c r="G3421" s="1">
        <v>1820.75</v>
      </c>
      <c r="H3421" s="1">
        <v>4</v>
      </c>
      <c r="I3421" s="1">
        <f>Sales[[#This Row],[Selling Price]]*H3421</f>
        <v>7283</v>
      </c>
      <c r="J3421" s="1">
        <f>VLOOKUP(Sales[[#This Row],[Product ID]],Products[],4,0)</f>
        <v>648.5</v>
      </c>
      <c r="K3421" s="1">
        <f>Sales[[#This Row],[Total Sales]]-Sales[[#This Row],[Cost price]]</f>
        <v>6634.5</v>
      </c>
      <c r="L3421" s="1" t="str">
        <f>TEXT(Sales[[#This Row],[Date and Time]],"dddd")</f>
        <v>Thursday</v>
      </c>
      <c r="M3421" s="1" t="str">
        <f>TEXT(Sales[[#This Row],[Date and Time]],"mm")</f>
        <v>01</v>
      </c>
      <c r="N3421" s="10" t="str">
        <f>TEXT(Sales[[#This Row],[Date and Time]],"mmmm")</f>
        <v>January</v>
      </c>
    </row>
    <row r="3422" spans="1:14" x14ac:dyDescent="0.3">
      <c r="A3422" s="1" t="s">
        <v>6890</v>
      </c>
      <c r="B3422" s="2">
        <v>45380.065740740742</v>
      </c>
      <c r="C3422" s="1" t="s">
        <v>3305</v>
      </c>
      <c r="D3422" s="1" t="s">
        <v>2114</v>
      </c>
      <c r="E3422" s="1" t="s">
        <v>3464</v>
      </c>
      <c r="F3422" s="1" t="s">
        <v>3469</v>
      </c>
      <c r="G3422" s="1">
        <v>348.41</v>
      </c>
      <c r="H3422" s="1">
        <v>4</v>
      </c>
      <c r="I3422" s="1">
        <f>Sales[[#This Row],[Selling Price]]*H3422</f>
        <v>1393.64</v>
      </c>
      <c r="J3422" s="1">
        <f>VLOOKUP(Sales[[#This Row],[Product ID]],Products[],4,0)</f>
        <v>376.96</v>
      </c>
      <c r="K3422" s="1">
        <f>Sales[[#This Row],[Total Sales]]-Sales[[#This Row],[Cost price]]</f>
        <v>1016.6800000000001</v>
      </c>
      <c r="L3422" s="1" t="str">
        <f>TEXT(Sales[[#This Row],[Date and Time]],"dddd")</f>
        <v>Friday</v>
      </c>
      <c r="M3422" s="1" t="str">
        <f>TEXT(Sales[[#This Row],[Date and Time]],"mm")</f>
        <v>03</v>
      </c>
      <c r="N3422" s="10" t="str">
        <f>TEXT(Sales[[#This Row],[Date and Time]],"mmmm")</f>
        <v>March</v>
      </c>
    </row>
    <row r="3423" spans="1:14" x14ac:dyDescent="0.3">
      <c r="A3423" s="1" t="s">
        <v>6891</v>
      </c>
      <c r="B3423" s="2">
        <v>45359.967974537038</v>
      </c>
      <c r="C3423" s="1" t="s">
        <v>3359</v>
      </c>
      <c r="D3423" s="1" t="s">
        <v>1182</v>
      </c>
      <c r="E3423" s="1" t="s">
        <v>3471</v>
      </c>
      <c r="F3423" s="1" t="s">
        <v>3472</v>
      </c>
      <c r="G3423" s="1">
        <v>1849.97</v>
      </c>
      <c r="H3423" s="1">
        <v>4</v>
      </c>
      <c r="I3423" s="1">
        <f>Sales[[#This Row],[Selling Price]]*H3423</f>
        <v>7399.88</v>
      </c>
      <c r="J3423" s="1">
        <f>VLOOKUP(Sales[[#This Row],[Product ID]],Products[],4,0)</f>
        <v>750.19</v>
      </c>
      <c r="K3423" s="1">
        <f>Sales[[#This Row],[Total Sales]]-Sales[[#This Row],[Cost price]]</f>
        <v>6649.6900000000005</v>
      </c>
      <c r="L3423" s="1" t="str">
        <f>TEXT(Sales[[#This Row],[Date and Time]],"dddd")</f>
        <v>Friday</v>
      </c>
      <c r="M3423" s="1" t="str">
        <f>TEXT(Sales[[#This Row],[Date and Time]],"mm")</f>
        <v>03</v>
      </c>
      <c r="N3423" s="10" t="str">
        <f>TEXT(Sales[[#This Row],[Date and Time]],"mmmm")</f>
        <v>March</v>
      </c>
    </row>
    <row r="3424" spans="1:14" x14ac:dyDescent="0.3">
      <c r="A3424" s="1" t="s">
        <v>6892</v>
      </c>
      <c r="B3424" s="2">
        <v>45571.622928240744</v>
      </c>
      <c r="C3424" s="1" t="s">
        <v>3214</v>
      </c>
      <c r="D3424" s="1" t="s">
        <v>1204</v>
      </c>
      <c r="E3424" s="1" t="s">
        <v>3466</v>
      </c>
      <c r="F3424" s="1" t="s">
        <v>3472</v>
      </c>
      <c r="G3424" s="1">
        <v>1132.1099999999999</v>
      </c>
      <c r="H3424" s="1">
        <v>8</v>
      </c>
      <c r="I3424" s="1">
        <f>Sales[[#This Row],[Selling Price]]*H3424</f>
        <v>9056.8799999999992</v>
      </c>
      <c r="J3424" s="1">
        <f>VLOOKUP(Sales[[#This Row],[Product ID]],Products[],4,0)</f>
        <v>435.29</v>
      </c>
      <c r="K3424" s="1">
        <f>Sales[[#This Row],[Total Sales]]-Sales[[#This Row],[Cost price]]</f>
        <v>8621.5899999999983</v>
      </c>
      <c r="L3424" s="1" t="str">
        <f>TEXT(Sales[[#This Row],[Date and Time]],"dddd")</f>
        <v>Sunday</v>
      </c>
      <c r="M3424" s="1" t="str">
        <f>TEXT(Sales[[#This Row],[Date and Time]],"mm")</f>
        <v>10</v>
      </c>
      <c r="N3424" s="10" t="str">
        <f>TEXT(Sales[[#This Row],[Date and Time]],"mmmm")</f>
        <v>October</v>
      </c>
    </row>
    <row r="3425" spans="1:14" x14ac:dyDescent="0.3">
      <c r="A3425" s="1" t="s">
        <v>6893</v>
      </c>
      <c r="B3425" s="2">
        <v>45418.52884259259</v>
      </c>
      <c r="C3425" s="1" t="s">
        <v>3432</v>
      </c>
      <c r="D3425" s="1" t="s">
        <v>510</v>
      </c>
      <c r="E3425" s="1" t="s">
        <v>3479</v>
      </c>
      <c r="F3425" s="1" t="s">
        <v>3467</v>
      </c>
      <c r="G3425" s="1">
        <v>1379.49</v>
      </c>
      <c r="H3425" s="1">
        <v>9</v>
      </c>
      <c r="I3425" s="1">
        <f>Sales[[#This Row],[Selling Price]]*H3425</f>
        <v>12415.41</v>
      </c>
      <c r="J3425" s="1">
        <f>VLOOKUP(Sales[[#This Row],[Product ID]],Products[],4,0)</f>
        <v>221.06</v>
      </c>
      <c r="K3425" s="1">
        <f>Sales[[#This Row],[Total Sales]]-Sales[[#This Row],[Cost price]]</f>
        <v>12194.35</v>
      </c>
      <c r="L3425" s="1" t="str">
        <f>TEXT(Sales[[#This Row],[Date and Time]],"dddd")</f>
        <v>Monday</v>
      </c>
      <c r="M3425" s="1" t="str">
        <f>TEXT(Sales[[#This Row],[Date and Time]],"mm")</f>
        <v>05</v>
      </c>
      <c r="N3425" s="10" t="str">
        <f>TEXT(Sales[[#This Row],[Date and Time]],"mmmm")</f>
        <v>May</v>
      </c>
    </row>
    <row r="3426" spans="1:14" x14ac:dyDescent="0.3">
      <c r="A3426" s="1" t="s">
        <v>6894</v>
      </c>
      <c r="B3426" s="2">
        <v>45493.853483796294</v>
      </c>
      <c r="C3426" s="1" t="s">
        <v>3266</v>
      </c>
      <c r="D3426" s="1" t="s">
        <v>2248</v>
      </c>
      <c r="E3426" s="1" t="s">
        <v>3479</v>
      </c>
      <c r="F3426" s="1" t="s">
        <v>3476</v>
      </c>
      <c r="G3426" s="1">
        <v>1000.19</v>
      </c>
      <c r="H3426" s="1">
        <v>6</v>
      </c>
      <c r="I3426" s="1">
        <f>Sales[[#This Row],[Selling Price]]*H3426</f>
        <v>6001.14</v>
      </c>
      <c r="J3426" s="1">
        <f>VLOOKUP(Sales[[#This Row],[Product ID]],Products[],4,0)</f>
        <v>42.41</v>
      </c>
      <c r="K3426" s="1">
        <f>Sales[[#This Row],[Total Sales]]-Sales[[#This Row],[Cost price]]</f>
        <v>5958.7300000000005</v>
      </c>
      <c r="L3426" s="1" t="str">
        <f>TEXT(Sales[[#This Row],[Date and Time]],"dddd")</f>
        <v>Saturday</v>
      </c>
      <c r="M3426" s="1" t="str">
        <f>TEXT(Sales[[#This Row],[Date and Time]],"mm")</f>
        <v>07</v>
      </c>
      <c r="N3426" s="10" t="str">
        <f>TEXT(Sales[[#This Row],[Date and Time]],"mmmm")</f>
        <v>July</v>
      </c>
    </row>
    <row r="3427" spans="1:14" x14ac:dyDescent="0.3">
      <c r="A3427" s="1" t="s">
        <v>6895</v>
      </c>
      <c r="B3427" s="2">
        <v>45315.509953703702</v>
      </c>
      <c r="C3427" s="1" t="s">
        <v>3317</v>
      </c>
      <c r="D3427" s="1" t="s">
        <v>2868</v>
      </c>
      <c r="E3427" s="1" t="s">
        <v>3471</v>
      </c>
      <c r="F3427" s="1" t="s">
        <v>3472</v>
      </c>
      <c r="G3427" s="1">
        <v>417.66</v>
      </c>
      <c r="H3427" s="1">
        <v>8</v>
      </c>
      <c r="I3427" s="1">
        <f>Sales[[#This Row],[Selling Price]]*H3427</f>
        <v>3341.28</v>
      </c>
      <c r="J3427" s="1">
        <f>VLOOKUP(Sales[[#This Row],[Product ID]],Products[],4,0)</f>
        <v>327.89</v>
      </c>
      <c r="K3427" s="1">
        <f>Sales[[#This Row],[Total Sales]]-Sales[[#This Row],[Cost price]]</f>
        <v>3013.3900000000003</v>
      </c>
      <c r="L3427" s="1" t="str">
        <f>TEXT(Sales[[#This Row],[Date and Time]],"dddd")</f>
        <v>Wednesday</v>
      </c>
      <c r="M3427" s="1" t="str">
        <f>TEXT(Sales[[#This Row],[Date and Time]],"mm")</f>
        <v>01</v>
      </c>
      <c r="N3427" s="10" t="str">
        <f>TEXT(Sales[[#This Row],[Date and Time]],"mmmm")</f>
        <v>January</v>
      </c>
    </row>
    <row r="3428" spans="1:14" x14ac:dyDescent="0.3">
      <c r="A3428" s="1" t="s">
        <v>6896</v>
      </c>
      <c r="B3428" s="2">
        <v>45558.240104166667</v>
      </c>
      <c r="C3428" s="1" t="s">
        <v>3296</v>
      </c>
      <c r="D3428" s="1" t="s">
        <v>1361</v>
      </c>
      <c r="E3428" s="1" t="s">
        <v>3479</v>
      </c>
      <c r="F3428" s="1" t="s">
        <v>3462</v>
      </c>
      <c r="G3428" s="1">
        <v>186.16</v>
      </c>
      <c r="H3428" s="1">
        <v>7</v>
      </c>
      <c r="I3428" s="1">
        <f>Sales[[#This Row],[Selling Price]]*H3428</f>
        <v>1303.1199999999999</v>
      </c>
      <c r="J3428" s="1">
        <f>VLOOKUP(Sales[[#This Row],[Product ID]],Products[],4,0)</f>
        <v>587.24</v>
      </c>
      <c r="K3428" s="1">
        <f>Sales[[#This Row],[Total Sales]]-Sales[[#This Row],[Cost price]]</f>
        <v>715.87999999999988</v>
      </c>
      <c r="L3428" s="1" t="str">
        <f>TEXT(Sales[[#This Row],[Date and Time]],"dddd")</f>
        <v>Monday</v>
      </c>
      <c r="M3428" s="1" t="str">
        <f>TEXT(Sales[[#This Row],[Date and Time]],"mm")</f>
        <v>09</v>
      </c>
      <c r="N3428" s="10" t="str">
        <f>TEXT(Sales[[#This Row],[Date and Time]],"mmmm")</f>
        <v>September</v>
      </c>
    </row>
    <row r="3429" spans="1:14" x14ac:dyDescent="0.3">
      <c r="A3429" s="1" t="s">
        <v>6897</v>
      </c>
      <c r="B3429" s="2">
        <v>45533.488703703704</v>
      </c>
      <c r="C3429" s="1" t="s">
        <v>3269</v>
      </c>
      <c r="D3429" s="1" t="s">
        <v>2138</v>
      </c>
      <c r="E3429" s="1" t="s">
        <v>3461</v>
      </c>
      <c r="F3429" s="1" t="s">
        <v>3467</v>
      </c>
      <c r="G3429" s="1">
        <v>1952.7</v>
      </c>
      <c r="H3429" s="1">
        <v>4</v>
      </c>
      <c r="I3429" s="1">
        <f>Sales[[#This Row],[Selling Price]]*H3429</f>
        <v>7810.8</v>
      </c>
      <c r="J3429" s="1">
        <f>VLOOKUP(Sales[[#This Row],[Product ID]],Products[],4,0)</f>
        <v>627.66</v>
      </c>
      <c r="K3429" s="1">
        <f>Sales[[#This Row],[Total Sales]]-Sales[[#This Row],[Cost price]]</f>
        <v>7183.14</v>
      </c>
      <c r="L3429" s="1" t="str">
        <f>TEXT(Sales[[#This Row],[Date and Time]],"dddd")</f>
        <v>Thursday</v>
      </c>
      <c r="M3429" s="1" t="str">
        <f>TEXT(Sales[[#This Row],[Date and Time]],"mm")</f>
        <v>08</v>
      </c>
      <c r="N3429" s="10" t="str">
        <f>TEXT(Sales[[#This Row],[Date and Time]],"mmmm")</f>
        <v>August</v>
      </c>
    </row>
    <row r="3430" spans="1:14" x14ac:dyDescent="0.3">
      <c r="A3430" s="1" t="s">
        <v>6898</v>
      </c>
      <c r="B3430" s="2">
        <v>45409.495532407411</v>
      </c>
      <c r="C3430" s="1" t="s">
        <v>3419</v>
      </c>
      <c r="D3430" s="1" t="s">
        <v>1128</v>
      </c>
      <c r="E3430" s="1" t="s">
        <v>3466</v>
      </c>
      <c r="F3430" s="1" t="s">
        <v>3462</v>
      </c>
      <c r="G3430" s="1">
        <v>1325.14</v>
      </c>
      <c r="H3430" s="1">
        <v>1</v>
      </c>
      <c r="I3430" s="1">
        <f>Sales[[#This Row],[Selling Price]]*H3430</f>
        <v>1325.14</v>
      </c>
      <c r="J3430" s="1">
        <f>VLOOKUP(Sales[[#This Row],[Product ID]],Products[],4,0)</f>
        <v>925.33</v>
      </c>
      <c r="K3430" s="1">
        <f>Sales[[#This Row],[Total Sales]]-Sales[[#This Row],[Cost price]]</f>
        <v>399.81000000000006</v>
      </c>
      <c r="L3430" s="1" t="str">
        <f>TEXT(Sales[[#This Row],[Date and Time]],"dddd")</f>
        <v>Saturday</v>
      </c>
      <c r="M3430" s="1" t="str">
        <f>TEXT(Sales[[#This Row],[Date and Time]],"mm")</f>
        <v>04</v>
      </c>
      <c r="N3430" s="10" t="str">
        <f>TEXT(Sales[[#This Row],[Date and Time]],"mmmm")</f>
        <v>April</v>
      </c>
    </row>
    <row r="3431" spans="1:14" x14ac:dyDescent="0.3">
      <c r="A3431" s="1" t="s">
        <v>6899</v>
      </c>
      <c r="B3431" s="2">
        <v>45295.25271990741</v>
      </c>
      <c r="C3431" s="1" t="s">
        <v>3302</v>
      </c>
      <c r="D3431" s="1" t="s">
        <v>2520</v>
      </c>
      <c r="E3431" s="1" t="s">
        <v>3466</v>
      </c>
      <c r="F3431" s="1" t="s">
        <v>3472</v>
      </c>
      <c r="G3431" s="1">
        <v>1197.44</v>
      </c>
      <c r="H3431" s="1">
        <v>3</v>
      </c>
      <c r="I3431" s="1">
        <f>Sales[[#This Row],[Selling Price]]*H3431</f>
        <v>3592.32</v>
      </c>
      <c r="J3431" s="1">
        <f>VLOOKUP(Sales[[#This Row],[Product ID]],Products[],4,0)</f>
        <v>71.47</v>
      </c>
      <c r="K3431" s="1">
        <f>Sales[[#This Row],[Total Sales]]-Sales[[#This Row],[Cost price]]</f>
        <v>3520.8500000000004</v>
      </c>
      <c r="L3431" s="1" t="str">
        <f>TEXT(Sales[[#This Row],[Date and Time]],"dddd")</f>
        <v>Thursday</v>
      </c>
      <c r="M3431" s="1" t="str">
        <f>TEXT(Sales[[#This Row],[Date and Time]],"mm")</f>
        <v>01</v>
      </c>
      <c r="N3431" s="10" t="str">
        <f>TEXT(Sales[[#This Row],[Date and Time]],"mmmm")</f>
        <v>January</v>
      </c>
    </row>
    <row r="3432" spans="1:14" x14ac:dyDescent="0.3">
      <c r="A3432" s="1" t="s">
        <v>6900</v>
      </c>
      <c r="B3432" s="2">
        <v>45461.86891203704</v>
      </c>
      <c r="C3432" s="1" t="s">
        <v>3332</v>
      </c>
      <c r="D3432" s="1" t="s">
        <v>442</v>
      </c>
      <c r="E3432" s="1" t="s">
        <v>3466</v>
      </c>
      <c r="F3432" s="1" t="s">
        <v>3467</v>
      </c>
      <c r="G3432" s="1">
        <v>157.38</v>
      </c>
      <c r="H3432" s="1">
        <v>8</v>
      </c>
      <c r="I3432" s="1">
        <f>Sales[[#This Row],[Selling Price]]*H3432</f>
        <v>1259.04</v>
      </c>
      <c r="J3432" s="1">
        <f>VLOOKUP(Sales[[#This Row],[Product ID]],Products[],4,0)</f>
        <v>348.54</v>
      </c>
      <c r="K3432" s="1">
        <f>Sales[[#This Row],[Total Sales]]-Sales[[#This Row],[Cost price]]</f>
        <v>910.5</v>
      </c>
      <c r="L3432" s="1" t="str">
        <f>TEXT(Sales[[#This Row],[Date and Time]],"dddd")</f>
        <v>Tuesday</v>
      </c>
      <c r="M3432" s="1" t="str">
        <f>TEXT(Sales[[#This Row],[Date and Time]],"mm")</f>
        <v>06</v>
      </c>
      <c r="N3432" s="10" t="str">
        <f>TEXT(Sales[[#This Row],[Date and Time]],"mmmm")</f>
        <v>June</v>
      </c>
    </row>
    <row r="3433" spans="1:14" x14ac:dyDescent="0.3">
      <c r="A3433" s="1" t="s">
        <v>6901</v>
      </c>
      <c r="B3433" s="2">
        <v>45531.393472222226</v>
      </c>
      <c r="C3433" s="1" t="s">
        <v>3309</v>
      </c>
      <c r="D3433" s="1" t="s">
        <v>2146</v>
      </c>
      <c r="E3433" s="1" t="s">
        <v>3461</v>
      </c>
      <c r="F3433" s="1" t="s">
        <v>3467</v>
      </c>
      <c r="G3433" s="1">
        <v>942.81</v>
      </c>
      <c r="H3433" s="1">
        <v>10</v>
      </c>
      <c r="I3433" s="1">
        <f>Sales[[#This Row],[Selling Price]]*H3433</f>
        <v>9428.0999999999985</v>
      </c>
      <c r="J3433" s="1">
        <f>VLOOKUP(Sales[[#This Row],[Product ID]],Products[],4,0)</f>
        <v>898.84</v>
      </c>
      <c r="K3433" s="1">
        <f>Sales[[#This Row],[Total Sales]]-Sales[[#This Row],[Cost price]]</f>
        <v>8529.2599999999984</v>
      </c>
      <c r="L3433" s="1" t="str">
        <f>TEXT(Sales[[#This Row],[Date and Time]],"dddd")</f>
        <v>Tuesday</v>
      </c>
      <c r="M3433" s="1" t="str">
        <f>TEXT(Sales[[#This Row],[Date and Time]],"mm")</f>
        <v>08</v>
      </c>
      <c r="N3433" s="10" t="str">
        <f>TEXT(Sales[[#This Row],[Date and Time]],"mmmm")</f>
        <v>August</v>
      </c>
    </row>
    <row r="3434" spans="1:14" x14ac:dyDescent="0.3">
      <c r="A3434" s="1" t="s">
        <v>6902</v>
      </c>
      <c r="B3434" s="2">
        <v>45500.133275462962</v>
      </c>
      <c r="C3434" s="1" t="s">
        <v>3273</v>
      </c>
      <c r="D3434" s="1" t="s">
        <v>833</v>
      </c>
      <c r="E3434" s="1" t="s">
        <v>3466</v>
      </c>
      <c r="F3434" s="1" t="s">
        <v>3476</v>
      </c>
      <c r="G3434" s="1">
        <v>1349.77</v>
      </c>
      <c r="H3434" s="1">
        <v>2</v>
      </c>
      <c r="I3434" s="1">
        <f>Sales[[#This Row],[Selling Price]]*H3434</f>
        <v>2699.54</v>
      </c>
      <c r="J3434" s="1">
        <f>VLOOKUP(Sales[[#This Row],[Product ID]],Products[],4,0)</f>
        <v>963.58</v>
      </c>
      <c r="K3434" s="1">
        <f>Sales[[#This Row],[Total Sales]]-Sales[[#This Row],[Cost price]]</f>
        <v>1735.96</v>
      </c>
      <c r="L3434" s="1" t="str">
        <f>TEXT(Sales[[#This Row],[Date and Time]],"dddd")</f>
        <v>Saturday</v>
      </c>
      <c r="M3434" s="1" t="str">
        <f>TEXT(Sales[[#This Row],[Date and Time]],"mm")</f>
        <v>07</v>
      </c>
      <c r="N3434" s="10" t="str">
        <f>TEXT(Sales[[#This Row],[Date and Time]],"mmmm")</f>
        <v>July</v>
      </c>
    </row>
    <row r="3435" spans="1:14" x14ac:dyDescent="0.3">
      <c r="A3435" s="1" t="s">
        <v>6903</v>
      </c>
      <c r="B3435" s="2">
        <v>45473.459155092591</v>
      </c>
      <c r="C3435" s="1" t="s">
        <v>3381</v>
      </c>
      <c r="D3435" s="1" t="s">
        <v>2632</v>
      </c>
      <c r="E3435" s="1" t="s">
        <v>3466</v>
      </c>
      <c r="F3435" s="1" t="s">
        <v>3469</v>
      </c>
      <c r="G3435" s="1">
        <v>1865.51</v>
      </c>
      <c r="H3435" s="1">
        <v>5</v>
      </c>
      <c r="I3435" s="1">
        <f>Sales[[#This Row],[Selling Price]]*H3435</f>
        <v>9327.5499999999993</v>
      </c>
      <c r="J3435" s="1">
        <f>VLOOKUP(Sales[[#This Row],[Product ID]],Products[],4,0)</f>
        <v>505.04</v>
      </c>
      <c r="K3435" s="1">
        <f>Sales[[#This Row],[Total Sales]]-Sales[[#This Row],[Cost price]]</f>
        <v>8822.5099999999984</v>
      </c>
      <c r="L3435" s="1" t="str">
        <f>TEXT(Sales[[#This Row],[Date and Time]],"dddd")</f>
        <v>Sunday</v>
      </c>
      <c r="M3435" s="1" t="str">
        <f>TEXT(Sales[[#This Row],[Date and Time]],"mm")</f>
        <v>06</v>
      </c>
      <c r="N3435" s="10" t="str">
        <f>TEXT(Sales[[#This Row],[Date and Time]],"mmmm")</f>
        <v>June</v>
      </c>
    </row>
    <row r="3436" spans="1:14" x14ac:dyDescent="0.3">
      <c r="A3436" s="1" t="s">
        <v>6904</v>
      </c>
      <c r="B3436" s="2">
        <v>45565.387835648151</v>
      </c>
      <c r="C3436" s="1" t="s">
        <v>3345</v>
      </c>
      <c r="D3436" s="1" t="s">
        <v>1930</v>
      </c>
      <c r="E3436" s="1" t="s">
        <v>3471</v>
      </c>
      <c r="F3436" s="1" t="s">
        <v>3462</v>
      </c>
      <c r="G3436" s="1">
        <v>1873.52</v>
      </c>
      <c r="H3436" s="1">
        <v>6</v>
      </c>
      <c r="I3436" s="1">
        <f>Sales[[#This Row],[Selling Price]]*H3436</f>
        <v>11241.119999999999</v>
      </c>
      <c r="J3436" s="1">
        <f>VLOOKUP(Sales[[#This Row],[Product ID]],Products[],4,0)</f>
        <v>762.47</v>
      </c>
      <c r="K3436" s="1">
        <f>Sales[[#This Row],[Total Sales]]-Sales[[#This Row],[Cost price]]</f>
        <v>10478.65</v>
      </c>
      <c r="L3436" s="1" t="str">
        <f>TEXT(Sales[[#This Row],[Date and Time]],"dddd")</f>
        <v>Monday</v>
      </c>
      <c r="M3436" s="1" t="str">
        <f>TEXT(Sales[[#This Row],[Date and Time]],"mm")</f>
        <v>09</v>
      </c>
      <c r="N3436" s="10" t="str">
        <f>TEXT(Sales[[#This Row],[Date and Time]],"mmmm")</f>
        <v>September</v>
      </c>
    </row>
    <row r="3437" spans="1:14" x14ac:dyDescent="0.3">
      <c r="A3437" s="1" t="s">
        <v>6905</v>
      </c>
      <c r="B3437" s="2">
        <v>45342.973935185182</v>
      </c>
      <c r="C3437" s="1" t="s">
        <v>3337</v>
      </c>
      <c r="D3437" s="1" t="s">
        <v>1119</v>
      </c>
      <c r="E3437" s="1" t="s">
        <v>3471</v>
      </c>
      <c r="F3437" s="1" t="s">
        <v>3467</v>
      </c>
      <c r="G3437" s="1">
        <v>215.43</v>
      </c>
      <c r="H3437" s="1">
        <v>10</v>
      </c>
      <c r="I3437" s="1">
        <f>Sales[[#This Row],[Selling Price]]*H3437</f>
        <v>2154.3000000000002</v>
      </c>
      <c r="J3437" s="1">
        <f>VLOOKUP(Sales[[#This Row],[Product ID]],Products[],4,0)</f>
        <v>899.57</v>
      </c>
      <c r="K3437" s="1">
        <f>Sales[[#This Row],[Total Sales]]-Sales[[#This Row],[Cost price]]</f>
        <v>1254.73</v>
      </c>
      <c r="L3437" s="1" t="str">
        <f>TEXT(Sales[[#This Row],[Date and Time]],"dddd")</f>
        <v>Tuesday</v>
      </c>
      <c r="M3437" s="1" t="str">
        <f>TEXT(Sales[[#This Row],[Date and Time]],"mm")</f>
        <v>02</v>
      </c>
      <c r="N3437" s="10" t="str">
        <f>TEXT(Sales[[#This Row],[Date and Time]],"mmmm")</f>
        <v>February</v>
      </c>
    </row>
    <row r="3438" spans="1:14" x14ac:dyDescent="0.3">
      <c r="A3438" s="1" t="s">
        <v>6906</v>
      </c>
      <c r="B3438" s="2">
        <v>45598.329675925925</v>
      </c>
      <c r="C3438" s="1" t="s">
        <v>3287</v>
      </c>
      <c r="D3438" s="1" t="s">
        <v>211</v>
      </c>
      <c r="E3438" s="1" t="s">
        <v>3461</v>
      </c>
      <c r="F3438" s="1" t="s">
        <v>3469</v>
      </c>
      <c r="G3438" s="1">
        <v>916.18</v>
      </c>
      <c r="H3438" s="1">
        <v>7</v>
      </c>
      <c r="I3438" s="1">
        <f>Sales[[#This Row],[Selling Price]]*H3438</f>
        <v>6413.2599999999993</v>
      </c>
      <c r="J3438" s="1">
        <f>VLOOKUP(Sales[[#This Row],[Product ID]],Products[],4,0)</f>
        <v>901.68</v>
      </c>
      <c r="K3438" s="1">
        <f>Sales[[#This Row],[Total Sales]]-Sales[[#This Row],[Cost price]]</f>
        <v>5511.579999999999</v>
      </c>
      <c r="L3438" s="1" t="str">
        <f>TEXT(Sales[[#This Row],[Date and Time]],"dddd")</f>
        <v>Saturday</v>
      </c>
      <c r="M3438" s="1" t="str">
        <f>TEXT(Sales[[#This Row],[Date and Time]],"mm")</f>
        <v>11</v>
      </c>
      <c r="N3438" s="10" t="str">
        <f>TEXT(Sales[[#This Row],[Date and Time]],"mmmm")</f>
        <v>November</v>
      </c>
    </row>
    <row r="3439" spans="1:14" x14ac:dyDescent="0.3">
      <c r="A3439" s="1" t="s">
        <v>6907</v>
      </c>
      <c r="B3439" s="2">
        <v>45503.090740740743</v>
      </c>
      <c r="C3439" s="1" t="s">
        <v>3329</v>
      </c>
      <c r="D3439" s="1" t="s">
        <v>2789</v>
      </c>
      <c r="E3439" s="1" t="s">
        <v>3466</v>
      </c>
      <c r="F3439" s="1" t="s">
        <v>3462</v>
      </c>
      <c r="G3439" s="1">
        <v>465.59</v>
      </c>
      <c r="H3439" s="1">
        <v>2</v>
      </c>
      <c r="I3439" s="1">
        <f>Sales[[#This Row],[Selling Price]]*H3439</f>
        <v>931.18</v>
      </c>
      <c r="J3439" s="1">
        <f>VLOOKUP(Sales[[#This Row],[Product ID]],Products[],4,0)</f>
        <v>596.91999999999996</v>
      </c>
      <c r="K3439" s="1">
        <f>Sales[[#This Row],[Total Sales]]-Sales[[#This Row],[Cost price]]</f>
        <v>334.26</v>
      </c>
      <c r="L3439" s="1" t="str">
        <f>TEXT(Sales[[#This Row],[Date and Time]],"dddd")</f>
        <v>Tuesday</v>
      </c>
      <c r="M3439" s="1" t="str">
        <f>TEXT(Sales[[#This Row],[Date and Time]],"mm")</f>
        <v>07</v>
      </c>
      <c r="N3439" s="10" t="str">
        <f>TEXT(Sales[[#This Row],[Date and Time]],"mmmm")</f>
        <v>July</v>
      </c>
    </row>
    <row r="3440" spans="1:14" x14ac:dyDescent="0.3">
      <c r="A3440" s="1" t="s">
        <v>6908</v>
      </c>
      <c r="B3440" s="2">
        <v>45477.118043981478</v>
      </c>
      <c r="C3440" s="1" t="s">
        <v>3378</v>
      </c>
      <c r="D3440" s="1" t="s">
        <v>2219</v>
      </c>
      <c r="E3440" s="1" t="s">
        <v>3461</v>
      </c>
      <c r="F3440" s="1" t="s">
        <v>3469</v>
      </c>
      <c r="G3440" s="1">
        <v>506.51</v>
      </c>
      <c r="H3440" s="1">
        <v>8</v>
      </c>
      <c r="I3440" s="1">
        <f>Sales[[#This Row],[Selling Price]]*H3440</f>
        <v>4052.08</v>
      </c>
      <c r="J3440" s="1">
        <f>VLOOKUP(Sales[[#This Row],[Product ID]],Products[],4,0)</f>
        <v>358.25</v>
      </c>
      <c r="K3440" s="1">
        <f>Sales[[#This Row],[Total Sales]]-Sales[[#This Row],[Cost price]]</f>
        <v>3693.83</v>
      </c>
      <c r="L3440" s="1" t="str">
        <f>TEXT(Sales[[#This Row],[Date and Time]],"dddd")</f>
        <v>Thursday</v>
      </c>
      <c r="M3440" s="1" t="str">
        <f>TEXT(Sales[[#This Row],[Date and Time]],"mm")</f>
        <v>07</v>
      </c>
      <c r="N3440" s="10" t="str">
        <f>TEXT(Sales[[#This Row],[Date and Time]],"mmmm")</f>
        <v>July</v>
      </c>
    </row>
    <row r="3441" spans="1:14" x14ac:dyDescent="0.3">
      <c r="A3441" s="1" t="s">
        <v>6909</v>
      </c>
      <c r="B3441" s="2">
        <v>45337.571967592594</v>
      </c>
      <c r="C3441" s="1" t="s">
        <v>3403</v>
      </c>
      <c r="D3441" s="1" t="s">
        <v>723</v>
      </c>
      <c r="E3441" s="1" t="s">
        <v>3466</v>
      </c>
      <c r="F3441" s="1" t="s">
        <v>3467</v>
      </c>
      <c r="G3441" s="1">
        <v>954.88</v>
      </c>
      <c r="H3441" s="1">
        <v>2</v>
      </c>
      <c r="I3441" s="1">
        <f>Sales[[#This Row],[Selling Price]]*H3441</f>
        <v>1909.76</v>
      </c>
      <c r="J3441" s="1">
        <f>VLOOKUP(Sales[[#This Row],[Product ID]],Products[],4,0)</f>
        <v>904.67</v>
      </c>
      <c r="K3441" s="1">
        <f>Sales[[#This Row],[Total Sales]]-Sales[[#This Row],[Cost price]]</f>
        <v>1005.09</v>
      </c>
      <c r="L3441" s="1" t="str">
        <f>TEXT(Sales[[#This Row],[Date and Time]],"dddd")</f>
        <v>Thursday</v>
      </c>
      <c r="M3441" s="1" t="str">
        <f>TEXT(Sales[[#This Row],[Date and Time]],"mm")</f>
        <v>02</v>
      </c>
      <c r="N3441" s="10" t="str">
        <f>TEXT(Sales[[#This Row],[Date and Time]],"mmmm")</f>
        <v>February</v>
      </c>
    </row>
    <row r="3442" spans="1:14" x14ac:dyDescent="0.3">
      <c r="A3442" s="1" t="s">
        <v>6910</v>
      </c>
      <c r="B3442" s="2">
        <v>45550.892106481479</v>
      </c>
      <c r="C3442" s="1" t="s">
        <v>3336</v>
      </c>
      <c r="D3442" s="1" t="s">
        <v>1354</v>
      </c>
      <c r="E3442" s="1" t="s">
        <v>3479</v>
      </c>
      <c r="F3442" s="1" t="s">
        <v>3469</v>
      </c>
      <c r="G3442" s="1">
        <v>1902.06</v>
      </c>
      <c r="H3442" s="1">
        <v>4</v>
      </c>
      <c r="I3442" s="1">
        <f>Sales[[#This Row],[Selling Price]]*H3442</f>
        <v>7608.24</v>
      </c>
      <c r="J3442" s="1">
        <f>VLOOKUP(Sales[[#This Row],[Product ID]],Products[],4,0)</f>
        <v>970.96</v>
      </c>
      <c r="K3442" s="1">
        <f>Sales[[#This Row],[Total Sales]]-Sales[[#This Row],[Cost price]]</f>
        <v>6637.28</v>
      </c>
      <c r="L3442" s="1" t="str">
        <f>TEXT(Sales[[#This Row],[Date and Time]],"dddd")</f>
        <v>Sunday</v>
      </c>
      <c r="M3442" s="1" t="str">
        <f>TEXT(Sales[[#This Row],[Date and Time]],"mm")</f>
        <v>09</v>
      </c>
      <c r="N3442" s="10" t="str">
        <f>TEXT(Sales[[#This Row],[Date and Time]],"mmmm")</f>
        <v>September</v>
      </c>
    </row>
    <row r="3443" spans="1:14" x14ac:dyDescent="0.3">
      <c r="A3443" s="1" t="s">
        <v>6911</v>
      </c>
      <c r="B3443" s="2">
        <v>45368.882534722223</v>
      </c>
      <c r="C3443" s="1" t="s">
        <v>3353</v>
      </c>
      <c r="D3443" s="1" t="s">
        <v>2607</v>
      </c>
      <c r="E3443" s="1" t="s">
        <v>3471</v>
      </c>
      <c r="F3443" s="1" t="s">
        <v>3467</v>
      </c>
      <c r="G3443" s="1">
        <v>909.14</v>
      </c>
      <c r="H3443" s="1">
        <v>7</v>
      </c>
      <c r="I3443" s="1">
        <f>Sales[[#This Row],[Selling Price]]*H3443</f>
        <v>6363.98</v>
      </c>
      <c r="J3443" s="1">
        <f>VLOOKUP(Sales[[#This Row],[Product ID]],Products[],4,0)</f>
        <v>978.72</v>
      </c>
      <c r="K3443" s="1">
        <f>Sales[[#This Row],[Total Sales]]-Sales[[#This Row],[Cost price]]</f>
        <v>5385.2599999999993</v>
      </c>
      <c r="L3443" s="1" t="str">
        <f>TEXT(Sales[[#This Row],[Date and Time]],"dddd")</f>
        <v>Sunday</v>
      </c>
      <c r="M3443" s="1" t="str">
        <f>TEXT(Sales[[#This Row],[Date and Time]],"mm")</f>
        <v>03</v>
      </c>
      <c r="N3443" s="10" t="str">
        <f>TEXT(Sales[[#This Row],[Date and Time]],"mmmm")</f>
        <v>March</v>
      </c>
    </row>
    <row r="3444" spans="1:14" x14ac:dyDescent="0.3">
      <c r="A3444" s="1" t="s">
        <v>6912</v>
      </c>
      <c r="B3444" s="2">
        <v>45471.354664351849</v>
      </c>
      <c r="C3444" s="1" t="s">
        <v>3375</v>
      </c>
      <c r="D3444" s="1" t="s">
        <v>848</v>
      </c>
      <c r="E3444" s="1" t="s">
        <v>3471</v>
      </c>
      <c r="F3444" s="1" t="s">
        <v>3469</v>
      </c>
      <c r="G3444" s="1">
        <v>1260.28</v>
      </c>
      <c r="H3444" s="1">
        <v>8</v>
      </c>
      <c r="I3444" s="1">
        <f>Sales[[#This Row],[Selling Price]]*H3444</f>
        <v>10082.24</v>
      </c>
      <c r="J3444" s="1">
        <f>VLOOKUP(Sales[[#This Row],[Product ID]],Products[],4,0)</f>
        <v>574.14</v>
      </c>
      <c r="K3444" s="1">
        <f>Sales[[#This Row],[Total Sales]]-Sales[[#This Row],[Cost price]]</f>
        <v>9508.1</v>
      </c>
      <c r="L3444" s="1" t="str">
        <f>TEXT(Sales[[#This Row],[Date and Time]],"dddd")</f>
        <v>Friday</v>
      </c>
      <c r="M3444" s="1" t="str">
        <f>TEXT(Sales[[#This Row],[Date and Time]],"mm")</f>
        <v>06</v>
      </c>
      <c r="N3444" s="10" t="str">
        <f>TEXT(Sales[[#This Row],[Date and Time]],"mmmm")</f>
        <v>June</v>
      </c>
    </row>
    <row r="3445" spans="1:14" x14ac:dyDescent="0.3">
      <c r="A3445" s="1" t="s">
        <v>6913</v>
      </c>
      <c r="B3445" s="2">
        <v>45605.007013888891</v>
      </c>
      <c r="C3445" s="1" t="s">
        <v>3439</v>
      </c>
      <c r="D3445" s="1" t="s">
        <v>711</v>
      </c>
      <c r="E3445" s="1" t="s">
        <v>3479</v>
      </c>
      <c r="F3445" s="1" t="s">
        <v>3467</v>
      </c>
      <c r="G3445" s="1">
        <v>252</v>
      </c>
      <c r="H3445" s="1">
        <v>7</v>
      </c>
      <c r="I3445" s="1">
        <f>Sales[[#This Row],[Selling Price]]*H3445</f>
        <v>1764</v>
      </c>
      <c r="J3445" s="1">
        <f>VLOOKUP(Sales[[#This Row],[Product ID]],Products[],4,0)</f>
        <v>945.84</v>
      </c>
      <c r="K3445" s="1">
        <f>Sales[[#This Row],[Total Sales]]-Sales[[#This Row],[Cost price]]</f>
        <v>818.16</v>
      </c>
      <c r="L3445" s="1" t="str">
        <f>TEXT(Sales[[#This Row],[Date and Time]],"dddd")</f>
        <v>Saturday</v>
      </c>
      <c r="M3445" s="1" t="str">
        <f>TEXT(Sales[[#This Row],[Date and Time]],"mm")</f>
        <v>11</v>
      </c>
      <c r="N3445" s="10" t="str">
        <f>TEXT(Sales[[#This Row],[Date and Time]],"mmmm")</f>
        <v>November</v>
      </c>
    </row>
    <row r="3446" spans="1:14" x14ac:dyDescent="0.3">
      <c r="A3446" s="1" t="s">
        <v>6914</v>
      </c>
      <c r="B3446" s="2">
        <v>45405.255960648145</v>
      </c>
      <c r="C3446" s="1" t="s">
        <v>3241</v>
      </c>
      <c r="D3446" s="1" t="s">
        <v>1047</v>
      </c>
      <c r="E3446" s="1" t="s">
        <v>3464</v>
      </c>
      <c r="F3446" s="1" t="s">
        <v>3467</v>
      </c>
      <c r="G3446" s="1">
        <v>660.63</v>
      </c>
      <c r="H3446" s="1">
        <v>5</v>
      </c>
      <c r="I3446" s="1">
        <f>Sales[[#This Row],[Selling Price]]*H3446</f>
        <v>3303.15</v>
      </c>
      <c r="J3446" s="1">
        <f>VLOOKUP(Sales[[#This Row],[Product ID]],Products[],4,0)</f>
        <v>595.51</v>
      </c>
      <c r="K3446" s="1">
        <f>Sales[[#This Row],[Total Sales]]-Sales[[#This Row],[Cost price]]</f>
        <v>2707.6400000000003</v>
      </c>
      <c r="L3446" s="1" t="str">
        <f>TEXT(Sales[[#This Row],[Date and Time]],"dddd")</f>
        <v>Tuesday</v>
      </c>
      <c r="M3446" s="1" t="str">
        <f>TEXT(Sales[[#This Row],[Date and Time]],"mm")</f>
        <v>04</v>
      </c>
      <c r="N3446" s="10" t="str">
        <f>TEXT(Sales[[#This Row],[Date and Time]],"mmmm")</f>
        <v>April</v>
      </c>
    </row>
    <row r="3447" spans="1:14" x14ac:dyDescent="0.3">
      <c r="A3447" s="1" t="s">
        <v>6915</v>
      </c>
      <c r="B3447" s="2">
        <v>45364.810335648152</v>
      </c>
      <c r="C3447" s="1" t="s">
        <v>3443</v>
      </c>
      <c r="D3447" s="1" t="s">
        <v>2421</v>
      </c>
      <c r="E3447" s="1" t="s">
        <v>3479</v>
      </c>
      <c r="F3447" s="1" t="s">
        <v>3472</v>
      </c>
      <c r="G3447" s="1">
        <v>1313.58</v>
      </c>
      <c r="H3447" s="1">
        <v>1</v>
      </c>
      <c r="I3447" s="1">
        <f>Sales[[#This Row],[Selling Price]]*H3447</f>
        <v>1313.58</v>
      </c>
      <c r="J3447" s="1">
        <f>VLOOKUP(Sales[[#This Row],[Product ID]],Products[],4,0)</f>
        <v>787.31</v>
      </c>
      <c r="K3447" s="1">
        <f>Sales[[#This Row],[Total Sales]]-Sales[[#This Row],[Cost price]]</f>
        <v>526.27</v>
      </c>
      <c r="L3447" s="1" t="str">
        <f>TEXT(Sales[[#This Row],[Date and Time]],"dddd")</f>
        <v>Wednesday</v>
      </c>
      <c r="M3447" s="1" t="str">
        <f>TEXT(Sales[[#This Row],[Date and Time]],"mm")</f>
        <v>03</v>
      </c>
      <c r="N3447" s="10" t="str">
        <f>TEXT(Sales[[#This Row],[Date and Time]],"mmmm")</f>
        <v>March</v>
      </c>
    </row>
    <row r="3448" spans="1:14" x14ac:dyDescent="0.3">
      <c r="A3448" s="1" t="s">
        <v>6916</v>
      </c>
      <c r="B3448" s="2">
        <v>45553.441759259258</v>
      </c>
      <c r="C3448" s="1" t="s">
        <v>3449</v>
      </c>
      <c r="D3448" s="1" t="s">
        <v>1884</v>
      </c>
      <c r="E3448" s="1" t="s">
        <v>3464</v>
      </c>
      <c r="F3448" s="1" t="s">
        <v>3469</v>
      </c>
      <c r="G3448" s="1">
        <v>1156.02</v>
      </c>
      <c r="H3448" s="1">
        <v>1</v>
      </c>
      <c r="I3448" s="1">
        <f>Sales[[#This Row],[Selling Price]]*H3448</f>
        <v>1156.02</v>
      </c>
      <c r="J3448" s="1">
        <f>VLOOKUP(Sales[[#This Row],[Product ID]],Products[],4,0)</f>
        <v>487.84</v>
      </c>
      <c r="K3448" s="1">
        <f>Sales[[#This Row],[Total Sales]]-Sales[[#This Row],[Cost price]]</f>
        <v>668.18000000000006</v>
      </c>
      <c r="L3448" s="1" t="str">
        <f>TEXT(Sales[[#This Row],[Date and Time]],"dddd")</f>
        <v>Wednesday</v>
      </c>
      <c r="M3448" s="1" t="str">
        <f>TEXT(Sales[[#This Row],[Date and Time]],"mm")</f>
        <v>09</v>
      </c>
      <c r="N3448" s="10" t="str">
        <f>TEXT(Sales[[#This Row],[Date and Time]],"mmmm")</f>
        <v>September</v>
      </c>
    </row>
    <row r="3449" spans="1:14" x14ac:dyDescent="0.3">
      <c r="A3449" s="1" t="s">
        <v>6917</v>
      </c>
      <c r="B3449" s="2">
        <v>45425.451122685183</v>
      </c>
      <c r="C3449" s="1" t="s">
        <v>3234</v>
      </c>
      <c r="D3449" s="1" t="s">
        <v>956</v>
      </c>
      <c r="E3449" s="1" t="s">
        <v>3461</v>
      </c>
      <c r="F3449" s="1" t="s">
        <v>3469</v>
      </c>
      <c r="G3449" s="1">
        <v>1420.76</v>
      </c>
      <c r="H3449" s="1">
        <v>8</v>
      </c>
      <c r="I3449" s="1">
        <f>Sales[[#This Row],[Selling Price]]*H3449</f>
        <v>11366.08</v>
      </c>
      <c r="J3449" s="1">
        <f>VLOOKUP(Sales[[#This Row],[Product ID]],Products[],4,0)</f>
        <v>851.56</v>
      </c>
      <c r="K3449" s="1">
        <f>Sales[[#This Row],[Total Sales]]-Sales[[#This Row],[Cost price]]</f>
        <v>10514.52</v>
      </c>
      <c r="L3449" s="1" t="str">
        <f>TEXT(Sales[[#This Row],[Date and Time]],"dddd")</f>
        <v>Monday</v>
      </c>
      <c r="M3449" s="1" t="str">
        <f>TEXT(Sales[[#This Row],[Date and Time]],"mm")</f>
        <v>05</v>
      </c>
      <c r="N3449" s="10" t="str">
        <f>TEXT(Sales[[#This Row],[Date and Time]],"mmmm")</f>
        <v>May</v>
      </c>
    </row>
    <row r="3450" spans="1:14" x14ac:dyDescent="0.3">
      <c r="A3450" s="1" t="s">
        <v>6918</v>
      </c>
      <c r="B3450" s="2">
        <v>45583.662719907406</v>
      </c>
      <c r="C3450" s="1" t="s">
        <v>3382</v>
      </c>
      <c r="D3450" s="1" t="s">
        <v>1185</v>
      </c>
      <c r="E3450" s="1" t="s">
        <v>3471</v>
      </c>
      <c r="F3450" s="1" t="s">
        <v>3462</v>
      </c>
      <c r="G3450" s="1">
        <v>25.32</v>
      </c>
      <c r="H3450" s="1">
        <v>4</v>
      </c>
      <c r="I3450" s="1">
        <f>Sales[[#This Row],[Selling Price]]*H3450</f>
        <v>101.28</v>
      </c>
      <c r="J3450" s="1">
        <f>VLOOKUP(Sales[[#This Row],[Product ID]],Products[],4,0)</f>
        <v>67.97</v>
      </c>
      <c r="K3450" s="1">
        <f>Sales[[#This Row],[Total Sales]]-Sales[[#This Row],[Cost price]]</f>
        <v>33.31</v>
      </c>
      <c r="L3450" s="1" t="str">
        <f>TEXT(Sales[[#This Row],[Date and Time]],"dddd")</f>
        <v>Friday</v>
      </c>
      <c r="M3450" s="1" t="str">
        <f>TEXT(Sales[[#This Row],[Date and Time]],"mm")</f>
        <v>10</v>
      </c>
      <c r="N3450" s="10" t="str">
        <f>TEXT(Sales[[#This Row],[Date and Time]],"mmmm")</f>
        <v>October</v>
      </c>
    </row>
    <row r="3451" spans="1:14" x14ac:dyDescent="0.3">
      <c r="A3451" s="1" t="s">
        <v>6919</v>
      </c>
      <c r="B3451" s="2">
        <v>45320.399733796294</v>
      </c>
      <c r="C3451" s="1" t="s">
        <v>3318</v>
      </c>
      <c r="D3451" s="1" t="s">
        <v>2025</v>
      </c>
      <c r="E3451" s="1" t="s">
        <v>3464</v>
      </c>
      <c r="F3451" s="1" t="s">
        <v>3476</v>
      </c>
      <c r="G3451" s="1">
        <v>1307.05</v>
      </c>
      <c r="H3451" s="1">
        <v>6</v>
      </c>
      <c r="I3451" s="1">
        <f>Sales[[#This Row],[Selling Price]]*H3451</f>
        <v>7842.2999999999993</v>
      </c>
      <c r="J3451" s="1">
        <f>VLOOKUP(Sales[[#This Row],[Product ID]],Products[],4,0)</f>
        <v>69.03</v>
      </c>
      <c r="K3451" s="1">
        <f>Sales[[#This Row],[Total Sales]]-Sales[[#This Row],[Cost price]]</f>
        <v>7773.2699999999995</v>
      </c>
      <c r="L3451" s="1" t="str">
        <f>TEXT(Sales[[#This Row],[Date and Time]],"dddd")</f>
        <v>Monday</v>
      </c>
      <c r="M3451" s="1" t="str">
        <f>TEXT(Sales[[#This Row],[Date and Time]],"mm")</f>
        <v>01</v>
      </c>
      <c r="N3451" s="10" t="str">
        <f>TEXT(Sales[[#This Row],[Date and Time]],"mmmm")</f>
        <v>January</v>
      </c>
    </row>
    <row r="3452" spans="1:14" x14ac:dyDescent="0.3">
      <c r="A3452" s="1" t="s">
        <v>6920</v>
      </c>
      <c r="B3452" s="2">
        <v>45505.032881944448</v>
      </c>
      <c r="C3452" s="1" t="s">
        <v>3363</v>
      </c>
      <c r="D3452" s="1" t="s">
        <v>2037</v>
      </c>
      <c r="E3452" s="1" t="s">
        <v>3479</v>
      </c>
      <c r="F3452" s="1" t="s">
        <v>3469</v>
      </c>
      <c r="G3452" s="1">
        <v>420.18</v>
      </c>
      <c r="H3452" s="1">
        <v>2</v>
      </c>
      <c r="I3452" s="1">
        <f>Sales[[#This Row],[Selling Price]]*H3452</f>
        <v>840.36</v>
      </c>
      <c r="J3452" s="1">
        <f>VLOOKUP(Sales[[#This Row],[Product ID]],Products[],4,0)</f>
        <v>678.93</v>
      </c>
      <c r="K3452" s="1">
        <f>Sales[[#This Row],[Total Sales]]-Sales[[#This Row],[Cost price]]</f>
        <v>161.43000000000006</v>
      </c>
      <c r="L3452" s="1" t="str">
        <f>TEXT(Sales[[#This Row],[Date and Time]],"dddd")</f>
        <v>Thursday</v>
      </c>
      <c r="M3452" s="1" t="str">
        <f>TEXT(Sales[[#This Row],[Date and Time]],"mm")</f>
        <v>08</v>
      </c>
      <c r="N3452" s="10" t="str">
        <f>TEXT(Sales[[#This Row],[Date and Time]],"mmmm")</f>
        <v>August</v>
      </c>
    </row>
    <row r="3453" spans="1:14" x14ac:dyDescent="0.3">
      <c r="A3453" s="1" t="s">
        <v>6921</v>
      </c>
      <c r="B3453" s="2">
        <v>45368.126238425924</v>
      </c>
      <c r="C3453" s="1" t="s">
        <v>3445</v>
      </c>
      <c r="D3453" s="1" t="s">
        <v>833</v>
      </c>
      <c r="E3453" s="1" t="s">
        <v>3471</v>
      </c>
      <c r="F3453" s="1" t="s">
        <v>3469</v>
      </c>
      <c r="G3453" s="1">
        <v>835.32</v>
      </c>
      <c r="H3453" s="1">
        <v>7</v>
      </c>
      <c r="I3453" s="1">
        <f>Sales[[#This Row],[Selling Price]]*H3453</f>
        <v>5847.2400000000007</v>
      </c>
      <c r="J3453" s="1">
        <f>VLOOKUP(Sales[[#This Row],[Product ID]],Products[],4,0)</f>
        <v>154.76</v>
      </c>
      <c r="K3453" s="1">
        <f>Sales[[#This Row],[Total Sales]]-Sales[[#This Row],[Cost price]]</f>
        <v>5692.4800000000005</v>
      </c>
      <c r="L3453" s="1" t="str">
        <f>TEXT(Sales[[#This Row],[Date and Time]],"dddd")</f>
        <v>Sunday</v>
      </c>
      <c r="M3453" s="1" t="str">
        <f>TEXT(Sales[[#This Row],[Date and Time]],"mm")</f>
        <v>03</v>
      </c>
      <c r="N3453" s="10" t="str">
        <f>TEXT(Sales[[#This Row],[Date and Time]],"mmmm")</f>
        <v>March</v>
      </c>
    </row>
    <row r="3454" spans="1:14" x14ac:dyDescent="0.3">
      <c r="A3454" s="1" t="s">
        <v>6922</v>
      </c>
      <c r="B3454" s="2">
        <v>45323.557847222219</v>
      </c>
      <c r="C3454" s="1" t="s">
        <v>3361</v>
      </c>
      <c r="D3454" s="1" t="s">
        <v>1494</v>
      </c>
      <c r="E3454" s="1" t="s">
        <v>3466</v>
      </c>
      <c r="F3454" s="1" t="s">
        <v>3469</v>
      </c>
      <c r="G3454" s="1">
        <v>1008.68</v>
      </c>
      <c r="H3454" s="1">
        <v>10</v>
      </c>
      <c r="I3454" s="1">
        <f>Sales[[#This Row],[Selling Price]]*H3454</f>
        <v>10086.799999999999</v>
      </c>
      <c r="J3454" s="1">
        <f>VLOOKUP(Sales[[#This Row],[Product ID]],Products[],4,0)</f>
        <v>188.08</v>
      </c>
      <c r="K3454" s="1">
        <f>Sales[[#This Row],[Total Sales]]-Sales[[#This Row],[Cost price]]</f>
        <v>9898.7199999999993</v>
      </c>
      <c r="L3454" s="1" t="str">
        <f>TEXT(Sales[[#This Row],[Date and Time]],"dddd")</f>
        <v>Thursday</v>
      </c>
      <c r="M3454" s="1" t="str">
        <f>TEXT(Sales[[#This Row],[Date and Time]],"mm")</f>
        <v>02</v>
      </c>
      <c r="N3454" s="10" t="str">
        <f>TEXT(Sales[[#This Row],[Date and Time]],"mmmm")</f>
        <v>February</v>
      </c>
    </row>
    <row r="3455" spans="1:14" x14ac:dyDescent="0.3">
      <c r="A3455" s="1" t="s">
        <v>6923</v>
      </c>
      <c r="B3455" s="2">
        <v>45455.066400462965</v>
      </c>
      <c r="C3455" s="1" t="s">
        <v>3440</v>
      </c>
      <c r="D3455" s="1" t="s">
        <v>2319</v>
      </c>
      <c r="E3455" s="1" t="s">
        <v>3461</v>
      </c>
      <c r="F3455" s="1" t="s">
        <v>3462</v>
      </c>
      <c r="G3455" s="1">
        <v>1702.33</v>
      </c>
      <c r="H3455" s="1">
        <v>3</v>
      </c>
      <c r="I3455" s="1">
        <f>Sales[[#This Row],[Selling Price]]*H3455</f>
        <v>5106.99</v>
      </c>
      <c r="J3455" s="1">
        <f>VLOOKUP(Sales[[#This Row],[Product ID]],Products[],4,0)</f>
        <v>117.5</v>
      </c>
      <c r="K3455" s="1">
        <f>Sales[[#This Row],[Total Sales]]-Sales[[#This Row],[Cost price]]</f>
        <v>4989.49</v>
      </c>
      <c r="L3455" s="1" t="str">
        <f>TEXT(Sales[[#This Row],[Date and Time]],"dddd")</f>
        <v>Wednesday</v>
      </c>
      <c r="M3455" s="1" t="str">
        <f>TEXT(Sales[[#This Row],[Date and Time]],"mm")</f>
        <v>06</v>
      </c>
      <c r="N3455" s="10" t="str">
        <f>TEXT(Sales[[#This Row],[Date and Time]],"mmmm")</f>
        <v>June</v>
      </c>
    </row>
    <row r="3456" spans="1:14" x14ac:dyDescent="0.3">
      <c r="A3456" s="1" t="s">
        <v>6924</v>
      </c>
      <c r="B3456" s="2">
        <v>45340.523518518516</v>
      </c>
      <c r="C3456" s="1" t="s">
        <v>3431</v>
      </c>
      <c r="D3456" s="1" t="s">
        <v>2252</v>
      </c>
      <c r="E3456" s="1" t="s">
        <v>3461</v>
      </c>
      <c r="F3456" s="1" t="s">
        <v>3472</v>
      </c>
      <c r="G3456" s="1">
        <v>1130.8499999999999</v>
      </c>
      <c r="H3456" s="1">
        <v>4</v>
      </c>
      <c r="I3456" s="1">
        <f>Sales[[#This Row],[Selling Price]]*H3456</f>
        <v>4523.3999999999996</v>
      </c>
      <c r="J3456" s="1">
        <f>VLOOKUP(Sales[[#This Row],[Product ID]],Products[],4,0)</f>
        <v>750.55</v>
      </c>
      <c r="K3456" s="1">
        <f>Sales[[#This Row],[Total Sales]]-Sales[[#This Row],[Cost price]]</f>
        <v>3772.8499999999995</v>
      </c>
      <c r="L3456" s="1" t="str">
        <f>TEXT(Sales[[#This Row],[Date and Time]],"dddd")</f>
        <v>Sunday</v>
      </c>
      <c r="M3456" s="1" t="str">
        <f>TEXT(Sales[[#This Row],[Date and Time]],"mm")</f>
        <v>02</v>
      </c>
      <c r="N3456" s="10" t="str">
        <f>TEXT(Sales[[#This Row],[Date and Time]],"mmmm")</f>
        <v>February</v>
      </c>
    </row>
    <row r="3457" spans="1:14" x14ac:dyDescent="0.3">
      <c r="A3457" s="1" t="s">
        <v>6925</v>
      </c>
      <c r="B3457" s="2">
        <v>45382.017002314817</v>
      </c>
      <c r="C3457" s="1" t="s">
        <v>3441</v>
      </c>
      <c r="D3457" s="1" t="s">
        <v>426</v>
      </c>
      <c r="E3457" s="1" t="s">
        <v>3466</v>
      </c>
      <c r="F3457" s="1" t="s">
        <v>3462</v>
      </c>
      <c r="G3457" s="1">
        <v>566.32000000000005</v>
      </c>
      <c r="H3457" s="1">
        <v>2</v>
      </c>
      <c r="I3457" s="1">
        <f>Sales[[#This Row],[Selling Price]]*H3457</f>
        <v>1132.6400000000001</v>
      </c>
      <c r="J3457" s="1">
        <f>VLOOKUP(Sales[[#This Row],[Product ID]],Products[],4,0)</f>
        <v>325.48</v>
      </c>
      <c r="K3457" s="1">
        <f>Sales[[#This Row],[Total Sales]]-Sales[[#This Row],[Cost price]]</f>
        <v>807.16000000000008</v>
      </c>
      <c r="L3457" s="1" t="str">
        <f>TEXT(Sales[[#This Row],[Date and Time]],"dddd")</f>
        <v>Sunday</v>
      </c>
      <c r="M3457" s="1" t="str">
        <f>TEXT(Sales[[#This Row],[Date and Time]],"mm")</f>
        <v>03</v>
      </c>
      <c r="N3457" s="10" t="str">
        <f>TEXT(Sales[[#This Row],[Date and Time]],"mmmm")</f>
        <v>March</v>
      </c>
    </row>
    <row r="3458" spans="1:14" x14ac:dyDescent="0.3">
      <c r="A3458" s="1" t="s">
        <v>6926</v>
      </c>
      <c r="B3458" s="2">
        <v>45607.010335648149</v>
      </c>
      <c r="C3458" s="1" t="s">
        <v>3352</v>
      </c>
      <c r="D3458" s="1" t="s">
        <v>203</v>
      </c>
      <c r="E3458" s="1" t="s">
        <v>3466</v>
      </c>
      <c r="F3458" s="1" t="s">
        <v>3462</v>
      </c>
      <c r="G3458" s="1">
        <v>1597.02</v>
      </c>
      <c r="H3458" s="1">
        <v>6</v>
      </c>
      <c r="I3458" s="1">
        <f>Sales[[#This Row],[Selling Price]]*H3458</f>
        <v>9582.119999999999</v>
      </c>
      <c r="J3458" s="1">
        <f>VLOOKUP(Sales[[#This Row],[Product ID]],Products[],4,0)</f>
        <v>404.57</v>
      </c>
      <c r="K3458" s="1">
        <f>Sales[[#This Row],[Total Sales]]-Sales[[#This Row],[Cost price]]</f>
        <v>9177.5499999999993</v>
      </c>
      <c r="L3458" s="1" t="str">
        <f>TEXT(Sales[[#This Row],[Date and Time]],"dddd")</f>
        <v>Monday</v>
      </c>
      <c r="M3458" s="1" t="str">
        <f>TEXT(Sales[[#This Row],[Date and Time]],"mm")</f>
        <v>11</v>
      </c>
      <c r="N3458" s="10" t="str">
        <f>TEXT(Sales[[#This Row],[Date and Time]],"mmmm")</f>
        <v>November</v>
      </c>
    </row>
    <row r="3459" spans="1:14" x14ac:dyDescent="0.3">
      <c r="A3459" s="1" t="s">
        <v>6927</v>
      </c>
      <c r="B3459" s="2">
        <v>45365.454606481479</v>
      </c>
      <c r="C3459" s="1" t="s">
        <v>3367</v>
      </c>
      <c r="D3459" s="1" t="s">
        <v>2857</v>
      </c>
      <c r="E3459" s="1" t="s">
        <v>3464</v>
      </c>
      <c r="F3459" s="1" t="s">
        <v>3472</v>
      </c>
      <c r="G3459" s="1">
        <v>27.91</v>
      </c>
      <c r="H3459" s="1">
        <v>7</v>
      </c>
      <c r="I3459" s="1">
        <f>Sales[[#This Row],[Selling Price]]*H3459</f>
        <v>195.37</v>
      </c>
      <c r="J3459" s="1">
        <f>VLOOKUP(Sales[[#This Row],[Product ID]],Products[],4,0)</f>
        <v>380.81</v>
      </c>
      <c r="K3459" s="1">
        <f>Sales[[#This Row],[Total Sales]]-Sales[[#This Row],[Cost price]]</f>
        <v>-185.44</v>
      </c>
      <c r="L3459" s="1" t="str">
        <f>TEXT(Sales[[#This Row],[Date and Time]],"dddd")</f>
        <v>Thursday</v>
      </c>
      <c r="M3459" s="1" t="str">
        <f>TEXT(Sales[[#This Row],[Date and Time]],"mm")</f>
        <v>03</v>
      </c>
      <c r="N3459" s="10" t="str">
        <f>TEXT(Sales[[#This Row],[Date and Time]],"mmmm")</f>
        <v>March</v>
      </c>
    </row>
    <row r="3460" spans="1:14" x14ac:dyDescent="0.3">
      <c r="A3460" s="1" t="s">
        <v>6928</v>
      </c>
      <c r="B3460" s="2">
        <v>45527.622303240743</v>
      </c>
      <c r="C3460" s="1" t="s">
        <v>3384</v>
      </c>
      <c r="D3460" s="1" t="s">
        <v>2699</v>
      </c>
      <c r="E3460" s="1" t="s">
        <v>3466</v>
      </c>
      <c r="F3460" s="1" t="s">
        <v>3467</v>
      </c>
      <c r="G3460" s="1">
        <v>766.04</v>
      </c>
      <c r="H3460" s="1">
        <v>3</v>
      </c>
      <c r="I3460" s="1">
        <f>Sales[[#This Row],[Selling Price]]*H3460</f>
        <v>2298.12</v>
      </c>
      <c r="J3460" s="1">
        <f>VLOOKUP(Sales[[#This Row],[Product ID]],Products[],4,0)</f>
        <v>694.54</v>
      </c>
      <c r="K3460" s="1">
        <f>Sales[[#This Row],[Total Sales]]-Sales[[#This Row],[Cost price]]</f>
        <v>1603.58</v>
      </c>
      <c r="L3460" s="1" t="str">
        <f>TEXT(Sales[[#This Row],[Date and Time]],"dddd")</f>
        <v>Friday</v>
      </c>
      <c r="M3460" s="1" t="str">
        <f>TEXT(Sales[[#This Row],[Date and Time]],"mm")</f>
        <v>08</v>
      </c>
      <c r="N3460" s="10" t="str">
        <f>TEXT(Sales[[#This Row],[Date and Time]],"mmmm")</f>
        <v>August</v>
      </c>
    </row>
    <row r="3461" spans="1:14" x14ac:dyDescent="0.3">
      <c r="A3461" s="1" t="s">
        <v>6929</v>
      </c>
      <c r="B3461" s="2">
        <v>45598.24119212963</v>
      </c>
      <c r="C3461" s="1" t="s">
        <v>3445</v>
      </c>
      <c r="D3461" s="1" t="s">
        <v>1258</v>
      </c>
      <c r="E3461" s="1" t="s">
        <v>3466</v>
      </c>
      <c r="F3461" s="1" t="s">
        <v>3472</v>
      </c>
      <c r="G3461" s="1">
        <v>1427.95</v>
      </c>
      <c r="H3461" s="1">
        <v>1</v>
      </c>
      <c r="I3461" s="1">
        <f>Sales[[#This Row],[Selling Price]]*H3461</f>
        <v>1427.95</v>
      </c>
      <c r="J3461" s="1">
        <f>VLOOKUP(Sales[[#This Row],[Product ID]],Products[],4,0)</f>
        <v>154.76</v>
      </c>
      <c r="K3461" s="1">
        <f>Sales[[#This Row],[Total Sales]]-Sales[[#This Row],[Cost price]]</f>
        <v>1273.19</v>
      </c>
      <c r="L3461" s="1" t="str">
        <f>TEXT(Sales[[#This Row],[Date and Time]],"dddd")</f>
        <v>Saturday</v>
      </c>
      <c r="M3461" s="1" t="str">
        <f>TEXT(Sales[[#This Row],[Date and Time]],"mm")</f>
        <v>11</v>
      </c>
      <c r="N3461" s="10" t="str">
        <f>TEXT(Sales[[#This Row],[Date and Time]],"mmmm")</f>
        <v>November</v>
      </c>
    </row>
    <row r="3462" spans="1:14" x14ac:dyDescent="0.3">
      <c r="A3462" s="1" t="s">
        <v>6930</v>
      </c>
      <c r="B3462" s="2">
        <v>45379.094004629631</v>
      </c>
      <c r="C3462" s="1" t="s">
        <v>3354</v>
      </c>
      <c r="D3462" s="1" t="s">
        <v>2828</v>
      </c>
      <c r="E3462" s="1" t="s">
        <v>3466</v>
      </c>
      <c r="F3462" s="1" t="s">
        <v>3462</v>
      </c>
      <c r="G3462" s="1">
        <v>686.83</v>
      </c>
      <c r="H3462" s="1">
        <v>8</v>
      </c>
      <c r="I3462" s="1">
        <f>Sales[[#This Row],[Selling Price]]*H3462</f>
        <v>5494.64</v>
      </c>
      <c r="J3462" s="1">
        <f>VLOOKUP(Sales[[#This Row],[Product ID]],Products[],4,0)</f>
        <v>294.83</v>
      </c>
      <c r="K3462" s="1">
        <f>Sales[[#This Row],[Total Sales]]-Sales[[#This Row],[Cost price]]</f>
        <v>5199.8100000000004</v>
      </c>
      <c r="L3462" s="1" t="str">
        <f>TEXT(Sales[[#This Row],[Date and Time]],"dddd")</f>
        <v>Thursday</v>
      </c>
      <c r="M3462" s="1" t="str">
        <f>TEXT(Sales[[#This Row],[Date and Time]],"mm")</f>
        <v>03</v>
      </c>
      <c r="N3462" s="10" t="str">
        <f>TEXT(Sales[[#This Row],[Date and Time]],"mmmm")</f>
        <v>March</v>
      </c>
    </row>
    <row r="3463" spans="1:14" x14ac:dyDescent="0.3">
      <c r="A3463" s="1" t="s">
        <v>6931</v>
      </c>
      <c r="B3463" s="2">
        <v>45454.197430555556</v>
      </c>
      <c r="C3463" s="1" t="s">
        <v>3231</v>
      </c>
      <c r="D3463" s="1" t="s">
        <v>1962</v>
      </c>
      <c r="E3463" s="1" t="s">
        <v>3479</v>
      </c>
      <c r="F3463" s="1" t="s">
        <v>3462</v>
      </c>
      <c r="G3463" s="1">
        <v>1694.84</v>
      </c>
      <c r="H3463" s="1">
        <v>8</v>
      </c>
      <c r="I3463" s="1">
        <f>Sales[[#This Row],[Selling Price]]*H3463</f>
        <v>13558.72</v>
      </c>
      <c r="J3463" s="1">
        <f>VLOOKUP(Sales[[#This Row],[Product ID]],Products[],4,0)</f>
        <v>157.37</v>
      </c>
      <c r="K3463" s="1">
        <f>Sales[[#This Row],[Total Sales]]-Sales[[#This Row],[Cost price]]</f>
        <v>13401.349999999999</v>
      </c>
      <c r="L3463" s="1" t="str">
        <f>TEXT(Sales[[#This Row],[Date and Time]],"dddd")</f>
        <v>Tuesday</v>
      </c>
      <c r="M3463" s="1" t="str">
        <f>TEXT(Sales[[#This Row],[Date and Time]],"mm")</f>
        <v>06</v>
      </c>
      <c r="N3463" s="10" t="str">
        <f>TEXT(Sales[[#This Row],[Date and Time]],"mmmm")</f>
        <v>June</v>
      </c>
    </row>
    <row r="3464" spans="1:14" x14ac:dyDescent="0.3">
      <c r="A3464" s="1" t="s">
        <v>6932</v>
      </c>
      <c r="B3464" s="2">
        <v>45359.50267361111</v>
      </c>
      <c r="C3464" s="1" t="s">
        <v>3419</v>
      </c>
      <c r="D3464" s="1" t="s">
        <v>234</v>
      </c>
      <c r="E3464" s="1" t="s">
        <v>3466</v>
      </c>
      <c r="F3464" s="1" t="s">
        <v>3462</v>
      </c>
      <c r="G3464" s="1">
        <v>1950</v>
      </c>
      <c r="H3464" s="1">
        <v>8</v>
      </c>
      <c r="I3464" s="1">
        <f>Sales[[#This Row],[Selling Price]]*H3464</f>
        <v>15600</v>
      </c>
      <c r="J3464" s="1">
        <f>VLOOKUP(Sales[[#This Row],[Product ID]],Products[],4,0)</f>
        <v>925.33</v>
      </c>
      <c r="K3464" s="1">
        <f>Sales[[#This Row],[Total Sales]]-Sales[[#This Row],[Cost price]]</f>
        <v>14674.67</v>
      </c>
      <c r="L3464" s="1" t="str">
        <f>TEXT(Sales[[#This Row],[Date and Time]],"dddd")</f>
        <v>Friday</v>
      </c>
      <c r="M3464" s="1" t="str">
        <f>TEXT(Sales[[#This Row],[Date and Time]],"mm")</f>
        <v>03</v>
      </c>
      <c r="N3464" s="10" t="str">
        <f>TEXT(Sales[[#This Row],[Date and Time]],"mmmm")</f>
        <v>March</v>
      </c>
    </row>
    <row r="3465" spans="1:14" x14ac:dyDescent="0.3">
      <c r="A3465" s="1" t="s">
        <v>6933</v>
      </c>
      <c r="B3465" s="2">
        <v>45373.749409722222</v>
      </c>
      <c r="C3465" s="1" t="s">
        <v>3379</v>
      </c>
      <c r="D3465" s="1" t="s">
        <v>2653</v>
      </c>
      <c r="E3465" s="1" t="s">
        <v>3479</v>
      </c>
      <c r="F3465" s="1" t="s">
        <v>3472</v>
      </c>
      <c r="G3465" s="1">
        <v>870.03</v>
      </c>
      <c r="H3465" s="1">
        <v>7</v>
      </c>
      <c r="I3465" s="1">
        <f>Sales[[#This Row],[Selling Price]]*H3465</f>
        <v>6090.21</v>
      </c>
      <c r="J3465" s="1">
        <f>VLOOKUP(Sales[[#This Row],[Product ID]],Products[],4,0)</f>
        <v>605.29999999999995</v>
      </c>
      <c r="K3465" s="1">
        <f>Sales[[#This Row],[Total Sales]]-Sales[[#This Row],[Cost price]]</f>
        <v>5484.91</v>
      </c>
      <c r="L3465" s="1" t="str">
        <f>TEXT(Sales[[#This Row],[Date and Time]],"dddd")</f>
        <v>Friday</v>
      </c>
      <c r="M3465" s="1" t="str">
        <f>TEXT(Sales[[#This Row],[Date and Time]],"mm")</f>
        <v>03</v>
      </c>
      <c r="N3465" s="10" t="str">
        <f>TEXT(Sales[[#This Row],[Date and Time]],"mmmm")</f>
        <v>March</v>
      </c>
    </row>
    <row r="3466" spans="1:14" x14ac:dyDescent="0.3">
      <c r="A3466" s="1" t="s">
        <v>6934</v>
      </c>
      <c r="B3466" s="2">
        <v>45414.700671296298</v>
      </c>
      <c r="C3466" s="1" t="s">
        <v>3292</v>
      </c>
      <c r="D3466" s="1" t="s">
        <v>3204</v>
      </c>
      <c r="E3466" s="1" t="s">
        <v>3461</v>
      </c>
      <c r="F3466" s="1" t="s">
        <v>3467</v>
      </c>
      <c r="G3466" s="1">
        <v>751.67</v>
      </c>
      <c r="H3466" s="1">
        <v>10</v>
      </c>
      <c r="I3466" s="1">
        <f>Sales[[#This Row],[Selling Price]]*H3466</f>
        <v>7516.7</v>
      </c>
      <c r="J3466" s="1">
        <f>VLOOKUP(Sales[[#This Row],[Product ID]],Products[],4,0)</f>
        <v>321.19</v>
      </c>
      <c r="K3466" s="1">
        <f>Sales[[#This Row],[Total Sales]]-Sales[[#This Row],[Cost price]]</f>
        <v>7195.51</v>
      </c>
      <c r="L3466" s="1" t="str">
        <f>TEXT(Sales[[#This Row],[Date and Time]],"dddd")</f>
        <v>Thursday</v>
      </c>
      <c r="M3466" s="1" t="str">
        <f>TEXT(Sales[[#This Row],[Date and Time]],"mm")</f>
        <v>05</v>
      </c>
      <c r="N3466" s="10" t="str">
        <f>TEXT(Sales[[#This Row],[Date and Time]],"mmmm")</f>
        <v>May</v>
      </c>
    </row>
    <row r="3467" spans="1:14" x14ac:dyDescent="0.3">
      <c r="A3467" s="1" t="s">
        <v>6935</v>
      </c>
      <c r="B3467" s="2">
        <v>45331.280740740738</v>
      </c>
      <c r="C3467" s="1" t="s">
        <v>3364</v>
      </c>
      <c r="D3467" s="1" t="s">
        <v>320</v>
      </c>
      <c r="E3467" s="1" t="s">
        <v>3461</v>
      </c>
      <c r="F3467" s="1" t="s">
        <v>3462</v>
      </c>
      <c r="G3467" s="1">
        <v>1265.6300000000001</v>
      </c>
      <c r="H3467" s="1">
        <v>5</v>
      </c>
      <c r="I3467" s="1">
        <f>Sales[[#This Row],[Selling Price]]*H3467</f>
        <v>6328.1500000000005</v>
      </c>
      <c r="J3467" s="1">
        <f>VLOOKUP(Sales[[#This Row],[Product ID]],Products[],4,0)</f>
        <v>771.88</v>
      </c>
      <c r="K3467" s="1">
        <f>Sales[[#This Row],[Total Sales]]-Sales[[#This Row],[Cost price]]</f>
        <v>5556.27</v>
      </c>
      <c r="L3467" s="1" t="str">
        <f>TEXT(Sales[[#This Row],[Date and Time]],"dddd")</f>
        <v>Friday</v>
      </c>
      <c r="M3467" s="1" t="str">
        <f>TEXT(Sales[[#This Row],[Date and Time]],"mm")</f>
        <v>02</v>
      </c>
      <c r="N3467" s="10" t="str">
        <f>TEXT(Sales[[#This Row],[Date and Time]],"mmmm")</f>
        <v>February</v>
      </c>
    </row>
    <row r="3468" spans="1:14" x14ac:dyDescent="0.3">
      <c r="A3468" s="1" t="s">
        <v>6936</v>
      </c>
      <c r="B3468" s="2">
        <v>45354.710289351853</v>
      </c>
      <c r="C3468" s="1" t="s">
        <v>3326</v>
      </c>
      <c r="D3468" s="1" t="s">
        <v>2355</v>
      </c>
      <c r="E3468" s="1" t="s">
        <v>3464</v>
      </c>
      <c r="F3468" s="1" t="s">
        <v>3472</v>
      </c>
      <c r="G3468" s="1">
        <v>1447.33</v>
      </c>
      <c r="H3468" s="1">
        <v>9</v>
      </c>
      <c r="I3468" s="1">
        <f>Sales[[#This Row],[Selling Price]]*H3468</f>
        <v>13025.97</v>
      </c>
      <c r="J3468" s="1">
        <f>VLOOKUP(Sales[[#This Row],[Product ID]],Products[],4,0)</f>
        <v>703.67</v>
      </c>
      <c r="K3468" s="1">
        <f>Sales[[#This Row],[Total Sales]]-Sales[[#This Row],[Cost price]]</f>
        <v>12322.3</v>
      </c>
      <c r="L3468" s="1" t="str">
        <f>TEXT(Sales[[#This Row],[Date and Time]],"dddd")</f>
        <v>Sunday</v>
      </c>
      <c r="M3468" s="1" t="str">
        <f>TEXT(Sales[[#This Row],[Date and Time]],"mm")</f>
        <v>03</v>
      </c>
      <c r="N3468" s="10" t="str">
        <f>TEXT(Sales[[#This Row],[Date and Time]],"mmmm")</f>
        <v>March</v>
      </c>
    </row>
    <row r="3469" spans="1:14" x14ac:dyDescent="0.3">
      <c r="A3469" s="1" t="s">
        <v>6937</v>
      </c>
      <c r="B3469" s="2">
        <v>45413.23542824074</v>
      </c>
      <c r="C3469" s="1" t="s">
        <v>3234</v>
      </c>
      <c r="D3469" s="1" t="s">
        <v>1149</v>
      </c>
      <c r="E3469" s="1" t="s">
        <v>3471</v>
      </c>
      <c r="F3469" s="1" t="s">
        <v>3462</v>
      </c>
      <c r="G3469" s="1">
        <v>1467.05</v>
      </c>
      <c r="H3469" s="1">
        <v>9</v>
      </c>
      <c r="I3469" s="1">
        <f>Sales[[#This Row],[Selling Price]]*H3469</f>
        <v>13203.449999999999</v>
      </c>
      <c r="J3469" s="1">
        <f>VLOOKUP(Sales[[#This Row],[Product ID]],Products[],4,0)</f>
        <v>851.56</v>
      </c>
      <c r="K3469" s="1">
        <f>Sales[[#This Row],[Total Sales]]-Sales[[#This Row],[Cost price]]</f>
        <v>12351.89</v>
      </c>
      <c r="L3469" s="1" t="str">
        <f>TEXT(Sales[[#This Row],[Date and Time]],"dddd")</f>
        <v>Wednesday</v>
      </c>
      <c r="M3469" s="1" t="str">
        <f>TEXT(Sales[[#This Row],[Date and Time]],"mm")</f>
        <v>05</v>
      </c>
      <c r="N3469" s="10" t="str">
        <f>TEXT(Sales[[#This Row],[Date and Time]],"mmmm")</f>
        <v>May</v>
      </c>
    </row>
    <row r="3470" spans="1:14" x14ac:dyDescent="0.3">
      <c r="A3470" s="1" t="s">
        <v>6938</v>
      </c>
      <c r="B3470" s="2">
        <v>45562.434606481482</v>
      </c>
      <c r="C3470" s="1" t="s">
        <v>3397</v>
      </c>
      <c r="D3470" s="1" t="s">
        <v>2067</v>
      </c>
      <c r="E3470" s="1" t="s">
        <v>3479</v>
      </c>
      <c r="F3470" s="1" t="s">
        <v>3472</v>
      </c>
      <c r="G3470" s="1">
        <v>894.68</v>
      </c>
      <c r="H3470" s="1">
        <v>7</v>
      </c>
      <c r="I3470" s="1">
        <f>Sales[[#This Row],[Selling Price]]*H3470</f>
        <v>6262.7599999999993</v>
      </c>
      <c r="J3470" s="1">
        <f>VLOOKUP(Sales[[#This Row],[Product ID]],Products[],4,0)</f>
        <v>369.73</v>
      </c>
      <c r="K3470" s="1">
        <f>Sales[[#This Row],[Total Sales]]-Sales[[#This Row],[Cost price]]</f>
        <v>5893.0299999999988</v>
      </c>
      <c r="L3470" s="1" t="str">
        <f>TEXT(Sales[[#This Row],[Date and Time]],"dddd")</f>
        <v>Friday</v>
      </c>
      <c r="M3470" s="1" t="str">
        <f>TEXT(Sales[[#This Row],[Date and Time]],"mm")</f>
        <v>09</v>
      </c>
      <c r="N3470" s="10" t="str">
        <f>TEXT(Sales[[#This Row],[Date and Time]],"mmmm")</f>
        <v>September</v>
      </c>
    </row>
    <row r="3471" spans="1:14" x14ac:dyDescent="0.3">
      <c r="A3471" s="1" t="s">
        <v>6939</v>
      </c>
      <c r="B3471" s="2">
        <v>45536.052395833336</v>
      </c>
      <c r="C3471" s="1" t="s">
        <v>3395</v>
      </c>
      <c r="D3471" s="1" t="s">
        <v>586</v>
      </c>
      <c r="E3471" s="1" t="s">
        <v>3466</v>
      </c>
      <c r="F3471" s="1" t="s">
        <v>3467</v>
      </c>
      <c r="G3471" s="1">
        <v>1344.47</v>
      </c>
      <c r="H3471" s="1">
        <v>1</v>
      </c>
      <c r="I3471" s="1">
        <f>Sales[[#This Row],[Selling Price]]*H3471</f>
        <v>1344.47</v>
      </c>
      <c r="J3471" s="1">
        <f>VLOOKUP(Sales[[#This Row],[Product ID]],Products[],4,0)</f>
        <v>102.72</v>
      </c>
      <c r="K3471" s="1">
        <f>Sales[[#This Row],[Total Sales]]-Sales[[#This Row],[Cost price]]</f>
        <v>1241.75</v>
      </c>
      <c r="L3471" s="1" t="str">
        <f>TEXT(Sales[[#This Row],[Date and Time]],"dddd")</f>
        <v>Sunday</v>
      </c>
      <c r="M3471" s="1" t="str">
        <f>TEXT(Sales[[#This Row],[Date and Time]],"mm")</f>
        <v>09</v>
      </c>
      <c r="N3471" s="10" t="str">
        <f>TEXT(Sales[[#This Row],[Date and Time]],"mmmm")</f>
        <v>September</v>
      </c>
    </row>
    <row r="3472" spans="1:14" x14ac:dyDescent="0.3">
      <c r="A3472" s="1" t="s">
        <v>6940</v>
      </c>
      <c r="B3472" s="2">
        <v>45452.315486111111</v>
      </c>
      <c r="C3472" s="1" t="s">
        <v>3395</v>
      </c>
      <c r="D3472" s="1" t="s">
        <v>264</v>
      </c>
      <c r="E3472" s="1" t="s">
        <v>3461</v>
      </c>
      <c r="F3472" s="1" t="s">
        <v>3469</v>
      </c>
      <c r="G3472" s="1">
        <v>1026.3</v>
      </c>
      <c r="H3472" s="1">
        <v>8</v>
      </c>
      <c r="I3472" s="1">
        <f>Sales[[#This Row],[Selling Price]]*H3472</f>
        <v>8210.4</v>
      </c>
      <c r="J3472" s="1">
        <f>VLOOKUP(Sales[[#This Row],[Product ID]],Products[],4,0)</f>
        <v>102.72</v>
      </c>
      <c r="K3472" s="1">
        <f>Sales[[#This Row],[Total Sales]]-Sales[[#This Row],[Cost price]]</f>
        <v>8107.6799999999994</v>
      </c>
      <c r="L3472" s="1" t="str">
        <f>TEXT(Sales[[#This Row],[Date and Time]],"dddd")</f>
        <v>Sunday</v>
      </c>
      <c r="M3472" s="1" t="str">
        <f>TEXT(Sales[[#This Row],[Date and Time]],"mm")</f>
        <v>06</v>
      </c>
      <c r="N3472" s="10" t="str">
        <f>TEXT(Sales[[#This Row],[Date and Time]],"mmmm")</f>
        <v>June</v>
      </c>
    </row>
    <row r="3473" spans="1:14" x14ac:dyDescent="0.3">
      <c r="A3473" s="1" t="s">
        <v>6941</v>
      </c>
      <c r="B3473" s="2">
        <v>45582.352013888885</v>
      </c>
      <c r="C3473" s="1" t="s">
        <v>3362</v>
      </c>
      <c r="D3473" s="1" t="s">
        <v>1911</v>
      </c>
      <c r="E3473" s="1" t="s">
        <v>3466</v>
      </c>
      <c r="F3473" s="1" t="s">
        <v>3476</v>
      </c>
      <c r="G3473" s="1">
        <v>677</v>
      </c>
      <c r="H3473" s="1">
        <v>3</v>
      </c>
      <c r="I3473" s="1">
        <f>Sales[[#This Row],[Selling Price]]*H3473</f>
        <v>2031</v>
      </c>
      <c r="J3473" s="1">
        <f>VLOOKUP(Sales[[#This Row],[Product ID]],Products[],4,0)</f>
        <v>282.68</v>
      </c>
      <c r="K3473" s="1">
        <f>Sales[[#This Row],[Total Sales]]-Sales[[#This Row],[Cost price]]</f>
        <v>1748.32</v>
      </c>
      <c r="L3473" s="1" t="str">
        <f>TEXT(Sales[[#This Row],[Date and Time]],"dddd")</f>
        <v>Thursday</v>
      </c>
      <c r="M3473" s="1" t="str">
        <f>TEXT(Sales[[#This Row],[Date and Time]],"mm")</f>
        <v>10</v>
      </c>
      <c r="N3473" s="10" t="str">
        <f>TEXT(Sales[[#This Row],[Date and Time]],"mmmm")</f>
        <v>October</v>
      </c>
    </row>
    <row r="3474" spans="1:14" x14ac:dyDescent="0.3">
      <c r="A3474" s="1" t="s">
        <v>6942</v>
      </c>
      <c r="B3474" s="2">
        <v>45345.937384259261</v>
      </c>
      <c r="C3474" s="1" t="s">
        <v>3345</v>
      </c>
      <c r="D3474" s="1" t="s">
        <v>2665</v>
      </c>
      <c r="E3474" s="1" t="s">
        <v>3466</v>
      </c>
      <c r="F3474" s="1" t="s">
        <v>3476</v>
      </c>
      <c r="G3474" s="1">
        <v>1946.52</v>
      </c>
      <c r="H3474" s="1">
        <v>9</v>
      </c>
      <c r="I3474" s="1">
        <f>Sales[[#This Row],[Selling Price]]*H3474</f>
        <v>17518.68</v>
      </c>
      <c r="J3474" s="1">
        <f>VLOOKUP(Sales[[#This Row],[Product ID]],Products[],4,0)</f>
        <v>762.47</v>
      </c>
      <c r="K3474" s="1">
        <f>Sales[[#This Row],[Total Sales]]-Sales[[#This Row],[Cost price]]</f>
        <v>16756.21</v>
      </c>
      <c r="L3474" s="1" t="str">
        <f>TEXT(Sales[[#This Row],[Date and Time]],"dddd")</f>
        <v>Friday</v>
      </c>
      <c r="M3474" s="1" t="str">
        <f>TEXT(Sales[[#This Row],[Date and Time]],"mm")</f>
        <v>02</v>
      </c>
      <c r="N3474" s="10" t="str">
        <f>TEXT(Sales[[#This Row],[Date and Time]],"mmmm")</f>
        <v>February</v>
      </c>
    </row>
    <row r="3475" spans="1:14" x14ac:dyDescent="0.3">
      <c r="A3475" s="1" t="s">
        <v>6943</v>
      </c>
      <c r="B3475" s="2">
        <v>45362.319803240738</v>
      </c>
      <c r="C3475" s="1" t="s">
        <v>3421</v>
      </c>
      <c r="D3475" s="1" t="s">
        <v>2114</v>
      </c>
      <c r="E3475" s="1" t="s">
        <v>3466</v>
      </c>
      <c r="F3475" s="1" t="s">
        <v>3467</v>
      </c>
      <c r="G3475" s="1">
        <v>607.09</v>
      </c>
      <c r="H3475" s="1">
        <v>4</v>
      </c>
      <c r="I3475" s="1">
        <f>Sales[[#This Row],[Selling Price]]*H3475</f>
        <v>2428.36</v>
      </c>
      <c r="J3475" s="1">
        <f>VLOOKUP(Sales[[#This Row],[Product ID]],Products[],4,0)</f>
        <v>407.18</v>
      </c>
      <c r="K3475" s="1">
        <f>Sales[[#This Row],[Total Sales]]-Sales[[#This Row],[Cost price]]</f>
        <v>2021.18</v>
      </c>
      <c r="L3475" s="1" t="str">
        <f>TEXT(Sales[[#This Row],[Date and Time]],"dddd")</f>
        <v>Monday</v>
      </c>
      <c r="M3475" s="1" t="str">
        <f>TEXT(Sales[[#This Row],[Date and Time]],"mm")</f>
        <v>03</v>
      </c>
      <c r="N3475" s="10" t="str">
        <f>TEXT(Sales[[#This Row],[Date and Time]],"mmmm")</f>
        <v>March</v>
      </c>
    </row>
    <row r="3476" spans="1:14" x14ac:dyDescent="0.3">
      <c r="A3476" s="1" t="s">
        <v>6944</v>
      </c>
      <c r="B3476" s="2">
        <v>45335.515185185184</v>
      </c>
      <c r="C3476" s="1" t="s">
        <v>3420</v>
      </c>
      <c r="D3476" s="1" t="s">
        <v>2629</v>
      </c>
      <c r="E3476" s="1" t="s">
        <v>3466</v>
      </c>
      <c r="F3476" s="1" t="s">
        <v>3472</v>
      </c>
      <c r="G3476" s="1">
        <v>729.53</v>
      </c>
      <c r="H3476" s="1">
        <v>7</v>
      </c>
      <c r="I3476" s="1">
        <f>Sales[[#This Row],[Selling Price]]*H3476</f>
        <v>5106.71</v>
      </c>
      <c r="J3476" s="1">
        <f>VLOOKUP(Sales[[#This Row],[Product ID]],Products[],4,0)</f>
        <v>692.47</v>
      </c>
      <c r="K3476" s="1">
        <f>Sales[[#This Row],[Total Sales]]-Sales[[#This Row],[Cost price]]</f>
        <v>4414.24</v>
      </c>
      <c r="L3476" s="1" t="str">
        <f>TEXT(Sales[[#This Row],[Date and Time]],"dddd")</f>
        <v>Tuesday</v>
      </c>
      <c r="M3476" s="1" t="str">
        <f>TEXT(Sales[[#This Row],[Date and Time]],"mm")</f>
        <v>02</v>
      </c>
      <c r="N3476" s="10" t="str">
        <f>TEXT(Sales[[#This Row],[Date and Time]],"mmmm")</f>
        <v>February</v>
      </c>
    </row>
    <row r="3477" spans="1:14" x14ac:dyDescent="0.3">
      <c r="A3477" s="1" t="s">
        <v>6945</v>
      </c>
      <c r="B3477" s="2">
        <v>45325.610011574077</v>
      </c>
      <c r="C3477" s="1" t="s">
        <v>3433</v>
      </c>
      <c r="D3477" s="1" t="s">
        <v>523</v>
      </c>
      <c r="E3477" s="1" t="s">
        <v>3479</v>
      </c>
      <c r="F3477" s="1" t="s">
        <v>3476</v>
      </c>
      <c r="G3477" s="1">
        <v>1153.96</v>
      </c>
      <c r="H3477" s="1">
        <v>1</v>
      </c>
      <c r="I3477" s="1">
        <f>Sales[[#This Row],[Selling Price]]*H3477</f>
        <v>1153.96</v>
      </c>
      <c r="J3477" s="1">
        <f>VLOOKUP(Sales[[#This Row],[Product ID]],Products[],4,0)</f>
        <v>452.2</v>
      </c>
      <c r="K3477" s="1">
        <f>Sales[[#This Row],[Total Sales]]-Sales[[#This Row],[Cost price]]</f>
        <v>701.76</v>
      </c>
      <c r="L3477" s="1" t="str">
        <f>TEXT(Sales[[#This Row],[Date and Time]],"dddd")</f>
        <v>Saturday</v>
      </c>
      <c r="M3477" s="1" t="str">
        <f>TEXT(Sales[[#This Row],[Date and Time]],"mm")</f>
        <v>02</v>
      </c>
      <c r="N3477" s="10" t="str">
        <f>TEXT(Sales[[#This Row],[Date and Time]],"mmmm")</f>
        <v>February</v>
      </c>
    </row>
    <row r="3478" spans="1:14" x14ac:dyDescent="0.3">
      <c r="A3478" s="1" t="s">
        <v>6946</v>
      </c>
      <c r="B3478" s="2">
        <v>45547.373564814814</v>
      </c>
      <c r="C3478" s="1" t="s">
        <v>3334</v>
      </c>
      <c r="D3478" s="1" t="s">
        <v>199</v>
      </c>
      <c r="E3478" s="1" t="s">
        <v>3466</v>
      </c>
      <c r="F3478" s="1" t="s">
        <v>3462</v>
      </c>
      <c r="G3478" s="1">
        <v>1352.64</v>
      </c>
      <c r="H3478" s="1">
        <v>5</v>
      </c>
      <c r="I3478" s="1">
        <f>Sales[[#This Row],[Selling Price]]*H3478</f>
        <v>6763.2000000000007</v>
      </c>
      <c r="J3478" s="1">
        <f>VLOOKUP(Sales[[#This Row],[Product ID]],Products[],4,0)</f>
        <v>208.12</v>
      </c>
      <c r="K3478" s="1">
        <f>Sales[[#This Row],[Total Sales]]-Sales[[#This Row],[Cost price]]</f>
        <v>6555.0800000000008</v>
      </c>
      <c r="L3478" s="1" t="str">
        <f>TEXT(Sales[[#This Row],[Date and Time]],"dddd")</f>
        <v>Thursday</v>
      </c>
      <c r="M3478" s="1" t="str">
        <f>TEXT(Sales[[#This Row],[Date and Time]],"mm")</f>
        <v>09</v>
      </c>
      <c r="N3478" s="10" t="str">
        <f>TEXT(Sales[[#This Row],[Date and Time]],"mmmm")</f>
        <v>September</v>
      </c>
    </row>
    <row r="3479" spans="1:14" x14ac:dyDescent="0.3">
      <c r="A3479" s="1" t="s">
        <v>6947</v>
      </c>
      <c r="B3479" s="2">
        <v>45471.091168981482</v>
      </c>
      <c r="C3479" s="1" t="s">
        <v>3390</v>
      </c>
      <c r="D3479" s="1" t="s">
        <v>3051</v>
      </c>
      <c r="E3479" s="1" t="s">
        <v>3471</v>
      </c>
      <c r="F3479" s="1" t="s">
        <v>3469</v>
      </c>
      <c r="G3479" s="1">
        <v>272.37</v>
      </c>
      <c r="H3479" s="1">
        <v>7</v>
      </c>
      <c r="I3479" s="1">
        <f>Sales[[#This Row],[Selling Price]]*H3479</f>
        <v>1906.5900000000001</v>
      </c>
      <c r="J3479" s="1">
        <f>VLOOKUP(Sales[[#This Row],[Product ID]],Products[],4,0)</f>
        <v>612.41999999999996</v>
      </c>
      <c r="K3479" s="1">
        <f>Sales[[#This Row],[Total Sales]]-Sales[[#This Row],[Cost price]]</f>
        <v>1294.17</v>
      </c>
      <c r="L3479" s="1" t="str">
        <f>TEXT(Sales[[#This Row],[Date and Time]],"dddd")</f>
        <v>Friday</v>
      </c>
      <c r="M3479" s="1" t="str">
        <f>TEXT(Sales[[#This Row],[Date and Time]],"mm")</f>
        <v>06</v>
      </c>
      <c r="N3479" s="10" t="str">
        <f>TEXT(Sales[[#This Row],[Date and Time]],"mmmm")</f>
        <v>June</v>
      </c>
    </row>
    <row r="3480" spans="1:14" x14ac:dyDescent="0.3">
      <c r="A3480" s="1" t="s">
        <v>6948</v>
      </c>
      <c r="B3480" s="2">
        <v>45382.862546296295</v>
      </c>
      <c r="C3480" s="1" t="s">
        <v>3264</v>
      </c>
      <c r="D3480" s="1" t="s">
        <v>798</v>
      </c>
      <c r="E3480" s="1" t="s">
        <v>3461</v>
      </c>
      <c r="F3480" s="1" t="s">
        <v>3467</v>
      </c>
      <c r="G3480" s="1">
        <v>175.53</v>
      </c>
      <c r="H3480" s="1">
        <v>9</v>
      </c>
      <c r="I3480" s="1">
        <f>Sales[[#This Row],[Selling Price]]*H3480</f>
        <v>1579.77</v>
      </c>
      <c r="J3480" s="1">
        <f>VLOOKUP(Sales[[#This Row],[Product ID]],Products[],4,0)</f>
        <v>249.12</v>
      </c>
      <c r="K3480" s="1">
        <f>Sales[[#This Row],[Total Sales]]-Sales[[#This Row],[Cost price]]</f>
        <v>1330.65</v>
      </c>
      <c r="L3480" s="1" t="str">
        <f>TEXT(Sales[[#This Row],[Date and Time]],"dddd")</f>
        <v>Sunday</v>
      </c>
      <c r="M3480" s="1" t="str">
        <f>TEXT(Sales[[#This Row],[Date and Time]],"mm")</f>
        <v>03</v>
      </c>
      <c r="N3480" s="10" t="str">
        <f>TEXT(Sales[[#This Row],[Date and Time]],"mmmm")</f>
        <v>March</v>
      </c>
    </row>
    <row r="3481" spans="1:14" x14ac:dyDescent="0.3">
      <c r="A3481" s="1" t="s">
        <v>6949</v>
      </c>
      <c r="B3481" s="2">
        <v>45475.443206018521</v>
      </c>
      <c r="C3481" s="1" t="s">
        <v>3306</v>
      </c>
      <c r="D3481" s="1" t="s">
        <v>1744</v>
      </c>
      <c r="E3481" s="1" t="s">
        <v>3471</v>
      </c>
      <c r="F3481" s="1" t="s">
        <v>3462</v>
      </c>
      <c r="G3481" s="1">
        <v>133.29</v>
      </c>
      <c r="H3481" s="1">
        <v>4</v>
      </c>
      <c r="I3481" s="1">
        <f>Sales[[#This Row],[Selling Price]]*H3481</f>
        <v>533.16</v>
      </c>
      <c r="J3481" s="1">
        <f>VLOOKUP(Sales[[#This Row],[Product ID]],Products[],4,0)</f>
        <v>914.29</v>
      </c>
      <c r="K3481" s="1">
        <f>Sales[[#This Row],[Total Sales]]-Sales[[#This Row],[Cost price]]</f>
        <v>-381.13</v>
      </c>
      <c r="L3481" s="1" t="str">
        <f>TEXT(Sales[[#This Row],[Date and Time]],"dddd")</f>
        <v>Tuesday</v>
      </c>
      <c r="M3481" s="1" t="str">
        <f>TEXT(Sales[[#This Row],[Date and Time]],"mm")</f>
        <v>07</v>
      </c>
      <c r="N3481" s="10" t="str">
        <f>TEXT(Sales[[#This Row],[Date and Time]],"mmmm")</f>
        <v>July</v>
      </c>
    </row>
    <row r="3482" spans="1:14" x14ac:dyDescent="0.3">
      <c r="A3482" s="1" t="s">
        <v>6950</v>
      </c>
      <c r="B3482" s="2">
        <v>45339.700335648151</v>
      </c>
      <c r="C3482" s="1" t="s">
        <v>3287</v>
      </c>
      <c r="D3482" s="1" t="s">
        <v>1054</v>
      </c>
      <c r="E3482" s="1" t="s">
        <v>3479</v>
      </c>
      <c r="F3482" s="1" t="s">
        <v>3472</v>
      </c>
      <c r="G3482" s="1">
        <v>1561.8</v>
      </c>
      <c r="H3482" s="1">
        <v>6</v>
      </c>
      <c r="I3482" s="1">
        <f>Sales[[#This Row],[Selling Price]]*H3482</f>
        <v>9370.7999999999993</v>
      </c>
      <c r="J3482" s="1">
        <f>VLOOKUP(Sales[[#This Row],[Product ID]],Products[],4,0)</f>
        <v>901.68</v>
      </c>
      <c r="K3482" s="1">
        <f>Sales[[#This Row],[Total Sales]]-Sales[[#This Row],[Cost price]]</f>
        <v>8469.119999999999</v>
      </c>
      <c r="L3482" s="1" t="str">
        <f>TEXT(Sales[[#This Row],[Date and Time]],"dddd")</f>
        <v>Saturday</v>
      </c>
      <c r="M3482" s="1" t="str">
        <f>TEXT(Sales[[#This Row],[Date and Time]],"mm")</f>
        <v>02</v>
      </c>
      <c r="N3482" s="10" t="str">
        <f>TEXT(Sales[[#This Row],[Date and Time]],"mmmm")</f>
        <v>February</v>
      </c>
    </row>
    <row r="3483" spans="1:14" x14ac:dyDescent="0.3">
      <c r="A3483" s="1" t="s">
        <v>6951</v>
      </c>
      <c r="B3483" s="2">
        <v>45473.92695601852</v>
      </c>
      <c r="C3483" s="1" t="s">
        <v>3339</v>
      </c>
      <c r="D3483" s="1" t="s">
        <v>249</v>
      </c>
      <c r="E3483" s="1" t="s">
        <v>3466</v>
      </c>
      <c r="F3483" s="1" t="s">
        <v>3476</v>
      </c>
      <c r="G3483" s="1">
        <v>516.78</v>
      </c>
      <c r="H3483" s="1">
        <v>5</v>
      </c>
      <c r="I3483" s="1">
        <f>Sales[[#This Row],[Selling Price]]*H3483</f>
        <v>2583.8999999999996</v>
      </c>
      <c r="J3483" s="1">
        <f>VLOOKUP(Sales[[#This Row],[Product ID]],Products[],4,0)</f>
        <v>646.59</v>
      </c>
      <c r="K3483" s="1">
        <f>Sales[[#This Row],[Total Sales]]-Sales[[#This Row],[Cost price]]</f>
        <v>1937.3099999999995</v>
      </c>
      <c r="L3483" s="1" t="str">
        <f>TEXT(Sales[[#This Row],[Date and Time]],"dddd")</f>
        <v>Sunday</v>
      </c>
      <c r="M3483" s="1" t="str">
        <f>TEXT(Sales[[#This Row],[Date and Time]],"mm")</f>
        <v>06</v>
      </c>
      <c r="N3483" s="10" t="str">
        <f>TEXT(Sales[[#This Row],[Date and Time]],"mmmm")</f>
        <v>June</v>
      </c>
    </row>
    <row r="3484" spans="1:14" x14ac:dyDescent="0.3">
      <c r="A3484" s="1" t="s">
        <v>6952</v>
      </c>
      <c r="B3484" s="2">
        <v>45380.461481481485</v>
      </c>
      <c r="C3484" s="1" t="s">
        <v>3382</v>
      </c>
      <c r="D3484" s="1" t="s">
        <v>2724</v>
      </c>
      <c r="E3484" s="1" t="s">
        <v>3466</v>
      </c>
      <c r="F3484" s="1" t="s">
        <v>3462</v>
      </c>
      <c r="G3484" s="1">
        <v>626.16</v>
      </c>
      <c r="H3484" s="1">
        <v>7</v>
      </c>
      <c r="I3484" s="1">
        <f>Sales[[#This Row],[Selling Price]]*H3484</f>
        <v>4383.12</v>
      </c>
      <c r="J3484" s="1">
        <f>VLOOKUP(Sales[[#This Row],[Product ID]],Products[],4,0)</f>
        <v>67.97</v>
      </c>
      <c r="K3484" s="1">
        <f>Sales[[#This Row],[Total Sales]]-Sales[[#This Row],[Cost price]]</f>
        <v>4315.1499999999996</v>
      </c>
      <c r="L3484" s="1" t="str">
        <f>TEXT(Sales[[#This Row],[Date and Time]],"dddd")</f>
        <v>Friday</v>
      </c>
      <c r="M3484" s="1" t="str">
        <f>TEXT(Sales[[#This Row],[Date and Time]],"mm")</f>
        <v>03</v>
      </c>
      <c r="N3484" s="10" t="str">
        <f>TEXT(Sales[[#This Row],[Date and Time]],"mmmm")</f>
        <v>March</v>
      </c>
    </row>
    <row r="3485" spans="1:14" x14ac:dyDescent="0.3">
      <c r="A3485" s="1" t="s">
        <v>6953</v>
      </c>
      <c r="B3485" s="2">
        <v>45472.310925925929</v>
      </c>
      <c r="C3485" s="1" t="s">
        <v>3447</v>
      </c>
      <c r="D3485" s="1" t="s">
        <v>2161</v>
      </c>
      <c r="E3485" s="1" t="s">
        <v>3461</v>
      </c>
      <c r="F3485" s="1" t="s">
        <v>3476</v>
      </c>
      <c r="G3485" s="1">
        <v>916.61</v>
      </c>
      <c r="H3485" s="1">
        <v>1</v>
      </c>
      <c r="I3485" s="1">
        <f>Sales[[#This Row],[Selling Price]]*H3485</f>
        <v>916.61</v>
      </c>
      <c r="J3485" s="1">
        <f>VLOOKUP(Sales[[#This Row],[Product ID]],Products[],4,0)</f>
        <v>521.98</v>
      </c>
      <c r="K3485" s="1">
        <f>Sales[[#This Row],[Total Sales]]-Sales[[#This Row],[Cost price]]</f>
        <v>394.63</v>
      </c>
      <c r="L3485" s="1" t="str">
        <f>TEXT(Sales[[#This Row],[Date and Time]],"dddd")</f>
        <v>Saturday</v>
      </c>
      <c r="M3485" s="1" t="str">
        <f>TEXT(Sales[[#This Row],[Date and Time]],"mm")</f>
        <v>06</v>
      </c>
      <c r="N3485" s="10" t="str">
        <f>TEXT(Sales[[#This Row],[Date and Time]],"mmmm")</f>
        <v>June</v>
      </c>
    </row>
    <row r="3486" spans="1:14" x14ac:dyDescent="0.3">
      <c r="A3486" s="1" t="s">
        <v>6954</v>
      </c>
      <c r="B3486" s="2">
        <v>45296.300763888888</v>
      </c>
      <c r="C3486" s="1" t="s">
        <v>3396</v>
      </c>
      <c r="D3486" s="1" t="s">
        <v>547</v>
      </c>
      <c r="E3486" s="1" t="s">
        <v>3464</v>
      </c>
      <c r="F3486" s="1" t="s">
        <v>3469</v>
      </c>
      <c r="G3486" s="1">
        <v>1118.27</v>
      </c>
      <c r="H3486" s="1">
        <v>10</v>
      </c>
      <c r="I3486" s="1">
        <f>Sales[[#This Row],[Selling Price]]*H3486</f>
        <v>11182.7</v>
      </c>
      <c r="J3486" s="1">
        <f>VLOOKUP(Sales[[#This Row],[Product ID]],Products[],4,0)</f>
        <v>570.6</v>
      </c>
      <c r="K3486" s="1">
        <f>Sales[[#This Row],[Total Sales]]-Sales[[#This Row],[Cost price]]</f>
        <v>10612.1</v>
      </c>
      <c r="L3486" s="1" t="str">
        <f>TEXT(Sales[[#This Row],[Date and Time]],"dddd")</f>
        <v>Friday</v>
      </c>
      <c r="M3486" s="1" t="str">
        <f>TEXT(Sales[[#This Row],[Date and Time]],"mm")</f>
        <v>01</v>
      </c>
      <c r="N3486" s="10" t="str">
        <f>TEXT(Sales[[#This Row],[Date and Time]],"mmmm")</f>
        <v>January</v>
      </c>
    </row>
    <row r="3487" spans="1:14" x14ac:dyDescent="0.3">
      <c r="A3487" s="1" t="s">
        <v>6955</v>
      </c>
      <c r="B3487" s="2">
        <v>45389.07435185185</v>
      </c>
      <c r="C3487" s="1" t="s">
        <v>3444</v>
      </c>
      <c r="D3487" s="1" t="s">
        <v>2427</v>
      </c>
      <c r="E3487" s="1" t="s">
        <v>3466</v>
      </c>
      <c r="F3487" s="1" t="s">
        <v>3467</v>
      </c>
      <c r="G3487" s="1">
        <v>95.58</v>
      </c>
      <c r="H3487" s="1">
        <v>8</v>
      </c>
      <c r="I3487" s="1">
        <f>Sales[[#This Row],[Selling Price]]*H3487</f>
        <v>764.64</v>
      </c>
      <c r="J3487" s="1">
        <f>VLOOKUP(Sales[[#This Row],[Product ID]],Products[],4,0)</f>
        <v>148.63</v>
      </c>
      <c r="K3487" s="1">
        <f>Sales[[#This Row],[Total Sales]]-Sales[[#This Row],[Cost price]]</f>
        <v>616.01</v>
      </c>
      <c r="L3487" s="1" t="str">
        <f>TEXT(Sales[[#This Row],[Date and Time]],"dddd")</f>
        <v>Sunday</v>
      </c>
      <c r="M3487" s="1" t="str">
        <f>TEXT(Sales[[#This Row],[Date and Time]],"mm")</f>
        <v>04</v>
      </c>
      <c r="N3487" s="10" t="str">
        <f>TEXT(Sales[[#This Row],[Date and Time]],"mmmm")</f>
        <v>April</v>
      </c>
    </row>
    <row r="3488" spans="1:14" x14ac:dyDescent="0.3">
      <c r="A3488" s="1" t="s">
        <v>6956</v>
      </c>
      <c r="B3488" s="2">
        <v>45338.283032407409</v>
      </c>
      <c r="C3488" s="1" t="s">
        <v>3313</v>
      </c>
      <c r="D3488" s="1" t="s">
        <v>986</v>
      </c>
      <c r="E3488" s="1" t="s">
        <v>3461</v>
      </c>
      <c r="F3488" s="1" t="s">
        <v>3467</v>
      </c>
      <c r="G3488" s="1">
        <v>1506.86</v>
      </c>
      <c r="H3488" s="1">
        <v>10</v>
      </c>
      <c r="I3488" s="1">
        <f>Sales[[#This Row],[Selling Price]]*H3488</f>
        <v>15068.599999999999</v>
      </c>
      <c r="J3488" s="1">
        <f>VLOOKUP(Sales[[#This Row],[Product ID]],Products[],4,0)</f>
        <v>778.48</v>
      </c>
      <c r="K3488" s="1">
        <f>Sales[[#This Row],[Total Sales]]-Sales[[#This Row],[Cost price]]</f>
        <v>14290.119999999999</v>
      </c>
      <c r="L3488" s="1" t="str">
        <f>TEXT(Sales[[#This Row],[Date and Time]],"dddd")</f>
        <v>Friday</v>
      </c>
      <c r="M3488" s="1" t="str">
        <f>TEXT(Sales[[#This Row],[Date and Time]],"mm")</f>
        <v>02</v>
      </c>
      <c r="N3488" s="10" t="str">
        <f>TEXT(Sales[[#This Row],[Date and Time]],"mmmm")</f>
        <v>February</v>
      </c>
    </row>
    <row r="3489" spans="1:14" x14ac:dyDescent="0.3">
      <c r="A3489" s="1" t="s">
        <v>6957</v>
      </c>
      <c r="B3489" s="2">
        <v>45484.974270833336</v>
      </c>
      <c r="C3489" s="1" t="s">
        <v>3246</v>
      </c>
      <c r="D3489" s="1" t="s">
        <v>1088</v>
      </c>
      <c r="E3489" s="1" t="s">
        <v>3466</v>
      </c>
      <c r="F3489" s="1" t="s">
        <v>3462</v>
      </c>
      <c r="G3489" s="1">
        <v>1709.6</v>
      </c>
      <c r="H3489" s="1">
        <v>4</v>
      </c>
      <c r="I3489" s="1">
        <f>Sales[[#This Row],[Selling Price]]*H3489</f>
        <v>6838.4</v>
      </c>
      <c r="J3489" s="1">
        <f>VLOOKUP(Sales[[#This Row],[Product ID]],Products[],4,0)</f>
        <v>623.39</v>
      </c>
      <c r="K3489" s="1">
        <f>Sales[[#This Row],[Total Sales]]-Sales[[#This Row],[Cost price]]</f>
        <v>6215.0099999999993</v>
      </c>
      <c r="L3489" s="1" t="str">
        <f>TEXT(Sales[[#This Row],[Date and Time]],"dddd")</f>
        <v>Thursday</v>
      </c>
      <c r="M3489" s="1" t="str">
        <f>TEXT(Sales[[#This Row],[Date and Time]],"mm")</f>
        <v>07</v>
      </c>
      <c r="N3489" s="10" t="str">
        <f>TEXT(Sales[[#This Row],[Date and Time]],"mmmm")</f>
        <v>July</v>
      </c>
    </row>
    <row r="3490" spans="1:14" x14ac:dyDescent="0.3">
      <c r="A3490" s="1" t="s">
        <v>6958</v>
      </c>
      <c r="B3490" s="2">
        <v>45543.847222222219</v>
      </c>
      <c r="C3490" s="1" t="s">
        <v>3318</v>
      </c>
      <c r="D3490" s="1" t="s">
        <v>1258</v>
      </c>
      <c r="E3490" s="1" t="s">
        <v>3466</v>
      </c>
      <c r="F3490" s="1" t="s">
        <v>3469</v>
      </c>
      <c r="G3490" s="1">
        <v>991.9</v>
      </c>
      <c r="H3490" s="1">
        <v>8</v>
      </c>
      <c r="I3490" s="1">
        <f>Sales[[#This Row],[Selling Price]]*H3490</f>
        <v>7935.2</v>
      </c>
      <c r="J3490" s="1">
        <f>VLOOKUP(Sales[[#This Row],[Product ID]],Products[],4,0)</f>
        <v>69.03</v>
      </c>
      <c r="K3490" s="1">
        <f>Sales[[#This Row],[Total Sales]]-Sales[[#This Row],[Cost price]]</f>
        <v>7866.17</v>
      </c>
      <c r="L3490" s="1" t="str">
        <f>TEXT(Sales[[#This Row],[Date and Time]],"dddd")</f>
        <v>Sunday</v>
      </c>
      <c r="M3490" s="1" t="str">
        <f>TEXT(Sales[[#This Row],[Date and Time]],"mm")</f>
        <v>09</v>
      </c>
      <c r="N3490" s="10" t="str">
        <f>TEXT(Sales[[#This Row],[Date and Time]],"mmmm")</f>
        <v>September</v>
      </c>
    </row>
    <row r="3491" spans="1:14" x14ac:dyDescent="0.3">
      <c r="A3491" s="1" t="s">
        <v>6959</v>
      </c>
      <c r="B3491" s="2">
        <v>45383.113055555557</v>
      </c>
      <c r="C3491" s="1" t="s">
        <v>3340</v>
      </c>
      <c r="D3491" s="1" t="s">
        <v>114</v>
      </c>
      <c r="E3491" s="1" t="s">
        <v>3466</v>
      </c>
      <c r="F3491" s="1" t="s">
        <v>3472</v>
      </c>
      <c r="G3491" s="1">
        <v>120.88</v>
      </c>
      <c r="H3491" s="1">
        <v>3</v>
      </c>
      <c r="I3491" s="1">
        <f>Sales[[#This Row],[Selling Price]]*H3491</f>
        <v>362.64</v>
      </c>
      <c r="J3491" s="1">
        <f>VLOOKUP(Sales[[#This Row],[Product ID]],Products[],4,0)</f>
        <v>834.4</v>
      </c>
      <c r="K3491" s="1">
        <f>Sales[[#This Row],[Total Sales]]-Sales[[#This Row],[Cost price]]</f>
        <v>-471.76</v>
      </c>
      <c r="L3491" s="1" t="str">
        <f>TEXT(Sales[[#This Row],[Date and Time]],"dddd")</f>
        <v>Monday</v>
      </c>
      <c r="M3491" s="1" t="str">
        <f>TEXT(Sales[[#This Row],[Date and Time]],"mm")</f>
        <v>04</v>
      </c>
      <c r="N3491" s="10" t="str">
        <f>TEXT(Sales[[#This Row],[Date and Time]],"mmmm")</f>
        <v>April</v>
      </c>
    </row>
    <row r="3492" spans="1:14" x14ac:dyDescent="0.3">
      <c r="A3492" s="1" t="s">
        <v>6960</v>
      </c>
      <c r="B3492" s="2">
        <v>45478.748912037037</v>
      </c>
      <c r="C3492" s="1" t="s">
        <v>3388</v>
      </c>
      <c r="D3492" s="1" t="s">
        <v>3121</v>
      </c>
      <c r="E3492" s="1" t="s">
        <v>3471</v>
      </c>
      <c r="F3492" s="1" t="s">
        <v>3472</v>
      </c>
      <c r="G3492" s="1">
        <v>951.93</v>
      </c>
      <c r="H3492" s="1">
        <v>3</v>
      </c>
      <c r="I3492" s="1">
        <f>Sales[[#This Row],[Selling Price]]*H3492</f>
        <v>2855.79</v>
      </c>
      <c r="J3492" s="1">
        <f>VLOOKUP(Sales[[#This Row],[Product ID]],Products[],4,0)</f>
        <v>65.66</v>
      </c>
      <c r="K3492" s="1">
        <f>Sales[[#This Row],[Total Sales]]-Sales[[#This Row],[Cost price]]</f>
        <v>2790.13</v>
      </c>
      <c r="L3492" s="1" t="str">
        <f>TEXT(Sales[[#This Row],[Date and Time]],"dddd")</f>
        <v>Friday</v>
      </c>
      <c r="M3492" s="1" t="str">
        <f>TEXT(Sales[[#This Row],[Date and Time]],"mm")</f>
        <v>07</v>
      </c>
      <c r="N3492" s="10" t="str">
        <f>TEXT(Sales[[#This Row],[Date and Time]],"mmmm")</f>
        <v>July</v>
      </c>
    </row>
    <row r="3493" spans="1:14" x14ac:dyDescent="0.3">
      <c r="A3493" s="1" t="s">
        <v>6961</v>
      </c>
      <c r="B3493" s="2">
        <v>45561.903217592589</v>
      </c>
      <c r="C3493" s="1" t="s">
        <v>3430</v>
      </c>
      <c r="D3493" s="1" t="s">
        <v>3025</v>
      </c>
      <c r="E3493" s="1" t="s">
        <v>3466</v>
      </c>
      <c r="F3493" s="1" t="s">
        <v>3467</v>
      </c>
      <c r="G3493" s="1">
        <v>1713.71</v>
      </c>
      <c r="H3493" s="1">
        <v>3</v>
      </c>
      <c r="I3493" s="1">
        <f>Sales[[#This Row],[Selling Price]]*H3493</f>
        <v>5141.13</v>
      </c>
      <c r="J3493" s="1">
        <f>VLOOKUP(Sales[[#This Row],[Product ID]],Products[],4,0)</f>
        <v>102.73</v>
      </c>
      <c r="K3493" s="1">
        <f>Sales[[#This Row],[Total Sales]]-Sales[[#This Row],[Cost price]]</f>
        <v>5038.4000000000005</v>
      </c>
      <c r="L3493" s="1" t="str">
        <f>TEXT(Sales[[#This Row],[Date and Time]],"dddd")</f>
        <v>Thursday</v>
      </c>
      <c r="M3493" s="1" t="str">
        <f>TEXT(Sales[[#This Row],[Date and Time]],"mm")</f>
        <v>09</v>
      </c>
      <c r="N3493" s="10" t="str">
        <f>TEXT(Sales[[#This Row],[Date and Time]],"mmmm")</f>
        <v>September</v>
      </c>
    </row>
    <row r="3494" spans="1:14" x14ac:dyDescent="0.3">
      <c r="A3494" s="1" t="s">
        <v>6962</v>
      </c>
      <c r="B3494" s="2">
        <v>45549.743391203701</v>
      </c>
      <c r="C3494" s="1" t="s">
        <v>3427</v>
      </c>
      <c r="D3494" s="1" t="s">
        <v>1413</v>
      </c>
      <c r="E3494" s="1" t="s">
        <v>3461</v>
      </c>
      <c r="F3494" s="1" t="s">
        <v>3472</v>
      </c>
      <c r="G3494" s="1">
        <v>1424.63</v>
      </c>
      <c r="H3494" s="1">
        <v>2</v>
      </c>
      <c r="I3494" s="1">
        <f>Sales[[#This Row],[Selling Price]]*H3494</f>
        <v>2849.26</v>
      </c>
      <c r="J3494" s="1">
        <f>VLOOKUP(Sales[[#This Row],[Product ID]],Products[],4,0)</f>
        <v>348.26</v>
      </c>
      <c r="K3494" s="1">
        <f>Sales[[#This Row],[Total Sales]]-Sales[[#This Row],[Cost price]]</f>
        <v>2501</v>
      </c>
      <c r="L3494" s="1" t="str">
        <f>TEXT(Sales[[#This Row],[Date and Time]],"dddd")</f>
        <v>Saturday</v>
      </c>
      <c r="M3494" s="1" t="str">
        <f>TEXT(Sales[[#This Row],[Date and Time]],"mm")</f>
        <v>09</v>
      </c>
      <c r="N3494" s="10" t="str">
        <f>TEXT(Sales[[#This Row],[Date and Time]],"mmmm")</f>
        <v>September</v>
      </c>
    </row>
    <row r="3495" spans="1:14" x14ac:dyDescent="0.3">
      <c r="A3495" s="1" t="s">
        <v>6963</v>
      </c>
      <c r="B3495" s="2">
        <v>45555.435243055559</v>
      </c>
      <c r="C3495" s="1" t="s">
        <v>3397</v>
      </c>
      <c r="D3495" s="1" t="s">
        <v>1295</v>
      </c>
      <c r="E3495" s="1" t="s">
        <v>3471</v>
      </c>
      <c r="F3495" s="1" t="s">
        <v>3476</v>
      </c>
      <c r="G3495" s="1">
        <v>637.45000000000005</v>
      </c>
      <c r="H3495" s="1">
        <v>4</v>
      </c>
      <c r="I3495" s="1">
        <f>Sales[[#This Row],[Selling Price]]*H3495</f>
        <v>2549.8000000000002</v>
      </c>
      <c r="J3495" s="1">
        <f>VLOOKUP(Sales[[#This Row],[Product ID]],Products[],4,0)</f>
        <v>369.73</v>
      </c>
      <c r="K3495" s="1">
        <f>Sales[[#This Row],[Total Sales]]-Sales[[#This Row],[Cost price]]</f>
        <v>2180.0700000000002</v>
      </c>
      <c r="L3495" s="1" t="str">
        <f>TEXT(Sales[[#This Row],[Date and Time]],"dddd")</f>
        <v>Friday</v>
      </c>
      <c r="M3495" s="1" t="str">
        <f>TEXT(Sales[[#This Row],[Date and Time]],"mm")</f>
        <v>09</v>
      </c>
      <c r="N3495" s="10" t="str">
        <f>TEXT(Sales[[#This Row],[Date and Time]],"mmmm")</f>
        <v>September</v>
      </c>
    </row>
    <row r="3496" spans="1:14" x14ac:dyDescent="0.3">
      <c r="A3496" s="1" t="s">
        <v>6964</v>
      </c>
      <c r="B3496" s="2">
        <v>45550.266631944447</v>
      </c>
      <c r="C3496" s="1" t="s">
        <v>3278</v>
      </c>
      <c r="D3496" s="1" t="s">
        <v>2430</v>
      </c>
      <c r="E3496" s="1" t="s">
        <v>3464</v>
      </c>
      <c r="F3496" s="1" t="s">
        <v>3472</v>
      </c>
      <c r="G3496" s="1">
        <v>269.24</v>
      </c>
      <c r="H3496" s="1">
        <v>2</v>
      </c>
      <c r="I3496" s="1">
        <f>Sales[[#This Row],[Selling Price]]*H3496</f>
        <v>538.48</v>
      </c>
      <c r="J3496" s="1">
        <f>VLOOKUP(Sales[[#This Row],[Product ID]],Products[],4,0)</f>
        <v>330.51</v>
      </c>
      <c r="K3496" s="1">
        <f>Sales[[#This Row],[Total Sales]]-Sales[[#This Row],[Cost price]]</f>
        <v>207.97000000000003</v>
      </c>
      <c r="L3496" s="1" t="str">
        <f>TEXT(Sales[[#This Row],[Date and Time]],"dddd")</f>
        <v>Sunday</v>
      </c>
      <c r="M3496" s="1" t="str">
        <f>TEXT(Sales[[#This Row],[Date and Time]],"mm")</f>
        <v>09</v>
      </c>
      <c r="N3496" s="10" t="str">
        <f>TEXT(Sales[[#This Row],[Date and Time]],"mmmm")</f>
        <v>September</v>
      </c>
    </row>
    <row r="3497" spans="1:14" x14ac:dyDescent="0.3">
      <c r="A3497" s="1" t="s">
        <v>6965</v>
      </c>
      <c r="B3497" s="2">
        <v>45520.749525462961</v>
      </c>
      <c r="C3497" s="1" t="s">
        <v>3382</v>
      </c>
      <c r="D3497" s="1" t="s">
        <v>457</v>
      </c>
      <c r="E3497" s="1" t="s">
        <v>3461</v>
      </c>
      <c r="F3497" s="1" t="s">
        <v>3469</v>
      </c>
      <c r="G3497" s="1">
        <v>159.76</v>
      </c>
      <c r="H3497" s="1">
        <v>2</v>
      </c>
      <c r="I3497" s="1">
        <f>Sales[[#This Row],[Selling Price]]*H3497</f>
        <v>319.52</v>
      </c>
      <c r="J3497" s="1">
        <f>VLOOKUP(Sales[[#This Row],[Product ID]],Products[],4,0)</f>
        <v>67.97</v>
      </c>
      <c r="K3497" s="1">
        <f>Sales[[#This Row],[Total Sales]]-Sales[[#This Row],[Cost price]]</f>
        <v>251.54999999999998</v>
      </c>
      <c r="L3497" s="1" t="str">
        <f>TEXT(Sales[[#This Row],[Date and Time]],"dddd")</f>
        <v>Friday</v>
      </c>
      <c r="M3497" s="1" t="str">
        <f>TEXT(Sales[[#This Row],[Date and Time]],"mm")</f>
        <v>08</v>
      </c>
      <c r="N3497" s="10" t="str">
        <f>TEXT(Sales[[#This Row],[Date and Time]],"mmmm")</f>
        <v>August</v>
      </c>
    </row>
    <row r="3498" spans="1:14" x14ac:dyDescent="0.3">
      <c r="A3498" s="1" t="s">
        <v>6966</v>
      </c>
      <c r="B3498" s="2">
        <v>45401.176921296297</v>
      </c>
      <c r="C3498" s="1" t="s">
        <v>3400</v>
      </c>
      <c r="D3498" s="1" t="s">
        <v>2767</v>
      </c>
      <c r="E3498" s="1" t="s">
        <v>3464</v>
      </c>
      <c r="F3498" s="1" t="s">
        <v>3472</v>
      </c>
      <c r="G3498" s="1">
        <v>789.87</v>
      </c>
      <c r="H3498" s="1">
        <v>4</v>
      </c>
      <c r="I3498" s="1">
        <f>Sales[[#This Row],[Selling Price]]*H3498</f>
        <v>3159.48</v>
      </c>
      <c r="J3498" s="1">
        <f>VLOOKUP(Sales[[#This Row],[Product ID]],Products[],4,0)</f>
        <v>257.93</v>
      </c>
      <c r="K3498" s="1">
        <f>Sales[[#This Row],[Total Sales]]-Sales[[#This Row],[Cost price]]</f>
        <v>2901.55</v>
      </c>
      <c r="L3498" s="1" t="str">
        <f>TEXT(Sales[[#This Row],[Date and Time]],"dddd")</f>
        <v>Friday</v>
      </c>
      <c r="M3498" s="1" t="str">
        <f>TEXT(Sales[[#This Row],[Date and Time]],"mm")</f>
        <v>04</v>
      </c>
      <c r="N3498" s="10" t="str">
        <f>TEXT(Sales[[#This Row],[Date and Time]],"mmmm")</f>
        <v>April</v>
      </c>
    </row>
    <row r="3499" spans="1:14" x14ac:dyDescent="0.3">
      <c r="A3499" s="1" t="s">
        <v>6967</v>
      </c>
      <c r="B3499" s="2">
        <v>45384.879201388889</v>
      </c>
      <c r="C3499" s="1" t="s">
        <v>3396</v>
      </c>
      <c r="D3499" s="1" t="s">
        <v>3037</v>
      </c>
      <c r="E3499" s="1" t="s">
        <v>3479</v>
      </c>
      <c r="F3499" s="1" t="s">
        <v>3462</v>
      </c>
      <c r="G3499" s="1">
        <v>1071.1300000000001</v>
      </c>
      <c r="H3499" s="1">
        <v>3</v>
      </c>
      <c r="I3499" s="1">
        <f>Sales[[#This Row],[Selling Price]]*H3499</f>
        <v>3213.3900000000003</v>
      </c>
      <c r="J3499" s="1">
        <f>VLOOKUP(Sales[[#This Row],[Product ID]],Products[],4,0)</f>
        <v>570.6</v>
      </c>
      <c r="K3499" s="1">
        <f>Sales[[#This Row],[Total Sales]]-Sales[[#This Row],[Cost price]]</f>
        <v>2642.7900000000004</v>
      </c>
      <c r="L3499" s="1" t="str">
        <f>TEXT(Sales[[#This Row],[Date and Time]],"dddd")</f>
        <v>Tuesday</v>
      </c>
      <c r="M3499" s="1" t="str">
        <f>TEXT(Sales[[#This Row],[Date and Time]],"mm")</f>
        <v>04</v>
      </c>
      <c r="N3499" s="10" t="str">
        <f>TEXT(Sales[[#This Row],[Date and Time]],"mmmm")</f>
        <v>April</v>
      </c>
    </row>
    <row r="3500" spans="1:14" x14ac:dyDescent="0.3">
      <c r="A3500" s="1" t="s">
        <v>6968</v>
      </c>
      <c r="B3500" s="2">
        <v>45373.866064814814</v>
      </c>
      <c r="C3500" s="1" t="s">
        <v>3259</v>
      </c>
      <c r="D3500" s="1" t="s">
        <v>279</v>
      </c>
      <c r="E3500" s="1" t="s">
        <v>3471</v>
      </c>
      <c r="F3500" s="1" t="s">
        <v>3469</v>
      </c>
      <c r="G3500" s="1">
        <v>138.44</v>
      </c>
      <c r="H3500" s="1">
        <v>3</v>
      </c>
      <c r="I3500" s="1">
        <f>Sales[[#This Row],[Selling Price]]*H3500</f>
        <v>415.32</v>
      </c>
      <c r="J3500" s="1">
        <f>VLOOKUP(Sales[[#This Row],[Product ID]],Products[],4,0)</f>
        <v>211.71</v>
      </c>
      <c r="K3500" s="1">
        <f>Sales[[#This Row],[Total Sales]]-Sales[[#This Row],[Cost price]]</f>
        <v>203.60999999999999</v>
      </c>
      <c r="L3500" s="1" t="str">
        <f>TEXT(Sales[[#This Row],[Date and Time]],"dddd")</f>
        <v>Friday</v>
      </c>
      <c r="M3500" s="1" t="str">
        <f>TEXT(Sales[[#This Row],[Date and Time]],"mm")</f>
        <v>03</v>
      </c>
      <c r="N3500" s="10" t="str">
        <f>TEXT(Sales[[#This Row],[Date and Time]],"mmmm")</f>
        <v>March</v>
      </c>
    </row>
    <row r="3501" spans="1:14" x14ac:dyDescent="0.3">
      <c r="A3501" s="1" t="s">
        <v>6969</v>
      </c>
      <c r="B3501" s="2">
        <v>45476.594166666669</v>
      </c>
      <c r="C3501" s="1" t="s">
        <v>3395</v>
      </c>
      <c r="D3501" s="1" t="s">
        <v>211</v>
      </c>
      <c r="E3501" s="1" t="s">
        <v>3466</v>
      </c>
      <c r="F3501" s="1" t="s">
        <v>3472</v>
      </c>
      <c r="G3501" s="1">
        <v>1400.1</v>
      </c>
      <c r="H3501" s="1">
        <v>9</v>
      </c>
      <c r="I3501" s="1">
        <f>Sales[[#This Row],[Selling Price]]*H3501</f>
        <v>12600.9</v>
      </c>
      <c r="J3501" s="1">
        <f>VLOOKUP(Sales[[#This Row],[Product ID]],Products[],4,0)</f>
        <v>102.72</v>
      </c>
      <c r="K3501" s="1">
        <f>Sales[[#This Row],[Total Sales]]-Sales[[#This Row],[Cost price]]</f>
        <v>12498.18</v>
      </c>
      <c r="L3501" s="1" t="str">
        <f>TEXT(Sales[[#This Row],[Date and Time]],"dddd")</f>
        <v>Wednesday</v>
      </c>
      <c r="M3501" s="1" t="str">
        <f>TEXT(Sales[[#This Row],[Date and Time]],"mm")</f>
        <v>07</v>
      </c>
      <c r="N3501" s="10" t="str">
        <f>TEXT(Sales[[#This Row],[Date and Time]],"mmmm")</f>
        <v>July</v>
      </c>
    </row>
    <row r="3502" spans="1:14" x14ac:dyDescent="0.3">
      <c r="A3502" s="1" t="s">
        <v>6970</v>
      </c>
      <c r="B3502" s="2">
        <v>45558.996759259258</v>
      </c>
      <c r="C3502" s="1" t="s">
        <v>3381</v>
      </c>
      <c r="D3502" s="1" t="s">
        <v>3161</v>
      </c>
      <c r="E3502" s="1" t="s">
        <v>3461</v>
      </c>
      <c r="F3502" s="1" t="s">
        <v>3467</v>
      </c>
      <c r="G3502" s="1">
        <v>734.65</v>
      </c>
      <c r="H3502" s="1">
        <v>2</v>
      </c>
      <c r="I3502" s="1">
        <f>Sales[[#This Row],[Selling Price]]*H3502</f>
        <v>1469.3</v>
      </c>
      <c r="J3502" s="1">
        <f>VLOOKUP(Sales[[#This Row],[Product ID]],Products[],4,0)</f>
        <v>505.04</v>
      </c>
      <c r="K3502" s="1">
        <f>Sales[[#This Row],[Total Sales]]-Sales[[#This Row],[Cost price]]</f>
        <v>964.26</v>
      </c>
      <c r="L3502" s="1" t="str">
        <f>TEXT(Sales[[#This Row],[Date and Time]],"dddd")</f>
        <v>Monday</v>
      </c>
      <c r="M3502" s="1" t="str">
        <f>TEXT(Sales[[#This Row],[Date and Time]],"mm")</f>
        <v>09</v>
      </c>
      <c r="N3502" s="10" t="str">
        <f>TEXT(Sales[[#This Row],[Date and Time]],"mmmm")</f>
        <v>September</v>
      </c>
    </row>
    <row r="3503" spans="1:14" x14ac:dyDescent="0.3">
      <c r="A3503" s="1" t="s">
        <v>6971</v>
      </c>
      <c r="B3503" s="2">
        <v>45377.603668981479</v>
      </c>
      <c r="C3503" s="1" t="s">
        <v>3376</v>
      </c>
      <c r="D3503" s="1" t="s">
        <v>1859</v>
      </c>
      <c r="E3503" s="1" t="s">
        <v>3479</v>
      </c>
      <c r="F3503" s="1" t="s">
        <v>3472</v>
      </c>
      <c r="G3503" s="1">
        <v>1655.6</v>
      </c>
      <c r="H3503" s="1">
        <v>2</v>
      </c>
      <c r="I3503" s="1">
        <f>Sales[[#This Row],[Selling Price]]*H3503</f>
        <v>3311.2</v>
      </c>
      <c r="J3503" s="1">
        <f>VLOOKUP(Sales[[#This Row],[Product ID]],Products[],4,0)</f>
        <v>372.5</v>
      </c>
      <c r="K3503" s="1">
        <f>Sales[[#This Row],[Total Sales]]-Sales[[#This Row],[Cost price]]</f>
        <v>2938.7</v>
      </c>
      <c r="L3503" s="1" t="str">
        <f>TEXT(Sales[[#This Row],[Date and Time]],"dddd")</f>
        <v>Tuesday</v>
      </c>
      <c r="M3503" s="1" t="str">
        <f>TEXT(Sales[[#This Row],[Date and Time]],"mm")</f>
        <v>03</v>
      </c>
      <c r="N3503" s="10" t="str">
        <f>TEXT(Sales[[#This Row],[Date and Time]],"mmmm")</f>
        <v>March</v>
      </c>
    </row>
    <row r="3504" spans="1:14" x14ac:dyDescent="0.3">
      <c r="A3504" s="1" t="s">
        <v>6972</v>
      </c>
      <c r="B3504" s="2">
        <v>45523.721805555557</v>
      </c>
      <c r="C3504" s="1" t="s">
        <v>3296</v>
      </c>
      <c r="D3504" s="1" t="s">
        <v>898</v>
      </c>
      <c r="E3504" s="1" t="s">
        <v>3461</v>
      </c>
      <c r="F3504" s="1" t="s">
        <v>3476</v>
      </c>
      <c r="G3504" s="1">
        <v>1415.98</v>
      </c>
      <c r="H3504" s="1">
        <v>6</v>
      </c>
      <c r="I3504" s="1">
        <f>Sales[[#This Row],[Selling Price]]*H3504</f>
        <v>8495.880000000001</v>
      </c>
      <c r="J3504" s="1">
        <f>VLOOKUP(Sales[[#This Row],[Product ID]],Products[],4,0)</f>
        <v>587.24</v>
      </c>
      <c r="K3504" s="1">
        <f>Sales[[#This Row],[Total Sales]]-Sales[[#This Row],[Cost price]]</f>
        <v>7908.6400000000012</v>
      </c>
      <c r="L3504" s="1" t="str">
        <f>TEXT(Sales[[#This Row],[Date and Time]],"dddd")</f>
        <v>Monday</v>
      </c>
      <c r="M3504" s="1" t="str">
        <f>TEXT(Sales[[#This Row],[Date and Time]],"mm")</f>
        <v>08</v>
      </c>
      <c r="N3504" s="10" t="str">
        <f>TEXT(Sales[[#This Row],[Date and Time]],"mmmm")</f>
        <v>August</v>
      </c>
    </row>
    <row r="3505" spans="1:14" x14ac:dyDescent="0.3">
      <c r="A3505" s="1" t="s">
        <v>6973</v>
      </c>
      <c r="B3505" s="2">
        <v>45499.149942129632</v>
      </c>
      <c r="C3505" s="1" t="s">
        <v>3339</v>
      </c>
      <c r="D3505" s="1" t="s">
        <v>2730</v>
      </c>
      <c r="E3505" s="1" t="s">
        <v>3466</v>
      </c>
      <c r="F3505" s="1" t="s">
        <v>3476</v>
      </c>
      <c r="G3505" s="1">
        <v>1571.69</v>
      </c>
      <c r="H3505" s="1">
        <v>6</v>
      </c>
      <c r="I3505" s="1">
        <f>Sales[[#This Row],[Selling Price]]*H3505</f>
        <v>9430.14</v>
      </c>
      <c r="J3505" s="1">
        <f>VLOOKUP(Sales[[#This Row],[Product ID]],Products[],4,0)</f>
        <v>646.59</v>
      </c>
      <c r="K3505" s="1">
        <f>Sales[[#This Row],[Total Sales]]-Sales[[#This Row],[Cost price]]</f>
        <v>8783.5499999999993</v>
      </c>
      <c r="L3505" s="1" t="str">
        <f>TEXT(Sales[[#This Row],[Date and Time]],"dddd")</f>
        <v>Friday</v>
      </c>
      <c r="M3505" s="1" t="str">
        <f>TEXT(Sales[[#This Row],[Date and Time]],"mm")</f>
        <v>07</v>
      </c>
      <c r="N3505" s="10" t="str">
        <f>TEXT(Sales[[#This Row],[Date and Time]],"mmmm")</f>
        <v>July</v>
      </c>
    </row>
    <row r="3506" spans="1:14" x14ac:dyDescent="0.3">
      <c r="A3506" s="1" t="s">
        <v>6974</v>
      </c>
      <c r="B3506" s="2">
        <v>45364.899062500001</v>
      </c>
      <c r="C3506" s="1" t="s">
        <v>3266</v>
      </c>
      <c r="D3506" s="1" t="s">
        <v>765</v>
      </c>
      <c r="E3506" s="1" t="s">
        <v>3479</v>
      </c>
      <c r="F3506" s="1" t="s">
        <v>3476</v>
      </c>
      <c r="G3506" s="1">
        <v>1283.83</v>
      </c>
      <c r="H3506" s="1">
        <v>10</v>
      </c>
      <c r="I3506" s="1">
        <f>Sales[[#This Row],[Selling Price]]*H3506</f>
        <v>12838.3</v>
      </c>
      <c r="J3506" s="1">
        <f>VLOOKUP(Sales[[#This Row],[Product ID]],Products[],4,0)</f>
        <v>42.41</v>
      </c>
      <c r="K3506" s="1">
        <f>Sales[[#This Row],[Total Sales]]-Sales[[#This Row],[Cost price]]</f>
        <v>12795.89</v>
      </c>
      <c r="L3506" s="1" t="str">
        <f>TEXT(Sales[[#This Row],[Date and Time]],"dddd")</f>
        <v>Wednesday</v>
      </c>
      <c r="M3506" s="1" t="str">
        <f>TEXT(Sales[[#This Row],[Date and Time]],"mm")</f>
        <v>03</v>
      </c>
      <c r="N3506" s="10" t="str">
        <f>TEXT(Sales[[#This Row],[Date and Time]],"mmmm")</f>
        <v>March</v>
      </c>
    </row>
    <row r="3507" spans="1:14" x14ac:dyDescent="0.3">
      <c r="A3507" s="1" t="s">
        <v>6975</v>
      </c>
      <c r="B3507" s="2">
        <v>45479.040520833332</v>
      </c>
      <c r="C3507" s="1" t="s">
        <v>3437</v>
      </c>
      <c r="D3507" s="1" t="s">
        <v>646</v>
      </c>
      <c r="E3507" s="1" t="s">
        <v>3479</v>
      </c>
      <c r="F3507" s="1" t="s">
        <v>3476</v>
      </c>
      <c r="G3507" s="1">
        <v>1005.94</v>
      </c>
      <c r="H3507" s="1">
        <v>9</v>
      </c>
      <c r="I3507" s="1">
        <f>Sales[[#This Row],[Selling Price]]*H3507</f>
        <v>9053.4600000000009</v>
      </c>
      <c r="J3507" s="1">
        <f>VLOOKUP(Sales[[#This Row],[Product ID]],Products[],4,0)</f>
        <v>986.68</v>
      </c>
      <c r="K3507" s="1">
        <f>Sales[[#This Row],[Total Sales]]-Sales[[#This Row],[Cost price]]</f>
        <v>8066.7800000000007</v>
      </c>
      <c r="L3507" s="1" t="str">
        <f>TEXT(Sales[[#This Row],[Date and Time]],"dddd")</f>
        <v>Saturday</v>
      </c>
      <c r="M3507" s="1" t="str">
        <f>TEXT(Sales[[#This Row],[Date and Time]],"mm")</f>
        <v>07</v>
      </c>
      <c r="N3507" s="10" t="str">
        <f>TEXT(Sales[[#This Row],[Date and Time]],"mmmm")</f>
        <v>July</v>
      </c>
    </row>
    <row r="3508" spans="1:14" x14ac:dyDescent="0.3">
      <c r="A3508" s="1" t="s">
        <v>6976</v>
      </c>
      <c r="B3508" s="2">
        <v>45582.836921296293</v>
      </c>
      <c r="C3508" s="1" t="s">
        <v>3277</v>
      </c>
      <c r="D3508" s="1" t="s">
        <v>1534</v>
      </c>
      <c r="E3508" s="1" t="s">
        <v>3471</v>
      </c>
      <c r="F3508" s="1" t="s">
        <v>3472</v>
      </c>
      <c r="G3508" s="1">
        <v>1982.3</v>
      </c>
      <c r="H3508" s="1">
        <v>8</v>
      </c>
      <c r="I3508" s="1">
        <f>Sales[[#This Row],[Selling Price]]*H3508</f>
        <v>15858.4</v>
      </c>
      <c r="J3508" s="1">
        <f>VLOOKUP(Sales[[#This Row],[Product ID]],Products[],4,0)</f>
        <v>439.15</v>
      </c>
      <c r="K3508" s="1">
        <f>Sales[[#This Row],[Total Sales]]-Sales[[#This Row],[Cost price]]</f>
        <v>15419.25</v>
      </c>
      <c r="L3508" s="1" t="str">
        <f>TEXT(Sales[[#This Row],[Date and Time]],"dddd")</f>
        <v>Thursday</v>
      </c>
      <c r="M3508" s="1" t="str">
        <f>TEXT(Sales[[#This Row],[Date and Time]],"mm")</f>
        <v>10</v>
      </c>
      <c r="N3508" s="10" t="str">
        <f>TEXT(Sales[[#This Row],[Date and Time]],"mmmm")</f>
        <v>October</v>
      </c>
    </row>
    <row r="3509" spans="1:14" x14ac:dyDescent="0.3">
      <c r="A3509" s="1" t="s">
        <v>6977</v>
      </c>
      <c r="B3509" s="2">
        <v>45501.704583333332</v>
      </c>
      <c r="C3509" s="1" t="s">
        <v>3365</v>
      </c>
      <c r="D3509" s="1" t="s">
        <v>1933</v>
      </c>
      <c r="E3509" s="1" t="s">
        <v>3464</v>
      </c>
      <c r="F3509" s="1" t="s">
        <v>3476</v>
      </c>
      <c r="G3509" s="1">
        <v>759.67</v>
      </c>
      <c r="H3509" s="1">
        <v>2</v>
      </c>
      <c r="I3509" s="1">
        <f>Sales[[#This Row],[Selling Price]]*H3509</f>
        <v>1519.34</v>
      </c>
      <c r="J3509" s="1">
        <f>VLOOKUP(Sales[[#This Row],[Product ID]],Products[],4,0)</f>
        <v>104.7</v>
      </c>
      <c r="K3509" s="1">
        <f>Sales[[#This Row],[Total Sales]]-Sales[[#This Row],[Cost price]]</f>
        <v>1414.6399999999999</v>
      </c>
      <c r="L3509" s="1" t="str">
        <f>TEXT(Sales[[#This Row],[Date and Time]],"dddd")</f>
        <v>Sunday</v>
      </c>
      <c r="M3509" s="1" t="str">
        <f>TEXT(Sales[[#This Row],[Date and Time]],"mm")</f>
        <v>07</v>
      </c>
      <c r="N3509" s="10" t="str">
        <f>TEXT(Sales[[#This Row],[Date and Time]],"mmmm")</f>
        <v>July</v>
      </c>
    </row>
    <row r="3510" spans="1:14" x14ac:dyDescent="0.3">
      <c r="A3510" s="1" t="s">
        <v>6978</v>
      </c>
      <c r="B3510" s="2">
        <v>45425.655902777777</v>
      </c>
      <c r="C3510" s="1" t="s">
        <v>3298</v>
      </c>
      <c r="D3510" s="1" t="s">
        <v>1140</v>
      </c>
      <c r="E3510" s="1" t="s">
        <v>3479</v>
      </c>
      <c r="F3510" s="1" t="s">
        <v>3467</v>
      </c>
      <c r="G3510" s="1">
        <v>357.34</v>
      </c>
      <c r="H3510" s="1">
        <v>9</v>
      </c>
      <c r="I3510" s="1">
        <f>Sales[[#This Row],[Selling Price]]*H3510</f>
        <v>3216.06</v>
      </c>
      <c r="J3510" s="1">
        <f>VLOOKUP(Sales[[#This Row],[Product ID]],Products[],4,0)</f>
        <v>965.14</v>
      </c>
      <c r="K3510" s="1">
        <f>Sales[[#This Row],[Total Sales]]-Sales[[#This Row],[Cost price]]</f>
        <v>2250.92</v>
      </c>
      <c r="L3510" s="1" t="str">
        <f>TEXT(Sales[[#This Row],[Date and Time]],"dddd")</f>
        <v>Monday</v>
      </c>
      <c r="M3510" s="1" t="str">
        <f>TEXT(Sales[[#This Row],[Date and Time]],"mm")</f>
        <v>05</v>
      </c>
      <c r="N3510" s="10" t="str">
        <f>TEXT(Sales[[#This Row],[Date and Time]],"mmmm")</f>
        <v>May</v>
      </c>
    </row>
    <row r="3511" spans="1:14" x14ac:dyDescent="0.3">
      <c r="A3511" s="1" t="s">
        <v>6979</v>
      </c>
      <c r="B3511" s="2">
        <v>45383.285428240742</v>
      </c>
      <c r="C3511" s="1" t="s">
        <v>3378</v>
      </c>
      <c r="D3511" s="1" t="s">
        <v>701</v>
      </c>
      <c r="E3511" s="1" t="s">
        <v>3466</v>
      </c>
      <c r="F3511" s="1" t="s">
        <v>3472</v>
      </c>
      <c r="G3511" s="1">
        <v>926.66</v>
      </c>
      <c r="H3511" s="1">
        <v>3</v>
      </c>
      <c r="I3511" s="1">
        <f>Sales[[#This Row],[Selling Price]]*H3511</f>
        <v>2779.98</v>
      </c>
      <c r="J3511" s="1">
        <f>VLOOKUP(Sales[[#This Row],[Product ID]],Products[],4,0)</f>
        <v>358.25</v>
      </c>
      <c r="K3511" s="1">
        <f>Sales[[#This Row],[Total Sales]]-Sales[[#This Row],[Cost price]]</f>
        <v>2421.73</v>
      </c>
      <c r="L3511" s="1" t="str">
        <f>TEXT(Sales[[#This Row],[Date and Time]],"dddd")</f>
        <v>Monday</v>
      </c>
      <c r="M3511" s="1" t="str">
        <f>TEXT(Sales[[#This Row],[Date and Time]],"mm")</f>
        <v>04</v>
      </c>
      <c r="N3511" s="10" t="str">
        <f>TEXT(Sales[[#This Row],[Date and Time]],"mmmm")</f>
        <v>April</v>
      </c>
    </row>
    <row r="3512" spans="1:14" x14ac:dyDescent="0.3">
      <c r="A3512" s="1" t="s">
        <v>6980</v>
      </c>
      <c r="B3512" s="2">
        <v>45567.122314814813</v>
      </c>
      <c r="C3512" s="1" t="s">
        <v>3435</v>
      </c>
      <c r="D3512" s="1" t="s">
        <v>1464</v>
      </c>
      <c r="E3512" s="1" t="s">
        <v>3464</v>
      </c>
      <c r="F3512" s="1" t="s">
        <v>3462</v>
      </c>
      <c r="G3512" s="1">
        <v>958.96</v>
      </c>
      <c r="H3512" s="1">
        <v>5</v>
      </c>
      <c r="I3512" s="1">
        <f>Sales[[#This Row],[Selling Price]]*H3512</f>
        <v>4794.8</v>
      </c>
      <c r="J3512" s="1">
        <f>VLOOKUP(Sales[[#This Row],[Product ID]],Products[],4,0)</f>
        <v>316.27</v>
      </c>
      <c r="K3512" s="1">
        <f>Sales[[#This Row],[Total Sales]]-Sales[[#This Row],[Cost price]]</f>
        <v>4478.5300000000007</v>
      </c>
      <c r="L3512" s="1" t="str">
        <f>TEXT(Sales[[#This Row],[Date and Time]],"dddd")</f>
        <v>Wednesday</v>
      </c>
      <c r="M3512" s="1" t="str">
        <f>TEXT(Sales[[#This Row],[Date and Time]],"mm")</f>
        <v>10</v>
      </c>
      <c r="N3512" s="10" t="str">
        <f>TEXT(Sales[[#This Row],[Date and Time]],"mmmm")</f>
        <v>October</v>
      </c>
    </row>
    <row r="3513" spans="1:14" x14ac:dyDescent="0.3">
      <c r="A3513" s="1" t="s">
        <v>6981</v>
      </c>
      <c r="B3513" s="2">
        <v>45592.252314814818</v>
      </c>
      <c r="C3513" s="1" t="s">
        <v>3386</v>
      </c>
      <c r="D3513" s="1" t="s">
        <v>434</v>
      </c>
      <c r="E3513" s="1" t="s">
        <v>3466</v>
      </c>
      <c r="F3513" s="1" t="s">
        <v>3472</v>
      </c>
      <c r="G3513" s="1">
        <v>1900.66</v>
      </c>
      <c r="H3513" s="1">
        <v>10</v>
      </c>
      <c r="I3513" s="1">
        <f>Sales[[#This Row],[Selling Price]]*H3513</f>
        <v>19006.600000000002</v>
      </c>
      <c r="J3513" s="1">
        <f>VLOOKUP(Sales[[#This Row],[Product ID]],Products[],4,0)</f>
        <v>751.27</v>
      </c>
      <c r="K3513" s="1">
        <f>Sales[[#This Row],[Total Sales]]-Sales[[#This Row],[Cost price]]</f>
        <v>18255.330000000002</v>
      </c>
      <c r="L3513" s="1" t="str">
        <f>TEXT(Sales[[#This Row],[Date and Time]],"dddd")</f>
        <v>Sunday</v>
      </c>
      <c r="M3513" s="1" t="str">
        <f>TEXT(Sales[[#This Row],[Date and Time]],"mm")</f>
        <v>10</v>
      </c>
      <c r="N3513" s="10" t="str">
        <f>TEXT(Sales[[#This Row],[Date and Time]],"mmmm")</f>
        <v>October</v>
      </c>
    </row>
    <row r="3514" spans="1:14" x14ac:dyDescent="0.3">
      <c r="A3514" s="1" t="s">
        <v>6982</v>
      </c>
      <c r="B3514" s="2">
        <v>45509.380150462966</v>
      </c>
      <c r="C3514" s="1" t="s">
        <v>3311</v>
      </c>
      <c r="D3514" s="1" t="s">
        <v>404</v>
      </c>
      <c r="E3514" s="1" t="s">
        <v>3464</v>
      </c>
      <c r="F3514" s="1" t="s">
        <v>3469</v>
      </c>
      <c r="G3514" s="1">
        <v>1865</v>
      </c>
      <c r="H3514" s="1">
        <v>6</v>
      </c>
      <c r="I3514" s="1">
        <f>Sales[[#This Row],[Selling Price]]*H3514</f>
        <v>11190</v>
      </c>
      <c r="J3514" s="1">
        <f>VLOOKUP(Sales[[#This Row],[Product ID]],Products[],4,0)</f>
        <v>961.88</v>
      </c>
      <c r="K3514" s="1">
        <f>Sales[[#This Row],[Total Sales]]-Sales[[#This Row],[Cost price]]</f>
        <v>10228.120000000001</v>
      </c>
      <c r="L3514" s="1" t="str">
        <f>TEXT(Sales[[#This Row],[Date and Time]],"dddd")</f>
        <v>Monday</v>
      </c>
      <c r="M3514" s="1" t="str">
        <f>TEXT(Sales[[#This Row],[Date and Time]],"mm")</f>
        <v>08</v>
      </c>
      <c r="N3514" s="10" t="str">
        <f>TEXT(Sales[[#This Row],[Date and Time]],"mmmm")</f>
        <v>August</v>
      </c>
    </row>
    <row r="3515" spans="1:14" x14ac:dyDescent="0.3">
      <c r="A3515" s="1" t="s">
        <v>6983</v>
      </c>
      <c r="B3515" s="2">
        <v>45420.774375000001</v>
      </c>
      <c r="C3515" s="1" t="s">
        <v>3300</v>
      </c>
      <c r="D3515" s="1" t="s">
        <v>579</v>
      </c>
      <c r="E3515" s="1" t="s">
        <v>3464</v>
      </c>
      <c r="F3515" s="1" t="s">
        <v>3469</v>
      </c>
      <c r="G3515" s="1">
        <v>1667.22</v>
      </c>
      <c r="H3515" s="1">
        <v>2</v>
      </c>
      <c r="I3515" s="1">
        <f>Sales[[#This Row],[Selling Price]]*H3515</f>
        <v>3334.44</v>
      </c>
      <c r="J3515" s="1">
        <f>VLOOKUP(Sales[[#This Row],[Product ID]],Products[],4,0)</f>
        <v>762.05</v>
      </c>
      <c r="K3515" s="1">
        <f>Sales[[#This Row],[Total Sales]]-Sales[[#This Row],[Cost price]]</f>
        <v>2572.3900000000003</v>
      </c>
      <c r="L3515" s="1" t="str">
        <f>TEXT(Sales[[#This Row],[Date and Time]],"dddd")</f>
        <v>Wednesday</v>
      </c>
      <c r="M3515" s="1" t="str">
        <f>TEXT(Sales[[#This Row],[Date and Time]],"mm")</f>
        <v>05</v>
      </c>
      <c r="N3515" s="10" t="str">
        <f>TEXT(Sales[[#This Row],[Date and Time]],"mmmm")</f>
        <v>May</v>
      </c>
    </row>
    <row r="3516" spans="1:14" x14ac:dyDescent="0.3">
      <c r="A3516" s="1" t="s">
        <v>6984</v>
      </c>
      <c r="B3516" s="2">
        <v>45305.60560185185</v>
      </c>
      <c r="C3516" s="1" t="s">
        <v>3337</v>
      </c>
      <c r="D3516" s="1" t="s">
        <v>1701</v>
      </c>
      <c r="E3516" s="1" t="s">
        <v>3461</v>
      </c>
      <c r="F3516" s="1" t="s">
        <v>3469</v>
      </c>
      <c r="G3516" s="1">
        <v>937.12</v>
      </c>
      <c r="H3516" s="1">
        <v>5</v>
      </c>
      <c r="I3516" s="1">
        <f>Sales[[#This Row],[Selling Price]]*H3516</f>
        <v>4685.6000000000004</v>
      </c>
      <c r="J3516" s="1">
        <f>VLOOKUP(Sales[[#This Row],[Product ID]],Products[],4,0)</f>
        <v>899.57</v>
      </c>
      <c r="K3516" s="1">
        <f>Sales[[#This Row],[Total Sales]]-Sales[[#This Row],[Cost price]]</f>
        <v>3786.03</v>
      </c>
      <c r="L3516" s="1" t="str">
        <f>TEXT(Sales[[#This Row],[Date and Time]],"dddd")</f>
        <v>Sunday</v>
      </c>
      <c r="M3516" s="1" t="str">
        <f>TEXT(Sales[[#This Row],[Date and Time]],"mm")</f>
        <v>01</v>
      </c>
      <c r="N3516" s="10" t="str">
        <f>TEXT(Sales[[#This Row],[Date and Time]],"mmmm")</f>
        <v>January</v>
      </c>
    </row>
    <row r="3517" spans="1:14" x14ac:dyDescent="0.3">
      <c r="A3517" s="1" t="s">
        <v>6985</v>
      </c>
      <c r="B3517" s="2">
        <v>45369.816643518519</v>
      </c>
      <c r="C3517" s="1" t="s">
        <v>3351</v>
      </c>
      <c r="D3517" s="1" t="s">
        <v>1170</v>
      </c>
      <c r="E3517" s="1" t="s">
        <v>3479</v>
      </c>
      <c r="F3517" s="1" t="s">
        <v>3462</v>
      </c>
      <c r="G3517" s="1">
        <v>667.6</v>
      </c>
      <c r="H3517" s="1">
        <v>1</v>
      </c>
      <c r="I3517" s="1">
        <f>Sales[[#This Row],[Selling Price]]*H3517</f>
        <v>667.6</v>
      </c>
      <c r="J3517" s="1">
        <f>VLOOKUP(Sales[[#This Row],[Product ID]],Products[],4,0)</f>
        <v>643.29</v>
      </c>
      <c r="K3517" s="1">
        <f>Sales[[#This Row],[Total Sales]]-Sales[[#This Row],[Cost price]]</f>
        <v>24.310000000000059</v>
      </c>
      <c r="L3517" s="1" t="str">
        <f>TEXT(Sales[[#This Row],[Date and Time]],"dddd")</f>
        <v>Monday</v>
      </c>
      <c r="M3517" s="1" t="str">
        <f>TEXT(Sales[[#This Row],[Date and Time]],"mm")</f>
        <v>03</v>
      </c>
      <c r="N3517" s="10" t="str">
        <f>TEXT(Sales[[#This Row],[Date and Time]],"mmmm")</f>
        <v>March</v>
      </c>
    </row>
    <row r="3518" spans="1:14" x14ac:dyDescent="0.3">
      <c r="A3518" s="1" t="s">
        <v>6986</v>
      </c>
      <c r="B3518" s="2">
        <v>45325.204236111109</v>
      </c>
      <c r="C3518" s="1" t="s">
        <v>3231</v>
      </c>
      <c r="D3518" s="1" t="s">
        <v>805</v>
      </c>
      <c r="E3518" s="1" t="s">
        <v>3471</v>
      </c>
      <c r="F3518" s="1" t="s">
        <v>3476</v>
      </c>
      <c r="G3518" s="1">
        <v>646.23</v>
      </c>
      <c r="H3518" s="1">
        <v>10</v>
      </c>
      <c r="I3518" s="1">
        <f>Sales[[#This Row],[Selling Price]]*H3518</f>
        <v>6462.3</v>
      </c>
      <c r="J3518" s="1">
        <f>VLOOKUP(Sales[[#This Row],[Product ID]],Products[],4,0)</f>
        <v>157.37</v>
      </c>
      <c r="K3518" s="1">
        <f>Sales[[#This Row],[Total Sales]]-Sales[[#This Row],[Cost price]]</f>
        <v>6304.93</v>
      </c>
      <c r="L3518" s="1" t="str">
        <f>TEXT(Sales[[#This Row],[Date and Time]],"dddd")</f>
        <v>Saturday</v>
      </c>
      <c r="M3518" s="1" t="str">
        <f>TEXT(Sales[[#This Row],[Date and Time]],"mm")</f>
        <v>02</v>
      </c>
      <c r="N3518" s="10" t="str">
        <f>TEXT(Sales[[#This Row],[Date and Time]],"mmmm")</f>
        <v>February</v>
      </c>
    </row>
    <row r="3519" spans="1:14" x14ac:dyDescent="0.3">
      <c r="A3519" s="1" t="s">
        <v>6987</v>
      </c>
      <c r="B3519" s="2">
        <v>45433.680231481485</v>
      </c>
      <c r="C3519" s="1" t="s">
        <v>3245</v>
      </c>
      <c r="D3519" s="1" t="s">
        <v>744</v>
      </c>
      <c r="E3519" s="1" t="s">
        <v>3471</v>
      </c>
      <c r="F3519" s="1" t="s">
        <v>3467</v>
      </c>
      <c r="G3519" s="1">
        <v>1334.36</v>
      </c>
      <c r="H3519" s="1">
        <v>2</v>
      </c>
      <c r="I3519" s="1">
        <f>Sales[[#This Row],[Selling Price]]*H3519</f>
        <v>2668.72</v>
      </c>
      <c r="J3519" s="1">
        <f>VLOOKUP(Sales[[#This Row],[Product ID]],Products[],4,0)</f>
        <v>188.4</v>
      </c>
      <c r="K3519" s="1">
        <f>Sales[[#This Row],[Total Sales]]-Sales[[#This Row],[Cost price]]</f>
        <v>2480.3199999999997</v>
      </c>
      <c r="L3519" s="1" t="str">
        <f>TEXT(Sales[[#This Row],[Date and Time]],"dddd")</f>
        <v>Tuesday</v>
      </c>
      <c r="M3519" s="1" t="str">
        <f>TEXT(Sales[[#This Row],[Date and Time]],"mm")</f>
        <v>05</v>
      </c>
      <c r="N3519" s="10" t="str">
        <f>TEXT(Sales[[#This Row],[Date and Time]],"mmmm")</f>
        <v>May</v>
      </c>
    </row>
    <row r="3520" spans="1:14" x14ac:dyDescent="0.3">
      <c r="A3520" s="1" t="s">
        <v>6988</v>
      </c>
      <c r="B3520" s="2">
        <v>45392.323113425926</v>
      </c>
      <c r="C3520" s="1" t="s">
        <v>3353</v>
      </c>
      <c r="D3520" s="1" t="s">
        <v>2388</v>
      </c>
      <c r="E3520" s="1" t="s">
        <v>3466</v>
      </c>
      <c r="F3520" s="1" t="s">
        <v>3462</v>
      </c>
      <c r="G3520" s="1">
        <v>659.65</v>
      </c>
      <c r="H3520" s="1">
        <v>5</v>
      </c>
      <c r="I3520" s="1">
        <f>Sales[[#This Row],[Selling Price]]*H3520</f>
        <v>3298.25</v>
      </c>
      <c r="J3520" s="1">
        <f>VLOOKUP(Sales[[#This Row],[Product ID]],Products[],4,0)</f>
        <v>978.72</v>
      </c>
      <c r="K3520" s="1">
        <f>Sales[[#This Row],[Total Sales]]-Sales[[#This Row],[Cost price]]</f>
        <v>2319.5299999999997</v>
      </c>
      <c r="L3520" s="1" t="str">
        <f>TEXT(Sales[[#This Row],[Date and Time]],"dddd")</f>
        <v>Wednesday</v>
      </c>
      <c r="M3520" s="1" t="str">
        <f>TEXT(Sales[[#This Row],[Date and Time]],"mm")</f>
        <v>04</v>
      </c>
      <c r="N3520" s="10" t="str">
        <f>TEXT(Sales[[#This Row],[Date and Time]],"mmmm")</f>
        <v>April</v>
      </c>
    </row>
    <row r="3521" spans="1:14" x14ac:dyDescent="0.3">
      <c r="A3521" s="1" t="s">
        <v>6989</v>
      </c>
      <c r="B3521" s="2">
        <v>45487.805960648147</v>
      </c>
      <c r="C3521" s="1" t="s">
        <v>3326</v>
      </c>
      <c r="D3521" s="1" t="s">
        <v>1998</v>
      </c>
      <c r="E3521" s="1" t="s">
        <v>3466</v>
      </c>
      <c r="F3521" s="1" t="s">
        <v>3469</v>
      </c>
      <c r="G3521" s="1">
        <v>635.6</v>
      </c>
      <c r="H3521" s="1">
        <v>6</v>
      </c>
      <c r="I3521" s="1">
        <f>Sales[[#This Row],[Selling Price]]*H3521</f>
        <v>3813.6000000000004</v>
      </c>
      <c r="J3521" s="1">
        <f>VLOOKUP(Sales[[#This Row],[Product ID]],Products[],4,0)</f>
        <v>703.67</v>
      </c>
      <c r="K3521" s="1">
        <f>Sales[[#This Row],[Total Sales]]-Sales[[#This Row],[Cost price]]</f>
        <v>3109.9300000000003</v>
      </c>
      <c r="L3521" s="1" t="str">
        <f>TEXT(Sales[[#This Row],[Date and Time]],"dddd")</f>
        <v>Sunday</v>
      </c>
      <c r="M3521" s="1" t="str">
        <f>TEXT(Sales[[#This Row],[Date and Time]],"mm")</f>
        <v>07</v>
      </c>
      <c r="N3521" s="10" t="str">
        <f>TEXT(Sales[[#This Row],[Date and Time]],"mmmm")</f>
        <v>July</v>
      </c>
    </row>
    <row r="3522" spans="1:14" x14ac:dyDescent="0.3">
      <c r="A3522" s="1" t="s">
        <v>6990</v>
      </c>
      <c r="B3522" s="2">
        <v>45548.345150462963</v>
      </c>
      <c r="C3522" s="1" t="s">
        <v>3446</v>
      </c>
      <c r="D3522" s="1" t="s">
        <v>1044</v>
      </c>
      <c r="E3522" s="1" t="s">
        <v>3461</v>
      </c>
      <c r="F3522" s="1" t="s">
        <v>3472</v>
      </c>
      <c r="G3522" s="1">
        <v>1788.44</v>
      </c>
      <c r="H3522" s="1">
        <v>2</v>
      </c>
      <c r="I3522" s="1">
        <f>Sales[[#This Row],[Selling Price]]*H3522</f>
        <v>3576.88</v>
      </c>
      <c r="J3522" s="1">
        <f>VLOOKUP(Sales[[#This Row],[Product ID]],Products[],4,0)</f>
        <v>809.98</v>
      </c>
      <c r="K3522" s="1">
        <f>Sales[[#This Row],[Total Sales]]-Sales[[#This Row],[Cost price]]</f>
        <v>2766.9</v>
      </c>
      <c r="L3522" s="1" t="str">
        <f>TEXT(Sales[[#This Row],[Date and Time]],"dddd")</f>
        <v>Friday</v>
      </c>
      <c r="M3522" s="1" t="str">
        <f>TEXT(Sales[[#This Row],[Date and Time]],"mm")</f>
        <v>09</v>
      </c>
      <c r="N3522" s="10" t="str">
        <f>TEXT(Sales[[#This Row],[Date and Time]],"mmmm")</f>
        <v>September</v>
      </c>
    </row>
    <row r="3523" spans="1:14" x14ac:dyDescent="0.3">
      <c r="A3523" s="1" t="s">
        <v>6991</v>
      </c>
      <c r="B3523" s="2">
        <v>45405.784398148149</v>
      </c>
      <c r="C3523" s="1" t="s">
        <v>3332</v>
      </c>
      <c r="D3523" s="1" t="s">
        <v>1614</v>
      </c>
      <c r="E3523" s="1" t="s">
        <v>3466</v>
      </c>
      <c r="F3523" s="1" t="s">
        <v>3476</v>
      </c>
      <c r="G3523" s="1">
        <v>1997.74</v>
      </c>
      <c r="H3523" s="1">
        <v>4</v>
      </c>
      <c r="I3523" s="1">
        <f>Sales[[#This Row],[Selling Price]]*H3523</f>
        <v>7990.96</v>
      </c>
      <c r="J3523" s="1">
        <f>VLOOKUP(Sales[[#This Row],[Product ID]],Products[],4,0)</f>
        <v>348.54</v>
      </c>
      <c r="K3523" s="1">
        <f>Sales[[#This Row],[Total Sales]]-Sales[[#This Row],[Cost price]]</f>
        <v>7642.42</v>
      </c>
      <c r="L3523" s="1" t="str">
        <f>TEXT(Sales[[#This Row],[Date and Time]],"dddd")</f>
        <v>Tuesday</v>
      </c>
      <c r="M3523" s="1" t="str">
        <f>TEXT(Sales[[#This Row],[Date and Time]],"mm")</f>
        <v>04</v>
      </c>
      <c r="N3523" s="10" t="str">
        <f>TEXT(Sales[[#This Row],[Date and Time]],"mmmm")</f>
        <v>April</v>
      </c>
    </row>
    <row r="3524" spans="1:14" x14ac:dyDescent="0.3">
      <c r="A3524" s="1" t="s">
        <v>6992</v>
      </c>
      <c r="B3524" s="2">
        <v>45295.264097222222</v>
      </c>
      <c r="C3524" s="1" t="s">
        <v>3214</v>
      </c>
      <c r="D3524" s="1" t="s">
        <v>1214</v>
      </c>
      <c r="E3524" s="1" t="s">
        <v>3464</v>
      </c>
      <c r="F3524" s="1" t="s">
        <v>3469</v>
      </c>
      <c r="G3524" s="1">
        <v>1498.27</v>
      </c>
      <c r="H3524" s="1">
        <v>4</v>
      </c>
      <c r="I3524" s="1">
        <f>Sales[[#This Row],[Selling Price]]*H3524</f>
        <v>5993.08</v>
      </c>
      <c r="J3524" s="1">
        <f>VLOOKUP(Sales[[#This Row],[Product ID]],Products[],4,0)</f>
        <v>435.29</v>
      </c>
      <c r="K3524" s="1">
        <f>Sales[[#This Row],[Total Sales]]-Sales[[#This Row],[Cost price]]</f>
        <v>5557.79</v>
      </c>
      <c r="L3524" s="1" t="str">
        <f>TEXT(Sales[[#This Row],[Date and Time]],"dddd")</f>
        <v>Thursday</v>
      </c>
      <c r="M3524" s="1" t="str">
        <f>TEXT(Sales[[#This Row],[Date and Time]],"mm")</f>
        <v>01</v>
      </c>
      <c r="N3524" s="10" t="str">
        <f>TEXT(Sales[[#This Row],[Date and Time]],"mmmm")</f>
        <v>January</v>
      </c>
    </row>
    <row r="3525" spans="1:14" x14ac:dyDescent="0.3">
      <c r="A3525" s="1" t="s">
        <v>6993</v>
      </c>
      <c r="B3525" s="2">
        <v>45403.888402777775</v>
      </c>
      <c r="C3525" s="1" t="s">
        <v>3407</v>
      </c>
      <c r="D3525" s="1" t="s">
        <v>1500</v>
      </c>
      <c r="E3525" s="1" t="s">
        <v>3479</v>
      </c>
      <c r="F3525" s="1" t="s">
        <v>3476</v>
      </c>
      <c r="G3525" s="1">
        <v>511.49</v>
      </c>
      <c r="H3525" s="1">
        <v>10</v>
      </c>
      <c r="I3525" s="1">
        <f>Sales[[#This Row],[Selling Price]]*H3525</f>
        <v>5114.8999999999996</v>
      </c>
      <c r="J3525" s="1">
        <f>VLOOKUP(Sales[[#This Row],[Product ID]],Products[],4,0)</f>
        <v>37.53</v>
      </c>
      <c r="K3525" s="1">
        <f>Sales[[#This Row],[Total Sales]]-Sales[[#This Row],[Cost price]]</f>
        <v>5077.37</v>
      </c>
      <c r="L3525" s="1" t="str">
        <f>TEXT(Sales[[#This Row],[Date and Time]],"dddd")</f>
        <v>Sunday</v>
      </c>
      <c r="M3525" s="1" t="str">
        <f>TEXT(Sales[[#This Row],[Date and Time]],"mm")</f>
        <v>04</v>
      </c>
      <c r="N3525" s="10" t="str">
        <f>TEXT(Sales[[#This Row],[Date and Time]],"mmmm")</f>
        <v>April</v>
      </c>
    </row>
    <row r="3526" spans="1:14" x14ac:dyDescent="0.3">
      <c r="A3526" s="1" t="s">
        <v>6994</v>
      </c>
      <c r="B3526" s="2">
        <v>45504.530370370368</v>
      </c>
      <c r="C3526" s="1" t="s">
        <v>3276</v>
      </c>
      <c r="D3526" s="1" t="s">
        <v>1660</v>
      </c>
      <c r="E3526" s="1" t="s">
        <v>3466</v>
      </c>
      <c r="F3526" s="1" t="s">
        <v>3467</v>
      </c>
      <c r="G3526" s="1">
        <v>447.99</v>
      </c>
      <c r="H3526" s="1">
        <v>10</v>
      </c>
      <c r="I3526" s="1">
        <f>Sales[[#This Row],[Selling Price]]*H3526</f>
        <v>4479.8999999999996</v>
      </c>
      <c r="J3526" s="1">
        <f>VLOOKUP(Sales[[#This Row],[Product ID]],Products[],4,0)</f>
        <v>736.41</v>
      </c>
      <c r="K3526" s="1">
        <f>Sales[[#This Row],[Total Sales]]-Sales[[#This Row],[Cost price]]</f>
        <v>3743.49</v>
      </c>
      <c r="L3526" s="1" t="str">
        <f>TEXT(Sales[[#This Row],[Date and Time]],"dddd")</f>
        <v>Wednesday</v>
      </c>
      <c r="M3526" s="1" t="str">
        <f>TEXT(Sales[[#This Row],[Date and Time]],"mm")</f>
        <v>07</v>
      </c>
      <c r="N3526" s="10" t="str">
        <f>TEXT(Sales[[#This Row],[Date and Time]],"mmmm")</f>
        <v>July</v>
      </c>
    </row>
    <row r="3527" spans="1:14" x14ac:dyDescent="0.3">
      <c r="A3527" s="1" t="s">
        <v>6995</v>
      </c>
      <c r="B3527" s="2">
        <v>45497.318194444444</v>
      </c>
      <c r="C3527" s="1" t="s">
        <v>3302</v>
      </c>
      <c r="D3527" s="1" t="s">
        <v>1698</v>
      </c>
      <c r="E3527" s="1" t="s">
        <v>3461</v>
      </c>
      <c r="F3527" s="1" t="s">
        <v>3472</v>
      </c>
      <c r="G3527" s="1">
        <v>1088.9100000000001</v>
      </c>
      <c r="H3527" s="1">
        <v>2</v>
      </c>
      <c r="I3527" s="1">
        <f>Sales[[#This Row],[Selling Price]]*H3527</f>
        <v>2177.8200000000002</v>
      </c>
      <c r="J3527" s="1">
        <f>VLOOKUP(Sales[[#This Row],[Product ID]],Products[],4,0)</f>
        <v>71.47</v>
      </c>
      <c r="K3527" s="1">
        <f>Sales[[#This Row],[Total Sales]]-Sales[[#This Row],[Cost price]]</f>
        <v>2106.3500000000004</v>
      </c>
      <c r="L3527" s="1" t="str">
        <f>TEXT(Sales[[#This Row],[Date and Time]],"dddd")</f>
        <v>Wednesday</v>
      </c>
      <c r="M3527" s="1" t="str">
        <f>TEXT(Sales[[#This Row],[Date and Time]],"mm")</f>
        <v>07</v>
      </c>
      <c r="N3527" s="10" t="str">
        <f>TEXT(Sales[[#This Row],[Date and Time]],"mmmm")</f>
        <v>July</v>
      </c>
    </row>
    <row r="3528" spans="1:14" x14ac:dyDescent="0.3">
      <c r="A3528" s="1" t="s">
        <v>6996</v>
      </c>
      <c r="B3528" s="2">
        <v>45602.400358796294</v>
      </c>
      <c r="C3528" s="1" t="s">
        <v>3302</v>
      </c>
      <c r="D3528" s="1" t="s">
        <v>2753</v>
      </c>
      <c r="E3528" s="1" t="s">
        <v>3471</v>
      </c>
      <c r="F3528" s="1" t="s">
        <v>3469</v>
      </c>
      <c r="G3528" s="1">
        <v>380.91</v>
      </c>
      <c r="H3528" s="1">
        <v>8</v>
      </c>
      <c r="I3528" s="1">
        <f>Sales[[#This Row],[Selling Price]]*H3528</f>
        <v>3047.28</v>
      </c>
      <c r="J3528" s="1">
        <f>VLOOKUP(Sales[[#This Row],[Product ID]],Products[],4,0)</f>
        <v>71.47</v>
      </c>
      <c r="K3528" s="1">
        <f>Sales[[#This Row],[Total Sales]]-Sales[[#This Row],[Cost price]]</f>
        <v>2975.8100000000004</v>
      </c>
      <c r="L3528" s="1" t="str">
        <f>TEXT(Sales[[#This Row],[Date and Time]],"dddd")</f>
        <v>Wednesday</v>
      </c>
      <c r="M3528" s="1" t="str">
        <f>TEXT(Sales[[#This Row],[Date and Time]],"mm")</f>
        <v>11</v>
      </c>
      <c r="N3528" s="10" t="str">
        <f>TEXT(Sales[[#This Row],[Date and Time]],"mmmm")</f>
        <v>November</v>
      </c>
    </row>
    <row r="3529" spans="1:14" x14ac:dyDescent="0.3">
      <c r="A3529" s="1" t="s">
        <v>6997</v>
      </c>
      <c r="B3529" s="2">
        <v>45551.946076388886</v>
      </c>
      <c r="C3529" s="1" t="s">
        <v>3415</v>
      </c>
      <c r="D3529" s="1" t="s">
        <v>1584</v>
      </c>
      <c r="E3529" s="1" t="s">
        <v>3466</v>
      </c>
      <c r="F3529" s="1" t="s">
        <v>3462</v>
      </c>
      <c r="G3529" s="1">
        <v>1005.85</v>
      </c>
      <c r="H3529" s="1">
        <v>1</v>
      </c>
      <c r="I3529" s="1">
        <f>Sales[[#This Row],[Selling Price]]*H3529</f>
        <v>1005.85</v>
      </c>
      <c r="J3529" s="1">
        <f>VLOOKUP(Sales[[#This Row],[Product ID]],Products[],4,0)</f>
        <v>109.48</v>
      </c>
      <c r="K3529" s="1">
        <f>Sales[[#This Row],[Total Sales]]-Sales[[#This Row],[Cost price]]</f>
        <v>896.37</v>
      </c>
      <c r="L3529" s="1" t="str">
        <f>TEXT(Sales[[#This Row],[Date and Time]],"dddd")</f>
        <v>Monday</v>
      </c>
      <c r="M3529" s="1" t="str">
        <f>TEXT(Sales[[#This Row],[Date and Time]],"mm")</f>
        <v>09</v>
      </c>
      <c r="N3529" s="10" t="str">
        <f>TEXT(Sales[[#This Row],[Date and Time]],"mmmm")</f>
        <v>September</v>
      </c>
    </row>
    <row r="3530" spans="1:14" x14ac:dyDescent="0.3">
      <c r="A3530" s="1" t="s">
        <v>6998</v>
      </c>
      <c r="B3530" s="2">
        <v>45401.645358796297</v>
      </c>
      <c r="C3530" s="1" t="s">
        <v>3340</v>
      </c>
      <c r="D3530" s="1" t="s">
        <v>2515</v>
      </c>
      <c r="E3530" s="1" t="s">
        <v>3466</v>
      </c>
      <c r="F3530" s="1" t="s">
        <v>3462</v>
      </c>
      <c r="G3530" s="1">
        <v>68.97</v>
      </c>
      <c r="H3530" s="1">
        <v>5</v>
      </c>
      <c r="I3530" s="1">
        <f>Sales[[#This Row],[Selling Price]]*H3530</f>
        <v>344.85</v>
      </c>
      <c r="J3530" s="1">
        <f>VLOOKUP(Sales[[#This Row],[Product ID]],Products[],4,0)</f>
        <v>834.4</v>
      </c>
      <c r="K3530" s="1">
        <f>Sales[[#This Row],[Total Sales]]-Sales[[#This Row],[Cost price]]</f>
        <v>-489.54999999999995</v>
      </c>
      <c r="L3530" s="1" t="str">
        <f>TEXT(Sales[[#This Row],[Date and Time]],"dddd")</f>
        <v>Friday</v>
      </c>
      <c r="M3530" s="1" t="str">
        <f>TEXT(Sales[[#This Row],[Date and Time]],"mm")</f>
        <v>04</v>
      </c>
      <c r="N3530" s="10" t="str">
        <f>TEXT(Sales[[#This Row],[Date and Time]],"mmmm")</f>
        <v>April</v>
      </c>
    </row>
    <row r="3531" spans="1:14" x14ac:dyDescent="0.3">
      <c r="A3531" s="1" t="s">
        <v>6999</v>
      </c>
      <c r="B3531" s="2">
        <v>45450.215289351851</v>
      </c>
      <c r="C3531" s="1" t="s">
        <v>3333</v>
      </c>
      <c r="D3531" s="1" t="s">
        <v>2526</v>
      </c>
      <c r="E3531" s="1" t="s">
        <v>3471</v>
      </c>
      <c r="F3531" s="1" t="s">
        <v>3467</v>
      </c>
      <c r="G3531" s="1">
        <v>651.27</v>
      </c>
      <c r="H3531" s="1">
        <v>9</v>
      </c>
      <c r="I3531" s="1">
        <f>Sales[[#This Row],[Selling Price]]*H3531</f>
        <v>5861.43</v>
      </c>
      <c r="J3531" s="1">
        <f>VLOOKUP(Sales[[#This Row],[Product ID]],Products[],4,0)</f>
        <v>783.02</v>
      </c>
      <c r="K3531" s="1">
        <f>Sales[[#This Row],[Total Sales]]-Sales[[#This Row],[Cost price]]</f>
        <v>5078.41</v>
      </c>
      <c r="L3531" s="1" t="str">
        <f>TEXT(Sales[[#This Row],[Date and Time]],"dddd")</f>
        <v>Friday</v>
      </c>
      <c r="M3531" s="1" t="str">
        <f>TEXT(Sales[[#This Row],[Date and Time]],"mm")</f>
        <v>06</v>
      </c>
      <c r="N3531" s="10" t="str">
        <f>TEXT(Sales[[#This Row],[Date and Time]],"mmmm")</f>
        <v>June</v>
      </c>
    </row>
    <row r="3532" spans="1:14" x14ac:dyDescent="0.3">
      <c r="A3532" s="1" t="s">
        <v>7000</v>
      </c>
      <c r="B3532" s="2">
        <v>45380.28628472222</v>
      </c>
      <c r="C3532" s="1" t="s">
        <v>3435</v>
      </c>
      <c r="D3532" s="1" t="s">
        <v>1918</v>
      </c>
      <c r="E3532" s="1" t="s">
        <v>3471</v>
      </c>
      <c r="F3532" s="1" t="s">
        <v>3467</v>
      </c>
      <c r="G3532" s="1">
        <v>1797.53</v>
      </c>
      <c r="H3532" s="1">
        <v>5</v>
      </c>
      <c r="I3532" s="1">
        <f>Sales[[#This Row],[Selling Price]]*H3532</f>
        <v>8987.65</v>
      </c>
      <c r="J3532" s="1">
        <f>VLOOKUP(Sales[[#This Row],[Product ID]],Products[],4,0)</f>
        <v>316.27</v>
      </c>
      <c r="K3532" s="1">
        <f>Sales[[#This Row],[Total Sales]]-Sales[[#This Row],[Cost price]]</f>
        <v>8671.3799999999992</v>
      </c>
      <c r="L3532" s="1" t="str">
        <f>TEXT(Sales[[#This Row],[Date and Time]],"dddd")</f>
        <v>Friday</v>
      </c>
      <c r="M3532" s="1" t="str">
        <f>TEXT(Sales[[#This Row],[Date and Time]],"mm")</f>
        <v>03</v>
      </c>
      <c r="N3532" s="10" t="str">
        <f>TEXT(Sales[[#This Row],[Date and Time]],"mmmm")</f>
        <v>March</v>
      </c>
    </row>
    <row r="3533" spans="1:14" x14ac:dyDescent="0.3">
      <c r="A3533" s="1" t="s">
        <v>7001</v>
      </c>
      <c r="B3533" s="2">
        <v>45378.80159722222</v>
      </c>
      <c r="C3533" s="1" t="s">
        <v>3329</v>
      </c>
      <c r="D3533" s="1" t="s">
        <v>2789</v>
      </c>
      <c r="E3533" s="1" t="s">
        <v>3461</v>
      </c>
      <c r="F3533" s="1" t="s">
        <v>3476</v>
      </c>
      <c r="G3533" s="1">
        <v>459.17</v>
      </c>
      <c r="H3533" s="1">
        <v>1</v>
      </c>
      <c r="I3533" s="1">
        <f>Sales[[#This Row],[Selling Price]]*H3533</f>
        <v>459.17</v>
      </c>
      <c r="J3533" s="1">
        <f>VLOOKUP(Sales[[#This Row],[Product ID]],Products[],4,0)</f>
        <v>596.91999999999996</v>
      </c>
      <c r="K3533" s="1">
        <f>Sales[[#This Row],[Total Sales]]-Sales[[#This Row],[Cost price]]</f>
        <v>-137.74999999999994</v>
      </c>
      <c r="L3533" s="1" t="str">
        <f>TEXT(Sales[[#This Row],[Date and Time]],"dddd")</f>
        <v>Wednesday</v>
      </c>
      <c r="M3533" s="1" t="str">
        <f>TEXT(Sales[[#This Row],[Date and Time]],"mm")</f>
        <v>03</v>
      </c>
      <c r="N3533" s="10" t="str">
        <f>TEXT(Sales[[#This Row],[Date and Time]],"mmmm")</f>
        <v>March</v>
      </c>
    </row>
    <row r="3534" spans="1:14" x14ac:dyDescent="0.3">
      <c r="A3534" s="1" t="s">
        <v>7002</v>
      </c>
      <c r="B3534" s="2">
        <v>45543.541354166664</v>
      </c>
      <c r="C3534" s="1" t="s">
        <v>3335</v>
      </c>
      <c r="D3534" s="1" t="s">
        <v>2626</v>
      </c>
      <c r="E3534" s="1" t="s">
        <v>3461</v>
      </c>
      <c r="F3534" s="1" t="s">
        <v>3469</v>
      </c>
      <c r="G3534" s="1">
        <v>1814.1</v>
      </c>
      <c r="H3534" s="1">
        <v>1</v>
      </c>
      <c r="I3534" s="1">
        <f>Sales[[#This Row],[Selling Price]]*H3534</f>
        <v>1814.1</v>
      </c>
      <c r="J3534" s="1">
        <f>VLOOKUP(Sales[[#This Row],[Product ID]],Products[],4,0)</f>
        <v>303.60000000000002</v>
      </c>
      <c r="K3534" s="1">
        <f>Sales[[#This Row],[Total Sales]]-Sales[[#This Row],[Cost price]]</f>
        <v>1510.5</v>
      </c>
      <c r="L3534" s="1" t="str">
        <f>TEXT(Sales[[#This Row],[Date and Time]],"dddd")</f>
        <v>Sunday</v>
      </c>
      <c r="M3534" s="1" t="str">
        <f>TEXT(Sales[[#This Row],[Date and Time]],"mm")</f>
        <v>09</v>
      </c>
      <c r="N3534" s="10" t="str">
        <f>TEXT(Sales[[#This Row],[Date and Time]],"mmmm")</f>
        <v>September</v>
      </c>
    </row>
    <row r="3535" spans="1:14" x14ac:dyDescent="0.3">
      <c r="A3535" s="1" t="s">
        <v>7003</v>
      </c>
      <c r="B3535" s="2">
        <v>45477.012141203704</v>
      </c>
      <c r="C3535" s="1" t="s">
        <v>3299</v>
      </c>
      <c r="D3535" s="1" t="s">
        <v>1837</v>
      </c>
      <c r="E3535" s="1" t="s">
        <v>3461</v>
      </c>
      <c r="F3535" s="1" t="s">
        <v>3472</v>
      </c>
      <c r="G3535" s="1">
        <v>835.22</v>
      </c>
      <c r="H3535" s="1">
        <v>4</v>
      </c>
      <c r="I3535" s="1">
        <f>Sales[[#This Row],[Selling Price]]*H3535</f>
        <v>3340.88</v>
      </c>
      <c r="J3535" s="1">
        <f>VLOOKUP(Sales[[#This Row],[Product ID]],Products[],4,0)</f>
        <v>401.98</v>
      </c>
      <c r="K3535" s="1">
        <f>Sales[[#This Row],[Total Sales]]-Sales[[#This Row],[Cost price]]</f>
        <v>2938.9</v>
      </c>
      <c r="L3535" s="1" t="str">
        <f>TEXT(Sales[[#This Row],[Date and Time]],"dddd")</f>
        <v>Thursday</v>
      </c>
      <c r="M3535" s="1" t="str">
        <f>TEXT(Sales[[#This Row],[Date and Time]],"mm")</f>
        <v>07</v>
      </c>
      <c r="N3535" s="10" t="str">
        <f>TEXT(Sales[[#This Row],[Date and Time]],"mmmm")</f>
        <v>July</v>
      </c>
    </row>
    <row r="3536" spans="1:14" x14ac:dyDescent="0.3">
      <c r="A3536" s="1" t="s">
        <v>7004</v>
      </c>
      <c r="B3536" s="2">
        <v>45353.75953703704</v>
      </c>
      <c r="C3536" s="1" t="s">
        <v>3315</v>
      </c>
      <c r="D3536" s="1" t="s">
        <v>530</v>
      </c>
      <c r="E3536" s="1" t="s">
        <v>3471</v>
      </c>
      <c r="F3536" s="1" t="s">
        <v>3472</v>
      </c>
      <c r="G3536" s="1">
        <v>1277.32</v>
      </c>
      <c r="H3536" s="1">
        <v>3</v>
      </c>
      <c r="I3536" s="1">
        <f>Sales[[#This Row],[Selling Price]]*H3536</f>
        <v>3831.96</v>
      </c>
      <c r="J3536" s="1">
        <f>VLOOKUP(Sales[[#This Row],[Product ID]],Products[],4,0)</f>
        <v>90.98</v>
      </c>
      <c r="K3536" s="1">
        <f>Sales[[#This Row],[Total Sales]]-Sales[[#This Row],[Cost price]]</f>
        <v>3740.98</v>
      </c>
      <c r="L3536" s="1" t="str">
        <f>TEXT(Sales[[#This Row],[Date and Time]],"dddd")</f>
        <v>Saturday</v>
      </c>
      <c r="M3536" s="1" t="str">
        <f>TEXT(Sales[[#This Row],[Date and Time]],"mm")</f>
        <v>03</v>
      </c>
      <c r="N3536" s="10" t="str">
        <f>TEXT(Sales[[#This Row],[Date and Time]],"mmmm")</f>
        <v>March</v>
      </c>
    </row>
    <row r="3537" spans="1:14" x14ac:dyDescent="0.3">
      <c r="A3537" s="1" t="s">
        <v>7005</v>
      </c>
      <c r="B3537" s="2">
        <v>45319.256145833337</v>
      </c>
      <c r="C3537" s="1" t="s">
        <v>3322</v>
      </c>
      <c r="D3537" s="1" t="s">
        <v>2831</v>
      </c>
      <c r="E3537" s="1" t="s">
        <v>3464</v>
      </c>
      <c r="F3537" s="1" t="s">
        <v>3467</v>
      </c>
      <c r="G3537" s="1">
        <v>877.34</v>
      </c>
      <c r="H3537" s="1">
        <v>2</v>
      </c>
      <c r="I3537" s="1">
        <f>Sales[[#This Row],[Selling Price]]*H3537</f>
        <v>1754.68</v>
      </c>
      <c r="J3537" s="1">
        <f>VLOOKUP(Sales[[#This Row],[Product ID]],Products[],4,0)</f>
        <v>35.22</v>
      </c>
      <c r="K3537" s="1">
        <f>Sales[[#This Row],[Total Sales]]-Sales[[#This Row],[Cost price]]</f>
        <v>1719.46</v>
      </c>
      <c r="L3537" s="1" t="str">
        <f>TEXT(Sales[[#This Row],[Date and Time]],"dddd")</f>
        <v>Sunday</v>
      </c>
      <c r="M3537" s="1" t="str">
        <f>TEXT(Sales[[#This Row],[Date and Time]],"mm")</f>
        <v>01</v>
      </c>
      <c r="N3537" s="10" t="str">
        <f>TEXT(Sales[[#This Row],[Date and Time]],"mmmm")</f>
        <v>January</v>
      </c>
    </row>
    <row r="3538" spans="1:14" x14ac:dyDescent="0.3">
      <c r="A3538" s="1" t="s">
        <v>7006</v>
      </c>
      <c r="B3538" s="2">
        <v>45416.669131944444</v>
      </c>
      <c r="C3538" s="1" t="s">
        <v>3448</v>
      </c>
      <c r="D3538" s="1" t="s">
        <v>2592</v>
      </c>
      <c r="E3538" s="1" t="s">
        <v>3461</v>
      </c>
      <c r="F3538" s="1" t="s">
        <v>3462</v>
      </c>
      <c r="G3538" s="1">
        <v>1415.14</v>
      </c>
      <c r="H3538" s="1">
        <v>4</v>
      </c>
      <c r="I3538" s="1">
        <f>Sales[[#This Row],[Selling Price]]*H3538</f>
        <v>5660.56</v>
      </c>
      <c r="J3538" s="1">
        <f>VLOOKUP(Sales[[#This Row],[Product ID]],Products[],4,0)</f>
        <v>955.51</v>
      </c>
      <c r="K3538" s="1">
        <f>Sales[[#This Row],[Total Sales]]-Sales[[#This Row],[Cost price]]</f>
        <v>4705.05</v>
      </c>
      <c r="L3538" s="1" t="str">
        <f>TEXT(Sales[[#This Row],[Date and Time]],"dddd")</f>
        <v>Saturday</v>
      </c>
      <c r="M3538" s="1" t="str">
        <f>TEXT(Sales[[#This Row],[Date and Time]],"mm")</f>
        <v>05</v>
      </c>
      <c r="N3538" s="10" t="str">
        <f>TEXT(Sales[[#This Row],[Date and Time]],"mmmm")</f>
        <v>May</v>
      </c>
    </row>
    <row r="3539" spans="1:14" x14ac:dyDescent="0.3">
      <c r="A3539" s="1" t="s">
        <v>7007</v>
      </c>
      <c r="B3539" s="2">
        <v>45406.38113425926</v>
      </c>
      <c r="C3539" s="1" t="s">
        <v>3371</v>
      </c>
      <c r="D3539" s="1" t="s">
        <v>3175</v>
      </c>
      <c r="E3539" s="1" t="s">
        <v>3461</v>
      </c>
      <c r="F3539" s="1" t="s">
        <v>3469</v>
      </c>
      <c r="G3539" s="1">
        <v>1295.52</v>
      </c>
      <c r="H3539" s="1">
        <v>7</v>
      </c>
      <c r="I3539" s="1">
        <f>Sales[[#This Row],[Selling Price]]*H3539</f>
        <v>9068.64</v>
      </c>
      <c r="J3539" s="1">
        <f>VLOOKUP(Sales[[#This Row],[Product ID]],Products[],4,0)</f>
        <v>370.52</v>
      </c>
      <c r="K3539" s="1">
        <f>Sales[[#This Row],[Total Sales]]-Sales[[#This Row],[Cost price]]</f>
        <v>8698.119999999999</v>
      </c>
      <c r="L3539" s="1" t="str">
        <f>TEXT(Sales[[#This Row],[Date and Time]],"dddd")</f>
        <v>Wednesday</v>
      </c>
      <c r="M3539" s="1" t="str">
        <f>TEXT(Sales[[#This Row],[Date and Time]],"mm")</f>
        <v>04</v>
      </c>
      <c r="N3539" s="10" t="str">
        <f>TEXT(Sales[[#This Row],[Date and Time]],"mmmm")</f>
        <v>April</v>
      </c>
    </row>
    <row r="3540" spans="1:14" x14ac:dyDescent="0.3">
      <c r="A3540" s="1" t="s">
        <v>7008</v>
      </c>
      <c r="B3540" s="2">
        <v>45525.546539351853</v>
      </c>
      <c r="C3540" s="1" t="s">
        <v>3332</v>
      </c>
      <c r="D3540" s="1" t="s">
        <v>1869</v>
      </c>
      <c r="E3540" s="1" t="s">
        <v>3479</v>
      </c>
      <c r="F3540" s="1" t="s">
        <v>3476</v>
      </c>
      <c r="G3540" s="1">
        <v>1080.5999999999999</v>
      </c>
      <c r="H3540" s="1">
        <v>8</v>
      </c>
      <c r="I3540" s="1">
        <f>Sales[[#This Row],[Selling Price]]*H3540</f>
        <v>8644.7999999999993</v>
      </c>
      <c r="J3540" s="1">
        <f>VLOOKUP(Sales[[#This Row],[Product ID]],Products[],4,0)</f>
        <v>348.54</v>
      </c>
      <c r="K3540" s="1">
        <f>Sales[[#This Row],[Total Sales]]-Sales[[#This Row],[Cost price]]</f>
        <v>8296.2599999999984</v>
      </c>
      <c r="L3540" s="1" t="str">
        <f>TEXT(Sales[[#This Row],[Date and Time]],"dddd")</f>
        <v>Wednesday</v>
      </c>
      <c r="M3540" s="1" t="str">
        <f>TEXT(Sales[[#This Row],[Date and Time]],"mm")</f>
        <v>08</v>
      </c>
      <c r="N3540" s="10" t="str">
        <f>TEXT(Sales[[#This Row],[Date and Time]],"mmmm")</f>
        <v>August</v>
      </c>
    </row>
    <row r="3541" spans="1:14" x14ac:dyDescent="0.3">
      <c r="A3541" s="1" t="s">
        <v>7009</v>
      </c>
      <c r="B3541" s="2">
        <v>45359.992268518516</v>
      </c>
      <c r="C3541" s="1" t="s">
        <v>3372</v>
      </c>
      <c r="D3541" s="1" t="s">
        <v>2635</v>
      </c>
      <c r="E3541" s="1" t="s">
        <v>3464</v>
      </c>
      <c r="F3541" s="1" t="s">
        <v>3467</v>
      </c>
      <c r="G3541" s="1">
        <v>1192.04</v>
      </c>
      <c r="H3541" s="1">
        <v>9</v>
      </c>
      <c r="I3541" s="1">
        <f>Sales[[#This Row],[Selling Price]]*H3541</f>
        <v>10728.36</v>
      </c>
      <c r="J3541" s="1">
        <f>VLOOKUP(Sales[[#This Row],[Product ID]],Products[],4,0)</f>
        <v>415.38</v>
      </c>
      <c r="K3541" s="1">
        <f>Sales[[#This Row],[Total Sales]]-Sales[[#This Row],[Cost price]]</f>
        <v>10312.980000000001</v>
      </c>
      <c r="L3541" s="1" t="str">
        <f>TEXT(Sales[[#This Row],[Date and Time]],"dddd")</f>
        <v>Friday</v>
      </c>
      <c r="M3541" s="1" t="str">
        <f>TEXT(Sales[[#This Row],[Date and Time]],"mm")</f>
        <v>03</v>
      </c>
      <c r="N3541" s="10" t="str">
        <f>TEXT(Sales[[#This Row],[Date and Time]],"mmmm")</f>
        <v>March</v>
      </c>
    </row>
    <row r="3542" spans="1:14" x14ac:dyDescent="0.3">
      <c r="A3542" s="1" t="s">
        <v>7010</v>
      </c>
      <c r="B3542" s="2">
        <v>45497.477395833332</v>
      </c>
      <c r="C3542" s="1" t="s">
        <v>3427</v>
      </c>
      <c r="D3542" s="1" t="s">
        <v>2910</v>
      </c>
      <c r="E3542" s="1" t="s">
        <v>3479</v>
      </c>
      <c r="F3542" s="1" t="s">
        <v>3469</v>
      </c>
      <c r="G3542" s="1">
        <v>525.27</v>
      </c>
      <c r="H3542" s="1">
        <v>2</v>
      </c>
      <c r="I3542" s="1">
        <f>Sales[[#This Row],[Selling Price]]*H3542</f>
        <v>1050.54</v>
      </c>
      <c r="J3542" s="1">
        <f>VLOOKUP(Sales[[#This Row],[Product ID]],Products[],4,0)</f>
        <v>348.26</v>
      </c>
      <c r="K3542" s="1">
        <f>Sales[[#This Row],[Total Sales]]-Sales[[#This Row],[Cost price]]</f>
        <v>702.28</v>
      </c>
      <c r="L3542" s="1" t="str">
        <f>TEXT(Sales[[#This Row],[Date and Time]],"dddd")</f>
        <v>Wednesday</v>
      </c>
      <c r="M3542" s="1" t="str">
        <f>TEXT(Sales[[#This Row],[Date and Time]],"mm")</f>
        <v>07</v>
      </c>
      <c r="N3542" s="10" t="str">
        <f>TEXT(Sales[[#This Row],[Date and Time]],"mmmm")</f>
        <v>July</v>
      </c>
    </row>
    <row r="3543" spans="1:14" x14ac:dyDescent="0.3">
      <c r="A3543" s="1" t="s">
        <v>7011</v>
      </c>
      <c r="B3543" s="2">
        <v>45382.340740740743</v>
      </c>
      <c r="C3543" s="1" t="s">
        <v>3276</v>
      </c>
      <c r="D3543" s="1" t="s">
        <v>453</v>
      </c>
      <c r="E3543" s="1" t="s">
        <v>3464</v>
      </c>
      <c r="F3543" s="1" t="s">
        <v>3476</v>
      </c>
      <c r="G3543" s="1">
        <v>1785.84</v>
      </c>
      <c r="H3543" s="1">
        <v>9</v>
      </c>
      <c r="I3543" s="1">
        <f>Sales[[#This Row],[Selling Price]]*H3543</f>
        <v>16072.56</v>
      </c>
      <c r="J3543" s="1">
        <f>VLOOKUP(Sales[[#This Row],[Product ID]],Products[],4,0)</f>
        <v>736.41</v>
      </c>
      <c r="K3543" s="1">
        <f>Sales[[#This Row],[Total Sales]]-Sales[[#This Row],[Cost price]]</f>
        <v>15336.15</v>
      </c>
      <c r="L3543" s="1" t="str">
        <f>TEXT(Sales[[#This Row],[Date and Time]],"dddd")</f>
        <v>Sunday</v>
      </c>
      <c r="M3543" s="1" t="str">
        <f>TEXT(Sales[[#This Row],[Date and Time]],"mm")</f>
        <v>03</v>
      </c>
      <c r="N3543" s="10" t="str">
        <f>TEXT(Sales[[#This Row],[Date and Time]],"mmmm")</f>
        <v>March</v>
      </c>
    </row>
    <row r="3544" spans="1:14" x14ac:dyDescent="0.3">
      <c r="A3544" s="1" t="s">
        <v>7012</v>
      </c>
      <c r="B3544" s="2">
        <v>45577.965104166666</v>
      </c>
      <c r="C3544" s="1" t="s">
        <v>3357</v>
      </c>
      <c r="D3544" s="1" t="s">
        <v>1611</v>
      </c>
      <c r="E3544" s="1" t="s">
        <v>3479</v>
      </c>
      <c r="F3544" s="1" t="s">
        <v>3467</v>
      </c>
      <c r="G3544" s="1">
        <v>1291.72</v>
      </c>
      <c r="H3544" s="1">
        <v>3</v>
      </c>
      <c r="I3544" s="1">
        <f>Sales[[#This Row],[Selling Price]]*H3544</f>
        <v>3875.16</v>
      </c>
      <c r="J3544" s="1">
        <f>VLOOKUP(Sales[[#This Row],[Product ID]],Products[],4,0)</f>
        <v>305.49</v>
      </c>
      <c r="K3544" s="1">
        <f>Sales[[#This Row],[Total Sales]]-Sales[[#This Row],[Cost price]]</f>
        <v>3569.67</v>
      </c>
      <c r="L3544" s="1" t="str">
        <f>TEXT(Sales[[#This Row],[Date and Time]],"dddd")</f>
        <v>Saturday</v>
      </c>
      <c r="M3544" s="1" t="str">
        <f>TEXT(Sales[[#This Row],[Date and Time]],"mm")</f>
        <v>10</v>
      </c>
      <c r="N3544" s="10" t="str">
        <f>TEXT(Sales[[#This Row],[Date and Time]],"mmmm")</f>
        <v>October</v>
      </c>
    </row>
    <row r="3545" spans="1:14" x14ac:dyDescent="0.3">
      <c r="A3545" s="1" t="s">
        <v>7013</v>
      </c>
      <c r="B3545" s="2">
        <v>45469.66578703704</v>
      </c>
      <c r="C3545" s="1" t="s">
        <v>3234</v>
      </c>
      <c r="D3545" s="1" t="s">
        <v>2322</v>
      </c>
      <c r="E3545" s="1" t="s">
        <v>3464</v>
      </c>
      <c r="F3545" s="1" t="s">
        <v>3462</v>
      </c>
      <c r="G3545" s="1">
        <v>1863.64</v>
      </c>
      <c r="H3545" s="1">
        <v>10</v>
      </c>
      <c r="I3545" s="1">
        <f>Sales[[#This Row],[Selling Price]]*H3545</f>
        <v>18636.400000000001</v>
      </c>
      <c r="J3545" s="1">
        <f>VLOOKUP(Sales[[#This Row],[Product ID]],Products[],4,0)</f>
        <v>851.56</v>
      </c>
      <c r="K3545" s="1">
        <f>Sales[[#This Row],[Total Sales]]-Sales[[#This Row],[Cost price]]</f>
        <v>17784.84</v>
      </c>
      <c r="L3545" s="1" t="str">
        <f>TEXT(Sales[[#This Row],[Date and Time]],"dddd")</f>
        <v>Wednesday</v>
      </c>
      <c r="M3545" s="1" t="str">
        <f>TEXT(Sales[[#This Row],[Date and Time]],"mm")</f>
        <v>06</v>
      </c>
      <c r="N3545" s="10" t="str">
        <f>TEXT(Sales[[#This Row],[Date and Time]],"mmmm")</f>
        <v>June</v>
      </c>
    </row>
    <row r="3546" spans="1:14" x14ac:dyDescent="0.3">
      <c r="A3546" s="1" t="s">
        <v>7014</v>
      </c>
      <c r="B3546" s="2">
        <v>45349.728148148148</v>
      </c>
      <c r="C3546" s="1" t="s">
        <v>3349</v>
      </c>
      <c r="D3546" s="1" t="s">
        <v>692</v>
      </c>
      <c r="E3546" s="1" t="s">
        <v>3479</v>
      </c>
      <c r="F3546" s="1" t="s">
        <v>3462</v>
      </c>
      <c r="G3546" s="1">
        <v>906.2</v>
      </c>
      <c r="H3546" s="1">
        <v>5</v>
      </c>
      <c r="I3546" s="1">
        <f>Sales[[#This Row],[Selling Price]]*H3546</f>
        <v>4531</v>
      </c>
      <c r="J3546" s="1">
        <f>VLOOKUP(Sales[[#This Row],[Product ID]],Products[],4,0)</f>
        <v>746.04</v>
      </c>
      <c r="K3546" s="1">
        <f>Sales[[#This Row],[Total Sales]]-Sales[[#This Row],[Cost price]]</f>
        <v>3784.96</v>
      </c>
      <c r="L3546" s="1" t="str">
        <f>TEXT(Sales[[#This Row],[Date and Time]],"dddd")</f>
        <v>Tuesday</v>
      </c>
      <c r="M3546" s="1" t="str">
        <f>TEXT(Sales[[#This Row],[Date and Time]],"mm")</f>
        <v>02</v>
      </c>
      <c r="N3546" s="10" t="str">
        <f>TEXT(Sales[[#This Row],[Date and Time]],"mmmm")</f>
        <v>February</v>
      </c>
    </row>
    <row r="3547" spans="1:14" x14ac:dyDescent="0.3">
      <c r="A3547" s="1" t="s">
        <v>7015</v>
      </c>
      <c r="B3547" s="2">
        <v>45371.682800925926</v>
      </c>
      <c r="C3547" s="1" t="s">
        <v>3259</v>
      </c>
      <c r="D3547" s="1" t="s">
        <v>2213</v>
      </c>
      <c r="E3547" s="1" t="s">
        <v>3461</v>
      </c>
      <c r="F3547" s="1" t="s">
        <v>3462</v>
      </c>
      <c r="G3547" s="1">
        <v>929.85</v>
      </c>
      <c r="H3547" s="1">
        <v>5</v>
      </c>
      <c r="I3547" s="1">
        <f>Sales[[#This Row],[Selling Price]]*H3547</f>
        <v>4649.25</v>
      </c>
      <c r="J3547" s="1">
        <f>VLOOKUP(Sales[[#This Row],[Product ID]],Products[],4,0)</f>
        <v>211.71</v>
      </c>
      <c r="K3547" s="1">
        <f>Sales[[#This Row],[Total Sales]]-Sales[[#This Row],[Cost price]]</f>
        <v>4437.54</v>
      </c>
      <c r="L3547" s="1" t="str">
        <f>TEXT(Sales[[#This Row],[Date and Time]],"dddd")</f>
        <v>Wednesday</v>
      </c>
      <c r="M3547" s="1" t="str">
        <f>TEXT(Sales[[#This Row],[Date and Time]],"mm")</f>
        <v>03</v>
      </c>
      <c r="N3547" s="10" t="str">
        <f>TEXT(Sales[[#This Row],[Date and Time]],"mmmm")</f>
        <v>March</v>
      </c>
    </row>
    <row r="3548" spans="1:14" x14ac:dyDescent="0.3">
      <c r="A3548" s="1" t="s">
        <v>7016</v>
      </c>
      <c r="B3548" s="2">
        <v>45439.560960648145</v>
      </c>
      <c r="C3548" s="1" t="s">
        <v>3361</v>
      </c>
      <c r="D3548" s="1" t="s">
        <v>2273</v>
      </c>
      <c r="E3548" s="1" t="s">
        <v>3461</v>
      </c>
      <c r="F3548" s="1" t="s">
        <v>3467</v>
      </c>
      <c r="G3548" s="1">
        <v>928.35</v>
      </c>
      <c r="H3548" s="1">
        <v>1</v>
      </c>
      <c r="I3548" s="1">
        <f>Sales[[#This Row],[Selling Price]]*H3548</f>
        <v>928.35</v>
      </c>
      <c r="J3548" s="1">
        <f>VLOOKUP(Sales[[#This Row],[Product ID]],Products[],4,0)</f>
        <v>188.08</v>
      </c>
      <c r="K3548" s="1">
        <f>Sales[[#This Row],[Total Sales]]-Sales[[#This Row],[Cost price]]</f>
        <v>740.27</v>
      </c>
      <c r="L3548" s="1" t="str">
        <f>TEXT(Sales[[#This Row],[Date and Time]],"dddd")</f>
        <v>Monday</v>
      </c>
      <c r="M3548" s="1" t="str">
        <f>TEXT(Sales[[#This Row],[Date and Time]],"mm")</f>
        <v>05</v>
      </c>
      <c r="N3548" s="10" t="str">
        <f>TEXT(Sales[[#This Row],[Date and Time]],"mmmm")</f>
        <v>May</v>
      </c>
    </row>
    <row r="3549" spans="1:14" x14ac:dyDescent="0.3">
      <c r="A3549" s="1" t="s">
        <v>7017</v>
      </c>
      <c r="B3549" s="2">
        <v>45457.948969907404</v>
      </c>
      <c r="C3549" s="1" t="s">
        <v>3278</v>
      </c>
      <c r="D3549" s="1" t="s">
        <v>1951</v>
      </c>
      <c r="E3549" s="1" t="s">
        <v>3471</v>
      </c>
      <c r="F3549" s="1" t="s">
        <v>3472</v>
      </c>
      <c r="G3549" s="1">
        <v>1769.79</v>
      </c>
      <c r="H3549" s="1">
        <v>9</v>
      </c>
      <c r="I3549" s="1">
        <f>Sales[[#This Row],[Selling Price]]*H3549</f>
        <v>15928.11</v>
      </c>
      <c r="J3549" s="1">
        <f>VLOOKUP(Sales[[#This Row],[Product ID]],Products[],4,0)</f>
        <v>330.51</v>
      </c>
      <c r="K3549" s="1">
        <f>Sales[[#This Row],[Total Sales]]-Sales[[#This Row],[Cost price]]</f>
        <v>15597.6</v>
      </c>
      <c r="L3549" s="1" t="str">
        <f>TEXT(Sales[[#This Row],[Date and Time]],"dddd")</f>
        <v>Friday</v>
      </c>
      <c r="M3549" s="1" t="str">
        <f>TEXT(Sales[[#This Row],[Date and Time]],"mm")</f>
        <v>06</v>
      </c>
      <c r="N3549" s="10" t="str">
        <f>TEXT(Sales[[#This Row],[Date and Time]],"mmmm")</f>
        <v>June</v>
      </c>
    </row>
    <row r="3550" spans="1:14" x14ac:dyDescent="0.3">
      <c r="A3550" s="1" t="s">
        <v>7018</v>
      </c>
      <c r="B3550" s="2">
        <v>45449.102465277778</v>
      </c>
      <c r="C3550" s="1" t="s">
        <v>3394</v>
      </c>
      <c r="D3550" s="1" t="s">
        <v>1512</v>
      </c>
      <c r="E3550" s="1" t="s">
        <v>3466</v>
      </c>
      <c r="F3550" s="1" t="s">
        <v>3472</v>
      </c>
      <c r="G3550" s="1">
        <v>795.8</v>
      </c>
      <c r="H3550" s="1">
        <v>3</v>
      </c>
      <c r="I3550" s="1">
        <f>Sales[[#This Row],[Selling Price]]*H3550</f>
        <v>2387.3999999999996</v>
      </c>
      <c r="J3550" s="1">
        <f>VLOOKUP(Sales[[#This Row],[Product ID]],Products[],4,0)</f>
        <v>74.92</v>
      </c>
      <c r="K3550" s="1">
        <f>Sales[[#This Row],[Total Sales]]-Sales[[#This Row],[Cost price]]</f>
        <v>2312.4799999999996</v>
      </c>
      <c r="L3550" s="1" t="str">
        <f>TEXT(Sales[[#This Row],[Date and Time]],"dddd")</f>
        <v>Thursday</v>
      </c>
      <c r="M3550" s="1" t="str">
        <f>TEXT(Sales[[#This Row],[Date and Time]],"mm")</f>
        <v>06</v>
      </c>
      <c r="N3550" s="10" t="str">
        <f>TEXT(Sales[[#This Row],[Date and Time]],"mmmm")</f>
        <v>June</v>
      </c>
    </row>
    <row r="3551" spans="1:14" x14ac:dyDescent="0.3">
      <c r="A3551" s="1" t="s">
        <v>7019</v>
      </c>
      <c r="B3551" s="2">
        <v>45387.471643518518</v>
      </c>
      <c r="C3551" s="1" t="s">
        <v>3335</v>
      </c>
      <c r="D3551" s="1" t="s">
        <v>3115</v>
      </c>
      <c r="E3551" s="1" t="s">
        <v>3466</v>
      </c>
      <c r="F3551" s="1" t="s">
        <v>3472</v>
      </c>
      <c r="G3551" s="1">
        <v>1068.95</v>
      </c>
      <c r="H3551" s="1">
        <v>5</v>
      </c>
      <c r="I3551" s="1">
        <f>Sales[[#This Row],[Selling Price]]*H3551</f>
        <v>5344.75</v>
      </c>
      <c r="J3551" s="1">
        <f>VLOOKUP(Sales[[#This Row],[Product ID]],Products[],4,0)</f>
        <v>303.60000000000002</v>
      </c>
      <c r="K3551" s="1">
        <f>Sales[[#This Row],[Total Sales]]-Sales[[#This Row],[Cost price]]</f>
        <v>5041.1499999999996</v>
      </c>
      <c r="L3551" s="1" t="str">
        <f>TEXT(Sales[[#This Row],[Date and Time]],"dddd")</f>
        <v>Friday</v>
      </c>
      <c r="M3551" s="1" t="str">
        <f>TEXT(Sales[[#This Row],[Date and Time]],"mm")</f>
        <v>04</v>
      </c>
      <c r="N3551" s="10" t="str">
        <f>TEXT(Sales[[#This Row],[Date and Time]],"mmmm")</f>
        <v>April</v>
      </c>
    </row>
    <row r="3552" spans="1:14" x14ac:dyDescent="0.3">
      <c r="A3552" s="1" t="s">
        <v>7020</v>
      </c>
      <c r="B3552" s="2">
        <v>45376.287245370368</v>
      </c>
      <c r="C3552" s="1" t="s">
        <v>3419</v>
      </c>
      <c r="D3552" s="1" t="s">
        <v>3040</v>
      </c>
      <c r="E3552" s="1" t="s">
        <v>3466</v>
      </c>
      <c r="F3552" s="1" t="s">
        <v>3469</v>
      </c>
      <c r="G3552" s="1">
        <v>1533.96</v>
      </c>
      <c r="H3552" s="1">
        <v>1</v>
      </c>
      <c r="I3552" s="1">
        <f>Sales[[#This Row],[Selling Price]]*H3552</f>
        <v>1533.96</v>
      </c>
      <c r="J3552" s="1">
        <f>VLOOKUP(Sales[[#This Row],[Product ID]],Products[],4,0)</f>
        <v>925.33</v>
      </c>
      <c r="K3552" s="1">
        <f>Sales[[#This Row],[Total Sales]]-Sales[[#This Row],[Cost price]]</f>
        <v>608.63</v>
      </c>
      <c r="L3552" s="1" t="str">
        <f>TEXT(Sales[[#This Row],[Date and Time]],"dddd")</f>
        <v>Monday</v>
      </c>
      <c r="M3552" s="1" t="str">
        <f>TEXT(Sales[[#This Row],[Date and Time]],"mm")</f>
        <v>03</v>
      </c>
      <c r="N3552" s="10" t="str">
        <f>TEXT(Sales[[#This Row],[Date and Time]],"mmmm")</f>
        <v>March</v>
      </c>
    </row>
    <row r="3553" spans="1:14" x14ac:dyDescent="0.3">
      <c r="A3553" s="1" t="s">
        <v>7021</v>
      </c>
      <c r="B3553" s="2">
        <v>45430.6953587963</v>
      </c>
      <c r="C3553" s="1" t="s">
        <v>3337</v>
      </c>
      <c r="D3553" s="1" t="s">
        <v>1241</v>
      </c>
      <c r="E3553" s="1" t="s">
        <v>3466</v>
      </c>
      <c r="F3553" s="1" t="s">
        <v>3472</v>
      </c>
      <c r="G3553" s="1">
        <v>516.53</v>
      </c>
      <c r="H3553" s="1">
        <v>7</v>
      </c>
      <c r="I3553" s="1">
        <f>Sales[[#This Row],[Selling Price]]*H3553</f>
        <v>3615.71</v>
      </c>
      <c r="J3553" s="1">
        <f>VLOOKUP(Sales[[#This Row],[Product ID]],Products[],4,0)</f>
        <v>899.57</v>
      </c>
      <c r="K3553" s="1">
        <f>Sales[[#This Row],[Total Sales]]-Sales[[#This Row],[Cost price]]</f>
        <v>2716.14</v>
      </c>
      <c r="L3553" s="1" t="str">
        <f>TEXT(Sales[[#This Row],[Date and Time]],"dddd")</f>
        <v>Saturday</v>
      </c>
      <c r="M3553" s="1" t="str">
        <f>TEXT(Sales[[#This Row],[Date and Time]],"mm")</f>
        <v>05</v>
      </c>
      <c r="N3553" s="10" t="str">
        <f>TEXT(Sales[[#This Row],[Date and Time]],"mmmm")</f>
        <v>May</v>
      </c>
    </row>
    <row r="3554" spans="1:14" x14ac:dyDescent="0.3">
      <c r="A3554" s="1" t="s">
        <v>7022</v>
      </c>
      <c r="B3554" s="2">
        <v>45487.494942129626</v>
      </c>
      <c r="C3554" s="1" t="s">
        <v>3420</v>
      </c>
      <c r="D3554" s="1" t="s">
        <v>2397</v>
      </c>
      <c r="E3554" s="1" t="s">
        <v>3464</v>
      </c>
      <c r="F3554" s="1" t="s">
        <v>3476</v>
      </c>
      <c r="G3554" s="1">
        <v>1711.48</v>
      </c>
      <c r="H3554" s="1">
        <v>5</v>
      </c>
      <c r="I3554" s="1">
        <f>Sales[[#This Row],[Selling Price]]*H3554</f>
        <v>8557.4</v>
      </c>
      <c r="J3554" s="1">
        <f>VLOOKUP(Sales[[#This Row],[Product ID]],Products[],4,0)</f>
        <v>692.47</v>
      </c>
      <c r="K3554" s="1">
        <f>Sales[[#This Row],[Total Sales]]-Sales[[#This Row],[Cost price]]</f>
        <v>7864.9299999999994</v>
      </c>
      <c r="L3554" s="1" t="str">
        <f>TEXT(Sales[[#This Row],[Date and Time]],"dddd")</f>
        <v>Sunday</v>
      </c>
      <c r="M3554" s="1" t="str">
        <f>TEXT(Sales[[#This Row],[Date and Time]],"mm")</f>
        <v>07</v>
      </c>
      <c r="N3554" s="10" t="str">
        <f>TEXT(Sales[[#This Row],[Date and Time]],"mmmm")</f>
        <v>July</v>
      </c>
    </row>
    <row r="3555" spans="1:14" x14ac:dyDescent="0.3">
      <c r="A3555" s="1" t="s">
        <v>7023</v>
      </c>
      <c r="B3555" s="2">
        <v>45509.042245370372</v>
      </c>
      <c r="C3555" s="1" t="s">
        <v>3349</v>
      </c>
      <c r="D3555" s="1" t="s">
        <v>377</v>
      </c>
      <c r="E3555" s="1" t="s">
        <v>3461</v>
      </c>
      <c r="F3555" s="1" t="s">
        <v>3469</v>
      </c>
      <c r="G3555" s="1">
        <v>121.16</v>
      </c>
      <c r="H3555" s="1">
        <v>4</v>
      </c>
      <c r="I3555" s="1">
        <f>Sales[[#This Row],[Selling Price]]*H3555</f>
        <v>484.64</v>
      </c>
      <c r="J3555" s="1">
        <f>VLOOKUP(Sales[[#This Row],[Product ID]],Products[],4,0)</f>
        <v>746.04</v>
      </c>
      <c r="K3555" s="1">
        <f>Sales[[#This Row],[Total Sales]]-Sales[[#This Row],[Cost price]]</f>
        <v>-261.39999999999998</v>
      </c>
      <c r="L3555" s="1" t="str">
        <f>TEXT(Sales[[#This Row],[Date and Time]],"dddd")</f>
        <v>Monday</v>
      </c>
      <c r="M3555" s="1" t="str">
        <f>TEXT(Sales[[#This Row],[Date and Time]],"mm")</f>
        <v>08</v>
      </c>
      <c r="N3555" s="10" t="str">
        <f>TEXT(Sales[[#This Row],[Date and Time]],"mmmm")</f>
        <v>August</v>
      </c>
    </row>
    <row r="3556" spans="1:14" x14ac:dyDescent="0.3">
      <c r="A3556" s="1" t="s">
        <v>7024</v>
      </c>
      <c r="B3556" s="2">
        <v>45437.611041666663</v>
      </c>
      <c r="C3556" s="1" t="s">
        <v>3323</v>
      </c>
      <c r="D3556" s="1" t="s">
        <v>2880</v>
      </c>
      <c r="E3556" s="1" t="s">
        <v>3466</v>
      </c>
      <c r="F3556" s="1" t="s">
        <v>3462</v>
      </c>
      <c r="G3556" s="1">
        <v>1674.67</v>
      </c>
      <c r="H3556" s="1">
        <v>9</v>
      </c>
      <c r="I3556" s="1">
        <f>Sales[[#This Row],[Selling Price]]*H3556</f>
        <v>15072.03</v>
      </c>
      <c r="J3556" s="1">
        <f>VLOOKUP(Sales[[#This Row],[Product ID]],Products[],4,0)</f>
        <v>942.34</v>
      </c>
      <c r="K3556" s="1">
        <f>Sales[[#This Row],[Total Sales]]-Sales[[#This Row],[Cost price]]</f>
        <v>14129.69</v>
      </c>
      <c r="L3556" s="1" t="str">
        <f>TEXT(Sales[[#This Row],[Date and Time]],"dddd")</f>
        <v>Saturday</v>
      </c>
      <c r="M3556" s="1" t="str">
        <f>TEXT(Sales[[#This Row],[Date and Time]],"mm")</f>
        <v>05</v>
      </c>
      <c r="N3556" s="10" t="str">
        <f>TEXT(Sales[[#This Row],[Date and Time]],"mmmm")</f>
        <v>May</v>
      </c>
    </row>
    <row r="3557" spans="1:14" x14ac:dyDescent="0.3">
      <c r="A3557" s="1" t="s">
        <v>7025</v>
      </c>
      <c r="B3557" s="2">
        <v>45442.463159722225</v>
      </c>
      <c r="C3557" s="1" t="s">
        <v>3316</v>
      </c>
      <c r="D3557" s="1" t="s">
        <v>2430</v>
      </c>
      <c r="E3557" s="1" t="s">
        <v>3471</v>
      </c>
      <c r="F3557" s="1" t="s">
        <v>3476</v>
      </c>
      <c r="G3557" s="1">
        <v>1913.94</v>
      </c>
      <c r="H3557" s="1">
        <v>10</v>
      </c>
      <c r="I3557" s="1">
        <f>Sales[[#This Row],[Selling Price]]*H3557</f>
        <v>19139.400000000001</v>
      </c>
      <c r="J3557" s="1">
        <f>VLOOKUP(Sales[[#This Row],[Product ID]],Products[],4,0)</f>
        <v>974.22</v>
      </c>
      <c r="K3557" s="1">
        <f>Sales[[#This Row],[Total Sales]]-Sales[[#This Row],[Cost price]]</f>
        <v>18165.18</v>
      </c>
      <c r="L3557" s="1" t="str">
        <f>TEXT(Sales[[#This Row],[Date and Time]],"dddd")</f>
        <v>Thursday</v>
      </c>
      <c r="M3557" s="1" t="str">
        <f>TEXT(Sales[[#This Row],[Date and Time]],"mm")</f>
        <v>05</v>
      </c>
      <c r="N3557" s="10" t="str">
        <f>TEXT(Sales[[#This Row],[Date and Time]],"mmmm")</f>
        <v>May</v>
      </c>
    </row>
    <row r="3558" spans="1:14" x14ac:dyDescent="0.3">
      <c r="A3558" s="1" t="s">
        <v>7026</v>
      </c>
      <c r="B3558" s="2">
        <v>45481.926168981481</v>
      </c>
      <c r="C3558" s="1" t="s">
        <v>3402</v>
      </c>
      <c r="D3558" s="1" t="s">
        <v>3109</v>
      </c>
      <c r="E3558" s="1" t="s">
        <v>3464</v>
      </c>
      <c r="F3558" s="1" t="s">
        <v>3462</v>
      </c>
      <c r="G3558" s="1">
        <v>304.66000000000003</v>
      </c>
      <c r="H3558" s="1">
        <v>7</v>
      </c>
      <c r="I3558" s="1">
        <f>Sales[[#This Row],[Selling Price]]*H3558</f>
        <v>2132.6200000000003</v>
      </c>
      <c r="J3558" s="1">
        <f>VLOOKUP(Sales[[#This Row],[Product ID]],Products[],4,0)</f>
        <v>581.64</v>
      </c>
      <c r="K3558" s="1">
        <f>Sales[[#This Row],[Total Sales]]-Sales[[#This Row],[Cost price]]</f>
        <v>1550.9800000000005</v>
      </c>
      <c r="L3558" s="1" t="str">
        <f>TEXT(Sales[[#This Row],[Date and Time]],"dddd")</f>
        <v>Monday</v>
      </c>
      <c r="M3558" s="1" t="str">
        <f>TEXT(Sales[[#This Row],[Date and Time]],"mm")</f>
        <v>07</v>
      </c>
      <c r="N3558" s="10" t="str">
        <f>TEXT(Sales[[#This Row],[Date and Time]],"mmmm")</f>
        <v>July</v>
      </c>
    </row>
    <row r="3559" spans="1:14" x14ac:dyDescent="0.3">
      <c r="A3559" s="1" t="s">
        <v>7027</v>
      </c>
      <c r="B3559" s="2">
        <v>45541.936747685184</v>
      </c>
      <c r="C3559" s="1" t="s">
        <v>3379</v>
      </c>
      <c r="D3559" s="1" t="s">
        <v>792</v>
      </c>
      <c r="E3559" s="1" t="s">
        <v>3466</v>
      </c>
      <c r="F3559" s="1" t="s">
        <v>3476</v>
      </c>
      <c r="G3559" s="1">
        <v>816.61</v>
      </c>
      <c r="H3559" s="1">
        <v>1</v>
      </c>
      <c r="I3559" s="1">
        <f>Sales[[#This Row],[Selling Price]]*H3559</f>
        <v>816.61</v>
      </c>
      <c r="J3559" s="1">
        <f>VLOOKUP(Sales[[#This Row],[Product ID]],Products[],4,0)</f>
        <v>605.29999999999995</v>
      </c>
      <c r="K3559" s="1">
        <f>Sales[[#This Row],[Total Sales]]-Sales[[#This Row],[Cost price]]</f>
        <v>211.31000000000006</v>
      </c>
      <c r="L3559" s="1" t="str">
        <f>TEXT(Sales[[#This Row],[Date and Time]],"dddd")</f>
        <v>Friday</v>
      </c>
      <c r="M3559" s="1" t="str">
        <f>TEXT(Sales[[#This Row],[Date and Time]],"mm")</f>
        <v>09</v>
      </c>
      <c r="N3559" s="10" t="str">
        <f>TEXT(Sales[[#This Row],[Date and Time]],"mmmm")</f>
        <v>September</v>
      </c>
    </row>
    <row r="3560" spans="1:14" x14ac:dyDescent="0.3">
      <c r="A3560" s="1" t="s">
        <v>7028</v>
      </c>
      <c r="B3560" s="2">
        <v>45297.389224537037</v>
      </c>
      <c r="C3560" s="1" t="s">
        <v>3275</v>
      </c>
      <c r="D3560" s="1" t="s">
        <v>2043</v>
      </c>
      <c r="E3560" s="1" t="s">
        <v>3464</v>
      </c>
      <c r="F3560" s="1" t="s">
        <v>3476</v>
      </c>
      <c r="G3560" s="1">
        <v>1384.06</v>
      </c>
      <c r="H3560" s="1">
        <v>8</v>
      </c>
      <c r="I3560" s="1">
        <f>Sales[[#This Row],[Selling Price]]*H3560</f>
        <v>11072.48</v>
      </c>
      <c r="J3560" s="1">
        <f>VLOOKUP(Sales[[#This Row],[Product ID]],Products[],4,0)</f>
        <v>363.91</v>
      </c>
      <c r="K3560" s="1">
        <f>Sales[[#This Row],[Total Sales]]-Sales[[#This Row],[Cost price]]</f>
        <v>10708.57</v>
      </c>
      <c r="L3560" s="1" t="str">
        <f>TEXT(Sales[[#This Row],[Date and Time]],"dddd")</f>
        <v>Saturday</v>
      </c>
      <c r="M3560" s="1" t="str">
        <f>TEXT(Sales[[#This Row],[Date and Time]],"mm")</f>
        <v>01</v>
      </c>
      <c r="N3560" s="10" t="str">
        <f>TEXT(Sales[[#This Row],[Date and Time]],"mmmm")</f>
        <v>January</v>
      </c>
    </row>
    <row r="3561" spans="1:14" x14ac:dyDescent="0.3">
      <c r="A3561" s="1" t="s">
        <v>7029</v>
      </c>
      <c r="B3561" s="2">
        <v>45370.822002314817</v>
      </c>
      <c r="C3561" s="1" t="s">
        <v>3340</v>
      </c>
      <c r="D3561" s="1" t="s">
        <v>1965</v>
      </c>
      <c r="E3561" s="1" t="s">
        <v>3479</v>
      </c>
      <c r="F3561" s="1" t="s">
        <v>3469</v>
      </c>
      <c r="G3561" s="1">
        <v>600.65</v>
      </c>
      <c r="H3561" s="1">
        <v>9</v>
      </c>
      <c r="I3561" s="1">
        <f>Sales[[#This Row],[Selling Price]]*H3561</f>
        <v>5405.8499999999995</v>
      </c>
      <c r="J3561" s="1">
        <f>VLOOKUP(Sales[[#This Row],[Product ID]],Products[],4,0)</f>
        <v>834.4</v>
      </c>
      <c r="K3561" s="1">
        <f>Sales[[#This Row],[Total Sales]]-Sales[[#This Row],[Cost price]]</f>
        <v>4571.45</v>
      </c>
      <c r="L3561" s="1" t="str">
        <f>TEXT(Sales[[#This Row],[Date and Time]],"dddd")</f>
        <v>Tuesday</v>
      </c>
      <c r="M3561" s="1" t="str">
        <f>TEXT(Sales[[#This Row],[Date and Time]],"mm")</f>
        <v>03</v>
      </c>
      <c r="N3561" s="10" t="str">
        <f>TEXT(Sales[[#This Row],[Date and Time]],"mmmm")</f>
        <v>March</v>
      </c>
    </row>
    <row r="3562" spans="1:14" x14ac:dyDescent="0.3">
      <c r="A3562" s="1" t="s">
        <v>7030</v>
      </c>
      <c r="B3562" s="2">
        <v>45296.881493055553</v>
      </c>
      <c r="C3562" s="1" t="s">
        <v>3432</v>
      </c>
      <c r="D3562" s="1" t="s">
        <v>1546</v>
      </c>
      <c r="E3562" s="1" t="s">
        <v>3479</v>
      </c>
      <c r="F3562" s="1" t="s">
        <v>3476</v>
      </c>
      <c r="G3562" s="1">
        <v>556.37</v>
      </c>
      <c r="H3562" s="1">
        <v>4</v>
      </c>
      <c r="I3562" s="1">
        <f>Sales[[#This Row],[Selling Price]]*H3562</f>
        <v>2225.48</v>
      </c>
      <c r="J3562" s="1">
        <f>VLOOKUP(Sales[[#This Row],[Product ID]],Products[],4,0)</f>
        <v>221.06</v>
      </c>
      <c r="K3562" s="1">
        <f>Sales[[#This Row],[Total Sales]]-Sales[[#This Row],[Cost price]]</f>
        <v>2004.42</v>
      </c>
      <c r="L3562" s="1" t="str">
        <f>TEXT(Sales[[#This Row],[Date and Time]],"dddd")</f>
        <v>Friday</v>
      </c>
      <c r="M3562" s="1" t="str">
        <f>TEXT(Sales[[#This Row],[Date and Time]],"mm")</f>
        <v>01</v>
      </c>
      <c r="N3562" s="10" t="str">
        <f>TEXT(Sales[[#This Row],[Date and Time]],"mmmm")</f>
        <v>January</v>
      </c>
    </row>
    <row r="3563" spans="1:14" x14ac:dyDescent="0.3">
      <c r="A3563" s="1" t="s">
        <v>7031</v>
      </c>
      <c r="B3563" s="2">
        <v>45432.905972222223</v>
      </c>
      <c r="C3563" s="1" t="s">
        <v>3442</v>
      </c>
      <c r="D3563" s="1" t="s">
        <v>1232</v>
      </c>
      <c r="E3563" s="1" t="s">
        <v>3479</v>
      </c>
      <c r="F3563" s="1" t="s">
        <v>3472</v>
      </c>
      <c r="G3563" s="1">
        <v>430.59</v>
      </c>
      <c r="H3563" s="1">
        <v>5</v>
      </c>
      <c r="I3563" s="1">
        <f>Sales[[#This Row],[Selling Price]]*H3563</f>
        <v>2152.9499999999998</v>
      </c>
      <c r="J3563" s="1">
        <f>VLOOKUP(Sales[[#This Row],[Product ID]],Products[],4,0)</f>
        <v>532.16999999999996</v>
      </c>
      <c r="K3563" s="1">
        <f>Sales[[#This Row],[Total Sales]]-Sales[[#This Row],[Cost price]]</f>
        <v>1620.7799999999997</v>
      </c>
      <c r="L3563" s="1" t="str">
        <f>TEXT(Sales[[#This Row],[Date and Time]],"dddd")</f>
        <v>Monday</v>
      </c>
      <c r="M3563" s="1" t="str">
        <f>TEXT(Sales[[#This Row],[Date and Time]],"mm")</f>
        <v>05</v>
      </c>
      <c r="N3563" s="10" t="str">
        <f>TEXT(Sales[[#This Row],[Date and Time]],"mmmm")</f>
        <v>May</v>
      </c>
    </row>
    <row r="3564" spans="1:14" x14ac:dyDescent="0.3">
      <c r="A3564" s="1" t="s">
        <v>7032</v>
      </c>
      <c r="B3564" s="2">
        <v>45307.358680555553</v>
      </c>
      <c r="C3564" s="1" t="s">
        <v>3217</v>
      </c>
      <c r="D3564" s="1" t="s">
        <v>572</v>
      </c>
      <c r="E3564" s="1" t="s">
        <v>3464</v>
      </c>
      <c r="F3564" s="1" t="s">
        <v>3469</v>
      </c>
      <c r="G3564" s="1">
        <v>1947.58</v>
      </c>
      <c r="H3564" s="1">
        <v>5</v>
      </c>
      <c r="I3564" s="1">
        <f>Sales[[#This Row],[Selling Price]]*H3564</f>
        <v>9737.9</v>
      </c>
      <c r="J3564" s="1">
        <f>VLOOKUP(Sales[[#This Row],[Product ID]],Products[],4,0)</f>
        <v>253.61</v>
      </c>
      <c r="K3564" s="1">
        <f>Sales[[#This Row],[Total Sales]]-Sales[[#This Row],[Cost price]]</f>
        <v>9484.2899999999991</v>
      </c>
      <c r="L3564" s="1" t="str">
        <f>TEXT(Sales[[#This Row],[Date and Time]],"dddd")</f>
        <v>Tuesday</v>
      </c>
      <c r="M3564" s="1" t="str">
        <f>TEXT(Sales[[#This Row],[Date and Time]],"mm")</f>
        <v>01</v>
      </c>
      <c r="N3564" s="10" t="str">
        <f>TEXT(Sales[[#This Row],[Date and Time]],"mmmm")</f>
        <v>January</v>
      </c>
    </row>
    <row r="3565" spans="1:14" x14ac:dyDescent="0.3">
      <c r="A3565" s="1" t="s">
        <v>7033</v>
      </c>
      <c r="B3565" s="2">
        <v>45451.753113425926</v>
      </c>
      <c r="C3565" s="1" t="s">
        <v>3331</v>
      </c>
      <c r="D3565" s="1" t="s">
        <v>2123</v>
      </c>
      <c r="E3565" s="1" t="s">
        <v>3464</v>
      </c>
      <c r="F3565" s="1" t="s">
        <v>3467</v>
      </c>
      <c r="G3565" s="1">
        <v>1441.98</v>
      </c>
      <c r="H3565" s="1">
        <v>10</v>
      </c>
      <c r="I3565" s="1">
        <f>Sales[[#This Row],[Selling Price]]*H3565</f>
        <v>14419.8</v>
      </c>
      <c r="J3565" s="1">
        <f>VLOOKUP(Sales[[#This Row],[Product ID]],Products[],4,0)</f>
        <v>799.06</v>
      </c>
      <c r="K3565" s="1">
        <f>Sales[[#This Row],[Total Sales]]-Sales[[#This Row],[Cost price]]</f>
        <v>13620.74</v>
      </c>
      <c r="L3565" s="1" t="str">
        <f>TEXT(Sales[[#This Row],[Date and Time]],"dddd")</f>
        <v>Saturday</v>
      </c>
      <c r="M3565" s="1" t="str">
        <f>TEXT(Sales[[#This Row],[Date and Time]],"mm")</f>
        <v>06</v>
      </c>
      <c r="N3565" s="10" t="str">
        <f>TEXT(Sales[[#This Row],[Date and Time]],"mmmm")</f>
        <v>June</v>
      </c>
    </row>
    <row r="3566" spans="1:14" x14ac:dyDescent="0.3">
      <c r="A3566" s="1" t="s">
        <v>7034</v>
      </c>
      <c r="B3566" s="2">
        <v>45308.791631944441</v>
      </c>
      <c r="C3566" s="1" t="s">
        <v>3377</v>
      </c>
      <c r="D3566" s="1" t="s">
        <v>1980</v>
      </c>
      <c r="E3566" s="1" t="s">
        <v>3464</v>
      </c>
      <c r="F3566" s="1" t="s">
        <v>3472</v>
      </c>
      <c r="G3566" s="1">
        <v>564.28</v>
      </c>
      <c r="H3566" s="1">
        <v>10</v>
      </c>
      <c r="I3566" s="1">
        <f>Sales[[#This Row],[Selling Price]]*H3566</f>
        <v>5642.7999999999993</v>
      </c>
      <c r="J3566" s="1">
        <f>VLOOKUP(Sales[[#This Row],[Product ID]],Products[],4,0)</f>
        <v>409.39</v>
      </c>
      <c r="K3566" s="1">
        <f>Sales[[#This Row],[Total Sales]]-Sales[[#This Row],[Cost price]]</f>
        <v>5233.4099999999989</v>
      </c>
      <c r="L3566" s="1" t="str">
        <f>TEXT(Sales[[#This Row],[Date and Time]],"dddd")</f>
        <v>Wednesday</v>
      </c>
      <c r="M3566" s="1" t="str">
        <f>TEXT(Sales[[#This Row],[Date and Time]],"mm")</f>
        <v>01</v>
      </c>
      <c r="N3566" s="10" t="str">
        <f>TEXT(Sales[[#This Row],[Date and Time]],"mmmm")</f>
        <v>January</v>
      </c>
    </row>
    <row r="3567" spans="1:14" x14ac:dyDescent="0.3">
      <c r="A3567" s="1" t="s">
        <v>7035</v>
      </c>
      <c r="B3567" s="2">
        <v>45586.541759259257</v>
      </c>
      <c r="C3567" s="1" t="s">
        <v>3391</v>
      </c>
      <c r="D3567" s="1" t="s">
        <v>1023</v>
      </c>
      <c r="E3567" s="1" t="s">
        <v>3466</v>
      </c>
      <c r="F3567" s="1" t="s">
        <v>3462</v>
      </c>
      <c r="G3567" s="1">
        <v>791.68</v>
      </c>
      <c r="H3567" s="1">
        <v>7</v>
      </c>
      <c r="I3567" s="1">
        <f>Sales[[#This Row],[Selling Price]]*H3567</f>
        <v>5541.7599999999993</v>
      </c>
      <c r="J3567" s="1">
        <f>VLOOKUP(Sales[[#This Row],[Product ID]],Products[],4,0)</f>
        <v>374.92</v>
      </c>
      <c r="K3567" s="1">
        <f>Sales[[#This Row],[Total Sales]]-Sales[[#This Row],[Cost price]]</f>
        <v>5166.8399999999992</v>
      </c>
      <c r="L3567" s="1" t="str">
        <f>TEXT(Sales[[#This Row],[Date and Time]],"dddd")</f>
        <v>Monday</v>
      </c>
      <c r="M3567" s="1" t="str">
        <f>TEXT(Sales[[#This Row],[Date and Time]],"mm")</f>
        <v>10</v>
      </c>
      <c r="N3567" s="10" t="str">
        <f>TEXT(Sales[[#This Row],[Date and Time]],"mmmm")</f>
        <v>October</v>
      </c>
    </row>
    <row r="3568" spans="1:14" x14ac:dyDescent="0.3">
      <c r="A3568" s="1" t="s">
        <v>7036</v>
      </c>
      <c r="B3568" s="2">
        <v>45322.375358796293</v>
      </c>
      <c r="C3568" s="1" t="s">
        <v>3451</v>
      </c>
      <c r="D3568" s="1" t="s">
        <v>1413</v>
      </c>
      <c r="E3568" s="1" t="s">
        <v>3461</v>
      </c>
      <c r="F3568" s="1" t="s">
        <v>3462</v>
      </c>
      <c r="G3568" s="1">
        <v>942.73</v>
      </c>
      <c r="H3568" s="1">
        <v>4</v>
      </c>
      <c r="I3568" s="1">
        <f>Sales[[#This Row],[Selling Price]]*H3568</f>
        <v>3770.92</v>
      </c>
      <c r="J3568" s="1">
        <f>VLOOKUP(Sales[[#This Row],[Product ID]],Products[],4,0)</f>
        <v>565.99</v>
      </c>
      <c r="K3568" s="1">
        <f>Sales[[#This Row],[Total Sales]]-Sales[[#This Row],[Cost price]]</f>
        <v>3204.9300000000003</v>
      </c>
      <c r="L3568" s="1" t="str">
        <f>TEXT(Sales[[#This Row],[Date and Time]],"dddd")</f>
        <v>Wednesday</v>
      </c>
      <c r="M3568" s="1" t="str">
        <f>TEXT(Sales[[#This Row],[Date and Time]],"mm")</f>
        <v>01</v>
      </c>
      <c r="N3568" s="10" t="str">
        <f>TEXT(Sales[[#This Row],[Date and Time]],"mmmm")</f>
        <v>January</v>
      </c>
    </row>
    <row r="3569" spans="1:14" x14ac:dyDescent="0.3">
      <c r="A3569" s="1" t="s">
        <v>7037</v>
      </c>
      <c r="B3569" s="2">
        <v>45400.275972222225</v>
      </c>
      <c r="C3569" s="1" t="s">
        <v>3324</v>
      </c>
      <c r="D3569" s="1" t="s">
        <v>2705</v>
      </c>
      <c r="E3569" s="1" t="s">
        <v>3479</v>
      </c>
      <c r="F3569" s="1" t="s">
        <v>3469</v>
      </c>
      <c r="G3569" s="1">
        <v>300.55</v>
      </c>
      <c r="H3569" s="1">
        <v>9</v>
      </c>
      <c r="I3569" s="1">
        <f>Sales[[#This Row],[Selling Price]]*H3569</f>
        <v>2704.9500000000003</v>
      </c>
      <c r="J3569" s="1">
        <f>VLOOKUP(Sales[[#This Row],[Product ID]],Products[],4,0)</f>
        <v>427.85</v>
      </c>
      <c r="K3569" s="1">
        <f>Sales[[#This Row],[Total Sales]]-Sales[[#This Row],[Cost price]]</f>
        <v>2277.1000000000004</v>
      </c>
      <c r="L3569" s="1" t="str">
        <f>TEXT(Sales[[#This Row],[Date and Time]],"dddd")</f>
        <v>Thursday</v>
      </c>
      <c r="M3569" s="1" t="str">
        <f>TEXT(Sales[[#This Row],[Date and Time]],"mm")</f>
        <v>04</v>
      </c>
      <c r="N3569" s="10" t="str">
        <f>TEXT(Sales[[#This Row],[Date and Time]],"mmmm")</f>
        <v>April</v>
      </c>
    </row>
    <row r="3570" spans="1:14" x14ac:dyDescent="0.3">
      <c r="A3570" s="1" t="s">
        <v>7038</v>
      </c>
      <c r="B3570" s="2">
        <v>45371.998055555552</v>
      </c>
      <c r="C3570" s="1" t="s">
        <v>3379</v>
      </c>
      <c r="D3570" s="1" t="s">
        <v>2394</v>
      </c>
      <c r="E3570" s="1" t="s">
        <v>3466</v>
      </c>
      <c r="F3570" s="1" t="s">
        <v>3462</v>
      </c>
      <c r="G3570" s="1">
        <v>1535.52</v>
      </c>
      <c r="H3570" s="1">
        <v>9</v>
      </c>
      <c r="I3570" s="1">
        <f>Sales[[#This Row],[Selling Price]]*H3570</f>
        <v>13819.68</v>
      </c>
      <c r="J3570" s="1">
        <f>VLOOKUP(Sales[[#This Row],[Product ID]],Products[],4,0)</f>
        <v>605.29999999999995</v>
      </c>
      <c r="K3570" s="1">
        <f>Sales[[#This Row],[Total Sales]]-Sales[[#This Row],[Cost price]]</f>
        <v>13214.380000000001</v>
      </c>
      <c r="L3570" s="1" t="str">
        <f>TEXT(Sales[[#This Row],[Date and Time]],"dddd")</f>
        <v>Wednesday</v>
      </c>
      <c r="M3570" s="1" t="str">
        <f>TEXT(Sales[[#This Row],[Date and Time]],"mm")</f>
        <v>03</v>
      </c>
      <c r="N3570" s="10" t="str">
        <f>TEXT(Sales[[#This Row],[Date and Time]],"mmmm")</f>
        <v>March</v>
      </c>
    </row>
    <row r="3571" spans="1:14" x14ac:dyDescent="0.3">
      <c r="A3571" s="1" t="s">
        <v>7039</v>
      </c>
      <c r="B3571" s="2">
        <v>45496.911249999997</v>
      </c>
      <c r="C3571" s="1" t="s">
        <v>3399</v>
      </c>
      <c r="D3571" s="1" t="s">
        <v>86</v>
      </c>
      <c r="E3571" s="1" t="s">
        <v>3464</v>
      </c>
      <c r="F3571" s="1" t="s">
        <v>3476</v>
      </c>
      <c r="G3571" s="1">
        <v>833.7</v>
      </c>
      <c r="H3571" s="1">
        <v>6</v>
      </c>
      <c r="I3571" s="1">
        <f>Sales[[#This Row],[Selling Price]]*H3571</f>
        <v>5002.2000000000007</v>
      </c>
      <c r="J3571" s="1">
        <f>VLOOKUP(Sales[[#This Row],[Product ID]],Products[],4,0)</f>
        <v>687.22</v>
      </c>
      <c r="K3571" s="1">
        <f>Sales[[#This Row],[Total Sales]]-Sales[[#This Row],[Cost price]]</f>
        <v>4314.9800000000005</v>
      </c>
      <c r="L3571" s="1" t="str">
        <f>TEXT(Sales[[#This Row],[Date and Time]],"dddd")</f>
        <v>Tuesday</v>
      </c>
      <c r="M3571" s="1" t="str">
        <f>TEXT(Sales[[#This Row],[Date and Time]],"mm")</f>
        <v>07</v>
      </c>
      <c r="N3571" s="10" t="str">
        <f>TEXT(Sales[[#This Row],[Date and Time]],"mmmm")</f>
        <v>July</v>
      </c>
    </row>
    <row r="3572" spans="1:14" x14ac:dyDescent="0.3">
      <c r="A3572" s="1" t="s">
        <v>7040</v>
      </c>
      <c r="B3572" s="2">
        <v>45464.722604166665</v>
      </c>
      <c r="C3572" s="1" t="s">
        <v>3393</v>
      </c>
      <c r="D3572" s="1" t="s">
        <v>2313</v>
      </c>
      <c r="E3572" s="1" t="s">
        <v>3461</v>
      </c>
      <c r="F3572" s="1" t="s">
        <v>3467</v>
      </c>
      <c r="G3572" s="1">
        <v>145</v>
      </c>
      <c r="H3572" s="1">
        <v>8</v>
      </c>
      <c r="I3572" s="1">
        <f>Sales[[#This Row],[Selling Price]]*H3572</f>
        <v>1160</v>
      </c>
      <c r="J3572" s="1">
        <f>VLOOKUP(Sales[[#This Row],[Product ID]],Products[],4,0)</f>
        <v>368.41</v>
      </c>
      <c r="K3572" s="1">
        <f>Sales[[#This Row],[Total Sales]]-Sales[[#This Row],[Cost price]]</f>
        <v>791.58999999999992</v>
      </c>
      <c r="L3572" s="1" t="str">
        <f>TEXT(Sales[[#This Row],[Date and Time]],"dddd")</f>
        <v>Friday</v>
      </c>
      <c r="M3572" s="1" t="str">
        <f>TEXT(Sales[[#This Row],[Date and Time]],"mm")</f>
        <v>06</v>
      </c>
      <c r="N3572" s="10" t="str">
        <f>TEXT(Sales[[#This Row],[Date and Time]],"mmmm")</f>
        <v>June</v>
      </c>
    </row>
    <row r="3573" spans="1:14" x14ac:dyDescent="0.3">
      <c r="A3573" s="1" t="s">
        <v>7041</v>
      </c>
      <c r="B3573" s="2">
        <v>45377.837592592594</v>
      </c>
      <c r="C3573" s="1" t="s">
        <v>3310</v>
      </c>
      <c r="D3573" s="1" t="s">
        <v>925</v>
      </c>
      <c r="E3573" s="1" t="s">
        <v>3464</v>
      </c>
      <c r="F3573" s="1" t="s">
        <v>3469</v>
      </c>
      <c r="G3573" s="1">
        <v>1794.67</v>
      </c>
      <c r="H3573" s="1">
        <v>9</v>
      </c>
      <c r="I3573" s="1">
        <f>Sales[[#This Row],[Selling Price]]*H3573</f>
        <v>16152.03</v>
      </c>
      <c r="J3573" s="1">
        <f>VLOOKUP(Sales[[#This Row],[Product ID]],Products[],4,0)</f>
        <v>297.7</v>
      </c>
      <c r="K3573" s="1">
        <f>Sales[[#This Row],[Total Sales]]-Sales[[#This Row],[Cost price]]</f>
        <v>15854.33</v>
      </c>
      <c r="L3573" s="1" t="str">
        <f>TEXT(Sales[[#This Row],[Date and Time]],"dddd")</f>
        <v>Tuesday</v>
      </c>
      <c r="M3573" s="1" t="str">
        <f>TEXT(Sales[[#This Row],[Date and Time]],"mm")</f>
        <v>03</v>
      </c>
      <c r="N3573" s="10" t="str">
        <f>TEXT(Sales[[#This Row],[Date and Time]],"mmmm")</f>
        <v>March</v>
      </c>
    </row>
    <row r="3574" spans="1:14" x14ac:dyDescent="0.3">
      <c r="A3574" s="1" t="s">
        <v>7042</v>
      </c>
      <c r="B3574" s="2">
        <v>45361.397233796299</v>
      </c>
      <c r="C3574" s="1" t="s">
        <v>3381</v>
      </c>
      <c r="D3574" s="1" t="s">
        <v>729</v>
      </c>
      <c r="E3574" s="1" t="s">
        <v>3464</v>
      </c>
      <c r="F3574" s="1" t="s">
        <v>3467</v>
      </c>
      <c r="G3574" s="1">
        <v>1459.01</v>
      </c>
      <c r="H3574" s="1">
        <v>4</v>
      </c>
      <c r="I3574" s="1">
        <f>Sales[[#This Row],[Selling Price]]*H3574</f>
        <v>5836.04</v>
      </c>
      <c r="J3574" s="1">
        <f>VLOOKUP(Sales[[#This Row],[Product ID]],Products[],4,0)</f>
        <v>505.04</v>
      </c>
      <c r="K3574" s="1">
        <f>Sales[[#This Row],[Total Sales]]-Sales[[#This Row],[Cost price]]</f>
        <v>5331</v>
      </c>
      <c r="L3574" s="1" t="str">
        <f>TEXT(Sales[[#This Row],[Date and Time]],"dddd")</f>
        <v>Sunday</v>
      </c>
      <c r="M3574" s="1" t="str">
        <f>TEXT(Sales[[#This Row],[Date and Time]],"mm")</f>
        <v>03</v>
      </c>
      <c r="N3574" s="10" t="str">
        <f>TEXT(Sales[[#This Row],[Date and Time]],"mmmm")</f>
        <v>March</v>
      </c>
    </row>
    <row r="3575" spans="1:14" x14ac:dyDescent="0.3">
      <c r="A3575" s="1" t="s">
        <v>7043</v>
      </c>
      <c r="B3575" s="2">
        <v>45364.064675925925</v>
      </c>
      <c r="C3575" s="1" t="s">
        <v>3396</v>
      </c>
      <c r="D3575" s="1" t="s">
        <v>3204</v>
      </c>
      <c r="E3575" s="1" t="s">
        <v>3471</v>
      </c>
      <c r="F3575" s="1" t="s">
        <v>3467</v>
      </c>
      <c r="G3575" s="1">
        <v>565.76</v>
      </c>
      <c r="H3575" s="1">
        <v>5</v>
      </c>
      <c r="I3575" s="1">
        <f>Sales[[#This Row],[Selling Price]]*H3575</f>
        <v>2828.8</v>
      </c>
      <c r="J3575" s="1">
        <f>VLOOKUP(Sales[[#This Row],[Product ID]],Products[],4,0)</f>
        <v>570.6</v>
      </c>
      <c r="K3575" s="1">
        <f>Sales[[#This Row],[Total Sales]]-Sales[[#This Row],[Cost price]]</f>
        <v>2258.2000000000003</v>
      </c>
      <c r="L3575" s="1" t="str">
        <f>TEXT(Sales[[#This Row],[Date and Time]],"dddd")</f>
        <v>Wednesday</v>
      </c>
      <c r="M3575" s="1" t="str">
        <f>TEXT(Sales[[#This Row],[Date and Time]],"mm")</f>
        <v>03</v>
      </c>
      <c r="N3575" s="10" t="str">
        <f>TEXT(Sales[[#This Row],[Date and Time]],"mmmm")</f>
        <v>March</v>
      </c>
    </row>
    <row r="3576" spans="1:14" x14ac:dyDescent="0.3">
      <c r="A3576" s="1" t="s">
        <v>7044</v>
      </c>
      <c r="B3576" s="2">
        <v>45401.367743055554</v>
      </c>
      <c r="C3576" s="1" t="s">
        <v>3308</v>
      </c>
      <c r="D3576" s="1" t="s">
        <v>1720</v>
      </c>
      <c r="E3576" s="1" t="s">
        <v>3466</v>
      </c>
      <c r="F3576" s="1" t="s">
        <v>3469</v>
      </c>
      <c r="G3576" s="1">
        <v>1691.14</v>
      </c>
      <c r="H3576" s="1">
        <v>10</v>
      </c>
      <c r="I3576" s="1">
        <f>Sales[[#This Row],[Selling Price]]*H3576</f>
        <v>16911.400000000001</v>
      </c>
      <c r="J3576" s="1">
        <f>VLOOKUP(Sales[[#This Row],[Product ID]],Products[],4,0)</f>
        <v>998.57</v>
      </c>
      <c r="K3576" s="1">
        <f>Sales[[#This Row],[Total Sales]]-Sales[[#This Row],[Cost price]]</f>
        <v>15912.830000000002</v>
      </c>
      <c r="L3576" s="1" t="str">
        <f>TEXT(Sales[[#This Row],[Date and Time]],"dddd")</f>
        <v>Friday</v>
      </c>
      <c r="M3576" s="1" t="str">
        <f>TEXT(Sales[[#This Row],[Date and Time]],"mm")</f>
        <v>04</v>
      </c>
      <c r="N3576" s="10" t="str">
        <f>TEXT(Sales[[#This Row],[Date and Time]],"mmmm")</f>
        <v>April</v>
      </c>
    </row>
    <row r="3577" spans="1:14" x14ac:dyDescent="0.3">
      <c r="A3577" s="1" t="s">
        <v>7045</v>
      </c>
      <c r="B3577" s="2">
        <v>45601.913599537038</v>
      </c>
      <c r="C3577" s="1" t="s">
        <v>3387</v>
      </c>
      <c r="D3577" s="1" t="s">
        <v>1953</v>
      </c>
      <c r="E3577" s="1" t="s">
        <v>3479</v>
      </c>
      <c r="F3577" s="1" t="s">
        <v>3462</v>
      </c>
      <c r="G3577" s="1">
        <v>227.59</v>
      </c>
      <c r="H3577" s="1">
        <v>8</v>
      </c>
      <c r="I3577" s="1">
        <f>Sales[[#This Row],[Selling Price]]*H3577</f>
        <v>1820.72</v>
      </c>
      <c r="J3577" s="1">
        <f>VLOOKUP(Sales[[#This Row],[Product ID]],Products[],4,0)</f>
        <v>162.74</v>
      </c>
      <c r="K3577" s="1">
        <f>Sales[[#This Row],[Total Sales]]-Sales[[#This Row],[Cost price]]</f>
        <v>1657.98</v>
      </c>
      <c r="L3577" s="1" t="str">
        <f>TEXT(Sales[[#This Row],[Date and Time]],"dddd")</f>
        <v>Tuesday</v>
      </c>
      <c r="M3577" s="1" t="str">
        <f>TEXT(Sales[[#This Row],[Date and Time]],"mm")</f>
        <v>11</v>
      </c>
      <c r="N3577" s="10" t="str">
        <f>TEXT(Sales[[#This Row],[Date and Time]],"mmmm")</f>
        <v>November</v>
      </c>
    </row>
    <row r="3578" spans="1:14" x14ac:dyDescent="0.3">
      <c r="A3578" s="1" t="s">
        <v>7046</v>
      </c>
      <c r="B3578" s="2">
        <v>45393.962708333333</v>
      </c>
      <c r="C3578" s="1" t="s">
        <v>3298</v>
      </c>
      <c r="D3578" s="1" t="s">
        <v>1201</v>
      </c>
      <c r="E3578" s="1" t="s">
        <v>3471</v>
      </c>
      <c r="F3578" s="1" t="s">
        <v>3476</v>
      </c>
      <c r="G3578" s="1">
        <v>1929.77</v>
      </c>
      <c r="H3578" s="1">
        <v>7</v>
      </c>
      <c r="I3578" s="1">
        <f>Sales[[#This Row],[Selling Price]]*H3578</f>
        <v>13508.39</v>
      </c>
      <c r="J3578" s="1">
        <f>VLOOKUP(Sales[[#This Row],[Product ID]],Products[],4,0)</f>
        <v>965.14</v>
      </c>
      <c r="K3578" s="1">
        <f>Sales[[#This Row],[Total Sales]]-Sales[[#This Row],[Cost price]]</f>
        <v>12543.25</v>
      </c>
      <c r="L3578" s="1" t="str">
        <f>TEXT(Sales[[#This Row],[Date and Time]],"dddd")</f>
        <v>Thursday</v>
      </c>
      <c r="M3578" s="1" t="str">
        <f>TEXT(Sales[[#This Row],[Date and Time]],"mm")</f>
        <v>04</v>
      </c>
      <c r="N3578" s="10" t="str">
        <f>TEXT(Sales[[#This Row],[Date and Time]],"mmmm")</f>
        <v>April</v>
      </c>
    </row>
    <row r="3579" spans="1:14" x14ac:dyDescent="0.3">
      <c r="A3579" s="1" t="s">
        <v>7047</v>
      </c>
      <c r="B3579" s="2">
        <v>45488.018958333334</v>
      </c>
      <c r="C3579" s="1" t="s">
        <v>3324</v>
      </c>
      <c r="D3579" s="1" t="s">
        <v>2901</v>
      </c>
      <c r="E3579" s="1" t="s">
        <v>3471</v>
      </c>
      <c r="F3579" s="1" t="s">
        <v>3469</v>
      </c>
      <c r="G3579" s="1">
        <v>1815.35</v>
      </c>
      <c r="H3579" s="1">
        <v>5</v>
      </c>
      <c r="I3579" s="1">
        <f>Sales[[#This Row],[Selling Price]]*H3579</f>
        <v>9076.75</v>
      </c>
      <c r="J3579" s="1">
        <f>VLOOKUP(Sales[[#This Row],[Product ID]],Products[],4,0)</f>
        <v>427.85</v>
      </c>
      <c r="K3579" s="1">
        <f>Sales[[#This Row],[Total Sales]]-Sales[[#This Row],[Cost price]]</f>
        <v>8648.9</v>
      </c>
      <c r="L3579" s="1" t="str">
        <f>TEXT(Sales[[#This Row],[Date and Time]],"dddd")</f>
        <v>Monday</v>
      </c>
      <c r="M3579" s="1" t="str">
        <f>TEXT(Sales[[#This Row],[Date and Time]],"mm")</f>
        <v>07</v>
      </c>
      <c r="N3579" s="10" t="str">
        <f>TEXT(Sales[[#This Row],[Date and Time]],"mmmm")</f>
        <v>July</v>
      </c>
    </row>
    <row r="3580" spans="1:14" x14ac:dyDescent="0.3">
      <c r="A3580" s="1" t="s">
        <v>7048</v>
      </c>
      <c r="B3580" s="2">
        <v>45423.2891087963</v>
      </c>
      <c r="C3580" s="1" t="s">
        <v>3334</v>
      </c>
      <c r="D3580" s="1" t="s">
        <v>1711</v>
      </c>
      <c r="E3580" s="1" t="s">
        <v>3466</v>
      </c>
      <c r="F3580" s="1" t="s">
        <v>3462</v>
      </c>
      <c r="G3580" s="1">
        <v>779.41</v>
      </c>
      <c r="H3580" s="1">
        <v>9</v>
      </c>
      <c r="I3580" s="1">
        <f>Sales[[#This Row],[Selling Price]]*H3580</f>
        <v>7014.69</v>
      </c>
      <c r="J3580" s="1">
        <f>VLOOKUP(Sales[[#This Row],[Product ID]],Products[],4,0)</f>
        <v>208.12</v>
      </c>
      <c r="K3580" s="1">
        <f>Sales[[#This Row],[Total Sales]]-Sales[[#This Row],[Cost price]]</f>
        <v>6806.57</v>
      </c>
      <c r="L3580" s="1" t="str">
        <f>TEXT(Sales[[#This Row],[Date and Time]],"dddd")</f>
        <v>Saturday</v>
      </c>
      <c r="M3580" s="1" t="str">
        <f>TEXT(Sales[[#This Row],[Date and Time]],"mm")</f>
        <v>05</v>
      </c>
      <c r="N3580" s="10" t="str">
        <f>TEXT(Sales[[#This Row],[Date and Time]],"mmmm")</f>
        <v>May</v>
      </c>
    </row>
    <row r="3581" spans="1:14" x14ac:dyDescent="0.3">
      <c r="A3581" s="1" t="s">
        <v>7049</v>
      </c>
      <c r="B3581" s="2">
        <v>45396.924502314818</v>
      </c>
      <c r="C3581" s="1" t="s">
        <v>3324</v>
      </c>
      <c r="D3581" s="1" t="s">
        <v>2132</v>
      </c>
      <c r="E3581" s="1" t="s">
        <v>3464</v>
      </c>
      <c r="F3581" s="1" t="s">
        <v>3469</v>
      </c>
      <c r="G3581" s="1">
        <v>1221.75</v>
      </c>
      <c r="H3581" s="1">
        <v>6</v>
      </c>
      <c r="I3581" s="1">
        <f>Sales[[#This Row],[Selling Price]]*H3581</f>
        <v>7330.5</v>
      </c>
      <c r="J3581" s="1">
        <f>VLOOKUP(Sales[[#This Row],[Product ID]],Products[],4,0)</f>
        <v>427.85</v>
      </c>
      <c r="K3581" s="1">
        <f>Sales[[#This Row],[Total Sales]]-Sales[[#This Row],[Cost price]]</f>
        <v>6902.65</v>
      </c>
      <c r="L3581" s="1" t="str">
        <f>TEXT(Sales[[#This Row],[Date and Time]],"dddd")</f>
        <v>Sunday</v>
      </c>
      <c r="M3581" s="1" t="str">
        <f>TEXT(Sales[[#This Row],[Date and Time]],"mm")</f>
        <v>04</v>
      </c>
      <c r="N3581" s="10" t="str">
        <f>TEXT(Sales[[#This Row],[Date and Time]],"mmmm")</f>
        <v>April</v>
      </c>
    </row>
    <row r="3582" spans="1:14" x14ac:dyDescent="0.3">
      <c r="A3582" s="1" t="s">
        <v>7050</v>
      </c>
      <c r="B3582" s="2">
        <v>45598.077048611114</v>
      </c>
      <c r="C3582" s="1" t="s">
        <v>3349</v>
      </c>
      <c r="D3582" s="1" t="s">
        <v>1113</v>
      </c>
      <c r="E3582" s="1" t="s">
        <v>3461</v>
      </c>
      <c r="F3582" s="1" t="s">
        <v>3469</v>
      </c>
      <c r="G3582" s="1">
        <v>63.31</v>
      </c>
      <c r="H3582" s="1">
        <v>7</v>
      </c>
      <c r="I3582" s="1">
        <f>Sales[[#This Row],[Selling Price]]*H3582</f>
        <v>443.17</v>
      </c>
      <c r="J3582" s="1">
        <f>VLOOKUP(Sales[[#This Row],[Product ID]],Products[],4,0)</f>
        <v>746.04</v>
      </c>
      <c r="K3582" s="1">
        <f>Sales[[#This Row],[Total Sales]]-Sales[[#This Row],[Cost price]]</f>
        <v>-302.86999999999995</v>
      </c>
      <c r="L3582" s="1" t="str">
        <f>TEXT(Sales[[#This Row],[Date and Time]],"dddd")</f>
        <v>Saturday</v>
      </c>
      <c r="M3582" s="1" t="str">
        <f>TEXT(Sales[[#This Row],[Date and Time]],"mm")</f>
        <v>11</v>
      </c>
      <c r="N3582" s="10" t="str">
        <f>TEXT(Sales[[#This Row],[Date and Time]],"mmmm")</f>
        <v>November</v>
      </c>
    </row>
    <row r="3583" spans="1:14" x14ac:dyDescent="0.3">
      <c r="A3583" s="1" t="s">
        <v>7051</v>
      </c>
      <c r="B3583" s="2">
        <v>45577.52553240741</v>
      </c>
      <c r="C3583" s="1" t="s">
        <v>3422</v>
      </c>
      <c r="D3583" s="1" t="s">
        <v>579</v>
      </c>
      <c r="E3583" s="1" t="s">
        <v>3461</v>
      </c>
      <c r="F3583" s="1" t="s">
        <v>3469</v>
      </c>
      <c r="G3583" s="1">
        <v>167.68</v>
      </c>
      <c r="H3583" s="1">
        <v>6</v>
      </c>
      <c r="I3583" s="1">
        <f>Sales[[#This Row],[Selling Price]]*H3583</f>
        <v>1006.08</v>
      </c>
      <c r="J3583" s="1">
        <f>VLOOKUP(Sales[[#This Row],[Product ID]],Products[],4,0)</f>
        <v>772.45</v>
      </c>
      <c r="K3583" s="1">
        <f>Sales[[#This Row],[Total Sales]]-Sales[[#This Row],[Cost price]]</f>
        <v>233.63</v>
      </c>
      <c r="L3583" s="1" t="str">
        <f>TEXT(Sales[[#This Row],[Date and Time]],"dddd")</f>
        <v>Saturday</v>
      </c>
      <c r="M3583" s="1" t="str">
        <f>TEXT(Sales[[#This Row],[Date and Time]],"mm")</f>
        <v>10</v>
      </c>
      <c r="N3583" s="10" t="str">
        <f>TEXT(Sales[[#This Row],[Date and Time]],"mmmm")</f>
        <v>October</v>
      </c>
    </row>
    <row r="3584" spans="1:14" x14ac:dyDescent="0.3">
      <c r="A3584" s="1" t="s">
        <v>7052</v>
      </c>
      <c r="B3584" s="2">
        <v>45512.731446759259</v>
      </c>
      <c r="C3584" s="1" t="s">
        <v>3417</v>
      </c>
      <c r="D3584" s="1" t="s">
        <v>242</v>
      </c>
      <c r="E3584" s="1" t="s">
        <v>3466</v>
      </c>
      <c r="F3584" s="1" t="s">
        <v>3469</v>
      </c>
      <c r="G3584" s="1">
        <v>1060.3</v>
      </c>
      <c r="H3584" s="1">
        <v>6</v>
      </c>
      <c r="I3584" s="1">
        <f>Sales[[#This Row],[Selling Price]]*H3584</f>
        <v>6361.7999999999993</v>
      </c>
      <c r="J3584" s="1">
        <f>VLOOKUP(Sales[[#This Row],[Product ID]],Products[],4,0)</f>
        <v>648.5</v>
      </c>
      <c r="K3584" s="1">
        <f>Sales[[#This Row],[Total Sales]]-Sales[[#This Row],[Cost price]]</f>
        <v>5713.2999999999993</v>
      </c>
      <c r="L3584" s="1" t="str">
        <f>TEXT(Sales[[#This Row],[Date and Time]],"dddd")</f>
        <v>Thursday</v>
      </c>
      <c r="M3584" s="1" t="str">
        <f>TEXT(Sales[[#This Row],[Date and Time]],"mm")</f>
        <v>08</v>
      </c>
      <c r="N3584" s="10" t="str">
        <f>TEXT(Sales[[#This Row],[Date and Time]],"mmmm")</f>
        <v>August</v>
      </c>
    </row>
    <row r="3585" spans="1:14" x14ac:dyDescent="0.3">
      <c r="A3585" s="1" t="s">
        <v>7053</v>
      </c>
      <c r="B3585" s="2">
        <v>45454.139837962961</v>
      </c>
      <c r="C3585" s="1" t="s">
        <v>3329</v>
      </c>
      <c r="D3585" s="1" t="s">
        <v>2895</v>
      </c>
      <c r="E3585" s="1" t="s">
        <v>3471</v>
      </c>
      <c r="F3585" s="1" t="s">
        <v>3462</v>
      </c>
      <c r="G3585" s="1">
        <v>772.06</v>
      </c>
      <c r="H3585" s="1">
        <v>8</v>
      </c>
      <c r="I3585" s="1">
        <f>Sales[[#This Row],[Selling Price]]*H3585</f>
        <v>6176.48</v>
      </c>
      <c r="J3585" s="1">
        <f>VLOOKUP(Sales[[#This Row],[Product ID]],Products[],4,0)</f>
        <v>596.91999999999996</v>
      </c>
      <c r="K3585" s="1">
        <f>Sales[[#This Row],[Total Sales]]-Sales[[#This Row],[Cost price]]</f>
        <v>5579.5599999999995</v>
      </c>
      <c r="L3585" s="1" t="str">
        <f>TEXT(Sales[[#This Row],[Date and Time]],"dddd")</f>
        <v>Tuesday</v>
      </c>
      <c r="M3585" s="1" t="str">
        <f>TEXT(Sales[[#This Row],[Date and Time]],"mm")</f>
        <v>06</v>
      </c>
      <c r="N3585" s="10" t="str">
        <f>TEXT(Sales[[#This Row],[Date and Time]],"mmmm")</f>
        <v>June</v>
      </c>
    </row>
    <row r="3586" spans="1:14" x14ac:dyDescent="0.3">
      <c r="A3586" s="1" t="s">
        <v>7054</v>
      </c>
      <c r="B3586" s="2">
        <v>45514.753009259257</v>
      </c>
      <c r="C3586" s="1" t="s">
        <v>3310</v>
      </c>
      <c r="D3586" s="1" t="s">
        <v>453</v>
      </c>
      <c r="E3586" s="1" t="s">
        <v>3464</v>
      </c>
      <c r="F3586" s="1" t="s">
        <v>3476</v>
      </c>
      <c r="G3586" s="1">
        <v>1140.82</v>
      </c>
      <c r="H3586" s="1">
        <v>3</v>
      </c>
      <c r="I3586" s="1">
        <f>Sales[[#This Row],[Selling Price]]*H3586</f>
        <v>3422.46</v>
      </c>
      <c r="J3586" s="1">
        <f>VLOOKUP(Sales[[#This Row],[Product ID]],Products[],4,0)</f>
        <v>297.7</v>
      </c>
      <c r="K3586" s="1">
        <f>Sales[[#This Row],[Total Sales]]-Sales[[#This Row],[Cost price]]</f>
        <v>3124.76</v>
      </c>
      <c r="L3586" s="1" t="str">
        <f>TEXT(Sales[[#This Row],[Date and Time]],"dddd")</f>
        <v>Saturday</v>
      </c>
      <c r="M3586" s="1" t="str">
        <f>TEXT(Sales[[#This Row],[Date and Time]],"mm")</f>
        <v>08</v>
      </c>
      <c r="N3586" s="10" t="str">
        <f>TEXT(Sales[[#This Row],[Date and Time]],"mmmm")</f>
        <v>August</v>
      </c>
    </row>
    <row r="3587" spans="1:14" x14ac:dyDescent="0.3">
      <c r="A3587" s="1" t="s">
        <v>7055</v>
      </c>
      <c r="B3587" s="2">
        <v>45355.969918981478</v>
      </c>
      <c r="C3587" s="1" t="s">
        <v>3433</v>
      </c>
      <c r="D3587" s="1" t="s">
        <v>1515</v>
      </c>
      <c r="E3587" s="1" t="s">
        <v>3464</v>
      </c>
      <c r="F3587" s="1" t="s">
        <v>3462</v>
      </c>
      <c r="G3587" s="1">
        <v>671.04</v>
      </c>
      <c r="H3587" s="1">
        <v>10</v>
      </c>
      <c r="I3587" s="1">
        <f>Sales[[#This Row],[Selling Price]]*H3587</f>
        <v>6710.4</v>
      </c>
      <c r="J3587" s="1">
        <f>VLOOKUP(Sales[[#This Row],[Product ID]],Products[],4,0)</f>
        <v>452.2</v>
      </c>
      <c r="K3587" s="1">
        <f>Sales[[#This Row],[Total Sales]]-Sales[[#This Row],[Cost price]]</f>
        <v>6258.2</v>
      </c>
      <c r="L3587" s="1" t="str">
        <f>TEXT(Sales[[#This Row],[Date and Time]],"dddd")</f>
        <v>Monday</v>
      </c>
      <c r="M3587" s="1" t="str">
        <f>TEXT(Sales[[#This Row],[Date and Time]],"mm")</f>
        <v>03</v>
      </c>
      <c r="N3587" s="10" t="str">
        <f>TEXT(Sales[[#This Row],[Date and Time]],"mmmm")</f>
        <v>March</v>
      </c>
    </row>
    <row r="3588" spans="1:14" x14ac:dyDescent="0.3">
      <c r="A3588" s="1" t="s">
        <v>7056</v>
      </c>
      <c r="B3588" s="2">
        <v>45608.490706018521</v>
      </c>
      <c r="C3588" s="1" t="s">
        <v>3390</v>
      </c>
      <c r="D3588" s="1" t="s">
        <v>891</v>
      </c>
      <c r="E3588" s="1" t="s">
        <v>3479</v>
      </c>
      <c r="F3588" s="1" t="s">
        <v>3469</v>
      </c>
      <c r="G3588" s="1">
        <v>438.74</v>
      </c>
      <c r="H3588" s="1">
        <v>4</v>
      </c>
      <c r="I3588" s="1">
        <f>Sales[[#This Row],[Selling Price]]*H3588</f>
        <v>1754.96</v>
      </c>
      <c r="J3588" s="1">
        <f>VLOOKUP(Sales[[#This Row],[Product ID]],Products[],4,0)</f>
        <v>612.41999999999996</v>
      </c>
      <c r="K3588" s="1">
        <f>Sales[[#This Row],[Total Sales]]-Sales[[#This Row],[Cost price]]</f>
        <v>1142.54</v>
      </c>
      <c r="L3588" s="1" t="str">
        <f>TEXT(Sales[[#This Row],[Date and Time]],"dddd")</f>
        <v>Tuesday</v>
      </c>
      <c r="M3588" s="1" t="str">
        <f>TEXT(Sales[[#This Row],[Date and Time]],"mm")</f>
        <v>11</v>
      </c>
      <c r="N3588" s="10" t="str">
        <f>TEXT(Sales[[#This Row],[Date and Time]],"mmmm")</f>
        <v>November</v>
      </c>
    </row>
    <row r="3589" spans="1:14" x14ac:dyDescent="0.3">
      <c r="A3589" s="1" t="s">
        <v>7057</v>
      </c>
      <c r="B3589" s="2">
        <v>45481.511446759258</v>
      </c>
      <c r="C3589" s="1" t="s">
        <v>3302</v>
      </c>
      <c r="D3589" s="1" t="s">
        <v>2375</v>
      </c>
      <c r="E3589" s="1" t="s">
        <v>3466</v>
      </c>
      <c r="F3589" s="1" t="s">
        <v>3462</v>
      </c>
      <c r="G3589" s="1">
        <v>397.41</v>
      </c>
      <c r="H3589" s="1">
        <v>5</v>
      </c>
      <c r="I3589" s="1">
        <f>Sales[[#This Row],[Selling Price]]*H3589</f>
        <v>1987.0500000000002</v>
      </c>
      <c r="J3589" s="1">
        <f>VLOOKUP(Sales[[#This Row],[Product ID]],Products[],4,0)</f>
        <v>71.47</v>
      </c>
      <c r="K3589" s="1">
        <f>Sales[[#This Row],[Total Sales]]-Sales[[#This Row],[Cost price]]</f>
        <v>1915.5800000000002</v>
      </c>
      <c r="L3589" s="1" t="str">
        <f>TEXT(Sales[[#This Row],[Date and Time]],"dddd")</f>
        <v>Monday</v>
      </c>
      <c r="M3589" s="1" t="str">
        <f>TEXT(Sales[[#This Row],[Date and Time]],"mm")</f>
        <v>07</v>
      </c>
      <c r="N3589" s="10" t="str">
        <f>TEXT(Sales[[#This Row],[Date and Time]],"mmmm")</f>
        <v>July</v>
      </c>
    </row>
    <row r="3590" spans="1:14" x14ac:dyDescent="0.3">
      <c r="A3590" s="1" t="s">
        <v>7058</v>
      </c>
      <c r="B3590" s="2">
        <v>45469.232870370368</v>
      </c>
      <c r="C3590" s="1" t="s">
        <v>3317</v>
      </c>
      <c r="D3590" s="1" t="s">
        <v>1992</v>
      </c>
      <c r="E3590" s="1" t="s">
        <v>3471</v>
      </c>
      <c r="F3590" s="1" t="s">
        <v>3462</v>
      </c>
      <c r="G3590" s="1">
        <v>1772.89</v>
      </c>
      <c r="H3590" s="1">
        <v>6</v>
      </c>
      <c r="I3590" s="1">
        <f>Sales[[#This Row],[Selling Price]]*H3590</f>
        <v>10637.34</v>
      </c>
      <c r="J3590" s="1">
        <f>VLOOKUP(Sales[[#This Row],[Product ID]],Products[],4,0)</f>
        <v>327.89</v>
      </c>
      <c r="K3590" s="1">
        <f>Sales[[#This Row],[Total Sales]]-Sales[[#This Row],[Cost price]]</f>
        <v>10309.450000000001</v>
      </c>
      <c r="L3590" s="1" t="str">
        <f>TEXT(Sales[[#This Row],[Date and Time]],"dddd")</f>
        <v>Wednesday</v>
      </c>
      <c r="M3590" s="1" t="str">
        <f>TEXT(Sales[[#This Row],[Date and Time]],"mm")</f>
        <v>06</v>
      </c>
      <c r="N3590" s="10" t="str">
        <f>TEXT(Sales[[#This Row],[Date and Time]],"mmmm")</f>
        <v>June</v>
      </c>
    </row>
    <row r="3591" spans="1:14" x14ac:dyDescent="0.3">
      <c r="A3591" s="1" t="s">
        <v>7059</v>
      </c>
      <c r="B3591" s="2">
        <v>45347.811967592592</v>
      </c>
      <c r="C3591" s="1" t="s">
        <v>3319</v>
      </c>
      <c r="D3591" s="1" t="s">
        <v>2978</v>
      </c>
      <c r="E3591" s="1" t="s">
        <v>3471</v>
      </c>
      <c r="F3591" s="1" t="s">
        <v>3462</v>
      </c>
      <c r="G3591" s="1">
        <v>1189.1199999999999</v>
      </c>
      <c r="H3591" s="1">
        <v>5</v>
      </c>
      <c r="I3591" s="1">
        <f>Sales[[#This Row],[Selling Price]]*H3591</f>
        <v>5945.5999999999995</v>
      </c>
      <c r="J3591" s="1">
        <f>VLOOKUP(Sales[[#This Row],[Product ID]],Products[],4,0)</f>
        <v>704.91</v>
      </c>
      <c r="K3591" s="1">
        <f>Sales[[#This Row],[Total Sales]]-Sales[[#This Row],[Cost price]]</f>
        <v>5240.6899999999996</v>
      </c>
      <c r="L3591" s="1" t="str">
        <f>TEXT(Sales[[#This Row],[Date and Time]],"dddd")</f>
        <v>Sunday</v>
      </c>
      <c r="M3591" s="1" t="str">
        <f>TEXT(Sales[[#This Row],[Date and Time]],"mm")</f>
        <v>02</v>
      </c>
      <c r="N3591" s="10" t="str">
        <f>TEXT(Sales[[#This Row],[Date and Time]],"mmmm")</f>
        <v>February</v>
      </c>
    </row>
    <row r="3592" spans="1:14" x14ac:dyDescent="0.3">
      <c r="A3592" s="1" t="s">
        <v>7060</v>
      </c>
      <c r="B3592" s="2">
        <v>45368.305231481485</v>
      </c>
      <c r="C3592" s="1" t="s">
        <v>3453</v>
      </c>
      <c r="D3592" s="1" t="s">
        <v>2421</v>
      </c>
      <c r="E3592" s="1" t="s">
        <v>3464</v>
      </c>
      <c r="F3592" s="1" t="s">
        <v>3472</v>
      </c>
      <c r="G3592" s="1">
        <v>1559.58</v>
      </c>
      <c r="H3592" s="1">
        <v>9</v>
      </c>
      <c r="I3592" s="1">
        <f>Sales[[#This Row],[Selling Price]]*H3592</f>
        <v>14036.22</v>
      </c>
      <c r="J3592" s="1">
        <f>VLOOKUP(Sales[[#This Row],[Product ID]],Products[],4,0)</f>
        <v>606.07000000000005</v>
      </c>
      <c r="K3592" s="1">
        <f>Sales[[#This Row],[Total Sales]]-Sales[[#This Row],[Cost price]]</f>
        <v>13430.15</v>
      </c>
      <c r="L3592" s="1" t="str">
        <f>TEXT(Sales[[#This Row],[Date and Time]],"dddd")</f>
        <v>Sunday</v>
      </c>
      <c r="M3592" s="1" t="str">
        <f>TEXT(Sales[[#This Row],[Date and Time]],"mm")</f>
        <v>03</v>
      </c>
      <c r="N3592" s="10" t="str">
        <f>TEXT(Sales[[#This Row],[Date and Time]],"mmmm")</f>
        <v>March</v>
      </c>
    </row>
    <row r="3593" spans="1:14" x14ac:dyDescent="0.3">
      <c r="A3593" s="1" t="s">
        <v>7061</v>
      </c>
      <c r="B3593" s="2">
        <v>45530.859016203707</v>
      </c>
      <c r="C3593" s="1" t="s">
        <v>3241</v>
      </c>
      <c r="D3593" s="1" t="s">
        <v>3170</v>
      </c>
      <c r="E3593" s="1" t="s">
        <v>3461</v>
      </c>
      <c r="F3593" s="1" t="s">
        <v>3476</v>
      </c>
      <c r="G3593" s="1">
        <v>1829.79</v>
      </c>
      <c r="H3593" s="1">
        <v>9</v>
      </c>
      <c r="I3593" s="1">
        <f>Sales[[#This Row],[Selling Price]]*H3593</f>
        <v>16468.11</v>
      </c>
      <c r="J3593" s="1">
        <f>VLOOKUP(Sales[[#This Row],[Product ID]],Products[],4,0)</f>
        <v>595.51</v>
      </c>
      <c r="K3593" s="1">
        <f>Sales[[#This Row],[Total Sales]]-Sales[[#This Row],[Cost price]]</f>
        <v>15872.6</v>
      </c>
      <c r="L3593" s="1" t="str">
        <f>TEXT(Sales[[#This Row],[Date and Time]],"dddd")</f>
        <v>Monday</v>
      </c>
      <c r="M3593" s="1" t="str">
        <f>TEXT(Sales[[#This Row],[Date and Time]],"mm")</f>
        <v>08</v>
      </c>
      <c r="N3593" s="10" t="str">
        <f>TEXT(Sales[[#This Row],[Date and Time]],"mmmm")</f>
        <v>August</v>
      </c>
    </row>
    <row r="3594" spans="1:14" x14ac:dyDescent="0.3">
      <c r="A3594" s="1" t="s">
        <v>7062</v>
      </c>
      <c r="B3594" s="2">
        <v>45377.310486111113</v>
      </c>
      <c r="C3594" s="1" t="s">
        <v>3276</v>
      </c>
      <c r="D3594" s="1" t="s">
        <v>146</v>
      </c>
      <c r="E3594" s="1" t="s">
        <v>3464</v>
      </c>
      <c r="F3594" s="1" t="s">
        <v>3462</v>
      </c>
      <c r="G3594" s="1">
        <v>399.83</v>
      </c>
      <c r="H3594" s="1">
        <v>1</v>
      </c>
      <c r="I3594" s="1">
        <f>Sales[[#This Row],[Selling Price]]*H3594</f>
        <v>399.83</v>
      </c>
      <c r="J3594" s="1">
        <f>VLOOKUP(Sales[[#This Row],[Product ID]],Products[],4,0)</f>
        <v>736.41</v>
      </c>
      <c r="K3594" s="1">
        <f>Sales[[#This Row],[Total Sales]]-Sales[[#This Row],[Cost price]]</f>
        <v>-336.58</v>
      </c>
      <c r="L3594" s="1" t="str">
        <f>TEXT(Sales[[#This Row],[Date and Time]],"dddd")</f>
        <v>Tuesday</v>
      </c>
      <c r="M3594" s="1" t="str">
        <f>TEXT(Sales[[#This Row],[Date and Time]],"mm")</f>
        <v>03</v>
      </c>
      <c r="N3594" s="10" t="str">
        <f>TEXT(Sales[[#This Row],[Date and Time]],"mmmm")</f>
        <v>March</v>
      </c>
    </row>
    <row r="3595" spans="1:14" x14ac:dyDescent="0.3">
      <c r="A3595" s="1" t="s">
        <v>7063</v>
      </c>
      <c r="B3595" s="2">
        <v>45541.433310185188</v>
      </c>
      <c r="C3595" s="1" t="s">
        <v>3376</v>
      </c>
      <c r="D3595" s="1" t="s">
        <v>543</v>
      </c>
      <c r="E3595" s="1" t="s">
        <v>3461</v>
      </c>
      <c r="F3595" s="1" t="s">
        <v>3476</v>
      </c>
      <c r="G3595" s="1">
        <v>1661.19</v>
      </c>
      <c r="H3595" s="1">
        <v>2</v>
      </c>
      <c r="I3595" s="1">
        <f>Sales[[#This Row],[Selling Price]]*H3595</f>
        <v>3322.38</v>
      </c>
      <c r="J3595" s="1">
        <f>VLOOKUP(Sales[[#This Row],[Product ID]],Products[],4,0)</f>
        <v>372.5</v>
      </c>
      <c r="K3595" s="1">
        <f>Sales[[#This Row],[Total Sales]]-Sales[[#This Row],[Cost price]]</f>
        <v>2949.88</v>
      </c>
      <c r="L3595" s="1" t="str">
        <f>TEXT(Sales[[#This Row],[Date and Time]],"dddd")</f>
        <v>Friday</v>
      </c>
      <c r="M3595" s="1" t="str">
        <f>TEXT(Sales[[#This Row],[Date and Time]],"mm")</f>
        <v>09</v>
      </c>
      <c r="N3595" s="10" t="str">
        <f>TEXT(Sales[[#This Row],[Date and Time]],"mmmm")</f>
        <v>September</v>
      </c>
    </row>
    <row r="3596" spans="1:14" x14ac:dyDescent="0.3">
      <c r="A3596" s="1" t="s">
        <v>7064</v>
      </c>
      <c r="B3596" s="2">
        <v>45339.725856481484</v>
      </c>
      <c r="C3596" s="1" t="s">
        <v>3379</v>
      </c>
      <c r="D3596" s="1" t="s">
        <v>1552</v>
      </c>
      <c r="E3596" s="1" t="s">
        <v>3466</v>
      </c>
      <c r="F3596" s="1" t="s">
        <v>3467</v>
      </c>
      <c r="G3596" s="1">
        <v>191.51</v>
      </c>
      <c r="H3596" s="1">
        <v>4</v>
      </c>
      <c r="I3596" s="1">
        <f>Sales[[#This Row],[Selling Price]]*H3596</f>
        <v>766.04</v>
      </c>
      <c r="J3596" s="1">
        <f>VLOOKUP(Sales[[#This Row],[Product ID]],Products[],4,0)</f>
        <v>605.29999999999995</v>
      </c>
      <c r="K3596" s="1">
        <f>Sales[[#This Row],[Total Sales]]-Sales[[#This Row],[Cost price]]</f>
        <v>160.74</v>
      </c>
      <c r="L3596" s="1" t="str">
        <f>TEXT(Sales[[#This Row],[Date and Time]],"dddd")</f>
        <v>Saturday</v>
      </c>
      <c r="M3596" s="1" t="str">
        <f>TEXT(Sales[[#This Row],[Date and Time]],"mm")</f>
        <v>02</v>
      </c>
      <c r="N3596" s="10" t="str">
        <f>TEXT(Sales[[#This Row],[Date and Time]],"mmmm")</f>
        <v>February</v>
      </c>
    </row>
    <row r="3597" spans="1:14" x14ac:dyDescent="0.3">
      <c r="A3597" s="1" t="s">
        <v>7065</v>
      </c>
      <c r="B3597" s="2">
        <v>45381.470717592594</v>
      </c>
      <c r="C3597" s="1" t="s">
        <v>3303</v>
      </c>
      <c r="D3597" s="1" t="s">
        <v>2224</v>
      </c>
      <c r="E3597" s="1" t="s">
        <v>3471</v>
      </c>
      <c r="F3597" s="1" t="s">
        <v>3472</v>
      </c>
      <c r="G3597" s="1">
        <v>1922.87</v>
      </c>
      <c r="H3597" s="1">
        <v>4</v>
      </c>
      <c r="I3597" s="1">
        <f>Sales[[#This Row],[Selling Price]]*H3597</f>
        <v>7691.48</v>
      </c>
      <c r="J3597" s="1">
        <f>VLOOKUP(Sales[[#This Row],[Product ID]],Products[],4,0)</f>
        <v>752.34</v>
      </c>
      <c r="K3597" s="1">
        <f>Sales[[#This Row],[Total Sales]]-Sales[[#This Row],[Cost price]]</f>
        <v>6939.1399999999994</v>
      </c>
      <c r="L3597" s="1" t="str">
        <f>TEXT(Sales[[#This Row],[Date and Time]],"dddd")</f>
        <v>Saturday</v>
      </c>
      <c r="M3597" s="1" t="str">
        <f>TEXT(Sales[[#This Row],[Date and Time]],"mm")</f>
        <v>03</v>
      </c>
      <c r="N3597" s="10" t="str">
        <f>TEXT(Sales[[#This Row],[Date and Time]],"mmmm")</f>
        <v>March</v>
      </c>
    </row>
    <row r="3598" spans="1:14" x14ac:dyDescent="0.3">
      <c r="A3598" s="1" t="s">
        <v>7066</v>
      </c>
      <c r="B3598" s="2">
        <v>45420.846261574072</v>
      </c>
      <c r="C3598" s="1" t="s">
        <v>3375</v>
      </c>
      <c r="D3598" s="1" t="s">
        <v>2349</v>
      </c>
      <c r="E3598" s="1" t="s">
        <v>3461</v>
      </c>
      <c r="F3598" s="1" t="s">
        <v>3472</v>
      </c>
      <c r="G3598" s="1">
        <v>1850.86</v>
      </c>
      <c r="H3598" s="1">
        <v>10</v>
      </c>
      <c r="I3598" s="1">
        <f>Sales[[#This Row],[Selling Price]]*H3598</f>
        <v>18508.599999999999</v>
      </c>
      <c r="J3598" s="1">
        <f>VLOOKUP(Sales[[#This Row],[Product ID]],Products[],4,0)</f>
        <v>574.14</v>
      </c>
      <c r="K3598" s="1">
        <f>Sales[[#This Row],[Total Sales]]-Sales[[#This Row],[Cost price]]</f>
        <v>17934.46</v>
      </c>
      <c r="L3598" s="1" t="str">
        <f>TEXT(Sales[[#This Row],[Date and Time]],"dddd")</f>
        <v>Wednesday</v>
      </c>
      <c r="M3598" s="1" t="str">
        <f>TEXT(Sales[[#This Row],[Date and Time]],"mm")</f>
        <v>05</v>
      </c>
      <c r="N3598" s="10" t="str">
        <f>TEXT(Sales[[#This Row],[Date and Time]],"mmmm")</f>
        <v>May</v>
      </c>
    </row>
    <row r="3599" spans="1:14" x14ac:dyDescent="0.3">
      <c r="A3599" s="1" t="s">
        <v>7067</v>
      </c>
      <c r="B3599" s="2">
        <v>45353.836342592593</v>
      </c>
      <c r="C3599" s="1" t="s">
        <v>3374</v>
      </c>
      <c r="D3599" s="1" t="s">
        <v>2665</v>
      </c>
      <c r="E3599" s="1" t="s">
        <v>3471</v>
      </c>
      <c r="F3599" s="1" t="s">
        <v>3472</v>
      </c>
      <c r="G3599" s="1">
        <v>1798.2</v>
      </c>
      <c r="H3599" s="1">
        <v>1</v>
      </c>
      <c r="I3599" s="1">
        <f>Sales[[#This Row],[Selling Price]]*H3599</f>
        <v>1798.2</v>
      </c>
      <c r="J3599" s="1">
        <f>VLOOKUP(Sales[[#This Row],[Product ID]],Products[],4,0)</f>
        <v>795.14</v>
      </c>
      <c r="K3599" s="1">
        <f>Sales[[#This Row],[Total Sales]]-Sales[[#This Row],[Cost price]]</f>
        <v>1003.0600000000001</v>
      </c>
      <c r="L3599" s="1" t="str">
        <f>TEXT(Sales[[#This Row],[Date and Time]],"dddd")</f>
        <v>Saturday</v>
      </c>
      <c r="M3599" s="1" t="str">
        <f>TEXT(Sales[[#This Row],[Date and Time]],"mm")</f>
        <v>03</v>
      </c>
      <c r="N3599" s="10" t="str">
        <f>TEXT(Sales[[#This Row],[Date and Time]],"mmmm")</f>
        <v>March</v>
      </c>
    </row>
    <row r="3600" spans="1:14" x14ac:dyDescent="0.3">
      <c r="A3600" s="1" t="s">
        <v>7068</v>
      </c>
      <c r="B3600" s="2">
        <v>45346.951041666667</v>
      </c>
      <c r="C3600" s="1" t="s">
        <v>3257</v>
      </c>
      <c r="D3600" s="1" t="s">
        <v>2067</v>
      </c>
      <c r="E3600" s="1" t="s">
        <v>3464</v>
      </c>
      <c r="F3600" s="1" t="s">
        <v>3467</v>
      </c>
      <c r="G3600" s="1">
        <v>622.04999999999995</v>
      </c>
      <c r="H3600" s="1">
        <v>2</v>
      </c>
      <c r="I3600" s="1">
        <f>Sales[[#This Row],[Selling Price]]*H3600</f>
        <v>1244.0999999999999</v>
      </c>
      <c r="J3600" s="1">
        <f>VLOOKUP(Sales[[#This Row],[Product ID]],Products[],4,0)</f>
        <v>288.51</v>
      </c>
      <c r="K3600" s="1">
        <f>Sales[[#This Row],[Total Sales]]-Sales[[#This Row],[Cost price]]</f>
        <v>955.58999999999992</v>
      </c>
      <c r="L3600" s="1" t="str">
        <f>TEXT(Sales[[#This Row],[Date and Time]],"dddd")</f>
        <v>Saturday</v>
      </c>
      <c r="M3600" s="1" t="str">
        <f>TEXT(Sales[[#This Row],[Date and Time]],"mm")</f>
        <v>02</v>
      </c>
      <c r="N3600" s="10" t="str">
        <f>TEXT(Sales[[#This Row],[Date and Time]],"mmmm")</f>
        <v>February</v>
      </c>
    </row>
    <row r="3601" spans="1:14" x14ac:dyDescent="0.3">
      <c r="A3601" s="1" t="s">
        <v>7069</v>
      </c>
      <c r="B3601" s="2">
        <v>45448.413356481484</v>
      </c>
      <c r="C3601" s="1" t="s">
        <v>3428</v>
      </c>
      <c r="D3601" s="1" t="s">
        <v>106</v>
      </c>
      <c r="E3601" s="1" t="s">
        <v>3479</v>
      </c>
      <c r="F3601" s="1" t="s">
        <v>3472</v>
      </c>
      <c r="G3601" s="1">
        <v>293.79000000000002</v>
      </c>
      <c r="H3601" s="1">
        <v>5</v>
      </c>
      <c r="I3601" s="1">
        <f>Sales[[#This Row],[Selling Price]]*H3601</f>
        <v>1468.95</v>
      </c>
      <c r="J3601" s="1">
        <f>VLOOKUP(Sales[[#This Row],[Product ID]],Products[],4,0)</f>
        <v>742.32</v>
      </c>
      <c r="K3601" s="1">
        <f>Sales[[#This Row],[Total Sales]]-Sales[[#This Row],[Cost price]]</f>
        <v>726.63</v>
      </c>
      <c r="L3601" s="1" t="str">
        <f>TEXT(Sales[[#This Row],[Date and Time]],"dddd")</f>
        <v>Wednesday</v>
      </c>
      <c r="M3601" s="1" t="str">
        <f>TEXT(Sales[[#This Row],[Date and Time]],"mm")</f>
        <v>06</v>
      </c>
      <c r="N3601" s="10" t="str">
        <f>TEXT(Sales[[#This Row],[Date and Time]],"mmmm")</f>
        <v>June</v>
      </c>
    </row>
    <row r="3602" spans="1:14" x14ac:dyDescent="0.3">
      <c r="A3602" s="1" t="s">
        <v>7070</v>
      </c>
      <c r="B3602" s="2">
        <v>45515.877326388887</v>
      </c>
      <c r="C3602" s="1" t="s">
        <v>3331</v>
      </c>
      <c r="D3602" s="1" t="s">
        <v>2322</v>
      </c>
      <c r="E3602" s="1" t="s">
        <v>3464</v>
      </c>
      <c r="F3602" s="1" t="s">
        <v>3469</v>
      </c>
      <c r="G3602" s="1">
        <v>581.51</v>
      </c>
      <c r="H3602" s="1">
        <v>2</v>
      </c>
      <c r="I3602" s="1">
        <f>Sales[[#This Row],[Selling Price]]*H3602</f>
        <v>1163.02</v>
      </c>
      <c r="J3602" s="1">
        <f>VLOOKUP(Sales[[#This Row],[Product ID]],Products[],4,0)</f>
        <v>799.06</v>
      </c>
      <c r="K3602" s="1">
        <f>Sales[[#This Row],[Total Sales]]-Sales[[#This Row],[Cost price]]</f>
        <v>363.96000000000004</v>
      </c>
      <c r="L3602" s="1" t="str">
        <f>TEXT(Sales[[#This Row],[Date and Time]],"dddd")</f>
        <v>Sunday</v>
      </c>
      <c r="M3602" s="1" t="str">
        <f>TEXT(Sales[[#This Row],[Date and Time]],"mm")</f>
        <v>08</v>
      </c>
      <c r="N3602" s="10" t="str">
        <f>TEXT(Sales[[#This Row],[Date and Time]],"mmmm")</f>
        <v>August</v>
      </c>
    </row>
    <row r="3603" spans="1:14" x14ac:dyDescent="0.3">
      <c r="A3603" s="1" t="s">
        <v>7071</v>
      </c>
      <c r="B3603" s="2">
        <v>45294.469247685185</v>
      </c>
      <c r="C3603" s="1" t="s">
        <v>3375</v>
      </c>
      <c r="D3603" s="1" t="s">
        <v>434</v>
      </c>
      <c r="E3603" s="1" t="s">
        <v>3479</v>
      </c>
      <c r="F3603" s="1" t="s">
        <v>3469</v>
      </c>
      <c r="G3603" s="1">
        <v>1159.19</v>
      </c>
      <c r="H3603" s="1">
        <v>4</v>
      </c>
      <c r="I3603" s="1">
        <f>Sales[[#This Row],[Selling Price]]*H3603</f>
        <v>4636.76</v>
      </c>
      <c r="J3603" s="1">
        <f>VLOOKUP(Sales[[#This Row],[Product ID]],Products[],4,0)</f>
        <v>574.14</v>
      </c>
      <c r="K3603" s="1">
        <f>Sales[[#This Row],[Total Sales]]-Sales[[#This Row],[Cost price]]</f>
        <v>4062.6200000000003</v>
      </c>
      <c r="L3603" s="1" t="str">
        <f>TEXT(Sales[[#This Row],[Date and Time]],"dddd")</f>
        <v>Wednesday</v>
      </c>
      <c r="M3603" s="1" t="str">
        <f>TEXT(Sales[[#This Row],[Date and Time]],"mm")</f>
        <v>01</v>
      </c>
      <c r="N3603" s="10" t="str">
        <f>TEXT(Sales[[#This Row],[Date and Time]],"mmmm")</f>
        <v>January</v>
      </c>
    </row>
    <row r="3604" spans="1:14" x14ac:dyDescent="0.3">
      <c r="A3604" s="1" t="s">
        <v>7072</v>
      </c>
      <c r="B3604" s="2">
        <v>45487.627071759256</v>
      </c>
      <c r="C3604" s="1" t="s">
        <v>3355</v>
      </c>
      <c r="D3604" s="1" t="s">
        <v>1720</v>
      </c>
      <c r="E3604" s="1" t="s">
        <v>3466</v>
      </c>
      <c r="F3604" s="1" t="s">
        <v>3472</v>
      </c>
      <c r="G3604" s="1">
        <v>204.85</v>
      </c>
      <c r="H3604" s="1">
        <v>1</v>
      </c>
      <c r="I3604" s="1">
        <f>Sales[[#This Row],[Selling Price]]*H3604</f>
        <v>204.85</v>
      </c>
      <c r="J3604" s="1">
        <f>VLOOKUP(Sales[[#This Row],[Product ID]],Products[],4,0)</f>
        <v>889.08</v>
      </c>
      <c r="K3604" s="1">
        <f>Sales[[#This Row],[Total Sales]]-Sales[[#This Row],[Cost price]]</f>
        <v>-684.23</v>
      </c>
      <c r="L3604" s="1" t="str">
        <f>TEXT(Sales[[#This Row],[Date and Time]],"dddd")</f>
        <v>Sunday</v>
      </c>
      <c r="M3604" s="1" t="str">
        <f>TEXT(Sales[[#This Row],[Date and Time]],"mm")</f>
        <v>07</v>
      </c>
      <c r="N3604" s="10" t="str">
        <f>TEXT(Sales[[#This Row],[Date and Time]],"mmmm")</f>
        <v>July</v>
      </c>
    </row>
    <row r="3605" spans="1:14" x14ac:dyDescent="0.3">
      <c r="A3605" s="1" t="s">
        <v>7073</v>
      </c>
      <c r="B3605" s="2">
        <v>45536.391759259262</v>
      </c>
      <c r="C3605" s="1" t="s">
        <v>3443</v>
      </c>
      <c r="D3605" s="1" t="s">
        <v>3100</v>
      </c>
      <c r="E3605" s="1" t="s">
        <v>3461</v>
      </c>
      <c r="F3605" s="1" t="s">
        <v>3462</v>
      </c>
      <c r="G3605" s="1">
        <v>1553.87</v>
      </c>
      <c r="H3605" s="1">
        <v>9</v>
      </c>
      <c r="I3605" s="1">
        <f>Sales[[#This Row],[Selling Price]]*H3605</f>
        <v>13984.829999999998</v>
      </c>
      <c r="J3605" s="1">
        <f>VLOOKUP(Sales[[#This Row],[Product ID]],Products[],4,0)</f>
        <v>787.31</v>
      </c>
      <c r="K3605" s="1">
        <f>Sales[[#This Row],[Total Sales]]-Sales[[#This Row],[Cost price]]</f>
        <v>13197.519999999999</v>
      </c>
      <c r="L3605" s="1" t="str">
        <f>TEXT(Sales[[#This Row],[Date and Time]],"dddd")</f>
        <v>Sunday</v>
      </c>
      <c r="M3605" s="1" t="str">
        <f>TEXT(Sales[[#This Row],[Date and Time]],"mm")</f>
        <v>09</v>
      </c>
      <c r="N3605" s="10" t="str">
        <f>TEXT(Sales[[#This Row],[Date and Time]],"mmmm")</f>
        <v>September</v>
      </c>
    </row>
    <row r="3606" spans="1:14" x14ac:dyDescent="0.3">
      <c r="A3606" s="1" t="s">
        <v>7074</v>
      </c>
      <c r="B3606" s="2">
        <v>45319.774814814817</v>
      </c>
      <c r="C3606" s="1" t="s">
        <v>3316</v>
      </c>
      <c r="D3606" s="1" t="s">
        <v>2412</v>
      </c>
      <c r="E3606" s="1" t="s">
        <v>3461</v>
      </c>
      <c r="F3606" s="1" t="s">
        <v>3472</v>
      </c>
      <c r="G3606" s="1">
        <v>805.64</v>
      </c>
      <c r="H3606" s="1">
        <v>10</v>
      </c>
      <c r="I3606" s="1">
        <f>Sales[[#This Row],[Selling Price]]*H3606</f>
        <v>8056.4</v>
      </c>
      <c r="J3606" s="1">
        <f>VLOOKUP(Sales[[#This Row],[Product ID]],Products[],4,0)</f>
        <v>974.22</v>
      </c>
      <c r="K3606" s="1">
        <f>Sales[[#This Row],[Total Sales]]-Sales[[#This Row],[Cost price]]</f>
        <v>7082.1799999999994</v>
      </c>
      <c r="L3606" s="1" t="str">
        <f>TEXT(Sales[[#This Row],[Date and Time]],"dddd")</f>
        <v>Sunday</v>
      </c>
      <c r="M3606" s="1" t="str">
        <f>TEXT(Sales[[#This Row],[Date and Time]],"mm")</f>
        <v>01</v>
      </c>
      <c r="N3606" s="10" t="str">
        <f>TEXT(Sales[[#This Row],[Date and Time]],"mmmm")</f>
        <v>January</v>
      </c>
    </row>
    <row r="3607" spans="1:14" x14ac:dyDescent="0.3">
      <c r="A3607" s="1" t="s">
        <v>7075</v>
      </c>
      <c r="B3607" s="2">
        <v>45374.67496527778</v>
      </c>
      <c r="C3607" s="1" t="s">
        <v>3241</v>
      </c>
      <c r="D3607" s="1" t="s">
        <v>2079</v>
      </c>
      <c r="E3607" s="1" t="s">
        <v>3471</v>
      </c>
      <c r="F3607" s="1" t="s">
        <v>3462</v>
      </c>
      <c r="G3607" s="1">
        <v>636.20000000000005</v>
      </c>
      <c r="H3607" s="1">
        <v>8</v>
      </c>
      <c r="I3607" s="1">
        <f>Sales[[#This Row],[Selling Price]]*H3607</f>
        <v>5089.6000000000004</v>
      </c>
      <c r="J3607" s="1">
        <f>VLOOKUP(Sales[[#This Row],[Product ID]],Products[],4,0)</f>
        <v>595.51</v>
      </c>
      <c r="K3607" s="1">
        <f>Sales[[#This Row],[Total Sales]]-Sales[[#This Row],[Cost price]]</f>
        <v>4494.09</v>
      </c>
      <c r="L3607" s="1" t="str">
        <f>TEXT(Sales[[#This Row],[Date and Time]],"dddd")</f>
        <v>Saturday</v>
      </c>
      <c r="M3607" s="1" t="str">
        <f>TEXT(Sales[[#This Row],[Date and Time]],"mm")</f>
        <v>03</v>
      </c>
      <c r="N3607" s="10" t="str">
        <f>TEXT(Sales[[#This Row],[Date and Time]],"mmmm")</f>
        <v>March</v>
      </c>
    </row>
    <row r="3608" spans="1:14" x14ac:dyDescent="0.3">
      <c r="A3608" s="1" t="s">
        <v>7076</v>
      </c>
      <c r="B3608" s="2">
        <v>45459.674317129633</v>
      </c>
      <c r="C3608" s="1" t="s">
        <v>3355</v>
      </c>
      <c r="D3608" s="1" t="s">
        <v>3011</v>
      </c>
      <c r="E3608" s="1" t="s">
        <v>3471</v>
      </c>
      <c r="F3608" s="1" t="s">
        <v>3467</v>
      </c>
      <c r="G3608" s="1">
        <v>692.95</v>
      </c>
      <c r="H3608" s="1">
        <v>3</v>
      </c>
      <c r="I3608" s="1">
        <f>Sales[[#This Row],[Selling Price]]*H3608</f>
        <v>2078.8500000000004</v>
      </c>
      <c r="J3608" s="1">
        <f>VLOOKUP(Sales[[#This Row],[Product ID]],Products[],4,0)</f>
        <v>889.08</v>
      </c>
      <c r="K3608" s="1">
        <f>Sales[[#This Row],[Total Sales]]-Sales[[#This Row],[Cost price]]</f>
        <v>1189.7700000000004</v>
      </c>
      <c r="L3608" s="1" t="str">
        <f>TEXT(Sales[[#This Row],[Date and Time]],"dddd")</f>
        <v>Sunday</v>
      </c>
      <c r="M3608" s="1" t="str">
        <f>TEXT(Sales[[#This Row],[Date and Time]],"mm")</f>
        <v>06</v>
      </c>
      <c r="N3608" s="10" t="str">
        <f>TEXT(Sales[[#This Row],[Date and Time]],"mmmm")</f>
        <v>June</v>
      </c>
    </row>
    <row r="3609" spans="1:14" x14ac:dyDescent="0.3">
      <c r="A3609" s="1" t="s">
        <v>7077</v>
      </c>
      <c r="B3609" s="2">
        <v>45525.289490740739</v>
      </c>
      <c r="C3609" s="1" t="s">
        <v>3266</v>
      </c>
      <c r="D3609" s="1" t="s">
        <v>3103</v>
      </c>
      <c r="E3609" s="1" t="s">
        <v>3464</v>
      </c>
      <c r="F3609" s="1" t="s">
        <v>3469</v>
      </c>
      <c r="G3609" s="1">
        <v>195.12</v>
      </c>
      <c r="H3609" s="1">
        <v>4</v>
      </c>
      <c r="I3609" s="1">
        <f>Sales[[#This Row],[Selling Price]]*H3609</f>
        <v>780.48</v>
      </c>
      <c r="J3609" s="1">
        <f>VLOOKUP(Sales[[#This Row],[Product ID]],Products[],4,0)</f>
        <v>42.41</v>
      </c>
      <c r="K3609" s="1">
        <f>Sales[[#This Row],[Total Sales]]-Sales[[#This Row],[Cost price]]</f>
        <v>738.07</v>
      </c>
      <c r="L3609" s="1" t="str">
        <f>TEXT(Sales[[#This Row],[Date and Time]],"dddd")</f>
        <v>Wednesday</v>
      </c>
      <c r="M3609" s="1" t="str">
        <f>TEXT(Sales[[#This Row],[Date and Time]],"mm")</f>
        <v>08</v>
      </c>
      <c r="N3609" s="10" t="str">
        <f>TEXT(Sales[[#This Row],[Date and Time]],"mmmm")</f>
        <v>August</v>
      </c>
    </row>
    <row r="3610" spans="1:14" x14ac:dyDescent="0.3">
      <c r="A3610" s="1" t="s">
        <v>7078</v>
      </c>
      <c r="B3610" s="2">
        <v>45413.292685185188</v>
      </c>
      <c r="C3610" s="1" t="s">
        <v>3453</v>
      </c>
      <c r="D3610" s="1" t="s">
        <v>729</v>
      </c>
      <c r="E3610" s="1" t="s">
        <v>3464</v>
      </c>
      <c r="F3610" s="1" t="s">
        <v>3467</v>
      </c>
      <c r="G3610" s="1">
        <v>199.92</v>
      </c>
      <c r="H3610" s="1">
        <v>8</v>
      </c>
      <c r="I3610" s="1">
        <f>Sales[[#This Row],[Selling Price]]*H3610</f>
        <v>1599.36</v>
      </c>
      <c r="J3610" s="1">
        <f>VLOOKUP(Sales[[#This Row],[Product ID]],Products[],4,0)</f>
        <v>606.07000000000005</v>
      </c>
      <c r="K3610" s="1">
        <f>Sales[[#This Row],[Total Sales]]-Sales[[#This Row],[Cost price]]</f>
        <v>993.28999999999985</v>
      </c>
      <c r="L3610" s="1" t="str">
        <f>TEXT(Sales[[#This Row],[Date and Time]],"dddd")</f>
        <v>Wednesday</v>
      </c>
      <c r="M3610" s="1" t="str">
        <f>TEXT(Sales[[#This Row],[Date and Time]],"mm")</f>
        <v>05</v>
      </c>
      <c r="N3610" s="10" t="str">
        <f>TEXT(Sales[[#This Row],[Date and Time]],"mmmm")</f>
        <v>May</v>
      </c>
    </row>
    <row r="3611" spans="1:14" x14ac:dyDescent="0.3">
      <c r="A3611" s="1" t="s">
        <v>7079</v>
      </c>
      <c r="B3611" s="2">
        <v>45397.137557870374</v>
      </c>
      <c r="C3611" s="1" t="s">
        <v>3383</v>
      </c>
      <c r="D3611" s="1" t="s">
        <v>2517</v>
      </c>
      <c r="E3611" s="1" t="s">
        <v>3461</v>
      </c>
      <c r="F3611" s="1" t="s">
        <v>3476</v>
      </c>
      <c r="G3611" s="1">
        <v>24.81</v>
      </c>
      <c r="H3611" s="1">
        <v>10</v>
      </c>
      <c r="I3611" s="1">
        <f>Sales[[#This Row],[Selling Price]]*H3611</f>
        <v>248.1</v>
      </c>
      <c r="J3611" s="1">
        <f>VLOOKUP(Sales[[#This Row],[Product ID]],Products[],4,0)</f>
        <v>692.63</v>
      </c>
      <c r="K3611" s="1">
        <f>Sales[[#This Row],[Total Sales]]-Sales[[#This Row],[Cost price]]</f>
        <v>-444.53</v>
      </c>
      <c r="L3611" s="1" t="str">
        <f>TEXT(Sales[[#This Row],[Date and Time]],"dddd")</f>
        <v>Monday</v>
      </c>
      <c r="M3611" s="1" t="str">
        <f>TEXT(Sales[[#This Row],[Date and Time]],"mm")</f>
        <v>04</v>
      </c>
      <c r="N3611" s="10" t="str">
        <f>TEXT(Sales[[#This Row],[Date and Time]],"mmmm")</f>
        <v>April</v>
      </c>
    </row>
    <row r="3612" spans="1:14" x14ac:dyDescent="0.3">
      <c r="A3612" s="1" t="s">
        <v>7080</v>
      </c>
      <c r="B3612" s="2">
        <v>45340.052025462966</v>
      </c>
      <c r="C3612" s="1" t="s">
        <v>3448</v>
      </c>
      <c r="D3612" s="1" t="s">
        <v>276</v>
      </c>
      <c r="E3612" s="1" t="s">
        <v>3479</v>
      </c>
      <c r="F3612" s="1" t="s">
        <v>3476</v>
      </c>
      <c r="G3612" s="1">
        <v>1479.63</v>
      </c>
      <c r="H3612" s="1">
        <v>4</v>
      </c>
      <c r="I3612" s="1">
        <f>Sales[[#This Row],[Selling Price]]*H3612</f>
        <v>5918.52</v>
      </c>
      <c r="J3612" s="1">
        <f>VLOOKUP(Sales[[#This Row],[Product ID]],Products[],4,0)</f>
        <v>955.51</v>
      </c>
      <c r="K3612" s="1">
        <f>Sales[[#This Row],[Total Sales]]-Sales[[#This Row],[Cost price]]</f>
        <v>4963.01</v>
      </c>
      <c r="L3612" s="1" t="str">
        <f>TEXT(Sales[[#This Row],[Date and Time]],"dddd")</f>
        <v>Sunday</v>
      </c>
      <c r="M3612" s="1" t="str">
        <f>TEXT(Sales[[#This Row],[Date and Time]],"mm")</f>
        <v>02</v>
      </c>
      <c r="N3612" s="10" t="str">
        <f>TEXT(Sales[[#This Row],[Date and Time]],"mmmm")</f>
        <v>February</v>
      </c>
    </row>
    <row r="3613" spans="1:14" x14ac:dyDescent="0.3">
      <c r="A3613" s="1" t="s">
        <v>7081</v>
      </c>
      <c r="B3613" s="2">
        <v>45611.352662037039</v>
      </c>
      <c r="C3613" s="1" t="s">
        <v>3452</v>
      </c>
      <c r="D3613" s="1" t="s">
        <v>2960</v>
      </c>
      <c r="E3613" s="1" t="s">
        <v>3479</v>
      </c>
      <c r="F3613" s="1" t="s">
        <v>3462</v>
      </c>
      <c r="G3613" s="1">
        <v>138.04</v>
      </c>
      <c r="H3613" s="1">
        <v>5</v>
      </c>
      <c r="I3613" s="1">
        <f>Sales[[#This Row],[Selling Price]]*H3613</f>
        <v>690.19999999999993</v>
      </c>
      <c r="J3613" s="1">
        <f>VLOOKUP(Sales[[#This Row],[Product ID]],Products[],4,0)</f>
        <v>907.07</v>
      </c>
      <c r="K3613" s="1">
        <f>Sales[[#This Row],[Total Sales]]-Sales[[#This Row],[Cost price]]</f>
        <v>-216.87000000000012</v>
      </c>
      <c r="L3613" s="1" t="str">
        <f>TEXT(Sales[[#This Row],[Date and Time]],"dddd")</f>
        <v>Friday</v>
      </c>
      <c r="M3613" s="1" t="str">
        <f>TEXT(Sales[[#This Row],[Date and Time]],"mm")</f>
        <v>11</v>
      </c>
      <c r="N3613" s="10" t="str">
        <f>TEXT(Sales[[#This Row],[Date and Time]],"mmmm")</f>
        <v>November</v>
      </c>
    </row>
    <row r="3614" spans="1:14" x14ac:dyDescent="0.3">
      <c r="A3614" s="1" t="s">
        <v>7082</v>
      </c>
      <c r="B3614" s="2">
        <v>45449.313969907409</v>
      </c>
      <c r="C3614" s="1" t="s">
        <v>3325</v>
      </c>
      <c r="D3614" s="1" t="s">
        <v>3149</v>
      </c>
      <c r="E3614" s="1" t="s">
        <v>3479</v>
      </c>
      <c r="F3614" s="1" t="s">
        <v>3467</v>
      </c>
      <c r="G3614" s="1">
        <v>1577.21</v>
      </c>
      <c r="H3614" s="1">
        <v>10</v>
      </c>
      <c r="I3614" s="1">
        <f>Sales[[#This Row],[Selling Price]]*H3614</f>
        <v>15772.1</v>
      </c>
      <c r="J3614" s="1">
        <f>VLOOKUP(Sales[[#This Row],[Product ID]],Products[],4,0)</f>
        <v>670.34</v>
      </c>
      <c r="K3614" s="1">
        <f>Sales[[#This Row],[Total Sales]]-Sales[[#This Row],[Cost price]]</f>
        <v>15101.76</v>
      </c>
      <c r="L3614" s="1" t="str">
        <f>TEXT(Sales[[#This Row],[Date and Time]],"dddd")</f>
        <v>Thursday</v>
      </c>
      <c r="M3614" s="1" t="str">
        <f>TEXT(Sales[[#This Row],[Date and Time]],"mm")</f>
        <v>06</v>
      </c>
      <c r="N3614" s="10" t="str">
        <f>TEXT(Sales[[#This Row],[Date and Time]],"mmmm")</f>
        <v>June</v>
      </c>
    </row>
    <row r="3615" spans="1:14" x14ac:dyDescent="0.3">
      <c r="A3615" s="1" t="s">
        <v>7083</v>
      </c>
      <c r="B3615" s="2">
        <v>45509.406782407408</v>
      </c>
      <c r="C3615" s="1" t="s">
        <v>3306</v>
      </c>
      <c r="D3615" s="1" t="s">
        <v>1873</v>
      </c>
      <c r="E3615" s="1" t="s">
        <v>3479</v>
      </c>
      <c r="F3615" s="1" t="s">
        <v>3467</v>
      </c>
      <c r="G3615" s="1">
        <v>101.13</v>
      </c>
      <c r="H3615" s="1">
        <v>5</v>
      </c>
      <c r="I3615" s="1">
        <f>Sales[[#This Row],[Selling Price]]*H3615</f>
        <v>505.65</v>
      </c>
      <c r="J3615" s="1">
        <f>VLOOKUP(Sales[[#This Row],[Product ID]],Products[],4,0)</f>
        <v>914.29</v>
      </c>
      <c r="K3615" s="1">
        <f>Sales[[#This Row],[Total Sales]]-Sales[[#This Row],[Cost price]]</f>
        <v>-408.64</v>
      </c>
      <c r="L3615" s="1" t="str">
        <f>TEXT(Sales[[#This Row],[Date and Time]],"dddd")</f>
        <v>Monday</v>
      </c>
      <c r="M3615" s="1" t="str">
        <f>TEXT(Sales[[#This Row],[Date and Time]],"mm")</f>
        <v>08</v>
      </c>
      <c r="N3615" s="10" t="str">
        <f>TEXT(Sales[[#This Row],[Date and Time]],"mmmm")</f>
        <v>August</v>
      </c>
    </row>
    <row r="3616" spans="1:14" x14ac:dyDescent="0.3">
      <c r="A3616" s="1" t="s">
        <v>7084</v>
      </c>
      <c r="B3616" s="2">
        <v>45570.604560185187</v>
      </c>
      <c r="C3616" s="1" t="s">
        <v>3354</v>
      </c>
      <c r="D3616" s="1" t="s">
        <v>1336</v>
      </c>
      <c r="E3616" s="1" t="s">
        <v>3464</v>
      </c>
      <c r="F3616" s="1" t="s">
        <v>3467</v>
      </c>
      <c r="G3616" s="1">
        <v>599.76</v>
      </c>
      <c r="H3616" s="1">
        <v>7</v>
      </c>
      <c r="I3616" s="1">
        <f>Sales[[#This Row],[Selling Price]]*H3616</f>
        <v>4198.32</v>
      </c>
      <c r="J3616" s="1">
        <f>VLOOKUP(Sales[[#This Row],[Product ID]],Products[],4,0)</f>
        <v>294.83</v>
      </c>
      <c r="K3616" s="1">
        <f>Sales[[#This Row],[Total Sales]]-Sales[[#This Row],[Cost price]]</f>
        <v>3903.49</v>
      </c>
      <c r="L3616" s="1" t="str">
        <f>TEXT(Sales[[#This Row],[Date and Time]],"dddd")</f>
        <v>Saturday</v>
      </c>
      <c r="M3616" s="1" t="str">
        <f>TEXT(Sales[[#This Row],[Date and Time]],"mm")</f>
        <v>10</v>
      </c>
      <c r="N3616" s="10" t="str">
        <f>TEXT(Sales[[#This Row],[Date and Time]],"mmmm")</f>
        <v>October</v>
      </c>
    </row>
    <row r="3617" spans="1:14" x14ac:dyDescent="0.3">
      <c r="A3617" s="1" t="s">
        <v>7085</v>
      </c>
      <c r="B3617" s="2">
        <v>45561.569548611114</v>
      </c>
      <c r="C3617" s="1" t="s">
        <v>3323</v>
      </c>
      <c r="D3617" s="1" t="s">
        <v>683</v>
      </c>
      <c r="E3617" s="1" t="s">
        <v>3471</v>
      </c>
      <c r="F3617" s="1" t="s">
        <v>3472</v>
      </c>
      <c r="G3617" s="1">
        <v>1306.1099999999999</v>
      </c>
      <c r="H3617" s="1">
        <v>9</v>
      </c>
      <c r="I3617" s="1">
        <f>Sales[[#This Row],[Selling Price]]*H3617</f>
        <v>11754.99</v>
      </c>
      <c r="J3617" s="1">
        <f>VLOOKUP(Sales[[#This Row],[Product ID]],Products[],4,0)</f>
        <v>942.34</v>
      </c>
      <c r="K3617" s="1">
        <f>Sales[[#This Row],[Total Sales]]-Sales[[#This Row],[Cost price]]</f>
        <v>10812.65</v>
      </c>
      <c r="L3617" s="1" t="str">
        <f>TEXT(Sales[[#This Row],[Date and Time]],"dddd")</f>
        <v>Thursday</v>
      </c>
      <c r="M3617" s="1" t="str">
        <f>TEXT(Sales[[#This Row],[Date and Time]],"mm")</f>
        <v>09</v>
      </c>
      <c r="N3617" s="10" t="str">
        <f>TEXT(Sales[[#This Row],[Date and Time]],"mmmm")</f>
        <v>September</v>
      </c>
    </row>
    <row r="3618" spans="1:14" x14ac:dyDescent="0.3">
      <c r="A3618" s="1" t="s">
        <v>7086</v>
      </c>
      <c r="B3618" s="2">
        <v>45571.151597222219</v>
      </c>
      <c r="C3618" s="1" t="s">
        <v>3354</v>
      </c>
      <c r="D3618" s="1" t="s">
        <v>2400</v>
      </c>
      <c r="E3618" s="1" t="s">
        <v>3479</v>
      </c>
      <c r="F3618" s="1" t="s">
        <v>3469</v>
      </c>
      <c r="G3618" s="1">
        <v>409.53</v>
      </c>
      <c r="H3618" s="1">
        <v>10</v>
      </c>
      <c r="I3618" s="1">
        <f>Sales[[#This Row],[Selling Price]]*H3618</f>
        <v>4095.2999999999997</v>
      </c>
      <c r="J3618" s="1">
        <f>VLOOKUP(Sales[[#This Row],[Product ID]],Products[],4,0)</f>
        <v>294.83</v>
      </c>
      <c r="K3618" s="1">
        <f>Sales[[#This Row],[Total Sales]]-Sales[[#This Row],[Cost price]]</f>
        <v>3800.47</v>
      </c>
      <c r="L3618" s="1" t="str">
        <f>TEXT(Sales[[#This Row],[Date and Time]],"dddd")</f>
        <v>Sunday</v>
      </c>
      <c r="M3618" s="1" t="str">
        <f>TEXT(Sales[[#This Row],[Date and Time]],"mm")</f>
        <v>10</v>
      </c>
      <c r="N3618" s="10" t="str">
        <f>TEXT(Sales[[#This Row],[Date and Time]],"mmmm")</f>
        <v>October</v>
      </c>
    </row>
    <row r="3619" spans="1:14" x14ac:dyDescent="0.3">
      <c r="A3619" s="1" t="s">
        <v>7087</v>
      </c>
      <c r="B3619" s="2">
        <v>45380.133634259262</v>
      </c>
      <c r="C3619" s="1" t="s">
        <v>3331</v>
      </c>
      <c r="D3619" s="1" t="s">
        <v>461</v>
      </c>
      <c r="E3619" s="1" t="s">
        <v>3464</v>
      </c>
      <c r="F3619" s="1" t="s">
        <v>3467</v>
      </c>
      <c r="G3619" s="1">
        <v>813.29</v>
      </c>
      <c r="H3619" s="1">
        <v>10</v>
      </c>
      <c r="I3619" s="1">
        <f>Sales[[#This Row],[Selling Price]]*H3619</f>
        <v>8132.9</v>
      </c>
      <c r="J3619" s="1">
        <f>VLOOKUP(Sales[[#This Row],[Product ID]],Products[],4,0)</f>
        <v>799.06</v>
      </c>
      <c r="K3619" s="1">
        <f>Sales[[#This Row],[Total Sales]]-Sales[[#This Row],[Cost price]]</f>
        <v>7333.84</v>
      </c>
      <c r="L3619" s="1" t="str">
        <f>TEXT(Sales[[#This Row],[Date and Time]],"dddd")</f>
        <v>Friday</v>
      </c>
      <c r="M3619" s="1" t="str">
        <f>TEXT(Sales[[#This Row],[Date and Time]],"mm")</f>
        <v>03</v>
      </c>
      <c r="N3619" s="10" t="str">
        <f>TEXT(Sales[[#This Row],[Date and Time]],"mmmm")</f>
        <v>March</v>
      </c>
    </row>
    <row r="3620" spans="1:14" x14ac:dyDescent="0.3">
      <c r="A3620" s="1" t="s">
        <v>7088</v>
      </c>
      <c r="B3620" s="2">
        <v>45367.726342592592</v>
      </c>
      <c r="C3620" s="1" t="s">
        <v>3324</v>
      </c>
      <c r="D3620" s="1" t="s">
        <v>1653</v>
      </c>
      <c r="E3620" s="1" t="s">
        <v>3471</v>
      </c>
      <c r="F3620" s="1" t="s">
        <v>3467</v>
      </c>
      <c r="G3620" s="1">
        <v>1657.58</v>
      </c>
      <c r="H3620" s="1">
        <v>8</v>
      </c>
      <c r="I3620" s="1">
        <f>Sales[[#This Row],[Selling Price]]*H3620</f>
        <v>13260.64</v>
      </c>
      <c r="J3620" s="1">
        <f>VLOOKUP(Sales[[#This Row],[Product ID]],Products[],4,0)</f>
        <v>427.85</v>
      </c>
      <c r="K3620" s="1">
        <f>Sales[[#This Row],[Total Sales]]-Sales[[#This Row],[Cost price]]</f>
        <v>12832.789999999999</v>
      </c>
      <c r="L3620" s="1" t="str">
        <f>TEXT(Sales[[#This Row],[Date and Time]],"dddd")</f>
        <v>Saturday</v>
      </c>
      <c r="M3620" s="1" t="str">
        <f>TEXT(Sales[[#This Row],[Date and Time]],"mm")</f>
        <v>03</v>
      </c>
      <c r="N3620" s="10" t="str">
        <f>TEXT(Sales[[#This Row],[Date and Time]],"mmmm")</f>
        <v>March</v>
      </c>
    </row>
    <row r="3621" spans="1:14" x14ac:dyDescent="0.3">
      <c r="A3621" s="1" t="s">
        <v>7089</v>
      </c>
      <c r="B3621" s="2">
        <v>45469.165266203701</v>
      </c>
      <c r="C3621" s="1" t="s">
        <v>3333</v>
      </c>
      <c r="D3621" s="1" t="s">
        <v>486</v>
      </c>
      <c r="E3621" s="1" t="s">
        <v>3466</v>
      </c>
      <c r="F3621" s="1" t="s">
        <v>3469</v>
      </c>
      <c r="G3621" s="1">
        <v>678.51</v>
      </c>
      <c r="H3621" s="1">
        <v>6</v>
      </c>
      <c r="I3621" s="1">
        <f>Sales[[#This Row],[Selling Price]]*H3621</f>
        <v>4071.06</v>
      </c>
      <c r="J3621" s="1">
        <f>VLOOKUP(Sales[[#This Row],[Product ID]],Products[],4,0)</f>
        <v>783.02</v>
      </c>
      <c r="K3621" s="1">
        <f>Sales[[#This Row],[Total Sales]]-Sales[[#This Row],[Cost price]]</f>
        <v>3288.04</v>
      </c>
      <c r="L3621" s="1" t="str">
        <f>TEXT(Sales[[#This Row],[Date and Time]],"dddd")</f>
        <v>Wednesday</v>
      </c>
      <c r="M3621" s="1" t="str">
        <f>TEXT(Sales[[#This Row],[Date and Time]],"mm")</f>
        <v>06</v>
      </c>
      <c r="N3621" s="10" t="str">
        <f>TEXT(Sales[[#This Row],[Date and Time]],"mmmm")</f>
        <v>June</v>
      </c>
    </row>
    <row r="3622" spans="1:14" x14ac:dyDescent="0.3">
      <c r="A3622" s="1" t="s">
        <v>7090</v>
      </c>
      <c r="B3622" s="2">
        <v>45364.266944444447</v>
      </c>
      <c r="C3622" s="1" t="s">
        <v>3362</v>
      </c>
      <c r="D3622" s="1" t="s">
        <v>2601</v>
      </c>
      <c r="E3622" s="1" t="s">
        <v>3464</v>
      </c>
      <c r="F3622" s="1" t="s">
        <v>3462</v>
      </c>
      <c r="G3622" s="1">
        <v>198.46</v>
      </c>
      <c r="H3622" s="1">
        <v>7</v>
      </c>
      <c r="I3622" s="1">
        <f>Sales[[#This Row],[Selling Price]]*H3622</f>
        <v>1389.22</v>
      </c>
      <c r="J3622" s="1">
        <f>VLOOKUP(Sales[[#This Row],[Product ID]],Products[],4,0)</f>
        <v>282.68</v>
      </c>
      <c r="K3622" s="1">
        <f>Sales[[#This Row],[Total Sales]]-Sales[[#This Row],[Cost price]]</f>
        <v>1106.54</v>
      </c>
      <c r="L3622" s="1" t="str">
        <f>TEXT(Sales[[#This Row],[Date and Time]],"dddd")</f>
        <v>Wednesday</v>
      </c>
      <c r="M3622" s="1" t="str">
        <f>TEXT(Sales[[#This Row],[Date and Time]],"mm")</f>
        <v>03</v>
      </c>
      <c r="N3622" s="10" t="str">
        <f>TEXT(Sales[[#This Row],[Date and Time]],"mmmm")</f>
        <v>March</v>
      </c>
    </row>
    <row r="3623" spans="1:14" x14ac:dyDescent="0.3">
      <c r="A3623" s="1" t="s">
        <v>7091</v>
      </c>
      <c r="B3623" s="2">
        <v>45611.435081018521</v>
      </c>
      <c r="C3623" s="1" t="s">
        <v>3386</v>
      </c>
      <c r="D3623" s="1" t="s">
        <v>1866</v>
      </c>
      <c r="E3623" s="1" t="s">
        <v>3479</v>
      </c>
      <c r="F3623" s="1" t="s">
        <v>3472</v>
      </c>
      <c r="G3623" s="1">
        <v>728.82</v>
      </c>
      <c r="H3623" s="1">
        <v>8</v>
      </c>
      <c r="I3623" s="1">
        <f>Sales[[#This Row],[Selling Price]]*H3623</f>
        <v>5830.56</v>
      </c>
      <c r="J3623" s="1">
        <f>VLOOKUP(Sales[[#This Row],[Product ID]],Products[],4,0)</f>
        <v>751.27</v>
      </c>
      <c r="K3623" s="1">
        <f>Sales[[#This Row],[Total Sales]]-Sales[[#This Row],[Cost price]]</f>
        <v>5079.2900000000009</v>
      </c>
      <c r="L3623" s="1" t="str">
        <f>TEXT(Sales[[#This Row],[Date and Time]],"dddd")</f>
        <v>Friday</v>
      </c>
      <c r="M3623" s="1" t="str">
        <f>TEXT(Sales[[#This Row],[Date and Time]],"mm")</f>
        <v>11</v>
      </c>
      <c r="N3623" s="10" t="str">
        <f>TEXT(Sales[[#This Row],[Date and Time]],"mmmm")</f>
        <v>November</v>
      </c>
    </row>
    <row r="3624" spans="1:14" x14ac:dyDescent="0.3">
      <c r="A3624" s="1" t="s">
        <v>7092</v>
      </c>
      <c r="B3624" s="2">
        <v>45448.005231481482</v>
      </c>
      <c r="C3624" s="1" t="s">
        <v>3277</v>
      </c>
      <c r="D3624" s="1" t="s">
        <v>2025</v>
      </c>
      <c r="E3624" s="1" t="s">
        <v>3461</v>
      </c>
      <c r="F3624" s="1" t="s">
        <v>3462</v>
      </c>
      <c r="G3624" s="1">
        <v>199.37</v>
      </c>
      <c r="H3624" s="1">
        <v>4</v>
      </c>
      <c r="I3624" s="1">
        <f>Sales[[#This Row],[Selling Price]]*H3624</f>
        <v>797.48</v>
      </c>
      <c r="J3624" s="1">
        <f>VLOOKUP(Sales[[#This Row],[Product ID]],Products[],4,0)</f>
        <v>439.15</v>
      </c>
      <c r="K3624" s="1">
        <f>Sales[[#This Row],[Total Sales]]-Sales[[#This Row],[Cost price]]</f>
        <v>358.33000000000004</v>
      </c>
      <c r="L3624" s="1" t="str">
        <f>TEXT(Sales[[#This Row],[Date and Time]],"dddd")</f>
        <v>Wednesday</v>
      </c>
      <c r="M3624" s="1" t="str">
        <f>TEXT(Sales[[#This Row],[Date and Time]],"mm")</f>
        <v>06</v>
      </c>
      <c r="N3624" s="10" t="str">
        <f>TEXT(Sales[[#This Row],[Date and Time]],"mmmm")</f>
        <v>June</v>
      </c>
    </row>
    <row r="3625" spans="1:14" x14ac:dyDescent="0.3">
      <c r="A3625" s="1" t="s">
        <v>7093</v>
      </c>
      <c r="B3625" s="2">
        <v>45558.102627314816</v>
      </c>
      <c r="C3625" s="1" t="s">
        <v>3294</v>
      </c>
      <c r="D3625" s="1" t="s">
        <v>2283</v>
      </c>
      <c r="E3625" s="1" t="s">
        <v>3466</v>
      </c>
      <c r="F3625" s="1" t="s">
        <v>3467</v>
      </c>
      <c r="G3625" s="1">
        <v>37.28</v>
      </c>
      <c r="H3625" s="1">
        <v>1</v>
      </c>
      <c r="I3625" s="1">
        <f>Sales[[#This Row],[Selling Price]]*H3625</f>
        <v>37.28</v>
      </c>
      <c r="J3625" s="1">
        <f>VLOOKUP(Sales[[#This Row],[Product ID]],Products[],4,0)</f>
        <v>609.70000000000005</v>
      </c>
      <c r="K3625" s="1">
        <f>Sales[[#This Row],[Total Sales]]-Sales[[#This Row],[Cost price]]</f>
        <v>-572.42000000000007</v>
      </c>
      <c r="L3625" s="1" t="str">
        <f>TEXT(Sales[[#This Row],[Date and Time]],"dddd")</f>
        <v>Monday</v>
      </c>
      <c r="M3625" s="1" t="str">
        <f>TEXT(Sales[[#This Row],[Date and Time]],"mm")</f>
        <v>09</v>
      </c>
      <c r="N3625" s="10" t="str">
        <f>TEXT(Sales[[#This Row],[Date and Time]],"mmmm")</f>
        <v>September</v>
      </c>
    </row>
    <row r="3626" spans="1:14" x14ac:dyDescent="0.3">
      <c r="A3626" s="1" t="s">
        <v>7094</v>
      </c>
      <c r="B3626" s="2">
        <v>45295.081469907411</v>
      </c>
      <c r="C3626" s="1" t="s">
        <v>3447</v>
      </c>
      <c r="D3626" s="1" t="s">
        <v>2289</v>
      </c>
      <c r="E3626" s="1" t="s">
        <v>3479</v>
      </c>
      <c r="F3626" s="1" t="s">
        <v>3469</v>
      </c>
      <c r="G3626" s="1">
        <v>639.36</v>
      </c>
      <c r="H3626" s="1">
        <v>7</v>
      </c>
      <c r="I3626" s="1">
        <f>Sales[[#This Row],[Selling Price]]*H3626</f>
        <v>4475.5200000000004</v>
      </c>
      <c r="J3626" s="1">
        <f>VLOOKUP(Sales[[#This Row],[Product ID]],Products[],4,0)</f>
        <v>521.98</v>
      </c>
      <c r="K3626" s="1">
        <f>Sales[[#This Row],[Total Sales]]-Sales[[#This Row],[Cost price]]</f>
        <v>3953.5400000000004</v>
      </c>
      <c r="L3626" s="1" t="str">
        <f>TEXT(Sales[[#This Row],[Date and Time]],"dddd")</f>
        <v>Thursday</v>
      </c>
      <c r="M3626" s="1" t="str">
        <f>TEXT(Sales[[#This Row],[Date and Time]],"mm")</f>
        <v>01</v>
      </c>
      <c r="N3626" s="10" t="str">
        <f>TEXT(Sales[[#This Row],[Date and Time]],"mmmm")</f>
        <v>January</v>
      </c>
    </row>
    <row r="3627" spans="1:14" x14ac:dyDescent="0.3">
      <c r="A3627" s="1" t="s">
        <v>7095</v>
      </c>
      <c r="B3627" s="2">
        <v>45313.406759259262</v>
      </c>
      <c r="C3627" s="1" t="s">
        <v>3291</v>
      </c>
      <c r="D3627" s="1" t="s">
        <v>2735</v>
      </c>
      <c r="E3627" s="1" t="s">
        <v>3461</v>
      </c>
      <c r="F3627" s="1" t="s">
        <v>3467</v>
      </c>
      <c r="G3627" s="1">
        <v>1051.8</v>
      </c>
      <c r="H3627" s="1">
        <v>1</v>
      </c>
      <c r="I3627" s="1">
        <f>Sales[[#This Row],[Selling Price]]*H3627</f>
        <v>1051.8</v>
      </c>
      <c r="J3627" s="1">
        <f>VLOOKUP(Sales[[#This Row],[Product ID]],Products[],4,0)</f>
        <v>352.83</v>
      </c>
      <c r="K3627" s="1">
        <f>Sales[[#This Row],[Total Sales]]-Sales[[#This Row],[Cost price]]</f>
        <v>698.97</v>
      </c>
      <c r="L3627" s="1" t="str">
        <f>TEXT(Sales[[#This Row],[Date and Time]],"dddd")</f>
        <v>Monday</v>
      </c>
      <c r="M3627" s="1" t="str">
        <f>TEXT(Sales[[#This Row],[Date and Time]],"mm")</f>
        <v>01</v>
      </c>
      <c r="N3627" s="10" t="str">
        <f>TEXT(Sales[[#This Row],[Date and Time]],"mmmm")</f>
        <v>January</v>
      </c>
    </row>
    <row r="3628" spans="1:14" x14ac:dyDescent="0.3">
      <c r="A3628" s="1" t="s">
        <v>7096</v>
      </c>
      <c r="B3628" s="2">
        <v>45540.600891203707</v>
      </c>
      <c r="C3628" s="1" t="s">
        <v>3379</v>
      </c>
      <c r="D3628" s="1" t="s">
        <v>2705</v>
      </c>
      <c r="E3628" s="1" t="s">
        <v>3464</v>
      </c>
      <c r="F3628" s="1" t="s">
        <v>3476</v>
      </c>
      <c r="G3628" s="1">
        <v>103.86</v>
      </c>
      <c r="H3628" s="1">
        <v>4</v>
      </c>
      <c r="I3628" s="1">
        <f>Sales[[#This Row],[Selling Price]]*H3628</f>
        <v>415.44</v>
      </c>
      <c r="J3628" s="1">
        <f>VLOOKUP(Sales[[#This Row],[Product ID]],Products[],4,0)</f>
        <v>605.29999999999995</v>
      </c>
      <c r="K3628" s="1">
        <f>Sales[[#This Row],[Total Sales]]-Sales[[#This Row],[Cost price]]</f>
        <v>-189.85999999999996</v>
      </c>
      <c r="L3628" s="1" t="str">
        <f>TEXT(Sales[[#This Row],[Date and Time]],"dddd")</f>
        <v>Thursday</v>
      </c>
      <c r="M3628" s="1" t="str">
        <f>TEXT(Sales[[#This Row],[Date and Time]],"mm")</f>
        <v>09</v>
      </c>
      <c r="N3628" s="10" t="str">
        <f>TEXT(Sales[[#This Row],[Date and Time]],"mmmm")</f>
        <v>September</v>
      </c>
    </row>
    <row r="3629" spans="1:14" x14ac:dyDescent="0.3">
      <c r="A3629" s="1" t="s">
        <v>7097</v>
      </c>
      <c r="B3629" s="2">
        <v>45574.794374999998</v>
      </c>
      <c r="C3629" s="1" t="s">
        <v>3412</v>
      </c>
      <c r="D3629" s="1" t="s">
        <v>1361</v>
      </c>
      <c r="E3629" s="1" t="s">
        <v>3466</v>
      </c>
      <c r="F3629" s="1" t="s">
        <v>3469</v>
      </c>
      <c r="G3629" s="1">
        <v>997.59</v>
      </c>
      <c r="H3629" s="1">
        <v>7</v>
      </c>
      <c r="I3629" s="1">
        <f>Sales[[#This Row],[Selling Price]]*H3629</f>
        <v>6983.13</v>
      </c>
      <c r="J3629" s="1">
        <f>VLOOKUP(Sales[[#This Row],[Product ID]],Products[],4,0)</f>
        <v>220.45</v>
      </c>
      <c r="K3629" s="1">
        <f>Sales[[#This Row],[Total Sales]]-Sales[[#This Row],[Cost price]]</f>
        <v>6762.68</v>
      </c>
      <c r="L3629" s="1" t="str">
        <f>TEXT(Sales[[#This Row],[Date and Time]],"dddd")</f>
        <v>Wednesday</v>
      </c>
      <c r="M3629" s="1" t="str">
        <f>TEXT(Sales[[#This Row],[Date and Time]],"mm")</f>
        <v>10</v>
      </c>
      <c r="N3629" s="10" t="str">
        <f>TEXT(Sales[[#This Row],[Date and Time]],"mmmm")</f>
        <v>October</v>
      </c>
    </row>
    <row r="3630" spans="1:14" x14ac:dyDescent="0.3">
      <c r="A3630" s="1" t="s">
        <v>7098</v>
      </c>
      <c r="B3630" s="2">
        <v>45585.833784722221</v>
      </c>
      <c r="C3630" s="1" t="s">
        <v>3336</v>
      </c>
      <c r="D3630" s="1" t="s">
        <v>3094</v>
      </c>
      <c r="E3630" s="1" t="s">
        <v>3461</v>
      </c>
      <c r="F3630" s="1" t="s">
        <v>3462</v>
      </c>
      <c r="G3630" s="1">
        <v>1774.07</v>
      </c>
      <c r="H3630" s="1">
        <v>4</v>
      </c>
      <c r="I3630" s="1">
        <f>Sales[[#This Row],[Selling Price]]*H3630</f>
        <v>7096.28</v>
      </c>
      <c r="J3630" s="1">
        <f>VLOOKUP(Sales[[#This Row],[Product ID]],Products[],4,0)</f>
        <v>970.96</v>
      </c>
      <c r="K3630" s="1">
        <f>Sales[[#This Row],[Total Sales]]-Sales[[#This Row],[Cost price]]</f>
        <v>6125.32</v>
      </c>
      <c r="L3630" s="1" t="str">
        <f>TEXT(Sales[[#This Row],[Date and Time]],"dddd")</f>
        <v>Sunday</v>
      </c>
      <c r="M3630" s="1" t="str">
        <f>TEXT(Sales[[#This Row],[Date and Time]],"mm")</f>
        <v>10</v>
      </c>
      <c r="N3630" s="10" t="str">
        <f>TEXT(Sales[[#This Row],[Date and Time]],"mmmm")</f>
        <v>October</v>
      </c>
    </row>
    <row r="3631" spans="1:14" x14ac:dyDescent="0.3">
      <c r="A3631" s="1" t="s">
        <v>7099</v>
      </c>
      <c r="B3631" s="2">
        <v>45502.013935185183</v>
      </c>
      <c r="C3631" s="1" t="s">
        <v>3305</v>
      </c>
      <c r="D3631" s="1" t="s">
        <v>2343</v>
      </c>
      <c r="E3631" s="1" t="s">
        <v>3471</v>
      </c>
      <c r="F3631" s="1" t="s">
        <v>3476</v>
      </c>
      <c r="G3631" s="1">
        <v>1966.64</v>
      </c>
      <c r="H3631" s="1">
        <v>2</v>
      </c>
      <c r="I3631" s="1">
        <f>Sales[[#This Row],[Selling Price]]*H3631</f>
        <v>3933.28</v>
      </c>
      <c r="J3631" s="1">
        <f>VLOOKUP(Sales[[#This Row],[Product ID]],Products[],4,0)</f>
        <v>376.96</v>
      </c>
      <c r="K3631" s="1">
        <f>Sales[[#This Row],[Total Sales]]-Sales[[#This Row],[Cost price]]</f>
        <v>3556.32</v>
      </c>
      <c r="L3631" s="1" t="str">
        <f>TEXT(Sales[[#This Row],[Date and Time]],"dddd")</f>
        <v>Monday</v>
      </c>
      <c r="M3631" s="1" t="str">
        <f>TEXT(Sales[[#This Row],[Date and Time]],"mm")</f>
        <v>07</v>
      </c>
      <c r="N3631" s="10" t="str">
        <f>TEXT(Sales[[#This Row],[Date and Time]],"mmmm")</f>
        <v>July</v>
      </c>
    </row>
    <row r="3632" spans="1:14" x14ac:dyDescent="0.3">
      <c r="A3632" s="1" t="s">
        <v>7100</v>
      </c>
      <c r="B3632" s="2">
        <v>45440.957233796296</v>
      </c>
      <c r="C3632" s="1" t="s">
        <v>3290</v>
      </c>
      <c r="D3632" s="1" t="s">
        <v>2934</v>
      </c>
      <c r="E3632" s="1" t="s">
        <v>3464</v>
      </c>
      <c r="F3632" s="1" t="s">
        <v>3462</v>
      </c>
      <c r="G3632" s="1">
        <v>1776.75</v>
      </c>
      <c r="H3632" s="1">
        <v>10</v>
      </c>
      <c r="I3632" s="1">
        <f>Sales[[#This Row],[Selling Price]]*H3632</f>
        <v>17767.5</v>
      </c>
      <c r="J3632" s="1">
        <f>VLOOKUP(Sales[[#This Row],[Product ID]],Products[],4,0)</f>
        <v>786.45</v>
      </c>
      <c r="K3632" s="1">
        <f>Sales[[#This Row],[Total Sales]]-Sales[[#This Row],[Cost price]]</f>
        <v>16981.05</v>
      </c>
      <c r="L3632" s="1" t="str">
        <f>TEXT(Sales[[#This Row],[Date and Time]],"dddd")</f>
        <v>Tuesday</v>
      </c>
      <c r="M3632" s="1" t="str">
        <f>TEXT(Sales[[#This Row],[Date and Time]],"mm")</f>
        <v>05</v>
      </c>
      <c r="N3632" s="10" t="str">
        <f>TEXT(Sales[[#This Row],[Date and Time]],"mmmm")</f>
        <v>May</v>
      </c>
    </row>
    <row r="3633" spans="1:14" x14ac:dyDescent="0.3">
      <c r="A3633" s="1" t="s">
        <v>7101</v>
      </c>
      <c r="B3633" s="2">
        <v>45470.789849537039</v>
      </c>
      <c r="C3633" s="1" t="s">
        <v>3404</v>
      </c>
      <c r="D3633" s="1" t="s">
        <v>3028</v>
      </c>
      <c r="E3633" s="1" t="s">
        <v>3471</v>
      </c>
      <c r="F3633" s="1" t="s">
        <v>3467</v>
      </c>
      <c r="G3633" s="1">
        <v>854.77</v>
      </c>
      <c r="H3633" s="1">
        <v>7</v>
      </c>
      <c r="I3633" s="1">
        <f>Sales[[#This Row],[Selling Price]]*H3633</f>
        <v>5983.3899999999994</v>
      </c>
      <c r="J3633" s="1">
        <f>VLOOKUP(Sales[[#This Row],[Product ID]],Products[],4,0)</f>
        <v>47.47</v>
      </c>
      <c r="K3633" s="1">
        <f>Sales[[#This Row],[Total Sales]]-Sales[[#This Row],[Cost price]]</f>
        <v>5935.9199999999992</v>
      </c>
      <c r="L3633" s="1" t="str">
        <f>TEXT(Sales[[#This Row],[Date and Time]],"dddd")</f>
        <v>Thursday</v>
      </c>
      <c r="M3633" s="1" t="str">
        <f>TEXT(Sales[[#This Row],[Date and Time]],"mm")</f>
        <v>06</v>
      </c>
      <c r="N3633" s="10" t="str">
        <f>TEXT(Sales[[#This Row],[Date and Time]],"mmmm")</f>
        <v>June</v>
      </c>
    </row>
    <row r="3634" spans="1:14" x14ac:dyDescent="0.3">
      <c r="A3634" s="1" t="s">
        <v>7102</v>
      </c>
      <c r="B3634" s="2">
        <v>45353.8516087963</v>
      </c>
      <c r="C3634" s="1" t="s">
        <v>3378</v>
      </c>
      <c r="D3634" s="1" t="s">
        <v>2938</v>
      </c>
      <c r="E3634" s="1" t="s">
        <v>3479</v>
      </c>
      <c r="F3634" s="1" t="s">
        <v>3467</v>
      </c>
      <c r="G3634" s="1">
        <v>248.15</v>
      </c>
      <c r="H3634" s="1">
        <v>5</v>
      </c>
      <c r="I3634" s="1">
        <f>Sales[[#This Row],[Selling Price]]*H3634</f>
        <v>1240.75</v>
      </c>
      <c r="J3634" s="1">
        <f>VLOOKUP(Sales[[#This Row],[Product ID]],Products[],4,0)</f>
        <v>358.25</v>
      </c>
      <c r="K3634" s="1">
        <f>Sales[[#This Row],[Total Sales]]-Sales[[#This Row],[Cost price]]</f>
        <v>882.5</v>
      </c>
      <c r="L3634" s="1" t="str">
        <f>TEXT(Sales[[#This Row],[Date and Time]],"dddd")</f>
        <v>Saturday</v>
      </c>
      <c r="M3634" s="1" t="str">
        <f>TEXT(Sales[[#This Row],[Date and Time]],"mm")</f>
        <v>03</v>
      </c>
      <c r="N3634" s="10" t="str">
        <f>TEXT(Sales[[#This Row],[Date and Time]],"mmmm")</f>
        <v>March</v>
      </c>
    </row>
    <row r="3635" spans="1:14" x14ac:dyDescent="0.3">
      <c r="A3635" s="1" t="s">
        <v>7103</v>
      </c>
      <c r="B3635" s="2">
        <v>45339.657442129632</v>
      </c>
      <c r="C3635" s="1" t="s">
        <v>3448</v>
      </c>
      <c r="D3635" s="1" t="s">
        <v>50</v>
      </c>
      <c r="E3635" s="1" t="s">
        <v>3479</v>
      </c>
      <c r="F3635" s="1" t="s">
        <v>3469</v>
      </c>
      <c r="G3635" s="1">
        <v>821.79</v>
      </c>
      <c r="H3635" s="1">
        <v>6</v>
      </c>
      <c r="I3635" s="1">
        <f>Sales[[#This Row],[Selling Price]]*H3635</f>
        <v>4930.74</v>
      </c>
      <c r="J3635" s="1">
        <f>VLOOKUP(Sales[[#This Row],[Product ID]],Products[],4,0)</f>
        <v>955.51</v>
      </c>
      <c r="K3635" s="1">
        <f>Sales[[#This Row],[Total Sales]]-Sales[[#This Row],[Cost price]]</f>
        <v>3975.2299999999996</v>
      </c>
      <c r="L3635" s="1" t="str">
        <f>TEXT(Sales[[#This Row],[Date and Time]],"dddd")</f>
        <v>Saturday</v>
      </c>
      <c r="M3635" s="1" t="str">
        <f>TEXT(Sales[[#This Row],[Date and Time]],"mm")</f>
        <v>02</v>
      </c>
      <c r="N3635" s="10" t="str">
        <f>TEXT(Sales[[#This Row],[Date and Time]],"mmmm")</f>
        <v>February</v>
      </c>
    </row>
    <row r="3636" spans="1:14" x14ac:dyDescent="0.3">
      <c r="A3636" s="1" t="s">
        <v>7104</v>
      </c>
      <c r="B3636" s="2">
        <v>45533.384618055556</v>
      </c>
      <c r="C3636" s="1" t="s">
        <v>3362</v>
      </c>
      <c r="D3636" s="1" t="s">
        <v>1628</v>
      </c>
      <c r="E3636" s="1" t="s">
        <v>3471</v>
      </c>
      <c r="F3636" s="1" t="s">
        <v>3472</v>
      </c>
      <c r="G3636" s="1">
        <v>598</v>
      </c>
      <c r="H3636" s="1">
        <v>10</v>
      </c>
      <c r="I3636" s="1">
        <f>Sales[[#This Row],[Selling Price]]*H3636</f>
        <v>5980</v>
      </c>
      <c r="J3636" s="1">
        <f>VLOOKUP(Sales[[#This Row],[Product ID]],Products[],4,0)</f>
        <v>282.68</v>
      </c>
      <c r="K3636" s="1">
        <f>Sales[[#This Row],[Total Sales]]-Sales[[#This Row],[Cost price]]</f>
        <v>5697.32</v>
      </c>
      <c r="L3636" s="1" t="str">
        <f>TEXT(Sales[[#This Row],[Date and Time]],"dddd")</f>
        <v>Thursday</v>
      </c>
      <c r="M3636" s="1" t="str">
        <f>TEXT(Sales[[#This Row],[Date and Time]],"mm")</f>
        <v>08</v>
      </c>
      <c r="N3636" s="10" t="str">
        <f>TEXT(Sales[[#This Row],[Date and Time]],"mmmm")</f>
        <v>August</v>
      </c>
    </row>
    <row r="3637" spans="1:14" x14ac:dyDescent="0.3">
      <c r="A3637" s="1" t="s">
        <v>7105</v>
      </c>
      <c r="B3637" s="2">
        <v>45490.345648148148</v>
      </c>
      <c r="C3637" s="1" t="s">
        <v>3443</v>
      </c>
      <c r="D3637" s="1" t="s">
        <v>1515</v>
      </c>
      <c r="E3637" s="1" t="s">
        <v>3471</v>
      </c>
      <c r="F3637" s="1" t="s">
        <v>3476</v>
      </c>
      <c r="G3637" s="1">
        <v>1406.59</v>
      </c>
      <c r="H3637" s="1">
        <v>7</v>
      </c>
      <c r="I3637" s="1">
        <f>Sales[[#This Row],[Selling Price]]*H3637</f>
        <v>9846.1299999999992</v>
      </c>
      <c r="J3637" s="1">
        <f>VLOOKUP(Sales[[#This Row],[Product ID]],Products[],4,0)</f>
        <v>787.31</v>
      </c>
      <c r="K3637" s="1">
        <f>Sales[[#This Row],[Total Sales]]-Sales[[#This Row],[Cost price]]</f>
        <v>9058.82</v>
      </c>
      <c r="L3637" s="1" t="str">
        <f>TEXT(Sales[[#This Row],[Date and Time]],"dddd")</f>
        <v>Wednesday</v>
      </c>
      <c r="M3637" s="1" t="str">
        <f>TEXT(Sales[[#This Row],[Date and Time]],"mm")</f>
        <v>07</v>
      </c>
      <c r="N3637" s="10" t="str">
        <f>TEXT(Sales[[#This Row],[Date and Time]],"mmmm")</f>
        <v>July</v>
      </c>
    </row>
    <row r="3638" spans="1:14" x14ac:dyDescent="0.3">
      <c r="A3638" s="1" t="s">
        <v>7106</v>
      </c>
      <c r="B3638" s="2">
        <v>45316.286365740743</v>
      </c>
      <c r="C3638" s="1" t="s">
        <v>3327</v>
      </c>
      <c r="D3638" s="1" t="s">
        <v>114</v>
      </c>
      <c r="E3638" s="1" t="s">
        <v>3466</v>
      </c>
      <c r="F3638" s="1" t="s">
        <v>3472</v>
      </c>
      <c r="G3638" s="1">
        <v>1789.63</v>
      </c>
      <c r="H3638" s="1">
        <v>4</v>
      </c>
      <c r="I3638" s="1">
        <f>Sales[[#This Row],[Selling Price]]*H3638</f>
        <v>7158.52</v>
      </c>
      <c r="J3638" s="1">
        <f>VLOOKUP(Sales[[#This Row],[Product ID]],Products[],4,0)</f>
        <v>984.71</v>
      </c>
      <c r="K3638" s="1">
        <f>Sales[[#This Row],[Total Sales]]-Sales[[#This Row],[Cost price]]</f>
        <v>6173.81</v>
      </c>
      <c r="L3638" s="1" t="str">
        <f>TEXT(Sales[[#This Row],[Date and Time]],"dddd")</f>
        <v>Thursday</v>
      </c>
      <c r="M3638" s="1" t="str">
        <f>TEXT(Sales[[#This Row],[Date and Time]],"mm")</f>
        <v>01</v>
      </c>
      <c r="N3638" s="10" t="str">
        <f>TEXT(Sales[[#This Row],[Date and Time]],"mmmm")</f>
        <v>January</v>
      </c>
    </row>
    <row r="3639" spans="1:14" x14ac:dyDescent="0.3">
      <c r="A3639" s="1" t="s">
        <v>7107</v>
      </c>
      <c r="B3639" s="2">
        <v>45390.633391203701</v>
      </c>
      <c r="C3639" s="1" t="s">
        <v>3348</v>
      </c>
      <c r="D3639" s="1" t="s">
        <v>795</v>
      </c>
      <c r="E3639" s="1" t="s">
        <v>3466</v>
      </c>
      <c r="F3639" s="1" t="s">
        <v>3476</v>
      </c>
      <c r="G3639" s="1">
        <v>1220.24</v>
      </c>
      <c r="H3639" s="1">
        <v>5</v>
      </c>
      <c r="I3639" s="1">
        <f>Sales[[#This Row],[Selling Price]]*H3639</f>
        <v>6101.2</v>
      </c>
      <c r="J3639" s="1">
        <f>VLOOKUP(Sales[[#This Row],[Product ID]],Products[],4,0)</f>
        <v>307.60000000000002</v>
      </c>
      <c r="K3639" s="1">
        <f>Sales[[#This Row],[Total Sales]]-Sales[[#This Row],[Cost price]]</f>
        <v>5793.5999999999995</v>
      </c>
      <c r="L3639" s="1" t="str">
        <f>TEXT(Sales[[#This Row],[Date and Time]],"dddd")</f>
        <v>Monday</v>
      </c>
      <c r="M3639" s="1" t="str">
        <f>TEXT(Sales[[#This Row],[Date and Time]],"mm")</f>
        <v>04</v>
      </c>
      <c r="N3639" s="10" t="str">
        <f>TEXT(Sales[[#This Row],[Date and Time]],"mmmm")</f>
        <v>April</v>
      </c>
    </row>
    <row r="3640" spans="1:14" x14ac:dyDescent="0.3">
      <c r="A3640" s="1" t="s">
        <v>7108</v>
      </c>
      <c r="B3640" s="2">
        <v>45325.56459490741</v>
      </c>
      <c r="C3640" s="1" t="s">
        <v>3241</v>
      </c>
      <c r="D3640" s="1" t="s">
        <v>2073</v>
      </c>
      <c r="E3640" s="1" t="s">
        <v>3471</v>
      </c>
      <c r="F3640" s="1" t="s">
        <v>3472</v>
      </c>
      <c r="G3640" s="1">
        <v>397.66</v>
      </c>
      <c r="H3640" s="1">
        <v>1</v>
      </c>
      <c r="I3640" s="1">
        <f>Sales[[#This Row],[Selling Price]]*H3640</f>
        <v>397.66</v>
      </c>
      <c r="J3640" s="1">
        <f>VLOOKUP(Sales[[#This Row],[Product ID]],Products[],4,0)</f>
        <v>595.51</v>
      </c>
      <c r="K3640" s="1">
        <f>Sales[[#This Row],[Total Sales]]-Sales[[#This Row],[Cost price]]</f>
        <v>-197.84999999999997</v>
      </c>
      <c r="L3640" s="1" t="str">
        <f>TEXT(Sales[[#This Row],[Date and Time]],"dddd")</f>
        <v>Saturday</v>
      </c>
      <c r="M3640" s="1" t="str">
        <f>TEXT(Sales[[#This Row],[Date and Time]],"mm")</f>
        <v>02</v>
      </c>
      <c r="N3640" s="10" t="str">
        <f>TEXT(Sales[[#This Row],[Date and Time]],"mmmm")</f>
        <v>February</v>
      </c>
    </row>
    <row r="3641" spans="1:14" x14ac:dyDescent="0.3">
      <c r="A3641" s="1" t="s">
        <v>7109</v>
      </c>
      <c r="B3641" s="2">
        <v>45301.549722222226</v>
      </c>
      <c r="C3641" s="1" t="s">
        <v>3377</v>
      </c>
      <c r="D3641" s="1" t="s">
        <v>737</v>
      </c>
      <c r="E3641" s="1" t="s">
        <v>3461</v>
      </c>
      <c r="F3641" s="1" t="s">
        <v>3467</v>
      </c>
      <c r="G3641" s="1">
        <v>827.85</v>
      </c>
      <c r="H3641" s="1">
        <v>9</v>
      </c>
      <c r="I3641" s="1">
        <f>Sales[[#This Row],[Selling Price]]*H3641</f>
        <v>7450.6500000000005</v>
      </c>
      <c r="J3641" s="1">
        <f>VLOOKUP(Sales[[#This Row],[Product ID]],Products[],4,0)</f>
        <v>409.39</v>
      </c>
      <c r="K3641" s="1">
        <f>Sales[[#This Row],[Total Sales]]-Sales[[#This Row],[Cost price]]</f>
        <v>7041.26</v>
      </c>
      <c r="L3641" s="1" t="str">
        <f>TEXT(Sales[[#This Row],[Date and Time]],"dddd")</f>
        <v>Wednesday</v>
      </c>
      <c r="M3641" s="1" t="str">
        <f>TEXT(Sales[[#This Row],[Date and Time]],"mm")</f>
        <v>01</v>
      </c>
      <c r="N3641" s="10" t="str">
        <f>TEXT(Sales[[#This Row],[Date and Time]],"mmmm")</f>
        <v>January</v>
      </c>
    </row>
    <row r="3642" spans="1:14" x14ac:dyDescent="0.3">
      <c r="A3642" s="1" t="s">
        <v>7110</v>
      </c>
      <c r="B3642" s="2">
        <v>45561.219664351855</v>
      </c>
      <c r="C3642" s="1" t="s">
        <v>3448</v>
      </c>
      <c r="D3642" s="1" t="s">
        <v>2610</v>
      </c>
      <c r="E3642" s="1" t="s">
        <v>3471</v>
      </c>
      <c r="F3642" s="1" t="s">
        <v>3469</v>
      </c>
      <c r="G3642" s="1">
        <v>827.29</v>
      </c>
      <c r="H3642" s="1">
        <v>10</v>
      </c>
      <c r="I3642" s="1">
        <f>Sales[[#This Row],[Selling Price]]*H3642</f>
        <v>8272.9</v>
      </c>
      <c r="J3642" s="1">
        <f>VLOOKUP(Sales[[#This Row],[Product ID]],Products[],4,0)</f>
        <v>955.51</v>
      </c>
      <c r="K3642" s="1">
        <f>Sales[[#This Row],[Total Sales]]-Sales[[#This Row],[Cost price]]</f>
        <v>7317.3899999999994</v>
      </c>
      <c r="L3642" s="1" t="str">
        <f>TEXT(Sales[[#This Row],[Date and Time]],"dddd")</f>
        <v>Thursday</v>
      </c>
      <c r="M3642" s="1" t="str">
        <f>TEXT(Sales[[#This Row],[Date and Time]],"mm")</f>
        <v>09</v>
      </c>
      <c r="N3642" s="10" t="str">
        <f>TEXT(Sales[[#This Row],[Date and Time]],"mmmm")</f>
        <v>September</v>
      </c>
    </row>
    <row r="3643" spans="1:14" x14ac:dyDescent="0.3">
      <c r="A3643" s="1" t="s">
        <v>7111</v>
      </c>
      <c r="B3643" s="2">
        <v>45301.33388888889</v>
      </c>
      <c r="C3643" s="1" t="s">
        <v>3408</v>
      </c>
      <c r="D3643" s="1" t="s">
        <v>667</v>
      </c>
      <c r="E3643" s="1" t="s">
        <v>3464</v>
      </c>
      <c r="F3643" s="1" t="s">
        <v>3469</v>
      </c>
      <c r="G3643" s="1">
        <v>212.7</v>
      </c>
      <c r="H3643" s="1">
        <v>7</v>
      </c>
      <c r="I3643" s="1">
        <f>Sales[[#This Row],[Selling Price]]*H3643</f>
        <v>1488.8999999999999</v>
      </c>
      <c r="J3643" s="1">
        <f>VLOOKUP(Sales[[#This Row],[Product ID]],Products[],4,0)</f>
        <v>28.84</v>
      </c>
      <c r="K3643" s="1">
        <f>Sales[[#This Row],[Total Sales]]-Sales[[#This Row],[Cost price]]</f>
        <v>1460.06</v>
      </c>
      <c r="L3643" s="1" t="str">
        <f>TEXT(Sales[[#This Row],[Date and Time]],"dddd")</f>
        <v>Wednesday</v>
      </c>
      <c r="M3643" s="1" t="str">
        <f>TEXT(Sales[[#This Row],[Date and Time]],"mm")</f>
        <v>01</v>
      </c>
      <c r="N3643" s="10" t="str">
        <f>TEXT(Sales[[#This Row],[Date and Time]],"mmmm")</f>
        <v>January</v>
      </c>
    </row>
    <row r="3644" spans="1:14" x14ac:dyDescent="0.3">
      <c r="A3644" s="1" t="s">
        <v>7112</v>
      </c>
      <c r="B3644" s="2">
        <v>45460.036597222221</v>
      </c>
      <c r="C3644" s="1" t="s">
        <v>3447</v>
      </c>
      <c r="D3644" s="1" t="s">
        <v>2840</v>
      </c>
      <c r="E3644" s="1" t="s">
        <v>3471</v>
      </c>
      <c r="F3644" s="1" t="s">
        <v>3472</v>
      </c>
      <c r="G3644" s="1">
        <v>566.41999999999996</v>
      </c>
      <c r="H3644" s="1">
        <v>5</v>
      </c>
      <c r="I3644" s="1">
        <f>Sales[[#This Row],[Selling Price]]*H3644</f>
        <v>2832.1</v>
      </c>
      <c r="J3644" s="1">
        <f>VLOOKUP(Sales[[#This Row],[Product ID]],Products[],4,0)</f>
        <v>521.98</v>
      </c>
      <c r="K3644" s="1">
        <f>Sales[[#This Row],[Total Sales]]-Sales[[#This Row],[Cost price]]</f>
        <v>2310.12</v>
      </c>
      <c r="L3644" s="1" t="str">
        <f>TEXT(Sales[[#This Row],[Date and Time]],"dddd")</f>
        <v>Monday</v>
      </c>
      <c r="M3644" s="1" t="str">
        <f>TEXT(Sales[[#This Row],[Date and Time]],"mm")</f>
        <v>06</v>
      </c>
      <c r="N3644" s="10" t="str">
        <f>TEXT(Sales[[#This Row],[Date and Time]],"mmmm")</f>
        <v>June</v>
      </c>
    </row>
    <row r="3645" spans="1:14" x14ac:dyDescent="0.3">
      <c r="A3645" s="1" t="s">
        <v>7113</v>
      </c>
      <c r="B3645" s="2">
        <v>45550.237962962965</v>
      </c>
      <c r="C3645" s="1" t="s">
        <v>3343</v>
      </c>
      <c r="D3645" s="1" t="s">
        <v>2837</v>
      </c>
      <c r="E3645" s="1" t="s">
        <v>3464</v>
      </c>
      <c r="F3645" s="1" t="s">
        <v>3462</v>
      </c>
      <c r="G3645" s="1">
        <v>1430.22</v>
      </c>
      <c r="H3645" s="1">
        <v>2</v>
      </c>
      <c r="I3645" s="1">
        <f>Sales[[#This Row],[Selling Price]]*H3645</f>
        <v>2860.44</v>
      </c>
      <c r="J3645" s="1">
        <f>VLOOKUP(Sales[[#This Row],[Product ID]],Products[],4,0)</f>
        <v>105.91</v>
      </c>
      <c r="K3645" s="1">
        <f>Sales[[#This Row],[Total Sales]]-Sales[[#This Row],[Cost price]]</f>
        <v>2754.53</v>
      </c>
      <c r="L3645" s="1" t="str">
        <f>TEXT(Sales[[#This Row],[Date and Time]],"dddd")</f>
        <v>Sunday</v>
      </c>
      <c r="M3645" s="1" t="str">
        <f>TEXT(Sales[[#This Row],[Date and Time]],"mm")</f>
        <v>09</v>
      </c>
      <c r="N3645" s="10" t="str">
        <f>TEXT(Sales[[#This Row],[Date and Time]],"mmmm")</f>
        <v>September</v>
      </c>
    </row>
    <row r="3646" spans="1:14" x14ac:dyDescent="0.3">
      <c r="A3646" s="1" t="s">
        <v>7114</v>
      </c>
      <c r="B3646" s="2">
        <v>45499.488217592596</v>
      </c>
      <c r="C3646" s="1" t="s">
        <v>3306</v>
      </c>
      <c r="D3646" s="1" t="s">
        <v>162</v>
      </c>
      <c r="E3646" s="1" t="s">
        <v>3464</v>
      </c>
      <c r="F3646" s="1" t="s">
        <v>3476</v>
      </c>
      <c r="G3646" s="1">
        <v>1512.06</v>
      </c>
      <c r="H3646" s="1">
        <v>8</v>
      </c>
      <c r="I3646" s="1">
        <f>Sales[[#This Row],[Selling Price]]*H3646</f>
        <v>12096.48</v>
      </c>
      <c r="J3646" s="1">
        <f>VLOOKUP(Sales[[#This Row],[Product ID]],Products[],4,0)</f>
        <v>914.29</v>
      </c>
      <c r="K3646" s="1">
        <f>Sales[[#This Row],[Total Sales]]-Sales[[#This Row],[Cost price]]</f>
        <v>11182.189999999999</v>
      </c>
      <c r="L3646" s="1" t="str">
        <f>TEXT(Sales[[#This Row],[Date and Time]],"dddd")</f>
        <v>Friday</v>
      </c>
      <c r="M3646" s="1" t="str">
        <f>TEXT(Sales[[#This Row],[Date and Time]],"mm")</f>
        <v>07</v>
      </c>
      <c r="N3646" s="10" t="str">
        <f>TEXT(Sales[[#This Row],[Date and Time]],"mmmm")</f>
        <v>July</v>
      </c>
    </row>
    <row r="3647" spans="1:14" x14ac:dyDescent="0.3">
      <c r="A3647" s="1" t="s">
        <v>7115</v>
      </c>
      <c r="B3647" s="2">
        <v>45301.909282407411</v>
      </c>
      <c r="C3647" s="1" t="s">
        <v>3324</v>
      </c>
      <c r="D3647" s="1" t="s">
        <v>3136</v>
      </c>
      <c r="E3647" s="1" t="s">
        <v>3466</v>
      </c>
      <c r="F3647" s="1" t="s">
        <v>3472</v>
      </c>
      <c r="G3647" s="1">
        <v>1435.5</v>
      </c>
      <c r="H3647" s="1">
        <v>5</v>
      </c>
      <c r="I3647" s="1">
        <f>Sales[[#This Row],[Selling Price]]*H3647</f>
        <v>7177.5</v>
      </c>
      <c r="J3647" s="1">
        <f>VLOOKUP(Sales[[#This Row],[Product ID]],Products[],4,0)</f>
        <v>427.85</v>
      </c>
      <c r="K3647" s="1">
        <f>Sales[[#This Row],[Total Sales]]-Sales[[#This Row],[Cost price]]</f>
        <v>6749.65</v>
      </c>
      <c r="L3647" s="1" t="str">
        <f>TEXT(Sales[[#This Row],[Date and Time]],"dddd")</f>
        <v>Wednesday</v>
      </c>
      <c r="M3647" s="1" t="str">
        <f>TEXT(Sales[[#This Row],[Date and Time]],"mm")</f>
        <v>01</v>
      </c>
      <c r="N3647" s="10" t="str">
        <f>TEXT(Sales[[#This Row],[Date and Time]],"mmmm")</f>
        <v>January</v>
      </c>
    </row>
    <row r="3648" spans="1:14" x14ac:dyDescent="0.3">
      <c r="A3648" s="1" t="s">
        <v>7116</v>
      </c>
      <c r="B3648" s="2">
        <v>45398.558877314812</v>
      </c>
      <c r="C3648" s="1" t="s">
        <v>3395</v>
      </c>
      <c r="D3648" s="1" t="s">
        <v>337</v>
      </c>
      <c r="E3648" s="1" t="s">
        <v>3461</v>
      </c>
      <c r="F3648" s="1" t="s">
        <v>3476</v>
      </c>
      <c r="G3648" s="1">
        <v>750.03</v>
      </c>
      <c r="H3648" s="1">
        <v>2</v>
      </c>
      <c r="I3648" s="1">
        <f>Sales[[#This Row],[Selling Price]]*H3648</f>
        <v>1500.06</v>
      </c>
      <c r="J3648" s="1">
        <f>VLOOKUP(Sales[[#This Row],[Product ID]],Products[],4,0)</f>
        <v>102.72</v>
      </c>
      <c r="K3648" s="1">
        <f>Sales[[#This Row],[Total Sales]]-Sales[[#This Row],[Cost price]]</f>
        <v>1397.34</v>
      </c>
      <c r="L3648" s="1" t="str">
        <f>TEXT(Sales[[#This Row],[Date and Time]],"dddd")</f>
        <v>Tuesday</v>
      </c>
      <c r="M3648" s="1" t="str">
        <f>TEXT(Sales[[#This Row],[Date and Time]],"mm")</f>
        <v>04</v>
      </c>
      <c r="N3648" s="10" t="str">
        <f>TEXT(Sales[[#This Row],[Date and Time]],"mmmm")</f>
        <v>April</v>
      </c>
    </row>
    <row r="3649" spans="1:14" x14ac:dyDescent="0.3">
      <c r="A3649" s="1" t="s">
        <v>7117</v>
      </c>
      <c r="B3649" s="2">
        <v>45381.155277777776</v>
      </c>
      <c r="C3649" s="1" t="s">
        <v>3356</v>
      </c>
      <c r="D3649" s="1" t="s">
        <v>1113</v>
      </c>
      <c r="E3649" s="1" t="s">
        <v>3471</v>
      </c>
      <c r="F3649" s="1" t="s">
        <v>3472</v>
      </c>
      <c r="G3649" s="1">
        <v>788.7</v>
      </c>
      <c r="H3649" s="1">
        <v>3</v>
      </c>
      <c r="I3649" s="1">
        <f>Sales[[#This Row],[Selling Price]]*H3649</f>
        <v>2366.1000000000004</v>
      </c>
      <c r="J3649" s="1">
        <f>VLOOKUP(Sales[[#This Row],[Product ID]],Products[],4,0)</f>
        <v>310.20999999999998</v>
      </c>
      <c r="K3649" s="1">
        <f>Sales[[#This Row],[Total Sales]]-Sales[[#This Row],[Cost price]]</f>
        <v>2055.8900000000003</v>
      </c>
      <c r="L3649" s="1" t="str">
        <f>TEXT(Sales[[#This Row],[Date and Time]],"dddd")</f>
        <v>Saturday</v>
      </c>
      <c r="M3649" s="1" t="str">
        <f>TEXT(Sales[[#This Row],[Date and Time]],"mm")</f>
        <v>03</v>
      </c>
      <c r="N3649" s="10" t="str">
        <f>TEXT(Sales[[#This Row],[Date and Time]],"mmmm")</f>
        <v>March</v>
      </c>
    </row>
    <row r="3650" spans="1:14" x14ac:dyDescent="0.3">
      <c r="A3650" s="1" t="s">
        <v>7118</v>
      </c>
      <c r="B3650" s="2">
        <v>45506.559398148151</v>
      </c>
      <c r="C3650" s="1" t="s">
        <v>3426</v>
      </c>
      <c r="D3650" s="1" t="s">
        <v>1162</v>
      </c>
      <c r="E3650" s="1" t="s">
        <v>3464</v>
      </c>
      <c r="F3650" s="1" t="s">
        <v>3472</v>
      </c>
      <c r="G3650" s="1">
        <v>1834.23</v>
      </c>
      <c r="H3650" s="1">
        <v>9</v>
      </c>
      <c r="I3650" s="1">
        <f>Sales[[#This Row],[Selling Price]]*H3650</f>
        <v>16508.07</v>
      </c>
      <c r="J3650" s="1">
        <f>VLOOKUP(Sales[[#This Row],[Product ID]],Products[],4,0)</f>
        <v>18.7</v>
      </c>
      <c r="K3650" s="1">
        <f>Sales[[#This Row],[Total Sales]]-Sales[[#This Row],[Cost price]]</f>
        <v>16489.37</v>
      </c>
      <c r="L3650" s="1" t="str">
        <f>TEXT(Sales[[#This Row],[Date and Time]],"dddd")</f>
        <v>Friday</v>
      </c>
      <c r="M3650" s="1" t="str">
        <f>TEXT(Sales[[#This Row],[Date and Time]],"mm")</f>
        <v>08</v>
      </c>
      <c r="N3650" s="10" t="str">
        <f>TEXT(Sales[[#This Row],[Date and Time]],"mmmm")</f>
        <v>August</v>
      </c>
    </row>
    <row r="3651" spans="1:14" x14ac:dyDescent="0.3">
      <c r="A3651" s="1" t="s">
        <v>7119</v>
      </c>
      <c r="B3651" s="2">
        <v>45442.682314814818</v>
      </c>
      <c r="C3651" s="1" t="s">
        <v>3315</v>
      </c>
      <c r="D3651" s="1" t="s">
        <v>1427</v>
      </c>
      <c r="E3651" s="1" t="s">
        <v>3471</v>
      </c>
      <c r="F3651" s="1" t="s">
        <v>3472</v>
      </c>
      <c r="G3651" s="1">
        <v>1996.26</v>
      </c>
      <c r="H3651" s="1">
        <v>5</v>
      </c>
      <c r="I3651" s="1">
        <f>Sales[[#This Row],[Selling Price]]*H3651</f>
        <v>9981.2999999999993</v>
      </c>
      <c r="J3651" s="1">
        <f>VLOOKUP(Sales[[#This Row],[Product ID]],Products[],4,0)</f>
        <v>90.98</v>
      </c>
      <c r="K3651" s="1">
        <f>Sales[[#This Row],[Total Sales]]-Sales[[#This Row],[Cost price]]</f>
        <v>9890.32</v>
      </c>
      <c r="L3651" s="1" t="str">
        <f>TEXT(Sales[[#This Row],[Date and Time]],"dddd")</f>
        <v>Thursday</v>
      </c>
      <c r="M3651" s="1" t="str">
        <f>TEXT(Sales[[#This Row],[Date and Time]],"mm")</f>
        <v>05</v>
      </c>
      <c r="N3651" s="10" t="str">
        <f>TEXT(Sales[[#This Row],[Date and Time]],"mmmm")</f>
        <v>May</v>
      </c>
    </row>
    <row r="3652" spans="1:14" x14ac:dyDescent="0.3">
      <c r="A3652" s="1" t="s">
        <v>7120</v>
      </c>
      <c r="B3652" s="2">
        <v>45364.110671296294</v>
      </c>
      <c r="C3652" s="1" t="s">
        <v>3301</v>
      </c>
      <c r="D3652" s="1" t="s">
        <v>172</v>
      </c>
      <c r="E3652" s="1" t="s">
        <v>3471</v>
      </c>
      <c r="F3652" s="1" t="s">
        <v>3467</v>
      </c>
      <c r="G3652" s="1">
        <v>1452.7</v>
      </c>
      <c r="H3652" s="1">
        <v>2</v>
      </c>
      <c r="I3652" s="1">
        <f>Sales[[#This Row],[Selling Price]]*H3652</f>
        <v>2905.4</v>
      </c>
      <c r="J3652" s="1">
        <f>VLOOKUP(Sales[[#This Row],[Product ID]],Products[],4,0)</f>
        <v>502.29</v>
      </c>
      <c r="K3652" s="1">
        <f>Sales[[#This Row],[Total Sales]]-Sales[[#This Row],[Cost price]]</f>
        <v>2403.11</v>
      </c>
      <c r="L3652" s="1" t="str">
        <f>TEXT(Sales[[#This Row],[Date and Time]],"dddd")</f>
        <v>Wednesday</v>
      </c>
      <c r="M3652" s="1" t="str">
        <f>TEXT(Sales[[#This Row],[Date and Time]],"mm")</f>
        <v>03</v>
      </c>
      <c r="N3652" s="10" t="str">
        <f>TEXT(Sales[[#This Row],[Date and Time]],"mmmm")</f>
        <v>March</v>
      </c>
    </row>
    <row r="3653" spans="1:14" x14ac:dyDescent="0.3">
      <c r="A3653" s="1" t="s">
        <v>7121</v>
      </c>
      <c r="B3653" s="2">
        <v>45592.236712962964</v>
      </c>
      <c r="C3653" s="1" t="s">
        <v>3414</v>
      </c>
      <c r="D3653" s="1" t="s">
        <v>365</v>
      </c>
      <c r="E3653" s="1" t="s">
        <v>3461</v>
      </c>
      <c r="F3653" s="1" t="s">
        <v>3469</v>
      </c>
      <c r="G3653" s="1">
        <v>70.41</v>
      </c>
      <c r="H3653" s="1">
        <v>4</v>
      </c>
      <c r="I3653" s="1">
        <f>Sales[[#This Row],[Selling Price]]*H3653</f>
        <v>281.64</v>
      </c>
      <c r="J3653" s="1">
        <f>VLOOKUP(Sales[[#This Row],[Product ID]],Products[],4,0)</f>
        <v>859.01</v>
      </c>
      <c r="K3653" s="1">
        <f>Sales[[#This Row],[Total Sales]]-Sales[[#This Row],[Cost price]]</f>
        <v>-577.37</v>
      </c>
      <c r="L3653" s="1" t="str">
        <f>TEXT(Sales[[#This Row],[Date and Time]],"dddd")</f>
        <v>Sunday</v>
      </c>
      <c r="M3653" s="1" t="str">
        <f>TEXT(Sales[[#This Row],[Date and Time]],"mm")</f>
        <v>10</v>
      </c>
      <c r="N3653" s="10" t="str">
        <f>TEXT(Sales[[#This Row],[Date and Time]],"mmmm")</f>
        <v>October</v>
      </c>
    </row>
    <row r="3654" spans="1:14" x14ac:dyDescent="0.3">
      <c r="A3654" s="1" t="s">
        <v>7122</v>
      </c>
      <c r="B3654" s="2">
        <v>45522.210729166669</v>
      </c>
      <c r="C3654" s="1" t="s">
        <v>3366</v>
      </c>
      <c r="D3654" s="1" t="s">
        <v>2756</v>
      </c>
      <c r="E3654" s="1" t="s">
        <v>3479</v>
      </c>
      <c r="F3654" s="1" t="s">
        <v>3467</v>
      </c>
      <c r="G3654" s="1">
        <v>739.21</v>
      </c>
      <c r="H3654" s="1">
        <v>8</v>
      </c>
      <c r="I3654" s="1">
        <f>Sales[[#This Row],[Selling Price]]*H3654</f>
        <v>5913.68</v>
      </c>
      <c r="J3654" s="1">
        <f>VLOOKUP(Sales[[#This Row],[Product ID]],Products[],4,0)</f>
        <v>669.31</v>
      </c>
      <c r="K3654" s="1">
        <f>Sales[[#This Row],[Total Sales]]-Sales[[#This Row],[Cost price]]</f>
        <v>5244.3700000000008</v>
      </c>
      <c r="L3654" s="1" t="str">
        <f>TEXT(Sales[[#This Row],[Date and Time]],"dddd")</f>
        <v>Sunday</v>
      </c>
      <c r="M3654" s="1" t="str">
        <f>TEXT(Sales[[#This Row],[Date and Time]],"mm")</f>
        <v>08</v>
      </c>
      <c r="N3654" s="10" t="str">
        <f>TEXT(Sales[[#This Row],[Date and Time]],"mmmm")</f>
        <v>August</v>
      </c>
    </row>
    <row r="3655" spans="1:14" x14ac:dyDescent="0.3">
      <c r="A3655" s="1" t="s">
        <v>7123</v>
      </c>
      <c r="B3655" s="2">
        <v>45323.443761574075</v>
      </c>
      <c r="C3655" s="1" t="s">
        <v>3433</v>
      </c>
      <c r="D3655" s="1" t="s">
        <v>291</v>
      </c>
      <c r="E3655" s="1" t="s">
        <v>3479</v>
      </c>
      <c r="F3655" s="1" t="s">
        <v>3462</v>
      </c>
      <c r="G3655" s="1">
        <v>1401.61</v>
      </c>
      <c r="H3655" s="1">
        <v>2</v>
      </c>
      <c r="I3655" s="1">
        <f>Sales[[#This Row],[Selling Price]]*H3655</f>
        <v>2803.22</v>
      </c>
      <c r="J3655" s="1">
        <f>VLOOKUP(Sales[[#This Row],[Product ID]],Products[],4,0)</f>
        <v>452.2</v>
      </c>
      <c r="K3655" s="1">
        <f>Sales[[#This Row],[Total Sales]]-Sales[[#This Row],[Cost price]]</f>
        <v>2351.02</v>
      </c>
      <c r="L3655" s="1" t="str">
        <f>TEXT(Sales[[#This Row],[Date and Time]],"dddd")</f>
        <v>Thursday</v>
      </c>
      <c r="M3655" s="1" t="str">
        <f>TEXT(Sales[[#This Row],[Date and Time]],"mm")</f>
        <v>02</v>
      </c>
      <c r="N3655" s="10" t="str">
        <f>TEXT(Sales[[#This Row],[Date and Time]],"mmmm")</f>
        <v>February</v>
      </c>
    </row>
    <row r="3656" spans="1:14" x14ac:dyDescent="0.3">
      <c r="A3656" s="1" t="s">
        <v>7124</v>
      </c>
      <c r="B3656" s="2">
        <v>45596.728946759256</v>
      </c>
      <c r="C3656" s="1" t="s">
        <v>3298</v>
      </c>
      <c r="D3656" s="1" t="s">
        <v>276</v>
      </c>
      <c r="E3656" s="1" t="s">
        <v>3464</v>
      </c>
      <c r="F3656" s="1" t="s">
        <v>3462</v>
      </c>
      <c r="G3656" s="1">
        <v>69.81</v>
      </c>
      <c r="H3656" s="1">
        <v>3</v>
      </c>
      <c r="I3656" s="1">
        <f>Sales[[#This Row],[Selling Price]]*H3656</f>
        <v>209.43</v>
      </c>
      <c r="J3656" s="1">
        <f>VLOOKUP(Sales[[#This Row],[Product ID]],Products[],4,0)</f>
        <v>965.14</v>
      </c>
      <c r="K3656" s="1">
        <f>Sales[[#This Row],[Total Sales]]-Sales[[#This Row],[Cost price]]</f>
        <v>-755.71</v>
      </c>
      <c r="L3656" s="1" t="str">
        <f>TEXT(Sales[[#This Row],[Date and Time]],"dddd")</f>
        <v>Thursday</v>
      </c>
      <c r="M3656" s="1" t="str">
        <f>TEXT(Sales[[#This Row],[Date and Time]],"mm")</f>
        <v>10</v>
      </c>
      <c r="N3656" s="10" t="str">
        <f>TEXT(Sales[[#This Row],[Date and Time]],"mmmm")</f>
        <v>October</v>
      </c>
    </row>
    <row r="3657" spans="1:14" x14ac:dyDescent="0.3">
      <c r="A3657" s="1" t="s">
        <v>7125</v>
      </c>
      <c r="B3657" s="2">
        <v>45309.25204861111</v>
      </c>
      <c r="C3657" s="1" t="s">
        <v>3311</v>
      </c>
      <c r="D3657" s="1" t="s">
        <v>1908</v>
      </c>
      <c r="E3657" s="1" t="s">
        <v>3466</v>
      </c>
      <c r="F3657" s="1" t="s">
        <v>3472</v>
      </c>
      <c r="G3657" s="1">
        <v>894.62</v>
      </c>
      <c r="H3657" s="1">
        <v>9</v>
      </c>
      <c r="I3657" s="1">
        <f>Sales[[#This Row],[Selling Price]]*H3657</f>
        <v>8051.58</v>
      </c>
      <c r="J3657" s="1">
        <f>VLOOKUP(Sales[[#This Row],[Product ID]],Products[],4,0)</f>
        <v>961.88</v>
      </c>
      <c r="K3657" s="1">
        <f>Sales[[#This Row],[Total Sales]]-Sales[[#This Row],[Cost price]]</f>
        <v>7089.7</v>
      </c>
      <c r="L3657" s="1" t="str">
        <f>TEXT(Sales[[#This Row],[Date and Time]],"dddd")</f>
        <v>Thursday</v>
      </c>
      <c r="M3657" s="1" t="str">
        <f>TEXT(Sales[[#This Row],[Date and Time]],"mm")</f>
        <v>01</v>
      </c>
      <c r="N3657" s="10" t="str">
        <f>TEXT(Sales[[#This Row],[Date and Time]],"mmmm")</f>
        <v>January</v>
      </c>
    </row>
    <row r="3658" spans="1:14" x14ac:dyDescent="0.3">
      <c r="A3658" s="1" t="s">
        <v>7126</v>
      </c>
      <c r="B3658" s="2">
        <v>45378.996689814812</v>
      </c>
      <c r="C3658" s="1" t="s">
        <v>3352</v>
      </c>
      <c r="D3658" s="1" t="s">
        <v>1065</v>
      </c>
      <c r="E3658" s="1" t="s">
        <v>3471</v>
      </c>
      <c r="F3658" s="1" t="s">
        <v>3462</v>
      </c>
      <c r="G3658" s="1">
        <v>542.61</v>
      </c>
      <c r="H3658" s="1">
        <v>1</v>
      </c>
      <c r="I3658" s="1">
        <f>Sales[[#This Row],[Selling Price]]*H3658</f>
        <v>542.61</v>
      </c>
      <c r="J3658" s="1">
        <f>VLOOKUP(Sales[[#This Row],[Product ID]],Products[],4,0)</f>
        <v>404.57</v>
      </c>
      <c r="K3658" s="1">
        <f>Sales[[#This Row],[Total Sales]]-Sales[[#This Row],[Cost price]]</f>
        <v>138.04000000000002</v>
      </c>
      <c r="L3658" s="1" t="str">
        <f>TEXT(Sales[[#This Row],[Date and Time]],"dddd")</f>
        <v>Wednesday</v>
      </c>
      <c r="M3658" s="1" t="str">
        <f>TEXT(Sales[[#This Row],[Date and Time]],"mm")</f>
        <v>03</v>
      </c>
      <c r="N3658" s="10" t="str">
        <f>TEXT(Sales[[#This Row],[Date and Time]],"mmmm")</f>
        <v>March</v>
      </c>
    </row>
    <row r="3659" spans="1:14" x14ac:dyDescent="0.3">
      <c r="A3659" s="1" t="s">
        <v>7127</v>
      </c>
      <c r="B3659" s="2">
        <v>45411.861319444448</v>
      </c>
      <c r="C3659" s="1" t="s">
        <v>3296</v>
      </c>
      <c r="D3659" s="1" t="s">
        <v>1707</v>
      </c>
      <c r="E3659" s="1" t="s">
        <v>3471</v>
      </c>
      <c r="F3659" s="1" t="s">
        <v>3472</v>
      </c>
      <c r="G3659" s="1">
        <v>899.46</v>
      </c>
      <c r="H3659" s="1">
        <v>6</v>
      </c>
      <c r="I3659" s="1">
        <f>Sales[[#This Row],[Selling Price]]*H3659</f>
        <v>5396.76</v>
      </c>
      <c r="J3659" s="1">
        <f>VLOOKUP(Sales[[#This Row],[Product ID]],Products[],4,0)</f>
        <v>587.24</v>
      </c>
      <c r="K3659" s="1">
        <f>Sales[[#This Row],[Total Sales]]-Sales[[#This Row],[Cost price]]</f>
        <v>4809.5200000000004</v>
      </c>
      <c r="L3659" s="1" t="str">
        <f>TEXT(Sales[[#This Row],[Date and Time]],"dddd")</f>
        <v>Monday</v>
      </c>
      <c r="M3659" s="1" t="str">
        <f>TEXT(Sales[[#This Row],[Date and Time]],"mm")</f>
        <v>04</v>
      </c>
      <c r="N3659" s="10" t="str">
        <f>TEXT(Sales[[#This Row],[Date and Time]],"mmmm")</f>
        <v>April</v>
      </c>
    </row>
    <row r="3660" spans="1:14" x14ac:dyDescent="0.3">
      <c r="A3660" s="1" t="s">
        <v>7128</v>
      </c>
      <c r="B3660" s="2">
        <v>45293.849826388891</v>
      </c>
      <c r="C3660" s="1" t="s">
        <v>3285</v>
      </c>
      <c r="D3660" s="1" t="s">
        <v>3103</v>
      </c>
      <c r="E3660" s="1" t="s">
        <v>3479</v>
      </c>
      <c r="F3660" s="1" t="s">
        <v>3469</v>
      </c>
      <c r="G3660" s="1">
        <v>1899.5</v>
      </c>
      <c r="H3660" s="1">
        <v>4</v>
      </c>
      <c r="I3660" s="1">
        <f>Sales[[#This Row],[Selling Price]]*H3660</f>
        <v>7598</v>
      </c>
      <c r="J3660" s="1">
        <f>VLOOKUP(Sales[[#This Row],[Product ID]],Products[],4,0)</f>
        <v>99.19</v>
      </c>
      <c r="K3660" s="1">
        <f>Sales[[#This Row],[Total Sales]]-Sales[[#This Row],[Cost price]]</f>
        <v>7498.81</v>
      </c>
      <c r="L3660" s="1" t="str">
        <f>TEXT(Sales[[#This Row],[Date and Time]],"dddd")</f>
        <v>Tuesday</v>
      </c>
      <c r="M3660" s="1" t="str">
        <f>TEXT(Sales[[#This Row],[Date and Time]],"mm")</f>
        <v>01</v>
      </c>
      <c r="N3660" s="10" t="str">
        <f>TEXT(Sales[[#This Row],[Date and Time]],"mmmm")</f>
        <v>January</v>
      </c>
    </row>
    <row r="3661" spans="1:14" x14ac:dyDescent="0.3">
      <c r="A3661" s="1" t="s">
        <v>7129</v>
      </c>
      <c r="B3661" s="2">
        <v>45416.050150462965</v>
      </c>
      <c r="C3661" s="1" t="s">
        <v>3304</v>
      </c>
      <c r="D3661" s="1" t="s">
        <v>1998</v>
      </c>
      <c r="E3661" s="1" t="s">
        <v>3471</v>
      </c>
      <c r="F3661" s="1" t="s">
        <v>3469</v>
      </c>
      <c r="G3661" s="1">
        <v>1064.48</v>
      </c>
      <c r="H3661" s="1">
        <v>7</v>
      </c>
      <c r="I3661" s="1">
        <f>Sales[[#This Row],[Selling Price]]*H3661</f>
        <v>7451.3600000000006</v>
      </c>
      <c r="J3661" s="1">
        <f>VLOOKUP(Sales[[#This Row],[Product ID]],Products[],4,0)</f>
        <v>17.89</v>
      </c>
      <c r="K3661" s="1">
        <f>Sales[[#This Row],[Total Sales]]-Sales[[#This Row],[Cost price]]</f>
        <v>7433.47</v>
      </c>
      <c r="L3661" s="1" t="str">
        <f>TEXT(Sales[[#This Row],[Date and Time]],"dddd")</f>
        <v>Saturday</v>
      </c>
      <c r="M3661" s="1" t="str">
        <f>TEXT(Sales[[#This Row],[Date and Time]],"mm")</f>
        <v>05</v>
      </c>
      <c r="N3661" s="10" t="str">
        <f>TEXT(Sales[[#This Row],[Date and Time]],"mmmm")</f>
        <v>May</v>
      </c>
    </row>
    <row r="3662" spans="1:14" x14ac:dyDescent="0.3">
      <c r="A3662" s="1" t="s">
        <v>7130</v>
      </c>
      <c r="B3662" s="2">
        <v>45386.488645833335</v>
      </c>
      <c r="C3662" s="1" t="s">
        <v>3442</v>
      </c>
      <c r="D3662" s="1" t="s">
        <v>1137</v>
      </c>
      <c r="E3662" s="1" t="s">
        <v>3464</v>
      </c>
      <c r="F3662" s="1" t="s">
        <v>3467</v>
      </c>
      <c r="G3662" s="1">
        <v>257.16000000000003</v>
      </c>
      <c r="H3662" s="1">
        <v>5</v>
      </c>
      <c r="I3662" s="1">
        <f>Sales[[#This Row],[Selling Price]]*H3662</f>
        <v>1285.8000000000002</v>
      </c>
      <c r="J3662" s="1">
        <f>VLOOKUP(Sales[[#This Row],[Product ID]],Products[],4,0)</f>
        <v>532.16999999999996</v>
      </c>
      <c r="K3662" s="1">
        <f>Sales[[#This Row],[Total Sales]]-Sales[[#This Row],[Cost price]]</f>
        <v>753.63000000000022</v>
      </c>
      <c r="L3662" s="1" t="str">
        <f>TEXT(Sales[[#This Row],[Date and Time]],"dddd")</f>
        <v>Thursday</v>
      </c>
      <c r="M3662" s="1" t="str">
        <f>TEXT(Sales[[#This Row],[Date and Time]],"mm")</f>
        <v>04</v>
      </c>
      <c r="N3662" s="10" t="str">
        <f>TEXT(Sales[[#This Row],[Date and Time]],"mmmm")</f>
        <v>April</v>
      </c>
    </row>
    <row r="3663" spans="1:14" x14ac:dyDescent="0.3">
      <c r="A3663" s="1" t="s">
        <v>7131</v>
      </c>
      <c r="B3663" s="2">
        <v>45480.721585648149</v>
      </c>
      <c r="C3663" s="1" t="s">
        <v>3347</v>
      </c>
      <c r="D3663" s="1" t="s">
        <v>2111</v>
      </c>
      <c r="E3663" s="1" t="s">
        <v>3464</v>
      </c>
      <c r="F3663" s="1" t="s">
        <v>3467</v>
      </c>
      <c r="G3663" s="1">
        <v>1523.49</v>
      </c>
      <c r="H3663" s="1">
        <v>4</v>
      </c>
      <c r="I3663" s="1">
        <f>Sales[[#This Row],[Selling Price]]*H3663</f>
        <v>6093.96</v>
      </c>
      <c r="J3663" s="1">
        <f>VLOOKUP(Sales[[#This Row],[Product ID]],Products[],4,0)</f>
        <v>211.14</v>
      </c>
      <c r="K3663" s="1">
        <f>Sales[[#This Row],[Total Sales]]-Sales[[#This Row],[Cost price]]</f>
        <v>5882.82</v>
      </c>
      <c r="L3663" s="1" t="str">
        <f>TEXT(Sales[[#This Row],[Date and Time]],"dddd")</f>
        <v>Sunday</v>
      </c>
      <c r="M3663" s="1" t="str">
        <f>TEXT(Sales[[#This Row],[Date and Time]],"mm")</f>
        <v>07</v>
      </c>
      <c r="N3663" s="10" t="str">
        <f>TEXT(Sales[[#This Row],[Date and Time]],"mmmm")</f>
        <v>July</v>
      </c>
    </row>
    <row r="3664" spans="1:14" x14ac:dyDescent="0.3">
      <c r="A3664" s="1" t="s">
        <v>7132</v>
      </c>
      <c r="B3664" s="2">
        <v>45460.239398148151</v>
      </c>
      <c r="C3664" s="1" t="s">
        <v>3368</v>
      </c>
      <c r="D3664" s="1" t="s">
        <v>3145</v>
      </c>
      <c r="E3664" s="1" t="s">
        <v>3461</v>
      </c>
      <c r="F3664" s="1" t="s">
        <v>3467</v>
      </c>
      <c r="G3664" s="1">
        <v>1115.54</v>
      </c>
      <c r="H3664" s="1">
        <v>1</v>
      </c>
      <c r="I3664" s="1">
        <f>Sales[[#This Row],[Selling Price]]*H3664</f>
        <v>1115.54</v>
      </c>
      <c r="J3664" s="1">
        <f>VLOOKUP(Sales[[#This Row],[Product ID]],Products[],4,0)</f>
        <v>197.58</v>
      </c>
      <c r="K3664" s="1">
        <f>Sales[[#This Row],[Total Sales]]-Sales[[#This Row],[Cost price]]</f>
        <v>917.95999999999992</v>
      </c>
      <c r="L3664" s="1" t="str">
        <f>TEXT(Sales[[#This Row],[Date and Time]],"dddd")</f>
        <v>Monday</v>
      </c>
      <c r="M3664" s="1" t="str">
        <f>TEXT(Sales[[#This Row],[Date and Time]],"mm")</f>
        <v>06</v>
      </c>
      <c r="N3664" s="10" t="str">
        <f>TEXT(Sales[[#This Row],[Date and Time]],"mmmm")</f>
        <v>June</v>
      </c>
    </row>
    <row r="3665" spans="1:14" x14ac:dyDescent="0.3">
      <c r="A3665" s="1" t="s">
        <v>7133</v>
      </c>
      <c r="B3665" s="2">
        <v>45294.433344907404</v>
      </c>
      <c r="C3665" s="1" t="s">
        <v>3411</v>
      </c>
      <c r="D3665" s="1" t="s">
        <v>324</v>
      </c>
      <c r="E3665" s="1" t="s">
        <v>3464</v>
      </c>
      <c r="F3665" s="1" t="s">
        <v>3462</v>
      </c>
      <c r="G3665" s="1">
        <v>718.63</v>
      </c>
      <c r="H3665" s="1">
        <v>5</v>
      </c>
      <c r="I3665" s="1">
        <f>Sales[[#This Row],[Selling Price]]*H3665</f>
        <v>3593.15</v>
      </c>
      <c r="J3665" s="1">
        <f>VLOOKUP(Sales[[#This Row],[Product ID]],Products[],4,0)</f>
        <v>688.88</v>
      </c>
      <c r="K3665" s="1">
        <f>Sales[[#This Row],[Total Sales]]-Sales[[#This Row],[Cost price]]</f>
        <v>2904.27</v>
      </c>
      <c r="L3665" s="1" t="str">
        <f>TEXT(Sales[[#This Row],[Date and Time]],"dddd")</f>
        <v>Wednesday</v>
      </c>
      <c r="M3665" s="1" t="str">
        <f>TEXT(Sales[[#This Row],[Date and Time]],"mm")</f>
        <v>01</v>
      </c>
      <c r="N3665" s="10" t="str">
        <f>TEXT(Sales[[#This Row],[Date and Time]],"mmmm")</f>
        <v>January</v>
      </c>
    </row>
    <row r="3666" spans="1:14" x14ac:dyDescent="0.3">
      <c r="A3666" s="1" t="s">
        <v>7134</v>
      </c>
      <c r="B3666" s="2">
        <v>45382.18141203704</v>
      </c>
      <c r="C3666" s="1" t="s">
        <v>3255</v>
      </c>
      <c r="D3666" s="1" t="s">
        <v>1214</v>
      </c>
      <c r="E3666" s="1" t="s">
        <v>3466</v>
      </c>
      <c r="F3666" s="1" t="s">
        <v>3476</v>
      </c>
      <c r="G3666" s="1">
        <v>938.51</v>
      </c>
      <c r="H3666" s="1">
        <v>8</v>
      </c>
      <c r="I3666" s="1">
        <f>Sales[[#This Row],[Selling Price]]*H3666</f>
        <v>7508.08</v>
      </c>
      <c r="J3666" s="1">
        <f>VLOOKUP(Sales[[#This Row],[Product ID]],Products[],4,0)</f>
        <v>973.48</v>
      </c>
      <c r="K3666" s="1">
        <f>Sales[[#This Row],[Total Sales]]-Sales[[#This Row],[Cost price]]</f>
        <v>6534.6</v>
      </c>
      <c r="L3666" s="1" t="str">
        <f>TEXT(Sales[[#This Row],[Date and Time]],"dddd")</f>
        <v>Sunday</v>
      </c>
      <c r="M3666" s="1" t="str">
        <f>TEXT(Sales[[#This Row],[Date and Time]],"mm")</f>
        <v>03</v>
      </c>
      <c r="N3666" s="10" t="str">
        <f>TEXT(Sales[[#This Row],[Date and Time]],"mmmm")</f>
        <v>March</v>
      </c>
    </row>
    <row r="3667" spans="1:14" x14ac:dyDescent="0.3">
      <c r="A3667" s="1" t="s">
        <v>7135</v>
      </c>
      <c r="B3667" s="2">
        <v>45421.421620370369</v>
      </c>
      <c r="C3667" s="1" t="s">
        <v>3414</v>
      </c>
      <c r="D3667" s="1" t="s">
        <v>2940</v>
      </c>
      <c r="E3667" s="1" t="s">
        <v>3464</v>
      </c>
      <c r="F3667" s="1" t="s">
        <v>3476</v>
      </c>
      <c r="G3667" s="1">
        <v>358.85</v>
      </c>
      <c r="H3667" s="1">
        <v>9</v>
      </c>
      <c r="I3667" s="1">
        <f>Sales[[#This Row],[Selling Price]]*H3667</f>
        <v>3229.65</v>
      </c>
      <c r="J3667" s="1">
        <f>VLOOKUP(Sales[[#This Row],[Product ID]],Products[],4,0)</f>
        <v>859.01</v>
      </c>
      <c r="K3667" s="1">
        <f>Sales[[#This Row],[Total Sales]]-Sales[[#This Row],[Cost price]]</f>
        <v>2370.6400000000003</v>
      </c>
      <c r="L3667" s="1" t="str">
        <f>TEXT(Sales[[#This Row],[Date and Time]],"dddd")</f>
        <v>Thursday</v>
      </c>
      <c r="M3667" s="1" t="str">
        <f>TEXT(Sales[[#This Row],[Date and Time]],"mm")</f>
        <v>05</v>
      </c>
      <c r="N3667" s="10" t="str">
        <f>TEXT(Sales[[#This Row],[Date and Time]],"mmmm")</f>
        <v>May</v>
      </c>
    </row>
    <row r="3668" spans="1:14" x14ac:dyDescent="0.3">
      <c r="A3668" s="1" t="s">
        <v>7136</v>
      </c>
      <c r="B3668" s="2">
        <v>45481.230694444443</v>
      </c>
      <c r="C3668" s="1" t="s">
        <v>3289</v>
      </c>
      <c r="D3668" s="1" t="s">
        <v>1320</v>
      </c>
      <c r="E3668" s="1" t="s">
        <v>3479</v>
      </c>
      <c r="F3668" s="1" t="s">
        <v>3469</v>
      </c>
      <c r="G3668" s="1">
        <v>381.03</v>
      </c>
      <c r="H3668" s="1">
        <v>1</v>
      </c>
      <c r="I3668" s="1">
        <f>Sales[[#This Row],[Selling Price]]*H3668</f>
        <v>381.03</v>
      </c>
      <c r="J3668" s="1">
        <f>VLOOKUP(Sales[[#This Row],[Product ID]],Products[],4,0)</f>
        <v>184.29</v>
      </c>
      <c r="K3668" s="1">
        <f>Sales[[#This Row],[Total Sales]]-Sales[[#This Row],[Cost price]]</f>
        <v>196.73999999999998</v>
      </c>
      <c r="L3668" s="1" t="str">
        <f>TEXT(Sales[[#This Row],[Date and Time]],"dddd")</f>
        <v>Monday</v>
      </c>
      <c r="M3668" s="1" t="str">
        <f>TEXT(Sales[[#This Row],[Date and Time]],"mm")</f>
        <v>07</v>
      </c>
      <c r="N3668" s="10" t="str">
        <f>TEXT(Sales[[#This Row],[Date and Time]],"mmmm")</f>
        <v>July</v>
      </c>
    </row>
    <row r="3669" spans="1:14" x14ac:dyDescent="0.3">
      <c r="A3669" s="1" t="s">
        <v>7137</v>
      </c>
      <c r="B3669" s="2">
        <v>45311.918321759258</v>
      </c>
      <c r="C3669" s="1" t="s">
        <v>3290</v>
      </c>
      <c r="D3669" s="1" t="s">
        <v>569</v>
      </c>
      <c r="E3669" s="1" t="s">
        <v>3464</v>
      </c>
      <c r="F3669" s="1" t="s">
        <v>3462</v>
      </c>
      <c r="G3669" s="1">
        <v>1779.18</v>
      </c>
      <c r="H3669" s="1">
        <v>7</v>
      </c>
      <c r="I3669" s="1">
        <f>Sales[[#This Row],[Selling Price]]*H3669</f>
        <v>12454.26</v>
      </c>
      <c r="J3669" s="1">
        <f>VLOOKUP(Sales[[#This Row],[Product ID]],Products[],4,0)</f>
        <v>786.45</v>
      </c>
      <c r="K3669" s="1">
        <f>Sales[[#This Row],[Total Sales]]-Sales[[#This Row],[Cost price]]</f>
        <v>11667.81</v>
      </c>
      <c r="L3669" s="1" t="str">
        <f>TEXT(Sales[[#This Row],[Date and Time]],"dddd")</f>
        <v>Saturday</v>
      </c>
      <c r="M3669" s="1" t="str">
        <f>TEXT(Sales[[#This Row],[Date and Time]],"mm")</f>
        <v>01</v>
      </c>
      <c r="N3669" s="10" t="str">
        <f>TEXT(Sales[[#This Row],[Date and Time]],"mmmm")</f>
        <v>January</v>
      </c>
    </row>
    <row r="3670" spans="1:14" x14ac:dyDescent="0.3">
      <c r="A3670" s="1" t="s">
        <v>7138</v>
      </c>
      <c r="B3670" s="2">
        <v>45535.105115740742</v>
      </c>
      <c r="C3670" s="1" t="s">
        <v>3348</v>
      </c>
      <c r="D3670" s="1" t="s">
        <v>1201</v>
      </c>
      <c r="E3670" s="1" t="s">
        <v>3471</v>
      </c>
      <c r="F3670" s="1" t="s">
        <v>3472</v>
      </c>
      <c r="G3670" s="1">
        <v>578.95000000000005</v>
      </c>
      <c r="H3670" s="1">
        <v>3</v>
      </c>
      <c r="I3670" s="1">
        <f>Sales[[#This Row],[Selling Price]]*H3670</f>
        <v>1736.8500000000001</v>
      </c>
      <c r="J3670" s="1">
        <f>VLOOKUP(Sales[[#This Row],[Product ID]],Products[],4,0)</f>
        <v>307.60000000000002</v>
      </c>
      <c r="K3670" s="1">
        <f>Sales[[#This Row],[Total Sales]]-Sales[[#This Row],[Cost price]]</f>
        <v>1429.25</v>
      </c>
      <c r="L3670" s="1" t="str">
        <f>TEXT(Sales[[#This Row],[Date and Time]],"dddd")</f>
        <v>Saturday</v>
      </c>
      <c r="M3670" s="1" t="str">
        <f>TEXT(Sales[[#This Row],[Date and Time]],"mm")</f>
        <v>08</v>
      </c>
      <c r="N3670" s="10" t="str">
        <f>TEXT(Sales[[#This Row],[Date and Time]],"mmmm")</f>
        <v>August</v>
      </c>
    </row>
    <row r="3671" spans="1:14" x14ac:dyDescent="0.3">
      <c r="A3671" s="1" t="s">
        <v>7139</v>
      </c>
      <c r="B3671" s="2">
        <v>45326.986979166664</v>
      </c>
      <c r="C3671" s="1" t="s">
        <v>3397</v>
      </c>
      <c r="D3671" s="1" t="s">
        <v>1173</v>
      </c>
      <c r="E3671" s="1" t="s">
        <v>3461</v>
      </c>
      <c r="F3671" s="1" t="s">
        <v>3469</v>
      </c>
      <c r="G3671" s="1">
        <v>624.61</v>
      </c>
      <c r="H3671" s="1">
        <v>10</v>
      </c>
      <c r="I3671" s="1">
        <f>Sales[[#This Row],[Selling Price]]*H3671</f>
        <v>6246.1</v>
      </c>
      <c r="J3671" s="1">
        <f>VLOOKUP(Sales[[#This Row],[Product ID]],Products[],4,0)</f>
        <v>369.73</v>
      </c>
      <c r="K3671" s="1">
        <f>Sales[[#This Row],[Total Sales]]-Sales[[#This Row],[Cost price]]</f>
        <v>5876.3700000000008</v>
      </c>
      <c r="L3671" s="1" t="str">
        <f>TEXT(Sales[[#This Row],[Date and Time]],"dddd")</f>
        <v>Sunday</v>
      </c>
      <c r="M3671" s="1" t="str">
        <f>TEXT(Sales[[#This Row],[Date and Time]],"mm")</f>
        <v>02</v>
      </c>
      <c r="N3671" s="10" t="str">
        <f>TEXT(Sales[[#This Row],[Date and Time]],"mmmm")</f>
        <v>February</v>
      </c>
    </row>
    <row r="3672" spans="1:14" x14ac:dyDescent="0.3">
      <c r="A3672" s="1" t="s">
        <v>7140</v>
      </c>
      <c r="B3672" s="2">
        <v>45595.569988425923</v>
      </c>
      <c r="C3672" s="1" t="s">
        <v>3323</v>
      </c>
      <c r="D3672" s="1" t="s">
        <v>798</v>
      </c>
      <c r="E3672" s="1" t="s">
        <v>3479</v>
      </c>
      <c r="F3672" s="1" t="s">
        <v>3469</v>
      </c>
      <c r="G3672" s="1">
        <v>1325.83</v>
      </c>
      <c r="H3672" s="1">
        <v>6</v>
      </c>
      <c r="I3672" s="1">
        <f>Sales[[#This Row],[Selling Price]]*H3672</f>
        <v>7954.98</v>
      </c>
      <c r="J3672" s="1">
        <f>VLOOKUP(Sales[[#This Row],[Product ID]],Products[],4,0)</f>
        <v>942.34</v>
      </c>
      <c r="K3672" s="1">
        <f>Sales[[#This Row],[Total Sales]]-Sales[[#This Row],[Cost price]]</f>
        <v>7012.6399999999994</v>
      </c>
      <c r="L3672" s="1" t="str">
        <f>TEXT(Sales[[#This Row],[Date and Time]],"dddd")</f>
        <v>Wednesday</v>
      </c>
      <c r="M3672" s="1" t="str">
        <f>TEXT(Sales[[#This Row],[Date and Time]],"mm")</f>
        <v>10</v>
      </c>
      <c r="N3672" s="10" t="str">
        <f>TEXT(Sales[[#This Row],[Date and Time]],"mmmm")</f>
        <v>October</v>
      </c>
    </row>
    <row r="3673" spans="1:14" x14ac:dyDescent="0.3">
      <c r="A3673" s="1" t="s">
        <v>7141</v>
      </c>
      <c r="B3673" s="2">
        <v>45599.968506944446</v>
      </c>
      <c r="C3673" s="1" t="s">
        <v>3436</v>
      </c>
      <c r="D3673" s="1" t="s">
        <v>1494</v>
      </c>
      <c r="E3673" s="1" t="s">
        <v>3464</v>
      </c>
      <c r="F3673" s="1" t="s">
        <v>3469</v>
      </c>
      <c r="G3673" s="1">
        <v>1444.05</v>
      </c>
      <c r="H3673" s="1">
        <v>3</v>
      </c>
      <c r="I3673" s="1">
        <f>Sales[[#This Row],[Selling Price]]*H3673</f>
        <v>4332.1499999999996</v>
      </c>
      <c r="J3673" s="1">
        <f>VLOOKUP(Sales[[#This Row],[Product ID]],Products[],4,0)</f>
        <v>839.9</v>
      </c>
      <c r="K3673" s="1">
        <f>Sales[[#This Row],[Total Sales]]-Sales[[#This Row],[Cost price]]</f>
        <v>3492.2499999999995</v>
      </c>
      <c r="L3673" s="1" t="str">
        <f>TEXT(Sales[[#This Row],[Date and Time]],"dddd")</f>
        <v>Sunday</v>
      </c>
      <c r="M3673" s="1" t="str">
        <f>TEXT(Sales[[#This Row],[Date and Time]],"mm")</f>
        <v>11</v>
      </c>
      <c r="N3673" s="10" t="str">
        <f>TEXT(Sales[[#This Row],[Date and Time]],"mmmm")</f>
        <v>November</v>
      </c>
    </row>
    <row r="3674" spans="1:14" x14ac:dyDescent="0.3">
      <c r="A3674" s="1" t="s">
        <v>7142</v>
      </c>
      <c r="B3674" s="2">
        <v>45323.311145833337</v>
      </c>
      <c r="C3674" s="1" t="s">
        <v>3435</v>
      </c>
      <c r="D3674" s="1" t="s">
        <v>2372</v>
      </c>
      <c r="E3674" s="1" t="s">
        <v>3464</v>
      </c>
      <c r="F3674" s="1" t="s">
        <v>3472</v>
      </c>
      <c r="G3674" s="1">
        <v>1102.43</v>
      </c>
      <c r="H3674" s="1">
        <v>8</v>
      </c>
      <c r="I3674" s="1">
        <f>Sales[[#This Row],[Selling Price]]*H3674</f>
        <v>8819.44</v>
      </c>
      <c r="J3674" s="1">
        <f>VLOOKUP(Sales[[#This Row],[Product ID]],Products[],4,0)</f>
        <v>316.27</v>
      </c>
      <c r="K3674" s="1">
        <f>Sales[[#This Row],[Total Sales]]-Sales[[#This Row],[Cost price]]</f>
        <v>8503.17</v>
      </c>
      <c r="L3674" s="1" t="str">
        <f>TEXT(Sales[[#This Row],[Date and Time]],"dddd")</f>
        <v>Thursday</v>
      </c>
      <c r="M3674" s="1" t="str">
        <f>TEXT(Sales[[#This Row],[Date and Time]],"mm")</f>
        <v>02</v>
      </c>
      <c r="N3674" s="10" t="str">
        <f>TEXT(Sales[[#This Row],[Date and Time]],"mmmm")</f>
        <v>February</v>
      </c>
    </row>
    <row r="3675" spans="1:14" x14ac:dyDescent="0.3">
      <c r="A3675" s="1" t="s">
        <v>7143</v>
      </c>
      <c r="B3675" s="2">
        <v>45603.190636574072</v>
      </c>
      <c r="C3675" s="1" t="s">
        <v>3388</v>
      </c>
      <c r="D3675" s="1" t="s">
        <v>565</v>
      </c>
      <c r="E3675" s="1" t="s">
        <v>3466</v>
      </c>
      <c r="F3675" s="1" t="s">
        <v>3472</v>
      </c>
      <c r="G3675" s="1">
        <v>1790.46</v>
      </c>
      <c r="H3675" s="1">
        <v>7</v>
      </c>
      <c r="I3675" s="1">
        <f>Sales[[#This Row],[Selling Price]]*H3675</f>
        <v>12533.220000000001</v>
      </c>
      <c r="J3675" s="1">
        <f>VLOOKUP(Sales[[#This Row],[Product ID]],Products[],4,0)</f>
        <v>65.66</v>
      </c>
      <c r="K3675" s="1">
        <f>Sales[[#This Row],[Total Sales]]-Sales[[#This Row],[Cost price]]</f>
        <v>12467.560000000001</v>
      </c>
      <c r="L3675" s="1" t="str">
        <f>TEXT(Sales[[#This Row],[Date and Time]],"dddd")</f>
        <v>Thursday</v>
      </c>
      <c r="M3675" s="1" t="str">
        <f>TEXT(Sales[[#This Row],[Date and Time]],"mm")</f>
        <v>11</v>
      </c>
      <c r="N3675" s="10" t="str">
        <f>TEXT(Sales[[#This Row],[Date and Time]],"mmmm")</f>
        <v>November</v>
      </c>
    </row>
    <row r="3676" spans="1:14" x14ac:dyDescent="0.3">
      <c r="A3676" s="1" t="s">
        <v>7144</v>
      </c>
      <c r="B3676" s="2">
        <v>45363.145138888889</v>
      </c>
      <c r="C3676" s="1" t="s">
        <v>3303</v>
      </c>
      <c r="D3676" s="1" t="s">
        <v>2473</v>
      </c>
      <c r="E3676" s="1" t="s">
        <v>3461</v>
      </c>
      <c r="F3676" s="1" t="s">
        <v>3476</v>
      </c>
      <c r="G3676" s="1">
        <v>1117.23</v>
      </c>
      <c r="H3676" s="1">
        <v>1</v>
      </c>
      <c r="I3676" s="1">
        <f>Sales[[#This Row],[Selling Price]]*H3676</f>
        <v>1117.23</v>
      </c>
      <c r="J3676" s="1">
        <f>VLOOKUP(Sales[[#This Row],[Product ID]],Products[],4,0)</f>
        <v>752.34</v>
      </c>
      <c r="K3676" s="1">
        <f>Sales[[#This Row],[Total Sales]]-Sales[[#This Row],[Cost price]]</f>
        <v>364.89</v>
      </c>
      <c r="L3676" s="1" t="str">
        <f>TEXT(Sales[[#This Row],[Date and Time]],"dddd")</f>
        <v>Tuesday</v>
      </c>
      <c r="M3676" s="1" t="str">
        <f>TEXT(Sales[[#This Row],[Date and Time]],"mm")</f>
        <v>03</v>
      </c>
      <c r="N3676" s="10" t="str">
        <f>TEXT(Sales[[#This Row],[Date and Time]],"mmmm")</f>
        <v>March</v>
      </c>
    </row>
    <row r="3677" spans="1:14" x14ac:dyDescent="0.3">
      <c r="A3677" s="1" t="s">
        <v>7145</v>
      </c>
      <c r="B3677" s="2">
        <v>45401.77447916667</v>
      </c>
      <c r="C3677" s="1" t="s">
        <v>3246</v>
      </c>
      <c r="D3677" s="1" t="s">
        <v>3005</v>
      </c>
      <c r="E3677" s="1" t="s">
        <v>3471</v>
      </c>
      <c r="F3677" s="1" t="s">
        <v>3467</v>
      </c>
      <c r="G3677" s="1">
        <v>441.91</v>
      </c>
      <c r="H3677" s="1">
        <v>5</v>
      </c>
      <c r="I3677" s="1">
        <f>Sales[[#This Row],[Selling Price]]*H3677</f>
        <v>2209.5500000000002</v>
      </c>
      <c r="J3677" s="1">
        <f>VLOOKUP(Sales[[#This Row],[Product ID]],Products[],4,0)</f>
        <v>623.39</v>
      </c>
      <c r="K3677" s="1">
        <f>Sales[[#This Row],[Total Sales]]-Sales[[#This Row],[Cost price]]</f>
        <v>1586.1600000000003</v>
      </c>
      <c r="L3677" s="1" t="str">
        <f>TEXT(Sales[[#This Row],[Date and Time]],"dddd")</f>
        <v>Friday</v>
      </c>
      <c r="M3677" s="1" t="str">
        <f>TEXT(Sales[[#This Row],[Date and Time]],"mm")</f>
        <v>04</v>
      </c>
      <c r="N3677" s="10" t="str">
        <f>TEXT(Sales[[#This Row],[Date and Time]],"mmmm")</f>
        <v>April</v>
      </c>
    </row>
    <row r="3678" spans="1:14" x14ac:dyDescent="0.3">
      <c r="A3678" s="1" t="s">
        <v>7146</v>
      </c>
      <c r="B3678" s="2">
        <v>45539.226527777777</v>
      </c>
      <c r="C3678" s="1" t="s">
        <v>3322</v>
      </c>
      <c r="D3678" s="1" t="s">
        <v>3152</v>
      </c>
      <c r="E3678" s="1" t="s">
        <v>3471</v>
      </c>
      <c r="F3678" s="1" t="s">
        <v>3476</v>
      </c>
      <c r="G3678" s="1">
        <v>264.58999999999997</v>
      </c>
      <c r="H3678" s="1">
        <v>8</v>
      </c>
      <c r="I3678" s="1">
        <f>Sales[[#This Row],[Selling Price]]*H3678</f>
        <v>2116.7199999999998</v>
      </c>
      <c r="J3678" s="1">
        <f>VLOOKUP(Sales[[#This Row],[Product ID]],Products[],4,0)</f>
        <v>35.22</v>
      </c>
      <c r="K3678" s="1">
        <f>Sales[[#This Row],[Total Sales]]-Sales[[#This Row],[Cost price]]</f>
        <v>2081.5</v>
      </c>
      <c r="L3678" s="1" t="str">
        <f>TEXT(Sales[[#This Row],[Date and Time]],"dddd")</f>
        <v>Wednesday</v>
      </c>
      <c r="M3678" s="1" t="str">
        <f>TEXT(Sales[[#This Row],[Date and Time]],"mm")</f>
        <v>09</v>
      </c>
      <c r="N3678" s="10" t="str">
        <f>TEXT(Sales[[#This Row],[Date and Time]],"mmmm")</f>
        <v>September</v>
      </c>
    </row>
    <row r="3679" spans="1:14" x14ac:dyDescent="0.3">
      <c r="A3679" s="1" t="s">
        <v>7147</v>
      </c>
      <c r="B3679" s="2">
        <v>45394.706354166665</v>
      </c>
      <c r="C3679" s="1" t="s">
        <v>3418</v>
      </c>
      <c r="D3679" s="1" t="s">
        <v>1482</v>
      </c>
      <c r="E3679" s="1" t="s">
        <v>3471</v>
      </c>
      <c r="F3679" s="1" t="s">
        <v>3469</v>
      </c>
      <c r="G3679" s="1">
        <v>1694.86</v>
      </c>
      <c r="H3679" s="1">
        <v>3</v>
      </c>
      <c r="I3679" s="1">
        <f>Sales[[#This Row],[Selling Price]]*H3679</f>
        <v>5084.58</v>
      </c>
      <c r="J3679" s="1">
        <f>VLOOKUP(Sales[[#This Row],[Product ID]],Products[],4,0)</f>
        <v>563.57000000000005</v>
      </c>
      <c r="K3679" s="1">
        <f>Sales[[#This Row],[Total Sales]]-Sales[[#This Row],[Cost price]]</f>
        <v>4521.01</v>
      </c>
      <c r="L3679" s="1" t="str">
        <f>TEXT(Sales[[#This Row],[Date and Time]],"dddd")</f>
        <v>Friday</v>
      </c>
      <c r="M3679" s="1" t="str">
        <f>TEXT(Sales[[#This Row],[Date and Time]],"mm")</f>
        <v>04</v>
      </c>
      <c r="N3679" s="10" t="str">
        <f>TEXT(Sales[[#This Row],[Date and Time]],"mmmm")</f>
        <v>April</v>
      </c>
    </row>
    <row r="3680" spans="1:14" x14ac:dyDescent="0.3">
      <c r="A3680" s="1" t="s">
        <v>7148</v>
      </c>
      <c r="B3680" s="2">
        <v>45491.539826388886</v>
      </c>
      <c r="C3680" s="1" t="s">
        <v>3344</v>
      </c>
      <c r="D3680" s="1" t="s">
        <v>2120</v>
      </c>
      <c r="E3680" s="1" t="s">
        <v>3479</v>
      </c>
      <c r="F3680" s="1" t="s">
        <v>3469</v>
      </c>
      <c r="G3680" s="1">
        <v>445.93</v>
      </c>
      <c r="H3680" s="1">
        <v>4</v>
      </c>
      <c r="I3680" s="1">
        <f>Sales[[#This Row],[Selling Price]]*H3680</f>
        <v>1783.72</v>
      </c>
      <c r="J3680" s="1">
        <f>VLOOKUP(Sales[[#This Row],[Product ID]],Products[],4,0)</f>
        <v>814.84</v>
      </c>
      <c r="K3680" s="1">
        <f>Sales[[#This Row],[Total Sales]]-Sales[[#This Row],[Cost price]]</f>
        <v>968.88</v>
      </c>
      <c r="L3680" s="1" t="str">
        <f>TEXT(Sales[[#This Row],[Date and Time]],"dddd")</f>
        <v>Thursday</v>
      </c>
      <c r="M3680" s="1" t="str">
        <f>TEXT(Sales[[#This Row],[Date and Time]],"mm")</f>
        <v>07</v>
      </c>
      <c r="N3680" s="10" t="str">
        <f>TEXT(Sales[[#This Row],[Date and Time]],"mmmm")</f>
        <v>July</v>
      </c>
    </row>
    <row r="3681" spans="1:14" x14ac:dyDescent="0.3">
      <c r="A3681" s="1" t="s">
        <v>7149</v>
      </c>
      <c r="B3681" s="2">
        <v>45459.185023148151</v>
      </c>
      <c r="C3681" s="1" t="s">
        <v>3220</v>
      </c>
      <c r="D3681" s="1" t="s">
        <v>634</v>
      </c>
      <c r="E3681" s="1" t="s">
        <v>3466</v>
      </c>
      <c r="F3681" s="1" t="s">
        <v>3462</v>
      </c>
      <c r="G3681" s="1">
        <v>1876.76</v>
      </c>
      <c r="H3681" s="1">
        <v>10</v>
      </c>
      <c r="I3681" s="1">
        <f>Sales[[#This Row],[Selling Price]]*H3681</f>
        <v>18767.599999999999</v>
      </c>
      <c r="J3681" s="1">
        <f>VLOOKUP(Sales[[#This Row],[Product ID]],Products[],4,0)</f>
        <v>27.63</v>
      </c>
      <c r="K3681" s="1">
        <f>Sales[[#This Row],[Total Sales]]-Sales[[#This Row],[Cost price]]</f>
        <v>18739.969999999998</v>
      </c>
      <c r="L3681" s="1" t="str">
        <f>TEXT(Sales[[#This Row],[Date and Time]],"dddd")</f>
        <v>Sunday</v>
      </c>
      <c r="M3681" s="1" t="str">
        <f>TEXT(Sales[[#This Row],[Date and Time]],"mm")</f>
        <v>06</v>
      </c>
      <c r="N3681" s="10" t="str">
        <f>TEXT(Sales[[#This Row],[Date and Time]],"mmmm")</f>
        <v>June</v>
      </c>
    </row>
    <row r="3682" spans="1:14" x14ac:dyDescent="0.3">
      <c r="A3682" s="1" t="s">
        <v>7150</v>
      </c>
      <c r="B3682" s="2">
        <v>45431.138437499998</v>
      </c>
      <c r="C3682" s="1" t="s">
        <v>3381</v>
      </c>
      <c r="D3682" s="1" t="s">
        <v>2883</v>
      </c>
      <c r="E3682" s="1" t="s">
        <v>3466</v>
      </c>
      <c r="F3682" s="1" t="s">
        <v>3472</v>
      </c>
      <c r="G3682" s="1">
        <v>1509.64</v>
      </c>
      <c r="H3682" s="1">
        <v>5</v>
      </c>
      <c r="I3682" s="1">
        <f>Sales[[#This Row],[Selling Price]]*H3682</f>
        <v>7548.2000000000007</v>
      </c>
      <c r="J3682" s="1">
        <f>VLOOKUP(Sales[[#This Row],[Product ID]],Products[],4,0)</f>
        <v>505.04</v>
      </c>
      <c r="K3682" s="1">
        <f>Sales[[#This Row],[Total Sales]]-Sales[[#This Row],[Cost price]]</f>
        <v>7043.1600000000008</v>
      </c>
      <c r="L3682" s="1" t="str">
        <f>TEXT(Sales[[#This Row],[Date and Time]],"dddd")</f>
        <v>Sunday</v>
      </c>
      <c r="M3682" s="1" t="str">
        <f>TEXT(Sales[[#This Row],[Date and Time]],"mm")</f>
        <v>05</v>
      </c>
      <c r="N3682" s="10" t="str">
        <f>TEXT(Sales[[#This Row],[Date and Time]],"mmmm")</f>
        <v>May</v>
      </c>
    </row>
    <row r="3683" spans="1:14" x14ac:dyDescent="0.3">
      <c r="A3683" s="1" t="s">
        <v>7151</v>
      </c>
      <c r="B3683" s="2">
        <v>45461.247245370374</v>
      </c>
      <c r="C3683" s="1" t="s">
        <v>3331</v>
      </c>
      <c r="D3683" s="1" t="s">
        <v>1804</v>
      </c>
      <c r="E3683" s="1" t="s">
        <v>3471</v>
      </c>
      <c r="F3683" s="1" t="s">
        <v>3467</v>
      </c>
      <c r="G3683" s="1">
        <v>1157.21</v>
      </c>
      <c r="H3683" s="1">
        <v>6</v>
      </c>
      <c r="I3683" s="1">
        <f>Sales[[#This Row],[Selling Price]]*H3683</f>
        <v>6943.26</v>
      </c>
      <c r="J3683" s="1">
        <f>VLOOKUP(Sales[[#This Row],[Product ID]],Products[],4,0)</f>
        <v>799.06</v>
      </c>
      <c r="K3683" s="1">
        <f>Sales[[#This Row],[Total Sales]]-Sales[[#This Row],[Cost price]]</f>
        <v>6144.2000000000007</v>
      </c>
      <c r="L3683" s="1" t="str">
        <f>TEXT(Sales[[#This Row],[Date and Time]],"dddd")</f>
        <v>Tuesday</v>
      </c>
      <c r="M3683" s="1" t="str">
        <f>TEXT(Sales[[#This Row],[Date and Time]],"mm")</f>
        <v>06</v>
      </c>
      <c r="N3683" s="10" t="str">
        <f>TEXT(Sales[[#This Row],[Date and Time]],"mmmm")</f>
        <v>June</v>
      </c>
    </row>
    <row r="3684" spans="1:14" x14ac:dyDescent="0.3">
      <c r="A3684" s="1" t="s">
        <v>7152</v>
      </c>
      <c r="B3684" s="2">
        <v>45369.061076388891</v>
      </c>
      <c r="C3684" s="1" t="s">
        <v>3341</v>
      </c>
      <c r="D3684" s="1" t="s">
        <v>998</v>
      </c>
      <c r="E3684" s="1" t="s">
        <v>3466</v>
      </c>
      <c r="F3684" s="1" t="s">
        <v>3467</v>
      </c>
      <c r="G3684" s="1">
        <v>439.07</v>
      </c>
      <c r="H3684" s="1">
        <v>6</v>
      </c>
      <c r="I3684" s="1">
        <f>Sales[[#This Row],[Selling Price]]*H3684</f>
        <v>2634.42</v>
      </c>
      <c r="J3684" s="1">
        <f>VLOOKUP(Sales[[#This Row],[Product ID]],Products[],4,0)</f>
        <v>77.61</v>
      </c>
      <c r="K3684" s="1">
        <f>Sales[[#This Row],[Total Sales]]-Sales[[#This Row],[Cost price]]</f>
        <v>2556.81</v>
      </c>
      <c r="L3684" s="1" t="str">
        <f>TEXT(Sales[[#This Row],[Date and Time]],"dddd")</f>
        <v>Monday</v>
      </c>
      <c r="M3684" s="1" t="str">
        <f>TEXT(Sales[[#This Row],[Date and Time]],"mm")</f>
        <v>03</v>
      </c>
      <c r="N3684" s="10" t="str">
        <f>TEXT(Sales[[#This Row],[Date and Time]],"mmmm")</f>
        <v>March</v>
      </c>
    </row>
    <row r="3685" spans="1:14" x14ac:dyDescent="0.3">
      <c r="A3685" s="1" t="s">
        <v>7153</v>
      </c>
      <c r="B3685" s="2">
        <v>45352.376388888886</v>
      </c>
      <c r="C3685" s="1" t="s">
        <v>3339</v>
      </c>
      <c r="D3685" s="1" t="s">
        <v>1741</v>
      </c>
      <c r="E3685" s="1" t="s">
        <v>3479</v>
      </c>
      <c r="F3685" s="1" t="s">
        <v>3469</v>
      </c>
      <c r="G3685" s="1">
        <v>262.83999999999997</v>
      </c>
      <c r="H3685" s="1">
        <v>4</v>
      </c>
      <c r="I3685" s="1">
        <f>Sales[[#This Row],[Selling Price]]*H3685</f>
        <v>1051.3599999999999</v>
      </c>
      <c r="J3685" s="1">
        <f>VLOOKUP(Sales[[#This Row],[Product ID]],Products[],4,0)</f>
        <v>646.59</v>
      </c>
      <c r="K3685" s="1">
        <f>Sales[[#This Row],[Total Sales]]-Sales[[#This Row],[Cost price]]</f>
        <v>404.76999999999987</v>
      </c>
      <c r="L3685" s="1" t="str">
        <f>TEXT(Sales[[#This Row],[Date and Time]],"dddd")</f>
        <v>Friday</v>
      </c>
      <c r="M3685" s="1" t="str">
        <f>TEXT(Sales[[#This Row],[Date and Time]],"mm")</f>
        <v>03</v>
      </c>
      <c r="N3685" s="10" t="str">
        <f>TEXT(Sales[[#This Row],[Date and Time]],"mmmm")</f>
        <v>March</v>
      </c>
    </row>
    <row r="3686" spans="1:14" x14ac:dyDescent="0.3">
      <c r="A3686" s="1" t="s">
        <v>7154</v>
      </c>
      <c r="B3686" s="2">
        <v>45409.042395833334</v>
      </c>
      <c r="C3686" s="1" t="s">
        <v>3329</v>
      </c>
      <c r="D3686" s="1" t="s">
        <v>986</v>
      </c>
      <c r="E3686" s="1" t="s">
        <v>3471</v>
      </c>
      <c r="F3686" s="1" t="s">
        <v>3462</v>
      </c>
      <c r="G3686" s="1">
        <v>1550.04</v>
      </c>
      <c r="H3686" s="1">
        <v>7</v>
      </c>
      <c r="I3686" s="1">
        <f>Sales[[#This Row],[Selling Price]]*H3686</f>
        <v>10850.279999999999</v>
      </c>
      <c r="J3686" s="1">
        <f>VLOOKUP(Sales[[#This Row],[Product ID]],Products[],4,0)</f>
        <v>596.91999999999996</v>
      </c>
      <c r="K3686" s="1">
        <f>Sales[[#This Row],[Total Sales]]-Sales[[#This Row],[Cost price]]</f>
        <v>10253.359999999999</v>
      </c>
      <c r="L3686" s="1" t="str">
        <f>TEXT(Sales[[#This Row],[Date and Time]],"dddd")</f>
        <v>Saturday</v>
      </c>
      <c r="M3686" s="1" t="str">
        <f>TEXT(Sales[[#This Row],[Date and Time]],"mm")</f>
        <v>04</v>
      </c>
      <c r="N3686" s="10" t="str">
        <f>TEXT(Sales[[#This Row],[Date and Time]],"mmmm")</f>
        <v>April</v>
      </c>
    </row>
    <row r="3687" spans="1:14" x14ac:dyDescent="0.3">
      <c r="A3687" s="1" t="s">
        <v>7155</v>
      </c>
      <c r="B3687" s="2">
        <v>45555.284074074072</v>
      </c>
      <c r="C3687" s="1" t="s">
        <v>3445</v>
      </c>
      <c r="D3687" s="1" t="s">
        <v>2424</v>
      </c>
      <c r="E3687" s="1" t="s">
        <v>3464</v>
      </c>
      <c r="F3687" s="1" t="s">
        <v>3476</v>
      </c>
      <c r="G3687" s="1">
        <v>298.32</v>
      </c>
      <c r="H3687" s="1">
        <v>8</v>
      </c>
      <c r="I3687" s="1">
        <f>Sales[[#This Row],[Selling Price]]*H3687</f>
        <v>2386.56</v>
      </c>
      <c r="J3687" s="1">
        <f>VLOOKUP(Sales[[#This Row],[Product ID]],Products[],4,0)</f>
        <v>154.76</v>
      </c>
      <c r="K3687" s="1">
        <f>Sales[[#This Row],[Total Sales]]-Sales[[#This Row],[Cost price]]</f>
        <v>2231.8000000000002</v>
      </c>
      <c r="L3687" s="1" t="str">
        <f>TEXT(Sales[[#This Row],[Date and Time]],"dddd")</f>
        <v>Friday</v>
      </c>
      <c r="M3687" s="1" t="str">
        <f>TEXT(Sales[[#This Row],[Date and Time]],"mm")</f>
        <v>09</v>
      </c>
      <c r="N3687" s="10" t="str">
        <f>TEXT(Sales[[#This Row],[Date and Time]],"mmmm")</f>
        <v>September</v>
      </c>
    </row>
    <row r="3688" spans="1:14" x14ac:dyDescent="0.3">
      <c r="A3688" s="1" t="s">
        <v>7156</v>
      </c>
      <c r="B3688" s="2">
        <v>45513.98300925926</v>
      </c>
      <c r="C3688" s="1" t="s">
        <v>3344</v>
      </c>
      <c r="D3688" s="1" t="s">
        <v>1930</v>
      </c>
      <c r="E3688" s="1" t="s">
        <v>3479</v>
      </c>
      <c r="F3688" s="1" t="s">
        <v>3472</v>
      </c>
      <c r="G3688" s="1">
        <v>1873.2</v>
      </c>
      <c r="H3688" s="1">
        <v>1</v>
      </c>
      <c r="I3688" s="1">
        <f>Sales[[#This Row],[Selling Price]]*H3688</f>
        <v>1873.2</v>
      </c>
      <c r="J3688" s="1">
        <f>VLOOKUP(Sales[[#This Row],[Product ID]],Products[],4,0)</f>
        <v>814.84</v>
      </c>
      <c r="K3688" s="1">
        <f>Sales[[#This Row],[Total Sales]]-Sales[[#This Row],[Cost price]]</f>
        <v>1058.3600000000001</v>
      </c>
      <c r="L3688" s="1" t="str">
        <f>TEXT(Sales[[#This Row],[Date and Time]],"dddd")</f>
        <v>Friday</v>
      </c>
      <c r="M3688" s="1" t="str">
        <f>TEXT(Sales[[#This Row],[Date and Time]],"mm")</f>
        <v>08</v>
      </c>
      <c r="N3688" s="10" t="str">
        <f>TEXT(Sales[[#This Row],[Date and Time]],"mmmm")</f>
        <v>August</v>
      </c>
    </row>
    <row r="3689" spans="1:14" x14ac:dyDescent="0.3">
      <c r="A3689" s="1" t="s">
        <v>7157</v>
      </c>
      <c r="B3689" s="2">
        <v>45555.281400462962</v>
      </c>
      <c r="C3689" s="1" t="s">
        <v>3343</v>
      </c>
      <c r="D3689" s="1" t="s">
        <v>2491</v>
      </c>
      <c r="E3689" s="1" t="s">
        <v>3461</v>
      </c>
      <c r="F3689" s="1" t="s">
        <v>3476</v>
      </c>
      <c r="G3689" s="1">
        <v>1235.2</v>
      </c>
      <c r="H3689" s="1">
        <v>4</v>
      </c>
      <c r="I3689" s="1">
        <f>Sales[[#This Row],[Selling Price]]*H3689</f>
        <v>4940.8</v>
      </c>
      <c r="J3689" s="1">
        <f>VLOOKUP(Sales[[#This Row],[Product ID]],Products[],4,0)</f>
        <v>105.91</v>
      </c>
      <c r="K3689" s="1">
        <f>Sales[[#This Row],[Total Sales]]-Sales[[#This Row],[Cost price]]</f>
        <v>4834.8900000000003</v>
      </c>
      <c r="L3689" s="1" t="str">
        <f>TEXT(Sales[[#This Row],[Date and Time]],"dddd")</f>
        <v>Friday</v>
      </c>
      <c r="M3689" s="1" t="str">
        <f>TEXT(Sales[[#This Row],[Date and Time]],"mm")</f>
        <v>09</v>
      </c>
      <c r="N3689" s="10" t="str">
        <f>TEXT(Sales[[#This Row],[Date and Time]],"mmmm")</f>
        <v>September</v>
      </c>
    </row>
    <row r="3690" spans="1:14" x14ac:dyDescent="0.3">
      <c r="A3690" s="1" t="s">
        <v>7158</v>
      </c>
      <c r="B3690" s="2">
        <v>45409.304930555554</v>
      </c>
      <c r="C3690" s="1" t="s">
        <v>3343</v>
      </c>
      <c r="D3690" s="1" t="s">
        <v>660</v>
      </c>
      <c r="E3690" s="1" t="s">
        <v>3471</v>
      </c>
      <c r="F3690" s="1" t="s">
        <v>3472</v>
      </c>
      <c r="G3690" s="1">
        <v>611.16</v>
      </c>
      <c r="H3690" s="1">
        <v>3</v>
      </c>
      <c r="I3690" s="1">
        <f>Sales[[#This Row],[Selling Price]]*H3690</f>
        <v>1833.48</v>
      </c>
      <c r="J3690" s="1">
        <f>VLOOKUP(Sales[[#This Row],[Product ID]],Products[],4,0)</f>
        <v>105.91</v>
      </c>
      <c r="K3690" s="1">
        <f>Sales[[#This Row],[Total Sales]]-Sales[[#This Row],[Cost price]]</f>
        <v>1727.57</v>
      </c>
      <c r="L3690" s="1" t="str">
        <f>TEXT(Sales[[#This Row],[Date and Time]],"dddd")</f>
        <v>Saturday</v>
      </c>
      <c r="M3690" s="1" t="str">
        <f>TEXT(Sales[[#This Row],[Date and Time]],"mm")</f>
        <v>04</v>
      </c>
      <c r="N3690" s="10" t="str">
        <f>TEXT(Sales[[#This Row],[Date and Time]],"mmmm")</f>
        <v>April</v>
      </c>
    </row>
    <row r="3691" spans="1:14" x14ac:dyDescent="0.3">
      <c r="A3691" s="1" t="s">
        <v>7159</v>
      </c>
      <c r="B3691" s="2">
        <v>45393.648495370369</v>
      </c>
      <c r="C3691" s="1" t="s">
        <v>3274</v>
      </c>
      <c r="D3691" s="1" t="s">
        <v>2007</v>
      </c>
      <c r="E3691" s="1" t="s">
        <v>3471</v>
      </c>
      <c r="F3691" s="1" t="s">
        <v>3472</v>
      </c>
      <c r="G3691" s="1">
        <v>89.78</v>
      </c>
      <c r="H3691" s="1">
        <v>4</v>
      </c>
      <c r="I3691" s="1">
        <f>Sales[[#This Row],[Selling Price]]*H3691</f>
        <v>359.12</v>
      </c>
      <c r="J3691" s="1">
        <f>VLOOKUP(Sales[[#This Row],[Product ID]],Products[],4,0)</f>
        <v>951.64</v>
      </c>
      <c r="K3691" s="1">
        <f>Sales[[#This Row],[Total Sales]]-Sales[[#This Row],[Cost price]]</f>
        <v>-592.52</v>
      </c>
      <c r="L3691" s="1" t="str">
        <f>TEXT(Sales[[#This Row],[Date and Time]],"dddd")</f>
        <v>Thursday</v>
      </c>
      <c r="M3691" s="1" t="str">
        <f>TEXT(Sales[[#This Row],[Date and Time]],"mm")</f>
        <v>04</v>
      </c>
      <c r="N3691" s="10" t="str">
        <f>TEXT(Sales[[#This Row],[Date and Time]],"mmmm")</f>
        <v>April</v>
      </c>
    </row>
    <row r="3692" spans="1:14" x14ac:dyDescent="0.3">
      <c r="A3692" s="1" t="s">
        <v>7160</v>
      </c>
      <c r="B3692" s="2">
        <v>45411.09003472222</v>
      </c>
      <c r="C3692" s="1" t="s">
        <v>3393</v>
      </c>
      <c r="D3692" s="1" t="s">
        <v>3011</v>
      </c>
      <c r="E3692" s="1" t="s">
        <v>3479</v>
      </c>
      <c r="F3692" s="1" t="s">
        <v>3472</v>
      </c>
      <c r="G3692" s="1">
        <v>241.46</v>
      </c>
      <c r="H3692" s="1">
        <v>3</v>
      </c>
      <c r="I3692" s="1">
        <f>Sales[[#This Row],[Selling Price]]*H3692</f>
        <v>724.38</v>
      </c>
      <c r="J3692" s="1">
        <f>VLOOKUP(Sales[[#This Row],[Product ID]],Products[],4,0)</f>
        <v>368.41</v>
      </c>
      <c r="K3692" s="1">
        <f>Sales[[#This Row],[Total Sales]]-Sales[[#This Row],[Cost price]]</f>
        <v>355.96999999999997</v>
      </c>
      <c r="L3692" s="1" t="str">
        <f>TEXT(Sales[[#This Row],[Date and Time]],"dddd")</f>
        <v>Monday</v>
      </c>
      <c r="M3692" s="1" t="str">
        <f>TEXT(Sales[[#This Row],[Date and Time]],"mm")</f>
        <v>04</v>
      </c>
      <c r="N3692" s="10" t="str">
        <f>TEXT(Sales[[#This Row],[Date and Time]],"mmmm")</f>
        <v>April</v>
      </c>
    </row>
    <row r="3693" spans="1:14" x14ac:dyDescent="0.3">
      <c r="A3693" s="1" t="s">
        <v>7161</v>
      </c>
      <c r="B3693" s="2">
        <v>45456.581643518519</v>
      </c>
      <c r="C3693" s="1" t="s">
        <v>3359</v>
      </c>
      <c r="D3693" s="1" t="s">
        <v>2316</v>
      </c>
      <c r="E3693" s="1" t="s">
        <v>3471</v>
      </c>
      <c r="F3693" s="1" t="s">
        <v>3462</v>
      </c>
      <c r="G3693" s="1">
        <v>611.82000000000005</v>
      </c>
      <c r="H3693" s="1">
        <v>7</v>
      </c>
      <c r="I3693" s="1">
        <f>Sales[[#This Row],[Selling Price]]*H3693</f>
        <v>4282.7400000000007</v>
      </c>
      <c r="J3693" s="1">
        <f>VLOOKUP(Sales[[#This Row],[Product ID]],Products[],4,0)</f>
        <v>750.19</v>
      </c>
      <c r="K3693" s="1">
        <f>Sales[[#This Row],[Total Sales]]-Sales[[#This Row],[Cost price]]</f>
        <v>3532.5500000000006</v>
      </c>
      <c r="L3693" s="1" t="str">
        <f>TEXT(Sales[[#This Row],[Date and Time]],"dddd")</f>
        <v>Thursday</v>
      </c>
      <c r="M3693" s="1" t="str">
        <f>TEXT(Sales[[#This Row],[Date and Time]],"mm")</f>
        <v>06</v>
      </c>
      <c r="N3693" s="10" t="str">
        <f>TEXT(Sales[[#This Row],[Date and Time]],"mmmm")</f>
        <v>June</v>
      </c>
    </row>
    <row r="3694" spans="1:14" x14ac:dyDescent="0.3">
      <c r="A3694" s="1" t="s">
        <v>7162</v>
      </c>
      <c r="B3694" s="2">
        <v>45333.002824074072</v>
      </c>
      <c r="C3694" s="1" t="s">
        <v>3276</v>
      </c>
      <c r="D3694" s="1" t="s">
        <v>1088</v>
      </c>
      <c r="E3694" s="1" t="s">
        <v>3479</v>
      </c>
      <c r="F3694" s="1" t="s">
        <v>3472</v>
      </c>
      <c r="G3694" s="1">
        <v>1881.88</v>
      </c>
      <c r="H3694" s="1">
        <v>10</v>
      </c>
      <c r="I3694" s="1">
        <f>Sales[[#This Row],[Selling Price]]*H3694</f>
        <v>18818.800000000003</v>
      </c>
      <c r="J3694" s="1">
        <f>VLOOKUP(Sales[[#This Row],[Product ID]],Products[],4,0)</f>
        <v>736.41</v>
      </c>
      <c r="K3694" s="1">
        <f>Sales[[#This Row],[Total Sales]]-Sales[[#This Row],[Cost price]]</f>
        <v>18082.390000000003</v>
      </c>
      <c r="L3694" s="1" t="str">
        <f>TEXT(Sales[[#This Row],[Date and Time]],"dddd")</f>
        <v>Sunday</v>
      </c>
      <c r="M3694" s="1" t="str">
        <f>TEXT(Sales[[#This Row],[Date and Time]],"mm")</f>
        <v>02</v>
      </c>
      <c r="N3694" s="10" t="str">
        <f>TEXT(Sales[[#This Row],[Date and Time]],"mmmm")</f>
        <v>February</v>
      </c>
    </row>
    <row r="3695" spans="1:14" x14ac:dyDescent="0.3">
      <c r="A3695" s="1" t="s">
        <v>7163</v>
      </c>
      <c r="B3695" s="2">
        <v>45346.279756944445</v>
      </c>
      <c r="C3695" s="1" t="s">
        <v>3281</v>
      </c>
      <c r="D3695" s="1" t="s">
        <v>2485</v>
      </c>
      <c r="E3695" s="1" t="s">
        <v>3479</v>
      </c>
      <c r="F3695" s="1" t="s">
        <v>3467</v>
      </c>
      <c r="G3695" s="1">
        <v>923.85</v>
      </c>
      <c r="H3695" s="1">
        <v>9</v>
      </c>
      <c r="I3695" s="1">
        <f>Sales[[#This Row],[Selling Price]]*H3695</f>
        <v>8314.65</v>
      </c>
      <c r="J3695" s="1">
        <f>VLOOKUP(Sales[[#This Row],[Product ID]],Products[],4,0)</f>
        <v>136.99</v>
      </c>
      <c r="K3695" s="1">
        <f>Sales[[#This Row],[Total Sales]]-Sales[[#This Row],[Cost price]]</f>
        <v>8177.66</v>
      </c>
      <c r="L3695" s="1" t="str">
        <f>TEXT(Sales[[#This Row],[Date and Time]],"dddd")</f>
        <v>Saturday</v>
      </c>
      <c r="M3695" s="1" t="str">
        <f>TEXT(Sales[[#This Row],[Date and Time]],"mm")</f>
        <v>02</v>
      </c>
      <c r="N3695" s="10" t="str">
        <f>TEXT(Sales[[#This Row],[Date and Time]],"mmmm")</f>
        <v>February</v>
      </c>
    </row>
    <row r="3696" spans="1:14" x14ac:dyDescent="0.3">
      <c r="A3696" s="1" t="s">
        <v>7164</v>
      </c>
      <c r="B3696" s="2">
        <v>45534.407881944448</v>
      </c>
      <c r="C3696" s="1" t="s">
        <v>3336</v>
      </c>
      <c r="D3696" s="1" t="s">
        <v>2433</v>
      </c>
      <c r="E3696" s="1" t="s">
        <v>3479</v>
      </c>
      <c r="F3696" s="1" t="s">
        <v>3462</v>
      </c>
      <c r="G3696" s="1">
        <v>167.1</v>
      </c>
      <c r="H3696" s="1">
        <v>3</v>
      </c>
      <c r="I3696" s="1">
        <f>Sales[[#This Row],[Selling Price]]*H3696</f>
        <v>501.29999999999995</v>
      </c>
      <c r="J3696" s="1">
        <f>VLOOKUP(Sales[[#This Row],[Product ID]],Products[],4,0)</f>
        <v>970.96</v>
      </c>
      <c r="K3696" s="1">
        <f>Sales[[#This Row],[Total Sales]]-Sales[[#This Row],[Cost price]]</f>
        <v>-469.66000000000008</v>
      </c>
      <c r="L3696" s="1" t="str">
        <f>TEXT(Sales[[#This Row],[Date and Time]],"dddd")</f>
        <v>Friday</v>
      </c>
      <c r="M3696" s="1" t="str">
        <f>TEXT(Sales[[#This Row],[Date and Time]],"mm")</f>
        <v>08</v>
      </c>
      <c r="N3696" s="10" t="str">
        <f>TEXT(Sales[[#This Row],[Date and Time]],"mmmm")</f>
        <v>August</v>
      </c>
    </row>
    <row r="3697" spans="1:14" x14ac:dyDescent="0.3">
      <c r="A3697" s="1" t="s">
        <v>7165</v>
      </c>
      <c r="B3697" s="2">
        <v>45348.870625000003</v>
      </c>
      <c r="C3697" s="1" t="s">
        <v>3385</v>
      </c>
      <c r="D3697" s="1" t="s">
        <v>1992</v>
      </c>
      <c r="E3697" s="1" t="s">
        <v>3471</v>
      </c>
      <c r="F3697" s="1" t="s">
        <v>3469</v>
      </c>
      <c r="G3697" s="1">
        <v>427.45</v>
      </c>
      <c r="H3697" s="1">
        <v>4</v>
      </c>
      <c r="I3697" s="1">
        <f>Sales[[#This Row],[Selling Price]]*H3697</f>
        <v>1709.8</v>
      </c>
      <c r="J3697" s="1">
        <f>VLOOKUP(Sales[[#This Row],[Product ID]],Products[],4,0)</f>
        <v>28.1</v>
      </c>
      <c r="K3697" s="1">
        <f>Sales[[#This Row],[Total Sales]]-Sales[[#This Row],[Cost price]]</f>
        <v>1681.7</v>
      </c>
      <c r="L3697" s="1" t="str">
        <f>TEXT(Sales[[#This Row],[Date and Time]],"dddd")</f>
        <v>Monday</v>
      </c>
      <c r="M3697" s="1" t="str">
        <f>TEXT(Sales[[#This Row],[Date and Time]],"mm")</f>
        <v>02</v>
      </c>
      <c r="N3697" s="10" t="str">
        <f>TEXT(Sales[[#This Row],[Date and Time]],"mmmm")</f>
        <v>February</v>
      </c>
    </row>
    <row r="3698" spans="1:14" x14ac:dyDescent="0.3">
      <c r="A3698" s="1" t="s">
        <v>7166</v>
      </c>
      <c r="B3698" s="2">
        <v>45376.014918981484</v>
      </c>
      <c r="C3698" s="1" t="s">
        <v>3274</v>
      </c>
      <c r="D3698" s="1" t="s">
        <v>1530</v>
      </c>
      <c r="E3698" s="1" t="s">
        <v>3466</v>
      </c>
      <c r="F3698" s="1" t="s">
        <v>3472</v>
      </c>
      <c r="G3698" s="1">
        <v>1948.73</v>
      </c>
      <c r="H3698" s="1">
        <v>8</v>
      </c>
      <c r="I3698" s="1">
        <f>Sales[[#This Row],[Selling Price]]*H3698</f>
        <v>15589.84</v>
      </c>
      <c r="J3698" s="1">
        <f>VLOOKUP(Sales[[#This Row],[Product ID]],Products[],4,0)</f>
        <v>951.64</v>
      </c>
      <c r="K3698" s="1">
        <f>Sales[[#This Row],[Total Sales]]-Sales[[#This Row],[Cost price]]</f>
        <v>14638.2</v>
      </c>
      <c r="L3698" s="1" t="str">
        <f>TEXT(Sales[[#This Row],[Date and Time]],"dddd")</f>
        <v>Monday</v>
      </c>
      <c r="M3698" s="1" t="str">
        <f>TEXT(Sales[[#This Row],[Date and Time]],"mm")</f>
        <v>03</v>
      </c>
      <c r="N3698" s="10" t="str">
        <f>TEXT(Sales[[#This Row],[Date and Time]],"mmmm")</f>
        <v>March</v>
      </c>
    </row>
    <row r="3699" spans="1:14" x14ac:dyDescent="0.3">
      <c r="A3699" s="1" t="s">
        <v>7167</v>
      </c>
      <c r="B3699" s="2">
        <v>45432.093761574077</v>
      </c>
      <c r="C3699" s="1" t="s">
        <v>3319</v>
      </c>
      <c r="D3699" s="1" t="s">
        <v>507</v>
      </c>
      <c r="E3699" s="1" t="s">
        <v>3479</v>
      </c>
      <c r="F3699" s="1" t="s">
        <v>3462</v>
      </c>
      <c r="G3699" s="1">
        <v>1733.72</v>
      </c>
      <c r="H3699" s="1">
        <v>7</v>
      </c>
      <c r="I3699" s="1">
        <f>Sales[[#This Row],[Selling Price]]*H3699</f>
        <v>12136.04</v>
      </c>
      <c r="J3699" s="1">
        <f>VLOOKUP(Sales[[#This Row],[Product ID]],Products[],4,0)</f>
        <v>704.91</v>
      </c>
      <c r="K3699" s="1">
        <f>Sales[[#This Row],[Total Sales]]-Sales[[#This Row],[Cost price]]</f>
        <v>11431.130000000001</v>
      </c>
      <c r="L3699" s="1" t="str">
        <f>TEXT(Sales[[#This Row],[Date and Time]],"dddd")</f>
        <v>Monday</v>
      </c>
      <c r="M3699" s="1" t="str">
        <f>TEXT(Sales[[#This Row],[Date and Time]],"mm")</f>
        <v>05</v>
      </c>
      <c r="N3699" s="10" t="str">
        <f>TEXT(Sales[[#This Row],[Date and Time]],"mmmm")</f>
        <v>May</v>
      </c>
    </row>
    <row r="3700" spans="1:14" x14ac:dyDescent="0.3">
      <c r="A3700" s="1" t="s">
        <v>7168</v>
      </c>
      <c r="B3700" s="2">
        <v>45485.164687500001</v>
      </c>
      <c r="C3700" s="1" t="s">
        <v>3368</v>
      </c>
      <c r="D3700" s="1" t="s">
        <v>1062</v>
      </c>
      <c r="E3700" s="1" t="s">
        <v>3461</v>
      </c>
      <c r="F3700" s="1" t="s">
        <v>3469</v>
      </c>
      <c r="G3700" s="1">
        <v>1115.8900000000001</v>
      </c>
      <c r="H3700" s="1">
        <v>8</v>
      </c>
      <c r="I3700" s="1">
        <f>Sales[[#This Row],[Selling Price]]*H3700</f>
        <v>8927.1200000000008</v>
      </c>
      <c r="J3700" s="1">
        <f>VLOOKUP(Sales[[#This Row],[Product ID]],Products[],4,0)</f>
        <v>197.58</v>
      </c>
      <c r="K3700" s="1">
        <f>Sales[[#This Row],[Total Sales]]-Sales[[#This Row],[Cost price]]</f>
        <v>8729.5400000000009</v>
      </c>
      <c r="L3700" s="1" t="str">
        <f>TEXT(Sales[[#This Row],[Date and Time]],"dddd")</f>
        <v>Friday</v>
      </c>
      <c r="M3700" s="1" t="str">
        <f>TEXT(Sales[[#This Row],[Date and Time]],"mm")</f>
        <v>07</v>
      </c>
      <c r="N3700" s="10" t="str">
        <f>TEXT(Sales[[#This Row],[Date and Time]],"mmmm")</f>
        <v>July</v>
      </c>
    </row>
    <row r="3701" spans="1:14" x14ac:dyDescent="0.3">
      <c r="A3701" s="1" t="s">
        <v>7169</v>
      </c>
      <c r="B3701" s="2">
        <v>45393.232245370367</v>
      </c>
      <c r="C3701" s="1" t="s">
        <v>3357</v>
      </c>
      <c r="D3701" s="1" t="s">
        <v>90</v>
      </c>
      <c r="E3701" s="1" t="s">
        <v>3479</v>
      </c>
      <c r="F3701" s="1" t="s">
        <v>3472</v>
      </c>
      <c r="G3701" s="1">
        <v>25.22</v>
      </c>
      <c r="H3701" s="1">
        <v>7</v>
      </c>
      <c r="I3701" s="1">
        <f>Sales[[#This Row],[Selling Price]]*H3701</f>
        <v>176.54</v>
      </c>
      <c r="J3701" s="1">
        <f>VLOOKUP(Sales[[#This Row],[Product ID]],Products[],4,0)</f>
        <v>305.49</v>
      </c>
      <c r="K3701" s="1">
        <f>Sales[[#This Row],[Total Sales]]-Sales[[#This Row],[Cost price]]</f>
        <v>-128.95000000000002</v>
      </c>
      <c r="L3701" s="1" t="str">
        <f>TEXT(Sales[[#This Row],[Date and Time]],"dddd")</f>
        <v>Thursday</v>
      </c>
      <c r="M3701" s="1" t="str">
        <f>TEXT(Sales[[#This Row],[Date and Time]],"mm")</f>
        <v>04</v>
      </c>
      <c r="N3701" s="10" t="str">
        <f>TEXT(Sales[[#This Row],[Date and Time]],"mmmm")</f>
        <v>April</v>
      </c>
    </row>
    <row r="3702" spans="1:14" x14ac:dyDescent="0.3">
      <c r="A3702" s="1" t="s">
        <v>7170</v>
      </c>
      <c r="B3702" s="2">
        <v>45603.882673611108</v>
      </c>
      <c r="C3702" s="1" t="s">
        <v>3438</v>
      </c>
      <c r="D3702" s="1" t="s">
        <v>1590</v>
      </c>
      <c r="E3702" s="1" t="s">
        <v>3461</v>
      </c>
      <c r="F3702" s="1" t="s">
        <v>3462</v>
      </c>
      <c r="G3702" s="1">
        <v>1204.42</v>
      </c>
      <c r="H3702" s="1">
        <v>9</v>
      </c>
      <c r="I3702" s="1">
        <f>Sales[[#This Row],[Selling Price]]*H3702</f>
        <v>10839.78</v>
      </c>
      <c r="J3702" s="1">
        <f>VLOOKUP(Sales[[#This Row],[Product ID]],Products[],4,0)</f>
        <v>751.58</v>
      </c>
      <c r="K3702" s="1">
        <f>Sales[[#This Row],[Total Sales]]-Sales[[#This Row],[Cost price]]</f>
        <v>10088.200000000001</v>
      </c>
      <c r="L3702" s="1" t="str">
        <f>TEXT(Sales[[#This Row],[Date and Time]],"dddd")</f>
        <v>Thursday</v>
      </c>
      <c r="M3702" s="1" t="str">
        <f>TEXT(Sales[[#This Row],[Date and Time]],"mm")</f>
        <v>11</v>
      </c>
      <c r="N3702" s="10" t="str">
        <f>TEXT(Sales[[#This Row],[Date and Time]],"mmmm")</f>
        <v>November</v>
      </c>
    </row>
    <row r="3703" spans="1:14" x14ac:dyDescent="0.3">
      <c r="A3703" s="1" t="s">
        <v>7171</v>
      </c>
      <c r="B3703" s="2">
        <v>45432.58797453704</v>
      </c>
      <c r="C3703" s="1" t="s">
        <v>3344</v>
      </c>
      <c r="D3703" s="1" t="s">
        <v>423</v>
      </c>
      <c r="E3703" s="1" t="s">
        <v>3471</v>
      </c>
      <c r="F3703" s="1" t="s">
        <v>3462</v>
      </c>
      <c r="G3703" s="1">
        <v>1408.96</v>
      </c>
      <c r="H3703" s="1">
        <v>7</v>
      </c>
      <c r="I3703" s="1">
        <f>Sales[[#This Row],[Selling Price]]*H3703</f>
        <v>9862.7200000000012</v>
      </c>
      <c r="J3703" s="1">
        <f>VLOOKUP(Sales[[#This Row],[Product ID]],Products[],4,0)</f>
        <v>814.84</v>
      </c>
      <c r="K3703" s="1">
        <f>Sales[[#This Row],[Total Sales]]-Sales[[#This Row],[Cost price]]</f>
        <v>9047.880000000001</v>
      </c>
      <c r="L3703" s="1" t="str">
        <f>TEXT(Sales[[#This Row],[Date and Time]],"dddd")</f>
        <v>Monday</v>
      </c>
      <c r="M3703" s="1" t="str">
        <f>TEXT(Sales[[#This Row],[Date and Time]],"mm")</f>
        <v>05</v>
      </c>
      <c r="N3703" s="10" t="str">
        <f>TEXT(Sales[[#This Row],[Date and Time]],"mmmm")</f>
        <v>May</v>
      </c>
    </row>
    <row r="3704" spans="1:14" x14ac:dyDescent="0.3">
      <c r="A3704" s="1" t="s">
        <v>7172</v>
      </c>
      <c r="B3704" s="2">
        <v>45317.00886574074</v>
      </c>
      <c r="C3704" s="1" t="s">
        <v>3217</v>
      </c>
      <c r="D3704" s="1" t="s">
        <v>1951</v>
      </c>
      <c r="E3704" s="1" t="s">
        <v>3464</v>
      </c>
      <c r="F3704" s="1" t="s">
        <v>3476</v>
      </c>
      <c r="G3704" s="1">
        <v>1712.21</v>
      </c>
      <c r="H3704" s="1">
        <v>2</v>
      </c>
      <c r="I3704" s="1">
        <f>Sales[[#This Row],[Selling Price]]*H3704</f>
        <v>3424.42</v>
      </c>
      <c r="J3704" s="1">
        <f>VLOOKUP(Sales[[#This Row],[Product ID]],Products[],4,0)</f>
        <v>253.61</v>
      </c>
      <c r="K3704" s="1">
        <f>Sales[[#This Row],[Total Sales]]-Sales[[#This Row],[Cost price]]</f>
        <v>3170.81</v>
      </c>
      <c r="L3704" s="1" t="str">
        <f>TEXT(Sales[[#This Row],[Date and Time]],"dddd")</f>
        <v>Friday</v>
      </c>
      <c r="M3704" s="1" t="str">
        <f>TEXT(Sales[[#This Row],[Date and Time]],"mm")</f>
        <v>01</v>
      </c>
      <c r="N3704" s="10" t="str">
        <f>TEXT(Sales[[#This Row],[Date and Time]],"mmmm")</f>
        <v>January</v>
      </c>
    </row>
    <row r="3705" spans="1:14" x14ac:dyDescent="0.3">
      <c r="A3705" s="1" t="s">
        <v>7173</v>
      </c>
      <c r="B3705" s="2">
        <v>45578.014050925929</v>
      </c>
      <c r="C3705" s="1" t="s">
        <v>3228</v>
      </c>
      <c r="D3705" s="1" t="s">
        <v>960</v>
      </c>
      <c r="E3705" s="1" t="s">
        <v>3461</v>
      </c>
      <c r="F3705" s="1" t="s">
        <v>3472</v>
      </c>
      <c r="G3705" s="1">
        <v>1211.5</v>
      </c>
      <c r="H3705" s="1">
        <v>7</v>
      </c>
      <c r="I3705" s="1">
        <f>Sales[[#This Row],[Selling Price]]*H3705</f>
        <v>8480.5</v>
      </c>
      <c r="J3705" s="1">
        <f>VLOOKUP(Sales[[#This Row],[Product ID]],Products[],4,0)</f>
        <v>96.13</v>
      </c>
      <c r="K3705" s="1">
        <f>Sales[[#This Row],[Total Sales]]-Sales[[#This Row],[Cost price]]</f>
        <v>8384.3700000000008</v>
      </c>
      <c r="L3705" s="1" t="str">
        <f>TEXT(Sales[[#This Row],[Date and Time]],"dddd")</f>
        <v>Sunday</v>
      </c>
      <c r="M3705" s="1" t="str">
        <f>TEXT(Sales[[#This Row],[Date and Time]],"mm")</f>
        <v>10</v>
      </c>
      <c r="N3705" s="10" t="str">
        <f>TEXT(Sales[[#This Row],[Date and Time]],"mmmm")</f>
        <v>October</v>
      </c>
    </row>
    <row r="3706" spans="1:14" x14ac:dyDescent="0.3">
      <c r="A3706" s="1" t="s">
        <v>7174</v>
      </c>
      <c r="B3706" s="2">
        <v>45452.902349537035</v>
      </c>
      <c r="C3706" s="1" t="s">
        <v>3316</v>
      </c>
      <c r="D3706" s="1" t="s">
        <v>1980</v>
      </c>
      <c r="E3706" s="1" t="s">
        <v>3471</v>
      </c>
      <c r="F3706" s="1" t="s">
        <v>3472</v>
      </c>
      <c r="G3706" s="1">
        <v>1006.73</v>
      </c>
      <c r="H3706" s="1">
        <v>9</v>
      </c>
      <c r="I3706" s="1">
        <f>Sales[[#This Row],[Selling Price]]*H3706</f>
        <v>9060.57</v>
      </c>
      <c r="J3706" s="1">
        <f>VLOOKUP(Sales[[#This Row],[Product ID]],Products[],4,0)</f>
        <v>974.22</v>
      </c>
      <c r="K3706" s="1">
        <f>Sales[[#This Row],[Total Sales]]-Sales[[#This Row],[Cost price]]</f>
        <v>8086.3499999999995</v>
      </c>
      <c r="L3706" s="1" t="str">
        <f>TEXT(Sales[[#This Row],[Date and Time]],"dddd")</f>
        <v>Sunday</v>
      </c>
      <c r="M3706" s="1" t="str">
        <f>TEXT(Sales[[#This Row],[Date and Time]],"mm")</f>
        <v>06</v>
      </c>
      <c r="N3706" s="10" t="str">
        <f>TEXT(Sales[[#This Row],[Date and Time]],"mmmm")</f>
        <v>June</v>
      </c>
    </row>
    <row r="3707" spans="1:14" x14ac:dyDescent="0.3">
      <c r="A3707" s="1" t="s">
        <v>7175</v>
      </c>
      <c r="B3707" s="2">
        <v>45587.901805555557</v>
      </c>
      <c r="C3707" s="1" t="s">
        <v>3330</v>
      </c>
      <c r="D3707" s="1" t="s">
        <v>2037</v>
      </c>
      <c r="E3707" s="1" t="s">
        <v>3466</v>
      </c>
      <c r="F3707" s="1" t="s">
        <v>3469</v>
      </c>
      <c r="G3707" s="1">
        <v>1372.44</v>
      </c>
      <c r="H3707" s="1">
        <v>3</v>
      </c>
      <c r="I3707" s="1">
        <f>Sales[[#This Row],[Selling Price]]*H3707</f>
        <v>4117.32</v>
      </c>
      <c r="J3707" s="1">
        <f>VLOOKUP(Sales[[#This Row],[Product ID]],Products[],4,0)</f>
        <v>368.23</v>
      </c>
      <c r="K3707" s="1">
        <f>Sales[[#This Row],[Total Sales]]-Sales[[#This Row],[Cost price]]</f>
        <v>3749.0899999999997</v>
      </c>
      <c r="L3707" s="1" t="str">
        <f>TEXT(Sales[[#This Row],[Date and Time]],"dddd")</f>
        <v>Tuesday</v>
      </c>
      <c r="M3707" s="1" t="str">
        <f>TEXT(Sales[[#This Row],[Date and Time]],"mm")</f>
        <v>10</v>
      </c>
      <c r="N3707" s="10" t="str">
        <f>TEXT(Sales[[#This Row],[Date and Time]],"mmmm")</f>
        <v>October</v>
      </c>
    </row>
    <row r="3708" spans="1:14" x14ac:dyDescent="0.3">
      <c r="A3708" s="1" t="s">
        <v>7176</v>
      </c>
      <c r="B3708" s="2">
        <v>45390.108923611115</v>
      </c>
      <c r="C3708" s="1" t="s">
        <v>3394</v>
      </c>
      <c r="D3708" s="1" t="s">
        <v>2055</v>
      </c>
      <c r="E3708" s="1" t="s">
        <v>3466</v>
      </c>
      <c r="F3708" s="1" t="s">
        <v>3476</v>
      </c>
      <c r="G3708" s="1">
        <v>1507.97</v>
      </c>
      <c r="H3708" s="1">
        <v>7</v>
      </c>
      <c r="I3708" s="1">
        <f>Sales[[#This Row],[Selling Price]]*H3708</f>
        <v>10555.79</v>
      </c>
      <c r="J3708" s="1">
        <f>VLOOKUP(Sales[[#This Row],[Product ID]],Products[],4,0)</f>
        <v>74.92</v>
      </c>
      <c r="K3708" s="1">
        <f>Sales[[#This Row],[Total Sales]]-Sales[[#This Row],[Cost price]]</f>
        <v>10480.870000000001</v>
      </c>
      <c r="L3708" s="1" t="str">
        <f>TEXT(Sales[[#This Row],[Date and Time]],"dddd")</f>
        <v>Monday</v>
      </c>
      <c r="M3708" s="1" t="str">
        <f>TEXT(Sales[[#This Row],[Date and Time]],"mm")</f>
        <v>04</v>
      </c>
      <c r="N3708" s="10" t="str">
        <f>TEXT(Sales[[#This Row],[Date and Time]],"mmmm")</f>
        <v>April</v>
      </c>
    </row>
    <row r="3709" spans="1:14" x14ac:dyDescent="0.3">
      <c r="A3709" s="1" t="s">
        <v>7177</v>
      </c>
      <c r="B3709" s="2">
        <v>45383.419074074074</v>
      </c>
      <c r="C3709" s="1" t="s">
        <v>3299</v>
      </c>
      <c r="D3709" s="1" t="s">
        <v>134</v>
      </c>
      <c r="E3709" s="1" t="s">
        <v>3471</v>
      </c>
      <c r="F3709" s="1" t="s">
        <v>3472</v>
      </c>
      <c r="G3709" s="1">
        <v>869.07</v>
      </c>
      <c r="H3709" s="1">
        <v>8</v>
      </c>
      <c r="I3709" s="1">
        <f>Sales[[#This Row],[Selling Price]]*H3709</f>
        <v>6952.56</v>
      </c>
      <c r="J3709" s="1">
        <f>VLOOKUP(Sales[[#This Row],[Product ID]],Products[],4,0)</f>
        <v>401.98</v>
      </c>
      <c r="K3709" s="1">
        <f>Sales[[#This Row],[Total Sales]]-Sales[[#This Row],[Cost price]]</f>
        <v>6550.58</v>
      </c>
      <c r="L3709" s="1" t="str">
        <f>TEXT(Sales[[#This Row],[Date and Time]],"dddd")</f>
        <v>Monday</v>
      </c>
      <c r="M3709" s="1" t="str">
        <f>TEXT(Sales[[#This Row],[Date and Time]],"mm")</f>
        <v>04</v>
      </c>
      <c r="N3709" s="10" t="str">
        <f>TEXT(Sales[[#This Row],[Date and Time]],"mmmm")</f>
        <v>April</v>
      </c>
    </row>
    <row r="3710" spans="1:14" x14ac:dyDescent="0.3">
      <c r="A3710" s="1" t="s">
        <v>7178</v>
      </c>
      <c r="B3710" s="2">
        <v>45438.420752314814</v>
      </c>
      <c r="C3710" s="1" t="s">
        <v>3404</v>
      </c>
      <c r="D3710" s="1" t="s">
        <v>2458</v>
      </c>
      <c r="E3710" s="1" t="s">
        <v>3479</v>
      </c>
      <c r="F3710" s="1" t="s">
        <v>3467</v>
      </c>
      <c r="G3710" s="1">
        <v>1771.96</v>
      </c>
      <c r="H3710" s="1">
        <v>1</v>
      </c>
      <c r="I3710" s="1">
        <f>Sales[[#This Row],[Selling Price]]*H3710</f>
        <v>1771.96</v>
      </c>
      <c r="J3710" s="1">
        <f>VLOOKUP(Sales[[#This Row],[Product ID]],Products[],4,0)</f>
        <v>47.47</v>
      </c>
      <c r="K3710" s="1">
        <f>Sales[[#This Row],[Total Sales]]-Sales[[#This Row],[Cost price]]</f>
        <v>1724.49</v>
      </c>
      <c r="L3710" s="1" t="str">
        <f>TEXT(Sales[[#This Row],[Date and Time]],"dddd")</f>
        <v>Sunday</v>
      </c>
      <c r="M3710" s="1" t="str">
        <f>TEXT(Sales[[#This Row],[Date and Time]],"mm")</f>
        <v>05</v>
      </c>
      <c r="N3710" s="10" t="str">
        <f>TEXT(Sales[[#This Row],[Date and Time]],"mmmm")</f>
        <v>May</v>
      </c>
    </row>
    <row r="3711" spans="1:14" x14ac:dyDescent="0.3">
      <c r="A3711" s="1" t="s">
        <v>7179</v>
      </c>
      <c r="B3711" s="2">
        <v>45375.055069444446</v>
      </c>
      <c r="C3711" s="1" t="s">
        <v>3353</v>
      </c>
      <c r="D3711" s="1" t="s">
        <v>118</v>
      </c>
      <c r="E3711" s="1" t="s">
        <v>3461</v>
      </c>
      <c r="F3711" s="1" t="s">
        <v>3476</v>
      </c>
      <c r="G3711" s="1">
        <v>789.49</v>
      </c>
      <c r="H3711" s="1">
        <v>3</v>
      </c>
      <c r="I3711" s="1">
        <f>Sales[[#This Row],[Selling Price]]*H3711</f>
        <v>2368.4700000000003</v>
      </c>
      <c r="J3711" s="1">
        <f>VLOOKUP(Sales[[#This Row],[Product ID]],Products[],4,0)</f>
        <v>978.72</v>
      </c>
      <c r="K3711" s="1">
        <f>Sales[[#This Row],[Total Sales]]-Sales[[#This Row],[Cost price]]</f>
        <v>1389.7500000000002</v>
      </c>
      <c r="L3711" s="1" t="str">
        <f>TEXT(Sales[[#This Row],[Date and Time]],"dddd")</f>
        <v>Sunday</v>
      </c>
      <c r="M3711" s="1" t="str">
        <f>TEXT(Sales[[#This Row],[Date and Time]],"mm")</f>
        <v>03</v>
      </c>
      <c r="N3711" s="10" t="str">
        <f>TEXT(Sales[[#This Row],[Date and Time]],"mmmm")</f>
        <v>March</v>
      </c>
    </row>
    <row r="3712" spans="1:14" x14ac:dyDescent="0.3">
      <c r="A3712" s="1" t="s">
        <v>7180</v>
      </c>
      <c r="B3712" s="2">
        <v>45546.663668981484</v>
      </c>
      <c r="C3712" s="1" t="s">
        <v>3323</v>
      </c>
      <c r="D3712" s="1" t="s">
        <v>1927</v>
      </c>
      <c r="E3712" s="1" t="s">
        <v>3479</v>
      </c>
      <c r="F3712" s="1" t="s">
        <v>3462</v>
      </c>
      <c r="G3712" s="1">
        <v>924.44</v>
      </c>
      <c r="H3712" s="1">
        <v>2</v>
      </c>
      <c r="I3712" s="1">
        <f>Sales[[#This Row],[Selling Price]]*H3712</f>
        <v>1848.88</v>
      </c>
      <c r="J3712" s="1">
        <f>VLOOKUP(Sales[[#This Row],[Product ID]],Products[],4,0)</f>
        <v>942.34</v>
      </c>
      <c r="K3712" s="1">
        <f>Sales[[#This Row],[Total Sales]]-Sales[[#This Row],[Cost price]]</f>
        <v>906.54000000000008</v>
      </c>
      <c r="L3712" s="1" t="str">
        <f>TEXT(Sales[[#This Row],[Date and Time]],"dddd")</f>
        <v>Wednesday</v>
      </c>
      <c r="M3712" s="1" t="str">
        <f>TEXT(Sales[[#This Row],[Date and Time]],"mm")</f>
        <v>09</v>
      </c>
      <c r="N3712" s="10" t="str">
        <f>TEXT(Sales[[#This Row],[Date and Time]],"mmmm")</f>
        <v>September</v>
      </c>
    </row>
    <row r="3713" spans="1:14" x14ac:dyDescent="0.3">
      <c r="A3713" s="1" t="s">
        <v>7181</v>
      </c>
      <c r="B3713" s="2">
        <v>45442.945150462961</v>
      </c>
      <c r="C3713" s="1" t="s">
        <v>3411</v>
      </c>
      <c r="D3713" s="1" t="s">
        <v>2138</v>
      </c>
      <c r="E3713" s="1" t="s">
        <v>3471</v>
      </c>
      <c r="F3713" s="1" t="s">
        <v>3469</v>
      </c>
      <c r="G3713" s="1">
        <v>1905.07</v>
      </c>
      <c r="H3713" s="1">
        <v>5</v>
      </c>
      <c r="I3713" s="1">
        <f>Sales[[#This Row],[Selling Price]]*H3713</f>
        <v>9525.35</v>
      </c>
      <c r="J3713" s="1">
        <f>VLOOKUP(Sales[[#This Row],[Product ID]],Products[],4,0)</f>
        <v>688.88</v>
      </c>
      <c r="K3713" s="1">
        <f>Sales[[#This Row],[Total Sales]]-Sales[[#This Row],[Cost price]]</f>
        <v>8836.4700000000012</v>
      </c>
      <c r="L3713" s="1" t="str">
        <f>TEXT(Sales[[#This Row],[Date and Time]],"dddd")</f>
        <v>Thursday</v>
      </c>
      <c r="M3713" s="1" t="str">
        <f>TEXT(Sales[[#This Row],[Date and Time]],"mm")</f>
        <v>05</v>
      </c>
      <c r="N3713" s="10" t="str">
        <f>TEXT(Sales[[#This Row],[Date and Time]],"mmmm")</f>
        <v>May</v>
      </c>
    </row>
    <row r="3714" spans="1:14" x14ac:dyDescent="0.3">
      <c r="A3714" s="1" t="s">
        <v>7182</v>
      </c>
      <c r="B3714" s="2">
        <v>45332.419537037036</v>
      </c>
      <c r="C3714" s="1" t="s">
        <v>3376</v>
      </c>
      <c r="D3714" s="1" t="s">
        <v>726</v>
      </c>
      <c r="E3714" s="1" t="s">
        <v>3464</v>
      </c>
      <c r="F3714" s="1" t="s">
        <v>3462</v>
      </c>
      <c r="G3714" s="1">
        <v>150.55000000000001</v>
      </c>
      <c r="H3714" s="1">
        <v>5</v>
      </c>
      <c r="I3714" s="1">
        <f>Sales[[#This Row],[Selling Price]]*H3714</f>
        <v>752.75</v>
      </c>
      <c r="J3714" s="1">
        <f>VLOOKUP(Sales[[#This Row],[Product ID]],Products[],4,0)</f>
        <v>372.5</v>
      </c>
      <c r="K3714" s="1">
        <f>Sales[[#This Row],[Total Sales]]-Sales[[#This Row],[Cost price]]</f>
        <v>380.25</v>
      </c>
      <c r="L3714" s="1" t="str">
        <f>TEXT(Sales[[#This Row],[Date and Time]],"dddd")</f>
        <v>Saturday</v>
      </c>
      <c r="M3714" s="1" t="str">
        <f>TEXT(Sales[[#This Row],[Date and Time]],"mm")</f>
        <v>02</v>
      </c>
      <c r="N3714" s="10" t="str">
        <f>TEXT(Sales[[#This Row],[Date and Time]],"mmmm")</f>
        <v>February</v>
      </c>
    </row>
    <row r="3715" spans="1:14" x14ac:dyDescent="0.3">
      <c r="A3715" s="1" t="s">
        <v>7183</v>
      </c>
      <c r="B3715" s="2">
        <v>45377.222094907411</v>
      </c>
      <c r="C3715" s="1" t="s">
        <v>3264</v>
      </c>
      <c r="D3715" s="1" t="s">
        <v>2777</v>
      </c>
      <c r="E3715" s="1" t="s">
        <v>3461</v>
      </c>
      <c r="F3715" s="1" t="s">
        <v>3476</v>
      </c>
      <c r="G3715" s="1">
        <v>1321.69</v>
      </c>
      <c r="H3715" s="1">
        <v>2</v>
      </c>
      <c r="I3715" s="1">
        <f>Sales[[#This Row],[Selling Price]]*H3715</f>
        <v>2643.38</v>
      </c>
      <c r="J3715" s="1">
        <f>VLOOKUP(Sales[[#This Row],[Product ID]],Products[],4,0)</f>
        <v>249.12</v>
      </c>
      <c r="K3715" s="1">
        <f>Sales[[#This Row],[Total Sales]]-Sales[[#This Row],[Cost price]]</f>
        <v>2394.2600000000002</v>
      </c>
      <c r="L3715" s="1" t="str">
        <f>TEXT(Sales[[#This Row],[Date and Time]],"dddd")</f>
        <v>Tuesday</v>
      </c>
      <c r="M3715" s="1" t="str">
        <f>TEXT(Sales[[#This Row],[Date and Time]],"mm")</f>
        <v>03</v>
      </c>
      <c r="N3715" s="10" t="str">
        <f>TEXT(Sales[[#This Row],[Date and Time]],"mmmm")</f>
        <v>March</v>
      </c>
    </row>
    <row r="3716" spans="1:14" x14ac:dyDescent="0.3">
      <c r="A3716" s="1" t="s">
        <v>7184</v>
      </c>
      <c r="B3716" s="2">
        <v>45353.814930555556</v>
      </c>
      <c r="C3716" s="1" t="s">
        <v>3371</v>
      </c>
      <c r="D3716" s="1" t="s">
        <v>1556</v>
      </c>
      <c r="E3716" s="1" t="s">
        <v>3471</v>
      </c>
      <c r="F3716" s="1" t="s">
        <v>3472</v>
      </c>
      <c r="G3716" s="1">
        <v>766.4</v>
      </c>
      <c r="H3716" s="1">
        <v>10</v>
      </c>
      <c r="I3716" s="1">
        <f>Sales[[#This Row],[Selling Price]]*H3716</f>
        <v>7664</v>
      </c>
      <c r="J3716" s="1">
        <f>VLOOKUP(Sales[[#This Row],[Product ID]],Products[],4,0)</f>
        <v>370.52</v>
      </c>
      <c r="K3716" s="1">
        <f>Sales[[#This Row],[Total Sales]]-Sales[[#This Row],[Cost price]]</f>
        <v>7293.48</v>
      </c>
      <c r="L3716" s="1" t="str">
        <f>TEXT(Sales[[#This Row],[Date and Time]],"dddd")</f>
        <v>Saturday</v>
      </c>
      <c r="M3716" s="1" t="str">
        <f>TEXT(Sales[[#This Row],[Date and Time]],"mm")</f>
        <v>03</v>
      </c>
      <c r="N3716" s="10" t="str">
        <f>TEXT(Sales[[#This Row],[Date and Time]],"mmmm")</f>
        <v>March</v>
      </c>
    </row>
    <row r="3717" spans="1:14" x14ac:dyDescent="0.3">
      <c r="A3717" s="1" t="s">
        <v>7185</v>
      </c>
      <c r="B3717" s="2">
        <v>45442.343668981484</v>
      </c>
      <c r="C3717" s="1" t="s">
        <v>3322</v>
      </c>
      <c r="D3717" s="1" t="s">
        <v>3184</v>
      </c>
      <c r="E3717" s="1" t="s">
        <v>3471</v>
      </c>
      <c r="F3717" s="1" t="s">
        <v>3476</v>
      </c>
      <c r="G3717" s="1">
        <v>1065.49</v>
      </c>
      <c r="H3717" s="1">
        <v>5</v>
      </c>
      <c r="I3717" s="1">
        <f>Sales[[#This Row],[Selling Price]]*H3717</f>
        <v>5327.45</v>
      </c>
      <c r="J3717" s="1">
        <f>VLOOKUP(Sales[[#This Row],[Product ID]],Products[],4,0)</f>
        <v>35.22</v>
      </c>
      <c r="K3717" s="1">
        <f>Sales[[#This Row],[Total Sales]]-Sales[[#This Row],[Cost price]]</f>
        <v>5292.23</v>
      </c>
      <c r="L3717" s="1" t="str">
        <f>TEXT(Sales[[#This Row],[Date and Time]],"dddd")</f>
        <v>Thursday</v>
      </c>
      <c r="M3717" s="1" t="str">
        <f>TEXT(Sales[[#This Row],[Date and Time]],"mm")</f>
        <v>05</v>
      </c>
      <c r="N3717" s="10" t="str">
        <f>TEXT(Sales[[#This Row],[Date and Time]],"mmmm")</f>
        <v>May</v>
      </c>
    </row>
    <row r="3718" spans="1:14" x14ac:dyDescent="0.3">
      <c r="A3718" s="1" t="s">
        <v>7186</v>
      </c>
      <c r="B3718" s="2">
        <v>45372.458043981482</v>
      </c>
      <c r="C3718" s="1" t="s">
        <v>3347</v>
      </c>
      <c r="D3718" s="1" t="s">
        <v>1563</v>
      </c>
      <c r="E3718" s="1" t="s">
        <v>3461</v>
      </c>
      <c r="F3718" s="1" t="s">
        <v>3476</v>
      </c>
      <c r="G3718" s="1">
        <v>1468.8</v>
      </c>
      <c r="H3718" s="1">
        <v>1</v>
      </c>
      <c r="I3718" s="1">
        <f>Sales[[#This Row],[Selling Price]]*H3718</f>
        <v>1468.8</v>
      </c>
      <c r="J3718" s="1">
        <f>VLOOKUP(Sales[[#This Row],[Product ID]],Products[],4,0)</f>
        <v>211.14</v>
      </c>
      <c r="K3718" s="1">
        <f>Sales[[#This Row],[Total Sales]]-Sales[[#This Row],[Cost price]]</f>
        <v>1257.6599999999999</v>
      </c>
      <c r="L3718" s="1" t="str">
        <f>TEXT(Sales[[#This Row],[Date and Time]],"dddd")</f>
        <v>Thursday</v>
      </c>
      <c r="M3718" s="1" t="str">
        <f>TEXT(Sales[[#This Row],[Date and Time]],"mm")</f>
        <v>03</v>
      </c>
      <c r="N3718" s="10" t="str">
        <f>TEXT(Sales[[#This Row],[Date and Time]],"mmmm")</f>
        <v>March</v>
      </c>
    </row>
    <row r="3719" spans="1:14" x14ac:dyDescent="0.3">
      <c r="A3719" s="1" t="s">
        <v>7187</v>
      </c>
      <c r="B3719" s="2">
        <v>45318.337152777778</v>
      </c>
      <c r="C3719" s="1" t="s">
        <v>3362</v>
      </c>
      <c r="D3719" s="1" t="s">
        <v>765</v>
      </c>
      <c r="E3719" s="1" t="s">
        <v>3464</v>
      </c>
      <c r="F3719" s="1" t="s">
        <v>3462</v>
      </c>
      <c r="G3719" s="1">
        <v>102.34</v>
      </c>
      <c r="H3719" s="1">
        <v>3</v>
      </c>
      <c r="I3719" s="1">
        <f>Sales[[#This Row],[Selling Price]]*H3719</f>
        <v>307.02</v>
      </c>
      <c r="J3719" s="1">
        <f>VLOOKUP(Sales[[#This Row],[Product ID]],Products[],4,0)</f>
        <v>282.68</v>
      </c>
      <c r="K3719" s="1">
        <f>Sales[[#This Row],[Total Sales]]-Sales[[#This Row],[Cost price]]</f>
        <v>24.339999999999975</v>
      </c>
      <c r="L3719" s="1" t="str">
        <f>TEXT(Sales[[#This Row],[Date and Time]],"dddd")</f>
        <v>Saturday</v>
      </c>
      <c r="M3719" s="1" t="str">
        <f>TEXT(Sales[[#This Row],[Date and Time]],"mm")</f>
        <v>01</v>
      </c>
      <c r="N3719" s="10" t="str">
        <f>TEXT(Sales[[#This Row],[Date and Time]],"mmmm")</f>
        <v>January</v>
      </c>
    </row>
    <row r="3720" spans="1:14" x14ac:dyDescent="0.3">
      <c r="A3720" s="1" t="s">
        <v>7188</v>
      </c>
      <c r="B3720" s="2">
        <v>45516.178067129629</v>
      </c>
      <c r="C3720" s="1" t="s">
        <v>3351</v>
      </c>
      <c r="D3720" s="1" t="s">
        <v>884</v>
      </c>
      <c r="E3720" s="1" t="s">
        <v>3464</v>
      </c>
      <c r="F3720" s="1" t="s">
        <v>3476</v>
      </c>
      <c r="G3720" s="1">
        <v>543.45000000000005</v>
      </c>
      <c r="H3720" s="1">
        <v>7</v>
      </c>
      <c r="I3720" s="1">
        <f>Sales[[#This Row],[Selling Price]]*H3720</f>
        <v>3804.1500000000005</v>
      </c>
      <c r="J3720" s="1">
        <f>VLOOKUP(Sales[[#This Row],[Product ID]],Products[],4,0)</f>
        <v>643.29</v>
      </c>
      <c r="K3720" s="1">
        <f>Sales[[#This Row],[Total Sales]]-Sales[[#This Row],[Cost price]]</f>
        <v>3160.8600000000006</v>
      </c>
      <c r="L3720" s="1" t="str">
        <f>TEXT(Sales[[#This Row],[Date and Time]],"dddd")</f>
        <v>Monday</v>
      </c>
      <c r="M3720" s="1" t="str">
        <f>TEXT(Sales[[#This Row],[Date and Time]],"mm")</f>
        <v>08</v>
      </c>
      <c r="N3720" s="10" t="str">
        <f>TEXT(Sales[[#This Row],[Date and Time]],"mmmm")</f>
        <v>August</v>
      </c>
    </row>
    <row r="3721" spans="1:14" x14ac:dyDescent="0.3">
      <c r="A3721" s="1" t="s">
        <v>7189</v>
      </c>
      <c r="B3721" s="2">
        <v>45539.37840277778</v>
      </c>
      <c r="C3721" s="1" t="s">
        <v>3239</v>
      </c>
      <c r="D3721" s="1" t="s">
        <v>1607</v>
      </c>
      <c r="E3721" s="1" t="s">
        <v>3471</v>
      </c>
      <c r="F3721" s="1" t="s">
        <v>3476</v>
      </c>
      <c r="G3721" s="1">
        <v>1398.49</v>
      </c>
      <c r="H3721" s="1">
        <v>3</v>
      </c>
      <c r="I3721" s="1">
        <f>Sales[[#This Row],[Selling Price]]*H3721</f>
        <v>4195.47</v>
      </c>
      <c r="J3721" s="1">
        <f>VLOOKUP(Sales[[#This Row],[Product ID]],Products[],4,0)</f>
        <v>438.5</v>
      </c>
      <c r="K3721" s="1">
        <f>Sales[[#This Row],[Total Sales]]-Sales[[#This Row],[Cost price]]</f>
        <v>3756.9700000000003</v>
      </c>
      <c r="L3721" s="1" t="str">
        <f>TEXT(Sales[[#This Row],[Date and Time]],"dddd")</f>
        <v>Wednesday</v>
      </c>
      <c r="M3721" s="1" t="str">
        <f>TEXT(Sales[[#This Row],[Date and Time]],"mm")</f>
        <v>09</v>
      </c>
      <c r="N3721" s="10" t="str">
        <f>TEXT(Sales[[#This Row],[Date and Time]],"mmmm")</f>
        <v>September</v>
      </c>
    </row>
    <row r="3722" spans="1:14" x14ac:dyDescent="0.3">
      <c r="A3722" s="1" t="s">
        <v>7190</v>
      </c>
      <c r="B3722" s="2">
        <v>45397.531273148146</v>
      </c>
      <c r="C3722" s="1" t="s">
        <v>3299</v>
      </c>
      <c r="D3722" s="1" t="s">
        <v>388</v>
      </c>
      <c r="E3722" s="1" t="s">
        <v>3466</v>
      </c>
      <c r="F3722" s="1" t="s">
        <v>3472</v>
      </c>
      <c r="G3722" s="1">
        <v>1754.34</v>
      </c>
      <c r="H3722" s="1">
        <v>1</v>
      </c>
      <c r="I3722" s="1">
        <f>Sales[[#This Row],[Selling Price]]*H3722</f>
        <v>1754.34</v>
      </c>
      <c r="J3722" s="1">
        <f>VLOOKUP(Sales[[#This Row],[Product ID]],Products[],4,0)</f>
        <v>401.98</v>
      </c>
      <c r="K3722" s="1">
        <f>Sales[[#This Row],[Total Sales]]-Sales[[#This Row],[Cost price]]</f>
        <v>1352.36</v>
      </c>
      <c r="L3722" s="1" t="str">
        <f>TEXT(Sales[[#This Row],[Date and Time]],"dddd")</f>
        <v>Monday</v>
      </c>
      <c r="M3722" s="1" t="str">
        <f>TEXT(Sales[[#This Row],[Date and Time]],"mm")</f>
        <v>04</v>
      </c>
      <c r="N3722" s="10" t="str">
        <f>TEXT(Sales[[#This Row],[Date and Time]],"mmmm")</f>
        <v>April</v>
      </c>
    </row>
    <row r="3723" spans="1:14" x14ac:dyDescent="0.3">
      <c r="A3723" s="1" t="s">
        <v>7191</v>
      </c>
      <c r="B3723" s="2">
        <v>45350.53125</v>
      </c>
      <c r="C3723" s="1" t="s">
        <v>3335</v>
      </c>
      <c r="D3723" s="1" t="s">
        <v>1241</v>
      </c>
      <c r="E3723" s="1" t="s">
        <v>3464</v>
      </c>
      <c r="F3723" s="1" t="s">
        <v>3476</v>
      </c>
      <c r="G3723" s="1">
        <v>1180.6600000000001</v>
      </c>
      <c r="H3723" s="1">
        <v>3</v>
      </c>
      <c r="I3723" s="1">
        <f>Sales[[#This Row],[Selling Price]]*H3723</f>
        <v>3541.9800000000005</v>
      </c>
      <c r="J3723" s="1">
        <f>VLOOKUP(Sales[[#This Row],[Product ID]],Products[],4,0)</f>
        <v>303.60000000000002</v>
      </c>
      <c r="K3723" s="1">
        <f>Sales[[#This Row],[Total Sales]]-Sales[[#This Row],[Cost price]]</f>
        <v>3238.3800000000006</v>
      </c>
      <c r="L3723" s="1" t="str">
        <f>TEXT(Sales[[#This Row],[Date and Time]],"dddd")</f>
        <v>Wednesday</v>
      </c>
      <c r="M3723" s="1" t="str">
        <f>TEXT(Sales[[#This Row],[Date and Time]],"mm")</f>
        <v>02</v>
      </c>
      <c r="N3723" s="10" t="str">
        <f>TEXT(Sales[[#This Row],[Date and Time]],"mmmm")</f>
        <v>February</v>
      </c>
    </row>
    <row r="3724" spans="1:14" x14ac:dyDescent="0.3">
      <c r="A3724" s="1" t="s">
        <v>7192</v>
      </c>
      <c r="B3724" s="2">
        <v>45347.071851851855</v>
      </c>
      <c r="C3724" s="1" t="s">
        <v>3398</v>
      </c>
      <c r="D3724" s="1" t="s">
        <v>2361</v>
      </c>
      <c r="E3724" s="1" t="s">
        <v>3461</v>
      </c>
      <c r="F3724" s="1" t="s">
        <v>3476</v>
      </c>
      <c r="G3724" s="1">
        <v>183.95</v>
      </c>
      <c r="H3724" s="1">
        <v>10</v>
      </c>
      <c r="I3724" s="1">
        <f>Sales[[#This Row],[Selling Price]]*H3724</f>
        <v>1839.5</v>
      </c>
      <c r="J3724" s="1">
        <f>VLOOKUP(Sales[[#This Row],[Product ID]],Products[],4,0)</f>
        <v>789.58</v>
      </c>
      <c r="K3724" s="1">
        <f>Sales[[#This Row],[Total Sales]]-Sales[[#This Row],[Cost price]]</f>
        <v>1049.92</v>
      </c>
      <c r="L3724" s="1" t="str">
        <f>TEXT(Sales[[#This Row],[Date and Time]],"dddd")</f>
        <v>Sunday</v>
      </c>
      <c r="M3724" s="1" t="str">
        <f>TEXT(Sales[[#This Row],[Date and Time]],"mm")</f>
        <v>02</v>
      </c>
      <c r="N3724" s="10" t="str">
        <f>TEXT(Sales[[#This Row],[Date and Time]],"mmmm")</f>
        <v>February</v>
      </c>
    </row>
    <row r="3725" spans="1:14" x14ac:dyDescent="0.3">
      <c r="A3725" s="1" t="s">
        <v>7193</v>
      </c>
      <c r="B3725" s="2">
        <v>45419.459143518521</v>
      </c>
      <c r="C3725" s="1" t="s">
        <v>3298</v>
      </c>
      <c r="D3725" s="1" t="s">
        <v>1611</v>
      </c>
      <c r="E3725" s="1" t="s">
        <v>3466</v>
      </c>
      <c r="F3725" s="1" t="s">
        <v>3472</v>
      </c>
      <c r="G3725" s="1">
        <v>676.36</v>
      </c>
      <c r="H3725" s="1">
        <v>7</v>
      </c>
      <c r="I3725" s="1">
        <f>Sales[[#This Row],[Selling Price]]*H3725</f>
        <v>4734.5200000000004</v>
      </c>
      <c r="J3725" s="1">
        <f>VLOOKUP(Sales[[#This Row],[Product ID]],Products[],4,0)</f>
        <v>965.14</v>
      </c>
      <c r="K3725" s="1">
        <f>Sales[[#This Row],[Total Sales]]-Sales[[#This Row],[Cost price]]</f>
        <v>3769.3800000000006</v>
      </c>
      <c r="L3725" s="1" t="str">
        <f>TEXT(Sales[[#This Row],[Date and Time]],"dddd")</f>
        <v>Tuesday</v>
      </c>
      <c r="M3725" s="1" t="str">
        <f>TEXT(Sales[[#This Row],[Date and Time]],"mm")</f>
        <v>05</v>
      </c>
      <c r="N3725" s="10" t="str">
        <f>TEXT(Sales[[#This Row],[Date and Time]],"mmmm")</f>
        <v>May</v>
      </c>
    </row>
    <row r="3726" spans="1:14" x14ac:dyDescent="0.3">
      <c r="A3726" s="1" t="s">
        <v>7194</v>
      </c>
      <c r="B3726" s="2">
        <v>45443.368518518517</v>
      </c>
      <c r="C3726" s="1" t="s">
        <v>3343</v>
      </c>
      <c r="D3726" s="1" t="s">
        <v>1131</v>
      </c>
      <c r="E3726" s="1" t="s">
        <v>3461</v>
      </c>
      <c r="F3726" s="1" t="s">
        <v>3469</v>
      </c>
      <c r="G3726" s="1">
        <v>966.74</v>
      </c>
      <c r="H3726" s="1">
        <v>6</v>
      </c>
      <c r="I3726" s="1">
        <f>Sales[[#This Row],[Selling Price]]*H3726</f>
        <v>5800.4400000000005</v>
      </c>
      <c r="J3726" s="1">
        <f>VLOOKUP(Sales[[#This Row],[Product ID]],Products[],4,0)</f>
        <v>105.91</v>
      </c>
      <c r="K3726" s="1">
        <f>Sales[[#This Row],[Total Sales]]-Sales[[#This Row],[Cost price]]</f>
        <v>5694.5300000000007</v>
      </c>
      <c r="L3726" s="1" t="str">
        <f>TEXT(Sales[[#This Row],[Date and Time]],"dddd")</f>
        <v>Friday</v>
      </c>
      <c r="M3726" s="1" t="str">
        <f>TEXT(Sales[[#This Row],[Date and Time]],"mm")</f>
        <v>05</v>
      </c>
      <c r="N3726" s="10" t="str">
        <f>TEXT(Sales[[#This Row],[Date and Time]],"mmmm")</f>
        <v>May</v>
      </c>
    </row>
    <row r="3727" spans="1:14" x14ac:dyDescent="0.3">
      <c r="A3727" s="1" t="s">
        <v>7195</v>
      </c>
      <c r="B3727" s="2">
        <v>45488.550682870373</v>
      </c>
      <c r="C3727" s="1" t="s">
        <v>3348</v>
      </c>
      <c r="D3727" s="1" t="s">
        <v>2659</v>
      </c>
      <c r="E3727" s="1" t="s">
        <v>3471</v>
      </c>
      <c r="F3727" s="1" t="s">
        <v>3462</v>
      </c>
      <c r="G3727" s="1">
        <v>1487.98</v>
      </c>
      <c r="H3727" s="1">
        <v>7</v>
      </c>
      <c r="I3727" s="1">
        <f>Sales[[#This Row],[Selling Price]]*H3727</f>
        <v>10415.86</v>
      </c>
      <c r="J3727" s="1">
        <f>VLOOKUP(Sales[[#This Row],[Product ID]],Products[],4,0)</f>
        <v>307.60000000000002</v>
      </c>
      <c r="K3727" s="1">
        <f>Sales[[#This Row],[Total Sales]]-Sales[[#This Row],[Cost price]]</f>
        <v>10108.26</v>
      </c>
      <c r="L3727" s="1" t="str">
        <f>TEXT(Sales[[#This Row],[Date and Time]],"dddd")</f>
        <v>Monday</v>
      </c>
      <c r="M3727" s="1" t="str">
        <f>TEXT(Sales[[#This Row],[Date and Time]],"mm")</f>
        <v>07</v>
      </c>
      <c r="N3727" s="10" t="str">
        <f>TEXT(Sales[[#This Row],[Date and Time]],"mmmm")</f>
        <v>July</v>
      </c>
    </row>
    <row r="3728" spans="1:14" x14ac:dyDescent="0.3">
      <c r="A3728" s="1" t="s">
        <v>7196</v>
      </c>
      <c r="B3728" s="2">
        <v>45486.958113425928</v>
      </c>
      <c r="C3728" s="1" t="s">
        <v>3447</v>
      </c>
      <c r="D3728" s="1" t="s">
        <v>1778</v>
      </c>
      <c r="E3728" s="1" t="s">
        <v>3461</v>
      </c>
      <c r="F3728" s="1" t="s">
        <v>3476</v>
      </c>
      <c r="G3728" s="1">
        <v>1322.28</v>
      </c>
      <c r="H3728" s="1">
        <v>9</v>
      </c>
      <c r="I3728" s="1">
        <f>Sales[[#This Row],[Selling Price]]*H3728</f>
        <v>11900.52</v>
      </c>
      <c r="J3728" s="1">
        <f>VLOOKUP(Sales[[#This Row],[Product ID]],Products[],4,0)</f>
        <v>521.98</v>
      </c>
      <c r="K3728" s="1">
        <f>Sales[[#This Row],[Total Sales]]-Sales[[#This Row],[Cost price]]</f>
        <v>11378.54</v>
      </c>
      <c r="L3728" s="1" t="str">
        <f>TEXT(Sales[[#This Row],[Date and Time]],"dddd")</f>
        <v>Saturday</v>
      </c>
      <c r="M3728" s="1" t="str">
        <f>TEXT(Sales[[#This Row],[Date and Time]],"mm")</f>
        <v>07</v>
      </c>
      <c r="N3728" s="10" t="str">
        <f>TEXT(Sales[[#This Row],[Date and Time]],"mmmm")</f>
        <v>July</v>
      </c>
    </row>
    <row r="3729" spans="1:14" x14ac:dyDescent="0.3">
      <c r="A3729" s="1" t="s">
        <v>7197</v>
      </c>
      <c r="B3729" s="2">
        <v>45326.065844907411</v>
      </c>
      <c r="C3729" s="1" t="s">
        <v>3394</v>
      </c>
      <c r="D3729" s="1" t="s">
        <v>2497</v>
      </c>
      <c r="E3729" s="1" t="s">
        <v>3464</v>
      </c>
      <c r="F3729" s="1" t="s">
        <v>3467</v>
      </c>
      <c r="G3729" s="1">
        <v>381.3</v>
      </c>
      <c r="H3729" s="1">
        <v>2</v>
      </c>
      <c r="I3729" s="1">
        <f>Sales[[#This Row],[Selling Price]]*H3729</f>
        <v>762.6</v>
      </c>
      <c r="J3729" s="1">
        <f>VLOOKUP(Sales[[#This Row],[Product ID]],Products[],4,0)</f>
        <v>74.92</v>
      </c>
      <c r="K3729" s="1">
        <f>Sales[[#This Row],[Total Sales]]-Sales[[#This Row],[Cost price]]</f>
        <v>687.68000000000006</v>
      </c>
      <c r="L3729" s="1" t="str">
        <f>TEXT(Sales[[#This Row],[Date and Time]],"dddd")</f>
        <v>Sunday</v>
      </c>
      <c r="M3729" s="1" t="str">
        <f>TEXT(Sales[[#This Row],[Date and Time]],"mm")</f>
        <v>02</v>
      </c>
      <c r="N3729" s="10" t="str">
        <f>TEXT(Sales[[#This Row],[Date and Time]],"mmmm")</f>
        <v>February</v>
      </c>
    </row>
    <row r="3730" spans="1:14" x14ac:dyDescent="0.3">
      <c r="A3730" s="1" t="s">
        <v>7198</v>
      </c>
      <c r="B3730" s="2">
        <v>45450.618194444447</v>
      </c>
      <c r="C3730" s="1" t="s">
        <v>3329</v>
      </c>
      <c r="D3730" s="1" t="s">
        <v>191</v>
      </c>
      <c r="E3730" s="1" t="s">
        <v>3471</v>
      </c>
      <c r="F3730" s="1" t="s">
        <v>3476</v>
      </c>
      <c r="G3730" s="1">
        <v>501.84</v>
      </c>
      <c r="H3730" s="1">
        <v>3</v>
      </c>
      <c r="I3730" s="1">
        <f>Sales[[#This Row],[Selling Price]]*H3730</f>
        <v>1505.52</v>
      </c>
      <c r="J3730" s="1">
        <f>VLOOKUP(Sales[[#This Row],[Product ID]],Products[],4,0)</f>
        <v>596.91999999999996</v>
      </c>
      <c r="K3730" s="1">
        <f>Sales[[#This Row],[Total Sales]]-Sales[[#This Row],[Cost price]]</f>
        <v>908.6</v>
      </c>
      <c r="L3730" s="1" t="str">
        <f>TEXT(Sales[[#This Row],[Date and Time]],"dddd")</f>
        <v>Friday</v>
      </c>
      <c r="M3730" s="1" t="str">
        <f>TEXT(Sales[[#This Row],[Date and Time]],"mm")</f>
        <v>06</v>
      </c>
      <c r="N3730" s="10" t="str">
        <f>TEXT(Sales[[#This Row],[Date and Time]],"mmmm")</f>
        <v>June</v>
      </c>
    </row>
    <row r="3731" spans="1:14" x14ac:dyDescent="0.3">
      <c r="A3731" s="1" t="s">
        <v>7199</v>
      </c>
      <c r="B3731" s="2">
        <v>45458.741759259261</v>
      </c>
      <c r="C3731" s="1" t="s">
        <v>3425</v>
      </c>
      <c r="D3731" s="1" t="s">
        <v>3075</v>
      </c>
      <c r="E3731" s="1" t="s">
        <v>3466</v>
      </c>
      <c r="F3731" s="1" t="s">
        <v>3462</v>
      </c>
      <c r="G3731" s="1">
        <v>898.57</v>
      </c>
      <c r="H3731" s="1">
        <v>3</v>
      </c>
      <c r="I3731" s="1">
        <f>Sales[[#This Row],[Selling Price]]*H3731</f>
        <v>2695.71</v>
      </c>
      <c r="J3731" s="1">
        <f>VLOOKUP(Sales[[#This Row],[Product ID]],Products[],4,0)</f>
        <v>95.27</v>
      </c>
      <c r="K3731" s="1">
        <f>Sales[[#This Row],[Total Sales]]-Sales[[#This Row],[Cost price]]</f>
        <v>2600.44</v>
      </c>
      <c r="L3731" s="1" t="str">
        <f>TEXT(Sales[[#This Row],[Date and Time]],"dddd")</f>
        <v>Saturday</v>
      </c>
      <c r="M3731" s="1" t="str">
        <f>TEXT(Sales[[#This Row],[Date and Time]],"mm")</f>
        <v>06</v>
      </c>
      <c r="N3731" s="10" t="str">
        <f>TEXT(Sales[[#This Row],[Date and Time]],"mmmm")</f>
        <v>June</v>
      </c>
    </row>
    <row r="3732" spans="1:14" x14ac:dyDescent="0.3">
      <c r="A3732" s="1" t="s">
        <v>7200</v>
      </c>
      <c r="B3732" s="2">
        <v>45453.552870370368</v>
      </c>
      <c r="C3732" s="1" t="s">
        <v>3431</v>
      </c>
      <c r="D3732" s="1" t="s">
        <v>1014</v>
      </c>
      <c r="E3732" s="1" t="s">
        <v>3461</v>
      </c>
      <c r="F3732" s="1" t="s">
        <v>3469</v>
      </c>
      <c r="G3732" s="1">
        <v>315.67</v>
      </c>
      <c r="H3732" s="1">
        <v>6</v>
      </c>
      <c r="I3732" s="1">
        <f>Sales[[#This Row],[Selling Price]]*H3732</f>
        <v>1894.02</v>
      </c>
      <c r="J3732" s="1">
        <f>VLOOKUP(Sales[[#This Row],[Product ID]],Products[],4,0)</f>
        <v>750.55</v>
      </c>
      <c r="K3732" s="1">
        <f>Sales[[#This Row],[Total Sales]]-Sales[[#This Row],[Cost price]]</f>
        <v>1143.47</v>
      </c>
      <c r="L3732" s="1" t="str">
        <f>TEXT(Sales[[#This Row],[Date and Time]],"dddd")</f>
        <v>Monday</v>
      </c>
      <c r="M3732" s="1" t="str">
        <f>TEXT(Sales[[#This Row],[Date and Time]],"mm")</f>
        <v>06</v>
      </c>
      <c r="N3732" s="10" t="str">
        <f>TEXT(Sales[[#This Row],[Date and Time]],"mmmm")</f>
        <v>June</v>
      </c>
    </row>
    <row r="3733" spans="1:14" x14ac:dyDescent="0.3">
      <c r="A3733" s="1" t="s">
        <v>7201</v>
      </c>
      <c r="B3733" s="2">
        <v>45612.972824074073</v>
      </c>
      <c r="C3733" s="1" t="s">
        <v>3255</v>
      </c>
      <c r="D3733" s="1" t="s">
        <v>2445</v>
      </c>
      <c r="E3733" s="1" t="s">
        <v>3471</v>
      </c>
      <c r="F3733" s="1" t="s">
        <v>3462</v>
      </c>
      <c r="G3733" s="1">
        <v>1812.4</v>
      </c>
      <c r="H3733" s="1">
        <v>8</v>
      </c>
      <c r="I3733" s="1">
        <f>Sales[[#This Row],[Selling Price]]*H3733</f>
        <v>14499.2</v>
      </c>
      <c r="J3733" s="1">
        <f>VLOOKUP(Sales[[#This Row],[Product ID]],Products[],4,0)</f>
        <v>973.48</v>
      </c>
      <c r="K3733" s="1">
        <f>Sales[[#This Row],[Total Sales]]-Sales[[#This Row],[Cost price]]</f>
        <v>13525.720000000001</v>
      </c>
      <c r="L3733" s="1" t="str">
        <f>TEXT(Sales[[#This Row],[Date and Time]],"dddd")</f>
        <v>Saturday</v>
      </c>
      <c r="M3733" s="1" t="str">
        <f>TEXT(Sales[[#This Row],[Date and Time]],"mm")</f>
        <v>11</v>
      </c>
      <c r="N3733" s="10" t="str">
        <f>TEXT(Sales[[#This Row],[Date and Time]],"mmmm")</f>
        <v>November</v>
      </c>
    </row>
    <row r="3734" spans="1:14" x14ac:dyDescent="0.3">
      <c r="A3734" s="1" t="s">
        <v>7202</v>
      </c>
      <c r="B3734" s="2">
        <v>45492.689328703702</v>
      </c>
      <c r="C3734" s="1" t="s">
        <v>3263</v>
      </c>
      <c r="D3734" s="1" t="s">
        <v>1044</v>
      </c>
      <c r="E3734" s="1" t="s">
        <v>3464</v>
      </c>
      <c r="F3734" s="1" t="s">
        <v>3476</v>
      </c>
      <c r="G3734" s="1">
        <v>385.96</v>
      </c>
      <c r="H3734" s="1">
        <v>1</v>
      </c>
      <c r="I3734" s="1">
        <f>Sales[[#This Row],[Selling Price]]*H3734</f>
        <v>385.96</v>
      </c>
      <c r="J3734" s="1">
        <f>VLOOKUP(Sales[[#This Row],[Product ID]],Products[],4,0)</f>
        <v>418.1</v>
      </c>
      <c r="K3734" s="1">
        <f>Sales[[#This Row],[Total Sales]]-Sales[[#This Row],[Cost price]]</f>
        <v>-32.140000000000043</v>
      </c>
      <c r="L3734" s="1" t="str">
        <f>TEXT(Sales[[#This Row],[Date and Time]],"dddd")</f>
        <v>Friday</v>
      </c>
      <c r="M3734" s="1" t="str">
        <f>TEXT(Sales[[#This Row],[Date and Time]],"mm")</f>
        <v>07</v>
      </c>
      <c r="N3734" s="10" t="str">
        <f>TEXT(Sales[[#This Row],[Date and Time]],"mmmm")</f>
        <v>July</v>
      </c>
    </row>
    <row r="3735" spans="1:14" x14ac:dyDescent="0.3">
      <c r="A3735" s="1" t="s">
        <v>7203</v>
      </c>
      <c r="B3735" s="2">
        <v>45601.823171296295</v>
      </c>
      <c r="C3735" s="1" t="s">
        <v>3343</v>
      </c>
      <c r="D3735" s="1" t="s">
        <v>306</v>
      </c>
      <c r="E3735" s="1" t="s">
        <v>3471</v>
      </c>
      <c r="F3735" s="1" t="s">
        <v>3469</v>
      </c>
      <c r="G3735" s="1">
        <v>1250.48</v>
      </c>
      <c r="H3735" s="1">
        <v>4</v>
      </c>
      <c r="I3735" s="1">
        <f>Sales[[#This Row],[Selling Price]]*H3735</f>
        <v>5001.92</v>
      </c>
      <c r="J3735" s="1">
        <f>VLOOKUP(Sales[[#This Row],[Product ID]],Products[],4,0)</f>
        <v>105.91</v>
      </c>
      <c r="K3735" s="1">
        <f>Sales[[#This Row],[Total Sales]]-Sales[[#This Row],[Cost price]]</f>
        <v>4896.01</v>
      </c>
      <c r="L3735" s="1" t="str">
        <f>TEXT(Sales[[#This Row],[Date and Time]],"dddd")</f>
        <v>Tuesday</v>
      </c>
      <c r="M3735" s="1" t="str">
        <f>TEXT(Sales[[#This Row],[Date and Time]],"mm")</f>
        <v>11</v>
      </c>
      <c r="N3735" s="10" t="str">
        <f>TEXT(Sales[[#This Row],[Date and Time]],"mmmm")</f>
        <v>November</v>
      </c>
    </row>
    <row r="3736" spans="1:14" x14ac:dyDescent="0.3">
      <c r="A3736" s="1" t="s">
        <v>7204</v>
      </c>
      <c r="B3736" s="2">
        <v>45444.723217592589</v>
      </c>
      <c r="C3736" s="1" t="s">
        <v>3443</v>
      </c>
      <c r="D3736" s="1" t="s">
        <v>2526</v>
      </c>
      <c r="E3736" s="1" t="s">
        <v>3464</v>
      </c>
      <c r="F3736" s="1" t="s">
        <v>3467</v>
      </c>
      <c r="G3736" s="1">
        <v>1544.93</v>
      </c>
      <c r="H3736" s="1">
        <v>2</v>
      </c>
      <c r="I3736" s="1">
        <f>Sales[[#This Row],[Selling Price]]*H3736</f>
        <v>3089.86</v>
      </c>
      <c r="J3736" s="1">
        <f>VLOOKUP(Sales[[#This Row],[Product ID]],Products[],4,0)</f>
        <v>787.31</v>
      </c>
      <c r="K3736" s="1">
        <f>Sales[[#This Row],[Total Sales]]-Sales[[#This Row],[Cost price]]</f>
        <v>2302.5500000000002</v>
      </c>
      <c r="L3736" s="1" t="str">
        <f>TEXT(Sales[[#This Row],[Date and Time]],"dddd")</f>
        <v>Saturday</v>
      </c>
      <c r="M3736" s="1" t="str">
        <f>TEXT(Sales[[#This Row],[Date and Time]],"mm")</f>
        <v>06</v>
      </c>
      <c r="N3736" s="10" t="str">
        <f>TEXT(Sales[[#This Row],[Date and Time]],"mmmm")</f>
        <v>June</v>
      </c>
    </row>
    <row r="3737" spans="1:14" x14ac:dyDescent="0.3">
      <c r="A3737" s="1" t="s">
        <v>7205</v>
      </c>
      <c r="B3737" s="2">
        <v>45523.271701388891</v>
      </c>
      <c r="C3737" s="1" t="s">
        <v>3316</v>
      </c>
      <c r="D3737" s="1" t="s">
        <v>1924</v>
      </c>
      <c r="E3737" s="1" t="s">
        <v>3464</v>
      </c>
      <c r="F3737" s="1" t="s">
        <v>3476</v>
      </c>
      <c r="G3737" s="1">
        <v>990.67</v>
      </c>
      <c r="H3737" s="1">
        <v>8</v>
      </c>
      <c r="I3737" s="1">
        <f>Sales[[#This Row],[Selling Price]]*H3737</f>
        <v>7925.36</v>
      </c>
      <c r="J3737" s="1">
        <f>VLOOKUP(Sales[[#This Row],[Product ID]],Products[],4,0)</f>
        <v>974.22</v>
      </c>
      <c r="K3737" s="1">
        <f>Sales[[#This Row],[Total Sales]]-Sales[[#This Row],[Cost price]]</f>
        <v>6951.1399999999994</v>
      </c>
      <c r="L3737" s="1" t="str">
        <f>TEXT(Sales[[#This Row],[Date and Time]],"dddd")</f>
        <v>Monday</v>
      </c>
      <c r="M3737" s="1" t="str">
        <f>TEXT(Sales[[#This Row],[Date and Time]],"mm")</f>
        <v>08</v>
      </c>
      <c r="N3737" s="10" t="str">
        <f>TEXT(Sales[[#This Row],[Date and Time]],"mmmm")</f>
        <v>August</v>
      </c>
    </row>
    <row r="3738" spans="1:14" x14ac:dyDescent="0.3">
      <c r="A3738" s="1" t="s">
        <v>7206</v>
      </c>
      <c r="B3738" s="2">
        <v>45298.806840277779</v>
      </c>
      <c r="C3738" s="1" t="s">
        <v>3405</v>
      </c>
      <c r="D3738" s="1" t="s">
        <v>2571</v>
      </c>
      <c r="E3738" s="1" t="s">
        <v>3466</v>
      </c>
      <c r="F3738" s="1" t="s">
        <v>3472</v>
      </c>
      <c r="G3738" s="1">
        <v>885.57</v>
      </c>
      <c r="H3738" s="1">
        <v>6</v>
      </c>
      <c r="I3738" s="1">
        <f>Sales[[#This Row],[Selling Price]]*H3738</f>
        <v>5313.42</v>
      </c>
      <c r="J3738" s="1">
        <f>VLOOKUP(Sales[[#This Row],[Product ID]],Products[],4,0)</f>
        <v>143.38</v>
      </c>
      <c r="K3738" s="1">
        <f>Sales[[#This Row],[Total Sales]]-Sales[[#This Row],[Cost price]]</f>
        <v>5170.04</v>
      </c>
      <c r="L3738" s="1" t="str">
        <f>TEXT(Sales[[#This Row],[Date and Time]],"dddd")</f>
        <v>Sunday</v>
      </c>
      <c r="M3738" s="1" t="str">
        <f>TEXT(Sales[[#This Row],[Date and Time]],"mm")</f>
        <v>01</v>
      </c>
      <c r="N3738" s="10" t="str">
        <f>TEXT(Sales[[#This Row],[Date and Time]],"mmmm")</f>
        <v>January</v>
      </c>
    </row>
    <row r="3739" spans="1:14" x14ac:dyDescent="0.3">
      <c r="A3739" s="1" t="s">
        <v>7207</v>
      </c>
      <c r="B3739" s="2">
        <v>45450.40415509259</v>
      </c>
      <c r="C3739" s="1" t="s">
        <v>3261</v>
      </c>
      <c r="D3739" s="1" t="s">
        <v>1497</v>
      </c>
      <c r="E3739" s="1" t="s">
        <v>3479</v>
      </c>
      <c r="F3739" s="1" t="s">
        <v>3469</v>
      </c>
      <c r="G3739" s="1">
        <v>1338.26</v>
      </c>
      <c r="H3739" s="1">
        <v>9</v>
      </c>
      <c r="I3739" s="1">
        <f>Sales[[#This Row],[Selling Price]]*H3739</f>
        <v>12044.34</v>
      </c>
      <c r="J3739" s="1">
        <f>VLOOKUP(Sales[[#This Row],[Product ID]],Products[],4,0)</f>
        <v>950.81</v>
      </c>
      <c r="K3739" s="1">
        <f>Sales[[#This Row],[Total Sales]]-Sales[[#This Row],[Cost price]]</f>
        <v>11093.53</v>
      </c>
      <c r="L3739" s="1" t="str">
        <f>TEXT(Sales[[#This Row],[Date and Time]],"dddd")</f>
        <v>Friday</v>
      </c>
      <c r="M3739" s="1" t="str">
        <f>TEXT(Sales[[#This Row],[Date and Time]],"mm")</f>
        <v>06</v>
      </c>
      <c r="N3739" s="10" t="str">
        <f>TEXT(Sales[[#This Row],[Date and Time]],"mmmm")</f>
        <v>June</v>
      </c>
    </row>
    <row r="3740" spans="1:14" x14ac:dyDescent="0.3">
      <c r="A3740" s="1" t="s">
        <v>7208</v>
      </c>
      <c r="B3740" s="2">
        <v>45477.083969907406</v>
      </c>
      <c r="C3740" s="1" t="s">
        <v>3374</v>
      </c>
      <c r="D3740" s="1" t="s">
        <v>977</v>
      </c>
      <c r="E3740" s="1" t="s">
        <v>3464</v>
      </c>
      <c r="F3740" s="1" t="s">
        <v>3462</v>
      </c>
      <c r="G3740" s="1">
        <v>1628.79</v>
      </c>
      <c r="H3740" s="1">
        <v>9</v>
      </c>
      <c r="I3740" s="1">
        <f>Sales[[#This Row],[Selling Price]]*H3740</f>
        <v>14659.11</v>
      </c>
      <c r="J3740" s="1">
        <f>VLOOKUP(Sales[[#This Row],[Product ID]],Products[],4,0)</f>
        <v>795.14</v>
      </c>
      <c r="K3740" s="1">
        <f>Sales[[#This Row],[Total Sales]]-Sales[[#This Row],[Cost price]]</f>
        <v>13863.970000000001</v>
      </c>
      <c r="L3740" s="1" t="str">
        <f>TEXT(Sales[[#This Row],[Date and Time]],"dddd")</f>
        <v>Thursday</v>
      </c>
      <c r="M3740" s="1" t="str">
        <f>TEXT(Sales[[#This Row],[Date and Time]],"mm")</f>
        <v>07</v>
      </c>
      <c r="N3740" s="10" t="str">
        <f>TEXT(Sales[[#This Row],[Date and Time]],"mmmm")</f>
        <v>July</v>
      </c>
    </row>
    <row r="3741" spans="1:14" x14ac:dyDescent="0.3">
      <c r="A3741" s="1" t="s">
        <v>7209</v>
      </c>
      <c r="B3741" s="2">
        <v>45501.068171296298</v>
      </c>
      <c r="C3741" s="1" t="s">
        <v>3348</v>
      </c>
      <c r="D3741" s="1" t="s">
        <v>565</v>
      </c>
      <c r="E3741" s="1" t="s">
        <v>3464</v>
      </c>
      <c r="F3741" s="1" t="s">
        <v>3476</v>
      </c>
      <c r="G3741" s="1">
        <v>698.93</v>
      </c>
      <c r="H3741" s="1">
        <v>3</v>
      </c>
      <c r="I3741" s="1">
        <f>Sales[[#This Row],[Selling Price]]*H3741</f>
        <v>2096.79</v>
      </c>
      <c r="J3741" s="1">
        <f>VLOOKUP(Sales[[#This Row],[Product ID]],Products[],4,0)</f>
        <v>307.60000000000002</v>
      </c>
      <c r="K3741" s="1">
        <f>Sales[[#This Row],[Total Sales]]-Sales[[#This Row],[Cost price]]</f>
        <v>1789.19</v>
      </c>
      <c r="L3741" s="1" t="str">
        <f>TEXT(Sales[[#This Row],[Date and Time]],"dddd")</f>
        <v>Sunday</v>
      </c>
      <c r="M3741" s="1" t="str">
        <f>TEXT(Sales[[#This Row],[Date and Time]],"mm")</f>
        <v>07</v>
      </c>
      <c r="N3741" s="10" t="str">
        <f>TEXT(Sales[[#This Row],[Date and Time]],"mmmm")</f>
        <v>July</v>
      </c>
    </row>
    <row r="3742" spans="1:14" x14ac:dyDescent="0.3">
      <c r="A3742" s="1" t="s">
        <v>7210</v>
      </c>
      <c r="B3742" s="2">
        <v>45427.631967592592</v>
      </c>
      <c r="C3742" s="1" t="s">
        <v>3261</v>
      </c>
      <c r="D3742" s="1" t="s">
        <v>3155</v>
      </c>
      <c r="E3742" s="1" t="s">
        <v>3464</v>
      </c>
      <c r="F3742" s="1" t="s">
        <v>3467</v>
      </c>
      <c r="G3742" s="1">
        <v>539</v>
      </c>
      <c r="H3742" s="1">
        <v>7</v>
      </c>
      <c r="I3742" s="1">
        <f>Sales[[#This Row],[Selling Price]]*H3742</f>
        <v>3773</v>
      </c>
      <c r="J3742" s="1">
        <f>VLOOKUP(Sales[[#This Row],[Product ID]],Products[],4,0)</f>
        <v>950.81</v>
      </c>
      <c r="K3742" s="1">
        <f>Sales[[#This Row],[Total Sales]]-Sales[[#This Row],[Cost price]]</f>
        <v>2822.19</v>
      </c>
      <c r="L3742" s="1" t="str">
        <f>TEXT(Sales[[#This Row],[Date and Time]],"dddd")</f>
        <v>Wednesday</v>
      </c>
      <c r="M3742" s="1" t="str">
        <f>TEXT(Sales[[#This Row],[Date and Time]],"mm")</f>
        <v>05</v>
      </c>
      <c r="N3742" s="10" t="str">
        <f>TEXT(Sales[[#This Row],[Date and Time]],"mmmm")</f>
        <v>May</v>
      </c>
    </row>
    <row r="3743" spans="1:14" x14ac:dyDescent="0.3">
      <c r="A3743" s="1" t="s">
        <v>7211</v>
      </c>
      <c r="B3743" s="2">
        <v>45357.383634259262</v>
      </c>
      <c r="C3743" s="1" t="s">
        <v>3269</v>
      </c>
      <c r="D3743" s="1" t="s">
        <v>2966</v>
      </c>
      <c r="E3743" s="1" t="s">
        <v>3471</v>
      </c>
      <c r="F3743" s="1" t="s">
        <v>3469</v>
      </c>
      <c r="G3743" s="1">
        <v>784.51</v>
      </c>
      <c r="H3743" s="1">
        <v>9</v>
      </c>
      <c r="I3743" s="1">
        <f>Sales[[#This Row],[Selling Price]]*H3743</f>
        <v>7060.59</v>
      </c>
      <c r="J3743" s="1">
        <f>VLOOKUP(Sales[[#This Row],[Product ID]],Products[],4,0)</f>
        <v>627.66</v>
      </c>
      <c r="K3743" s="1">
        <f>Sales[[#This Row],[Total Sales]]-Sales[[#This Row],[Cost price]]</f>
        <v>6432.93</v>
      </c>
      <c r="L3743" s="1" t="str">
        <f>TEXT(Sales[[#This Row],[Date and Time]],"dddd")</f>
        <v>Wednesday</v>
      </c>
      <c r="M3743" s="1" t="str">
        <f>TEXT(Sales[[#This Row],[Date and Time]],"mm")</f>
        <v>03</v>
      </c>
      <c r="N3743" s="10" t="str">
        <f>TEXT(Sales[[#This Row],[Date and Time]],"mmmm")</f>
        <v>March</v>
      </c>
    </row>
    <row r="3744" spans="1:14" x14ac:dyDescent="0.3">
      <c r="A3744" s="1" t="s">
        <v>7212</v>
      </c>
      <c r="B3744" s="2">
        <v>45352.982152777775</v>
      </c>
      <c r="C3744" s="1" t="s">
        <v>3289</v>
      </c>
      <c r="D3744" s="1" t="s">
        <v>1810</v>
      </c>
      <c r="E3744" s="1" t="s">
        <v>3471</v>
      </c>
      <c r="F3744" s="1" t="s">
        <v>3467</v>
      </c>
      <c r="G3744" s="1">
        <v>342.76</v>
      </c>
      <c r="H3744" s="1">
        <v>4</v>
      </c>
      <c r="I3744" s="1">
        <f>Sales[[#This Row],[Selling Price]]*H3744</f>
        <v>1371.04</v>
      </c>
      <c r="J3744" s="1">
        <f>VLOOKUP(Sales[[#This Row],[Product ID]],Products[],4,0)</f>
        <v>184.29</v>
      </c>
      <c r="K3744" s="1">
        <f>Sales[[#This Row],[Total Sales]]-Sales[[#This Row],[Cost price]]</f>
        <v>1186.75</v>
      </c>
      <c r="L3744" s="1" t="str">
        <f>TEXT(Sales[[#This Row],[Date and Time]],"dddd")</f>
        <v>Friday</v>
      </c>
      <c r="M3744" s="1" t="str">
        <f>TEXT(Sales[[#This Row],[Date and Time]],"mm")</f>
        <v>03</v>
      </c>
      <c r="N3744" s="10" t="str">
        <f>TEXT(Sales[[#This Row],[Date and Time]],"mmmm")</f>
        <v>March</v>
      </c>
    </row>
    <row r="3745" spans="1:14" x14ac:dyDescent="0.3">
      <c r="A3745" s="1" t="s">
        <v>7213</v>
      </c>
      <c r="B3745" s="2">
        <v>45513.343425925923</v>
      </c>
      <c r="C3745" s="1" t="s">
        <v>3373</v>
      </c>
      <c r="D3745" s="1" t="s">
        <v>2984</v>
      </c>
      <c r="E3745" s="1" t="s">
        <v>3461</v>
      </c>
      <c r="F3745" s="1" t="s">
        <v>3469</v>
      </c>
      <c r="G3745" s="1">
        <v>480.56</v>
      </c>
      <c r="H3745" s="1">
        <v>6</v>
      </c>
      <c r="I3745" s="1">
        <f>Sales[[#This Row],[Selling Price]]*H3745</f>
        <v>2883.36</v>
      </c>
      <c r="J3745" s="1">
        <f>VLOOKUP(Sales[[#This Row],[Product ID]],Products[],4,0)</f>
        <v>821.86</v>
      </c>
      <c r="K3745" s="1">
        <f>Sales[[#This Row],[Total Sales]]-Sales[[#This Row],[Cost price]]</f>
        <v>2061.5</v>
      </c>
      <c r="L3745" s="1" t="str">
        <f>TEXT(Sales[[#This Row],[Date and Time]],"dddd")</f>
        <v>Friday</v>
      </c>
      <c r="M3745" s="1" t="str">
        <f>TEXT(Sales[[#This Row],[Date and Time]],"mm")</f>
        <v>08</v>
      </c>
      <c r="N3745" s="10" t="str">
        <f>TEXT(Sales[[#This Row],[Date and Time]],"mmmm")</f>
        <v>August</v>
      </c>
    </row>
    <row r="3746" spans="1:14" x14ac:dyDescent="0.3">
      <c r="A3746" s="1" t="s">
        <v>7214</v>
      </c>
      <c r="B3746" s="2">
        <v>45323.803402777776</v>
      </c>
      <c r="C3746" s="1" t="s">
        <v>3243</v>
      </c>
      <c r="D3746" s="1" t="s">
        <v>2547</v>
      </c>
      <c r="E3746" s="1" t="s">
        <v>3464</v>
      </c>
      <c r="F3746" s="1" t="s">
        <v>3476</v>
      </c>
      <c r="G3746" s="1">
        <v>708.02</v>
      </c>
      <c r="H3746" s="1">
        <v>8</v>
      </c>
      <c r="I3746" s="1">
        <f>Sales[[#This Row],[Selling Price]]*H3746</f>
        <v>5664.16</v>
      </c>
      <c r="J3746" s="1">
        <f>VLOOKUP(Sales[[#This Row],[Product ID]],Products[],4,0)</f>
        <v>132.38999999999999</v>
      </c>
      <c r="K3746" s="1">
        <f>Sales[[#This Row],[Total Sales]]-Sales[[#This Row],[Cost price]]</f>
        <v>5531.7699999999995</v>
      </c>
      <c r="L3746" s="1" t="str">
        <f>TEXT(Sales[[#This Row],[Date and Time]],"dddd")</f>
        <v>Thursday</v>
      </c>
      <c r="M3746" s="1" t="str">
        <f>TEXT(Sales[[#This Row],[Date and Time]],"mm")</f>
        <v>02</v>
      </c>
      <c r="N3746" s="10" t="str">
        <f>TEXT(Sales[[#This Row],[Date and Time]],"mmmm")</f>
        <v>February</v>
      </c>
    </row>
    <row r="3747" spans="1:14" x14ac:dyDescent="0.3">
      <c r="A3747" s="1" t="s">
        <v>7215</v>
      </c>
      <c r="B3747" s="2">
        <v>45402.938379629632</v>
      </c>
      <c r="C3747" s="1" t="s">
        <v>3303</v>
      </c>
      <c r="D3747" s="1" t="s">
        <v>1433</v>
      </c>
      <c r="E3747" s="1" t="s">
        <v>3479</v>
      </c>
      <c r="F3747" s="1" t="s">
        <v>3467</v>
      </c>
      <c r="G3747" s="1">
        <v>750.63</v>
      </c>
      <c r="H3747" s="1">
        <v>1</v>
      </c>
      <c r="I3747" s="1">
        <f>Sales[[#This Row],[Selling Price]]*H3747</f>
        <v>750.63</v>
      </c>
      <c r="J3747" s="1">
        <f>VLOOKUP(Sales[[#This Row],[Product ID]],Products[],4,0)</f>
        <v>752.34</v>
      </c>
      <c r="K3747" s="1">
        <f>Sales[[#This Row],[Total Sales]]-Sales[[#This Row],[Cost price]]</f>
        <v>-1.7100000000000364</v>
      </c>
      <c r="L3747" s="1" t="str">
        <f>TEXT(Sales[[#This Row],[Date and Time]],"dddd")</f>
        <v>Saturday</v>
      </c>
      <c r="M3747" s="1" t="str">
        <f>TEXT(Sales[[#This Row],[Date and Time]],"mm")</f>
        <v>04</v>
      </c>
      <c r="N3747" s="10" t="str">
        <f>TEXT(Sales[[#This Row],[Date and Time]],"mmmm")</f>
        <v>April</v>
      </c>
    </row>
    <row r="3748" spans="1:14" x14ac:dyDescent="0.3">
      <c r="A3748" s="1" t="s">
        <v>7216</v>
      </c>
      <c r="B3748" s="2">
        <v>45587.679594907408</v>
      </c>
      <c r="C3748" s="1" t="s">
        <v>3412</v>
      </c>
      <c r="D3748" s="1" t="s">
        <v>2886</v>
      </c>
      <c r="E3748" s="1" t="s">
        <v>3479</v>
      </c>
      <c r="F3748" s="1" t="s">
        <v>3476</v>
      </c>
      <c r="G3748" s="1">
        <v>396.29</v>
      </c>
      <c r="H3748" s="1">
        <v>5</v>
      </c>
      <c r="I3748" s="1">
        <f>Sales[[#This Row],[Selling Price]]*H3748</f>
        <v>1981.45</v>
      </c>
      <c r="J3748" s="1">
        <f>VLOOKUP(Sales[[#This Row],[Product ID]],Products[],4,0)</f>
        <v>220.45</v>
      </c>
      <c r="K3748" s="1">
        <f>Sales[[#This Row],[Total Sales]]-Sales[[#This Row],[Cost price]]</f>
        <v>1761</v>
      </c>
      <c r="L3748" s="1" t="str">
        <f>TEXT(Sales[[#This Row],[Date and Time]],"dddd")</f>
        <v>Tuesday</v>
      </c>
      <c r="M3748" s="1" t="str">
        <f>TEXT(Sales[[#This Row],[Date and Time]],"mm")</f>
        <v>10</v>
      </c>
      <c r="N3748" s="10" t="str">
        <f>TEXT(Sales[[#This Row],[Date and Time]],"mmmm")</f>
        <v>October</v>
      </c>
    </row>
    <row r="3749" spans="1:14" x14ac:dyDescent="0.3">
      <c r="A3749" s="1" t="s">
        <v>7217</v>
      </c>
      <c r="B3749" s="2">
        <v>45503.926655092589</v>
      </c>
      <c r="C3749" s="1" t="s">
        <v>3354</v>
      </c>
      <c r="D3749" s="1" t="s">
        <v>1968</v>
      </c>
      <c r="E3749" s="1" t="s">
        <v>3479</v>
      </c>
      <c r="F3749" s="1" t="s">
        <v>3472</v>
      </c>
      <c r="G3749" s="1">
        <v>272.36</v>
      </c>
      <c r="H3749" s="1">
        <v>1</v>
      </c>
      <c r="I3749" s="1">
        <f>Sales[[#This Row],[Selling Price]]*H3749</f>
        <v>272.36</v>
      </c>
      <c r="J3749" s="1">
        <f>VLOOKUP(Sales[[#This Row],[Product ID]],Products[],4,0)</f>
        <v>294.83</v>
      </c>
      <c r="K3749" s="1">
        <f>Sales[[#This Row],[Total Sales]]-Sales[[#This Row],[Cost price]]</f>
        <v>-22.46999999999997</v>
      </c>
      <c r="L3749" s="1" t="str">
        <f>TEXT(Sales[[#This Row],[Date and Time]],"dddd")</f>
        <v>Tuesday</v>
      </c>
      <c r="M3749" s="1" t="str">
        <f>TEXT(Sales[[#This Row],[Date and Time]],"mm")</f>
        <v>07</v>
      </c>
      <c r="N3749" s="10" t="str">
        <f>TEXT(Sales[[#This Row],[Date and Time]],"mmmm")</f>
        <v>July</v>
      </c>
    </row>
    <row r="3750" spans="1:14" x14ac:dyDescent="0.3">
      <c r="A3750" s="1" t="s">
        <v>7218</v>
      </c>
      <c r="B3750" s="2">
        <v>45440.302314814813</v>
      </c>
      <c r="C3750" s="1" t="s">
        <v>3234</v>
      </c>
      <c r="D3750" s="1" t="s">
        <v>907</v>
      </c>
      <c r="E3750" s="1" t="s">
        <v>3461</v>
      </c>
      <c r="F3750" s="1" t="s">
        <v>3469</v>
      </c>
      <c r="G3750" s="1">
        <v>1511.6</v>
      </c>
      <c r="H3750" s="1">
        <v>5</v>
      </c>
      <c r="I3750" s="1">
        <f>Sales[[#This Row],[Selling Price]]*H3750</f>
        <v>7558</v>
      </c>
      <c r="J3750" s="1">
        <f>VLOOKUP(Sales[[#This Row],[Product ID]],Products[],4,0)</f>
        <v>851.56</v>
      </c>
      <c r="K3750" s="1">
        <f>Sales[[#This Row],[Total Sales]]-Sales[[#This Row],[Cost price]]</f>
        <v>6706.4400000000005</v>
      </c>
      <c r="L3750" s="1" t="str">
        <f>TEXT(Sales[[#This Row],[Date and Time]],"dddd")</f>
        <v>Tuesday</v>
      </c>
      <c r="M3750" s="1" t="str">
        <f>TEXT(Sales[[#This Row],[Date and Time]],"mm")</f>
        <v>05</v>
      </c>
      <c r="N3750" s="10" t="str">
        <f>TEXT(Sales[[#This Row],[Date and Time]],"mmmm")</f>
        <v>May</v>
      </c>
    </row>
    <row r="3751" spans="1:14" x14ac:dyDescent="0.3">
      <c r="A3751" s="1" t="s">
        <v>7219</v>
      </c>
      <c r="B3751" s="2">
        <v>45401.991724537038</v>
      </c>
      <c r="C3751" s="1" t="s">
        <v>3303</v>
      </c>
      <c r="D3751" s="1" t="s">
        <v>1540</v>
      </c>
      <c r="E3751" s="1" t="s">
        <v>3464</v>
      </c>
      <c r="F3751" s="1" t="s">
        <v>3476</v>
      </c>
      <c r="G3751" s="1">
        <v>1401.17</v>
      </c>
      <c r="H3751" s="1">
        <v>4</v>
      </c>
      <c r="I3751" s="1">
        <f>Sales[[#This Row],[Selling Price]]*H3751</f>
        <v>5604.68</v>
      </c>
      <c r="J3751" s="1">
        <f>VLOOKUP(Sales[[#This Row],[Product ID]],Products[],4,0)</f>
        <v>752.34</v>
      </c>
      <c r="K3751" s="1">
        <f>Sales[[#This Row],[Total Sales]]-Sales[[#This Row],[Cost price]]</f>
        <v>4852.34</v>
      </c>
      <c r="L3751" s="1" t="str">
        <f>TEXT(Sales[[#This Row],[Date and Time]],"dddd")</f>
        <v>Friday</v>
      </c>
      <c r="M3751" s="1" t="str">
        <f>TEXT(Sales[[#This Row],[Date and Time]],"mm")</f>
        <v>04</v>
      </c>
      <c r="N3751" s="10" t="str">
        <f>TEXT(Sales[[#This Row],[Date and Time]],"mmmm")</f>
        <v>April</v>
      </c>
    </row>
    <row r="3752" spans="1:14" x14ac:dyDescent="0.3">
      <c r="A3752" s="1" t="s">
        <v>7220</v>
      </c>
      <c r="B3752" s="2">
        <v>45328.596643518518</v>
      </c>
      <c r="C3752" s="1" t="s">
        <v>3412</v>
      </c>
      <c r="D3752" s="1" t="s">
        <v>1264</v>
      </c>
      <c r="E3752" s="1" t="s">
        <v>3464</v>
      </c>
      <c r="F3752" s="1" t="s">
        <v>3467</v>
      </c>
      <c r="G3752" s="1">
        <v>130.97</v>
      </c>
      <c r="H3752" s="1">
        <v>4</v>
      </c>
      <c r="I3752" s="1">
        <f>Sales[[#This Row],[Selling Price]]*H3752</f>
        <v>523.88</v>
      </c>
      <c r="J3752" s="1">
        <f>VLOOKUP(Sales[[#This Row],[Product ID]],Products[],4,0)</f>
        <v>220.45</v>
      </c>
      <c r="K3752" s="1">
        <f>Sales[[#This Row],[Total Sales]]-Sales[[#This Row],[Cost price]]</f>
        <v>303.43</v>
      </c>
      <c r="L3752" s="1" t="str">
        <f>TEXT(Sales[[#This Row],[Date and Time]],"dddd")</f>
        <v>Tuesday</v>
      </c>
      <c r="M3752" s="1" t="str">
        <f>TEXT(Sales[[#This Row],[Date and Time]],"mm")</f>
        <v>02</v>
      </c>
      <c r="N3752" s="10" t="str">
        <f>TEXT(Sales[[#This Row],[Date and Time]],"mmmm")</f>
        <v>February</v>
      </c>
    </row>
    <row r="3753" spans="1:14" x14ac:dyDescent="0.3">
      <c r="A3753" s="1" t="s">
        <v>7221</v>
      </c>
      <c r="B3753" s="2">
        <v>45300.367465277777</v>
      </c>
      <c r="C3753" s="1" t="s">
        <v>3281</v>
      </c>
      <c r="D3753" s="1" t="s">
        <v>2334</v>
      </c>
      <c r="E3753" s="1" t="s">
        <v>3461</v>
      </c>
      <c r="F3753" s="1" t="s">
        <v>3469</v>
      </c>
      <c r="G3753" s="1">
        <v>1515.14</v>
      </c>
      <c r="H3753" s="1">
        <v>10</v>
      </c>
      <c r="I3753" s="1">
        <f>Sales[[#This Row],[Selling Price]]*H3753</f>
        <v>15151.400000000001</v>
      </c>
      <c r="J3753" s="1">
        <f>VLOOKUP(Sales[[#This Row],[Product ID]],Products[],4,0)</f>
        <v>136.99</v>
      </c>
      <c r="K3753" s="1">
        <f>Sales[[#This Row],[Total Sales]]-Sales[[#This Row],[Cost price]]</f>
        <v>15014.410000000002</v>
      </c>
      <c r="L3753" s="1" t="str">
        <f>TEXT(Sales[[#This Row],[Date and Time]],"dddd")</f>
        <v>Tuesday</v>
      </c>
      <c r="M3753" s="1" t="str">
        <f>TEXT(Sales[[#This Row],[Date and Time]],"mm")</f>
        <v>01</v>
      </c>
      <c r="N3753" s="10" t="str">
        <f>TEXT(Sales[[#This Row],[Date and Time]],"mmmm")</f>
        <v>January</v>
      </c>
    </row>
    <row r="3754" spans="1:14" x14ac:dyDescent="0.3">
      <c r="A3754" s="1" t="s">
        <v>7222</v>
      </c>
      <c r="B3754" s="2">
        <v>45563.826261574075</v>
      </c>
      <c r="C3754" s="1" t="s">
        <v>3276</v>
      </c>
      <c r="D3754" s="1" t="s">
        <v>2665</v>
      </c>
      <c r="E3754" s="1" t="s">
        <v>3466</v>
      </c>
      <c r="F3754" s="1" t="s">
        <v>3467</v>
      </c>
      <c r="G3754" s="1">
        <v>307.19</v>
      </c>
      <c r="H3754" s="1">
        <v>10</v>
      </c>
      <c r="I3754" s="1">
        <f>Sales[[#This Row],[Selling Price]]*H3754</f>
        <v>3071.9</v>
      </c>
      <c r="J3754" s="1">
        <f>VLOOKUP(Sales[[#This Row],[Product ID]],Products[],4,0)</f>
        <v>736.41</v>
      </c>
      <c r="K3754" s="1">
        <f>Sales[[#This Row],[Total Sales]]-Sales[[#This Row],[Cost price]]</f>
        <v>2335.4900000000002</v>
      </c>
      <c r="L3754" s="1" t="str">
        <f>TEXT(Sales[[#This Row],[Date and Time]],"dddd")</f>
        <v>Saturday</v>
      </c>
      <c r="M3754" s="1" t="str">
        <f>TEXT(Sales[[#This Row],[Date and Time]],"mm")</f>
        <v>09</v>
      </c>
      <c r="N3754" s="10" t="str">
        <f>TEXT(Sales[[#This Row],[Date and Time]],"mmmm")</f>
        <v>September</v>
      </c>
    </row>
    <row r="3755" spans="1:14" x14ac:dyDescent="0.3">
      <c r="A3755" s="1" t="s">
        <v>7223</v>
      </c>
      <c r="B3755" s="2">
        <v>45411.689814814818</v>
      </c>
      <c r="C3755" s="1" t="s">
        <v>3276</v>
      </c>
      <c r="D3755" s="1" t="s">
        <v>2910</v>
      </c>
      <c r="E3755" s="1" t="s">
        <v>3479</v>
      </c>
      <c r="F3755" s="1" t="s">
        <v>3467</v>
      </c>
      <c r="G3755" s="1">
        <v>1886.56</v>
      </c>
      <c r="H3755" s="1">
        <v>7</v>
      </c>
      <c r="I3755" s="1">
        <f>Sales[[#This Row],[Selling Price]]*H3755</f>
        <v>13205.92</v>
      </c>
      <c r="J3755" s="1">
        <f>VLOOKUP(Sales[[#This Row],[Product ID]],Products[],4,0)</f>
        <v>736.41</v>
      </c>
      <c r="K3755" s="1">
        <f>Sales[[#This Row],[Total Sales]]-Sales[[#This Row],[Cost price]]</f>
        <v>12469.51</v>
      </c>
      <c r="L3755" s="1" t="str">
        <f>TEXT(Sales[[#This Row],[Date and Time]],"dddd")</f>
        <v>Monday</v>
      </c>
      <c r="M3755" s="1" t="str">
        <f>TEXT(Sales[[#This Row],[Date and Time]],"mm")</f>
        <v>04</v>
      </c>
      <c r="N3755" s="10" t="str">
        <f>TEXT(Sales[[#This Row],[Date and Time]],"mmmm")</f>
        <v>April</v>
      </c>
    </row>
    <row r="3756" spans="1:14" x14ac:dyDescent="0.3">
      <c r="A3756" s="1" t="s">
        <v>7224</v>
      </c>
      <c r="B3756" s="2">
        <v>45370.966053240743</v>
      </c>
      <c r="C3756" s="1" t="s">
        <v>3231</v>
      </c>
      <c r="D3756" s="1" t="s">
        <v>1983</v>
      </c>
      <c r="E3756" s="1" t="s">
        <v>3466</v>
      </c>
      <c r="F3756" s="1" t="s">
        <v>3469</v>
      </c>
      <c r="G3756" s="1">
        <v>1750.22</v>
      </c>
      <c r="H3756" s="1">
        <v>10</v>
      </c>
      <c r="I3756" s="1">
        <f>Sales[[#This Row],[Selling Price]]*H3756</f>
        <v>17502.2</v>
      </c>
      <c r="J3756" s="1">
        <f>VLOOKUP(Sales[[#This Row],[Product ID]],Products[],4,0)</f>
        <v>157.37</v>
      </c>
      <c r="K3756" s="1">
        <f>Sales[[#This Row],[Total Sales]]-Sales[[#This Row],[Cost price]]</f>
        <v>17344.830000000002</v>
      </c>
      <c r="L3756" s="1" t="str">
        <f>TEXT(Sales[[#This Row],[Date and Time]],"dddd")</f>
        <v>Tuesday</v>
      </c>
      <c r="M3756" s="1" t="str">
        <f>TEXT(Sales[[#This Row],[Date and Time]],"mm")</f>
        <v>03</v>
      </c>
      <c r="N3756" s="10" t="str">
        <f>TEXT(Sales[[#This Row],[Date and Time]],"mmmm")</f>
        <v>March</v>
      </c>
    </row>
    <row r="3757" spans="1:14" x14ac:dyDescent="0.3">
      <c r="A3757" s="1" t="s">
        <v>7225</v>
      </c>
      <c r="B3757" s="2">
        <v>45522.074120370373</v>
      </c>
      <c r="C3757" s="1" t="s">
        <v>3392</v>
      </c>
      <c r="D3757" s="1" t="s">
        <v>692</v>
      </c>
      <c r="E3757" s="1" t="s">
        <v>3479</v>
      </c>
      <c r="F3757" s="1" t="s">
        <v>3469</v>
      </c>
      <c r="G3757" s="1">
        <v>1536.99</v>
      </c>
      <c r="H3757" s="1">
        <v>3</v>
      </c>
      <c r="I3757" s="1">
        <f>Sales[[#This Row],[Selling Price]]*H3757</f>
        <v>4610.97</v>
      </c>
      <c r="J3757" s="1">
        <f>VLOOKUP(Sales[[#This Row],[Product ID]],Products[],4,0)</f>
        <v>699.64</v>
      </c>
      <c r="K3757" s="1">
        <f>Sales[[#This Row],[Total Sales]]-Sales[[#This Row],[Cost price]]</f>
        <v>3911.3300000000004</v>
      </c>
      <c r="L3757" s="1" t="str">
        <f>TEXT(Sales[[#This Row],[Date and Time]],"dddd")</f>
        <v>Sunday</v>
      </c>
      <c r="M3757" s="1" t="str">
        <f>TEXT(Sales[[#This Row],[Date and Time]],"mm")</f>
        <v>08</v>
      </c>
      <c r="N3757" s="10" t="str">
        <f>TEXT(Sales[[#This Row],[Date and Time]],"mmmm")</f>
        <v>August</v>
      </c>
    </row>
    <row r="3758" spans="1:14" x14ac:dyDescent="0.3">
      <c r="A3758" s="1" t="s">
        <v>7226</v>
      </c>
      <c r="B3758" s="2">
        <v>45538.401400462964</v>
      </c>
      <c r="C3758" s="1" t="s">
        <v>3347</v>
      </c>
      <c r="D3758" s="1" t="s">
        <v>1217</v>
      </c>
      <c r="E3758" s="1" t="s">
        <v>3471</v>
      </c>
      <c r="F3758" s="1" t="s">
        <v>3462</v>
      </c>
      <c r="G3758" s="1">
        <v>77.34</v>
      </c>
      <c r="H3758" s="1">
        <v>9</v>
      </c>
      <c r="I3758" s="1">
        <f>Sales[[#This Row],[Selling Price]]*H3758</f>
        <v>696.06000000000006</v>
      </c>
      <c r="J3758" s="1">
        <f>VLOOKUP(Sales[[#This Row],[Product ID]],Products[],4,0)</f>
        <v>211.14</v>
      </c>
      <c r="K3758" s="1">
        <f>Sales[[#This Row],[Total Sales]]-Sales[[#This Row],[Cost price]]</f>
        <v>484.92000000000007</v>
      </c>
      <c r="L3758" s="1" t="str">
        <f>TEXT(Sales[[#This Row],[Date and Time]],"dddd")</f>
        <v>Tuesday</v>
      </c>
      <c r="M3758" s="1" t="str">
        <f>TEXT(Sales[[#This Row],[Date and Time]],"mm")</f>
        <v>09</v>
      </c>
      <c r="N3758" s="10" t="str">
        <f>TEXT(Sales[[#This Row],[Date and Time]],"mmmm")</f>
        <v>September</v>
      </c>
    </row>
    <row r="3759" spans="1:14" x14ac:dyDescent="0.3">
      <c r="A3759" s="1" t="s">
        <v>7227</v>
      </c>
      <c r="B3759" s="2">
        <v>45385.276354166665</v>
      </c>
      <c r="C3759" s="1" t="s">
        <v>3291</v>
      </c>
      <c r="D3759" s="1" t="s">
        <v>1128</v>
      </c>
      <c r="E3759" s="1" t="s">
        <v>3461</v>
      </c>
      <c r="F3759" s="1" t="s">
        <v>3472</v>
      </c>
      <c r="G3759" s="1">
        <v>1543.62</v>
      </c>
      <c r="H3759" s="1">
        <v>7</v>
      </c>
      <c r="I3759" s="1">
        <f>Sales[[#This Row],[Selling Price]]*H3759</f>
        <v>10805.34</v>
      </c>
      <c r="J3759" s="1">
        <f>VLOOKUP(Sales[[#This Row],[Product ID]],Products[],4,0)</f>
        <v>352.83</v>
      </c>
      <c r="K3759" s="1">
        <f>Sales[[#This Row],[Total Sales]]-Sales[[#This Row],[Cost price]]</f>
        <v>10452.51</v>
      </c>
      <c r="L3759" s="1" t="str">
        <f>TEXT(Sales[[#This Row],[Date and Time]],"dddd")</f>
        <v>Wednesday</v>
      </c>
      <c r="M3759" s="1" t="str">
        <f>TEXT(Sales[[#This Row],[Date and Time]],"mm")</f>
        <v>04</v>
      </c>
      <c r="N3759" s="10" t="str">
        <f>TEXT(Sales[[#This Row],[Date and Time]],"mmmm")</f>
        <v>April</v>
      </c>
    </row>
    <row r="3760" spans="1:14" x14ac:dyDescent="0.3">
      <c r="A3760" s="1" t="s">
        <v>7228</v>
      </c>
      <c r="B3760" s="2">
        <v>45455.680034722223</v>
      </c>
      <c r="C3760" s="1" t="s">
        <v>3426</v>
      </c>
      <c r="D3760" s="1" t="s">
        <v>1361</v>
      </c>
      <c r="E3760" s="1" t="s">
        <v>3471</v>
      </c>
      <c r="F3760" s="1" t="s">
        <v>3467</v>
      </c>
      <c r="G3760" s="1">
        <v>1461.49</v>
      </c>
      <c r="H3760" s="1">
        <v>5</v>
      </c>
      <c r="I3760" s="1">
        <f>Sales[[#This Row],[Selling Price]]*H3760</f>
        <v>7307.45</v>
      </c>
      <c r="J3760" s="1">
        <f>VLOOKUP(Sales[[#This Row],[Product ID]],Products[],4,0)</f>
        <v>18.7</v>
      </c>
      <c r="K3760" s="1">
        <f>Sales[[#This Row],[Total Sales]]-Sales[[#This Row],[Cost price]]</f>
        <v>7288.75</v>
      </c>
      <c r="L3760" s="1" t="str">
        <f>TEXT(Sales[[#This Row],[Date and Time]],"dddd")</f>
        <v>Wednesday</v>
      </c>
      <c r="M3760" s="1" t="str">
        <f>TEXT(Sales[[#This Row],[Date and Time]],"mm")</f>
        <v>06</v>
      </c>
      <c r="N3760" s="10" t="str">
        <f>TEXT(Sales[[#This Row],[Date and Time]],"mmmm")</f>
        <v>June</v>
      </c>
    </row>
    <row r="3761" spans="1:14" x14ac:dyDescent="0.3">
      <c r="A3761" s="1" t="s">
        <v>7229</v>
      </c>
      <c r="B3761" s="2">
        <v>45395.750821759262</v>
      </c>
      <c r="C3761" s="1" t="s">
        <v>3428</v>
      </c>
      <c r="D3761" s="1" t="s">
        <v>373</v>
      </c>
      <c r="E3761" s="1" t="s">
        <v>3461</v>
      </c>
      <c r="F3761" s="1" t="s">
        <v>3462</v>
      </c>
      <c r="G3761" s="1">
        <v>459.63</v>
      </c>
      <c r="H3761" s="1">
        <v>7</v>
      </c>
      <c r="I3761" s="1">
        <f>Sales[[#This Row],[Selling Price]]*H3761</f>
        <v>3217.41</v>
      </c>
      <c r="J3761" s="1">
        <f>VLOOKUP(Sales[[#This Row],[Product ID]],Products[],4,0)</f>
        <v>742.32</v>
      </c>
      <c r="K3761" s="1">
        <f>Sales[[#This Row],[Total Sales]]-Sales[[#This Row],[Cost price]]</f>
        <v>2475.0899999999997</v>
      </c>
      <c r="L3761" s="1" t="str">
        <f>TEXT(Sales[[#This Row],[Date and Time]],"dddd")</f>
        <v>Saturday</v>
      </c>
      <c r="M3761" s="1" t="str">
        <f>TEXT(Sales[[#This Row],[Date and Time]],"mm")</f>
        <v>04</v>
      </c>
      <c r="N3761" s="10" t="str">
        <f>TEXT(Sales[[#This Row],[Date and Time]],"mmmm")</f>
        <v>April</v>
      </c>
    </row>
    <row r="3762" spans="1:14" x14ac:dyDescent="0.3">
      <c r="A3762" s="1" t="s">
        <v>7230</v>
      </c>
      <c r="B3762" s="2">
        <v>45567.347418981481</v>
      </c>
      <c r="C3762" s="1" t="s">
        <v>3445</v>
      </c>
      <c r="D3762" s="1" t="s">
        <v>252</v>
      </c>
      <c r="E3762" s="1" t="s">
        <v>3479</v>
      </c>
      <c r="F3762" s="1" t="s">
        <v>3472</v>
      </c>
      <c r="G3762" s="1">
        <v>1086.68</v>
      </c>
      <c r="H3762" s="1">
        <v>1</v>
      </c>
      <c r="I3762" s="1">
        <f>Sales[[#This Row],[Selling Price]]*H3762</f>
        <v>1086.68</v>
      </c>
      <c r="J3762" s="1">
        <f>VLOOKUP(Sales[[#This Row],[Product ID]],Products[],4,0)</f>
        <v>154.76</v>
      </c>
      <c r="K3762" s="1">
        <f>Sales[[#This Row],[Total Sales]]-Sales[[#This Row],[Cost price]]</f>
        <v>931.92000000000007</v>
      </c>
      <c r="L3762" s="1" t="str">
        <f>TEXT(Sales[[#This Row],[Date and Time]],"dddd")</f>
        <v>Wednesday</v>
      </c>
      <c r="M3762" s="1" t="str">
        <f>TEXT(Sales[[#This Row],[Date and Time]],"mm")</f>
        <v>10</v>
      </c>
      <c r="N3762" s="10" t="str">
        <f>TEXT(Sales[[#This Row],[Date and Time]],"mmmm")</f>
        <v>October</v>
      </c>
    </row>
    <row r="3763" spans="1:14" x14ac:dyDescent="0.3">
      <c r="A3763" s="1" t="s">
        <v>7231</v>
      </c>
      <c r="B3763" s="2">
        <v>45493.263460648152</v>
      </c>
      <c r="C3763" s="1" t="s">
        <v>3320</v>
      </c>
      <c r="D3763" s="1" t="s">
        <v>950</v>
      </c>
      <c r="E3763" s="1" t="s">
        <v>3461</v>
      </c>
      <c r="F3763" s="1" t="s">
        <v>3472</v>
      </c>
      <c r="G3763" s="1">
        <v>1013.97</v>
      </c>
      <c r="H3763" s="1">
        <v>1</v>
      </c>
      <c r="I3763" s="1">
        <f>Sales[[#This Row],[Selling Price]]*H3763</f>
        <v>1013.97</v>
      </c>
      <c r="J3763" s="1">
        <f>VLOOKUP(Sales[[#This Row],[Product ID]],Products[],4,0)</f>
        <v>878.74</v>
      </c>
      <c r="K3763" s="1">
        <f>Sales[[#This Row],[Total Sales]]-Sales[[#This Row],[Cost price]]</f>
        <v>135.23000000000002</v>
      </c>
      <c r="L3763" s="1" t="str">
        <f>TEXT(Sales[[#This Row],[Date and Time]],"dddd")</f>
        <v>Saturday</v>
      </c>
      <c r="M3763" s="1" t="str">
        <f>TEXT(Sales[[#This Row],[Date and Time]],"mm")</f>
        <v>07</v>
      </c>
      <c r="N3763" s="10" t="str">
        <f>TEXT(Sales[[#This Row],[Date and Time]],"mmmm")</f>
        <v>July</v>
      </c>
    </row>
    <row r="3764" spans="1:14" x14ac:dyDescent="0.3">
      <c r="A3764" s="1" t="s">
        <v>7232</v>
      </c>
      <c r="B3764" s="2">
        <v>45304.132870370369</v>
      </c>
      <c r="C3764" s="1" t="s">
        <v>3291</v>
      </c>
      <c r="D3764" s="1" t="s">
        <v>1819</v>
      </c>
      <c r="E3764" s="1" t="s">
        <v>3464</v>
      </c>
      <c r="F3764" s="1" t="s">
        <v>3472</v>
      </c>
      <c r="G3764" s="1">
        <v>1339.71</v>
      </c>
      <c r="H3764" s="1">
        <v>4</v>
      </c>
      <c r="I3764" s="1">
        <f>Sales[[#This Row],[Selling Price]]*H3764</f>
        <v>5358.84</v>
      </c>
      <c r="J3764" s="1">
        <f>VLOOKUP(Sales[[#This Row],[Product ID]],Products[],4,0)</f>
        <v>352.83</v>
      </c>
      <c r="K3764" s="1">
        <f>Sales[[#This Row],[Total Sales]]-Sales[[#This Row],[Cost price]]</f>
        <v>5006.01</v>
      </c>
      <c r="L3764" s="1" t="str">
        <f>TEXT(Sales[[#This Row],[Date and Time]],"dddd")</f>
        <v>Saturday</v>
      </c>
      <c r="M3764" s="1" t="str">
        <f>TEXT(Sales[[#This Row],[Date and Time]],"mm")</f>
        <v>01</v>
      </c>
      <c r="N3764" s="10" t="str">
        <f>TEXT(Sales[[#This Row],[Date and Time]],"mmmm")</f>
        <v>January</v>
      </c>
    </row>
    <row r="3765" spans="1:14" x14ac:dyDescent="0.3">
      <c r="A3765" s="1" t="s">
        <v>7233</v>
      </c>
      <c r="B3765" s="2">
        <v>45403.993125000001</v>
      </c>
      <c r="C3765" s="1" t="s">
        <v>3323</v>
      </c>
      <c r="D3765" s="1" t="s">
        <v>1911</v>
      </c>
      <c r="E3765" s="1" t="s">
        <v>3461</v>
      </c>
      <c r="F3765" s="1" t="s">
        <v>3467</v>
      </c>
      <c r="G3765" s="1">
        <v>1805.5</v>
      </c>
      <c r="H3765" s="1">
        <v>3</v>
      </c>
      <c r="I3765" s="1">
        <f>Sales[[#This Row],[Selling Price]]*H3765</f>
        <v>5416.5</v>
      </c>
      <c r="J3765" s="1">
        <f>VLOOKUP(Sales[[#This Row],[Product ID]],Products[],4,0)</f>
        <v>942.34</v>
      </c>
      <c r="K3765" s="1">
        <f>Sales[[#This Row],[Total Sales]]-Sales[[#This Row],[Cost price]]</f>
        <v>4474.16</v>
      </c>
      <c r="L3765" s="1" t="str">
        <f>TEXT(Sales[[#This Row],[Date and Time]],"dddd")</f>
        <v>Sunday</v>
      </c>
      <c r="M3765" s="1" t="str">
        <f>TEXT(Sales[[#This Row],[Date and Time]],"mm")</f>
        <v>04</v>
      </c>
      <c r="N3765" s="10" t="str">
        <f>TEXT(Sales[[#This Row],[Date and Time]],"mmmm")</f>
        <v>April</v>
      </c>
    </row>
    <row r="3766" spans="1:14" x14ac:dyDescent="0.3">
      <c r="A3766" s="1" t="s">
        <v>7234</v>
      </c>
      <c r="B3766" s="2">
        <v>45334.740567129629</v>
      </c>
      <c r="C3766" s="1" t="s">
        <v>3368</v>
      </c>
      <c r="D3766" s="1" t="s">
        <v>1781</v>
      </c>
      <c r="E3766" s="1" t="s">
        <v>3464</v>
      </c>
      <c r="F3766" s="1" t="s">
        <v>3469</v>
      </c>
      <c r="G3766" s="1">
        <v>936.11</v>
      </c>
      <c r="H3766" s="1">
        <v>9</v>
      </c>
      <c r="I3766" s="1">
        <f>Sales[[#This Row],[Selling Price]]*H3766</f>
        <v>8424.99</v>
      </c>
      <c r="J3766" s="1">
        <f>VLOOKUP(Sales[[#This Row],[Product ID]],Products[],4,0)</f>
        <v>197.58</v>
      </c>
      <c r="K3766" s="1">
        <f>Sales[[#This Row],[Total Sales]]-Sales[[#This Row],[Cost price]]</f>
        <v>8227.41</v>
      </c>
      <c r="L3766" s="1" t="str">
        <f>TEXT(Sales[[#This Row],[Date and Time]],"dddd")</f>
        <v>Monday</v>
      </c>
      <c r="M3766" s="1" t="str">
        <f>TEXT(Sales[[#This Row],[Date and Time]],"mm")</f>
        <v>02</v>
      </c>
      <c r="N3766" s="10" t="str">
        <f>TEXT(Sales[[#This Row],[Date and Time]],"mmmm")</f>
        <v>February</v>
      </c>
    </row>
    <row r="3767" spans="1:14" x14ac:dyDescent="0.3">
      <c r="A3767" s="1" t="s">
        <v>7235</v>
      </c>
      <c r="B3767" s="2">
        <v>45606.309571759259</v>
      </c>
      <c r="C3767" s="1" t="s">
        <v>3372</v>
      </c>
      <c r="D3767" s="1" t="s">
        <v>2248</v>
      </c>
      <c r="E3767" s="1" t="s">
        <v>3466</v>
      </c>
      <c r="F3767" s="1" t="s">
        <v>3472</v>
      </c>
      <c r="G3767" s="1">
        <v>396.19</v>
      </c>
      <c r="H3767" s="1">
        <v>4</v>
      </c>
      <c r="I3767" s="1">
        <f>Sales[[#This Row],[Selling Price]]*H3767</f>
        <v>1584.76</v>
      </c>
      <c r="J3767" s="1">
        <f>VLOOKUP(Sales[[#This Row],[Product ID]],Products[],4,0)</f>
        <v>415.38</v>
      </c>
      <c r="K3767" s="1">
        <f>Sales[[#This Row],[Total Sales]]-Sales[[#This Row],[Cost price]]</f>
        <v>1169.3800000000001</v>
      </c>
      <c r="L3767" s="1" t="str">
        <f>TEXT(Sales[[#This Row],[Date and Time]],"dddd")</f>
        <v>Sunday</v>
      </c>
      <c r="M3767" s="1" t="str">
        <f>TEXT(Sales[[#This Row],[Date and Time]],"mm")</f>
        <v>11</v>
      </c>
      <c r="N3767" s="10" t="str">
        <f>TEXT(Sales[[#This Row],[Date and Time]],"mmmm")</f>
        <v>November</v>
      </c>
    </row>
    <row r="3768" spans="1:14" x14ac:dyDescent="0.3">
      <c r="A3768" s="1" t="s">
        <v>7236</v>
      </c>
      <c r="B3768" s="2">
        <v>45488.144837962966</v>
      </c>
      <c r="C3768" s="1" t="s">
        <v>3363</v>
      </c>
      <c r="D3768" s="1" t="s">
        <v>3017</v>
      </c>
      <c r="E3768" s="1" t="s">
        <v>3461</v>
      </c>
      <c r="F3768" s="1" t="s">
        <v>3467</v>
      </c>
      <c r="G3768" s="1">
        <v>1373.08</v>
      </c>
      <c r="H3768" s="1">
        <v>10</v>
      </c>
      <c r="I3768" s="1">
        <f>Sales[[#This Row],[Selling Price]]*H3768</f>
        <v>13730.8</v>
      </c>
      <c r="J3768" s="1">
        <f>VLOOKUP(Sales[[#This Row],[Product ID]],Products[],4,0)</f>
        <v>678.93</v>
      </c>
      <c r="K3768" s="1">
        <f>Sales[[#This Row],[Total Sales]]-Sales[[#This Row],[Cost price]]</f>
        <v>13051.869999999999</v>
      </c>
      <c r="L3768" s="1" t="str">
        <f>TEXT(Sales[[#This Row],[Date and Time]],"dddd")</f>
        <v>Monday</v>
      </c>
      <c r="M3768" s="1" t="str">
        <f>TEXT(Sales[[#This Row],[Date and Time]],"mm")</f>
        <v>07</v>
      </c>
      <c r="N3768" s="10" t="str">
        <f>TEXT(Sales[[#This Row],[Date and Time]],"mmmm")</f>
        <v>July</v>
      </c>
    </row>
    <row r="3769" spans="1:14" x14ac:dyDescent="0.3">
      <c r="A3769" s="1" t="s">
        <v>7237</v>
      </c>
      <c r="B3769" s="2">
        <v>45310.416875000003</v>
      </c>
      <c r="C3769" s="1" t="s">
        <v>3237</v>
      </c>
      <c r="D3769" s="1" t="s">
        <v>2671</v>
      </c>
      <c r="E3769" s="1" t="s">
        <v>3479</v>
      </c>
      <c r="F3769" s="1" t="s">
        <v>3462</v>
      </c>
      <c r="G3769" s="1">
        <v>286.5</v>
      </c>
      <c r="H3769" s="1">
        <v>1</v>
      </c>
      <c r="I3769" s="1">
        <f>Sales[[#This Row],[Selling Price]]*H3769</f>
        <v>286.5</v>
      </c>
      <c r="J3769" s="1">
        <f>VLOOKUP(Sales[[#This Row],[Product ID]],Products[],4,0)</f>
        <v>481</v>
      </c>
      <c r="K3769" s="1">
        <f>Sales[[#This Row],[Total Sales]]-Sales[[#This Row],[Cost price]]</f>
        <v>-194.5</v>
      </c>
      <c r="L3769" s="1" t="str">
        <f>TEXT(Sales[[#This Row],[Date and Time]],"dddd")</f>
        <v>Friday</v>
      </c>
      <c r="M3769" s="1" t="str">
        <f>TEXT(Sales[[#This Row],[Date and Time]],"mm")</f>
        <v>01</v>
      </c>
      <c r="N3769" s="10" t="str">
        <f>TEXT(Sales[[#This Row],[Date and Time]],"mmmm")</f>
        <v>January</v>
      </c>
    </row>
    <row r="3770" spans="1:14" x14ac:dyDescent="0.3">
      <c r="A3770" s="1" t="s">
        <v>7238</v>
      </c>
      <c r="B3770" s="2">
        <v>45297.699444444443</v>
      </c>
      <c r="C3770" s="1" t="s">
        <v>3321</v>
      </c>
      <c r="D3770" s="1" t="s">
        <v>2865</v>
      </c>
      <c r="E3770" s="1" t="s">
        <v>3471</v>
      </c>
      <c r="F3770" s="1" t="s">
        <v>3469</v>
      </c>
      <c r="G3770" s="1">
        <v>749.5</v>
      </c>
      <c r="H3770" s="1">
        <v>4</v>
      </c>
      <c r="I3770" s="1">
        <f>Sales[[#This Row],[Selling Price]]*H3770</f>
        <v>2998</v>
      </c>
      <c r="J3770" s="1">
        <f>VLOOKUP(Sales[[#This Row],[Product ID]],Products[],4,0)</f>
        <v>57.64</v>
      </c>
      <c r="K3770" s="1">
        <f>Sales[[#This Row],[Total Sales]]-Sales[[#This Row],[Cost price]]</f>
        <v>2940.36</v>
      </c>
      <c r="L3770" s="1" t="str">
        <f>TEXT(Sales[[#This Row],[Date and Time]],"dddd")</f>
        <v>Saturday</v>
      </c>
      <c r="M3770" s="1" t="str">
        <f>TEXT(Sales[[#This Row],[Date and Time]],"mm")</f>
        <v>01</v>
      </c>
      <c r="N3770" s="10" t="str">
        <f>TEXT(Sales[[#This Row],[Date and Time]],"mmmm")</f>
        <v>January</v>
      </c>
    </row>
    <row r="3771" spans="1:14" x14ac:dyDescent="0.3">
      <c r="A3771" s="1" t="s">
        <v>7239</v>
      </c>
      <c r="B3771" s="2">
        <v>45346.720671296294</v>
      </c>
      <c r="C3771" s="1" t="s">
        <v>3436</v>
      </c>
      <c r="D3771" s="1" t="s">
        <v>449</v>
      </c>
      <c r="E3771" s="1" t="s">
        <v>3471</v>
      </c>
      <c r="F3771" s="1" t="s">
        <v>3469</v>
      </c>
      <c r="G3771" s="1">
        <v>877.63</v>
      </c>
      <c r="H3771" s="1">
        <v>9</v>
      </c>
      <c r="I3771" s="1">
        <f>Sales[[#This Row],[Selling Price]]*H3771</f>
        <v>7898.67</v>
      </c>
      <c r="J3771" s="1">
        <f>VLOOKUP(Sales[[#This Row],[Product ID]],Products[],4,0)</f>
        <v>839.9</v>
      </c>
      <c r="K3771" s="1">
        <f>Sales[[#This Row],[Total Sales]]-Sales[[#This Row],[Cost price]]</f>
        <v>7058.77</v>
      </c>
      <c r="L3771" s="1" t="str">
        <f>TEXT(Sales[[#This Row],[Date and Time]],"dddd")</f>
        <v>Saturday</v>
      </c>
      <c r="M3771" s="1" t="str">
        <f>TEXT(Sales[[#This Row],[Date and Time]],"mm")</f>
        <v>02</v>
      </c>
      <c r="N3771" s="10" t="str">
        <f>TEXT(Sales[[#This Row],[Date and Time]],"mmmm")</f>
        <v>February</v>
      </c>
    </row>
    <row r="3772" spans="1:14" x14ac:dyDescent="0.3">
      <c r="A3772" s="1" t="s">
        <v>7240</v>
      </c>
      <c r="B3772" s="2">
        <v>45365.03502314815</v>
      </c>
      <c r="C3772" s="1" t="s">
        <v>3266</v>
      </c>
      <c r="D3772" s="1" t="s">
        <v>798</v>
      </c>
      <c r="E3772" s="1" t="s">
        <v>3471</v>
      </c>
      <c r="F3772" s="1" t="s">
        <v>3462</v>
      </c>
      <c r="G3772" s="1">
        <v>754.88</v>
      </c>
      <c r="H3772" s="1">
        <v>4</v>
      </c>
      <c r="I3772" s="1">
        <f>Sales[[#This Row],[Selling Price]]*H3772</f>
        <v>3019.52</v>
      </c>
      <c r="J3772" s="1">
        <f>VLOOKUP(Sales[[#This Row],[Product ID]],Products[],4,0)</f>
        <v>42.41</v>
      </c>
      <c r="K3772" s="1">
        <f>Sales[[#This Row],[Total Sales]]-Sales[[#This Row],[Cost price]]</f>
        <v>2977.11</v>
      </c>
      <c r="L3772" s="1" t="str">
        <f>TEXT(Sales[[#This Row],[Date and Time]],"dddd")</f>
        <v>Thursday</v>
      </c>
      <c r="M3772" s="1" t="str">
        <f>TEXT(Sales[[#This Row],[Date and Time]],"mm")</f>
        <v>03</v>
      </c>
      <c r="N3772" s="10" t="str">
        <f>TEXT(Sales[[#This Row],[Date and Time]],"mmmm")</f>
        <v>March</v>
      </c>
    </row>
    <row r="3773" spans="1:14" x14ac:dyDescent="0.3">
      <c r="A3773" s="1" t="s">
        <v>7241</v>
      </c>
      <c r="B3773" s="2">
        <v>45540.612627314818</v>
      </c>
      <c r="C3773" s="1" t="s">
        <v>3375</v>
      </c>
      <c r="D3773" s="1" t="s">
        <v>769</v>
      </c>
      <c r="E3773" s="1" t="s">
        <v>3461</v>
      </c>
      <c r="F3773" s="1" t="s">
        <v>3462</v>
      </c>
      <c r="G3773" s="1">
        <v>493.26</v>
      </c>
      <c r="H3773" s="1">
        <v>4</v>
      </c>
      <c r="I3773" s="1">
        <f>Sales[[#This Row],[Selling Price]]*H3773</f>
        <v>1973.04</v>
      </c>
      <c r="J3773" s="1">
        <f>VLOOKUP(Sales[[#This Row],[Product ID]],Products[],4,0)</f>
        <v>574.14</v>
      </c>
      <c r="K3773" s="1">
        <f>Sales[[#This Row],[Total Sales]]-Sales[[#This Row],[Cost price]]</f>
        <v>1398.9</v>
      </c>
      <c r="L3773" s="1" t="str">
        <f>TEXT(Sales[[#This Row],[Date and Time]],"dddd")</f>
        <v>Thursday</v>
      </c>
      <c r="M3773" s="1" t="str">
        <f>TEXT(Sales[[#This Row],[Date and Time]],"mm")</f>
        <v>09</v>
      </c>
      <c r="N3773" s="10" t="str">
        <f>TEXT(Sales[[#This Row],[Date and Time]],"mmmm")</f>
        <v>September</v>
      </c>
    </row>
    <row r="3774" spans="1:14" x14ac:dyDescent="0.3">
      <c r="A3774" s="1" t="s">
        <v>7242</v>
      </c>
      <c r="B3774" s="2">
        <v>45294.707673611112</v>
      </c>
      <c r="C3774" s="1" t="s">
        <v>3321</v>
      </c>
      <c r="D3774" s="1" t="s">
        <v>2922</v>
      </c>
      <c r="E3774" s="1" t="s">
        <v>3479</v>
      </c>
      <c r="F3774" s="1" t="s">
        <v>3476</v>
      </c>
      <c r="G3774" s="1">
        <v>1902.52</v>
      </c>
      <c r="H3774" s="1">
        <v>1</v>
      </c>
      <c r="I3774" s="1">
        <f>Sales[[#This Row],[Selling Price]]*H3774</f>
        <v>1902.52</v>
      </c>
      <c r="J3774" s="1">
        <f>VLOOKUP(Sales[[#This Row],[Product ID]],Products[],4,0)</f>
        <v>57.64</v>
      </c>
      <c r="K3774" s="1">
        <f>Sales[[#This Row],[Total Sales]]-Sales[[#This Row],[Cost price]]</f>
        <v>1844.8799999999999</v>
      </c>
      <c r="L3774" s="1" t="str">
        <f>TEXT(Sales[[#This Row],[Date and Time]],"dddd")</f>
        <v>Wednesday</v>
      </c>
      <c r="M3774" s="1" t="str">
        <f>TEXT(Sales[[#This Row],[Date and Time]],"mm")</f>
        <v>01</v>
      </c>
      <c r="N3774" s="10" t="str">
        <f>TEXT(Sales[[#This Row],[Date and Time]],"mmmm")</f>
        <v>January</v>
      </c>
    </row>
    <row r="3775" spans="1:14" x14ac:dyDescent="0.3">
      <c r="A3775" s="1" t="s">
        <v>7243</v>
      </c>
      <c r="B3775" s="2">
        <v>45359.575995370367</v>
      </c>
      <c r="C3775" s="1" t="s">
        <v>3386</v>
      </c>
      <c r="D3775" s="1" t="s">
        <v>1796</v>
      </c>
      <c r="E3775" s="1" t="s">
        <v>3464</v>
      </c>
      <c r="F3775" s="1" t="s">
        <v>3476</v>
      </c>
      <c r="G3775" s="1">
        <v>908.85</v>
      </c>
      <c r="H3775" s="1">
        <v>1</v>
      </c>
      <c r="I3775" s="1">
        <f>Sales[[#This Row],[Selling Price]]*H3775</f>
        <v>908.85</v>
      </c>
      <c r="J3775" s="1">
        <f>VLOOKUP(Sales[[#This Row],[Product ID]],Products[],4,0)</f>
        <v>751.27</v>
      </c>
      <c r="K3775" s="1">
        <f>Sales[[#This Row],[Total Sales]]-Sales[[#This Row],[Cost price]]</f>
        <v>157.58000000000004</v>
      </c>
      <c r="L3775" s="1" t="str">
        <f>TEXT(Sales[[#This Row],[Date and Time]],"dddd")</f>
        <v>Friday</v>
      </c>
      <c r="M3775" s="1" t="str">
        <f>TEXT(Sales[[#This Row],[Date and Time]],"mm")</f>
        <v>03</v>
      </c>
      <c r="N3775" s="10" t="str">
        <f>TEXT(Sales[[#This Row],[Date and Time]],"mmmm")</f>
        <v>March</v>
      </c>
    </row>
    <row r="3776" spans="1:14" x14ac:dyDescent="0.3">
      <c r="A3776" s="1" t="s">
        <v>7244</v>
      </c>
      <c r="B3776" s="2">
        <v>45420.722754629627</v>
      </c>
      <c r="C3776" s="1" t="s">
        <v>3354</v>
      </c>
      <c r="D3776" s="1" t="s">
        <v>925</v>
      </c>
      <c r="E3776" s="1" t="s">
        <v>3479</v>
      </c>
      <c r="F3776" s="1" t="s">
        <v>3467</v>
      </c>
      <c r="G3776" s="1">
        <v>1627.1</v>
      </c>
      <c r="H3776" s="1">
        <v>8</v>
      </c>
      <c r="I3776" s="1">
        <f>Sales[[#This Row],[Selling Price]]*H3776</f>
        <v>13016.8</v>
      </c>
      <c r="J3776" s="1">
        <f>VLOOKUP(Sales[[#This Row],[Product ID]],Products[],4,0)</f>
        <v>294.83</v>
      </c>
      <c r="K3776" s="1">
        <f>Sales[[#This Row],[Total Sales]]-Sales[[#This Row],[Cost price]]</f>
        <v>12721.97</v>
      </c>
      <c r="L3776" s="1" t="str">
        <f>TEXT(Sales[[#This Row],[Date and Time]],"dddd")</f>
        <v>Wednesday</v>
      </c>
      <c r="M3776" s="1" t="str">
        <f>TEXT(Sales[[#This Row],[Date and Time]],"mm")</f>
        <v>05</v>
      </c>
      <c r="N3776" s="10" t="str">
        <f>TEXT(Sales[[#This Row],[Date and Time]],"mmmm")</f>
        <v>May</v>
      </c>
    </row>
    <row r="3777" spans="1:14" x14ac:dyDescent="0.3">
      <c r="A3777" s="1" t="s">
        <v>7245</v>
      </c>
      <c r="B3777" s="2">
        <v>45394.384363425925</v>
      </c>
      <c r="C3777" s="1" t="s">
        <v>3364</v>
      </c>
      <c r="D3777" s="1" t="s">
        <v>3118</v>
      </c>
      <c r="E3777" s="1" t="s">
        <v>3464</v>
      </c>
      <c r="F3777" s="1" t="s">
        <v>3472</v>
      </c>
      <c r="G3777" s="1">
        <v>79.7</v>
      </c>
      <c r="H3777" s="1">
        <v>3</v>
      </c>
      <c r="I3777" s="1">
        <f>Sales[[#This Row],[Selling Price]]*H3777</f>
        <v>239.10000000000002</v>
      </c>
      <c r="J3777" s="1">
        <f>VLOOKUP(Sales[[#This Row],[Product ID]],Products[],4,0)</f>
        <v>771.88</v>
      </c>
      <c r="K3777" s="1">
        <f>Sales[[#This Row],[Total Sales]]-Sales[[#This Row],[Cost price]]</f>
        <v>-532.78</v>
      </c>
      <c r="L3777" s="1" t="str">
        <f>TEXT(Sales[[#This Row],[Date and Time]],"dddd")</f>
        <v>Friday</v>
      </c>
      <c r="M3777" s="1" t="str">
        <f>TEXT(Sales[[#This Row],[Date and Time]],"mm")</f>
        <v>04</v>
      </c>
      <c r="N3777" s="10" t="str">
        <f>TEXT(Sales[[#This Row],[Date and Time]],"mmmm")</f>
        <v>April</v>
      </c>
    </row>
    <row r="3778" spans="1:14" x14ac:dyDescent="0.3">
      <c r="A3778" s="1" t="s">
        <v>7246</v>
      </c>
      <c r="B3778" s="2">
        <v>45361.146307870367</v>
      </c>
      <c r="C3778" s="1" t="s">
        <v>3445</v>
      </c>
      <c r="D3778" s="1" t="s">
        <v>1320</v>
      </c>
      <c r="E3778" s="1" t="s">
        <v>3466</v>
      </c>
      <c r="F3778" s="1" t="s">
        <v>3469</v>
      </c>
      <c r="G3778" s="1">
        <v>1141.31</v>
      </c>
      <c r="H3778" s="1">
        <v>2</v>
      </c>
      <c r="I3778" s="1">
        <f>Sales[[#This Row],[Selling Price]]*H3778</f>
        <v>2282.62</v>
      </c>
      <c r="J3778" s="1">
        <f>VLOOKUP(Sales[[#This Row],[Product ID]],Products[],4,0)</f>
        <v>154.76</v>
      </c>
      <c r="K3778" s="1">
        <f>Sales[[#This Row],[Total Sales]]-Sales[[#This Row],[Cost price]]</f>
        <v>2127.8599999999997</v>
      </c>
      <c r="L3778" s="1" t="str">
        <f>TEXT(Sales[[#This Row],[Date and Time]],"dddd")</f>
        <v>Sunday</v>
      </c>
      <c r="M3778" s="1" t="str">
        <f>TEXT(Sales[[#This Row],[Date and Time]],"mm")</f>
        <v>03</v>
      </c>
      <c r="N3778" s="10" t="str">
        <f>TEXT(Sales[[#This Row],[Date and Time]],"mmmm")</f>
        <v>March</v>
      </c>
    </row>
    <row r="3779" spans="1:14" x14ac:dyDescent="0.3">
      <c r="A3779" s="1" t="s">
        <v>7247</v>
      </c>
      <c r="B3779" s="2">
        <v>45434.199849537035</v>
      </c>
      <c r="C3779" s="1" t="s">
        <v>3349</v>
      </c>
      <c r="D3779" s="1" t="s">
        <v>1656</v>
      </c>
      <c r="E3779" s="1" t="s">
        <v>3479</v>
      </c>
      <c r="F3779" s="1" t="s">
        <v>3462</v>
      </c>
      <c r="G3779" s="1">
        <v>1588.66</v>
      </c>
      <c r="H3779" s="1">
        <v>2</v>
      </c>
      <c r="I3779" s="1">
        <f>Sales[[#This Row],[Selling Price]]*H3779</f>
        <v>3177.32</v>
      </c>
      <c r="J3779" s="1">
        <f>VLOOKUP(Sales[[#This Row],[Product ID]],Products[],4,0)</f>
        <v>746.04</v>
      </c>
      <c r="K3779" s="1">
        <f>Sales[[#This Row],[Total Sales]]-Sales[[#This Row],[Cost price]]</f>
        <v>2431.2800000000002</v>
      </c>
      <c r="L3779" s="1" t="str">
        <f>TEXT(Sales[[#This Row],[Date and Time]],"dddd")</f>
        <v>Wednesday</v>
      </c>
      <c r="M3779" s="1" t="str">
        <f>TEXT(Sales[[#This Row],[Date and Time]],"mm")</f>
        <v>05</v>
      </c>
      <c r="N3779" s="10" t="str">
        <f>TEXT(Sales[[#This Row],[Date and Time]],"mmmm")</f>
        <v>May</v>
      </c>
    </row>
    <row r="3780" spans="1:14" x14ac:dyDescent="0.3">
      <c r="A3780" s="1" t="s">
        <v>7248</v>
      </c>
      <c r="B3780" s="2">
        <v>45407.957106481481</v>
      </c>
      <c r="C3780" s="1" t="s">
        <v>3363</v>
      </c>
      <c r="D3780" s="1" t="s">
        <v>805</v>
      </c>
      <c r="E3780" s="1" t="s">
        <v>3471</v>
      </c>
      <c r="F3780" s="1" t="s">
        <v>3469</v>
      </c>
      <c r="G3780" s="1">
        <v>1530.7</v>
      </c>
      <c r="H3780" s="1">
        <v>6</v>
      </c>
      <c r="I3780" s="1">
        <f>Sales[[#This Row],[Selling Price]]*H3780</f>
        <v>9184.2000000000007</v>
      </c>
      <c r="J3780" s="1">
        <f>VLOOKUP(Sales[[#This Row],[Product ID]],Products[],4,0)</f>
        <v>678.93</v>
      </c>
      <c r="K3780" s="1">
        <f>Sales[[#This Row],[Total Sales]]-Sales[[#This Row],[Cost price]]</f>
        <v>8505.27</v>
      </c>
      <c r="L3780" s="1" t="str">
        <f>TEXT(Sales[[#This Row],[Date and Time]],"dddd")</f>
        <v>Thursday</v>
      </c>
      <c r="M3780" s="1" t="str">
        <f>TEXT(Sales[[#This Row],[Date and Time]],"mm")</f>
        <v>04</v>
      </c>
      <c r="N3780" s="10" t="str">
        <f>TEXT(Sales[[#This Row],[Date and Time]],"mmmm")</f>
        <v>April</v>
      </c>
    </row>
    <row r="3781" spans="1:14" x14ac:dyDescent="0.3">
      <c r="A3781" s="1" t="s">
        <v>7249</v>
      </c>
      <c r="B3781" s="2">
        <v>45429.743321759262</v>
      </c>
      <c r="C3781" s="1" t="s">
        <v>3385</v>
      </c>
      <c r="D3781" s="1" t="s">
        <v>2013</v>
      </c>
      <c r="E3781" s="1" t="s">
        <v>3479</v>
      </c>
      <c r="F3781" s="1" t="s">
        <v>3467</v>
      </c>
      <c r="G3781" s="1">
        <v>1152.79</v>
      </c>
      <c r="H3781" s="1">
        <v>3</v>
      </c>
      <c r="I3781" s="1">
        <f>Sales[[#This Row],[Selling Price]]*H3781</f>
        <v>3458.37</v>
      </c>
      <c r="J3781" s="1">
        <f>VLOOKUP(Sales[[#This Row],[Product ID]],Products[],4,0)</f>
        <v>28.1</v>
      </c>
      <c r="K3781" s="1">
        <f>Sales[[#This Row],[Total Sales]]-Sales[[#This Row],[Cost price]]</f>
        <v>3430.27</v>
      </c>
      <c r="L3781" s="1" t="str">
        <f>TEXT(Sales[[#This Row],[Date and Time]],"dddd")</f>
        <v>Friday</v>
      </c>
      <c r="M3781" s="1" t="str">
        <f>TEXT(Sales[[#This Row],[Date and Time]],"mm")</f>
        <v>05</v>
      </c>
      <c r="N3781" s="10" t="str">
        <f>TEXT(Sales[[#This Row],[Date and Time]],"mmmm")</f>
        <v>May</v>
      </c>
    </row>
    <row r="3782" spans="1:14" x14ac:dyDescent="0.3">
      <c r="A3782" s="1" t="s">
        <v>7250</v>
      </c>
      <c r="B3782" s="2">
        <v>45344.407939814817</v>
      </c>
      <c r="C3782" s="1" t="s">
        <v>3365</v>
      </c>
      <c r="D3782" s="1" t="s">
        <v>2981</v>
      </c>
      <c r="E3782" s="1" t="s">
        <v>3479</v>
      </c>
      <c r="F3782" s="1" t="s">
        <v>3462</v>
      </c>
      <c r="G3782" s="1">
        <v>1732.85</v>
      </c>
      <c r="H3782" s="1">
        <v>6</v>
      </c>
      <c r="I3782" s="1">
        <f>Sales[[#This Row],[Selling Price]]*H3782</f>
        <v>10397.099999999999</v>
      </c>
      <c r="J3782" s="1">
        <f>VLOOKUP(Sales[[#This Row],[Product ID]],Products[],4,0)</f>
        <v>104.7</v>
      </c>
      <c r="K3782" s="1">
        <f>Sales[[#This Row],[Total Sales]]-Sales[[#This Row],[Cost price]]</f>
        <v>10292.399999999998</v>
      </c>
      <c r="L3782" s="1" t="str">
        <f>TEXT(Sales[[#This Row],[Date and Time]],"dddd")</f>
        <v>Thursday</v>
      </c>
      <c r="M3782" s="1" t="str">
        <f>TEXT(Sales[[#This Row],[Date and Time]],"mm")</f>
        <v>02</v>
      </c>
      <c r="N3782" s="10" t="str">
        <f>TEXT(Sales[[#This Row],[Date and Time]],"mmmm")</f>
        <v>February</v>
      </c>
    </row>
    <row r="3783" spans="1:14" x14ac:dyDescent="0.3">
      <c r="A3783" s="1" t="s">
        <v>7251</v>
      </c>
      <c r="B3783" s="2">
        <v>45349.802743055552</v>
      </c>
      <c r="C3783" s="1" t="s">
        <v>3440</v>
      </c>
      <c r="D3783" s="1" t="s">
        <v>2952</v>
      </c>
      <c r="E3783" s="1" t="s">
        <v>3464</v>
      </c>
      <c r="F3783" s="1" t="s">
        <v>3467</v>
      </c>
      <c r="G3783" s="1">
        <v>1566.84</v>
      </c>
      <c r="H3783" s="1">
        <v>1</v>
      </c>
      <c r="I3783" s="1">
        <f>Sales[[#This Row],[Selling Price]]*H3783</f>
        <v>1566.84</v>
      </c>
      <c r="J3783" s="1">
        <f>VLOOKUP(Sales[[#This Row],[Product ID]],Products[],4,0)</f>
        <v>117.5</v>
      </c>
      <c r="K3783" s="1">
        <f>Sales[[#This Row],[Total Sales]]-Sales[[#This Row],[Cost price]]</f>
        <v>1449.34</v>
      </c>
      <c r="L3783" s="1" t="str">
        <f>TEXT(Sales[[#This Row],[Date and Time]],"dddd")</f>
        <v>Tuesday</v>
      </c>
      <c r="M3783" s="1" t="str">
        <f>TEXT(Sales[[#This Row],[Date and Time]],"mm")</f>
        <v>02</v>
      </c>
      <c r="N3783" s="10" t="str">
        <f>TEXT(Sales[[#This Row],[Date and Time]],"mmmm")</f>
        <v>February</v>
      </c>
    </row>
    <row r="3784" spans="1:14" x14ac:dyDescent="0.3">
      <c r="A3784" s="1" t="s">
        <v>7252</v>
      </c>
      <c r="B3784" s="2">
        <v>45416.203946759262</v>
      </c>
      <c r="C3784" s="1" t="s">
        <v>3321</v>
      </c>
      <c r="D3784" s="1" t="s">
        <v>499</v>
      </c>
      <c r="E3784" s="1" t="s">
        <v>3461</v>
      </c>
      <c r="F3784" s="1" t="s">
        <v>3472</v>
      </c>
      <c r="G3784" s="1">
        <v>499.9</v>
      </c>
      <c r="H3784" s="1">
        <v>2</v>
      </c>
      <c r="I3784" s="1">
        <f>Sales[[#This Row],[Selling Price]]*H3784</f>
        <v>999.8</v>
      </c>
      <c r="J3784" s="1">
        <f>VLOOKUP(Sales[[#This Row],[Product ID]],Products[],4,0)</f>
        <v>57.64</v>
      </c>
      <c r="K3784" s="1">
        <f>Sales[[#This Row],[Total Sales]]-Sales[[#This Row],[Cost price]]</f>
        <v>942.16</v>
      </c>
      <c r="L3784" s="1" t="str">
        <f>TEXT(Sales[[#This Row],[Date and Time]],"dddd")</f>
        <v>Saturday</v>
      </c>
      <c r="M3784" s="1" t="str">
        <f>TEXT(Sales[[#This Row],[Date and Time]],"mm")</f>
        <v>05</v>
      </c>
      <c r="N3784" s="10" t="str">
        <f>TEXT(Sales[[#This Row],[Date and Time]],"mmmm")</f>
        <v>May</v>
      </c>
    </row>
    <row r="3785" spans="1:14" x14ac:dyDescent="0.3">
      <c r="A3785" s="1" t="s">
        <v>7253</v>
      </c>
      <c r="B3785" s="2">
        <v>45530.795208333337</v>
      </c>
      <c r="C3785" s="1" t="s">
        <v>3297</v>
      </c>
      <c r="D3785" s="1" t="s">
        <v>1641</v>
      </c>
      <c r="E3785" s="1" t="s">
        <v>3464</v>
      </c>
      <c r="F3785" s="1" t="s">
        <v>3462</v>
      </c>
      <c r="G3785" s="1">
        <v>421.52</v>
      </c>
      <c r="H3785" s="1">
        <v>9</v>
      </c>
      <c r="I3785" s="1">
        <f>Sales[[#This Row],[Selling Price]]*H3785</f>
        <v>3793.68</v>
      </c>
      <c r="J3785" s="1">
        <f>VLOOKUP(Sales[[#This Row],[Product ID]],Products[],4,0)</f>
        <v>821.78</v>
      </c>
      <c r="K3785" s="1">
        <f>Sales[[#This Row],[Total Sales]]-Sales[[#This Row],[Cost price]]</f>
        <v>2971.8999999999996</v>
      </c>
      <c r="L3785" s="1" t="str">
        <f>TEXT(Sales[[#This Row],[Date and Time]],"dddd")</f>
        <v>Monday</v>
      </c>
      <c r="M3785" s="1" t="str">
        <f>TEXT(Sales[[#This Row],[Date and Time]],"mm")</f>
        <v>08</v>
      </c>
      <c r="N3785" s="10" t="str">
        <f>TEXT(Sales[[#This Row],[Date and Time]],"mmmm")</f>
        <v>August</v>
      </c>
    </row>
    <row r="3786" spans="1:14" x14ac:dyDescent="0.3">
      <c r="A3786" s="1" t="s">
        <v>7254</v>
      </c>
      <c r="B3786" s="2">
        <v>45428.399525462963</v>
      </c>
      <c r="C3786" s="1" t="s">
        <v>3336</v>
      </c>
      <c r="D3786" s="1" t="s">
        <v>1410</v>
      </c>
      <c r="E3786" s="1" t="s">
        <v>3479</v>
      </c>
      <c r="F3786" s="1" t="s">
        <v>3472</v>
      </c>
      <c r="G3786" s="1">
        <v>951.73</v>
      </c>
      <c r="H3786" s="1">
        <v>6</v>
      </c>
      <c r="I3786" s="1">
        <f>Sales[[#This Row],[Selling Price]]*H3786</f>
        <v>5710.38</v>
      </c>
      <c r="J3786" s="1">
        <f>VLOOKUP(Sales[[#This Row],[Product ID]],Products[],4,0)</f>
        <v>970.96</v>
      </c>
      <c r="K3786" s="1">
        <f>Sales[[#This Row],[Total Sales]]-Sales[[#This Row],[Cost price]]</f>
        <v>4739.42</v>
      </c>
      <c r="L3786" s="1" t="str">
        <f>TEXT(Sales[[#This Row],[Date and Time]],"dddd")</f>
        <v>Thursday</v>
      </c>
      <c r="M3786" s="1" t="str">
        <f>TEXT(Sales[[#This Row],[Date and Time]],"mm")</f>
        <v>05</v>
      </c>
      <c r="N3786" s="10" t="str">
        <f>TEXT(Sales[[#This Row],[Date and Time]],"mmmm")</f>
        <v>May</v>
      </c>
    </row>
    <row r="3787" spans="1:14" x14ac:dyDescent="0.3">
      <c r="A3787" s="1" t="s">
        <v>7255</v>
      </c>
      <c r="B3787" s="2">
        <v>45417.903703703705</v>
      </c>
      <c r="C3787" s="1" t="s">
        <v>3298</v>
      </c>
      <c r="D3787" s="1" t="s">
        <v>2452</v>
      </c>
      <c r="E3787" s="1" t="s">
        <v>3461</v>
      </c>
      <c r="F3787" s="1" t="s">
        <v>3467</v>
      </c>
      <c r="G3787" s="1">
        <v>1303.43</v>
      </c>
      <c r="H3787" s="1">
        <v>4</v>
      </c>
      <c r="I3787" s="1">
        <f>Sales[[#This Row],[Selling Price]]*H3787</f>
        <v>5213.72</v>
      </c>
      <c r="J3787" s="1">
        <f>VLOOKUP(Sales[[#This Row],[Product ID]],Products[],4,0)</f>
        <v>965.14</v>
      </c>
      <c r="K3787" s="1">
        <f>Sales[[#This Row],[Total Sales]]-Sales[[#This Row],[Cost price]]</f>
        <v>4248.58</v>
      </c>
      <c r="L3787" s="1" t="str">
        <f>TEXT(Sales[[#This Row],[Date and Time]],"dddd")</f>
        <v>Sunday</v>
      </c>
      <c r="M3787" s="1" t="str">
        <f>TEXT(Sales[[#This Row],[Date and Time]],"mm")</f>
        <v>05</v>
      </c>
      <c r="N3787" s="10" t="str">
        <f>TEXT(Sales[[#This Row],[Date and Time]],"mmmm")</f>
        <v>May</v>
      </c>
    </row>
    <row r="3788" spans="1:14" x14ac:dyDescent="0.3">
      <c r="A3788" s="1" t="s">
        <v>7256</v>
      </c>
      <c r="B3788" s="2">
        <v>45302.93204861111</v>
      </c>
      <c r="C3788" s="1" t="s">
        <v>3356</v>
      </c>
      <c r="D3788" s="1" t="s">
        <v>1194</v>
      </c>
      <c r="E3788" s="1" t="s">
        <v>3464</v>
      </c>
      <c r="F3788" s="1" t="s">
        <v>3462</v>
      </c>
      <c r="G3788" s="1">
        <v>49.78</v>
      </c>
      <c r="H3788" s="1">
        <v>3</v>
      </c>
      <c r="I3788" s="1">
        <f>Sales[[#This Row],[Selling Price]]*H3788</f>
        <v>149.34</v>
      </c>
      <c r="J3788" s="1">
        <f>VLOOKUP(Sales[[#This Row],[Product ID]],Products[],4,0)</f>
        <v>310.20999999999998</v>
      </c>
      <c r="K3788" s="1">
        <f>Sales[[#This Row],[Total Sales]]-Sales[[#This Row],[Cost price]]</f>
        <v>-160.86999999999998</v>
      </c>
      <c r="L3788" s="1" t="str">
        <f>TEXT(Sales[[#This Row],[Date and Time]],"dddd")</f>
        <v>Thursday</v>
      </c>
      <c r="M3788" s="1" t="str">
        <f>TEXT(Sales[[#This Row],[Date and Time]],"mm")</f>
        <v>01</v>
      </c>
      <c r="N3788" s="10" t="str">
        <f>TEXT(Sales[[#This Row],[Date and Time]],"mmmm")</f>
        <v>January</v>
      </c>
    </row>
    <row r="3789" spans="1:14" x14ac:dyDescent="0.3">
      <c r="A3789" s="1" t="s">
        <v>7257</v>
      </c>
      <c r="B3789" s="2">
        <v>45388.228854166664</v>
      </c>
      <c r="C3789" s="1" t="s">
        <v>3440</v>
      </c>
      <c r="D3789" s="1" t="s">
        <v>2313</v>
      </c>
      <c r="E3789" s="1" t="s">
        <v>3461</v>
      </c>
      <c r="F3789" s="1" t="s">
        <v>3467</v>
      </c>
      <c r="G3789" s="1">
        <v>798.06</v>
      </c>
      <c r="H3789" s="1">
        <v>4</v>
      </c>
      <c r="I3789" s="1">
        <f>Sales[[#This Row],[Selling Price]]*H3789</f>
        <v>3192.24</v>
      </c>
      <c r="J3789" s="1">
        <f>VLOOKUP(Sales[[#This Row],[Product ID]],Products[],4,0)</f>
        <v>117.5</v>
      </c>
      <c r="K3789" s="1">
        <f>Sales[[#This Row],[Total Sales]]-Sales[[#This Row],[Cost price]]</f>
        <v>3074.74</v>
      </c>
      <c r="L3789" s="1" t="str">
        <f>TEXT(Sales[[#This Row],[Date and Time]],"dddd")</f>
        <v>Saturday</v>
      </c>
      <c r="M3789" s="1" t="str">
        <f>TEXT(Sales[[#This Row],[Date and Time]],"mm")</f>
        <v>04</v>
      </c>
      <c r="N3789" s="10" t="str">
        <f>TEXT(Sales[[#This Row],[Date and Time]],"mmmm")</f>
        <v>April</v>
      </c>
    </row>
    <row r="3790" spans="1:14" x14ac:dyDescent="0.3">
      <c r="A3790" s="1" t="s">
        <v>7258</v>
      </c>
      <c r="B3790" s="2">
        <v>45369.624641203707</v>
      </c>
      <c r="C3790" s="1" t="s">
        <v>3214</v>
      </c>
      <c r="D3790" s="1" t="s">
        <v>1367</v>
      </c>
      <c r="E3790" s="1" t="s">
        <v>3464</v>
      </c>
      <c r="F3790" s="1" t="s">
        <v>3467</v>
      </c>
      <c r="G3790" s="1">
        <v>958.44</v>
      </c>
      <c r="H3790" s="1">
        <v>10</v>
      </c>
      <c r="I3790" s="1">
        <f>Sales[[#This Row],[Selling Price]]*H3790</f>
        <v>9584.4000000000015</v>
      </c>
      <c r="J3790" s="1">
        <f>VLOOKUP(Sales[[#This Row],[Product ID]],Products[],4,0)</f>
        <v>435.29</v>
      </c>
      <c r="K3790" s="1">
        <f>Sales[[#This Row],[Total Sales]]-Sales[[#This Row],[Cost price]]</f>
        <v>9149.11</v>
      </c>
      <c r="L3790" s="1" t="str">
        <f>TEXT(Sales[[#This Row],[Date and Time]],"dddd")</f>
        <v>Monday</v>
      </c>
      <c r="M3790" s="1" t="str">
        <f>TEXT(Sales[[#This Row],[Date and Time]],"mm")</f>
        <v>03</v>
      </c>
      <c r="N3790" s="10" t="str">
        <f>TEXT(Sales[[#This Row],[Date and Time]],"mmmm")</f>
        <v>March</v>
      </c>
    </row>
    <row r="3791" spans="1:14" x14ac:dyDescent="0.3">
      <c r="A3791" s="1" t="s">
        <v>7259</v>
      </c>
      <c r="B3791" s="2">
        <v>45457.077743055554</v>
      </c>
      <c r="C3791" s="1" t="s">
        <v>3349</v>
      </c>
      <c r="D3791" s="1" t="s">
        <v>2397</v>
      </c>
      <c r="E3791" s="1" t="s">
        <v>3466</v>
      </c>
      <c r="F3791" s="1" t="s">
        <v>3467</v>
      </c>
      <c r="G3791" s="1">
        <v>725.89</v>
      </c>
      <c r="H3791" s="1">
        <v>1</v>
      </c>
      <c r="I3791" s="1">
        <f>Sales[[#This Row],[Selling Price]]*H3791</f>
        <v>725.89</v>
      </c>
      <c r="J3791" s="1">
        <f>VLOOKUP(Sales[[#This Row],[Product ID]],Products[],4,0)</f>
        <v>746.04</v>
      </c>
      <c r="K3791" s="1">
        <f>Sales[[#This Row],[Total Sales]]-Sales[[#This Row],[Cost price]]</f>
        <v>-20.149999999999977</v>
      </c>
      <c r="L3791" s="1" t="str">
        <f>TEXT(Sales[[#This Row],[Date and Time]],"dddd")</f>
        <v>Friday</v>
      </c>
      <c r="M3791" s="1" t="str">
        <f>TEXT(Sales[[#This Row],[Date and Time]],"mm")</f>
        <v>06</v>
      </c>
      <c r="N3791" s="10" t="str">
        <f>TEXT(Sales[[#This Row],[Date and Time]],"mmmm")</f>
        <v>June</v>
      </c>
    </row>
    <row r="3792" spans="1:14" x14ac:dyDescent="0.3">
      <c r="A3792" s="1" t="s">
        <v>7260</v>
      </c>
      <c r="B3792" s="2">
        <v>45448.977349537039</v>
      </c>
      <c r="C3792" s="1" t="s">
        <v>3340</v>
      </c>
      <c r="D3792" s="1" t="s">
        <v>3017</v>
      </c>
      <c r="E3792" s="1" t="s">
        <v>3466</v>
      </c>
      <c r="F3792" s="1" t="s">
        <v>3469</v>
      </c>
      <c r="G3792" s="1">
        <v>564.35</v>
      </c>
      <c r="H3792" s="1">
        <v>2</v>
      </c>
      <c r="I3792" s="1">
        <f>Sales[[#This Row],[Selling Price]]*H3792</f>
        <v>1128.7</v>
      </c>
      <c r="J3792" s="1">
        <f>VLOOKUP(Sales[[#This Row],[Product ID]],Products[],4,0)</f>
        <v>834.4</v>
      </c>
      <c r="K3792" s="1">
        <f>Sales[[#This Row],[Total Sales]]-Sales[[#This Row],[Cost price]]</f>
        <v>294.30000000000007</v>
      </c>
      <c r="L3792" s="1" t="str">
        <f>TEXT(Sales[[#This Row],[Date and Time]],"dddd")</f>
        <v>Wednesday</v>
      </c>
      <c r="M3792" s="1" t="str">
        <f>TEXT(Sales[[#This Row],[Date and Time]],"mm")</f>
        <v>06</v>
      </c>
      <c r="N3792" s="10" t="str">
        <f>TEXT(Sales[[#This Row],[Date and Time]],"mmmm")</f>
        <v>June</v>
      </c>
    </row>
    <row r="3793" spans="1:14" x14ac:dyDescent="0.3">
      <c r="A3793" s="1" t="s">
        <v>7261</v>
      </c>
      <c r="B3793" s="2">
        <v>45403.881527777776</v>
      </c>
      <c r="C3793" s="1" t="s">
        <v>3368</v>
      </c>
      <c r="D3793" s="1" t="s">
        <v>921</v>
      </c>
      <c r="E3793" s="1" t="s">
        <v>3479</v>
      </c>
      <c r="F3793" s="1" t="s">
        <v>3472</v>
      </c>
      <c r="G3793" s="1">
        <v>73.510000000000005</v>
      </c>
      <c r="H3793" s="1">
        <v>3</v>
      </c>
      <c r="I3793" s="1">
        <f>Sales[[#This Row],[Selling Price]]*H3793</f>
        <v>220.53000000000003</v>
      </c>
      <c r="J3793" s="1">
        <f>VLOOKUP(Sales[[#This Row],[Product ID]],Products[],4,0)</f>
        <v>197.58</v>
      </c>
      <c r="K3793" s="1">
        <f>Sales[[#This Row],[Total Sales]]-Sales[[#This Row],[Cost price]]</f>
        <v>22.950000000000017</v>
      </c>
      <c r="L3793" s="1" t="str">
        <f>TEXT(Sales[[#This Row],[Date and Time]],"dddd")</f>
        <v>Sunday</v>
      </c>
      <c r="M3793" s="1" t="str">
        <f>TEXT(Sales[[#This Row],[Date and Time]],"mm")</f>
        <v>04</v>
      </c>
      <c r="N3793" s="10" t="str">
        <f>TEXT(Sales[[#This Row],[Date and Time]],"mmmm")</f>
        <v>April</v>
      </c>
    </row>
    <row r="3794" spans="1:14" x14ac:dyDescent="0.3">
      <c r="A3794" s="1" t="s">
        <v>7262</v>
      </c>
      <c r="B3794" s="2">
        <v>45590.811342592591</v>
      </c>
      <c r="C3794" s="1" t="s">
        <v>3322</v>
      </c>
      <c r="D3794" s="1" t="s">
        <v>1014</v>
      </c>
      <c r="E3794" s="1" t="s">
        <v>3464</v>
      </c>
      <c r="F3794" s="1" t="s">
        <v>3469</v>
      </c>
      <c r="G3794" s="1">
        <v>1007.66</v>
      </c>
      <c r="H3794" s="1">
        <v>8</v>
      </c>
      <c r="I3794" s="1">
        <f>Sales[[#This Row],[Selling Price]]*H3794</f>
        <v>8061.28</v>
      </c>
      <c r="J3794" s="1">
        <f>VLOOKUP(Sales[[#This Row],[Product ID]],Products[],4,0)</f>
        <v>35.22</v>
      </c>
      <c r="K3794" s="1">
        <f>Sales[[#This Row],[Total Sales]]-Sales[[#This Row],[Cost price]]</f>
        <v>8026.0599999999995</v>
      </c>
      <c r="L3794" s="1" t="str">
        <f>TEXT(Sales[[#This Row],[Date and Time]],"dddd")</f>
        <v>Friday</v>
      </c>
      <c r="M3794" s="1" t="str">
        <f>TEXT(Sales[[#This Row],[Date and Time]],"mm")</f>
        <v>10</v>
      </c>
      <c r="N3794" s="10" t="str">
        <f>TEXT(Sales[[#This Row],[Date and Time]],"mmmm")</f>
        <v>October</v>
      </c>
    </row>
    <row r="3795" spans="1:14" x14ac:dyDescent="0.3">
      <c r="A3795" s="1" t="s">
        <v>7263</v>
      </c>
      <c r="B3795" s="2">
        <v>45446.97152777778</v>
      </c>
      <c r="C3795" s="1" t="s">
        <v>3391</v>
      </c>
      <c r="D3795" s="1" t="s">
        <v>2957</v>
      </c>
      <c r="E3795" s="1" t="s">
        <v>3466</v>
      </c>
      <c r="F3795" s="1" t="s">
        <v>3467</v>
      </c>
      <c r="G3795" s="1">
        <v>1559.06</v>
      </c>
      <c r="H3795" s="1">
        <v>8</v>
      </c>
      <c r="I3795" s="1">
        <f>Sales[[#This Row],[Selling Price]]*H3795</f>
        <v>12472.48</v>
      </c>
      <c r="J3795" s="1">
        <f>VLOOKUP(Sales[[#This Row],[Product ID]],Products[],4,0)</f>
        <v>374.92</v>
      </c>
      <c r="K3795" s="1">
        <f>Sales[[#This Row],[Total Sales]]-Sales[[#This Row],[Cost price]]</f>
        <v>12097.56</v>
      </c>
      <c r="L3795" s="1" t="str">
        <f>TEXT(Sales[[#This Row],[Date and Time]],"dddd")</f>
        <v>Monday</v>
      </c>
      <c r="M3795" s="1" t="str">
        <f>TEXT(Sales[[#This Row],[Date and Time]],"mm")</f>
        <v>06</v>
      </c>
      <c r="N3795" s="10" t="str">
        <f>TEXT(Sales[[#This Row],[Date and Time]],"mmmm")</f>
        <v>June</v>
      </c>
    </row>
    <row r="3796" spans="1:14" x14ac:dyDescent="0.3">
      <c r="A3796" s="1" t="s">
        <v>7264</v>
      </c>
      <c r="B3796" s="2">
        <v>45397.292743055557</v>
      </c>
      <c r="C3796" s="1" t="s">
        <v>3302</v>
      </c>
      <c r="D3796" s="1" t="s">
        <v>306</v>
      </c>
      <c r="E3796" s="1" t="s">
        <v>3479</v>
      </c>
      <c r="F3796" s="1" t="s">
        <v>3472</v>
      </c>
      <c r="G3796" s="1">
        <v>746.36</v>
      </c>
      <c r="H3796" s="1">
        <v>1</v>
      </c>
      <c r="I3796" s="1">
        <f>Sales[[#This Row],[Selling Price]]*H3796</f>
        <v>746.36</v>
      </c>
      <c r="J3796" s="1">
        <f>VLOOKUP(Sales[[#This Row],[Product ID]],Products[],4,0)</f>
        <v>71.47</v>
      </c>
      <c r="K3796" s="1">
        <f>Sales[[#This Row],[Total Sales]]-Sales[[#This Row],[Cost price]]</f>
        <v>674.89</v>
      </c>
      <c r="L3796" s="1" t="str">
        <f>TEXT(Sales[[#This Row],[Date and Time]],"dddd")</f>
        <v>Monday</v>
      </c>
      <c r="M3796" s="1" t="str">
        <f>TEXT(Sales[[#This Row],[Date and Time]],"mm")</f>
        <v>04</v>
      </c>
      <c r="N3796" s="10" t="str">
        <f>TEXT(Sales[[#This Row],[Date and Time]],"mmmm")</f>
        <v>April</v>
      </c>
    </row>
    <row r="3797" spans="1:14" x14ac:dyDescent="0.3">
      <c r="A3797" s="1" t="s">
        <v>7265</v>
      </c>
      <c r="B3797" s="2">
        <v>45465.208761574075</v>
      </c>
      <c r="C3797" s="1" t="s">
        <v>3396</v>
      </c>
      <c r="D3797" s="1" t="s">
        <v>2889</v>
      </c>
      <c r="E3797" s="1" t="s">
        <v>3479</v>
      </c>
      <c r="F3797" s="1" t="s">
        <v>3469</v>
      </c>
      <c r="G3797" s="1">
        <v>1765.89</v>
      </c>
      <c r="H3797" s="1">
        <v>2</v>
      </c>
      <c r="I3797" s="1">
        <f>Sales[[#This Row],[Selling Price]]*H3797</f>
        <v>3531.78</v>
      </c>
      <c r="J3797" s="1">
        <f>VLOOKUP(Sales[[#This Row],[Product ID]],Products[],4,0)</f>
        <v>570.6</v>
      </c>
      <c r="K3797" s="1">
        <f>Sales[[#This Row],[Total Sales]]-Sales[[#This Row],[Cost price]]</f>
        <v>2961.1800000000003</v>
      </c>
      <c r="L3797" s="1" t="str">
        <f>TEXT(Sales[[#This Row],[Date and Time]],"dddd")</f>
        <v>Saturday</v>
      </c>
      <c r="M3797" s="1" t="str">
        <f>TEXT(Sales[[#This Row],[Date and Time]],"mm")</f>
        <v>06</v>
      </c>
      <c r="N3797" s="10" t="str">
        <f>TEXT(Sales[[#This Row],[Date and Time]],"mmmm")</f>
        <v>June</v>
      </c>
    </row>
    <row r="3798" spans="1:14" x14ac:dyDescent="0.3">
      <c r="A3798" s="1" t="s">
        <v>7266</v>
      </c>
      <c r="B3798" s="2">
        <v>45581.19127314815</v>
      </c>
      <c r="C3798" s="1" t="s">
        <v>3336</v>
      </c>
      <c r="D3798" s="1" t="s">
        <v>2004</v>
      </c>
      <c r="E3798" s="1" t="s">
        <v>3479</v>
      </c>
      <c r="F3798" s="1" t="s">
        <v>3469</v>
      </c>
      <c r="G3798" s="1">
        <v>650.37</v>
      </c>
      <c r="H3798" s="1">
        <v>4</v>
      </c>
      <c r="I3798" s="1">
        <f>Sales[[#This Row],[Selling Price]]*H3798</f>
        <v>2601.48</v>
      </c>
      <c r="J3798" s="1">
        <f>VLOOKUP(Sales[[#This Row],[Product ID]],Products[],4,0)</f>
        <v>970.96</v>
      </c>
      <c r="K3798" s="1">
        <f>Sales[[#This Row],[Total Sales]]-Sales[[#This Row],[Cost price]]</f>
        <v>1630.52</v>
      </c>
      <c r="L3798" s="1" t="str">
        <f>TEXT(Sales[[#This Row],[Date and Time]],"dddd")</f>
        <v>Wednesday</v>
      </c>
      <c r="M3798" s="1" t="str">
        <f>TEXT(Sales[[#This Row],[Date and Time]],"mm")</f>
        <v>10</v>
      </c>
      <c r="N3798" s="10" t="str">
        <f>TEXT(Sales[[#This Row],[Date and Time]],"mmmm")</f>
        <v>October</v>
      </c>
    </row>
    <row r="3799" spans="1:14" x14ac:dyDescent="0.3">
      <c r="A3799" s="1" t="s">
        <v>7267</v>
      </c>
      <c r="B3799" s="2">
        <v>45437.794965277775</v>
      </c>
      <c r="C3799" s="1" t="s">
        <v>3379</v>
      </c>
      <c r="D3799" s="1" t="s">
        <v>840</v>
      </c>
      <c r="E3799" s="1" t="s">
        <v>3471</v>
      </c>
      <c r="F3799" s="1" t="s">
        <v>3476</v>
      </c>
      <c r="G3799" s="1">
        <v>1293.1500000000001</v>
      </c>
      <c r="H3799" s="1">
        <v>9</v>
      </c>
      <c r="I3799" s="1">
        <f>Sales[[#This Row],[Selling Price]]*H3799</f>
        <v>11638.35</v>
      </c>
      <c r="J3799" s="1">
        <f>VLOOKUP(Sales[[#This Row],[Product ID]],Products[],4,0)</f>
        <v>605.29999999999995</v>
      </c>
      <c r="K3799" s="1">
        <f>Sales[[#This Row],[Total Sales]]-Sales[[#This Row],[Cost price]]</f>
        <v>11033.050000000001</v>
      </c>
      <c r="L3799" s="1" t="str">
        <f>TEXT(Sales[[#This Row],[Date and Time]],"dddd")</f>
        <v>Saturday</v>
      </c>
      <c r="M3799" s="1" t="str">
        <f>TEXT(Sales[[#This Row],[Date and Time]],"mm")</f>
        <v>05</v>
      </c>
      <c r="N3799" s="10" t="str">
        <f>TEXT(Sales[[#This Row],[Date and Time]],"mmmm")</f>
        <v>May</v>
      </c>
    </row>
    <row r="3800" spans="1:14" x14ac:dyDescent="0.3">
      <c r="A3800" s="1" t="s">
        <v>7268</v>
      </c>
      <c r="B3800" s="2">
        <v>45447.340428240743</v>
      </c>
      <c r="C3800" s="1" t="s">
        <v>3416</v>
      </c>
      <c r="D3800" s="1" t="s">
        <v>453</v>
      </c>
      <c r="E3800" s="1" t="s">
        <v>3479</v>
      </c>
      <c r="F3800" s="1" t="s">
        <v>3476</v>
      </c>
      <c r="G3800" s="1">
        <v>1412.14</v>
      </c>
      <c r="H3800" s="1">
        <v>1</v>
      </c>
      <c r="I3800" s="1">
        <f>Sales[[#This Row],[Selling Price]]*H3800</f>
        <v>1412.14</v>
      </c>
      <c r="J3800" s="1">
        <f>VLOOKUP(Sales[[#This Row],[Product ID]],Products[],4,0)</f>
        <v>753.5</v>
      </c>
      <c r="K3800" s="1">
        <f>Sales[[#This Row],[Total Sales]]-Sales[[#This Row],[Cost price]]</f>
        <v>658.6400000000001</v>
      </c>
      <c r="L3800" s="1" t="str">
        <f>TEXT(Sales[[#This Row],[Date and Time]],"dddd")</f>
        <v>Tuesday</v>
      </c>
      <c r="M3800" s="1" t="str">
        <f>TEXT(Sales[[#This Row],[Date and Time]],"mm")</f>
        <v>06</v>
      </c>
      <c r="N3800" s="10" t="str">
        <f>TEXT(Sales[[#This Row],[Date and Time]],"mmmm")</f>
        <v>June</v>
      </c>
    </row>
    <row r="3801" spans="1:14" x14ac:dyDescent="0.3">
      <c r="A3801" s="1" t="s">
        <v>7269</v>
      </c>
      <c r="B3801" s="2">
        <v>45369.318668981483</v>
      </c>
      <c r="C3801" s="1" t="s">
        <v>3442</v>
      </c>
      <c r="D3801" s="1" t="s">
        <v>2349</v>
      </c>
      <c r="E3801" s="1" t="s">
        <v>3461</v>
      </c>
      <c r="F3801" s="1" t="s">
        <v>3467</v>
      </c>
      <c r="G3801" s="1">
        <v>1683.25</v>
      </c>
      <c r="H3801" s="1">
        <v>4</v>
      </c>
      <c r="I3801" s="1">
        <f>Sales[[#This Row],[Selling Price]]*H3801</f>
        <v>6733</v>
      </c>
      <c r="J3801" s="1">
        <f>VLOOKUP(Sales[[#This Row],[Product ID]],Products[],4,0)</f>
        <v>532.16999999999996</v>
      </c>
      <c r="K3801" s="1">
        <f>Sales[[#This Row],[Total Sales]]-Sales[[#This Row],[Cost price]]</f>
        <v>6200.83</v>
      </c>
      <c r="L3801" s="1" t="str">
        <f>TEXT(Sales[[#This Row],[Date and Time]],"dddd")</f>
        <v>Monday</v>
      </c>
      <c r="M3801" s="1" t="str">
        <f>TEXT(Sales[[#This Row],[Date and Time]],"mm")</f>
        <v>03</v>
      </c>
      <c r="N3801" s="10" t="str">
        <f>TEXT(Sales[[#This Row],[Date and Time]],"mmmm")</f>
        <v>March</v>
      </c>
    </row>
    <row r="3802" spans="1:14" x14ac:dyDescent="0.3">
      <c r="A3802" s="1" t="s">
        <v>7270</v>
      </c>
      <c r="B3802" s="2">
        <v>45552.047442129631</v>
      </c>
      <c r="C3802" s="1" t="s">
        <v>3342</v>
      </c>
      <c r="D3802" s="1" t="s">
        <v>812</v>
      </c>
      <c r="E3802" s="1" t="s">
        <v>3464</v>
      </c>
      <c r="F3802" s="1" t="s">
        <v>3467</v>
      </c>
      <c r="G3802" s="1">
        <v>1981.48</v>
      </c>
      <c r="H3802" s="1">
        <v>1</v>
      </c>
      <c r="I3802" s="1">
        <f>Sales[[#This Row],[Selling Price]]*H3802</f>
        <v>1981.48</v>
      </c>
      <c r="J3802" s="1">
        <f>VLOOKUP(Sales[[#This Row],[Product ID]],Products[],4,0)</f>
        <v>961.3</v>
      </c>
      <c r="K3802" s="1">
        <f>Sales[[#This Row],[Total Sales]]-Sales[[#This Row],[Cost price]]</f>
        <v>1020.1800000000001</v>
      </c>
      <c r="L3802" s="1" t="str">
        <f>TEXT(Sales[[#This Row],[Date and Time]],"dddd")</f>
        <v>Tuesday</v>
      </c>
      <c r="M3802" s="1" t="str">
        <f>TEXT(Sales[[#This Row],[Date and Time]],"mm")</f>
        <v>09</v>
      </c>
      <c r="N3802" s="10" t="str">
        <f>TEXT(Sales[[#This Row],[Date and Time]],"mmmm")</f>
        <v>September</v>
      </c>
    </row>
    <row r="3803" spans="1:14" x14ac:dyDescent="0.3">
      <c r="A3803" s="1" t="s">
        <v>7271</v>
      </c>
      <c r="B3803" s="2">
        <v>45361.606724537036</v>
      </c>
      <c r="C3803" s="1" t="s">
        <v>3400</v>
      </c>
      <c r="D3803" s="1" t="s">
        <v>2665</v>
      </c>
      <c r="E3803" s="1" t="s">
        <v>3461</v>
      </c>
      <c r="F3803" s="1" t="s">
        <v>3472</v>
      </c>
      <c r="G3803" s="1">
        <v>1584.14</v>
      </c>
      <c r="H3803" s="1">
        <v>5</v>
      </c>
      <c r="I3803" s="1">
        <f>Sales[[#This Row],[Selling Price]]*H3803</f>
        <v>7920.7000000000007</v>
      </c>
      <c r="J3803" s="1">
        <f>VLOOKUP(Sales[[#This Row],[Product ID]],Products[],4,0)</f>
        <v>257.93</v>
      </c>
      <c r="K3803" s="1">
        <f>Sales[[#This Row],[Total Sales]]-Sales[[#This Row],[Cost price]]</f>
        <v>7662.77</v>
      </c>
      <c r="L3803" s="1" t="str">
        <f>TEXT(Sales[[#This Row],[Date and Time]],"dddd")</f>
        <v>Sunday</v>
      </c>
      <c r="M3803" s="1" t="str">
        <f>TEXT(Sales[[#This Row],[Date and Time]],"mm")</f>
        <v>03</v>
      </c>
      <c r="N3803" s="10" t="str">
        <f>TEXT(Sales[[#This Row],[Date and Time]],"mmmm")</f>
        <v>March</v>
      </c>
    </row>
    <row r="3804" spans="1:14" x14ac:dyDescent="0.3">
      <c r="A3804" s="1" t="s">
        <v>7272</v>
      </c>
      <c r="B3804" s="2">
        <v>45505.639421296299</v>
      </c>
      <c r="C3804" s="1" t="s">
        <v>3311</v>
      </c>
      <c r="D3804" s="1" t="s">
        <v>1942</v>
      </c>
      <c r="E3804" s="1" t="s">
        <v>3479</v>
      </c>
      <c r="F3804" s="1" t="s">
        <v>3467</v>
      </c>
      <c r="G3804" s="1">
        <v>64.459999999999994</v>
      </c>
      <c r="H3804" s="1">
        <v>10</v>
      </c>
      <c r="I3804" s="1">
        <f>Sales[[#This Row],[Selling Price]]*H3804</f>
        <v>644.59999999999991</v>
      </c>
      <c r="J3804" s="1">
        <f>VLOOKUP(Sales[[#This Row],[Product ID]],Products[],4,0)</f>
        <v>961.88</v>
      </c>
      <c r="K3804" s="1">
        <f>Sales[[#This Row],[Total Sales]]-Sales[[#This Row],[Cost price]]</f>
        <v>-317.28000000000009</v>
      </c>
      <c r="L3804" s="1" t="str">
        <f>TEXT(Sales[[#This Row],[Date and Time]],"dddd")</f>
        <v>Thursday</v>
      </c>
      <c r="M3804" s="1" t="str">
        <f>TEXT(Sales[[#This Row],[Date and Time]],"mm")</f>
        <v>08</v>
      </c>
      <c r="N3804" s="10" t="str">
        <f>TEXT(Sales[[#This Row],[Date and Time]],"mmmm")</f>
        <v>August</v>
      </c>
    </row>
    <row r="3805" spans="1:14" x14ac:dyDescent="0.3">
      <c r="A3805" s="1" t="s">
        <v>7273</v>
      </c>
      <c r="B3805" s="2">
        <v>45555.694097222222</v>
      </c>
      <c r="C3805" s="1" t="s">
        <v>3387</v>
      </c>
      <c r="D3805" s="1" t="s">
        <v>2198</v>
      </c>
      <c r="E3805" s="1" t="s">
        <v>3479</v>
      </c>
      <c r="F3805" s="1" t="s">
        <v>3476</v>
      </c>
      <c r="G3805" s="1">
        <v>1670.72</v>
      </c>
      <c r="H3805" s="1">
        <v>10</v>
      </c>
      <c r="I3805" s="1">
        <f>Sales[[#This Row],[Selling Price]]*H3805</f>
        <v>16707.2</v>
      </c>
      <c r="J3805" s="1">
        <f>VLOOKUP(Sales[[#This Row],[Product ID]],Products[],4,0)</f>
        <v>162.74</v>
      </c>
      <c r="K3805" s="1">
        <f>Sales[[#This Row],[Total Sales]]-Sales[[#This Row],[Cost price]]</f>
        <v>16544.46</v>
      </c>
      <c r="L3805" s="1" t="str">
        <f>TEXT(Sales[[#This Row],[Date and Time]],"dddd")</f>
        <v>Friday</v>
      </c>
      <c r="M3805" s="1" t="str">
        <f>TEXT(Sales[[#This Row],[Date and Time]],"mm")</f>
        <v>09</v>
      </c>
      <c r="N3805" s="10" t="str">
        <f>TEXT(Sales[[#This Row],[Date and Time]],"mmmm")</f>
        <v>September</v>
      </c>
    </row>
    <row r="3806" spans="1:14" x14ac:dyDescent="0.3">
      <c r="A3806" s="1" t="s">
        <v>7274</v>
      </c>
      <c r="B3806" s="2">
        <v>45336.6246875</v>
      </c>
      <c r="C3806" s="1" t="s">
        <v>3448</v>
      </c>
      <c r="D3806" s="1" t="s">
        <v>2774</v>
      </c>
      <c r="E3806" s="1" t="s">
        <v>3464</v>
      </c>
      <c r="F3806" s="1" t="s">
        <v>3467</v>
      </c>
      <c r="G3806" s="1">
        <v>1083.03</v>
      </c>
      <c r="H3806" s="1">
        <v>9</v>
      </c>
      <c r="I3806" s="1">
        <f>Sales[[#This Row],[Selling Price]]*H3806</f>
        <v>9747.27</v>
      </c>
      <c r="J3806" s="1">
        <f>VLOOKUP(Sales[[#This Row],[Product ID]],Products[],4,0)</f>
        <v>955.51</v>
      </c>
      <c r="K3806" s="1">
        <f>Sales[[#This Row],[Total Sales]]-Sales[[#This Row],[Cost price]]</f>
        <v>8791.76</v>
      </c>
      <c r="L3806" s="1" t="str">
        <f>TEXT(Sales[[#This Row],[Date and Time]],"dddd")</f>
        <v>Wednesday</v>
      </c>
      <c r="M3806" s="1" t="str">
        <f>TEXT(Sales[[#This Row],[Date and Time]],"mm")</f>
        <v>02</v>
      </c>
      <c r="N3806" s="10" t="str">
        <f>TEXT(Sales[[#This Row],[Date and Time]],"mmmm")</f>
        <v>February</v>
      </c>
    </row>
    <row r="3807" spans="1:14" x14ac:dyDescent="0.3">
      <c r="A3807" s="1" t="s">
        <v>7275</v>
      </c>
      <c r="B3807" s="2">
        <v>45403.197881944441</v>
      </c>
      <c r="C3807" s="1" t="s">
        <v>3277</v>
      </c>
      <c r="D3807" s="1" t="s">
        <v>2665</v>
      </c>
      <c r="E3807" s="1" t="s">
        <v>3464</v>
      </c>
      <c r="F3807" s="1" t="s">
        <v>3476</v>
      </c>
      <c r="G3807" s="1">
        <v>389.11</v>
      </c>
      <c r="H3807" s="1">
        <v>6</v>
      </c>
      <c r="I3807" s="1">
        <f>Sales[[#This Row],[Selling Price]]*H3807</f>
        <v>2334.66</v>
      </c>
      <c r="J3807" s="1">
        <f>VLOOKUP(Sales[[#This Row],[Product ID]],Products[],4,0)</f>
        <v>439.15</v>
      </c>
      <c r="K3807" s="1">
        <f>Sales[[#This Row],[Total Sales]]-Sales[[#This Row],[Cost price]]</f>
        <v>1895.5099999999998</v>
      </c>
      <c r="L3807" s="1" t="str">
        <f>TEXT(Sales[[#This Row],[Date and Time]],"dddd")</f>
        <v>Sunday</v>
      </c>
      <c r="M3807" s="1" t="str">
        <f>TEXT(Sales[[#This Row],[Date and Time]],"mm")</f>
        <v>04</v>
      </c>
      <c r="N3807" s="10" t="str">
        <f>TEXT(Sales[[#This Row],[Date and Time]],"mmmm")</f>
        <v>April</v>
      </c>
    </row>
    <row r="3808" spans="1:14" x14ac:dyDescent="0.3">
      <c r="A3808" s="1" t="s">
        <v>7276</v>
      </c>
      <c r="B3808" s="2">
        <v>45482.19295138889</v>
      </c>
      <c r="C3808" s="1" t="s">
        <v>3374</v>
      </c>
      <c r="D3808" s="1" t="s">
        <v>1318</v>
      </c>
      <c r="E3808" s="1" t="s">
        <v>3479</v>
      </c>
      <c r="F3808" s="1" t="s">
        <v>3476</v>
      </c>
      <c r="G3808" s="1">
        <v>1235.96</v>
      </c>
      <c r="H3808" s="1">
        <v>5</v>
      </c>
      <c r="I3808" s="1">
        <f>Sales[[#This Row],[Selling Price]]*H3808</f>
        <v>6179.8</v>
      </c>
      <c r="J3808" s="1">
        <f>VLOOKUP(Sales[[#This Row],[Product ID]],Products[],4,0)</f>
        <v>795.14</v>
      </c>
      <c r="K3808" s="1">
        <f>Sales[[#This Row],[Total Sales]]-Sales[[#This Row],[Cost price]]</f>
        <v>5384.66</v>
      </c>
      <c r="L3808" s="1" t="str">
        <f>TEXT(Sales[[#This Row],[Date and Time]],"dddd")</f>
        <v>Tuesday</v>
      </c>
      <c r="M3808" s="1" t="str">
        <f>TEXT(Sales[[#This Row],[Date and Time]],"mm")</f>
        <v>07</v>
      </c>
      <c r="N3808" s="10" t="str">
        <f>TEXT(Sales[[#This Row],[Date and Time]],"mmmm")</f>
        <v>July</v>
      </c>
    </row>
    <row r="3809" spans="1:14" x14ac:dyDescent="0.3">
      <c r="A3809" s="1" t="s">
        <v>7277</v>
      </c>
      <c r="B3809" s="2">
        <v>45378.24628472222</v>
      </c>
      <c r="C3809" s="1" t="s">
        <v>3291</v>
      </c>
      <c r="D3809" s="1" t="s">
        <v>2138</v>
      </c>
      <c r="E3809" s="1" t="s">
        <v>3471</v>
      </c>
      <c r="F3809" s="1" t="s">
        <v>3469</v>
      </c>
      <c r="G3809" s="1">
        <v>950.93</v>
      </c>
      <c r="H3809" s="1">
        <v>9</v>
      </c>
      <c r="I3809" s="1">
        <f>Sales[[#This Row],[Selling Price]]*H3809</f>
        <v>8558.369999999999</v>
      </c>
      <c r="J3809" s="1">
        <f>VLOOKUP(Sales[[#This Row],[Product ID]],Products[],4,0)</f>
        <v>352.83</v>
      </c>
      <c r="K3809" s="1">
        <f>Sales[[#This Row],[Total Sales]]-Sales[[#This Row],[Cost price]]</f>
        <v>8205.5399999999991</v>
      </c>
      <c r="L3809" s="1" t="str">
        <f>TEXT(Sales[[#This Row],[Date and Time]],"dddd")</f>
        <v>Wednesday</v>
      </c>
      <c r="M3809" s="1" t="str">
        <f>TEXT(Sales[[#This Row],[Date and Time]],"mm")</f>
        <v>03</v>
      </c>
      <c r="N3809" s="10" t="str">
        <f>TEXT(Sales[[#This Row],[Date and Time]],"mmmm")</f>
        <v>March</v>
      </c>
    </row>
    <row r="3810" spans="1:14" x14ac:dyDescent="0.3">
      <c r="A3810" s="1" t="s">
        <v>7278</v>
      </c>
      <c r="B3810" s="2">
        <v>45318.154895833337</v>
      </c>
      <c r="C3810" s="1" t="s">
        <v>3374</v>
      </c>
      <c r="D3810" s="1" t="s">
        <v>891</v>
      </c>
      <c r="E3810" s="1" t="s">
        <v>3466</v>
      </c>
      <c r="F3810" s="1" t="s">
        <v>3469</v>
      </c>
      <c r="G3810" s="1">
        <v>583.83000000000004</v>
      </c>
      <c r="H3810" s="1">
        <v>4</v>
      </c>
      <c r="I3810" s="1">
        <f>Sales[[#This Row],[Selling Price]]*H3810</f>
        <v>2335.3200000000002</v>
      </c>
      <c r="J3810" s="1">
        <f>VLOOKUP(Sales[[#This Row],[Product ID]],Products[],4,0)</f>
        <v>795.14</v>
      </c>
      <c r="K3810" s="1">
        <f>Sales[[#This Row],[Total Sales]]-Sales[[#This Row],[Cost price]]</f>
        <v>1540.1800000000003</v>
      </c>
      <c r="L3810" s="1" t="str">
        <f>TEXT(Sales[[#This Row],[Date and Time]],"dddd")</f>
        <v>Saturday</v>
      </c>
      <c r="M3810" s="1" t="str">
        <f>TEXT(Sales[[#This Row],[Date and Time]],"mm")</f>
        <v>01</v>
      </c>
      <c r="N3810" s="10" t="str">
        <f>TEXT(Sales[[#This Row],[Date and Time]],"mmmm")</f>
        <v>January</v>
      </c>
    </row>
    <row r="3811" spans="1:14" x14ac:dyDescent="0.3">
      <c r="A3811" s="1" t="s">
        <v>7279</v>
      </c>
      <c r="B3811" s="2">
        <v>45300.020046296297</v>
      </c>
      <c r="C3811" s="1" t="s">
        <v>3388</v>
      </c>
      <c r="D3811" s="1" t="s">
        <v>2547</v>
      </c>
      <c r="E3811" s="1" t="s">
        <v>3479</v>
      </c>
      <c r="F3811" s="1" t="s">
        <v>3462</v>
      </c>
      <c r="G3811" s="1">
        <v>1001.03</v>
      </c>
      <c r="H3811" s="1">
        <v>6</v>
      </c>
      <c r="I3811" s="1">
        <f>Sales[[#This Row],[Selling Price]]*H3811</f>
        <v>6006.18</v>
      </c>
      <c r="J3811" s="1">
        <f>VLOOKUP(Sales[[#This Row],[Product ID]],Products[],4,0)</f>
        <v>65.66</v>
      </c>
      <c r="K3811" s="1">
        <f>Sales[[#This Row],[Total Sales]]-Sales[[#This Row],[Cost price]]</f>
        <v>5940.52</v>
      </c>
      <c r="L3811" s="1" t="str">
        <f>TEXT(Sales[[#This Row],[Date and Time]],"dddd")</f>
        <v>Tuesday</v>
      </c>
      <c r="M3811" s="1" t="str">
        <f>TEXT(Sales[[#This Row],[Date and Time]],"mm")</f>
        <v>01</v>
      </c>
      <c r="N3811" s="10" t="str">
        <f>TEXT(Sales[[#This Row],[Date and Time]],"mmmm")</f>
        <v>January</v>
      </c>
    </row>
    <row r="3812" spans="1:14" x14ac:dyDescent="0.3">
      <c r="A3812" s="1" t="s">
        <v>7280</v>
      </c>
      <c r="B3812" s="2">
        <v>45493.677245370367</v>
      </c>
      <c r="C3812" s="1" t="s">
        <v>3305</v>
      </c>
      <c r="D3812" s="1" t="s">
        <v>2592</v>
      </c>
      <c r="E3812" s="1" t="s">
        <v>3464</v>
      </c>
      <c r="F3812" s="1" t="s">
        <v>3467</v>
      </c>
      <c r="G3812" s="1">
        <v>1158.04</v>
      </c>
      <c r="H3812" s="1">
        <v>1</v>
      </c>
      <c r="I3812" s="1">
        <f>Sales[[#This Row],[Selling Price]]*H3812</f>
        <v>1158.04</v>
      </c>
      <c r="J3812" s="1">
        <f>VLOOKUP(Sales[[#This Row],[Product ID]],Products[],4,0)</f>
        <v>376.96</v>
      </c>
      <c r="K3812" s="1">
        <f>Sales[[#This Row],[Total Sales]]-Sales[[#This Row],[Cost price]]</f>
        <v>781.07999999999993</v>
      </c>
      <c r="L3812" s="1" t="str">
        <f>TEXT(Sales[[#This Row],[Date and Time]],"dddd")</f>
        <v>Saturday</v>
      </c>
      <c r="M3812" s="1" t="str">
        <f>TEXT(Sales[[#This Row],[Date and Time]],"mm")</f>
        <v>07</v>
      </c>
      <c r="N3812" s="10" t="str">
        <f>TEXT(Sales[[#This Row],[Date and Time]],"mmmm")</f>
        <v>July</v>
      </c>
    </row>
    <row r="3813" spans="1:14" x14ac:dyDescent="0.3">
      <c r="A3813" s="1" t="s">
        <v>7281</v>
      </c>
      <c r="B3813" s="2">
        <v>45412.517175925925</v>
      </c>
      <c r="C3813" s="1" t="s">
        <v>3249</v>
      </c>
      <c r="D3813" s="1" t="s">
        <v>2777</v>
      </c>
      <c r="E3813" s="1" t="s">
        <v>3471</v>
      </c>
      <c r="F3813" s="1" t="s">
        <v>3476</v>
      </c>
      <c r="G3813" s="1">
        <v>1146.05</v>
      </c>
      <c r="H3813" s="1">
        <v>5</v>
      </c>
      <c r="I3813" s="1">
        <f>Sales[[#This Row],[Selling Price]]*H3813</f>
        <v>5730.25</v>
      </c>
      <c r="J3813" s="1">
        <f>VLOOKUP(Sales[[#This Row],[Product ID]],Products[],4,0)</f>
        <v>866.87</v>
      </c>
      <c r="K3813" s="1">
        <f>Sales[[#This Row],[Total Sales]]-Sales[[#This Row],[Cost price]]</f>
        <v>4863.38</v>
      </c>
      <c r="L3813" s="1" t="str">
        <f>TEXT(Sales[[#This Row],[Date and Time]],"dddd")</f>
        <v>Tuesday</v>
      </c>
      <c r="M3813" s="1" t="str">
        <f>TEXT(Sales[[#This Row],[Date and Time]],"mm")</f>
        <v>04</v>
      </c>
      <c r="N3813" s="10" t="str">
        <f>TEXT(Sales[[#This Row],[Date and Time]],"mmmm")</f>
        <v>April</v>
      </c>
    </row>
    <row r="3814" spans="1:14" x14ac:dyDescent="0.3">
      <c r="A3814" s="1" t="s">
        <v>7282</v>
      </c>
      <c r="B3814" s="2">
        <v>45591.004629629628</v>
      </c>
      <c r="C3814" s="1" t="s">
        <v>3424</v>
      </c>
      <c r="D3814" s="1" t="s">
        <v>1182</v>
      </c>
      <c r="E3814" s="1" t="s">
        <v>3471</v>
      </c>
      <c r="F3814" s="1" t="s">
        <v>3462</v>
      </c>
      <c r="G3814" s="1">
        <v>1960.66</v>
      </c>
      <c r="H3814" s="1">
        <v>1</v>
      </c>
      <c r="I3814" s="1">
        <f>Sales[[#This Row],[Selling Price]]*H3814</f>
        <v>1960.66</v>
      </c>
      <c r="J3814" s="1">
        <f>VLOOKUP(Sales[[#This Row],[Product ID]],Products[],4,0)</f>
        <v>485.76</v>
      </c>
      <c r="K3814" s="1">
        <f>Sales[[#This Row],[Total Sales]]-Sales[[#This Row],[Cost price]]</f>
        <v>1474.9</v>
      </c>
      <c r="L3814" s="1" t="str">
        <f>TEXT(Sales[[#This Row],[Date and Time]],"dddd")</f>
        <v>Saturday</v>
      </c>
      <c r="M3814" s="1" t="str">
        <f>TEXT(Sales[[#This Row],[Date and Time]],"mm")</f>
        <v>10</v>
      </c>
      <c r="N3814" s="10" t="str">
        <f>TEXT(Sales[[#This Row],[Date and Time]],"mmmm")</f>
        <v>October</v>
      </c>
    </row>
    <row r="3815" spans="1:14" x14ac:dyDescent="0.3">
      <c r="A3815" s="1" t="s">
        <v>7283</v>
      </c>
      <c r="B3815" s="2">
        <v>45313.269560185188</v>
      </c>
      <c r="C3815" s="1" t="s">
        <v>3306</v>
      </c>
      <c r="D3815" s="1" t="s">
        <v>2503</v>
      </c>
      <c r="E3815" s="1" t="s">
        <v>3471</v>
      </c>
      <c r="F3815" s="1" t="s">
        <v>3469</v>
      </c>
      <c r="G3815" s="1">
        <v>375.66</v>
      </c>
      <c r="H3815" s="1">
        <v>6</v>
      </c>
      <c r="I3815" s="1">
        <f>Sales[[#This Row],[Selling Price]]*H3815</f>
        <v>2253.96</v>
      </c>
      <c r="J3815" s="1">
        <f>VLOOKUP(Sales[[#This Row],[Product ID]],Products[],4,0)</f>
        <v>914.29</v>
      </c>
      <c r="K3815" s="1">
        <f>Sales[[#This Row],[Total Sales]]-Sales[[#This Row],[Cost price]]</f>
        <v>1339.67</v>
      </c>
      <c r="L3815" s="1" t="str">
        <f>TEXT(Sales[[#This Row],[Date and Time]],"dddd")</f>
        <v>Monday</v>
      </c>
      <c r="M3815" s="1" t="str">
        <f>TEXT(Sales[[#This Row],[Date and Time]],"mm")</f>
        <v>01</v>
      </c>
      <c r="N3815" s="10" t="str">
        <f>TEXT(Sales[[#This Row],[Date and Time]],"mmmm")</f>
        <v>January</v>
      </c>
    </row>
    <row r="3816" spans="1:14" x14ac:dyDescent="0.3">
      <c r="A3816" s="1" t="s">
        <v>7284</v>
      </c>
      <c r="B3816" s="2">
        <v>45338.377581018518</v>
      </c>
      <c r="C3816" s="1" t="s">
        <v>3346</v>
      </c>
      <c r="D3816" s="1" t="s">
        <v>1248</v>
      </c>
      <c r="E3816" s="1" t="s">
        <v>3464</v>
      </c>
      <c r="F3816" s="1" t="s">
        <v>3469</v>
      </c>
      <c r="G3816" s="1">
        <v>1278.4000000000001</v>
      </c>
      <c r="H3816" s="1">
        <v>1</v>
      </c>
      <c r="I3816" s="1">
        <f>Sales[[#This Row],[Selling Price]]*H3816</f>
        <v>1278.4000000000001</v>
      </c>
      <c r="J3816" s="1">
        <f>VLOOKUP(Sales[[#This Row],[Product ID]],Products[],4,0)</f>
        <v>171.16</v>
      </c>
      <c r="K3816" s="1">
        <f>Sales[[#This Row],[Total Sales]]-Sales[[#This Row],[Cost price]]</f>
        <v>1107.24</v>
      </c>
      <c r="L3816" s="1" t="str">
        <f>TEXT(Sales[[#This Row],[Date and Time]],"dddd")</f>
        <v>Friday</v>
      </c>
      <c r="M3816" s="1" t="str">
        <f>TEXT(Sales[[#This Row],[Date and Time]],"mm")</f>
        <v>02</v>
      </c>
      <c r="N3816" s="10" t="str">
        <f>TEXT(Sales[[#This Row],[Date and Time]],"mmmm")</f>
        <v>February</v>
      </c>
    </row>
    <row r="3817" spans="1:14" x14ac:dyDescent="0.3">
      <c r="A3817" s="1" t="s">
        <v>7285</v>
      </c>
      <c r="B3817" s="2">
        <v>45561.180902777778</v>
      </c>
      <c r="C3817" s="1" t="s">
        <v>3282</v>
      </c>
      <c r="D3817" s="1" t="s">
        <v>1635</v>
      </c>
      <c r="E3817" s="1" t="s">
        <v>3479</v>
      </c>
      <c r="F3817" s="1" t="s">
        <v>3469</v>
      </c>
      <c r="G3817" s="1">
        <v>270.45999999999998</v>
      </c>
      <c r="H3817" s="1">
        <v>4</v>
      </c>
      <c r="I3817" s="1">
        <f>Sales[[#This Row],[Selling Price]]*H3817</f>
        <v>1081.8399999999999</v>
      </c>
      <c r="J3817" s="1">
        <f>VLOOKUP(Sales[[#This Row],[Product ID]],Products[],4,0)</f>
        <v>707.26</v>
      </c>
      <c r="K3817" s="1">
        <f>Sales[[#This Row],[Total Sales]]-Sales[[#This Row],[Cost price]]</f>
        <v>374.57999999999993</v>
      </c>
      <c r="L3817" s="1" t="str">
        <f>TEXT(Sales[[#This Row],[Date and Time]],"dddd")</f>
        <v>Thursday</v>
      </c>
      <c r="M3817" s="1" t="str">
        <f>TEXT(Sales[[#This Row],[Date and Time]],"mm")</f>
        <v>09</v>
      </c>
      <c r="N3817" s="10" t="str">
        <f>TEXT(Sales[[#This Row],[Date and Time]],"mmmm")</f>
        <v>September</v>
      </c>
    </row>
    <row r="3818" spans="1:14" x14ac:dyDescent="0.3">
      <c r="A3818" s="1" t="s">
        <v>7286</v>
      </c>
      <c r="B3818" s="2">
        <v>45409.880520833336</v>
      </c>
      <c r="C3818" s="1" t="s">
        <v>3400</v>
      </c>
      <c r="D3818" s="1" t="s">
        <v>2565</v>
      </c>
      <c r="E3818" s="1" t="s">
        <v>3464</v>
      </c>
      <c r="F3818" s="1" t="s">
        <v>3469</v>
      </c>
      <c r="G3818" s="1">
        <v>1409.38</v>
      </c>
      <c r="H3818" s="1">
        <v>9</v>
      </c>
      <c r="I3818" s="1">
        <f>Sales[[#This Row],[Selling Price]]*H3818</f>
        <v>12684.420000000002</v>
      </c>
      <c r="J3818" s="1">
        <f>VLOOKUP(Sales[[#This Row],[Product ID]],Products[],4,0)</f>
        <v>257.93</v>
      </c>
      <c r="K3818" s="1">
        <f>Sales[[#This Row],[Total Sales]]-Sales[[#This Row],[Cost price]]</f>
        <v>12426.490000000002</v>
      </c>
      <c r="L3818" s="1" t="str">
        <f>TEXT(Sales[[#This Row],[Date and Time]],"dddd")</f>
        <v>Saturday</v>
      </c>
      <c r="M3818" s="1" t="str">
        <f>TEXT(Sales[[#This Row],[Date and Time]],"mm")</f>
        <v>04</v>
      </c>
      <c r="N3818" s="10" t="str">
        <f>TEXT(Sales[[#This Row],[Date and Time]],"mmmm")</f>
        <v>April</v>
      </c>
    </row>
    <row r="3819" spans="1:14" x14ac:dyDescent="0.3">
      <c r="A3819" s="1" t="s">
        <v>7287</v>
      </c>
      <c r="B3819" s="2">
        <v>45482.793773148151</v>
      </c>
      <c r="C3819" s="1" t="s">
        <v>3297</v>
      </c>
      <c r="D3819" s="1" t="s">
        <v>1371</v>
      </c>
      <c r="E3819" s="1" t="s">
        <v>3461</v>
      </c>
      <c r="F3819" s="1" t="s">
        <v>3472</v>
      </c>
      <c r="G3819" s="1">
        <v>819.94</v>
      </c>
      <c r="H3819" s="1">
        <v>7</v>
      </c>
      <c r="I3819" s="1">
        <f>Sales[[#This Row],[Selling Price]]*H3819</f>
        <v>5739.58</v>
      </c>
      <c r="J3819" s="1">
        <f>VLOOKUP(Sales[[#This Row],[Product ID]],Products[],4,0)</f>
        <v>821.78</v>
      </c>
      <c r="K3819" s="1">
        <f>Sales[[#This Row],[Total Sales]]-Sales[[#This Row],[Cost price]]</f>
        <v>4917.8</v>
      </c>
      <c r="L3819" s="1" t="str">
        <f>TEXT(Sales[[#This Row],[Date and Time]],"dddd")</f>
        <v>Tuesday</v>
      </c>
      <c r="M3819" s="1" t="str">
        <f>TEXT(Sales[[#This Row],[Date and Time]],"mm")</f>
        <v>07</v>
      </c>
      <c r="N3819" s="10" t="str">
        <f>TEXT(Sales[[#This Row],[Date and Time]],"mmmm")</f>
        <v>July</v>
      </c>
    </row>
    <row r="3820" spans="1:14" x14ac:dyDescent="0.3">
      <c r="A3820" s="1" t="s">
        <v>7288</v>
      </c>
      <c r="B3820" s="2">
        <v>45585.966736111113</v>
      </c>
      <c r="C3820" s="1" t="s">
        <v>3292</v>
      </c>
      <c r="D3820" s="1" t="s">
        <v>158</v>
      </c>
      <c r="E3820" s="1" t="s">
        <v>3479</v>
      </c>
      <c r="F3820" s="1" t="s">
        <v>3467</v>
      </c>
      <c r="G3820" s="1">
        <v>1845.2</v>
      </c>
      <c r="H3820" s="1">
        <v>1</v>
      </c>
      <c r="I3820" s="1">
        <f>Sales[[#This Row],[Selling Price]]*H3820</f>
        <v>1845.2</v>
      </c>
      <c r="J3820" s="1">
        <f>VLOOKUP(Sales[[#This Row],[Product ID]],Products[],4,0)</f>
        <v>321.19</v>
      </c>
      <c r="K3820" s="1">
        <f>Sales[[#This Row],[Total Sales]]-Sales[[#This Row],[Cost price]]</f>
        <v>1524.01</v>
      </c>
      <c r="L3820" s="1" t="str">
        <f>TEXT(Sales[[#This Row],[Date and Time]],"dddd")</f>
        <v>Sunday</v>
      </c>
      <c r="M3820" s="1" t="str">
        <f>TEXT(Sales[[#This Row],[Date and Time]],"mm")</f>
        <v>10</v>
      </c>
      <c r="N3820" s="10" t="str">
        <f>TEXT(Sales[[#This Row],[Date and Time]],"mmmm")</f>
        <v>October</v>
      </c>
    </row>
    <row r="3821" spans="1:14" x14ac:dyDescent="0.3">
      <c r="A3821" s="1" t="s">
        <v>7289</v>
      </c>
      <c r="B3821" s="2">
        <v>45357.786493055559</v>
      </c>
      <c r="C3821" s="1" t="s">
        <v>3419</v>
      </c>
      <c r="D3821" s="1" t="s">
        <v>836</v>
      </c>
      <c r="E3821" s="1" t="s">
        <v>3466</v>
      </c>
      <c r="F3821" s="1" t="s">
        <v>3467</v>
      </c>
      <c r="G3821" s="1">
        <v>854.55</v>
      </c>
      <c r="H3821" s="1">
        <v>6</v>
      </c>
      <c r="I3821" s="1">
        <f>Sales[[#This Row],[Selling Price]]*H3821</f>
        <v>5127.2999999999993</v>
      </c>
      <c r="J3821" s="1">
        <f>VLOOKUP(Sales[[#This Row],[Product ID]],Products[],4,0)</f>
        <v>925.33</v>
      </c>
      <c r="K3821" s="1">
        <f>Sales[[#This Row],[Total Sales]]-Sales[[#This Row],[Cost price]]</f>
        <v>4201.9699999999993</v>
      </c>
      <c r="L3821" s="1" t="str">
        <f>TEXT(Sales[[#This Row],[Date and Time]],"dddd")</f>
        <v>Wednesday</v>
      </c>
      <c r="M3821" s="1" t="str">
        <f>TEXT(Sales[[#This Row],[Date and Time]],"mm")</f>
        <v>03</v>
      </c>
      <c r="N3821" s="10" t="str">
        <f>TEXT(Sales[[#This Row],[Date and Time]],"mmmm")</f>
        <v>March</v>
      </c>
    </row>
    <row r="3822" spans="1:14" x14ac:dyDescent="0.3">
      <c r="A3822" s="1" t="s">
        <v>7290</v>
      </c>
      <c r="B3822" s="2">
        <v>45542.196400462963</v>
      </c>
      <c r="C3822" s="1" t="s">
        <v>3409</v>
      </c>
      <c r="D3822" s="1" t="s">
        <v>264</v>
      </c>
      <c r="E3822" s="1" t="s">
        <v>3479</v>
      </c>
      <c r="F3822" s="1" t="s">
        <v>3476</v>
      </c>
      <c r="G3822" s="1">
        <v>1027.22</v>
      </c>
      <c r="H3822" s="1">
        <v>3</v>
      </c>
      <c r="I3822" s="1">
        <f>Sales[[#This Row],[Selling Price]]*H3822</f>
        <v>3081.66</v>
      </c>
      <c r="J3822" s="1">
        <f>VLOOKUP(Sales[[#This Row],[Product ID]],Products[],4,0)</f>
        <v>660.16</v>
      </c>
      <c r="K3822" s="1">
        <f>Sales[[#This Row],[Total Sales]]-Sales[[#This Row],[Cost price]]</f>
        <v>2421.5</v>
      </c>
      <c r="L3822" s="1" t="str">
        <f>TEXT(Sales[[#This Row],[Date and Time]],"dddd")</f>
        <v>Saturday</v>
      </c>
      <c r="M3822" s="1" t="str">
        <f>TEXT(Sales[[#This Row],[Date and Time]],"mm")</f>
        <v>09</v>
      </c>
      <c r="N3822" s="10" t="str">
        <f>TEXT(Sales[[#This Row],[Date and Time]],"mmmm")</f>
        <v>September</v>
      </c>
    </row>
    <row r="3823" spans="1:14" x14ac:dyDescent="0.3">
      <c r="A3823" s="1" t="s">
        <v>7291</v>
      </c>
      <c r="B3823" s="2">
        <v>45580.863171296296</v>
      </c>
      <c r="C3823" s="1" t="s">
        <v>3271</v>
      </c>
      <c r="D3823" s="1" t="s">
        <v>341</v>
      </c>
      <c r="E3823" s="1" t="s">
        <v>3466</v>
      </c>
      <c r="F3823" s="1" t="s">
        <v>3462</v>
      </c>
      <c r="G3823" s="1">
        <v>518.45000000000005</v>
      </c>
      <c r="H3823" s="1">
        <v>2</v>
      </c>
      <c r="I3823" s="1">
        <f>Sales[[#This Row],[Selling Price]]*H3823</f>
        <v>1036.9000000000001</v>
      </c>
      <c r="J3823" s="1">
        <f>VLOOKUP(Sales[[#This Row],[Product ID]],Products[],4,0)</f>
        <v>493.17</v>
      </c>
      <c r="K3823" s="1">
        <f>Sales[[#This Row],[Total Sales]]-Sales[[#This Row],[Cost price]]</f>
        <v>543.73</v>
      </c>
      <c r="L3823" s="1" t="str">
        <f>TEXT(Sales[[#This Row],[Date and Time]],"dddd")</f>
        <v>Tuesday</v>
      </c>
      <c r="M3823" s="1" t="str">
        <f>TEXT(Sales[[#This Row],[Date and Time]],"mm")</f>
        <v>10</v>
      </c>
      <c r="N3823" s="10" t="str">
        <f>TEXT(Sales[[#This Row],[Date and Time]],"mmmm")</f>
        <v>October</v>
      </c>
    </row>
    <row r="3824" spans="1:14" x14ac:dyDescent="0.3">
      <c r="A3824" s="1" t="s">
        <v>7292</v>
      </c>
      <c r="B3824" s="2">
        <v>45541.223773148151</v>
      </c>
      <c r="C3824" s="1" t="s">
        <v>3345</v>
      </c>
      <c r="D3824" s="1" t="s">
        <v>1884</v>
      </c>
      <c r="E3824" s="1" t="s">
        <v>3461</v>
      </c>
      <c r="F3824" s="1" t="s">
        <v>3462</v>
      </c>
      <c r="G3824" s="1">
        <v>396.89</v>
      </c>
      <c r="H3824" s="1">
        <v>8</v>
      </c>
      <c r="I3824" s="1">
        <f>Sales[[#This Row],[Selling Price]]*H3824</f>
        <v>3175.12</v>
      </c>
      <c r="J3824" s="1">
        <f>VLOOKUP(Sales[[#This Row],[Product ID]],Products[],4,0)</f>
        <v>762.47</v>
      </c>
      <c r="K3824" s="1">
        <f>Sales[[#This Row],[Total Sales]]-Sales[[#This Row],[Cost price]]</f>
        <v>2412.6499999999996</v>
      </c>
      <c r="L3824" s="1" t="str">
        <f>TEXT(Sales[[#This Row],[Date and Time]],"dddd")</f>
        <v>Friday</v>
      </c>
      <c r="M3824" s="1" t="str">
        <f>TEXT(Sales[[#This Row],[Date and Time]],"mm")</f>
        <v>09</v>
      </c>
      <c r="N3824" s="10" t="str">
        <f>TEXT(Sales[[#This Row],[Date and Time]],"mmmm")</f>
        <v>September</v>
      </c>
    </row>
    <row r="3825" spans="1:14" x14ac:dyDescent="0.3">
      <c r="A3825" s="1" t="s">
        <v>7293</v>
      </c>
      <c r="B3825" s="2">
        <v>45512.881990740738</v>
      </c>
      <c r="C3825" s="1" t="s">
        <v>3362</v>
      </c>
      <c r="D3825" s="1" t="s">
        <v>1110</v>
      </c>
      <c r="E3825" s="1" t="s">
        <v>3479</v>
      </c>
      <c r="F3825" s="1" t="s">
        <v>3462</v>
      </c>
      <c r="G3825" s="1">
        <v>1179.9100000000001</v>
      </c>
      <c r="H3825" s="1">
        <v>8</v>
      </c>
      <c r="I3825" s="1">
        <f>Sales[[#This Row],[Selling Price]]*H3825</f>
        <v>9439.2800000000007</v>
      </c>
      <c r="J3825" s="1">
        <f>VLOOKUP(Sales[[#This Row],[Product ID]],Products[],4,0)</f>
        <v>282.68</v>
      </c>
      <c r="K3825" s="1">
        <f>Sales[[#This Row],[Total Sales]]-Sales[[#This Row],[Cost price]]</f>
        <v>9156.6</v>
      </c>
      <c r="L3825" s="1" t="str">
        <f>TEXT(Sales[[#This Row],[Date and Time]],"dddd")</f>
        <v>Thursday</v>
      </c>
      <c r="M3825" s="1" t="str">
        <f>TEXT(Sales[[#This Row],[Date and Time]],"mm")</f>
        <v>08</v>
      </c>
      <c r="N3825" s="10" t="str">
        <f>TEXT(Sales[[#This Row],[Date and Time]],"mmmm")</f>
        <v>August</v>
      </c>
    </row>
    <row r="3826" spans="1:14" x14ac:dyDescent="0.3">
      <c r="A3826" s="1" t="s">
        <v>7294</v>
      </c>
      <c r="B3826" s="2">
        <v>45400.98940972222</v>
      </c>
      <c r="C3826" s="1" t="s">
        <v>3414</v>
      </c>
      <c r="D3826" s="1" t="s">
        <v>1978</v>
      </c>
      <c r="E3826" s="1" t="s">
        <v>3471</v>
      </c>
      <c r="F3826" s="1" t="s">
        <v>3467</v>
      </c>
      <c r="G3826" s="1">
        <v>108.4</v>
      </c>
      <c r="H3826" s="1">
        <v>7</v>
      </c>
      <c r="I3826" s="1">
        <f>Sales[[#This Row],[Selling Price]]*H3826</f>
        <v>758.80000000000007</v>
      </c>
      <c r="J3826" s="1">
        <f>VLOOKUP(Sales[[#This Row],[Product ID]],Products[],4,0)</f>
        <v>859.01</v>
      </c>
      <c r="K3826" s="1">
        <f>Sales[[#This Row],[Total Sales]]-Sales[[#This Row],[Cost price]]</f>
        <v>-100.20999999999992</v>
      </c>
      <c r="L3826" s="1" t="str">
        <f>TEXT(Sales[[#This Row],[Date and Time]],"dddd")</f>
        <v>Thursday</v>
      </c>
      <c r="M3826" s="1" t="str">
        <f>TEXT(Sales[[#This Row],[Date and Time]],"mm")</f>
        <v>04</v>
      </c>
      <c r="N3826" s="10" t="str">
        <f>TEXT(Sales[[#This Row],[Date and Time]],"mmmm")</f>
        <v>April</v>
      </c>
    </row>
    <row r="3827" spans="1:14" x14ac:dyDescent="0.3">
      <c r="A3827" s="1" t="s">
        <v>7295</v>
      </c>
      <c r="B3827" s="2">
        <v>45429.504999999997</v>
      </c>
      <c r="C3827" s="1" t="s">
        <v>3292</v>
      </c>
      <c r="D3827" s="1" t="s">
        <v>2279</v>
      </c>
      <c r="E3827" s="1" t="s">
        <v>3479</v>
      </c>
      <c r="F3827" s="1" t="s">
        <v>3476</v>
      </c>
      <c r="G3827" s="1">
        <v>1404.86</v>
      </c>
      <c r="H3827" s="1">
        <v>7</v>
      </c>
      <c r="I3827" s="1">
        <f>Sales[[#This Row],[Selling Price]]*H3827</f>
        <v>9834.0199999999986</v>
      </c>
      <c r="J3827" s="1">
        <f>VLOOKUP(Sales[[#This Row],[Product ID]],Products[],4,0)</f>
        <v>321.19</v>
      </c>
      <c r="K3827" s="1">
        <f>Sales[[#This Row],[Total Sales]]-Sales[[#This Row],[Cost price]]</f>
        <v>9512.8299999999981</v>
      </c>
      <c r="L3827" s="1" t="str">
        <f>TEXT(Sales[[#This Row],[Date and Time]],"dddd")</f>
        <v>Friday</v>
      </c>
      <c r="M3827" s="1" t="str">
        <f>TEXT(Sales[[#This Row],[Date and Time]],"mm")</f>
        <v>05</v>
      </c>
      <c r="N3827" s="10" t="str">
        <f>TEXT(Sales[[#This Row],[Date and Time]],"mmmm")</f>
        <v>May</v>
      </c>
    </row>
    <row r="3828" spans="1:14" x14ac:dyDescent="0.3">
      <c r="A3828" s="1" t="s">
        <v>7296</v>
      </c>
      <c r="B3828" s="2">
        <v>45310.066030092596</v>
      </c>
      <c r="C3828" s="1" t="s">
        <v>3353</v>
      </c>
      <c r="D3828" s="1" t="s">
        <v>1524</v>
      </c>
      <c r="E3828" s="1" t="s">
        <v>3464</v>
      </c>
      <c r="F3828" s="1" t="s">
        <v>3462</v>
      </c>
      <c r="G3828" s="1">
        <v>1011.3</v>
      </c>
      <c r="H3828" s="1">
        <v>9</v>
      </c>
      <c r="I3828" s="1">
        <f>Sales[[#This Row],[Selling Price]]*H3828</f>
        <v>9101.6999999999989</v>
      </c>
      <c r="J3828" s="1">
        <f>VLOOKUP(Sales[[#This Row],[Product ID]],Products[],4,0)</f>
        <v>978.72</v>
      </c>
      <c r="K3828" s="1">
        <f>Sales[[#This Row],[Total Sales]]-Sales[[#This Row],[Cost price]]</f>
        <v>8122.9799999999987</v>
      </c>
      <c r="L3828" s="1" t="str">
        <f>TEXT(Sales[[#This Row],[Date and Time]],"dddd")</f>
        <v>Friday</v>
      </c>
      <c r="M3828" s="1" t="str">
        <f>TEXT(Sales[[#This Row],[Date and Time]],"mm")</f>
        <v>01</v>
      </c>
      <c r="N3828" s="10" t="str">
        <f>TEXT(Sales[[#This Row],[Date and Time]],"mmmm")</f>
        <v>January</v>
      </c>
    </row>
    <row r="3829" spans="1:14" x14ac:dyDescent="0.3">
      <c r="A3829" s="1" t="s">
        <v>7297</v>
      </c>
      <c r="B3829" s="2">
        <v>45514.578969907408</v>
      </c>
      <c r="C3829" s="1" t="s">
        <v>3385</v>
      </c>
      <c r="D3829" s="1" t="s">
        <v>1711</v>
      </c>
      <c r="E3829" s="1" t="s">
        <v>3466</v>
      </c>
      <c r="F3829" s="1" t="s">
        <v>3462</v>
      </c>
      <c r="G3829" s="1">
        <v>1787.91</v>
      </c>
      <c r="H3829" s="1">
        <v>2</v>
      </c>
      <c r="I3829" s="1">
        <f>Sales[[#This Row],[Selling Price]]*H3829</f>
        <v>3575.82</v>
      </c>
      <c r="J3829" s="1">
        <f>VLOOKUP(Sales[[#This Row],[Product ID]],Products[],4,0)</f>
        <v>28.1</v>
      </c>
      <c r="K3829" s="1">
        <f>Sales[[#This Row],[Total Sales]]-Sales[[#This Row],[Cost price]]</f>
        <v>3547.7200000000003</v>
      </c>
      <c r="L3829" s="1" t="str">
        <f>TEXT(Sales[[#This Row],[Date and Time]],"dddd")</f>
        <v>Saturday</v>
      </c>
      <c r="M3829" s="1" t="str">
        <f>TEXT(Sales[[#This Row],[Date and Time]],"mm")</f>
        <v>08</v>
      </c>
      <c r="N3829" s="10" t="str">
        <f>TEXT(Sales[[#This Row],[Date and Time]],"mmmm")</f>
        <v>August</v>
      </c>
    </row>
    <row r="3830" spans="1:14" x14ac:dyDescent="0.3">
      <c r="A3830" s="1" t="s">
        <v>7298</v>
      </c>
      <c r="B3830" s="2">
        <v>45507.386030092595</v>
      </c>
      <c r="C3830" s="1" t="s">
        <v>3432</v>
      </c>
      <c r="D3830" s="1" t="s">
        <v>1524</v>
      </c>
      <c r="E3830" s="1" t="s">
        <v>3471</v>
      </c>
      <c r="F3830" s="1" t="s">
        <v>3467</v>
      </c>
      <c r="G3830" s="1">
        <v>1085.22</v>
      </c>
      <c r="H3830" s="1">
        <v>8</v>
      </c>
      <c r="I3830" s="1">
        <f>Sales[[#This Row],[Selling Price]]*H3830</f>
        <v>8681.76</v>
      </c>
      <c r="J3830" s="1">
        <f>VLOOKUP(Sales[[#This Row],[Product ID]],Products[],4,0)</f>
        <v>221.06</v>
      </c>
      <c r="K3830" s="1">
        <f>Sales[[#This Row],[Total Sales]]-Sales[[#This Row],[Cost price]]</f>
        <v>8460.7000000000007</v>
      </c>
      <c r="L3830" s="1" t="str">
        <f>TEXT(Sales[[#This Row],[Date and Time]],"dddd")</f>
        <v>Saturday</v>
      </c>
      <c r="M3830" s="1" t="str">
        <f>TEXT(Sales[[#This Row],[Date and Time]],"mm")</f>
        <v>08</v>
      </c>
      <c r="N3830" s="10" t="str">
        <f>TEXT(Sales[[#This Row],[Date and Time]],"mmmm")</f>
        <v>August</v>
      </c>
    </row>
    <row r="3831" spans="1:14" x14ac:dyDescent="0.3">
      <c r="A3831" s="1" t="s">
        <v>7299</v>
      </c>
      <c r="B3831" s="2">
        <v>45530.825196759259</v>
      </c>
      <c r="C3831" s="1" t="s">
        <v>3319</v>
      </c>
      <c r="D3831" s="1" t="s">
        <v>1162</v>
      </c>
      <c r="E3831" s="1" t="s">
        <v>3464</v>
      </c>
      <c r="F3831" s="1" t="s">
        <v>3462</v>
      </c>
      <c r="G3831" s="1">
        <v>1542.9</v>
      </c>
      <c r="H3831" s="1">
        <v>7</v>
      </c>
      <c r="I3831" s="1">
        <f>Sales[[#This Row],[Selling Price]]*H3831</f>
        <v>10800.300000000001</v>
      </c>
      <c r="J3831" s="1">
        <f>VLOOKUP(Sales[[#This Row],[Product ID]],Products[],4,0)</f>
        <v>704.91</v>
      </c>
      <c r="K3831" s="1">
        <f>Sales[[#This Row],[Total Sales]]-Sales[[#This Row],[Cost price]]</f>
        <v>10095.390000000001</v>
      </c>
      <c r="L3831" s="1" t="str">
        <f>TEXT(Sales[[#This Row],[Date and Time]],"dddd")</f>
        <v>Monday</v>
      </c>
      <c r="M3831" s="1" t="str">
        <f>TEXT(Sales[[#This Row],[Date and Time]],"mm")</f>
        <v>08</v>
      </c>
      <c r="N3831" s="10" t="str">
        <f>TEXT(Sales[[#This Row],[Date and Time]],"mmmm")</f>
        <v>August</v>
      </c>
    </row>
    <row r="3832" spans="1:14" x14ac:dyDescent="0.3">
      <c r="A3832" s="1" t="s">
        <v>7300</v>
      </c>
      <c r="B3832" s="2">
        <v>45410.333391203705</v>
      </c>
      <c r="C3832" s="1" t="s">
        <v>3393</v>
      </c>
      <c r="D3832" s="1" t="s">
        <v>1323</v>
      </c>
      <c r="E3832" s="1" t="s">
        <v>3479</v>
      </c>
      <c r="F3832" s="1" t="s">
        <v>3462</v>
      </c>
      <c r="G3832" s="1">
        <v>324.08</v>
      </c>
      <c r="H3832" s="1">
        <v>1</v>
      </c>
      <c r="I3832" s="1">
        <f>Sales[[#This Row],[Selling Price]]*H3832</f>
        <v>324.08</v>
      </c>
      <c r="J3832" s="1">
        <f>VLOOKUP(Sales[[#This Row],[Product ID]],Products[],4,0)</f>
        <v>368.41</v>
      </c>
      <c r="K3832" s="1">
        <f>Sales[[#This Row],[Total Sales]]-Sales[[#This Row],[Cost price]]</f>
        <v>-44.330000000000041</v>
      </c>
      <c r="L3832" s="1" t="str">
        <f>TEXT(Sales[[#This Row],[Date and Time]],"dddd")</f>
        <v>Sunday</v>
      </c>
      <c r="M3832" s="1" t="str">
        <f>TEXT(Sales[[#This Row],[Date and Time]],"mm")</f>
        <v>04</v>
      </c>
      <c r="N3832" s="10" t="str">
        <f>TEXT(Sales[[#This Row],[Date and Time]],"mmmm")</f>
        <v>April</v>
      </c>
    </row>
    <row r="3833" spans="1:14" x14ac:dyDescent="0.3">
      <c r="A3833" s="1" t="s">
        <v>7301</v>
      </c>
      <c r="B3833" s="2">
        <v>45608.002152777779</v>
      </c>
      <c r="C3833" s="1" t="s">
        <v>3448</v>
      </c>
      <c r="D3833" s="1" t="s">
        <v>495</v>
      </c>
      <c r="E3833" s="1" t="s">
        <v>3471</v>
      </c>
      <c r="F3833" s="1" t="s">
        <v>3472</v>
      </c>
      <c r="G3833" s="1">
        <v>342.73</v>
      </c>
      <c r="H3833" s="1">
        <v>10</v>
      </c>
      <c r="I3833" s="1">
        <f>Sales[[#This Row],[Selling Price]]*H3833</f>
        <v>3427.3</v>
      </c>
      <c r="J3833" s="1">
        <f>VLOOKUP(Sales[[#This Row],[Product ID]],Products[],4,0)</f>
        <v>955.51</v>
      </c>
      <c r="K3833" s="1">
        <f>Sales[[#This Row],[Total Sales]]-Sales[[#This Row],[Cost price]]</f>
        <v>2471.79</v>
      </c>
      <c r="L3833" s="1" t="str">
        <f>TEXT(Sales[[#This Row],[Date and Time]],"dddd")</f>
        <v>Tuesday</v>
      </c>
      <c r="M3833" s="1" t="str">
        <f>TEXT(Sales[[#This Row],[Date and Time]],"mm")</f>
        <v>11</v>
      </c>
      <c r="N3833" s="10" t="str">
        <f>TEXT(Sales[[#This Row],[Date and Time]],"mmmm")</f>
        <v>November</v>
      </c>
    </row>
    <row r="3834" spans="1:14" x14ac:dyDescent="0.3">
      <c r="A3834" s="1" t="s">
        <v>7302</v>
      </c>
      <c r="B3834" s="2">
        <v>45336.683506944442</v>
      </c>
      <c r="C3834" s="1" t="s">
        <v>3250</v>
      </c>
      <c r="D3834" s="1" t="s">
        <v>3127</v>
      </c>
      <c r="E3834" s="1" t="s">
        <v>3479</v>
      </c>
      <c r="F3834" s="1" t="s">
        <v>3472</v>
      </c>
      <c r="G3834" s="1">
        <v>27.63</v>
      </c>
      <c r="H3834" s="1">
        <v>2</v>
      </c>
      <c r="I3834" s="1">
        <f>Sales[[#This Row],[Selling Price]]*H3834</f>
        <v>55.26</v>
      </c>
      <c r="J3834" s="1">
        <f>VLOOKUP(Sales[[#This Row],[Product ID]],Products[],4,0)</f>
        <v>114.47</v>
      </c>
      <c r="K3834" s="1">
        <f>Sales[[#This Row],[Total Sales]]-Sales[[#This Row],[Cost price]]</f>
        <v>-59.21</v>
      </c>
      <c r="L3834" s="1" t="str">
        <f>TEXT(Sales[[#This Row],[Date and Time]],"dddd")</f>
        <v>Wednesday</v>
      </c>
      <c r="M3834" s="1" t="str">
        <f>TEXT(Sales[[#This Row],[Date and Time]],"mm")</f>
        <v>02</v>
      </c>
      <c r="N3834" s="10" t="str">
        <f>TEXT(Sales[[#This Row],[Date and Time]],"mmmm")</f>
        <v>February</v>
      </c>
    </row>
    <row r="3835" spans="1:14" x14ac:dyDescent="0.3">
      <c r="A3835" s="1" t="s">
        <v>7303</v>
      </c>
      <c r="B3835" s="2">
        <v>45594.526886574073</v>
      </c>
      <c r="C3835" s="1" t="s">
        <v>3423</v>
      </c>
      <c r="D3835" s="1" t="s">
        <v>1318</v>
      </c>
      <c r="E3835" s="1" t="s">
        <v>3461</v>
      </c>
      <c r="F3835" s="1" t="s">
        <v>3467</v>
      </c>
      <c r="G3835" s="1">
        <v>1663.03</v>
      </c>
      <c r="H3835" s="1">
        <v>9</v>
      </c>
      <c r="I3835" s="1">
        <f>Sales[[#This Row],[Selling Price]]*H3835</f>
        <v>14967.27</v>
      </c>
      <c r="J3835" s="1">
        <f>VLOOKUP(Sales[[#This Row],[Product ID]],Products[],4,0)</f>
        <v>388.3</v>
      </c>
      <c r="K3835" s="1">
        <f>Sales[[#This Row],[Total Sales]]-Sales[[#This Row],[Cost price]]</f>
        <v>14578.970000000001</v>
      </c>
      <c r="L3835" s="1" t="str">
        <f>TEXT(Sales[[#This Row],[Date and Time]],"dddd")</f>
        <v>Tuesday</v>
      </c>
      <c r="M3835" s="1" t="str">
        <f>TEXT(Sales[[#This Row],[Date and Time]],"mm")</f>
        <v>10</v>
      </c>
      <c r="N3835" s="10" t="str">
        <f>TEXT(Sales[[#This Row],[Date and Time]],"mmmm")</f>
        <v>October</v>
      </c>
    </row>
    <row r="3836" spans="1:14" x14ac:dyDescent="0.3">
      <c r="A3836" s="1" t="s">
        <v>7304</v>
      </c>
      <c r="B3836" s="2">
        <v>45536.254328703704</v>
      </c>
      <c r="C3836" s="1" t="s">
        <v>3271</v>
      </c>
      <c r="D3836" s="1" t="s">
        <v>1088</v>
      </c>
      <c r="E3836" s="1" t="s">
        <v>3479</v>
      </c>
      <c r="F3836" s="1" t="s">
        <v>3462</v>
      </c>
      <c r="G3836" s="1">
        <v>1201.27</v>
      </c>
      <c r="H3836" s="1">
        <v>5</v>
      </c>
      <c r="I3836" s="1">
        <f>Sales[[#This Row],[Selling Price]]*H3836</f>
        <v>6006.35</v>
      </c>
      <c r="J3836" s="1">
        <f>VLOOKUP(Sales[[#This Row],[Product ID]],Products[],4,0)</f>
        <v>493.17</v>
      </c>
      <c r="K3836" s="1">
        <f>Sales[[#This Row],[Total Sales]]-Sales[[#This Row],[Cost price]]</f>
        <v>5513.18</v>
      </c>
      <c r="L3836" s="1" t="str">
        <f>TEXT(Sales[[#This Row],[Date and Time]],"dddd")</f>
        <v>Sunday</v>
      </c>
      <c r="M3836" s="1" t="str">
        <f>TEXT(Sales[[#This Row],[Date and Time]],"mm")</f>
        <v>09</v>
      </c>
      <c r="N3836" s="10" t="str">
        <f>TEXT(Sales[[#This Row],[Date and Time]],"mmmm")</f>
        <v>September</v>
      </c>
    </row>
    <row r="3837" spans="1:14" x14ac:dyDescent="0.3">
      <c r="A3837" s="1" t="s">
        <v>7305</v>
      </c>
      <c r="B3837" s="2">
        <v>45341.463969907411</v>
      </c>
      <c r="C3837" s="1" t="s">
        <v>3335</v>
      </c>
      <c r="D3837" s="1" t="s">
        <v>1081</v>
      </c>
      <c r="E3837" s="1" t="s">
        <v>3461</v>
      </c>
      <c r="F3837" s="1" t="s">
        <v>3472</v>
      </c>
      <c r="G3837" s="1">
        <v>820.92</v>
      </c>
      <c r="H3837" s="1">
        <v>9</v>
      </c>
      <c r="I3837" s="1">
        <f>Sales[[#This Row],[Selling Price]]*H3837</f>
        <v>7388.28</v>
      </c>
      <c r="J3837" s="1">
        <f>VLOOKUP(Sales[[#This Row],[Product ID]],Products[],4,0)</f>
        <v>303.60000000000002</v>
      </c>
      <c r="K3837" s="1">
        <f>Sales[[#This Row],[Total Sales]]-Sales[[#This Row],[Cost price]]</f>
        <v>7084.6799999999994</v>
      </c>
      <c r="L3837" s="1" t="str">
        <f>TEXT(Sales[[#This Row],[Date and Time]],"dddd")</f>
        <v>Monday</v>
      </c>
      <c r="M3837" s="1" t="str">
        <f>TEXT(Sales[[#This Row],[Date and Time]],"mm")</f>
        <v>02</v>
      </c>
      <c r="N3837" s="10" t="str">
        <f>TEXT(Sales[[#This Row],[Date and Time]],"mmmm")</f>
        <v>February</v>
      </c>
    </row>
    <row r="3838" spans="1:14" x14ac:dyDescent="0.3">
      <c r="A3838" s="1" t="s">
        <v>7306</v>
      </c>
      <c r="B3838" s="2">
        <v>45372.99622685185</v>
      </c>
      <c r="C3838" s="1" t="s">
        <v>3257</v>
      </c>
      <c r="D3838" s="1" t="s">
        <v>1587</v>
      </c>
      <c r="E3838" s="1" t="s">
        <v>3471</v>
      </c>
      <c r="F3838" s="1" t="s">
        <v>3462</v>
      </c>
      <c r="G3838" s="1">
        <v>1662.64</v>
      </c>
      <c r="H3838" s="1">
        <v>1</v>
      </c>
      <c r="I3838" s="1">
        <f>Sales[[#This Row],[Selling Price]]*H3838</f>
        <v>1662.64</v>
      </c>
      <c r="J3838" s="1">
        <f>VLOOKUP(Sales[[#This Row],[Product ID]],Products[],4,0)</f>
        <v>288.51</v>
      </c>
      <c r="K3838" s="1">
        <f>Sales[[#This Row],[Total Sales]]-Sales[[#This Row],[Cost price]]</f>
        <v>1374.13</v>
      </c>
      <c r="L3838" s="1" t="str">
        <f>TEXT(Sales[[#This Row],[Date and Time]],"dddd")</f>
        <v>Thursday</v>
      </c>
      <c r="M3838" s="1" t="str">
        <f>TEXT(Sales[[#This Row],[Date and Time]],"mm")</f>
        <v>03</v>
      </c>
      <c r="N3838" s="10" t="str">
        <f>TEXT(Sales[[#This Row],[Date and Time]],"mmmm")</f>
        <v>March</v>
      </c>
    </row>
    <row r="3839" spans="1:14" x14ac:dyDescent="0.3">
      <c r="A3839" s="1" t="s">
        <v>7307</v>
      </c>
      <c r="B3839" s="2">
        <v>45394.153402777774</v>
      </c>
      <c r="C3839" s="1" t="s">
        <v>3378</v>
      </c>
      <c r="D3839" s="1" t="s">
        <v>2095</v>
      </c>
      <c r="E3839" s="1" t="s">
        <v>3479</v>
      </c>
      <c r="F3839" s="1" t="s">
        <v>3472</v>
      </c>
      <c r="G3839" s="1">
        <v>1420.04</v>
      </c>
      <c r="H3839" s="1">
        <v>6</v>
      </c>
      <c r="I3839" s="1">
        <f>Sales[[#This Row],[Selling Price]]*H3839</f>
        <v>8520.24</v>
      </c>
      <c r="J3839" s="1">
        <f>VLOOKUP(Sales[[#This Row],[Product ID]],Products[],4,0)</f>
        <v>358.25</v>
      </c>
      <c r="K3839" s="1">
        <f>Sales[[#This Row],[Total Sales]]-Sales[[#This Row],[Cost price]]</f>
        <v>8161.99</v>
      </c>
      <c r="L3839" s="1" t="str">
        <f>TEXT(Sales[[#This Row],[Date and Time]],"dddd")</f>
        <v>Friday</v>
      </c>
      <c r="M3839" s="1" t="str">
        <f>TEXT(Sales[[#This Row],[Date and Time]],"mm")</f>
        <v>04</v>
      </c>
      <c r="N3839" s="10" t="str">
        <f>TEXT(Sales[[#This Row],[Date and Time]],"mmmm")</f>
        <v>April</v>
      </c>
    </row>
    <row r="3840" spans="1:14" x14ac:dyDescent="0.3">
      <c r="A3840" s="1" t="s">
        <v>7308</v>
      </c>
      <c r="B3840" s="2">
        <v>45512.967002314814</v>
      </c>
      <c r="C3840" s="1" t="s">
        <v>3305</v>
      </c>
      <c r="D3840" s="1" t="s">
        <v>3181</v>
      </c>
      <c r="E3840" s="1" t="s">
        <v>3461</v>
      </c>
      <c r="F3840" s="1" t="s">
        <v>3472</v>
      </c>
      <c r="G3840" s="1">
        <v>369.65</v>
      </c>
      <c r="H3840" s="1">
        <v>9</v>
      </c>
      <c r="I3840" s="1">
        <f>Sales[[#This Row],[Selling Price]]*H3840</f>
        <v>3326.85</v>
      </c>
      <c r="J3840" s="1">
        <f>VLOOKUP(Sales[[#This Row],[Product ID]],Products[],4,0)</f>
        <v>376.96</v>
      </c>
      <c r="K3840" s="1">
        <f>Sales[[#This Row],[Total Sales]]-Sales[[#This Row],[Cost price]]</f>
        <v>2949.89</v>
      </c>
      <c r="L3840" s="1" t="str">
        <f>TEXT(Sales[[#This Row],[Date and Time]],"dddd")</f>
        <v>Thursday</v>
      </c>
      <c r="M3840" s="1" t="str">
        <f>TEXT(Sales[[#This Row],[Date and Time]],"mm")</f>
        <v>08</v>
      </c>
      <c r="N3840" s="10" t="str">
        <f>TEXT(Sales[[#This Row],[Date and Time]],"mmmm")</f>
        <v>August</v>
      </c>
    </row>
    <row r="3841" spans="1:14" x14ac:dyDescent="0.3">
      <c r="A3841" s="1" t="s">
        <v>7309</v>
      </c>
      <c r="B3841" s="2">
        <v>45418.802777777775</v>
      </c>
      <c r="C3841" s="1" t="s">
        <v>3426</v>
      </c>
      <c r="D3841" s="1" t="s">
        <v>2857</v>
      </c>
      <c r="E3841" s="1" t="s">
        <v>3479</v>
      </c>
      <c r="F3841" s="1" t="s">
        <v>3472</v>
      </c>
      <c r="G3841" s="1">
        <v>1306.23</v>
      </c>
      <c r="H3841" s="1">
        <v>5</v>
      </c>
      <c r="I3841" s="1">
        <f>Sales[[#This Row],[Selling Price]]*H3841</f>
        <v>6531.15</v>
      </c>
      <c r="J3841" s="1">
        <f>VLOOKUP(Sales[[#This Row],[Product ID]],Products[],4,0)</f>
        <v>18.7</v>
      </c>
      <c r="K3841" s="1">
        <f>Sales[[#This Row],[Total Sales]]-Sales[[#This Row],[Cost price]]</f>
        <v>6512.45</v>
      </c>
      <c r="L3841" s="1" t="str">
        <f>TEXT(Sales[[#This Row],[Date and Time]],"dddd")</f>
        <v>Monday</v>
      </c>
      <c r="M3841" s="1" t="str">
        <f>TEXT(Sales[[#This Row],[Date and Time]],"mm")</f>
        <v>05</v>
      </c>
      <c r="N3841" s="10" t="str">
        <f>TEXT(Sales[[#This Row],[Date and Time]],"mmmm")</f>
        <v>May</v>
      </c>
    </row>
    <row r="3842" spans="1:14" x14ac:dyDescent="0.3">
      <c r="A3842" s="1" t="s">
        <v>7310</v>
      </c>
      <c r="B3842" s="2">
        <v>45597.218425925923</v>
      </c>
      <c r="C3842" s="1" t="s">
        <v>3245</v>
      </c>
      <c r="D3842" s="1" t="s">
        <v>2889</v>
      </c>
      <c r="E3842" s="1" t="s">
        <v>3471</v>
      </c>
      <c r="F3842" s="1" t="s">
        <v>3467</v>
      </c>
      <c r="G3842" s="1">
        <v>563.52</v>
      </c>
      <c r="H3842" s="1">
        <v>4</v>
      </c>
      <c r="I3842" s="1">
        <f>Sales[[#This Row],[Selling Price]]*H3842</f>
        <v>2254.08</v>
      </c>
      <c r="J3842" s="1">
        <f>VLOOKUP(Sales[[#This Row],[Product ID]],Products[],4,0)</f>
        <v>188.4</v>
      </c>
      <c r="K3842" s="1">
        <f>Sales[[#This Row],[Total Sales]]-Sales[[#This Row],[Cost price]]</f>
        <v>2065.6799999999998</v>
      </c>
      <c r="L3842" s="1" t="str">
        <f>TEXT(Sales[[#This Row],[Date and Time]],"dddd")</f>
        <v>Friday</v>
      </c>
      <c r="M3842" s="1" t="str">
        <f>TEXT(Sales[[#This Row],[Date and Time]],"mm")</f>
        <v>11</v>
      </c>
      <c r="N3842" s="10" t="str">
        <f>TEXT(Sales[[#This Row],[Date and Time]],"mmmm")</f>
        <v>November</v>
      </c>
    </row>
    <row r="3843" spans="1:14" x14ac:dyDescent="0.3">
      <c r="A3843" s="1" t="s">
        <v>7311</v>
      </c>
      <c r="B3843" s="2">
        <v>45327.501550925925</v>
      </c>
      <c r="C3843" s="1" t="s">
        <v>3451</v>
      </c>
      <c r="D3843" s="1" t="s">
        <v>2693</v>
      </c>
      <c r="E3843" s="1" t="s">
        <v>3464</v>
      </c>
      <c r="F3843" s="1" t="s">
        <v>3462</v>
      </c>
      <c r="G3843" s="1">
        <v>1906.82</v>
      </c>
      <c r="H3843" s="1">
        <v>6</v>
      </c>
      <c r="I3843" s="1">
        <f>Sales[[#This Row],[Selling Price]]*H3843</f>
        <v>11440.92</v>
      </c>
      <c r="J3843" s="1">
        <f>VLOOKUP(Sales[[#This Row],[Product ID]],Products[],4,0)</f>
        <v>565.99</v>
      </c>
      <c r="K3843" s="1">
        <f>Sales[[#This Row],[Total Sales]]-Sales[[#This Row],[Cost price]]</f>
        <v>10874.93</v>
      </c>
      <c r="L3843" s="1" t="str">
        <f>TEXT(Sales[[#This Row],[Date and Time]],"dddd")</f>
        <v>Monday</v>
      </c>
      <c r="M3843" s="1" t="str">
        <f>TEXT(Sales[[#This Row],[Date and Time]],"mm")</f>
        <v>02</v>
      </c>
      <c r="N3843" s="10" t="str">
        <f>TEXT(Sales[[#This Row],[Date and Time]],"mmmm")</f>
        <v>February</v>
      </c>
    </row>
    <row r="3844" spans="1:14" x14ac:dyDescent="0.3">
      <c r="A3844" s="1" t="s">
        <v>7312</v>
      </c>
      <c r="B3844" s="2">
        <v>45338.545393518521</v>
      </c>
      <c r="C3844" s="1" t="s">
        <v>3447</v>
      </c>
      <c r="D3844" s="1" t="s">
        <v>412</v>
      </c>
      <c r="E3844" s="1" t="s">
        <v>3464</v>
      </c>
      <c r="F3844" s="1" t="s">
        <v>3462</v>
      </c>
      <c r="G3844" s="1">
        <v>546.87</v>
      </c>
      <c r="H3844" s="1">
        <v>8</v>
      </c>
      <c r="I3844" s="1">
        <f>Sales[[#This Row],[Selling Price]]*H3844</f>
        <v>4374.96</v>
      </c>
      <c r="J3844" s="1">
        <f>VLOOKUP(Sales[[#This Row],[Product ID]],Products[],4,0)</f>
        <v>521.98</v>
      </c>
      <c r="K3844" s="1">
        <f>Sales[[#This Row],[Total Sales]]-Sales[[#This Row],[Cost price]]</f>
        <v>3852.98</v>
      </c>
      <c r="L3844" s="1" t="str">
        <f>TEXT(Sales[[#This Row],[Date and Time]],"dddd")</f>
        <v>Friday</v>
      </c>
      <c r="M3844" s="1" t="str">
        <f>TEXT(Sales[[#This Row],[Date and Time]],"mm")</f>
        <v>02</v>
      </c>
      <c r="N3844" s="10" t="str">
        <f>TEXT(Sales[[#This Row],[Date and Time]],"mmmm")</f>
        <v>February</v>
      </c>
    </row>
    <row r="3845" spans="1:14" x14ac:dyDescent="0.3">
      <c r="A3845" s="1" t="s">
        <v>7313</v>
      </c>
      <c r="B3845" s="2">
        <v>45525.701620370368</v>
      </c>
      <c r="C3845" s="1" t="s">
        <v>3296</v>
      </c>
      <c r="D3845" s="1" t="s">
        <v>3054</v>
      </c>
      <c r="E3845" s="1" t="s">
        <v>3479</v>
      </c>
      <c r="F3845" s="1" t="s">
        <v>3469</v>
      </c>
      <c r="G3845" s="1">
        <v>1114.57</v>
      </c>
      <c r="H3845" s="1">
        <v>7</v>
      </c>
      <c r="I3845" s="1">
        <f>Sales[[#This Row],[Selling Price]]*H3845</f>
        <v>7801.99</v>
      </c>
      <c r="J3845" s="1">
        <f>VLOOKUP(Sales[[#This Row],[Product ID]],Products[],4,0)</f>
        <v>587.24</v>
      </c>
      <c r="K3845" s="1">
        <f>Sales[[#This Row],[Total Sales]]-Sales[[#This Row],[Cost price]]</f>
        <v>7214.75</v>
      </c>
      <c r="L3845" s="1" t="str">
        <f>TEXT(Sales[[#This Row],[Date and Time]],"dddd")</f>
        <v>Wednesday</v>
      </c>
      <c r="M3845" s="1" t="str">
        <f>TEXT(Sales[[#This Row],[Date and Time]],"mm")</f>
        <v>08</v>
      </c>
      <c r="N3845" s="10" t="str">
        <f>TEXT(Sales[[#This Row],[Date and Time]],"mmmm")</f>
        <v>August</v>
      </c>
    </row>
    <row r="3846" spans="1:14" x14ac:dyDescent="0.3">
      <c r="A3846" s="1" t="s">
        <v>7314</v>
      </c>
      <c r="B3846" s="2">
        <v>45550.744849537034</v>
      </c>
      <c r="C3846" s="1" t="s">
        <v>3332</v>
      </c>
      <c r="D3846" s="1" t="s">
        <v>2464</v>
      </c>
      <c r="E3846" s="1" t="s">
        <v>3479</v>
      </c>
      <c r="F3846" s="1" t="s">
        <v>3472</v>
      </c>
      <c r="G3846" s="1">
        <v>336.1</v>
      </c>
      <c r="H3846" s="1">
        <v>5</v>
      </c>
      <c r="I3846" s="1">
        <f>Sales[[#This Row],[Selling Price]]*H3846</f>
        <v>1680.5</v>
      </c>
      <c r="J3846" s="1">
        <f>VLOOKUP(Sales[[#This Row],[Product ID]],Products[],4,0)</f>
        <v>348.54</v>
      </c>
      <c r="K3846" s="1">
        <f>Sales[[#This Row],[Total Sales]]-Sales[[#This Row],[Cost price]]</f>
        <v>1331.96</v>
      </c>
      <c r="L3846" s="1" t="str">
        <f>TEXT(Sales[[#This Row],[Date and Time]],"dddd")</f>
        <v>Sunday</v>
      </c>
      <c r="M3846" s="1" t="str">
        <f>TEXT(Sales[[#This Row],[Date and Time]],"mm")</f>
        <v>09</v>
      </c>
      <c r="N3846" s="10" t="str">
        <f>TEXT(Sales[[#This Row],[Date and Time]],"mmmm")</f>
        <v>September</v>
      </c>
    </row>
    <row r="3847" spans="1:14" x14ac:dyDescent="0.3">
      <c r="A3847" s="1" t="s">
        <v>7315</v>
      </c>
      <c r="B3847" s="2">
        <v>45553.735694444447</v>
      </c>
      <c r="C3847" s="1" t="s">
        <v>3384</v>
      </c>
      <c r="D3847" s="1" t="s">
        <v>434</v>
      </c>
      <c r="E3847" s="1" t="s">
        <v>3461</v>
      </c>
      <c r="F3847" s="1" t="s">
        <v>3476</v>
      </c>
      <c r="G3847" s="1">
        <v>1343.84</v>
      </c>
      <c r="H3847" s="1">
        <v>3</v>
      </c>
      <c r="I3847" s="1">
        <f>Sales[[#This Row],[Selling Price]]*H3847</f>
        <v>4031.5199999999995</v>
      </c>
      <c r="J3847" s="1">
        <f>VLOOKUP(Sales[[#This Row],[Product ID]],Products[],4,0)</f>
        <v>694.54</v>
      </c>
      <c r="K3847" s="1">
        <f>Sales[[#This Row],[Total Sales]]-Sales[[#This Row],[Cost price]]</f>
        <v>3336.9799999999996</v>
      </c>
      <c r="L3847" s="1" t="str">
        <f>TEXT(Sales[[#This Row],[Date and Time]],"dddd")</f>
        <v>Wednesday</v>
      </c>
      <c r="M3847" s="1" t="str">
        <f>TEXT(Sales[[#This Row],[Date and Time]],"mm")</f>
        <v>09</v>
      </c>
      <c r="N3847" s="10" t="str">
        <f>TEXT(Sales[[#This Row],[Date and Time]],"mmmm")</f>
        <v>September</v>
      </c>
    </row>
    <row r="3848" spans="1:14" x14ac:dyDescent="0.3">
      <c r="A3848" s="1" t="s">
        <v>7316</v>
      </c>
      <c r="B3848" s="2">
        <v>45305.135659722226</v>
      </c>
      <c r="C3848" s="1" t="s">
        <v>3301</v>
      </c>
      <c r="D3848" s="1" t="s">
        <v>1521</v>
      </c>
      <c r="E3848" s="1" t="s">
        <v>3464</v>
      </c>
      <c r="F3848" s="1" t="s">
        <v>3462</v>
      </c>
      <c r="G3848" s="1">
        <v>1026.8900000000001</v>
      </c>
      <c r="H3848" s="1">
        <v>9</v>
      </c>
      <c r="I3848" s="1">
        <f>Sales[[#This Row],[Selling Price]]*H3848</f>
        <v>9242.01</v>
      </c>
      <c r="J3848" s="1">
        <f>VLOOKUP(Sales[[#This Row],[Product ID]],Products[],4,0)</f>
        <v>502.29</v>
      </c>
      <c r="K3848" s="1">
        <f>Sales[[#This Row],[Total Sales]]-Sales[[#This Row],[Cost price]]</f>
        <v>8739.7199999999993</v>
      </c>
      <c r="L3848" s="1" t="str">
        <f>TEXT(Sales[[#This Row],[Date and Time]],"dddd")</f>
        <v>Sunday</v>
      </c>
      <c r="M3848" s="1" t="str">
        <f>TEXT(Sales[[#This Row],[Date and Time]],"mm")</f>
        <v>01</v>
      </c>
      <c r="N3848" s="10" t="str">
        <f>TEXT(Sales[[#This Row],[Date and Time]],"mmmm")</f>
        <v>January</v>
      </c>
    </row>
    <row r="3849" spans="1:14" x14ac:dyDescent="0.3">
      <c r="A3849" s="1" t="s">
        <v>7317</v>
      </c>
      <c r="B3849" s="2">
        <v>45337.519953703704</v>
      </c>
      <c r="C3849" s="1" t="s">
        <v>3424</v>
      </c>
      <c r="D3849" s="1" t="s">
        <v>1027</v>
      </c>
      <c r="E3849" s="1" t="s">
        <v>3471</v>
      </c>
      <c r="F3849" s="1" t="s">
        <v>3472</v>
      </c>
      <c r="G3849" s="1">
        <v>1488.55</v>
      </c>
      <c r="H3849" s="1">
        <v>3</v>
      </c>
      <c r="I3849" s="1">
        <f>Sales[[#This Row],[Selling Price]]*H3849</f>
        <v>4465.6499999999996</v>
      </c>
      <c r="J3849" s="1">
        <f>VLOOKUP(Sales[[#This Row],[Product ID]],Products[],4,0)</f>
        <v>485.76</v>
      </c>
      <c r="K3849" s="1">
        <f>Sales[[#This Row],[Total Sales]]-Sales[[#This Row],[Cost price]]</f>
        <v>3979.8899999999994</v>
      </c>
      <c r="L3849" s="1" t="str">
        <f>TEXT(Sales[[#This Row],[Date and Time]],"dddd")</f>
        <v>Thursday</v>
      </c>
      <c r="M3849" s="1" t="str">
        <f>TEXT(Sales[[#This Row],[Date and Time]],"mm")</f>
        <v>02</v>
      </c>
      <c r="N3849" s="10" t="str">
        <f>TEXT(Sales[[#This Row],[Date and Time]],"mmmm")</f>
        <v>February</v>
      </c>
    </row>
    <row r="3850" spans="1:14" x14ac:dyDescent="0.3">
      <c r="A3850" s="1" t="s">
        <v>7318</v>
      </c>
      <c r="B3850" s="2">
        <v>45431.16605324074</v>
      </c>
      <c r="C3850" s="1" t="s">
        <v>3402</v>
      </c>
      <c r="D3850" s="1" t="s">
        <v>2880</v>
      </c>
      <c r="E3850" s="1" t="s">
        <v>3461</v>
      </c>
      <c r="F3850" s="1" t="s">
        <v>3469</v>
      </c>
      <c r="G3850" s="1">
        <v>472.25</v>
      </c>
      <c r="H3850" s="1">
        <v>9</v>
      </c>
      <c r="I3850" s="1">
        <f>Sales[[#This Row],[Selling Price]]*H3850</f>
        <v>4250.25</v>
      </c>
      <c r="J3850" s="1">
        <f>VLOOKUP(Sales[[#This Row],[Product ID]],Products[],4,0)</f>
        <v>581.64</v>
      </c>
      <c r="K3850" s="1">
        <f>Sales[[#This Row],[Total Sales]]-Sales[[#This Row],[Cost price]]</f>
        <v>3668.61</v>
      </c>
      <c r="L3850" s="1" t="str">
        <f>TEXT(Sales[[#This Row],[Date and Time]],"dddd")</f>
        <v>Sunday</v>
      </c>
      <c r="M3850" s="1" t="str">
        <f>TEXT(Sales[[#This Row],[Date and Time]],"mm")</f>
        <v>05</v>
      </c>
      <c r="N3850" s="10" t="str">
        <f>TEXT(Sales[[#This Row],[Date and Time]],"mmmm")</f>
        <v>May</v>
      </c>
    </row>
    <row r="3851" spans="1:14" x14ac:dyDescent="0.3">
      <c r="A3851" s="1" t="s">
        <v>7319</v>
      </c>
      <c r="B3851" s="2">
        <v>45365.633287037039</v>
      </c>
      <c r="C3851" s="1" t="s">
        <v>3404</v>
      </c>
      <c r="D3851" s="1" t="s">
        <v>1905</v>
      </c>
      <c r="E3851" s="1" t="s">
        <v>3466</v>
      </c>
      <c r="F3851" s="1" t="s">
        <v>3467</v>
      </c>
      <c r="G3851" s="1">
        <v>1038.93</v>
      </c>
      <c r="H3851" s="1">
        <v>7</v>
      </c>
      <c r="I3851" s="1">
        <f>Sales[[#This Row],[Selling Price]]*H3851</f>
        <v>7272.51</v>
      </c>
      <c r="J3851" s="1">
        <f>VLOOKUP(Sales[[#This Row],[Product ID]],Products[],4,0)</f>
        <v>47.47</v>
      </c>
      <c r="K3851" s="1">
        <f>Sales[[#This Row],[Total Sales]]-Sales[[#This Row],[Cost price]]</f>
        <v>7225.04</v>
      </c>
      <c r="L3851" s="1" t="str">
        <f>TEXT(Sales[[#This Row],[Date and Time]],"dddd")</f>
        <v>Thursday</v>
      </c>
      <c r="M3851" s="1" t="str">
        <f>TEXT(Sales[[#This Row],[Date and Time]],"mm")</f>
        <v>03</v>
      </c>
      <c r="N3851" s="10" t="str">
        <f>TEXT(Sales[[#This Row],[Date and Time]],"mmmm")</f>
        <v>March</v>
      </c>
    </row>
    <row r="3852" spans="1:14" x14ac:dyDescent="0.3">
      <c r="A3852" s="1" t="s">
        <v>7320</v>
      </c>
      <c r="B3852" s="2">
        <v>45396.252083333333</v>
      </c>
      <c r="C3852" s="1" t="s">
        <v>3283</v>
      </c>
      <c r="D3852" s="1" t="s">
        <v>1065</v>
      </c>
      <c r="E3852" s="1" t="s">
        <v>3466</v>
      </c>
      <c r="F3852" s="1" t="s">
        <v>3462</v>
      </c>
      <c r="G3852" s="1">
        <v>1888.51</v>
      </c>
      <c r="H3852" s="1">
        <v>7</v>
      </c>
      <c r="I3852" s="1">
        <f>Sales[[#This Row],[Selling Price]]*H3852</f>
        <v>13219.57</v>
      </c>
      <c r="J3852" s="1">
        <f>VLOOKUP(Sales[[#This Row],[Product ID]],Products[],4,0)</f>
        <v>462.14</v>
      </c>
      <c r="K3852" s="1">
        <f>Sales[[#This Row],[Total Sales]]-Sales[[#This Row],[Cost price]]</f>
        <v>12757.43</v>
      </c>
      <c r="L3852" s="1" t="str">
        <f>TEXT(Sales[[#This Row],[Date and Time]],"dddd")</f>
        <v>Sunday</v>
      </c>
      <c r="M3852" s="1" t="str">
        <f>TEXT(Sales[[#This Row],[Date and Time]],"mm")</f>
        <v>04</v>
      </c>
      <c r="N3852" s="10" t="str">
        <f>TEXT(Sales[[#This Row],[Date and Time]],"mmmm")</f>
        <v>April</v>
      </c>
    </row>
    <row r="3853" spans="1:14" x14ac:dyDescent="0.3">
      <c r="A3853" s="1" t="s">
        <v>7321</v>
      </c>
      <c r="B3853" s="2">
        <v>45312.029768518521</v>
      </c>
      <c r="C3853" s="1" t="s">
        <v>3293</v>
      </c>
      <c r="D3853" s="1" t="s">
        <v>154</v>
      </c>
      <c r="E3853" s="1" t="s">
        <v>3466</v>
      </c>
      <c r="F3853" s="1" t="s">
        <v>3469</v>
      </c>
      <c r="G3853" s="1">
        <v>1333</v>
      </c>
      <c r="H3853" s="1">
        <v>8</v>
      </c>
      <c r="I3853" s="1">
        <f>Sales[[#This Row],[Selling Price]]*H3853</f>
        <v>10664</v>
      </c>
      <c r="J3853" s="1">
        <f>VLOOKUP(Sales[[#This Row],[Product ID]],Products[],4,0)</f>
        <v>174.99</v>
      </c>
      <c r="K3853" s="1">
        <f>Sales[[#This Row],[Total Sales]]-Sales[[#This Row],[Cost price]]</f>
        <v>10489.01</v>
      </c>
      <c r="L3853" s="1" t="str">
        <f>TEXT(Sales[[#This Row],[Date and Time]],"dddd")</f>
        <v>Sunday</v>
      </c>
      <c r="M3853" s="1" t="str">
        <f>TEXT(Sales[[#This Row],[Date and Time]],"mm")</f>
        <v>01</v>
      </c>
      <c r="N3853" s="10" t="str">
        <f>TEXT(Sales[[#This Row],[Date and Time]],"mmmm")</f>
        <v>January</v>
      </c>
    </row>
    <row r="3854" spans="1:14" x14ac:dyDescent="0.3">
      <c r="A3854" s="1" t="s">
        <v>7322</v>
      </c>
      <c r="B3854" s="2">
        <v>45539.813310185185</v>
      </c>
      <c r="C3854" s="1" t="s">
        <v>3318</v>
      </c>
      <c r="D3854" s="1" t="s">
        <v>2813</v>
      </c>
      <c r="E3854" s="1" t="s">
        <v>3466</v>
      </c>
      <c r="F3854" s="1" t="s">
        <v>3467</v>
      </c>
      <c r="G3854" s="1">
        <v>947.98</v>
      </c>
      <c r="H3854" s="1">
        <v>5</v>
      </c>
      <c r="I3854" s="1">
        <f>Sales[[#This Row],[Selling Price]]*H3854</f>
        <v>4739.8999999999996</v>
      </c>
      <c r="J3854" s="1">
        <f>VLOOKUP(Sales[[#This Row],[Product ID]],Products[],4,0)</f>
        <v>69.03</v>
      </c>
      <c r="K3854" s="1">
        <f>Sales[[#This Row],[Total Sales]]-Sales[[#This Row],[Cost price]]</f>
        <v>4670.87</v>
      </c>
      <c r="L3854" s="1" t="str">
        <f>TEXT(Sales[[#This Row],[Date and Time]],"dddd")</f>
        <v>Wednesday</v>
      </c>
      <c r="M3854" s="1" t="str">
        <f>TEXT(Sales[[#This Row],[Date and Time]],"mm")</f>
        <v>09</v>
      </c>
      <c r="N3854" s="10" t="str">
        <f>TEXT(Sales[[#This Row],[Date and Time]],"mmmm")</f>
        <v>September</v>
      </c>
    </row>
    <row r="3855" spans="1:14" x14ac:dyDescent="0.3">
      <c r="A3855" s="1" t="s">
        <v>7323</v>
      </c>
      <c r="B3855" s="2">
        <v>45519.798275462963</v>
      </c>
      <c r="C3855" s="1" t="s">
        <v>3364</v>
      </c>
      <c r="D3855" s="1" t="s">
        <v>1766</v>
      </c>
      <c r="E3855" s="1" t="s">
        <v>3464</v>
      </c>
      <c r="F3855" s="1" t="s">
        <v>3476</v>
      </c>
      <c r="G3855" s="1">
        <v>583.33000000000004</v>
      </c>
      <c r="H3855" s="1">
        <v>2</v>
      </c>
      <c r="I3855" s="1">
        <f>Sales[[#This Row],[Selling Price]]*H3855</f>
        <v>1166.6600000000001</v>
      </c>
      <c r="J3855" s="1">
        <f>VLOOKUP(Sales[[#This Row],[Product ID]],Products[],4,0)</f>
        <v>771.88</v>
      </c>
      <c r="K3855" s="1">
        <f>Sales[[#This Row],[Total Sales]]-Sales[[#This Row],[Cost price]]</f>
        <v>394.78000000000009</v>
      </c>
      <c r="L3855" s="1" t="str">
        <f>TEXT(Sales[[#This Row],[Date and Time]],"dddd")</f>
        <v>Thursday</v>
      </c>
      <c r="M3855" s="1" t="str">
        <f>TEXT(Sales[[#This Row],[Date and Time]],"mm")</f>
        <v>08</v>
      </c>
      <c r="N3855" s="10" t="str">
        <f>TEXT(Sales[[#This Row],[Date and Time]],"mmmm")</f>
        <v>August</v>
      </c>
    </row>
    <row r="3856" spans="1:14" x14ac:dyDescent="0.3">
      <c r="A3856" s="1" t="s">
        <v>7324</v>
      </c>
      <c r="B3856" s="2">
        <v>45507.806956018518</v>
      </c>
      <c r="C3856" s="1" t="s">
        <v>3444</v>
      </c>
      <c r="D3856" s="1" t="s">
        <v>1856</v>
      </c>
      <c r="E3856" s="1" t="s">
        <v>3479</v>
      </c>
      <c r="F3856" s="1" t="s">
        <v>3467</v>
      </c>
      <c r="G3856" s="1">
        <v>70.489999999999995</v>
      </c>
      <c r="H3856" s="1">
        <v>5</v>
      </c>
      <c r="I3856" s="1">
        <f>Sales[[#This Row],[Selling Price]]*H3856</f>
        <v>352.45</v>
      </c>
      <c r="J3856" s="1">
        <f>VLOOKUP(Sales[[#This Row],[Product ID]],Products[],4,0)</f>
        <v>148.63</v>
      </c>
      <c r="K3856" s="1">
        <f>Sales[[#This Row],[Total Sales]]-Sales[[#This Row],[Cost price]]</f>
        <v>203.82</v>
      </c>
      <c r="L3856" s="1" t="str">
        <f>TEXT(Sales[[#This Row],[Date and Time]],"dddd")</f>
        <v>Saturday</v>
      </c>
      <c r="M3856" s="1" t="str">
        <f>TEXT(Sales[[#This Row],[Date and Time]],"mm")</f>
        <v>08</v>
      </c>
      <c r="N3856" s="10" t="str">
        <f>TEXT(Sales[[#This Row],[Date and Time]],"mmmm")</f>
        <v>August</v>
      </c>
    </row>
    <row r="3857" spans="1:14" x14ac:dyDescent="0.3">
      <c r="A3857" s="1" t="s">
        <v>7325</v>
      </c>
      <c r="B3857" s="2">
        <v>45546.010671296295</v>
      </c>
      <c r="C3857" s="1" t="s">
        <v>3438</v>
      </c>
      <c r="D3857" s="1" t="s">
        <v>2186</v>
      </c>
      <c r="E3857" s="1" t="s">
        <v>3466</v>
      </c>
      <c r="F3857" s="1" t="s">
        <v>3467</v>
      </c>
      <c r="G3857" s="1">
        <v>619.69000000000005</v>
      </c>
      <c r="H3857" s="1">
        <v>4</v>
      </c>
      <c r="I3857" s="1">
        <f>Sales[[#This Row],[Selling Price]]*H3857</f>
        <v>2478.7600000000002</v>
      </c>
      <c r="J3857" s="1">
        <f>VLOOKUP(Sales[[#This Row],[Product ID]],Products[],4,0)</f>
        <v>751.58</v>
      </c>
      <c r="K3857" s="1">
        <f>Sales[[#This Row],[Total Sales]]-Sales[[#This Row],[Cost price]]</f>
        <v>1727.1800000000003</v>
      </c>
      <c r="L3857" s="1" t="str">
        <f>TEXT(Sales[[#This Row],[Date and Time]],"dddd")</f>
        <v>Wednesday</v>
      </c>
      <c r="M3857" s="1" t="str">
        <f>TEXT(Sales[[#This Row],[Date and Time]],"mm")</f>
        <v>09</v>
      </c>
      <c r="N3857" s="10" t="str">
        <f>TEXT(Sales[[#This Row],[Date and Time]],"mmmm")</f>
        <v>September</v>
      </c>
    </row>
    <row r="3858" spans="1:14" x14ac:dyDescent="0.3">
      <c r="A3858" s="1" t="s">
        <v>7326</v>
      </c>
      <c r="B3858" s="2">
        <v>45420.913449074076</v>
      </c>
      <c r="C3858" s="1" t="s">
        <v>3422</v>
      </c>
      <c r="D3858" s="1" t="s">
        <v>2662</v>
      </c>
      <c r="E3858" s="1" t="s">
        <v>3461</v>
      </c>
      <c r="F3858" s="1" t="s">
        <v>3476</v>
      </c>
      <c r="G3858" s="1">
        <v>141.32</v>
      </c>
      <c r="H3858" s="1">
        <v>7</v>
      </c>
      <c r="I3858" s="1">
        <f>Sales[[#This Row],[Selling Price]]*H3858</f>
        <v>989.24</v>
      </c>
      <c r="J3858" s="1">
        <f>VLOOKUP(Sales[[#This Row],[Product ID]],Products[],4,0)</f>
        <v>772.45</v>
      </c>
      <c r="K3858" s="1">
        <f>Sales[[#This Row],[Total Sales]]-Sales[[#This Row],[Cost price]]</f>
        <v>216.78999999999996</v>
      </c>
      <c r="L3858" s="1" t="str">
        <f>TEXT(Sales[[#This Row],[Date and Time]],"dddd")</f>
        <v>Wednesday</v>
      </c>
      <c r="M3858" s="1" t="str">
        <f>TEXT(Sales[[#This Row],[Date and Time]],"mm")</f>
        <v>05</v>
      </c>
      <c r="N3858" s="10" t="str">
        <f>TEXT(Sales[[#This Row],[Date and Time]],"mmmm")</f>
        <v>May</v>
      </c>
    </row>
    <row r="3859" spans="1:14" x14ac:dyDescent="0.3">
      <c r="A3859" s="1" t="s">
        <v>7327</v>
      </c>
      <c r="B3859" s="2">
        <v>45586.490868055553</v>
      </c>
      <c r="C3859" s="1" t="s">
        <v>3353</v>
      </c>
      <c r="D3859" s="1" t="s">
        <v>461</v>
      </c>
      <c r="E3859" s="1" t="s">
        <v>3479</v>
      </c>
      <c r="F3859" s="1" t="s">
        <v>3467</v>
      </c>
      <c r="G3859" s="1">
        <v>803.26</v>
      </c>
      <c r="H3859" s="1">
        <v>2</v>
      </c>
      <c r="I3859" s="1">
        <f>Sales[[#This Row],[Selling Price]]*H3859</f>
        <v>1606.52</v>
      </c>
      <c r="J3859" s="1">
        <f>VLOOKUP(Sales[[#This Row],[Product ID]],Products[],4,0)</f>
        <v>978.72</v>
      </c>
      <c r="K3859" s="1">
        <f>Sales[[#This Row],[Total Sales]]-Sales[[#This Row],[Cost price]]</f>
        <v>627.79999999999995</v>
      </c>
      <c r="L3859" s="1" t="str">
        <f>TEXT(Sales[[#This Row],[Date and Time]],"dddd")</f>
        <v>Monday</v>
      </c>
      <c r="M3859" s="1" t="str">
        <f>TEXT(Sales[[#This Row],[Date and Time]],"mm")</f>
        <v>10</v>
      </c>
      <c r="N3859" s="10" t="str">
        <f>TEXT(Sales[[#This Row],[Date and Time]],"mmmm")</f>
        <v>October</v>
      </c>
    </row>
    <row r="3860" spans="1:14" x14ac:dyDescent="0.3">
      <c r="A3860" s="1" t="s">
        <v>7328</v>
      </c>
      <c r="B3860" s="2">
        <v>45569.562384259261</v>
      </c>
      <c r="C3860" s="1" t="s">
        <v>3298</v>
      </c>
      <c r="D3860" s="1" t="s">
        <v>2461</v>
      </c>
      <c r="E3860" s="1" t="s">
        <v>3464</v>
      </c>
      <c r="F3860" s="1" t="s">
        <v>3469</v>
      </c>
      <c r="G3860" s="1">
        <v>1714.46</v>
      </c>
      <c r="H3860" s="1">
        <v>3</v>
      </c>
      <c r="I3860" s="1">
        <f>Sales[[#This Row],[Selling Price]]*H3860</f>
        <v>5143.38</v>
      </c>
      <c r="J3860" s="1">
        <f>VLOOKUP(Sales[[#This Row],[Product ID]],Products[],4,0)</f>
        <v>965.14</v>
      </c>
      <c r="K3860" s="1">
        <f>Sales[[#This Row],[Total Sales]]-Sales[[#This Row],[Cost price]]</f>
        <v>4178.24</v>
      </c>
      <c r="L3860" s="1" t="str">
        <f>TEXT(Sales[[#This Row],[Date and Time]],"dddd")</f>
        <v>Friday</v>
      </c>
      <c r="M3860" s="1" t="str">
        <f>TEXT(Sales[[#This Row],[Date and Time]],"mm")</f>
        <v>10</v>
      </c>
      <c r="N3860" s="10" t="str">
        <f>TEXT(Sales[[#This Row],[Date and Time]],"mmmm")</f>
        <v>October</v>
      </c>
    </row>
    <row r="3861" spans="1:14" x14ac:dyDescent="0.3">
      <c r="A3861" s="1" t="s">
        <v>7329</v>
      </c>
      <c r="B3861" s="2">
        <v>45498.102094907408</v>
      </c>
      <c r="C3861" s="1" t="s">
        <v>3266</v>
      </c>
      <c r="D3861" s="1" t="s">
        <v>3020</v>
      </c>
      <c r="E3861" s="1" t="s">
        <v>3471</v>
      </c>
      <c r="F3861" s="1" t="s">
        <v>3462</v>
      </c>
      <c r="G3861" s="1">
        <v>1050.33</v>
      </c>
      <c r="H3861" s="1">
        <v>3</v>
      </c>
      <c r="I3861" s="1">
        <f>Sales[[#This Row],[Selling Price]]*H3861</f>
        <v>3150.99</v>
      </c>
      <c r="J3861" s="1">
        <f>VLOOKUP(Sales[[#This Row],[Product ID]],Products[],4,0)</f>
        <v>42.41</v>
      </c>
      <c r="K3861" s="1">
        <f>Sales[[#This Row],[Total Sales]]-Sales[[#This Row],[Cost price]]</f>
        <v>3108.58</v>
      </c>
      <c r="L3861" s="1" t="str">
        <f>TEXT(Sales[[#This Row],[Date and Time]],"dddd")</f>
        <v>Thursday</v>
      </c>
      <c r="M3861" s="1" t="str">
        <f>TEXT(Sales[[#This Row],[Date and Time]],"mm")</f>
        <v>07</v>
      </c>
      <c r="N3861" s="10" t="str">
        <f>TEXT(Sales[[#This Row],[Date and Time]],"mmmm")</f>
        <v>July</v>
      </c>
    </row>
    <row r="3862" spans="1:14" x14ac:dyDescent="0.3">
      <c r="A3862" s="1" t="s">
        <v>7330</v>
      </c>
      <c r="B3862" s="2">
        <v>45368.851400462961</v>
      </c>
      <c r="C3862" s="1" t="s">
        <v>3355</v>
      </c>
      <c r="D3862" s="1" t="s">
        <v>3155</v>
      </c>
      <c r="E3862" s="1" t="s">
        <v>3464</v>
      </c>
      <c r="F3862" s="1" t="s">
        <v>3467</v>
      </c>
      <c r="G3862" s="1">
        <v>1848.59</v>
      </c>
      <c r="H3862" s="1">
        <v>10</v>
      </c>
      <c r="I3862" s="1">
        <f>Sales[[#This Row],[Selling Price]]*H3862</f>
        <v>18485.899999999998</v>
      </c>
      <c r="J3862" s="1">
        <f>VLOOKUP(Sales[[#This Row],[Product ID]],Products[],4,0)</f>
        <v>889.08</v>
      </c>
      <c r="K3862" s="1">
        <f>Sales[[#This Row],[Total Sales]]-Sales[[#This Row],[Cost price]]</f>
        <v>17596.819999999996</v>
      </c>
      <c r="L3862" s="1" t="str">
        <f>TEXT(Sales[[#This Row],[Date and Time]],"dddd")</f>
        <v>Sunday</v>
      </c>
      <c r="M3862" s="1" t="str">
        <f>TEXT(Sales[[#This Row],[Date and Time]],"mm")</f>
        <v>03</v>
      </c>
      <c r="N3862" s="10" t="str">
        <f>TEXT(Sales[[#This Row],[Date and Time]],"mmmm")</f>
        <v>March</v>
      </c>
    </row>
    <row r="3863" spans="1:14" x14ac:dyDescent="0.3">
      <c r="A3863" s="1" t="s">
        <v>7331</v>
      </c>
      <c r="B3863" s="2">
        <v>45507.046886574077</v>
      </c>
      <c r="C3863" s="1" t="s">
        <v>3363</v>
      </c>
      <c r="D3863" s="1" t="s">
        <v>2813</v>
      </c>
      <c r="E3863" s="1" t="s">
        <v>3471</v>
      </c>
      <c r="F3863" s="1" t="s">
        <v>3467</v>
      </c>
      <c r="G3863" s="1">
        <v>643.05999999999995</v>
      </c>
      <c r="H3863" s="1">
        <v>3</v>
      </c>
      <c r="I3863" s="1">
        <f>Sales[[#This Row],[Selling Price]]*H3863</f>
        <v>1929.1799999999998</v>
      </c>
      <c r="J3863" s="1">
        <f>VLOOKUP(Sales[[#This Row],[Product ID]],Products[],4,0)</f>
        <v>678.93</v>
      </c>
      <c r="K3863" s="1">
        <f>Sales[[#This Row],[Total Sales]]-Sales[[#This Row],[Cost price]]</f>
        <v>1250.25</v>
      </c>
      <c r="L3863" s="1" t="str">
        <f>TEXT(Sales[[#This Row],[Date and Time]],"dddd")</f>
        <v>Saturday</v>
      </c>
      <c r="M3863" s="1" t="str">
        <f>TEXT(Sales[[#This Row],[Date and Time]],"mm")</f>
        <v>08</v>
      </c>
      <c r="N3863" s="10" t="str">
        <f>TEXT(Sales[[#This Row],[Date and Time]],"mmmm")</f>
        <v>August</v>
      </c>
    </row>
    <row r="3864" spans="1:14" x14ac:dyDescent="0.3">
      <c r="A3864" s="1" t="s">
        <v>7332</v>
      </c>
      <c r="B3864" s="2">
        <v>45482.308240740742</v>
      </c>
      <c r="C3864" s="1" t="s">
        <v>3324</v>
      </c>
      <c r="D3864" s="1" t="s">
        <v>106</v>
      </c>
      <c r="E3864" s="1" t="s">
        <v>3461</v>
      </c>
      <c r="F3864" s="1" t="s">
        <v>3467</v>
      </c>
      <c r="G3864" s="1">
        <v>1561.58</v>
      </c>
      <c r="H3864" s="1">
        <v>9</v>
      </c>
      <c r="I3864" s="1">
        <f>Sales[[#This Row],[Selling Price]]*H3864</f>
        <v>14054.22</v>
      </c>
      <c r="J3864" s="1">
        <f>VLOOKUP(Sales[[#This Row],[Product ID]],Products[],4,0)</f>
        <v>427.85</v>
      </c>
      <c r="K3864" s="1">
        <f>Sales[[#This Row],[Total Sales]]-Sales[[#This Row],[Cost price]]</f>
        <v>13626.369999999999</v>
      </c>
      <c r="L3864" s="1" t="str">
        <f>TEXT(Sales[[#This Row],[Date and Time]],"dddd")</f>
        <v>Tuesday</v>
      </c>
      <c r="M3864" s="1" t="str">
        <f>TEXT(Sales[[#This Row],[Date and Time]],"mm")</f>
        <v>07</v>
      </c>
      <c r="N3864" s="10" t="str">
        <f>TEXT(Sales[[#This Row],[Date and Time]],"mmmm")</f>
        <v>July</v>
      </c>
    </row>
    <row r="3865" spans="1:14" x14ac:dyDescent="0.3">
      <c r="A3865" s="1" t="s">
        <v>7333</v>
      </c>
      <c r="B3865" s="2">
        <v>45357.231539351851</v>
      </c>
      <c r="C3865" s="1" t="s">
        <v>3410</v>
      </c>
      <c r="D3865" s="1" t="s">
        <v>2955</v>
      </c>
      <c r="E3865" s="1" t="s">
        <v>3479</v>
      </c>
      <c r="F3865" s="1" t="s">
        <v>3472</v>
      </c>
      <c r="G3865" s="1">
        <v>984.3</v>
      </c>
      <c r="H3865" s="1">
        <v>10</v>
      </c>
      <c r="I3865" s="1">
        <f>Sales[[#This Row],[Selling Price]]*H3865</f>
        <v>9843</v>
      </c>
      <c r="J3865" s="1">
        <f>VLOOKUP(Sales[[#This Row],[Product ID]],Products[],4,0)</f>
        <v>152.68</v>
      </c>
      <c r="K3865" s="1">
        <f>Sales[[#This Row],[Total Sales]]-Sales[[#This Row],[Cost price]]</f>
        <v>9690.32</v>
      </c>
      <c r="L3865" s="1" t="str">
        <f>TEXT(Sales[[#This Row],[Date and Time]],"dddd")</f>
        <v>Wednesday</v>
      </c>
      <c r="M3865" s="1" t="str">
        <f>TEXT(Sales[[#This Row],[Date and Time]],"mm")</f>
        <v>03</v>
      </c>
      <c r="N3865" s="10" t="str">
        <f>TEXT(Sales[[#This Row],[Date and Time]],"mmmm")</f>
        <v>March</v>
      </c>
    </row>
    <row r="3866" spans="1:14" x14ac:dyDescent="0.3">
      <c r="A3866" s="1" t="s">
        <v>7334</v>
      </c>
      <c r="B3866" s="2">
        <v>45571.63652777778</v>
      </c>
      <c r="C3866" s="1" t="s">
        <v>3231</v>
      </c>
      <c r="D3866" s="1" t="s">
        <v>2789</v>
      </c>
      <c r="E3866" s="1" t="s">
        <v>3464</v>
      </c>
      <c r="F3866" s="1" t="s">
        <v>3472</v>
      </c>
      <c r="G3866" s="1">
        <v>1709.45</v>
      </c>
      <c r="H3866" s="1">
        <v>9</v>
      </c>
      <c r="I3866" s="1">
        <f>Sales[[#This Row],[Selling Price]]*H3866</f>
        <v>15385.050000000001</v>
      </c>
      <c r="J3866" s="1">
        <f>VLOOKUP(Sales[[#This Row],[Product ID]],Products[],4,0)</f>
        <v>157.37</v>
      </c>
      <c r="K3866" s="1">
        <f>Sales[[#This Row],[Total Sales]]-Sales[[#This Row],[Cost price]]</f>
        <v>15227.68</v>
      </c>
      <c r="L3866" s="1" t="str">
        <f>TEXT(Sales[[#This Row],[Date and Time]],"dddd")</f>
        <v>Sunday</v>
      </c>
      <c r="M3866" s="1" t="str">
        <f>TEXT(Sales[[#This Row],[Date and Time]],"mm")</f>
        <v>10</v>
      </c>
      <c r="N3866" s="10" t="str">
        <f>TEXT(Sales[[#This Row],[Date and Time]],"mmmm")</f>
        <v>October</v>
      </c>
    </row>
    <row r="3867" spans="1:14" x14ac:dyDescent="0.3">
      <c r="A3867" s="1" t="s">
        <v>7335</v>
      </c>
      <c r="B3867" s="2">
        <v>45345.526898148149</v>
      </c>
      <c r="C3867" s="1" t="s">
        <v>3257</v>
      </c>
      <c r="D3867" s="1" t="s">
        <v>2895</v>
      </c>
      <c r="E3867" s="1" t="s">
        <v>3471</v>
      </c>
      <c r="F3867" s="1" t="s">
        <v>3472</v>
      </c>
      <c r="G3867" s="1">
        <v>1736.02</v>
      </c>
      <c r="H3867" s="1">
        <v>9</v>
      </c>
      <c r="I3867" s="1">
        <f>Sales[[#This Row],[Selling Price]]*H3867</f>
        <v>15624.18</v>
      </c>
      <c r="J3867" s="1">
        <f>VLOOKUP(Sales[[#This Row],[Product ID]],Products[],4,0)</f>
        <v>288.51</v>
      </c>
      <c r="K3867" s="1">
        <f>Sales[[#This Row],[Total Sales]]-Sales[[#This Row],[Cost price]]</f>
        <v>15335.67</v>
      </c>
      <c r="L3867" s="1" t="str">
        <f>TEXT(Sales[[#This Row],[Date and Time]],"dddd")</f>
        <v>Friday</v>
      </c>
      <c r="M3867" s="1" t="str">
        <f>TEXT(Sales[[#This Row],[Date and Time]],"mm")</f>
        <v>02</v>
      </c>
      <c r="N3867" s="10" t="str">
        <f>TEXT(Sales[[#This Row],[Date and Time]],"mmmm")</f>
        <v>February</v>
      </c>
    </row>
    <row r="3868" spans="1:14" x14ac:dyDescent="0.3">
      <c r="A3868" s="1" t="s">
        <v>7336</v>
      </c>
      <c r="B3868" s="2">
        <v>45387.575856481482</v>
      </c>
      <c r="C3868" s="1" t="s">
        <v>3359</v>
      </c>
      <c r="D3868" s="1" t="s">
        <v>1071</v>
      </c>
      <c r="E3868" s="1" t="s">
        <v>3471</v>
      </c>
      <c r="F3868" s="1" t="s">
        <v>3476</v>
      </c>
      <c r="G3868" s="1">
        <v>453.42</v>
      </c>
      <c r="H3868" s="1">
        <v>5</v>
      </c>
      <c r="I3868" s="1">
        <f>Sales[[#This Row],[Selling Price]]*H3868</f>
        <v>2267.1</v>
      </c>
      <c r="J3868" s="1">
        <f>VLOOKUP(Sales[[#This Row],[Product ID]],Products[],4,0)</f>
        <v>750.19</v>
      </c>
      <c r="K3868" s="1">
        <f>Sales[[#This Row],[Total Sales]]-Sales[[#This Row],[Cost price]]</f>
        <v>1516.9099999999999</v>
      </c>
      <c r="L3868" s="1" t="str">
        <f>TEXT(Sales[[#This Row],[Date and Time]],"dddd")</f>
        <v>Friday</v>
      </c>
      <c r="M3868" s="1" t="str">
        <f>TEXT(Sales[[#This Row],[Date and Time]],"mm")</f>
        <v>04</v>
      </c>
      <c r="N3868" s="10" t="str">
        <f>TEXT(Sales[[#This Row],[Date and Time]],"mmmm")</f>
        <v>April</v>
      </c>
    </row>
    <row r="3869" spans="1:14" x14ac:dyDescent="0.3">
      <c r="A3869" s="1" t="s">
        <v>7337</v>
      </c>
      <c r="B3869" s="2">
        <v>45569.708865740744</v>
      </c>
      <c r="C3869" s="1" t="s">
        <v>3344</v>
      </c>
      <c r="D3869" s="1" t="s">
        <v>1121</v>
      </c>
      <c r="E3869" s="1" t="s">
        <v>3471</v>
      </c>
      <c r="F3869" s="1" t="s">
        <v>3469</v>
      </c>
      <c r="G3869" s="1">
        <v>594.46</v>
      </c>
      <c r="H3869" s="1">
        <v>7</v>
      </c>
      <c r="I3869" s="1">
        <f>Sales[[#This Row],[Selling Price]]*H3869</f>
        <v>4161.22</v>
      </c>
      <c r="J3869" s="1">
        <f>VLOOKUP(Sales[[#This Row],[Product ID]],Products[],4,0)</f>
        <v>814.84</v>
      </c>
      <c r="K3869" s="1">
        <f>Sales[[#This Row],[Total Sales]]-Sales[[#This Row],[Cost price]]</f>
        <v>3346.38</v>
      </c>
      <c r="L3869" s="1" t="str">
        <f>TEXT(Sales[[#This Row],[Date and Time]],"dddd")</f>
        <v>Friday</v>
      </c>
      <c r="M3869" s="1" t="str">
        <f>TEXT(Sales[[#This Row],[Date and Time]],"mm")</f>
        <v>10</v>
      </c>
      <c r="N3869" s="10" t="str">
        <f>TEXT(Sales[[#This Row],[Date and Time]],"mmmm")</f>
        <v>October</v>
      </c>
    </row>
    <row r="3870" spans="1:14" x14ac:dyDescent="0.3">
      <c r="A3870" s="1" t="s">
        <v>7338</v>
      </c>
      <c r="B3870" s="2">
        <v>45338.869803240741</v>
      </c>
      <c r="C3870" s="1" t="s">
        <v>3300</v>
      </c>
      <c r="D3870" s="1" t="s">
        <v>2898</v>
      </c>
      <c r="E3870" s="1" t="s">
        <v>3479</v>
      </c>
      <c r="F3870" s="1" t="s">
        <v>3462</v>
      </c>
      <c r="G3870" s="1">
        <v>956.04</v>
      </c>
      <c r="H3870" s="1">
        <v>4</v>
      </c>
      <c r="I3870" s="1">
        <f>Sales[[#This Row],[Selling Price]]*H3870</f>
        <v>3824.16</v>
      </c>
      <c r="J3870" s="1">
        <f>VLOOKUP(Sales[[#This Row],[Product ID]],Products[],4,0)</f>
        <v>762.05</v>
      </c>
      <c r="K3870" s="1">
        <f>Sales[[#This Row],[Total Sales]]-Sales[[#This Row],[Cost price]]</f>
        <v>3062.1099999999997</v>
      </c>
      <c r="L3870" s="1" t="str">
        <f>TEXT(Sales[[#This Row],[Date and Time]],"dddd")</f>
        <v>Friday</v>
      </c>
      <c r="M3870" s="1" t="str">
        <f>TEXT(Sales[[#This Row],[Date and Time]],"mm")</f>
        <v>02</v>
      </c>
      <c r="N3870" s="10" t="str">
        <f>TEXT(Sales[[#This Row],[Date and Time]],"mmmm")</f>
        <v>February</v>
      </c>
    </row>
    <row r="3871" spans="1:14" x14ac:dyDescent="0.3">
      <c r="A3871" s="1" t="s">
        <v>7339</v>
      </c>
      <c r="B3871" s="2">
        <v>45575.672164351854</v>
      </c>
      <c r="C3871" s="1" t="s">
        <v>3429</v>
      </c>
      <c r="D3871" s="1" t="s">
        <v>377</v>
      </c>
      <c r="E3871" s="1" t="s">
        <v>3461</v>
      </c>
      <c r="F3871" s="1" t="s">
        <v>3472</v>
      </c>
      <c r="G3871" s="1">
        <v>1035.99</v>
      </c>
      <c r="H3871" s="1">
        <v>8</v>
      </c>
      <c r="I3871" s="1">
        <f>Sales[[#This Row],[Selling Price]]*H3871</f>
        <v>8287.92</v>
      </c>
      <c r="J3871" s="1">
        <f>VLOOKUP(Sales[[#This Row],[Product ID]],Products[],4,0)</f>
        <v>653.88</v>
      </c>
      <c r="K3871" s="1">
        <f>Sales[[#This Row],[Total Sales]]-Sales[[#This Row],[Cost price]]</f>
        <v>7634.04</v>
      </c>
      <c r="L3871" s="1" t="str">
        <f>TEXT(Sales[[#This Row],[Date and Time]],"dddd")</f>
        <v>Thursday</v>
      </c>
      <c r="M3871" s="1" t="str">
        <f>TEXT(Sales[[#This Row],[Date and Time]],"mm")</f>
        <v>10</v>
      </c>
      <c r="N3871" s="10" t="str">
        <f>TEXT(Sales[[#This Row],[Date and Time]],"mmmm")</f>
        <v>October</v>
      </c>
    </row>
    <row r="3872" spans="1:14" x14ac:dyDescent="0.3">
      <c r="A3872" s="1" t="s">
        <v>7340</v>
      </c>
      <c r="B3872" s="2">
        <v>45381.425995370373</v>
      </c>
      <c r="C3872" s="1" t="s">
        <v>3335</v>
      </c>
      <c r="D3872" s="1" t="s">
        <v>2617</v>
      </c>
      <c r="E3872" s="1" t="s">
        <v>3479</v>
      </c>
      <c r="F3872" s="1" t="s">
        <v>3462</v>
      </c>
      <c r="G3872" s="1">
        <v>1125.5999999999999</v>
      </c>
      <c r="H3872" s="1">
        <v>5</v>
      </c>
      <c r="I3872" s="1">
        <f>Sales[[#This Row],[Selling Price]]*H3872</f>
        <v>5628</v>
      </c>
      <c r="J3872" s="1">
        <f>VLOOKUP(Sales[[#This Row],[Product ID]],Products[],4,0)</f>
        <v>303.60000000000002</v>
      </c>
      <c r="K3872" s="1">
        <f>Sales[[#This Row],[Total Sales]]-Sales[[#This Row],[Cost price]]</f>
        <v>5324.4</v>
      </c>
      <c r="L3872" s="1" t="str">
        <f>TEXT(Sales[[#This Row],[Date and Time]],"dddd")</f>
        <v>Saturday</v>
      </c>
      <c r="M3872" s="1" t="str">
        <f>TEXT(Sales[[#This Row],[Date and Time]],"mm")</f>
        <v>03</v>
      </c>
      <c r="N3872" s="10" t="str">
        <f>TEXT(Sales[[#This Row],[Date and Time]],"mmmm")</f>
        <v>March</v>
      </c>
    </row>
    <row r="3873" spans="1:14" x14ac:dyDescent="0.3">
      <c r="A3873" s="1" t="s">
        <v>7341</v>
      </c>
      <c r="B3873" s="2">
        <v>45464.282372685186</v>
      </c>
      <c r="C3873" s="1" t="s">
        <v>3324</v>
      </c>
      <c r="D3873" s="1" t="s">
        <v>2126</v>
      </c>
      <c r="E3873" s="1" t="s">
        <v>3464</v>
      </c>
      <c r="F3873" s="1" t="s">
        <v>3476</v>
      </c>
      <c r="G3873" s="1">
        <v>1434.35</v>
      </c>
      <c r="H3873" s="1">
        <v>7</v>
      </c>
      <c r="I3873" s="1">
        <f>Sales[[#This Row],[Selling Price]]*H3873</f>
        <v>10040.449999999999</v>
      </c>
      <c r="J3873" s="1">
        <f>VLOOKUP(Sales[[#This Row],[Product ID]],Products[],4,0)</f>
        <v>427.85</v>
      </c>
      <c r="K3873" s="1">
        <f>Sales[[#This Row],[Total Sales]]-Sales[[#This Row],[Cost price]]</f>
        <v>9612.5999999999985</v>
      </c>
      <c r="L3873" s="1" t="str">
        <f>TEXT(Sales[[#This Row],[Date and Time]],"dddd")</f>
        <v>Friday</v>
      </c>
      <c r="M3873" s="1" t="str">
        <f>TEXT(Sales[[#This Row],[Date and Time]],"mm")</f>
        <v>06</v>
      </c>
      <c r="N3873" s="10" t="str">
        <f>TEXT(Sales[[#This Row],[Date and Time]],"mmmm")</f>
        <v>June</v>
      </c>
    </row>
    <row r="3874" spans="1:14" x14ac:dyDescent="0.3">
      <c r="A3874" s="1" t="s">
        <v>7342</v>
      </c>
      <c r="B3874" s="2">
        <v>45399.511099537034</v>
      </c>
      <c r="C3874" s="1" t="s">
        <v>3311</v>
      </c>
      <c r="D3874" s="1" t="s">
        <v>2506</v>
      </c>
      <c r="E3874" s="1" t="s">
        <v>3464</v>
      </c>
      <c r="F3874" s="1" t="s">
        <v>3469</v>
      </c>
      <c r="G3874" s="1">
        <v>760.02</v>
      </c>
      <c r="H3874" s="1">
        <v>3</v>
      </c>
      <c r="I3874" s="1">
        <f>Sales[[#This Row],[Selling Price]]*H3874</f>
        <v>2280.06</v>
      </c>
      <c r="J3874" s="1">
        <f>VLOOKUP(Sales[[#This Row],[Product ID]],Products[],4,0)</f>
        <v>961.88</v>
      </c>
      <c r="K3874" s="1">
        <f>Sales[[#This Row],[Total Sales]]-Sales[[#This Row],[Cost price]]</f>
        <v>1318.1799999999998</v>
      </c>
      <c r="L3874" s="1" t="str">
        <f>TEXT(Sales[[#This Row],[Date and Time]],"dddd")</f>
        <v>Wednesday</v>
      </c>
      <c r="M3874" s="1" t="str">
        <f>TEXT(Sales[[#This Row],[Date and Time]],"mm")</f>
        <v>04</v>
      </c>
      <c r="N3874" s="10" t="str">
        <f>TEXT(Sales[[#This Row],[Date and Time]],"mmmm")</f>
        <v>April</v>
      </c>
    </row>
    <row r="3875" spans="1:14" x14ac:dyDescent="0.3">
      <c r="A3875" s="1" t="s">
        <v>7343</v>
      </c>
      <c r="B3875" s="2">
        <v>45569.2812037037</v>
      </c>
      <c r="C3875" s="1" t="s">
        <v>3345</v>
      </c>
      <c r="D3875" s="1" t="s">
        <v>654</v>
      </c>
      <c r="E3875" s="1" t="s">
        <v>3464</v>
      </c>
      <c r="F3875" s="1" t="s">
        <v>3462</v>
      </c>
      <c r="G3875" s="1">
        <v>928.23</v>
      </c>
      <c r="H3875" s="1">
        <v>6</v>
      </c>
      <c r="I3875" s="1">
        <f>Sales[[#This Row],[Selling Price]]*H3875</f>
        <v>5569.38</v>
      </c>
      <c r="J3875" s="1">
        <f>VLOOKUP(Sales[[#This Row],[Product ID]],Products[],4,0)</f>
        <v>762.47</v>
      </c>
      <c r="K3875" s="1">
        <f>Sales[[#This Row],[Total Sales]]-Sales[[#This Row],[Cost price]]</f>
        <v>4806.91</v>
      </c>
      <c r="L3875" s="1" t="str">
        <f>TEXT(Sales[[#This Row],[Date and Time]],"dddd")</f>
        <v>Friday</v>
      </c>
      <c r="M3875" s="1" t="str">
        <f>TEXT(Sales[[#This Row],[Date and Time]],"mm")</f>
        <v>10</v>
      </c>
      <c r="N3875" s="10" t="str">
        <f>TEXT(Sales[[#This Row],[Date and Time]],"mmmm")</f>
        <v>October</v>
      </c>
    </row>
    <row r="3876" spans="1:14" x14ac:dyDescent="0.3">
      <c r="A3876" s="1" t="s">
        <v>7344</v>
      </c>
      <c r="B3876" s="2">
        <v>45312.911481481482</v>
      </c>
      <c r="C3876" s="1" t="s">
        <v>3367</v>
      </c>
      <c r="D3876" s="1" t="s">
        <v>24</v>
      </c>
      <c r="E3876" s="1" t="s">
        <v>3461</v>
      </c>
      <c r="F3876" s="1" t="s">
        <v>3472</v>
      </c>
      <c r="G3876" s="1">
        <v>503.19</v>
      </c>
      <c r="H3876" s="1">
        <v>3</v>
      </c>
      <c r="I3876" s="1">
        <f>Sales[[#This Row],[Selling Price]]*H3876</f>
        <v>1509.57</v>
      </c>
      <c r="J3876" s="1">
        <f>VLOOKUP(Sales[[#This Row],[Product ID]],Products[],4,0)</f>
        <v>380.81</v>
      </c>
      <c r="K3876" s="1">
        <f>Sales[[#This Row],[Total Sales]]-Sales[[#This Row],[Cost price]]</f>
        <v>1128.76</v>
      </c>
      <c r="L3876" s="1" t="str">
        <f>TEXT(Sales[[#This Row],[Date and Time]],"dddd")</f>
        <v>Sunday</v>
      </c>
      <c r="M3876" s="1" t="str">
        <f>TEXT(Sales[[#This Row],[Date and Time]],"mm")</f>
        <v>01</v>
      </c>
      <c r="N3876" s="10" t="str">
        <f>TEXT(Sales[[#This Row],[Date and Time]],"mmmm")</f>
        <v>January</v>
      </c>
    </row>
    <row r="3877" spans="1:14" x14ac:dyDescent="0.3">
      <c r="A3877" s="1" t="s">
        <v>7345</v>
      </c>
      <c r="B3877" s="2">
        <v>45496.73065972222</v>
      </c>
      <c r="C3877" s="1" t="s">
        <v>3217</v>
      </c>
      <c r="D3877" s="1" t="s">
        <v>2025</v>
      </c>
      <c r="E3877" s="1" t="s">
        <v>3466</v>
      </c>
      <c r="F3877" s="1" t="s">
        <v>3472</v>
      </c>
      <c r="G3877" s="1">
        <v>1465.81</v>
      </c>
      <c r="H3877" s="1">
        <v>1</v>
      </c>
      <c r="I3877" s="1">
        <f>Sales[[#This Row],[Selling Price]]*H3877</f>
        <v>1465.81</v>
      </c>
      <c r="J3877" s="1">
        <f>VLOOKUP(Sales[[#This Row],[Product ID]],Products[],4,0)</f>
        <v>253.61</v>
      </c>
      <c r="K3877" s="1">
        <f>Sales[[#This Row],[Total Sales]]-Sales[[#This Row],[Cost price]]</f>
        <v>1212.1999999999998</v>
      </c>
      <c r="L3877" s="1" t="str">
        <f>TEXT(Sales[[#This Row],[Date and Time]],"dddd")</f>
        <v>Tuesday</v>
      </c>
      <c r="M3877" s="1" t="str">
        <f>TEXT(Sales[[#This Row],[Date and Time]],"mm")</f>
        <v>07</v>
      </c>
      <c r="N3877" s="10" t="str">
        <f>TEXT(Sales[[#This Row],[Date and Time]],"mmmm")</f>
        <v>July</v>
      </c>
    </row>
    <row r="3878" spans="1:14" x14ac:dyDescent="0.3">
      <c r="A3878" s="1" t="s">
        <v>7346</v>
      </c>
      <c r="B3878" s="2">
        <v>45409.032256944447</v>
      </c>
      <c r="C3878" s="1" t="s">
        <v>3281</v>
      </c>
      <c r="D3878" s="1" t="s">
        <v>733</v>
      </c>
      <c r="E3878" s="1" t="s">
        <v>3464</v>
      </c>
      <c r="F3878" s="1" t="s">
        <v>3472</v>
      </c>
      <c r="G3878" s="1">
        <v>804.41</v>
      </c>
      <c r="H3878" s="1">
        <v>10</v>
      </c>
      <c r="I3878" s="1">
        <f>Sales[[#This Row],[Selling Price]]*H3878</f>
        <v>8044.0999999999995</v>
      </c>
      <c r="J3878" s="1">
        <f>VLOOKUP(Sales[[#This Row],[Product ID]],Products[],4,0)</f>
        <v>136.99</v>
      </c>
      <c r="K3878" s="1">
        <f>Sales[[#This Row],[Total Sales]]-Sales[[#This Row],[Cost price]]</f>
        <v>7907.11</v>
      </c>
      <c r="L3878" s="1" t="str">
        <f>TEXT(Sales[[#This Row],[Date and Time]],"dddd")</f>
        <v>Saturday</v>
      </c>
      <c r="M3878" s="1" t="str">
        <f>TEXT(Sales[[#This Row],[Date and Time]],"mm")</f>
        <v>04</v>
      </c>
      <c r="N3878" s="10" t="str">
        <f>TEXT(Sales[[#This Row],[Date and Time]],"mmmm")</f>
        <v>April</v>
      </c>
    </row>
    <row r="3879" spans="1:14" x14ac:dyDescent="0.3">
      <c r="A3879" s="1" t="s">
        <v>7347</v>
      </c>
      <c r="B3879" s="2">
        <v>45593.617037037038</v>
      </c>
      <c r="C3879" s="1" t="s">
        <v>3427</v>
      </c>
      <c r="D3879" s="1" t="s">
        <v>276</v>
      </c>
      <c r="E3879" s="1" t="s">
        <v>3464</v>
      </c>
      <c r="F3879" s="1" t="s">
        <v>3469</v>
      </c>
      <c r="G3879" s="1">
        <v>1146.24</v>
      </c>
      <c r="H3879" s="1">
        <v>9</v>
      </c>
      <c r="I3879" s="1">
        <f>Sales[[#This Row],[Selling Price]]*H3879</f>
        <v>10316.16</v>
      </c>
      <c r="J3879" s="1">
        <f>VLOOKUP(Sales[[#This Row],[Product ID]],Products[],4,0)</f>
        <v>348.26</v>
      </c>
      <c r="K3879" s="1">
        <f>Sales[[#This Row],[Total Sales]]-Sales[[#This Row],[Cost price]]</f>
        <v>9967.9</v>
      </c>
      <c r="L3879" s="1" t="str">
        <f>TEXT(Sales[[#This Row],[Date and Time]],"dddd")</f>
        <v>Monday</v>
      </c>
      <c r="M3879" s="1" t="str">
        <f>TEXT(Sales[[#This Row],[Date and Time]],"mm")</f>
        <v>10</v>
      </c>
      <c r="N3879" s="10" t="str">
        <f>TEXT(Sales[[#This Row],[Date and Time]],"mmmm")</f>
        <v>October</v>
      </c>
    </row>
    <row r="3880" spans="1:14" x14ac:dyDescent="0.3">
      <c r="A3880" s="1" t="s">
        <v>7348</v>
      </c>
      <c r="B3880" s="2">
        <v>45387.468310185184</v>
      </c>
      <c r="C3880" s="1" t="s">
        <v>3413</v>
      </c>
      <c r="D3880" s="1" t="s">
        <v>1975</v>
      </c>
      <c r="E3880" s="1" t="s">
        <v>3466</v>
      </c>
      <c r="F3880" s="1" t="s">
        <v>3472</v>
      </c>
      <c r="G3880" s="1">
        <v>1218.2</v>
      </c>
      <c r="H3880" s="1">
        <v>2</v>
      </c>
      <c r="I3880" s="1">
        <f>Sales[[#This Row],[Selling Price]]*H3880</f>
        <v>2436.4</v>
      </c>
      <c r="J3880" s="1">
        <f>VLOOKUP(Sales[[#This Row],[Product ID]],Products[],4,0)</f>
        <v>311.56</v>
      </c>
      <c r="K3880" s="1">
        <f>Sales[[#This Row],[Total Sales]]-Sales[[#This Row],[Cost price]]</f>
        <v>2124.84</v>
      </c>
      <c r="L3880" s="1" t="str">
        <f>TEXT(Sales[[#This Row],[Date and Time]],"dddd")</f>
        <v>Friday</v>
      </c>
      <c r="M3880" s="1" t="str">
        <f>TEXT(Sales[[#This Row],[Date and Time]],"mm")</f>
        <v>04</v>
      </c>
      <c r="N3880" s="10" t="str">
        <f>TEXT(Sales[[#This Row],[Date and Time]],"mmmm")</f>
        <v>April</v>
      </c>
    </row>
    <row r="3881" spans="1:14" x14ac:dyDescent="0.3">
      <c r="A3881" s="1" t="s">
        <v>7349</v>
      </c>
      <c r="B3881" s="2">
        <v>45505.968981481485</v>
      </c>
      <c r="C3881" s="1" t="s">
        <v>3417</v>
      </c>
      <c r="D3881" s="1" t="s">
        <v>249</v>
      </c>
      <c r="E3881" s="1" t="s">
        <v>3461</v>
      </c>
      <c r="F3881" s="1" t="s">
        <v>3467</v>
      </c>
      <c r="G3881" s="1">
        <v>653.94000000000005</v>
      </c>
      <c r="H3881" s="1">
        <v>1</v>
      </c>
      <c r="I3881" s="1">
        <f>Sales[[#This Row],[Selling Price]]*H3881</f>
        <v>653.94000000000005</v>
      </c>
      <c r="J3881" s="1">
        <f>VLOOKUP(Sales[[#This Row],[Product ID]],Products[],4,0)</f>
        <v>648.5</v>
      </c>
      <c r="K3881" s="1">
        <f>Sales[[#This Row],[Total Sales]]-Sales[[#This Row],[Cost price]]</f>
        <v>5.4400000000000546</v>
      </c>
      <c r="L3881" s="1" t="str">
        <f>TEXT(Sales[[#This Row],[Date and Time]],"dddd")</f>
        <v>Thursday</v>
      </c>
      <c r="M3881" s="1" t="str">
        <f>TEXT(Sales[[#This Row],[Date and Time]],"mm")</f>
        <v>08</v>
      </c>
      <c r="N3881" s="10" t="str">
        <f>TEXT(Sales[[#This Row],[Date and Time]],"mmmm")</f>
        <v>August</v>
      </c>
    </row>
    <row r="3882" spans="1:14" x14ac:dyDescent="0.3">
      <c r="A3882" s="1" t="s">
        <v>7350</v>
      </c>
      <c r="B3882" s="2">
        <v>45405.028020833335</v>
      </c>
      <c r="C3882" s="1" t="s">
        <v>3336</v>
      </c>
      <c r="D3882" s="1" t="s">
        <v>1445</v>
      </c>
      <c r="E3882" s="1" t="s">
        <v>3471</v>
      </c>
      <c r="F3882" s="1" t="s">
        <v>3476</v>
      </c>
      <c r="G3882" s="1">
        <v>1834.4</v>
      </c>
      <c r="H3882" s="1">
        <v>3</v>
      </c>
      <c r="I3882" s="1">
        <f>Sales[[#This Row],[Selling Price]]*H3882</f>
        <v>5503.2000000000007</v>
      </c>
      <c r="J3882" s="1">
        <f>VLOOKUP(Sales[[#This Row],[Product ID]],Products[],4,0)</f>
        <v>970.96</v>
      </c>
      <c r="K3882" s="1">
        <f>Sales[[#This Row],[Total Sales]]-Sales[[#This Row],[Cost price]]</f>
        <v>4532.2400000000007</v>
      </c>
      <c r="L3882" s="1" t="str">
        <f>TEXT(Sales[[#This Row],[Date and Time]],"dddd")</f>
        <v>Tuesday</v>
      </c>
      <c r="M3882" s="1" t="str">
        <f>TEXT(Sales[[#This Row],[Date and Time]],"mm")</f>
        <v>04</v>
      </c>
      <c r="N3882" s="10" t="str">
        <f>TEXT(Sales[[#This Row],[Date and Time]],"mmmm")</f>
        <v>April</v>
      </c>
    </row>
    <row r="3883" spans="1:14" x14ac:dyDescent="0.3">
      <c r="A3883" s="1" t="s">
        <v>7351</v>
      </c>
      <c r="B3883" s="2">
        <v>45574.007245370369</v>
      </c>
      <c r="C3883" s="1" t="s">
        <v>3423</v>
      </c>
      <c r="D3883" s="1" t="s">
        <v>287</v>
      </c>
      <c r="E3883" s="1" t="s">
        <v>3461</v>
      </c>
      <c r="F3883" s="1" t="s">
        <v>3467</v>
      </c>
      <c r="G3883" s="1">
        <v>1943.28</v>
      </c>
      <c r="H3883" s="1">
        <v>2</v>
      </c>
      <c r="I3883" s="1">
        <f>Sales[[#This Row],[Selling Price]]*H3883</f>
        <v>3886.56</v>
      </c>
      <c r="J3883" s="1">
        <f>VLOOKUP(Sales[[#This Row],[Product ID]],Products[],4,0)</f>
        <v>388.3</v>
      </c>
      <c r="K3883" s="1">
        <f>Sales[[#This Row],[Total Sales]]-Sales[[#This Row],[Cost price]]</f>
        <v>3498.2599999999998</v>
      </c>
      <c r="L3883" s="1" t="str">
        <f>TEXT(Sales[[#This Row],[Date and Time]],"dddd")</f>
        <v>Wednesday</v>
      </c>
      <c r="M3883" s="1" t="str">
        <f>TEXT(Sales[[#This Row],[Date and Time]],"mm")</f>
        <v>10</v>
      </c>
      <c r="N3883" s="10" t="str">
        <f>TEXT(Sales[[#This Row],[Date and Time]],"mmmm")</f>
        <v>October</v>
      </c>
    </row>
    <row r="3884" spans="1:14" x14ac:dyDescent="0.3">
      <c r="A3884" s="1" t="s">
        <v>7352</v>
      </c>
      <c r="B3884" s="2">
        <v>45522.403645833336</v>
      </c>
      <c r="C3884" s="1" t="s">
        <v>3436</v>
      </c>
      <c r="D3884" s="1" t="s">
        <v>898</v>
      </c>
      <c r="E3884" s="1" t="s">
        <v>3471</v>
      </c>
      <c r="F3884" s="1" t="s">
        <v>3462</v>
      </c>
      <c r="G3884" s="1">
        <v>1920.93</v>
      </c>
      <c r="H3884" s="1">
        <v>4</v>
      </c>
      <c r="I3884" s="1">
        <f>Sales[[#This Row],[Selling Price]]*H3884</f>
        <v>7683.72</v>
      </c>
      <c r="J3884" s="1">
        <f>VLOOKUP(Sales[[#This Row],[Product ID]],Products[],4,0)</f>
        <v>839.9</v>
      </c>
      <c r="K3884" s="1">
        <f>Sales[[#This Row],[Total Sales]]-Sales[[#This Row],[Cost price]]</f>
        <v>6843.8200000000006</v>
      </c>
      <c r="L3884" s="1" t="str">
        <f>TEXT(Sales[[#This Row],[Date and Time]],"dddd")</f>
        <v>Sunday</v>
      </c>
      <c r="M3884" s="1" t="str">
        <f>TEXT(Sales[[#This Row],[Date and Time]],"mm")</f>
        <v>08</v>
      </c>
      <c r="N3884" s="10" t="str">
        <f>TEXT(Sales[[#This Row],[Date and Time]],"mmmm")</f>
        <v>August</v>
      </c>
    </row>
    <row r="3885" spans="1:14" x14ac:dyDescent="0.3">
      <c r="A3885" s="1" t="s">
        <v>7353</v>
      </c>
      <c r="B3885" s="2">
        <v>45595.379791666666</v>
      </c>
      <c r="C3885" s="1" t="s">
        <v>3373</v>
      </c>
      <c r="D3885" s="1" t="s">
        <v>1503</v>
      </c>
      <c r="E3885" s="1" t="s">
        <v>3464</v>
      </c>
      <c r="F3885" s="1" t="s">
        <v>3467</v>
      </c>
      <c r="G3885" s="1">
        <v>136.41</v>
      </c>
      <c r="H3885" s="1">
        <v>9</v>
      </c>
      <c r="I3885" s="1">
        <f>Sales[[#This Row],[Selling Price]]*H3885</f>
        <v>1227.69</v>
      </c>
      <c r="J3885" s="1">
        <f>VLOOKUP(Sales[[#This Row],[Product ID]],Products[],4,0)</f>
        <v>821.86</v>
      </c>
      <c r="K3885" s="1">
        <f>Sales[[#This Row],[Total Sales]]-Sales[[#This Row],[Cost price]]</f>
        <v>405.83000000000004</v>
      </c>
      <c r="L3885" s="1" t="str">
        <f>TEXT(Sales[[#This Row],[Date and Time]],"dddd")</f>
        <v>Wednesday</v>
      </c>
      <c r="M3885" s="1" t="str">
        <f>TEXT(Sales[[#This Row],[Date and Time]],"mm")</f>
        <v>10</v>
      </c>
      <c r="N3885" s="10" t="str">
        <f>TEXT(Sales[[#This Row],[Date and Time]],"mmmm")</f>
        <v>October</v>
      </c>
    </row>
    <row r="3886" spans="1:14" x14ac:dyDescent="0.3">
      <c r="A3886" s="1" t="s">
        <v>7354</v>
      </c>
      <c r="B3886" s="2">
        <v>45373.187719907408</v>
      </c>
      <c r="C3886" s="1" t="s">
        <v>3420</v>
      </c>
      <c r="D3886" s="1" t="s">
        <v>2919</v>
      </c>
      <c r="E3886" s="1" t="s">
        <v>3471</v>
      </c>
      <c r="F3886" s="1" t="s">
        <v>3472</v>
      </c>
      <c r="G3886" s="1">
        <v>85.78</v>
      </c>
      <c r="H3886" s="1">
        <v>8</v>
      </c>
      <c r="I3886" s="1">
        <f>Sales[[#This Row],[Selling Price]]*H3886</f>
        <v>686.24</v>
      </c>
      <c r="J3886" s="1">
        <f>VLOOKUP(Sales[[#This Row],[Product ID]],Products[],4,0)</f>
        <v>692.47</v>
      </c>
      <c r="K3886" s="1">
        <f>Sales[[#This Row],[Total Sales]]-Sales[[#This Row],[Cost price]]</f>
        <v>-6.2300000000000182</v>
      </c>
      <c r="L3886" s="1" t="str">
        <f>TEXT(Sales[[#This Row],[Date and Time]],"dddd")</f>
        <v>Friday</v>
      </c>
      <c r="M3886" s="1" t="str">
        <f>TEXT(Sales[[#This Row],[Date and Time]],"mm")</f>
        <v>03</v>
      </c>
      <c r="N3886" s="10" t="str">
        <f>TEXT(Sales[[#This Row],[Date and Time]],"mmmm")</f>
        <v>March</v>
      </c>
    </row>
    <row r="3887" spans="1:14" x14ac:dyDescent="0.3">
      <c r="A3887" s="1" t="s">
        <v>7355</v>
      </c>
      <c r="B3887" s="2">
        <v>45426.997523148151</v>
      </c>
      <c r="C3887" s="1" t="s">
        <v>3316</v>
      </c>
      <c r="D3887" s="1" t="s">
        <v>482</v>
      </c>
      <c r="E3887" s="1" t="s">
        <v>3466</v>
      </c>
      <c r="F3887" s="1" t="s">
        <v>3467</v>
      </c>
      <c r="G3887" s="1">
        <v>92.46</v>
      </c>
      <c r="H3887" s="1">
        <v>4</v>
      </c>
      <c r="I3887" s="1">
        <f>Sales[[#This Row],[Selling Price]]*H3887</f>
        <v>369.84</v>
      </c>
      <c r="J3887" s="1">
        <f>VLOOKUP(Sales[[#This Row],[Product ID]],Products[],4,0)</f>
        <v>974.22</v>
      </c>
      <c r="K3887" s="1">
        <f>Sales[[#This Row],[Total Sales]]-Sales[[#This Row],[Cost price]]</f>
        <v>-604.38000000000011</v>
      </c>
      <c r="L3887" s="1" t="str">
        <f>TEXT(Sales[[#This Row],[Date and Time]],"dddd")</f>
        <v>Tuesday</v>
      </c>
      <c r="M3887" s="1" t="str">
        <f>TEXT(Sales[[#This Row],[Date and Time]],"mm")</f>
        <v>05</v>
      </c>
      <c r="N3887" s="10" t="str">
        <f>TEXT(Sales[[#This Row],[Date and Time]],"mmmm")</f>
        <v>May</v>
      </c>
    </row>
    <row r="3888" spans="1:14" x14ac:dyDescent="0.3">
      <c r="A3888" s="1" t="s">
        <v>7356</v>
      </c>
      <c r="B3888" s="2">
        <v>45345.496689814812</v>
      </c>
      <c r="C3888" s="1" t="s">
        <v>3323</v>
      </c>
      <c r="D3888" s="1" t="s">
        <v>805</v>
      </c>
      <c r="E3888" s="1" t="s">
        <v>3471</v>
      </c>
      <c r="F3888" s="1" t="s">
        <v>3472</v>
      </c>
      <c r="G3888" s="1">
        <v>349.82</v>
      </c>
      <c r="H3888" s="1">
        <v>3</v>
      </c>
      <c r="I3888" s="1">
        <f>Sales[[#This Row],[Selling Price]]*H3888</f>
        <v>1049.46</v>
      </c>
      <c r="J3888" s="1">
        <f>VLOOKUP(Sales[[#This Row],[Product ID]],Products[],4,0)</f>
        <v>942.34</v>
      </c>
      <c r="K3888" s="1">
        <f>Sales[[#This Row],[Total Sales]]-Sales[[#This Row],[Cost price]]</f>
        <v>107.12</v>
      </c>
      <c r="L3888" s="1" t="str">
        <f>TEXT(Sales[[#This Row],[Date and Time]],"dddd")</f>
        <v>Friday</v>
      </c>
      <c r="M3888" s="1" t="str">
        <f>TEXT(Sales[[#This Row],[Date and Time]],"mm")</f>
        <v>02</v>
      </c>
      <c r="N3888" s="10" t="str">
        <f>TEXT(Sales[[#This Row],[Date and Time]],"mmmm")</f>
        <v>February</v>
      </c>
    </row>
    <row r="3889" spans="1:14" x14ac:dyDescent="0.3">
      <c r="A3889" s="1" t="s">
        <v>7357</v>
      </c>
      <c r="B3889" s="2">
        <v>45513.335069444445</v>
      </c>
      <c r="C3889" s="1" t="s">
        <v>3436</v>
      </c>
      <c r="D3889" s="1" t="s">
        <v>2337</v>
      </c>
      <c r="E3889" s="1" t="s">
        <v>3471</v>
      </c>
      <c r="F3889" s="1" t="s">
        <v>3467</v>
      </c>
      <c r="G3889" s="1">
        <v>852.62</v>
      </c>
      <c r="H3889" s="1">
        <v>10</v>
      </c>
      <c r="I3889" s="1">
        <f>Sales[[#This Row],[Selling Price]]*H3889</f>
        <v>8526.2000000000007</v>
      </c>
      <c r="J3889" s="1">
        <f>VLOOKUP(Sales[[#This Row],[Product ID]],Products[],4,0)</f>
        <v>839.9</v>
      </c>
      <c r="K3889" s="1">
        <f>Sales[[#This Row],[Total Sales]]-Sales[[#This Row],[Cost price]]</f>
        <v>7686.3000000000011</v>
      </c>
      <c r="L3889" s="1" t="str">
        <f>TEXT(Sales[[#This Row],[Date and Time]],"dddd")</f>
        <v>Friday</v>
      </c>
      <c r="M3889" s="1" t="str">
        <f>TEXT(Sales[[#This Row],[Date and Time]],"mm")</f>
        <v>08</v>
      </c>
      <c r="N3889" s="10" t="str">
        <f>TEXT(Sales[[#This Row],[Date and Time]],"mmmm")</f>
        <v>August</v>
      </c>
    </row>
    <row r="3890" spans="1:14" x14ac:dyDescent="0.3">
      <c r="A3890" s="1" t="s">
        <v>7358</v>
      </c>
      <c r="B3890" s="2">
        <v>45328.596018518518</v>
      </c>
      <c r="C3890" s="1" t="s">
        <v>3306</v>
      </c>
      <c r="D3890" s="1" t="s">
        <v>1611</v>
      </c>
      <c r="E3890" s="1" t="s">
        <v>3461</v>
      </c>
      <c r="F3890" s="1" t="s">
        <v>3472</v>
      </c>
      <c r="G3890" s="1">
        <v>1315.32</v>
      </c>
      <c r="H3890" s="1">
        <v>8</v>
      </c>
      <c r="I3890" s="1">
        <f>Sales[[#This Row],[Selling Price]]*H3890</f>
        <v>10522.56</v>
      </c>
      <c r="J3890" s="1">
        <f>VLOOKUP(Sales[[#This Row],[Product ID]],Products[],4,0)</f>
        <v>914.29</v>
      </c>
      <c r="K3890" s="1">
        <f>Sales[[#This Row],[Total Sales]]-Sales[[#This Row],[Cost price]]</f>
        <v>9608.27</v>
      </c>
      <c r="L3890" s="1" t="str">
        <f>TEXT(Sales[[#This Row],[Date and Time]],"dddd")</f>
        <v>Tuesday</v>
      </c>
      <c r="M3890" s="1" t="str">
        <f>TEXT(Sales[[#This Row],[Date and Time]],"mm")</f>
        <v>02</v>
      </c>
      <c r="N3890" s="10" t="str">
        <f>TEXT(Sales[[#This Row],[Date and Time]],"mmmm")</f>
        <v>February</v>
      </c>
    </row>
    <row r="3891" spans="1:14" x14ac:dyDescent="0.3">
      <c r="A3891" s="1" t="s">
        <v>7359</v>
      </c>
      <c r="B3891" s="2">
        <v>45338.959629629629</v>
      </c>
      <c r="C3891" s="1" t="s">
        <v>3393</v>
      </c>
      <c r="D3891" s="1" t="s">
        <v>2322</v>
      </c>
      <c r="E3891" s="1" t="s">
        <v>3479</v>
      </c>
      <c r="F3891" s="1" t="s">
        <v>3476</v>
      </c>
      <c r="G3891" s="1">
        <v>864.36</v>
      </c>
      <c r="H3891" s="1">
        <v>6</v>
      </c>
      <c r="I3891" s="1">
        <f>Sales[[#This Row],[Selling Price]]*H3891</f>
        <v>5186.16</v>
      </c>
      <c r="J3891" s="1">
        <f>VLOOKUP(Sales[[#This Row],[Product ID]],Products[],4,0)</f>
        <v>368.41</v>
      </c>
      <c r="K3891" s="1">
        <f>Sales[[#This Row],[Total Sales]]-Sales[[#This Row],[Cost price]]</f>
        <v>4817.75</v>
      </c>
      <c r="L3891" s="1" t="str">
        <f>TEXT(Sales[[#This Row],[Date and Time]],"dddd")</f>
        <v>Friday</v>
      </c>
      <c r="M3891" s="1" t="str">
        <f>TEXT(Sales[[#This Row],[Date and Time]],"mm")</f>
        <v>02</v>
      </c>
      <c r="N3891" s="10" t="str">
        <f>TEXT(Sales[[#This Row],[Date and Time]],"mmmm")</f>
        <v>February</v>
      </c>
    </row>
    <row r="3892" spans="1:14" x14ac:dyDescent="0.3">
      <c r="A3892" s="1" t="s">
        <v>7360</v>
      </c>
      <c r="B3892" s="2">
        <v>45530.098483796297</v>
      </c>
      <c r="C3892" s="1" t="s">
        <v>3397</v>
      </c>
      <c r="D3892" s="1" t="s">
        <v>2442</v>
      </c>
      <c r="E3892" s="1" t="s">
        <v>3471</v>
      </c>
      <c r="F3892" s="1" t="s">
        <v>3462</v>
      </c>
      <c r="G3892" s="1">
        <v>808.82</v>
      </c>
      <c r="H3892" s="1">
        <v>7</v>
      </c>
      <c r="I3892" s="1">
        <f>Sales[[#This Row],[Selling Price]]*H3892</f>
        <v>5661.7400000000007</v>
      </c>
      <c r="J3892" s="1">
        <f>VLOOKUP(Sales[[#This Row],[Product ID]],Products[],4,0)</f>
        <v>369.73</v>
      </c>
      <c r="K3892" s="1">
        <f>Sales[[#This Row],[Total Sales]]-Sales[[#This Row],[Cost price]]</f>
        <v>5292.01</v>
      </c>
      <c r="L3892" s="1" t="str">
        <f>TEXT(Sales[[#This Row],[Date and Time]],"dddd")</f>
        <v>Monday</v>
      </c>
      <c r="M3892" s="1" t="str">
        <f>TEXT(Sales[[#This Row],[Date and Time]],"mm")</f>
        <v>08</v>
      </c>
      <c r="N3892" s="10" t="str">
        <f>TEXT(Sales[[#This Row],[Date and Time]],"mmmm")</f>
        <v>August</v>
      </c>
    </row>
    <row r="3893" spans="1:14" x14ac:dyDescent="0.3">
      <c r="A3893" s="1" t="s">
        <v>7361</v>
      </c>
      <c r="B3893" s="2">
        <v>45498.839780092596</v>
      </c>
      <c r="C3893" s="1" t="s">
        <v>3371</v>
      </c>
      <c r="D3893" s="1" t="s">
        <v>765</v>
      </c>
      <c r="E3893" s="1" t="s">
        <v>3461</v>
      </c>
      <c r="F3893" s="1" t="s">
        <v>3472</v>
      </c>
      <c r="G3893" s="1">
        <v>1495.59</v>
      </c>
      <c r="H3893" s="1">
        <v>10</v>
      </c>
      <c r="I3893" s="1">
        <f>Sales[[#This Row],[Selling Price]]*H3893</f>
        <v>14955.9</v>
      </c>
      <c r="J3893" s="1">
        <f>VLOOKUP(Sales[[#This Row],[Product ID]],Products[],4,0)</f>
        <v>370.52</v>
      </c>
      <c r="K3893" s="1">
        <f>Sales[[#This Row],[Total Sales]]-Sales[[#This Row],[Cost price]]</f>
        <v>14585.38</v>
      </c>
      <c r="L3893" s="1" t="str">
        <f>TEXT(Sales[[#This Row],[Date and Time]],"dddd")</f>
        <v>Thursday</v>
      </c>
      <c r="M3893" s="1" t="str">
        <f>TEXT(Sales[[#This Row],[Date and Time]],"mm")</f>
        <v>07</v>
      </c>
      <c r="N3893" s="10" t="str">
        <f>TEXT(Sales[[#This Row],[Date and Time]],"mmmm")</f>
        <v>July</v>
      </c>
    </row>
    <row r="3894" spans="1:14" x14ac:dyDescent="0.3">
      <c r="A3894" s="1" t="s">
        <v>7362</v>
      </c>
      <c r="B3894" s="2">
        <v>45493.486631944441</v>
      </c>
      <c r="C3894" s="1" t="s">
        <v>3315</v>
      </c>
      <c r="D3894" s="1" t="s">
        <v>283</v>
      </c>
      <c r="E3894" s="1" t="s">
        <v>3464</v>
      </c>
      <c r="F3894" s="1" t="s">
        <v>3472</v>
      </c>
      <c r="G3894" s="1">
        <v>1685.78</v>
      </c>
      <c r="H3894" s="1">
        <v>6</v>
      </c>
      <c r="I3894" s="1">
        <f>Sales[[#This Row],[Selling Price]]*H3894</f>
        <v>10114.68</v>
      </c>
      <c r="J3894" s="1">
        <f>VLOOKUP(Sales[[#This Row],[Product ID]],Products[],4,0)</f>
        <v>90.98</v>
      </c>
      <c r="K3894" s="1">
        <f>Sales[[#This Row],[Total Sales]]-Sales[[#This Row],[Cost price]]</f>
        <v>10023.700000000001</v>
      </c>
      <c r="L3894" s="1" t="str">
        <f>TEXT(Sales[[#This Row],[Date and Time]],"dddd")</f>
        <v>Saturday</v>
      </c>
      <c r="M3894" s="1" t="str">
        <f>TEXT(Sales[[#This Row],[Date and Time]],"mm")</f>
        <v>07</v>
      </c>
      <c r="N3894" s="10" t="str">
        <f>TEXT(Sales[[#This Row],[Date and Time]],"mmmm")</f>
        <v>July</v>
      </c>
    </row>
    <row r="3895" spans="1:14" x14ac:dyDescent="0.3">
      <c r="A3895" s="1" t="s">
        <v>7363</v>
      </c>
      <c r="B3895" s="2">
        <v>45553.238657407404</v>
      </c>
      <c r="C3895" s="1" t="s">
        <v>3415</v>
      </c>
      <c r="D3895" s="1" t="s">
        <v>1829</v>
      </c>
      <c r="E3895" s="1" t="s">
        <v>3466</v>
      </c>
      <c r="F3895" s="1" t="s">
        <v>3472</v>
      </c>
      <c r="G3895" s="1">
        <v>1277.01</v>
      </c>
      <c r="H3895" s="1">
        <v>1</v>
      </c>
      <c r="I3895" s="1">
        <f>Sales[[#This Row],[Selling Price]]*H3895</f>
        <v>1277.01</v>
      </c>
      <c r="J3895" s="1">
        <f>VLOOKUP(Sales[[#This Row],[Product ID]],Products[],4,0)</f>
        <v>109.48</v>
      </c>
      <c r="K3895" s="1">
        <f>Sales[[#This Row],[Total Sales]]-Sales[[#This Row],[Cost price]]</f>
        <v>1167.53</v>
      </c>
      <c r="L3895" s="1" t="str">
        <f>TEXT(Sales[[#This Row],[Date and Time]],"dddd")</f>
        <v>Wednesday</v>
      </c>
      <c r="M3895" s="1" t="str">
        <f>TEXT(Sales[[#This Row],[Date and Time]],"mm")</f>
        <v>09</v>
      </c>
      <c r="N3895" s="10" t="str">
        <f>TEXT(Sales[[#This Row],[Date and Time]],"mmmm")</f>
        <v>September</v>
      </c>
    </row>
    <row r="3896" spans="1:14" x14ac:dyDescent="0.3">
      <c r="A3896" s="1" t="s">
        <v>7364</v>
      </c>
      <c r="B3896" s="2">
        <v>45459.530162037037</v>
      </c>
      <c r="C3896" s="1" t="s">
        <v>3355</v>
      </c>
      <c r="D3896" s="1" t="s">
        <v>2467</v>
      </c>
      <c r="E3896" s="1" t="s">
        <v>3471</v>
      </c>
      <c r="F3896" s="1" t="s">
        <v>3472</v>
      </c>
      <c r="G3896" s="1">
        <v>1560.53</v>
      </c>
      <c r="H3896" s="1">
        <v>2</v>
      </c>
      <c r="I3896" s="1">
        <f>Sales[[#This Row],[Selling Price]]*H3896</f>
        <v>3121.06</v>
      </c>
      <c r="J3896" s="1">
        <f>VLOOKUP(Sales[[#This Row],[Product ID]],Products[],4,0)</f>
        <v>889.08</v>
      </c>
      <c r="K3896" s="1">
        <f>Sales[[#This Row],[Total Sales]]-Sales[[#This Row],[Cost price]]</f>
        <v>2231.98</v>
      </c>
      <c r="L3896" s="1" t="str">
        <f>TEXT(Sales[[#This Row],[Date and Time]],"dddd")</f>
        <v>Sunday</v>
      </c>
      <c r="M3896" s="1" t="str">
        <f>TEXT(Sales[[#This Row],[Date and Time]],"mm")</f>
        <v>06</v>
      </c>
      <c r="N3896" s="10" t="str">
        <f>TEXT(Sales[[#This Row],[Date and Time]],"mmmm")</f>
        <v>June</v>
      </c>
    </row>
    <row r="3897" spans="1:14" x14ac:dyDescent="0.3">
      <c r="A3897" s="1" t="s">
        <v>7365</v>
      </c>
      <c r="B3897" s="2">
        <v>45430.869108796294</v>
      </c>
      <c r="C3897" s="1" t="s">
        <v>3372</v>
      </c>
      <c r="D3897" s="1" t="s">
        <v>1560</v>
      </c>
      <c r="E3897" s="1" t="s">
        <v>3466</v>
      </c>
      <c r="F3897" s="1" t="s">
        <v>3462</v>
      </c>
      <c r="G3897" s="1">
        <v>1827.96</v>
      </c>
      <c r="H3897" s="1">
        <v>8</v>
      </c>
      <c r="I3897" s="1">
        <f>Sales[[#This Row],[Selling Price]]*H3897</f>
        <v>14623.68</v>
      </c>
      <c r="J3897" s="1">
        <f>VLOOKUP(Sales[[#This Row],[Product ID]],Products[],4,0)</f>
        <v>415.38</v>
      </c>
      <c r="K3897" s="1">
        <f>Sales[[#This Row],[Total Sales]]-Sales[[#This Row],[Cost price]]</f>
        <v>14208.300000000001</v>
      </c>
      <c r="L3897" s="1" t="str">
        <f>TEXT(Sales[[#This Row],[Date and Time]],"dddd")</f>
        <v>Saturday</v>
      </c>
      <c r="M3897" s="1" t="str">
        <f>TEXT(Sales[[#This Row],[Date and Time]],"mm")</f>
        <v>05</v>
      </c>
      <c r="N3897" s="10" t="str">
        <f>TEXT(Sales[[#This Row],[Date and Time]],"mmmm")</f>
        <v>May</v>
      </c>
    </row>
    <row r="3898" spans="1:14" x14ac:dyDescent="0.3">
      <c r="A3898" s="1" t="s">
        <v>7366</v>
      </c>
      <c r="B3898" s="2">
        <v>45442.120254629626</v>
      </c>
      <c r="C3898" s="1" t="s">
        <v>3425</v>
      </c>
      <c r="D3898" s="1" t="s">
        <v>1214</v>
      </c>
      <c r="E3898" s="1" t="s">
        <v>3471</v>
      </c>
      <c r="F3898" s="1" t="s">
        <v>3472</v>
      </c>
      <c r="G3898" s="1">
        <v>951.11</v>
      </c>
      <c r="H3898" s="1">
        <v>8</v>
      </c>
      <c r="I3898" s="1">
        <f>Sales[[#This Row],[Selling Price]]*H3898</f>
        <v>7608.88</v>
      </c>
      <c r="J3898" s="1">
        <f>VLOOKUP(Sales[[#This Row],[Product ID]],Products[],4,0)</f>
        <v>95.27</v>
      </c>
      <c r="K3898" s="1">
        <f>Sales[[#This Row],[Total Sales]]-Sales[[#This Row],[Cost price]]</f>
        <v>7513.61</v>
      </c>
      <c r="L3898" s="1" t="str">
        <f>TEXT(Sales[[#This Row],[Date and Time]],"dddd")</f>
        <v>Thursday</v>
      </c>
      <c r="M3898" s="1" t="str">
        <f>TEXT(Sales[[#This Row],[Date and Time]],"mm")</f>
        <v>05</v>
      </c>
      <c r="N3898" s="10" t="str">
        <f>TEXT(Sales[[#This Row],[Date and Time]],"mmmm")</f>
        <v>May</v>
      </c>
    </row>
    <row r="3899" spans="1:14" x14ac:dyDescent="0.3">
      <c r="A3899" s="1" t="s">
        <v>7367</v>
      </c>
      <c r="B3899" s="2">
        <v>45538.2815162037</v>
      </c>
      <c r="C3899" s="1" t="s">
        <v>3315</v>
      </c>
      <c r="D3899" s="1" t="s">
        <v>172</v>
      </c>
      <c r="E3899" s="1" t="s">
        <v>3466</v>
      </c>
      <c r="F3899" s="1" t="s">
        <v>3476</v>
      </c>
      <c r="G3899" s="1">
        <v>1695.95</v>
      </c>
      <c r="H3899" s="1">
        <v>5</v>
      </c>
      <c r="I3899" s="1">
        <f>Sales[[#This Row],[Selling Price]]*H3899</f>
        <v>8479.75</v>
      </c>
      <c r="J3899" s="1">
        <f>VLOOKUP(Sales[[#This Row],[Product ID]],Products[],4,0)</f>
        <v>90.98</v>
      </c>
      <c r="K3899" s="1">
        <f>Sales[[#This Row],[Total Sales]]-Sales[[#This Row],[Cost price]]</f>
        <v>8388.77</v>
      </c>
      <c r="L3899" s="1" t="str">
        <f>TEXT(Sales[[#This Row],[Date and Time]],"dddd")</f>
        <v>Tuesday</v>
      </c>
      <c r="M3899" s="1" t="str">
        <f>TEXT(Sales[[#This Row],[Date and Time]],"mm")</f>
        <v>09</v>
      </c>
      <c r="N3899" s="10" t="str">
        <f>TEXT(Sales[[#This Row],[Date and Time]],"mmmm")</f>
        <v>September</v>
      </c>
    </row>
    <row r="3900" spans="1:14" x14ac:dyDescent="0.3">
      <c r="A3900" s="1" t="s">
        <v>7368</v>
      </c>
      <c r="B3900" s="2">
        <v>45374.711851851855</v>
      </c>
      <c r="C3900" s="1" t="s">
        <v>3231</v>
      </c>
      <c r="D3900" s="1" t="s">
        <v>2733</v>
      </c>
      <c r="E3900" s="1" t="s">
        <v>3466</v>
      </c>
      <c r="F3900" s="1" t="s">
        <v>3476</v>
      </c>
      <c r="G3900" s="1">
        <v>995.06</v>
      </c>
      <c r="H3900" s="1">
        <v>8</v>
      </c>
      <c r="I3900" s="1">
        <f>Sales[[#This Row],[Selling Price]]*H3900</f>
        <v>7960.48</v>
      </c>
      <c r="J3900" s="1">
        <f>VLOOKUP(Sales[[#This Row],[Product ID]],Products[],4,0)</f>
        <v>157.37</v>
      </c>
      <c r="K3900" s="1">
        <f>Sales[[#This Row],[Total Sales]]-Sales[[#This Row],[Cost price]]</f>
        <v>7803.11</v>
      </c>
      <c r="L3900" s="1" t="str">
        <f>TEXT(Sales[[#This Row],[Date and Time]],"dddd")</f>
        <v>Saturday</v>
      </c>
      <c r="M3900" s="1" t="str">
        <f>TEXT(Sales[[#This Row],[Date and Time]],"mm")</f>
        <v>03</v>
      </c>
      <c r="N3900" s="10" t="str">
        <f>TEXT(Sales[[#This Row],[Date and Time]],"mmmm")</f>
        <v>March</v>
      </c>
    </row>
    <row r="3901" spans="1:14" x14ac:dyDescent="0.3">
      <c r="A3901" s="1" t="s">
        <v>7369</v>
      </c>
      <c r="B3901" s="2">
        <v>45318.897523148145</v>
      </c>
      <c r="C3901" s="1" t="s">
        <v>3443</v>
      </c>
      <c r="D3901" s="1" t="s">
        <v>698</v>
      </c>
      <c r="E3901" s="1" t="s">
        <v>3464</v>
      </c>
      <c r="F3901" s="1" t="s">
        <v>3476</v>
      </c>
      <c r="G3901" s="1">
        <v>885.66</v>
      </c>
      <c r="H3901" s="1">
        <v>10</v>
      </c>
      <c r="I3901" s="1">
        <f>Sales[[#This Row],[Selling Price]]*H3901</f>
        <v>8856.6</v>
      </c>
      <c r="J3901" s="1">
        <f>VLOOKUP(Sales[[#This Row],[Product ID]],Products[],4,0)</f>
        <v>787.31</v>
      </c>
      <c r="K3901" s="1">
        <f>Sales[[#This Row],[Total Sales]]-Sales[[#This Row],[Cost price]]</f>
        <v>8069.2900000000009</v>
      </c>
      <c r="L3901" s="1" t="str">
        <f>TEXT(Sales[[#This Row],[Date and Time]],"dddd")</f>
        <v>Saturday</v>
      </c>
      <c r="M3901" s="1" t="str">
        <f>TEXT(Sales[[#This Row],[Date and Time]],"mm")</f>
        <v>01</v>
      </c>
      <c r="N3901" s="10" t="str">
        <f>TEXT(Sales[[#This Row],[Date and Time]],"mmmm")</f>
        <v>January</v>
      </c>
    </row>
    <row r="3902" spans="1:14" x14ac:dyDescent="0.3">
      <c r="A3902" s="1" t="s">
        <v>7370</v>
      </c>
      <c r="B3902" s="2">
        <v>45457.50203703704</v>
      </c>
      <c r="C3902" s="1" t="s">
        <v>3316</v>
      </c>
      <c r="D3902" s="1" t="s">
        <v>861</v>
      </c>
      <c r="E3902" s="1" t="s">
        <v>3479</v>
      </c>
      <c r="F3902" s="1" t="s">
        <v>3476</v>
      </c>
      <c r="G3902" s="1">
        <v>1702.01</v>
      </c>
      <c r="H3902" s="1">
        <v>9</v>
      </c>
      <c r="I3902" s="1">
        <f>Sales[[#This Row],[Selling Price]]*H3902</f>
        <v>15318.09</v>
      </c>
      <c r="J3902" s="1">
        <f>VLOOKUP(Sales[[#This Row],[Product ID]],Products[],4,0)</f>
        <v>974.22</v>
      </c>
      <c r="K3902" s="1">
        <f>Sales[[#This Row],[Total Sales]]-Sales[[#This Row],[Cost price]]</f>
        <v>14343.87</v>
      </c>
      <c r="L3902" s="1" t="str">
        <f>TEXT(Sales[[#This Row],[Date and Time]],"dddd")</f>
        <v>Friday</v>
      </c>
      <c r="M3902" s="1" t="str">
        <f>TEXT(Sales[[#This Row],[Date and Time]],"mm")</f>
        <v>06</v>
      </c>
      <c r="N3902" s="10" t="str">
        <f>TEXT(Sales[[#This Row],[Date and Time]],"mmmm")</f>
        <v>June</v>
      </c>
    </row>
    <row r="3903" spans="1:14" x14ac:dyDescent="0.3">
      <c r="A3903" s="1" t="s">
        <v>7371</v>
      </c>
      <c r="B3903" s="2">
        <v>45359.532858796294</v>
      </c>
      <c r="C3903" s="1" t="s">
        <v>3407</v>
      </c>
      <c r="D3903" s="1" t="s">
        <v>3201</v>
      </c>
      <c r="E3903" s="1" t="s">
        <v>3464</v>
      </c>
      <c r="F3903" s="1" t="s">
        <v>3472</v>
      </c>
      <c r="G3903" s="1">
        <v>1487.94</v>
      </c>
      <c r="H3903" s="1">
        <v>1</v>
      </c>
      <c r="I3903" s="1">
        <f>Sales[[#This Row],[Selling Price]]*H3903</f>
        <v>1487.94</v>
      </c>
      <c r="J3903" s="1">
        <f>VLOOKUP(Sales[[#This Row],[Product ID]],Products[],4,0)</f>
        <v>37.53</v>
      </c>
      <c r="K3903" s="1">
        <f>Sales[[#This Row],[Total Sales]]-Sales[[#This Row],[Cost price]]</f>
        <v>1450.41</v>
      </c>
      <c r="L3903" s="1" t="str">
        <f>TEXT(Sales[[#This Row],[Date and Time]],"dddd")</f>
        <v>Friday</v>
      </c>
      <c r="M3903" s="1" t="str">
        <f>TEXT(Sales[[#This Row],[Date and Time]],"mm")</f>
        <v>03</v>
      </c>
      <c r="N3903" s="10" t="str">
        <f>TEXT(Sales[[#This Row],[Date and Time]],"mmmm")</f>
        <v>March</v>
      </c>
    </row>
    <row r="3904" spans="1:14" x14ac:dyDescent="0.3">
      <c r="A3904" s="1" t="s">
        <v>7372</v>
      </c>
      <c r="B3904" s="2">
        <v>45556.482893518521</v>
      </c>
      <c r="C3904" s="1" t="s">
        <v>3436</v>
      </c>
      <c r="D3904" s="1" t="s">
        <v>1261</v>
      </c>
      <c r="E3904" s="1" t="s">
        <v>3471</v>
      </c>
      <c r="F3904" s="1" t="s">
        <v>3467</v>
      </c>
      <c r="G3904" s="1">
        <v>1897.45</v>
      </c>
      <c r="H3904" s="1">
        <v>3</v>
      </c>
      <c r="I3904" s="1">
        <f>Sales[[#This Row],[Selling Price]]*H3904</f>
        <v>5692.35</v>
      </c>
      <c r="J3904" s="1">
        <f>VLOOKUP(Sales[[#This Row],[Product ID]],Products[],4,0)</f>
        <v>839.9</v>
      </c>
      <c r="K3904" s="1">
        <f>Sales[[#This Row],[Total Sales]]-Sales[[#This Row],[Cost price]]</f>
        <v>4852.4500000000007</v>
      </c>
      <c r="L3904" s="1" t="str">
        <f>TEXT(Sales[[#This Row],[Date and Time]],"dddd")</f>
        <v>Saturday</v>
      </c>
      <c r="M3904" s="1" t="str">
        <f>TEXT(Sales[[#This Row],[Date and Time]],"mm")</f>
        <v>09</v>
      </c>
      <c r="N3904" s="10" t="str">
        <f>TEXT(Sales[[#This Row],[Date and Time]],"mmmm")</f>
        <v>September</v>
      </c>
    </row>
    <row r="3905" spans="1:14" x14ac:dyDescent="0.3">
      <c r="A3905" s="1" t="s">
        <v>7373</v>
      </c>
      <c r="B3905" s="2">
        <v>45530.993217592593</v>
      </c>
      <c r="C3905" s="1" t="s">
        <v>3281</v>
      </c>
      <c r="D3905" s="1" t="s">
        <v>1937</v>
      </c>
      <c r="E3905" s="1" t="s">
        <v>3461</v>
      </c>
      <c r="F3905" s="1" t="s">
        <v>3469</v>
      </c>
      <c r="G3905" s="1">
        <v>299.24</v>
      </c>
      <c r="H3905" s="1">
        <v>2</v>
      </c>
      <c r="I3905" s="1">
        <f>Sales[[#This Row],[Selling Price]]*H3905</f>
        <v>598.48</v>
      </c>
      <c r="J3905" s="1">
        <f>VLOOKUP(Sales[[#This Row],[Product ID]],Products[],4,0)</f>
        <v>136.99</v>
      </c>
      <c r="K3905" s="1">
        <f>Sales[[#This Row],[Total Sales]]-Sales[[#This Row],[Cost price]]</f>
        <v>461.49</v>
      </c>
      <c r="L3905" s="1" t="str">
        <f>TEXT(Sales[[#This Row],[Date and Time]],"dddd")</f>
        <v>Monday</v>
      </c>
      <c r="M3905" s="1" t="str">
        <f>TEXT(Sales[[#This Row],[Date and Time]],"mm")</f>
        <v>08</v>
      </c>
      <c r="N3905" s="10" t="str">
        <f>TEXT(Sales[[#This Row],[Date and Time]],"mmmm")</f>
        <v>August</v>
      </c>
    </row>
    <row r="3906" spans="1:14" x14ac:dyDescent="0.3">
      <c r="A3906" s="1" t="s">
        <v>7374</v>
      </c>
      <c r="B3906" s="2">
        <v>45597.419016203705</v>
      </c>
      <c r="C3906" s="1" t="s">
        <v>3324</v>
      </c>
      <c r="D3906" s="1" t="s">
        <v>67</v>
      </c>
      <c r="E3906" s="1" t="s">
        <v>3461</v>
      </c>
      <c r="F3906" s="1" t="s">
        <v>3467</v>
      </c>
      <c r="G3906" s="1">
        <v>1346.72</v>
      </c>
      <c r="H3906" s="1">
        <v>8</v>
      </c>
      <c r="I3906" s="1">
        <f>Sales[[#This Row],[Selling Price]]*H3906</f>
        <v>10773.76</v>
      </c>
      <c r="J3906" s="1">
        <f>VLOOKUP(Sales[[#This Row],[Product ID]],Products[],4,0)</f>
        <v>427.85</v>
      </c>
      <c r="K3906" s="1">
        <f>Sales[[#This Row],[Total Sales]]-Sales[[#This Row],[Cost price]]</f>
        <v>10345.91</v>
      </c>
      <c r="L3906" s="1" t="str">
        <f>TEXT(Sales[[#This Row],[Date and Time]],"dddd")</f>
        <v>Friday</v>
      </c>
      <c r="M3906" s="1" t="str">
        <f>TEXT(Sales[[#This Row],[Date and Time]],"mm")</f>
        <v>11</v>
      </c>
      <c r="N3906" s="10" t="str">
        <f>TEXT(Sales[[#This Row],[Date and Time]],"mmmm")</f>
        <v>November</v>
      </c>
    </row>
    <row r="3907" spans="1:14" x14ac:dyDescent="0.3">
      <c r="A3907" s="1" t="s">
        <v>7375</v>
      </c>
      <c r="B3907" s="2">
        <v>45585.56726851852</v>
      </c>
      <c r="C3907" s="1" t="s">
        <v>3387</v>
      </c>
      <c r="D3907" s="1" t="s">
        <v>1004</v>
      </c>
      <c r="E3907" s="1" t="s">
        <v>3461</v>
      </c>
      <c r="F3907" s="1" t="s">
        <v>3462</v>
      </c>
      <c r="G3907" s="1">
        <v>670.84</v>
      </c>
      <c r="H3907" s="1">
        <v>3</v>
      </c>
      <c r="I3907" s="1">
        <f>Sales[[#This Row],[Selling Price]]*H3907</f>
        <v>2012.52</v>
      </c>
      <c r="J3907" s="1">
        <f>VLOOKUP(Sales[[#This Row],[Product ID]],Products[],4,0)</f>
        <v>162.74</v>
      </c>
      <c r="K3907" s="1">
        <f>Sales[[#This Row],[Total Sales]]-Sales[[#This Row],[Cost price]]</f>
        <v>1849.78</v>
      </c>
      <c r="L3907" s="1" t="str">
        <f>TEXT(Sales[[#This Row],[Date and Time]],"dddd")</f>
        <v>Sunday</v>
      </c>
      <c r="M3907" s="1" t="str">
        <f>TEXT(Sales[[#This Row],[Date and Time]],"mm")</f>
        <v>10</v>
      </c>
      <c r="N3907" s="10" t="str">
        <f>TEXT(Sales[[#This Row],[Date and Time]],"mmmm")</f>
        <v>October</v>
      </c>
    </row>
    <row r="3908" spans="1:14" x14ac:dyDescent="0.3">
      <c r="A3908" s="1" t="s">
        <v>7376</v>
      </c>
      <c r="B3908" s="2">
        <v>45544.524826388886</v>
      </c>
      <c r="C3908" s="1" t="s">
        <v>3407</v>
      </c>
      <c r="D3908" s="1" t="s">
        <v>1303</v>
      </c>
      <c r="E3908" s="1" t="s">
        <v>3461</v>
      </c>
      <c r="F3908" s="1" t="s">
        <v>3467</v>
      </c>
      <c r="G3908" s="1">
        <v>1217.8499999999999</v>
      </c>
      <c r="H3908" s="1">
        <v>9</v>
      </c>
      <c r="I3908" s="1">
        <f>Sales[[#This Row],[Selling Price]]*H3908</f>
        <v>10960.65</v>
      </c>
      <c r="J3908" s="1">
        <f>VLOOKUP(Sales[[#This Row],[Product ID]],Products[],4,0)</f>
        <v>37.53</v>
      </c>
      <c r="K3908" s="1">
        <f>Sales[[#This Row],[Total Sales]]-Sales[[#This Row],[Cost price]]</f>
        <v>10923.119999999999</v>
      </c>
      <c r="L3908" s="1" t="str">
        <f>TEXT(Sales[[#This Row],[Date and Time]],"dddd")</f>
        <v>Monday</v>
      </c>
      <c r="M3908" s="1" t="str">
        <f>TEXT(Sales[[#This Row],[Date and Time]],"mm")</f>
        <v>09</v>
      </c>
      <c r="N3908" s="10" t="str">
        <f>TEXT(Sales[[#This Row],[Date and Time]],"mmmm")</f>
        <v>September</v>
      </c>
    </row>
    <row r="3909" spans="1:14" x14ac:dyDescent="0.3">
      <c r="A3909" s="1" t="s">
        <v>7377</v>
      </c>
      <c r="B3909" s="2">
        <v>45345.963402777779</v>
      </c>
      <c r="C3909" s="1" t="s">
        <v>3372</v>
      </c>
      <c r="D3909" s="1" t="s">
        <v>2242</v>
      </c>
      <c r="E3909" s="1" t="s">
        <v>3479</v>
      </c>
      <c r="F3909" s="1" t="s">
        <v>3476</v>
      </c>
      <c r="G3909" s="1">
        <v>1295.71</v>
      </c>
      <c r="H3909" s="1">
        <v>7</v>
      </c>
      <c r="I3909" s="1">
        <f>Sales[[#This Row],[Selling Price]]*H3909</f>
        <v>9069.9700000000012</v>
      </c>
      <c r="J3909" s="1">
        <f>VLOOKUP(Sales[[#This Row],[Product ID]],Products[],4,0)</f>
        <v>415.38</v>
      </c>
      <c r="K3909" s="1">
        <f>Sales[[#This Row],[Total Sales]]-Sales[[#This Row],[Cost price]]</f>
        <v>8654.590000000002</v>
      </c>
      <c r="L3909" s="1" t="str">
        <f>TEXT(Sales[[#This Row],[Date and Time]],"dddd")</f>
        <v>Friday</v>
      </c>
      <c r="M3909" s="1" t="str">
        <f>TEXT(Sales[[#This Row],[Date and Time]],"mm")</f>
        <v>02</v>
      </c>
      <c r="N3909" s="10" t="str">
        <f>TEXT(Sales[[#This Row],[Date and Time]],"mmmm")</f>
        <v>February</v>
      </c>
    </row>
    <row r="3910" spans="1:14" x14ac:dyDescent="0.3">
      <c r="A3910" s="1" t="s">
        <v>7378</v>
      </c>
      <c r="B3910" s="2">
        <v>45436.377245370371</v>
      </c>
      <c r="C3910" s="1" t="s">
        <v>3317</v>
      </c>
      <c r="D3910" s="1" t="s">
        <v>2777</v>
      </c>
      <c r="E3910" s="1" t="s">
        <v>3461</v>
      </c>
      <c r="F3910" s="1" t="s">
        <v>3469</v>
      </c>
      <c r="G3910" s="1">
        <v>1129.6099999999999</v>
      </c>
      <c r="H3910" s="1">
        <v>8</v>
      </c>
      <c r="I3910" s="1">
        <f>Sales[[#This Row],[Selling Price]]*H3910</f>
        <v>9036.8799999999992</v>
      </c>
      <c r="J3910" s="1">
        <f>VLOOKUP(Sales[[#This Row],[Product ID]],Products[],4,0)</f>
        <v>327.89</v>
      </c>
      <c r="K3910" s="1">
        <f>Sales[[#This Row],[Total Sales]]-Sales[[#This Row],[Cost price]]</f>
        <v>8708.99</v>
      </c>
      <c r="L3910" s="1" t="str">
        <f>TEXT(Sales[[#This Row],[Date and Time]],"dddd")</f>
        <v>Friday</v>
      </c>
      <c r="M3910" s="1" t="str">
        <f>TEXT(Sales[[#This Row],[Date and Time]],"mm")</f>
        <v>05</v>
      </c>
      <c r="N3910" s="10" t="str">
        <f>TEXT(Sales[[#This Row],[Date and Time]],"mmmm")</f>
        <v>May</v>
      </c>
    </row>
    <row r="3911" spans="1:14" x14ac:dyDescent="0.3">
      <c r="A3911" s="1" t="s">
        <v>7379</v>
      </c>
      <c r="B3911" s="2">
        <v>45432.069571759261</v>
      </c>
      <c r="C3911" s="1" t="s">
        <v>3392</v>
      </c>
      <c r="D3911" s="1" t="s">
        <v>2273</v>
      </c>
      <c r="E3911" s="1" t="s">
        <v>3461</v>
      </c>
      <c r="F3911" s="1" t="s">
        <v>3467</v>
      </c>
      <c r="G3911" s="1">
        <v>1471.98</v>
      </c>
      <c r="H3911" s="1">
        <v>2</v>
      </c>
      <c r="I3911" s="1">
        <f>Sales[[#This Row],[Selling Price]]*H3911</f>
        <v>2943.96</v>
      </c>
      <c r="J3911" s="1">
        <f>VLOOKUP(Sales[[#This Row],[Product ID]],Products[],4,0)</f>
        <v>699.64</v>
      </c>
      <c r="K3911" s="1">
        <f>Sales[[#This Row],[Total Sales]]-Sales[[#This Row],[Cost price]]</f>
        <v>2244.3200000000002</v>
      </c>
      <c r="L3911" s="1" t="str">
        <f>TEXT(Sales[[#This Row],[Date and Time]],"dddd")</f>
        <v>Monday</v>
      </c>
      <c r="M3911" s="1" t="str">
        <f>TEXT(Sales[[#This Row],[Date and Time]],"mm")</f>
        <v>05</v>
      </c>
      <c r="N3911" s="10" t="str">
        <f>TEXT(Sales[[#This Row],[Date and Time]],"mmmm")</f>
        <v>May</v>
      </c>
    </row>
    <row r="3912" spans="1:14" x14ac:dyDescent="0.3">
      <c r="A3912" s="1" t="s">
        <v>7380</v>
      </c>
      <c r="B3912" s="2">
        <v>45383.034907407404</v>
      </c>
      <c r="C3912" s="1" t="s">
        <v>3452</v>
      </c>
      <c r="D3912" s="1" t="s">
        <v>302</v>
      </c>
      <c r="E3912" s="1" t="s">
        <v>3464</v>
      </c>
      <c r="F3912" s="1" t="s">
        <v>3462</v>
      </c>
      <c r="G3912" s="1">
        <v>222.74</v>
      </c>
      <c r="H3912" s="1">
        <v>7</v>
      </c>
      <c r="I3912" s="1">
        <f>Sales[[#This Row],[Selling Price]]*H3912</f>
        <v>1559.18</v>
      </c>
      <c r="J3912" s="1">
        <f>VLOOKUP(Sales[[#This Row],[Product ID]],Products[],4,0)</f>
        <v>907.07</v>
      </c>
      <c r="K3912" s="1">
        <f>Sales[[#This Row],[Total Sales]]-Sales[[#This Row],[Cost price]]</f>
        <v>652.11</v>
      </c>
      <c r="L3912" s="1" t="str">
        <f>TEXT(Sales[[#This Row],[Date and Time]],"dddd")</f>
        <v>Monday</v>
      </c>
      <c r="M3912" s="1" t="str">
        <f>TEXT(Sales[[#This Row],[Date and Time]],"mm")</f>
        <v>04</v>
      </c>
      <c r="N3912" s="10" t="str">
        <f>TEXT(Sales[[#This Row],[Date and Time]],"mmmm")</f>
        <v>April</v>
      </c>
    </row>
    <row r="3913" spans="1:14" x14ac:dyDescent="0.3">
      <c r="A3913" s="1" t="s">
        <v>7381</v>
      </c>
      <c r="B3913" s="2">
        <v>45430.358854166669</v>
      </c>
      <c r="C3913" s="1" t="s">
        <v>3407</v>
      </c>
      <c r="D3913" s="1" t="s">
        <v>59</v>
      </c>
      <c r="E3913" s="1" t="s">
        <v>3461</v>
      </c>
      <c r="F3913" s="1" t="s">
        <v>3462</v>
      </c>
      <c r="G3913" s="1">
        <v>1347.86</v>
      </c>
      <c r="H3913" s="1">
        <v>3</v>
      </c>
      <c r="I3913" s="1">
        <f>Sales[[#This Row],[Selling Price]]*H3913</f>
        <v>4043.58</v>
      </c>
      <c r="J3913" s="1">
        <f>VLOOKUP(Sales[[#This Row],[Product ID]],Products[],4,0)</f>
        <v>37.53</v>
      </c>
      <c r="K3913" s="1">
        <f>Sales[[#This Row],[Total Sales]]-Sales[[#This Row],[Cost price]]</f>
        <v>4006.0499999999997</v>
      </c>
      <c r="L3913" s="1" t="str">
        <f>TEXT(Sales[[#This Row],[Date and Time]],"dddd")</f>
        <v>Saturday</v>
      </c>
      <c r="M3913" s="1" t="str">
        <f>TEXT(Sales[[#This Row],[Date and Time]],"mm")</f>
        <v>05</v>
      </c>
      <c r="N3913" s="10" t="str">
        <f>TEXT(Sales[[#This Row],[Date and Time]],"mmmm")</f>
        <v>May</v>
      </c>
    </row>
    <row r="3914" spans="1:14" x14ac:dyDescent="0.3">
      <c r="A3914" s="1" t="s">
        <v>7382</v>
      </c>
      <c r="B3914" s="2">
        <v>45453.543530092589</v>
      </c>
      <c r="C3914" s="1" t="s">
        <v>3304</v>
      </c>
      <c r="D3914" s="1" t="s">
        <v>3133</v>
      </c>
      <c r="E3914" s="1" t="s">
        <v>3479</v>
      </c>
      <c r="F3914" s="1" t="s">
        <v>3462</v>
      </c>
      <c r="G3914" s="1">
        <v>845.8</v>
      </c>
      <c r="H3914" s="1">
        <v>8</v>
      </c>
      <c r="I3914" s="1">
        <f>Sales[[#This Row],[Selling Price]]*H3914</f>
        <v>6766.4</v>
      </c>
      <c r="J3914" s="1">
        <f>VLOOKUP(Sales[[#This Row],[Product ID]],Products[],4,0)</f>
        <v>17.89</v>
      </c>
      <c r="K3914" s="1">
        <f>Sales[[#This Row],[Total Sales]]-Sales[[#This Row],[Cost price]]</f>
        <v>6748.5099999999993</v>
      </c>
      <c r="L3914" s="1" t="str">
        <f>TEXT(Sales[[#This Row],[Date and Time]],"dddd")</f>
        <v>Monday</v>
      </c>
      <c r="M3914" s="1" t="str">
        <f>TEXT(Sales[[#This Row],[Date and Time]],"mm")</f>
        <v>06</v>
      </c>
      <c r="N3914" s="10" t="str">
        <f>TEXT(Sales[[#This Row],[Date and Time]],"mmmm")</f>
        <v>June</v>
      </c>
    </row>
    <row r="3915" spans="1:14" x14ac:dyDescent="0.3">
      <c r="A3915" s="1" t="s">
        <v>7383</v>
      </c>
      <c r="B3915" s="2">
        <v>45500.307349537034</v>
      </c>
      <c r="C3915" s="1" t="s">
        <v>3418</v>
      </c>
      <c r="D3915" s="1" t="s">
        <v>191</v>
      </c>
      <c r="E3915" s="1" t="s">
        <v>3466</v>
      </c>
      <c r="F3915" s="1" t="s">
        <v>3467</v>
      </c>
      <c r="G3915" s="1">
        <v>1195.03</v>
      </c>
      <c r="H3915" s="1">
        <v>10</v>
      </c>
      <c r="I3915" s="1">
        <f>Sales[[#This Row],[Selling Price]]*H3915</f>
        <v>11950.3</v>
      </c>
      <c r="J3915" s="1">
        <f>VLOOKUP(Sales[[#This Row],[Product ID]],Products[],4,0)</f>
        <v>563.57000000000005</v>
      </c>
      <c r="K3915" s="1">
        <f>Sales[[#This Row],[Total Sales]]-Sales[[#This Row],[Cost price]]</f>
        <v>11386.73</v>
      </c>
      <c r="L3915" s="1" t="str">
        <f>TEXT(Sales[[#This Row],[Date and Time]],"dddd")</f>
        <v>Saturday</v>
      </c>
      <c r="M3915" s="1" t="str">
        <f>TEXT(Sales[[#This Row],[Date and Time]],"mm")</f>
        <v>07</v>
      </c>
      <c r="N3915" s="10" t="str">
        <f>TEXT(Sales[[#This Row],[Date and Time]],"mmmm")</f>
        <v>July</v>
      </c>
    </row>
    <row r="3916" spans="1:14" x14ac:dyDescent="0.3">
      <c r="A3916" s="1" t="s">
        <v>7384</v>
      </c>
      <c r="B3916" s="2">
        <v>45501.125243055554</v>
      </c>
      <c r="C3916" s="1" t="s">
        <v>3409</v>
      </c>
      <c r="D3916" s="1" t="s">
        <v>1054</v>
      </c>
      <c r="E3916" s="1" t="s">
        <v>3479</v>
      </c>
      <c r="F3916" s="1" t="s">
        <v>3462</v>
      </c>
      <c r="G3916" s="1">
        <v>242.62</v>
      </c>
      <c r="H3916" s="1">
        <v>7</v>
      </c>
      <c r="I3916" s="1">
        <f>Sales[[#This Row],[Selling Price]]*H3916</f>
        <v>1698.3400000000001</v>
      </c>
      <c r="J3916" s="1">
        <f>VLOOKUP(Sales[[#This Row],[Product ID]],Products[],4,0)</f>
        <v>660.16</v>
      </c>
      <c r="K3916" s="1">
        <f>Sales[[#This Row],[Total Sales]]-Sales[[#This Row],[Cost price]]</f>
        <v>1038.1800000000003</v>
      </c>
      <c r="L3916" s="1" t="str">
        <f>TEXT(Sales[[#This Row],[Date and Time]],"dddd")</f>
        <v>Sunday</v>
      </c>
      <c r="M3916" s="1" t="str">
        <f>TEXT(Sales[[#This Row],[Date and Time]],"mm")</f>
        <v>07</v>
      </c>
      <c r="N3916" s="10" t="str">
        <f>TEXT(Sales[[#This Row],[Date and Time]],"mmmm")</f>
        <v>July</v>
      </c>
    </row>
    <row r="3917" spans="1:14" x14ac:dyDescent="0.3">
      <c r="A3917" s="1" t="s">
        <v>7385</v>
      </c>
      <c r="B3917" s="2">
        <v>45563.986168981479</v>
      </c>
      <c r="C3917" s="1" t="s">
        <v>3368</v>
      </c>
      <c r="D3917" s="1" t="s">
        <v>464</v>
      </c>
      <c r="E3917" s="1" t="s">
        <v>3471</v>
      </c>
      <c r="F3917" s="1" t="s">
        <v>3467</v>
      </c>
      <c r="G3917" s="1">
        <v>1857.95</v>
      </c>
      <c r="H3917" s="1">
        <v>4</v>
      </c>
      <c r="I3917" s="1">
        <f>Sales[[#This Row],[Selling Price]]*H3917</f>
        <v>7431.8</v>
      </c>
      <c r="J3917" s="1">
        <f>VLOOKUP(Sales[[#This Row],[Product ID]],Products[],4,0)</f>
        <v>197.58</v>
      </c>
      <c r="K3917" s="1">
        <f>Sales[[#This Row],[Total Sales]]-Sales[[#This Row],[Cost price]]</f>
        <v>7234.22</v>
      </c>
      <c r="L3917" s="1" t="str">
        <f>TEXT(Sales[[#This Row],[Date and Time]],"dddd")</f>
        <v>Saturday</v>
      </c>
      <c r="M3917" s="1" t="str">
        <f>TEXT(Sales[[#This Row],[Date and Time]],"mm")</f>
        <v>09</v>
      </c>
      <c r="N3917" s="10" t="str">
        <f>TEXT(Sales[[#This Row],[Date and Time]],"mmmm")</f>
        <v>September</v>
      </c>
    </row>
    <row r="3918" spans="1:14" x14ac:dyDescent="0.3">
      <c r="A3918" s="1" t="s">
        <v>7386</v>
      </c>
      <c r="B3918" s="2">
        <v>45352.981678240743</v>
      </c>
      <c r="C3918" s="1" t="s">
        <v>3418</v>
      </c>
      <c r="D3918" s="1" t="s">
        <v>2255</v>
      </c>
      <c r="E3918" s="1" t="s">
        <v>3464</v>
      </c>
      <c r="F3918" s="1" t="s">
        <v>3469</v>
      </c>
      <c r="G3918" s="1">
        <v>171.38</v>
      </c>
      <c r="H3918" s="1">
        <v>8</v>
      </c>
      <c r="I3918" s="1">
        <f>Sales[[#This Row],[Selling Price]]*H3918</f>
        <v>1371.04</v>
      </c>
      <c r="J3918" s="1">
        <f>VLOOKUP(Sales[[#This Row],[Product ID]],Products[],4,0)</f>
        <v>563.57000000000005</v>
      </c>
      <c r="K3918" s="1">
        <f>Sales[[#This Row],[Total Sales]]-Sales[[#This Row],[Cost price]]</f>
        <v>807.46999999999991</v>
      </c>
      <c r="L3918" s="1" t="str">
        <f>TEXT(Sales[[#This Row],[Date and Time]],"dddd")</f>
        <v>Friday</v>
      </c>
      <c r="M3918" s="1" t="str">
        <f>TEXT(Sales[[#This Row],[Date and Time]],"mm")</f>
        <v>03</v>
      </c>
      <c r="N3918" s="10" t="str">
        <f>TEXT(Sales[[#This Row],[Date and Time]],"mmmm")</f>
        <v>March</v>
      </c>
    </row>
    <row r="3919" spans="1:14" x14ac:dyDescent="0.3">
      <c r="A3919" s="1" t="s">
        <v>7387</v>
      </c>
      <c r="B3919" s="2">
        <v>45352.875520833331</v>
      </c>
      <c r="C3919" s="1" t="s">
        <v>3267</v>
      </c>
      <c r="D3919" s="1" t="s">
        <v>2859</v>
      </c>
      <c r="E3919" s="1" t="s">
        <v>3471</v>
      </c>
      <c r="F3919" s="1" t="s">
        <v>3476</v>
      </c>
      <c r="G3919" s="1">
        <v>1982.45</v>
      </c>
      <c r="H3919" s="1">
        <v>3</v>
      </c>
      <c r="I3919" s="1">
        <f>Sales[[#This Row],[Selling Price]]*H3919</f>
        <v>5947.35</v>
      </c>
      <c r="J3919" s="1">
        <f>VLOOKUP(Sales[[#This Row],[Product ID]],Products[],4,0)</f>
        <v>465.59</v>
      </c>
      <c r="K3919" s="1">
        <f>Sales[[#This Row],[Total Sales]]-Sales[[#This Row],[Cost price]]</f>
        <v>5481.76</v>
      </c>
      <c r="L3919" s="1" t="str">
        <f>TEXT(Sales[[#This Row],[Date and Time]],"dddd")</f>
        <v>Friday</v>
      </c>
      <c r="M3919" s="1" t="str">
        <f>TEXT(Sales[[#This Row],[Date and Time]],"mm")</f>
        <v>03</v>
      </c>
      <c r="N3919" s="10" t="str">
        <f>TEXT(Sales[[#This Row],[Date and Time]],"mmmm")</f>
        <v>March</v>
      </c>
    </row>
    <row r="3920" spans="1:14" x14ac:dyDescent="0.3">
      <c r="A3920" s="1" t="s">
        <v>7388</v>
      </c>
      <c r="B3920" s="2">
        <v>45610.004629629628</v>
      </c>
      <c r="C3920" s="1" t="s">
        <v>3389</v>
      </c>
      <c r="D3920" s="1" t="s">
        <v>2741</v>
      </c>
      <c r="E3920" s="1" t="s">
        <v>3464</v>
      </c>
      <c r="F3920" s="1" t="s">
        <v>3476</v>
      </c>
      <c r="G3920" s="1">
        <v>1148.28</v>
      </c>
      <c r="H3920" s="1">
        <v>3</v>
      </c>
      <c r="I3920" s="1">
        <f>Sales[[#This Row],[Selling Price]]*H3920</f>
        <v>3444.84</v>
      </c>
      <c r="J3920" s="1">
        <f>VLOOKUP(Sales[[#This Row],[Product ID]],Products[],4,0)</f>
        <v>226.52</v>
      </c>
      <c r="K3920" s="1">
        <f>Sales[[#This Row],[Total Sales]]-Sales[[#This Row],[Cost price]]</f>
        <v>3218.32</v>
      </c>
      <c r="L3920" s="1" t="str">
        <f>TEXT(Sales[[#This Row],[Date and Time]],"dddd")</f>
        <v>Thursday</v>
      </c>
      <c r="M3920" s="1" t="str">
        <f>TEXT(Sales[[#This Row],[Date and Time]],"mm")</f>
        <v>11</v>
      </c>
      <c r="N3920" s="10" t="str">
        <f>TEXT(Sales[[#This Row],[Date and Time]],"mmmm")</f>
        <v>November</v>
      </c>
    </row>
    <row r="3921" spans="1:14" x14ac:dyDescent="0.3">
      <c r="A3921" s="1" t="s">
        <v>7389</v>
      </c>
      <c r="B3921" s="2">
        <v>45451.887650462966</v>
      </c>
      <c r="C3921" s="1" t="s">
        <v>3432</v>
      </c>
      <c r="D3921" s="1" t="s">
        <v>2273</v>
      </c>
      <c r="E3921" s="1" t="s">
        <v>3479</v>
      </c>
      <c r="F3921" s="1" t="s">
        <v>3476</v>
      </c>
      <c r="G3921" s="1">
        <v>1537.23</v>
      </c>
      <c r="H3921" s="1">
        <v>5</v>
      </c>
      <c r="I3921" s="1">
        <f>Sales[[#This Row],[Selling Price]]*H3921</f>
        <v>7686.15</v>
      </c>
      <c r="J3921" s="1">
        <f>VLOOKUP(Sales[[#This Row],[Product ID]],Products[],4,0)</f>
        <v>221.06</v>
      </c>
      <c r="K3921" s="1">
        <f>Sales[[#This Row],[Total Sales]]-Sales[[#This Row],[Cost price]]</f>
        <v>7465.0899999999992</v>
      </c>
      <c r="L3921" s="1" t="str">
        <f>TEXT(Sales[[#This Row],[Date and Time]],"dddd")</f>
        <v>Saturday</v>
      </c>
      <c r="M3921" s="1" t="str">
        <f>TEXT(Sales[[#This Row],[Date and Time]],"mm")</f>
        <v>06</v>
      </c>
      <c r="N3921" s="10" t="str">
        <f>TEXT(Sales[[#This Row],[Date and Time]],"mmmm")</f>
        <v>June</v>
      </c>
    </row>
    <row r="3922" spans="1:14" x14ac:dyDescent="0.3">
      <c r="A3922" s="1" t="s">
        <v>7390</v>
      </c>
      <c r="B3922" s="2">
        <v>45543.63144675926</v>
      </c>
      <c r="C3922" s="1" t="s">
        <v>3407</v>
      </c>
      <c r="D3922" s="1" t="s">
        <v>94</v>
      </c>
      <c r="E3922" s="1" t="s">
        <v>3466</v>
      </c>
      <c r="F3922" s="1" t="s">
        <v>3469</v>
      </c>
      <c r="G3922" s="1">
        <v>20.02</v>
      </c>
      <c r="H3922" s="1">
        <v>2</v>
      </c>
      <c r="I3922" s="1">
        <f>Sales[[#This Row],[Selling Price]]*H3922</f>
        <v>40.04</v>
      </c>
      <c r="J3922" s="1">
        <f>VLOOKUP(Sales[[#This Row],[Product ID]],Products[],4,0)</f>
        <v>37.53</v>
      </c>
      <c r="K3922" s="1">
        <f>Sales[[#This Row],[Total Sales]]-Sales[[#This Row],[Cost price]]</f>
        <v>2.509999999999998</v>
      </c>
      <c r="L3922" s="1" t="str">
        <f>TEXT(Sales[[#This Row],[Date and Time]],"dddd")</f>
        <v>Sunday</v>
      </c>
      <c r="M3922" s="1" t="str">
        <f>TEXT(Sales[[#This Row],[Date and Time]],"mm")</f>
        <v>09</v>
      </c>
      <c r="N3922" s="10" t="str">
        <f>TEXT(Sales[[#This Row],[Date and Time]],"mmmm")</f>
        <v>September</v>
      </c>
    </row>
    <row r="3923" spans="1:14" x14ac:dyDescent="0.3">
      <c r="A3923" s="1" t="s">
        <v>7391</v>
      </c>
      <c r="B3923" s="2">
        <v>45374.319791666669</v>
      </c>
      <c r="C3923" s="1" t="s">
        <v>3431</v>
      </c>
      <c r="D3923" s="1" t="s">
        <v>55</v>
      </c>
      <c r="E3923" s="1" t="s">
        <v>3471</v>
      </c>
      <c r="F3923" s="1" t="s">
        <v>3472</v>
      </c>
      <c r="G3923" s="1">
        <v>1527.98</v>
      </c>
      <c r="H3923" s="1">
        <v>2</v>
      </c>
      <c r="I3923" s="1">
        <f>Sales[[#This Row],[Selling Price]]*H3923</f>
        <v>3055.96</v>
      </c>
      <c r="J3923" s="1">
        <f>VLOOKUP(Sales[[#This Row],[Product ID]],Products[],4,0)</f>
        <v>750.55</v>
      </c>
      <c r="K3923" s="1">
        <f>Sales[[#This Row],[Total Sales]]-Sales[[#This Row],[Cost price]]</f>
        <v>2305.41</v>
      </c>
      <c r="L3923" s="1" t="str">
        <f>TEXT(Sales[[#This Row],[Date and Time]],"dddd")</f>
        <v>Saturday</v>
      </c>
      <c r="M3923" s="1" t="str">
        <f>TEXT(Sales[[#This Row],[Date and Time]],"mm")</f>
        <v>03</v>
      </c>
      <c r="N3923" s="10" t="str">
        <f>TEXT(Sales[[#This Row],[Date and Time]],"mmmm")</f>
        <v>March</v>
      </c>
    </row>
    <row r="3924" spans="1:14" x14ac:dyDescent="0.3">
      <c r="A3924" s="1" t="s">
        <v>7392</v>
      </c>
      <c r="B3924" s="2">
        <v>45504.953472222223</v>
      </c>
      <c r="C3924" s="1" t="s">
        <v>3375</v>
      </c>
      <c r="D3924" s="1" t="s">
        <v>2940</v>
      </c>
      <c r="E3924" s="1" t="s">
        <v>3464</v>
      </c>
      <c r="F3924" s="1" t="s">
        <v>3469</v>
      </c>
      <c r="G3924" s="1">
        <v>1981.33</v>
      </c>
      <c r="H3924" s="1">
        <v>7</v>
      </c>
      <c r="I3924" s="1">
        <f>Sales[[#This Row],[Selling Price]]*H3924</f>
        <v>13869.31</v>
      </c>
      <c r="J3924" s="1">
        <f>VLOOKUP(Sales[[#This Row],[Product ID]],Products[],4,0)</f>
        <v>574.14</v>
      </c>
      <c r="K3924" s="1">
        <f>Sales[[#This Row],[Total Sales]]-Sales[[#This Row],[Cost price]]</f>
        <v>13295.17</v>
      </c>
      <c r="L3924" s="1" t="str">
        <f>TEXT(Sales[[#This Row],[Date and Time]],"dddd")</f>
        <v>Wednesday</v>
      </c>
      <c r="M3924" s="1" t="str">
        <f>TEXT(Sales[[#This Row],[Date and Time]],"mm")</f>
        <v>07</v>
      </c>
      <c r="N3924" s="10" t="str">
        <f>TEXT(Sales[[#This Row],[Date and Time]],"mmmm")</f>
        <v>July</v>
      </c>
    </row>
    <row r="3925" spans="1:14" x14ac:dyDescent="0.3">
      <c r="A3925" s="1" t="s">
        <v>7393</v>
      </c>
      <c r="B3925" s="2">
        <v>45352.267500000002</v>
      </c>
      <c r="C3925" s="1" t="s">
        <v>3308</v>
      </c>
      <c r="D3925" s="1" t="s">
        <v>789</v>
      </c>
      <c r="E3925" s="1" t="s">
        <v>3471</v>
      </c>
      <c r="F3925" s="1" t="s">
        <v>3462</v>
      </c>
      <c r="G3925" s="1">
        <v>1231.3</v>
      </c>
      <c r="H3925" s="1">
        <v>4</v>
      </c>
      <c r="I3925" s="1">
        <f>Sales[[#This Row],[Selling Price]]*H3925</f>
        <v>4925.2</v>
      </c>
      <c r="J3925" s="1">
        <f>VLOOKUP(Sales[[#This Row],[Product ID]],Products[],4,0)</f>
        <v>998.57</v>
      </c>
      <c r="K3925" s="1">
        <f>Sales[[#This Row],[Total Sales]]-Sales[[#This Row],[Cost price]]</f>
        <v>3926.6299999999997</v>
      </c>
      <c r="L3925" s="1" t="str">
        <f>TEXT(Sales[[#This Row],[Date and Time]],"dddd")</f>
        <v>Friday</v>
      </c>
      <c r="M3925" s="1" t="str">
        <f>TEXT(Sales[[#This Row],[Date and Time]],"mm")</f>
        <v>03</v>
      </c>
      <c r="N3925" s="10" t="str">
        <f>TEXT(Sales[[#This Row],[Date and Time]],"mmmm")</f>
        <v>March</v>
      </c>
    </row>
    <row r="3926" spans="1:14" x14ac:dyDescent="0.3">
      <c r="A3926" s="1" t="s">
        <v>7394</v>
      </c>
      <c r="B3926" s="2">
        <v>45553.518530092595</v>
      </c>
      <c r="C3926" s="1" t="s">
        <v>3386</v>
      </c>
      <c r="D3926" s="1" t="s">
        <v>2230</v>
      </c>
      <c r="E3926" s="1" t="s">
        <v>3461</v>
      </c>
      <c r="F3926" s="1" t="s">
        <v>3472</v>
      </c>
      <c r="G3926" s="1">
        <v>1856.5</v>
      </c>
      <c r="H3926" s="1">
        <v>9</v>
      </c>
      <c r="I3926" s="1">
        <f>Sales[[#This Row],[Selling Price]]*H3926</f>
        <v>16708.5</v>
      </c>
      <c r="J3926" s="1">
        <f>VLOOKUP(Sales[[#This Row],[Product ID]],Products[],4,0)</f>
        <v>751.27</v>
      </c>
      <c r="K3926" s="1">
        <f>Sales[[#This Row],[Total Sales]]-Sales[[#This Row],[Cost price]]</f>
        <v>15957.23</v>
      </c>
      <c r="L3926" s="1" t="str">
        <f>TEXT(Sales[[#This Row],[Date and Time]],"dddd")</f>
        <v>Wednesday</v>
      </c>
      <c r="M3926" s="1" t="str">
        <f>TEXT(Sales[[#This Row],[Date and Time]],"mm")</f>
        <v>09</v>
      </c>
      <c r="N3926" s="10" t="str">
        <f>TEXT(Sales[[#This Row],[Date and Time]],"mmmm")</f>
        <v>September</v>
      </c>
    </row>
    <row r="3927" spans="1:14" x14ac:dyDescent="0.3">
      <c r="A3927" s="1" t="s">
        <v>7395</v>
      </c>
      <c r="B3927" s="2">
        <v>45303.49359953704</v>
      </c>
      <c r="C3927" s="1" t="s">
        <v>3335</v>
      </c>
      <c r="D3927" s="1" t="s">
        <v>3178</v>
      </c>
      <c r="E3927" s="1" t="s">
        <v>3466</v>
      </c>
      <c r="F3927" s="1" t="s">
        <v>3462</v>
      </c>
      <c r="G3927" s="1">
        <v>1508.91</v>
      </c>
      <c r="H3927" s="1">
        <v>5</v>
      </c>
      <c r="I3927" s="1">
        <f>Sales[[#This Row],[Selling Price]]*H3927</f>
        <v>7544.55</v>
      </c>
      <c r="J3927" s="1">
        <f>VLOOKUP(Sales[[#This Row],[Product ID]],Products[],4,0)</f>
        <v>303.60000000000002</v>
      </c>
      <c r="K3927" s="1">
        <f>Sales[[#This Row],[Total Sales]]-Sales[[#This Row],[Cost price]]</f>
        <v>7240.95</v>
      </c>
      <c r="L3927" s="1" t="str">
        <f>TEXT(Sales[[#This Row],[Date and Time]],"dddd")</f>
        <v>Friday</v>
      </c>
      <c r="M3927" s="1" t="str">
        <f>TEXT(Sales[[#This Row],[Date and Time]],"mm")</f>
        <v>01</v>
      </c>
      <c r="N3927" s="10" t="str">
        <f>TEXT(Sales[[#This Row],[Date and Time]],"mmmm")</f>
        <v>January</v>
      </c>
    </row>
    <row r="3928" spans="1:14" x14ac:dyDescent="0.3">
      <c r="A3928" s="1" t="s">
        <v>7396</v>
      </c>
      <c r="B3928" s="2">
        <v>45409.922569444447</v>
      </c>
      <c r="C3928" s="1" t="s">
        <v>3444</v>
      </c>
      <c r="D3928" s="1" t="s">
        <v>3060</v>
      </c>
      <c r="E3928" s="1" t="s">
        <v>3466</v>
      </c>
      <c r="F3928" s="1" t="s">
        <v>3467</v>
      </c>
      <c r="G3928" s="1">
        <v>1050.1199999999999</v>
      </c>
      <c r="H3928" s="1">
        <v>8</v>
      </c>
      <c r="I3928" s="1">
        <f>Sales[[#This Row],[Selling Price]]*H3928</f>
        <v>8400.9599999999991</v>
      </c>
      <c r="J3928" s="1">
        <f>VLOOKUP(Sales[[#This Row],[Product ID]],Products[],4,0)</f>
        <v>148.63</v>
      </c>
      <c r="K3928" s="1">
        <f>Sales[[#This Row],[Total Sales]]-Sales[[#This Row],[Cost price]]</f>
        <v>8252.33</v>
      </c>
      <c r="L3928" s="1" t="str">
        <f>TEXT(Sales[[#This Row],[Date and Time]],"dddd")</f>
        <v>Saturday</v>
      </c>
      <c r="M3928" s="1" t="str">
        <f>TEXT(Sales[[#This Row],[Date and Time]],"mm")</f>
        <v>04</v>
      </c>
      <c r="N3928" s="10" t="str">
        <f>TEXT(Sales[[#This Row],[Date and Time]],"mmmm")</f>
        <v>April</v>
      </c>
    </row>
    <row r="3929" spans="1:14" x14ac:dyDescent="0.3">
      <c r="A3929" s="1" t="s">
        <v>7397</v>
      </c>
      <c r="B3929" s="2">
        <v>45383.961782407408</v>
      </c>
      <c r="C3929" s="1" t="s">
        <v>3325</v>
      </c>
      <c r="D3929" s="1" t="s">
        <v>819</v>
      </c>
      <c r="E3929" s="1" t="s">
        <v>3464</v>
      </c>
      <c r="F3929" s="1" t="s">
        <v>3462</v>
      </c>
      <c r="G3929" s="1">
        <v>1329.72</v>
      </c>
      <c r="H3929" s="1">
        <v>7</v>
      </c>
      <c r="I3929" s="1">
        <f>Sales[[#This Row],[Selling Price]]*H3929</f>
        <v>9308.0400000000009</v>
      </c>
      <c r="J3929" s="1">
        <f>VLOOKUP(Sales[[#This Row],[Product ID]],Products[],4,0)</f>
        <v>670.34</v>
      </c>
      <c r="K3929" s="1">
        <f>Sales[[#This Row],[Total Sales]]-Sales[[#This Row],[Cost price]]</f>
        <v>8637.7000000000007</v>
      </c>
      <c r="L3929" s="1" t="str">
        <f>TEXT(Sales[[#This Row],[Date and Time]],"dddd")</f>
        <v>Monday</v>
      </c>
      <c r="M3929" s="1" t="str">
        <f>TEXT(Sales[[#This Row],[Date and Time]],"mm")</f>
        <v>04</v>
      </c>
      <c r="N3929" s="10" t="str">
        <f>TEXT(Sales[[#This Row],[Date and Time]],"mmmm")</f>
        <v>April</v>
      </c>
    </row>
    <row r="3930" spans="1:14" x14ac:dyDescent="0.3">
      <c r="A3930" s="1" t="s">
        <v>7398</v>
      </c>
      <c r="B3930" s="2">
        <v>45386.817372685182</v>
      </c>
      <c r="C3930" s="1" t="s">
        <v>3249</v>
      </c>
      <c r="D3930" s="1" t="s">
        <v>1119</v>
      </c>
      <c r="E3930" s="1" t="s">
        <v>3479</v>
      </c>
      <c r="F3930" s="1" t="s">
        <v>3469</v>
      </c>
      <c r="G3930" s="1">
        <v>1254.8800000000001</v>
      </c>
      <c r="H3930" s="1">
        <v>1</v>
      </c>
      <c r="I3930" s="1">
        <f>Sales[[#This Row],[Selling Price]]*H3930</f>
        <v>1254.8800000000001</v>
      </c>
      <c r="J3930" s="1">
        <f>VLOOKUP(Sales[[#This Row],[Product ID]],Products[],4,0)</f>
        <v>866.87</v>
      </c>
      <c r="K3930" s="1">
        <f>Sales[[#This Row],[Total Sales]]-Sales[[#This Row],[Cost price]]</f>
        <v>388.0100000000001</v>
      </c>
      <c r="L3930" s="1" t="str">
        <f>TEXT(Sales[[#This Row],[Date and Time]],"dddd")</f>
        <v>Thursday</v>
      </c>
      <c r="M3930" s="1" t="str">
        <f>TEXT(Sales[[#This Row],[Date and Time]],"mm")</f>
        <v>04</v>
      </c>
      <c r="N3930" s="10" t="str">
        <f>TEXT(Sales[[#This Row],[Date and Time]],"mmmm")</f>
        <v>April</v>
      </c>
    </row>
    <row r="3931" spans="1:14" x14ac:dyDescent="0.3">
      <c r="A3931" s="1" t="s">
        <v>7399</v>
      </c>
      <c r="B3931" s="2">
        <v>45391.765532407408</v>
      </c>
      <c r="C3931" s="1" t="s">
        <v>3214</v>
      </c>
      <c r="D3931" s="1" t="s">
        <v>1995</v>
      </c>
      <c r="E3931" s="1" t="s">
        <v>3464</v>
      </c>
      <c r="F3931" s="1" t="s">
        <v>3467</v>
      </c>
      <c r="G3931" s="1">
        <v>143.94999999999999</v>
      </c>
      <c r="H3931" s="1">
        <v>2</v>
      </c>
      <c r="I3931" s="1">
        <f>Sales[[#This Row],[Selling Price]]*H3931</f>
        <v>287.89999999999998</v>
      </c>
      <c r="J3931" s="1">
        <f>VLOOKUP(Sales[[#This Row],[Product ID]],Products[],4,0)</f>
        <v>435.29</v>
      </c>
      <c r="K3931" s="1">
        <f>Sales[[#This Row],[Total Sales]]-Sales[[#This Row],[Cost price]]</f>
        <v>-147.39000000000004</v>
      </c>
      <c r="L3931" s="1" t="str">
        <f>TEXT(Sales[[#This Row],[Date and Time]],"dddd")</f>
        <v>Tuesday</v>
      </c>
      <c r="M3931" s="1" t="str">
        <f>TEXT(Sales[[#This Row],[Date and Time]],"mm")</f>
        <v>04</v>
      </c>
      <c r="N3931" s="10" t="str">
        <f>TEXT(Sales[[#This Row],[Date and Time]],"mmmm")</f>
        <v>April</v>
      </c>
    </row>
    <row r="3932" spans="1:14" x14ac:dyDescent="0.3">
      <c r="A3932" s="1" t="s">
        <v>7400</v>
      </c>
      <c r="B3932" s="2">
        <v>45361.734733796293</v>
      </c>
      <c r="C3932" s="1" t="s">
        <v>3347</v>
      </c>
      <c r="D3932" s="1" t="s">
        <v>2017</v>
      </c>
      <c r="E3932" s="1" t="s">
        <v>3464</v>
      </c>
      <c r="F3932" s="1" t="s">
        <v>3472</v>
      </c>
      <c r="G3932" s="1">
        <v>1176.3599999999999</v>
      </c>
      <c r="H3932" s="1">
        <v>5</v>
      </c>
      <c r="I3932" s="1">
        <f>Sales[[#This Row],[Selling Price]]*H3932</f>
        <v>5881.7999999999993</v>
      </c>
      <c r="J3932" s="1">
        <f>VLOOKUP(Sales[[#This Row],[Product ID]],Products[],4,0)</f>
        <v>211.14</v>
      </c>
      <c r="K3932" s="1">
        <f>Sales[[#This Row],[Total Sales]]-Sales[[#This Row],[Cost price]]</f>
        <v>5670.6599999999989</v>
      </c>
      <c r="L3932" s="1" t="str">
        <f>TEXT(Sales[[#This Row],[Date and Time]],"dddd")</f>
        <v>Sunday</v>
      </c>
      <c r="M3932" s="1" t="str">
        <f>TEXT(Sales[[#This Row],[Date and Time]],"mm")</f>
        <v>03</v>
      </c>
      <c r="N3932" s="10" t="str">
        <f>TEXT(Sales[[#This Row],[Date and Time]],"mmmm")</f>
        <v>March</v>
      </c>
    </row>
    <row r="3933" spans="1:14" x14ac:dyDescent="0.3">
      <c r="A3933" s="1" t="s">
        <v>7401</v>
      </c>
      <c r="B3933" s="2">
        <v>45369.677303240744</v>
      </c>
      <c r="C3933" s="1" t="s">
        <v>3302</v>
      </c>
      <c r="D3933" s="1" t="s">
        <v>1625</v>
      </c>
      <c r="E3933" s="1" t="s">
        <v>3461</v>
      </c>
      <c r="F3933" s="1" t="s">
        <v>3469</v>
      </c>
      <c r="G3933" s="1">
        <v>285.45</v>
      </c>
      <c r="H3933" s="1">
        <v>3</v>
      </c>
      <c r="I3933" s="1">
        <f>Sales[[#This Row],[Selling Price]]*H3933</f>
        <v>856.34999999999991</v>
      </c>
      <c r="J3933" s="1">
        <f>VLOOKUP(Sales[[#This Row],[Product ID]],Products[],4,0)</f>
        <v>71.47</v>
      </c>
      <c r="K3933" s="1">
        <f>Sales[[#This Row],[Total Sales]]-Sales[[#This Row],[Cost price]]</f>
        <v>784.87999999999988</v>
      </c>
      <c r="L3933" s="1" t="str">
        <f>TEXT(Sales[[#This Row],[Date and Time]],"dddd")</f>
        <v>Monday</v>
      </c>
      <c r="M3933" s="1" t="str">
        <f>TEXT(Sales[[#This Row],[Date and Time]],"mm")</f>
        <v>03</v>
      </c>
      <c r="N3933" s="10" t="str">
        <f>TEXT(Sales[[#This Row],[Date and Time]],"mmmm")</f>
        <v>March</v>
      </c>
    </row>
    <row r="3934" spans="1:14" x14ac:dyDescent="0.3">
      <c r="A3934" s="1" t="s">
        <v>7402</v>
      </c>
      <c r="B3934" s="2">
        <v>45389.017060185186</v>
      </c>
      <c r="C3934" s="1" t="s">
        <v>3300</v>
      </c>
      <c r="D3934" s="1" t="s">
        <v>1176</v>
      </c>
      <c r="E3934" s="1" t="s">
        <v>3466</v>
      </c>
      <c r="F3934" s="1" t="s">
        <v>3469</v>
      </c>
      <c r="G3934" s="1">
        <v>1259.5</v>
      </c>
      <c r="H3934" s="1">
        <v>6</v>
      </c>
      <c r="I3934" s="1">
        <f>Sales[[#This Row],[Selling Price]]*H3934</f>
        <v>7557</v>
      </c>
      <c r="J3934" s="1">
        <f>VLOOKUP(Sales[[#This Row],[Product ID]],Products[],4,0)</f>
        <v>762.05</v>
      </c>
      <c r="K3934" s="1">
        <f>Sales[[#This Row],[Total Sales]]-Sales[[#This Row],[Cost price]]</f>
        <v>6794.95</v>
      </c>
      <c r="L3934" s="1" t="str">
        <f>TEXT(Sales[[#This Row],[Date and Time]],"dddd")</f>
        <v>Sunday</v>
      </c>
      <c r="M3934" s="1" t="str">
        <f>TEXT(Sales[[#This Row],[Date and Time]],"mm")</f>
        <v>04</v>
      </c>
      <c r="N3934" s="10" t="str">
        <f>TEXT(Sales[[#This Row],[Date and Time]],"mmmm")</f>
        <v>April</v>
      </c>
    </row>
    <row r="3935" spans="1:14" x14ac:dyDescent="0.3">
      <c r="A3935" s="1" t="s">
        <v>7403</v>
      </c>
      <c r="B3935" s="2">
        <v>45579.285150462965</v>
      </c>
      <c r="C3935" s="1" t="s">
        <v>3267</v>
      </c>
      <c r="D3935" s="1" t="s">
        <v>2230</v>
      </c>
      <c r="E3935" s="1" t="s">
        <v>3464</v>
      </c>
      <c r="F3935" s="1" t="s">
        <v>3467</v>
      </c>
      <c r="G3935" s="1">
        <v>1856.4</v>
      </c>
      <c r="H3935" s="1">
        <v>3</v>
      </c>
      <c r="I3935" s="1">
        <f>Sales[[#This Row],[Selling Price]]*H3935</f>
        <v>5569.2000000000007</v>
      </c>
      <c r="J3935" s="1">
        <f>VLOOKUP(Sales[[#This Row],[Product ID]],Products[],4,0)</f>
        <v>465.59</v>
      </c>
      <c r="K3935" s="1">
        <f>Sales[[#This Row],[Total Sales]]-Sales[[#This Row],[Cost price]]</f>
        <v>5103.6100000000006</v>
      </c>
      <c r="L3935" s="1" t="str">
        <f>TEXT(Sales[[#This Row],[Date and Time]],"dddd")</f>
        <v>Monday</v>
      </c>
      <c r="M3935" s="1" t="str">
        <f>TEXT(Sales[[#This Row],[Date and Time]],"mm")</f>
        <v>10</v>
      </c>
      <c r="N3935" s="10" t="str">
        <f>TEXT(Sales[[#This Row],[Date and Time]],"mmmm")</f>
        <v>October</v>
      </c>
    </row>
    <row r="3936" spans="1:14" x14ac:dyDescent="0.3">
      <c r="A3936" s="1" t="s">
        <v>7404</v>
      </c>
      <c r="B3936" s="2">
        <v>45381.159178240741</v>
      </c>
      <c r="C3936" s="1" t="s">
        <v>3368</v>
      </c>
      <c r="D3936" s="1" t="s">
        <v>2955</v>
      </c>
      <c r="E3936" s="1" t="s">
        <v>3461</v>
      </c>
      <c r="F3936" s="1" t="s">
        <v>3469</v>
      </c>
      <c r="G3936" s="1">
        <v>1723.01</v>
      </c>
      <c r="H3936" s="1">
        <v>5</v>
      </c>
      <c r="I3936" s="1">
        <f>Sales[[#This Row],[Selling Price]]*H3936</f>
        <v>8615.0499999999993</v>
      </c>
      <c r="J3936" s="1">
        <f>VLOOKUP(Sales[[#This Row],[Product ID]],Products[],4,0)</f>
        <v>197.58</v>
      </c>
      <c r="K3936" s="1">
        <f>Sales[[#This Row],[Total Sales]]-Sales[[#This Row],[Cost price]]</f>
        <v>8417.4699999999993</v>
      </c>
      <c r="L3936" s="1" t="str">
        <f>TEXT(Sales[[#This Row],[Date and Time]],"dddd")</f>
        <v>Saturday</v>
      </c>
      <c r="M3936" s="1" t="str">
        <f>TEXT(Sales[[#This Row],[Date and Time]],"mm")</f>
        <v>03</v>
      </c>
      <c r="N3936" s="10" t="str">
        <f>TEXT(Sales[[#This Row],[Date and Time]],"mmmm")</f>
        <v>March</v>
      </c>
    </row>
    <row r="3937" spans="1:14" x14ac:dyDescent="0.3">
      <c r="A3937" s="1" t="s">
        <v>7405</v>
      </c>
      <c r="B3937" s="2">
        <v>45487.476990740739</v>
      </c>
      <c r="C3937" s="1" t="s">
        <v>3314</v>
      </c>
      <c r="D3937" s="1" t="s">
        <v>1998</v>
      </c>
      <c r="E3937" s="1" t="s">
        <v>3471</v>
      </c>
      <c r="F3937" s="1" t="s">
        <v>3472</v>
      </c>
      <c r="G3937" s="1">
        <v>1205.8</v>
      </c>
      <c r="H3937" s="1">
        <v>10</v>
      </c>
      <c r="I3937" s="1">
        <f>Sales[[#This Row],[Selling Price]]*H3937</f>
        <v>12058</v>
      </c>
      <c r="J3937" s="1">
        <f>VLOOKUP(Sales[[#This Row],[Product ID]],Products[],4,0)</f>
        <v>925.53</v>
      </c>
      <c r="K3937" s="1">
        <f>Sales[[#This Row],[Total Sales]]-Sales[[#This Row],[Cost price]]</f>
        <v>11132.47</v>
      </c>
      <c r="L3937" s="1" t="str">
        <f>TEXT(Sales[[#This Row],[Date and Time]],"dddd")</f>
        <v>Sunday</v>
      </c>
      <c r="M3937" s="1" t="str">
        <f>TEXT(Sales[[#This Row],[Date and Time]],"mm")</f>
        <v>07</v>
      </c>
      <c r="N3937" s="10" t="str">
        <f>TEXT(Sales[[#This Row],[Date and Time]],"mmmm")</f>
        <v>July</v>
      </c>
    </row>
    <row r="3938" spans="1:14" x14ac:dyDescent="0.3">
      <c r="A3938" s="1" t="s">
        <v>7406</v>
      </c>
      <c r="B3938" s="2">
        <v>45348.322708333333</v>
      </c>
      <c r="C3938" s="1" t="s">
        <v>3453</v>
      </c>
      <c r="D3938" s="1" t="s">
        <v>3028</v>
      </c>
      <c r="E3938" s="1" t="s">
        <v>3464</v>
      </c>
      <c r="F3938" s="1" t="s">
        <v>3467</v>
      </c>
      <c r="G3938" s="1">
        <v>878.18</v>
      </c>
      <c r="H3938" s="1">
        <v>9</v>
      </c>
      <c r="I3938" s="1">
        <f>Sales[[#This Row],[Selling Price]]*H3938</f>
        <v>7903.62</v>
      </c>
      <c r="J3938" s="1">
        <f>VLOOKUP(Sales[[#This Row],[Product ID]],Products[],4,0)</f>
        <v>606.07000000000005</v>
      </c>
      <c r="K3938" s="1">
        <f>Sales[[#This Row],[Total Sales]]-Sales[[#This Row],[Cost price]]</f>
        <v>7297.55</v>
      </c>
      <c r="L3938" s="1" t="str">
        <f>TEXT(Sales[[#This Row],[Date and Time]],"dddd")</f>
        <v>Monday</v>
      </c>
      <c r="M3938" s="1" t="str">
        <f>TEXT(Sales[[#This Row],[Date and Time]],"mm")</f>
        <v>02</v>
      </c>
      <c r="N3938" s="10" t="str">
        <f>TEXT(Sales[[#This Row],[Date and Time]],"mmmm")</f>
        <v>February</v>
      </c>
    </row>
    <row r="3939" spans="1:14" x14ac:dyDescent="0.3">
      <c r="A3939" s="1" t="s">
        <v>7407</v>
      </c>
      <c r="B3939" s="2">
        <v>45434.803101851852</v>
      </c>
      <c r="C3939" s="1" t="s">
        <v>3304</v>
      </c>
      <c r="D3939" s="1" t="s">
        <v>2334</v>
      </c>
      <c r="E3939" s="1" t="s">
        <v>3461</v>
      </c>
      <c r="F3939" s="1" t="s">
        <v>3467</v>
      </c>
      <c r="G3939" s="1">
        <v>1698.53</v>
      </c>
      <c r="H3939" s="1">
        <v>8</v>
      </c>
      <c r="I3939" s="1">
        <f>Sales[[#This Row],[Selling Price]]*H3939</f>
        <v>13588.24</v>
      </c>
      <c r="J3939" s="1">
        <f>VLOOKUP(Sales[[#This Row],[Product ID]],Products[],4,0)</f>
        <v>17.89</v>
      </c>
      <c r="K3939" s="1">
        <f>Sales[[#This Row],[Total Sales]]-Sales[[#This Row],[Cost price]]</f>
        <v>13570.35</v>
      </c>
      <c r="L3939" s="1" t="str">
        <f>TEXT(Sales[[#This Row],[Date and Time]],"dddd")</f>
        <v>Wednesday</v>
      </c>
      <c r="M3939" s="1" t="str">
        <f>TEXT(Sales[[#This Row],[Date and Time]],"mm")</f>
        <v>05</v>
      </c>
      <c r="N3939" s="10" t="str">
        <f>TEXT(Sales[[#This Row],[Date and Time]],"mmmm")</f>
        <v>May</v>
      </c>
    </row>
    <row r="3940" spans="1:14" x14ac:dyDescent="0.3">
      <c r="A3940" s="1" t="s">
        <v>7408</v>
      </c>
      <c r="B3940" s="2">
        <v>45321.791458333333</v>
      </c>
      <c r="C3940" s="1" t="s">
        <v>3370</v>
      </c>
      <c r="D3940" s="1" t="s">
        <v>1628</v>
      </c>
      <c r="E3940" s="1" t="s">
        <v>3479</v>
      </c>
      <c r="F3940" s="1" t="s">
        <v>3472</v>
      </c>
      <c r="G3940" s="1">
        <v>1647.44</v>
      </c>
      <c r="H3940" s="1">
        <v>6</v>
      </c>
      <c r="I3940" s="1">
        <f>Sales[[#This Row],[Selling Price]]*H3940</f>
        <v>9884.64</v>
      </c>
      <c r="J3940" s="1">
        <f>VLOOKUP(Sales[[#This Row],[Product ID]],Products[],4,0)</f>
        <v>621.46</v>
      </c>
      <c r="K3940" s="1">
        <f>Sales[[#This Row],[Total Sales]]-Sales[[#This Row],[Cost price]]</f>
        <v>9263.18</v>
      </c>
      <c r="L3940" s="1" t="str">
        <f>TEXT(Sales[[#This Row],[Date and Time]],"dddd")</f>
        <v>Tuesday</v>
      </c>
      <c r="M3940" s="1" t="str">
        <f>TEXT(Sales[[#This Row],[Date and Time]],"mm")</f>
        <v>01</v>
      </c>
      <c r="N3940" s="10" t="str">
        <f>TEXT(Sales[[#This Row],[Date and Time]],"mmmm")</f>
        <v>January</v>
      </c>
    </row>
    <row r="3941" spans="1:14" x14ac:dyDescent="0.3">
      <c r="A3941" s="1" t="s">
        <v>7409</v>
      </c>
      <c r="B3941" s="2">
        <v>45430.384606481479</v>
      </c>
      <c r="C3941" s="1" t="s">
        <v>3303</v>
      </c>
      <c r="D3941" s="1" t="s">
        <v>1214</v>
      </c>
      <c r="E3941" s="1" t="s">
        <v>3471</v>
      </c>
      <c r="F3941" s="1" t="s">
        <v>3462</v>
      </c>
      <c r="G3941" s="1">
        <v>192.17</v>
      </c>
      <c r="H3941" s="1">
        <v>7</v>
      </c>
      <c r="I3941" s="1">
        <f>Sales[[#This Row],[Selling Price]]*H3941</f>
        <v>1345.1899999999998</v>
      </c>
      <c r="J3941" s="1">
        <f>VLOOKUP(Sales[[#This Row],[Product ID]],Products[],4,0)</f>
        <v>752.34</v>
      </c>
      <c r="K3941" s="1">
        <f>Sales[[#This Row],[Total Sales]]-Sales[[#This Row],[Cost price]]</f>
        <v>592.8499999999998</v>
      </c>
      <c r="L3941" s="1" t="str">
        <f>TEXT(Sales[[#This Row],[Date and Time]],"dddd")</f>
        <v>Saturday</v>
      </c>
      <c r="M3941" s="1" t="str">
        <f>TEXT(Sales[[#This Row],[Date and Time]],"mm")</f>
        <v>05</v>
      </c>
      <c r="N3941" s="10" t="str">
        <f>TEXT(Sales[[#This Row],[Date and Time]],"mmmm")</f>
        <v>May</v>
      </c>
    </row>
    <row r="3942" spans="1:14" x14ac:dyDescent="0.3">
      <c r="A3942" s="1" t="s">
        <v>7410</v>
      </c>
      <c r="B3942" s="2">
        <v>45604.720868055556</v>
      </c>
      <c r="C3942" s="1" t="s">
        <v>3323</v>
      </c>
      <c r="D3942" s="1" t="s">
        <v>3175</v>
      </c>
      <c r="E3942" s="1" t="s">
        <v>3466</v>
      </c>
      <c r="F3942" s="1" t="s">
        <v>3462</v>
      </c>
      <c r="G3942" s="1">
        <v>1991.1</v>
      </c>
      <c r="H3942" s="1">
        <v>10</v>
      </c>
      <c r="I3942" s="1">
        <f>Sales[[#This Row],[Selling Price]]*H3942</f>
        <v>19911</v>
      </c>
      <c r="J3942" s="1">
        <f>VLOOKUP(Sales[[#This Row],[Product ID]],Products[],4,0)</f>
        <v>942.34</v>
      </c>
      <c r="K3942" s="1">
        <f>Sales[[#This Row],[Total Sales]]-Sales[[#This Row],[Cost price]]</f>
        <v>18968.66</v>
      </c>
      <c r="L3942" s="1" t="str">
        <f>TEXT(Sales[[#This Row],[Date and Time]],"dddd")</f>
        <v>Friday</v>
      </c>
      <c r="M3942" s="1" t="str">
        <f>TEXT(Sales[[#This Row],[Date and Time]],"mm")</f>
        <v>11</v>
      </c>
      <c r="N3942" s="10" t="str">
        <f>TEXT(Sales[[#This Row],[Date and Time]],"mmmm")</f>
        <v>November</v>
      </c>
    </row>
    <row r="3943" spans="1:14" x14ac:dyDescent="0.3">
      <c r="A3943" s="1" t="s">
        <v>7411</v>
      </c>
      <c r="B3943" s="2">
        <v>45344.285833333335</v>
      </c>
      <c r="C3943" s="1" t="s">
        <v>3364</v>
      </c>
      <c r="D3943" s="1" t="s">
        <v>168</v>
      </c>
      <c r="E3943" s="1" t="s">
        <v>3479</v>
      </c>
      <c r="F3943" s="1" t="s">
        <v>3467</v>
      </c>
      <c r="G3943" s="1">
        <v>547.5</v>
      </c>
      <c r="H3943" s="1">
        <v>1</v>
      </c>
      <c r="I3943" s="1">
        <f>Sales[[#This Row],[Selling Price]]*H3943</f>
        <v>547.5</v>
      </c>
      <c r="J3943" s="1">
        <f>VLOOKUP(Sales[[#This Row],[Product ID]],Products[],4,0)</f>
        <v>771.88</v>
      </c>
      <c r="K3943" s="1">
        <f>Sales[[#This Row],[Total Sales]]-Sales[[#This Row],[Cost price]]</f>
        <v>-224.38</v>
      </c>
      <c r="L3943" s="1" t="str">
        <f>TEXT(Sales[[#This Row],[Date and Time]],"dddd")</f>
        <v>Thursday</v>
      </c>
      <c r="M3943" s="1" t="str">
        <f>TEXT(Sales[[#This Row],[Date and Time]],"mm")</f>
        <v>02</v>
      </c>
      <c r="N3943" s="10" t="str">
        <f>TEXT(Sales[[#This Row],[Date and Time]],"mmmm")</f>
        <v>February</v>
      </c>
    </row>
    <row r="3944" spans="1:14" x14ac:dyDescent="0.3">
      <c r="A3944" s="1" t="s">
        <v>7412</v>
      </c>
      <c r="B3944" s="2">
        <v>45445.410034722219</v>
      </c>
      <c r="C3944" s="1" t="s">
        <v>3423</v>
      </c>
      <c r="D3944" s="1" t="s">
        <v>1040</v>
      </c>
      <c r="E3944" s="1" t="s">
        <v>3461</v>
      </c>
      <c r="F3944" s="1" t="s">
        <v>3467</v>
      </c>
      <c r="G3944" s="1">
        <v>272.81</v>
      </c>
      <c r="H3944" s="1">
        <v>2</v>
      </c>
      <c r="I3944" s="1">
        <f>Sales[[#This Row],[Selling Price]]*H3944</f>
        <v>545.62</v>
      </c>
      <c r="J3944" s="1">
        <f>VLOOKUP(Sales[[#This Row],[Product ID]],Products[],4,0)</f>
        <v>388.3</v>
      </c>
      <c r="K3944" s="1">
        <f>Sales[[#This Row],[Total Sales]]-Sales[[#This Row],[Cost price]]</f>
        <v>157.32</v>
      </c>
      <c r="L3944" s="1" t="str">
        <f>TEXT(Sales[[#This Row],[Date and Time]],"dddd")</f>
        <v>Sunday</v>
      </c>
      <c r="M3944" s="1" t="str">
        <f>TEXT(Sales[[#This Row],[Date and Time]],"mm")</f>
        <v>06</v>
      </c>
      <c r="N3944" s="10" t="str">
        <f>TEXT(Sales[[#This Row],[Date and Time]],"mmmm")</f>
        <v>June</v>
      </c>
    </row>
    <row r="3945" spans="1:14" x14ac:dyDescent="0.3">
      <c r="A3945" s="1" t="s">
        <v>7413</v>
      </c>
      <c r="B3945" s="2">
        <v>45560.31077546296</v>
      </c>
      <c r="C3945" s="1" t="s">
        <v>3419</v>
      </c>
      <c r="D3945" s="1" t="s">
        <v>921</v>
      </c>
      <c r="E3945" s="1" t="s">
        <v>3461</v>
      </c>
      <c r="F3945" s="1" t="s">
        <v>3472</v>
      </c>
      <c r="G3945" s="1">
        <v>152.85</v>
      </c>
      <c r="H3945" s="1">
        <v>2</v>
      </c>
      <c r="I3945" s="1">
        <f>Sales[[#This Row],[Selling Price]]*H3945</f>
        <v>305.7</v>
      </c>
      <c r="J3945" s="1">
        <f>VLOOKUP(Sales[[#This Row],[Product ID]],Products[],4,0)</f>
        <v>925.33</v>
      </c>
      <c r="K3945" s="1">
        <f>Sales[[#This Row],[Total Sales]]-Sales[[#This Row],[Cost price]]</f>
        <v>-619.63000000000011</v>
      </c>
      <c r="L3945" s="1" t="str">
        <f>TEXT(Sales[[#This Row],[Date and Time]],"dddd")</f>
        <v>Wednesday</v>
      </c>
      <c r="M3945" s="1" t="str">
        <f>TEXT(Sales[[#This Row],[Date and Time]],"mm")</f>
        <v>09</v>
      </c>
      <c r="N3945" s="10" t="str">
        <f>TEXT(Sales[[#This Row],[Date and Time]],"mmmm")</f>
        <v>September</v>
      </c>
    </row>
    <row r="3946" spans="1:14" x14ac:dyDescent="0.3">
      <c r="A3946" s="1" t="s">
        <v>7414</v>
      </c>
      <c r="B3946" s="2">
        <v>45338.29515046296</v>
      </c>
      <c r="C3946" s="1" t="s">
        <v>3449</v>
      </c>
      <c r="D3946" s="1" t="s">
        <v>2034</v>
      </c>
      <c r="E3946" s="1" t="s">
        <v>3479</v>
      </c>
      <c r="F3946" s="1" t="s">
        <v>3469</v>
      </c>
      <c r="G3946" s="1">
        <v>717.31</v>
      </c>
      <c r="H3946" s="1">
        <v>7</v>
      </c>
      <c r="I3946" s="1">
        <f>Sales[[#This Row],[Selling Price]]*H3946</f>
        <v>5021.17</v>
      </c>
      <c r="J3946" s="1">
        <f>VLOOKUP(Sales[[#This Row],[Product ID]],Products[],4,0)</f>
        <v>487.84</v>
      </c>
      <c r="K3946" s="1">
        <f>Sales[[#This Row],[Total Sales]]-Sales[[#This Row],[Cost price]]</f>
        <v>4533.33</v>
      </c>
      <c r="L3946" s="1" t="str">
        <f>TEXT(Sales[[#This Row],[Date and Time]],"dddd")</f>
        <v>Friday</v>
      </c>
      <c r="M3946" s="1" t="str">
        <f>TEXT(Sales[[#This Row],[Date and Time]],"mm")</f>
        <v>02</v>
      </c>
      <c r="N3946" s="10" t="str">
        <f>TEXT(Sales[[#This Row],[Date and Time]],"mmmm")</f>
        <v>February</v>
      </c>
    </row>
    <row r="3947" spans="1:14" x14ac:dyDescent="0.3">
      <c r="A3947" s="1" t="s">
        <v>7415</v>
      </c>
      <c r="B3947" s="2">
        <v>45529.369363425925</v>
      </c>
      <c r="C3947" s="1" t="s">
        <v>3437</v>
      </c>
      <c r="D3947" s="1" t="s">
        <v>1635</v>
      </c>
      <c r="E3947" s="1" t="s">
        <v>3461</v>
      </c>
      <c r="F3947" s="1" t="s">
        <v>3469</v>
      </c>
      <c r="G3947" s="1">
        <v>1247.43</v>
      </c>
      <c r="H3947" s="1">
        <v>1</v>
      </c>
      <c r="I3947" s="1">
        <f>Sales[[#This Row],[Selling Price]]*H3947</f>
        <v>1247.43</v>
      </c>
      <c r="J3947" s="1">
        <f>VLOOKUP(Sales[[#This Row],[Product ID]],Products[],4,0)</f>
        <v>986.68</v>
      </c>
      <c r="K3947" s="1">
        <f>Sales[[#This Row],[Total Sales]]-Sales[[#This Row],[Cost price]]</f>
        <v>260.75000000000011</v>
      </c>
      <c r="L3947" s="1" t="str">
        <f>TEXT(Sales[[#This Row],[Date and Time]],"dddd")</f>
        <v>Sunday</v>
      </c>
      <c r="M3947" s="1" t="str">
        <f>TEXT(Sales[[#This Row],[Date and Time]],"mm")</f>
        <v>08</v>
      </c>
      <c r="N3947" s="10" t="str">
        <f>TEXT(Sales[[#This Row],[Date and Time]],"mmmm")</f>
        <v>August</v>
      </c>
    </row>
    <row r="3948" spans="1:14" x14ac:dyDescent="0.3">
      <c r="A3948" s="1" t="s">
        <v>7416</v>
      </c>
      <c r="B3948" s="2">
        <v>45560.086006944446</v>
      </c>
      <c r="C3948" s="1" t="s">
        <v>3391</v>
      </c>
      <c r="D3948" s="1" t="s">
        <v>2952</v>
      </c>
      <c r="E3948" s="1" t="s">
        <v>3466</v>
      </c>
      <c r="F3948" s="1" t="s">
        <v>3472</v>
      </c>
      <c r="G3948" s="1">
        <v>558.54999999999995</v>
      </c>
      <c r="H3948" s="1">
        <v>10</v>
      </c>
      <c r="I3948" s="1">
        <f>Sales[[#This Row],[Selling Price]]*H3948</f>
        <v>5585.5</v>
      </c>
      <c r="J3948" s="1">
        <f>VLOOKUP(Sales[[#This Row],[Product ID]],Products[],4,0)</f>
        <v>374.92</v>
      </c>
      <c r="K3948" s="1">
        <f>Sales[[#This Row],[Total Sales]]-Sales[[#This Row],[Cost price]]</f>
        <v>5210.58</v>
      </c>
      <c r="L3948" s="1" t="str">
        <f>TEXT(Sales[[#This Row],[Date and Time]],"dddd")</f>
        <v>Wednesday</v>
      </c>
      <c r="M3948" s="1" t="str">
        <f>TEXT(Sales[[#This Row],[Date and Time]],"mm")</f>
        <v>09</v>
      </c>
      <c r="N3948" s="10" t="str">
        <f>TEXT(Sales[[#This Row],[Date and Time]],"mmmm")</f>
        <v>September</v>
      </c>
    </row>
    <row r="3949" spans="1:14" x14ac:dyDescent="0.3">
      <c r="A3949" s="1" t="s">
        <v>7417</v>
      </c>
      <c r="B3949" s="2">
        <v>45611.073101851849</v>
      </c>
      <c r="C3949" s="1" t="s">
        <v>3277</v>
      </c>
      <c r="D3949" s="1" t="s">
        <v>3142</v>
      </c>
      <c r="E3949" s="1" t="s">
        <v>3461</v>
      </c>
      <c r="F3949" s="1" t="s">
        <v>3469</v>
      </c>
      <c r="G3949" s="1">
        <v>1345.73</v>
      </c>
      <c r="H3949" s="1">
        <v>6</v>
      </c>
      <c r="I3949" s="1">
        <f>Sales[[#This Row],[Selling Price]]*H3949</f>
        <v>8074.38</v>
      </c>
      <c r="J3949" s="1">
        <f>VLOOKUP(Sales[[#This Row],[Product ID]],Products[],4,0)</f>
        <v>439.15</v>
      </c>
      <c r="K3949" s="1">
        <f>Sales[[#This Row],[Total Sales]]-Sales[[#This Row],[Cost price]]</f>
        <v>7635.2300000000005</v>
      </c>
      <c r="L3949" s="1" t="str">
        <f>TEXT(Sales[[#This Row],[Date and Time]],"dddd")</f>
        <v>Friday</v>
      </c>
      <c r="M3949" s="1" t="str">
        <f>TEXT(Sales[[#This Row],[Date and Time]],"mm")</f>
        <v>11</v>
      </c>
      <c r="N3949" s="10" t="str">
        <f>TEXT(Sales[[#This Row],[Date and Time]],"mmmm")</f>
        <v>November</v>
      </c>
    </row>
    <row r="3950" spans="1:14" x14ac:dyDescent="0.3">
      <c r="A3950" s="1" t="s">
        <v>7418</v>
      </c>
      <c r="B3950" s="2">
        <v>45608.154733796298</v>
      </c>
      <c r="C3950" s="1" t="s">
        <v>3336</v>
      </c>
      <c r="D3950" s="1" t="s">
        <v>2759</v>
      </c>
      <c r="E3950" s="1" t="s">
        <v>3479</v>
      </c>
      <c r="F3950" s="1" t="s">
        <v>3476</v>
      </c>
      <c r="G3950" s="1">
        <v>1659.25</v>
      </c>
      <c r="H3950" s="1">
        <v>9</v>
      </c>
      <c r="I3950" s="1">
        <f>Sales[[#This Row],[Selling Price]]*H3950</f>
        <v>14933.25</v>
      </c>
      <c r="J3950" s="1">
        <f>VLOOKUP(Sales[[#This Row],[Product ID]],Products[],4,0)</f>
        <v>970.96</v>
      </c>
      <c r="K3950" s="1">
        <f>Sales[[#This Row],[Total Sales]]-Sales[[#This Row],[Cost price]]</f>
        <v>13962.29</v>
      </c>
      <c r="L3950" s="1" t="str">
        <f>TEXT(Sales[[#This Row],[Date and Time]],"dddd")</f>
        <v>Tuesday</v>
      </c>
      <c r="M3950" s="1" t="str">
        <f>TEXT(Sales[[#This Row],[Date and Time]],"mm")</f>
        <v>11</v>
      </c>
      <c r="N3950" s="10" t="str">
        <f>TEXT(Sales[[#This Row],[Date and Time]],"mmmm")</f>
        <v>November</v>
      </c>
    </row>
    <row r="3951" spans="1:14" x14ac:dyDescent="0.3">
      <c r="A3951" s="1" t="s">
        <v>7419</v>
      </c>
      <c r="B3951" s="2">
        <v>45544.543668981481</v>
      </c>
      <c r="C3951" s="1" t="s">
        <v>3354</v>
      </c>
      <c r="D3951" s="1" t="s">
        <v>345</v>
      </c>
      <c r="E3951" s="1" t="s">
        <v>3461</v>
      </c>
      <c r="F3951" s="1" t="s">
        <v>3472</v>
      </c>
      <c r="G3951" s="1">
        <v>1865.36</v>
      </c>
      <c r="H3951" s="1">
        <v>6</v>
      </c>
      <c r="I3951" s="1">
        <f>Sales[[#This Row],[Selling Price]]*H3951</f>
        <v>11192.16</v>
      </c>
      <c r="J3951" s="1">
        <f>VLOOKUP(Sales[[#This Row],[Product ID]],Products[],4,0)</f>
        <v>294.83</v>
      </c>
      <c r="K3951" s="1">
        <f>Sales[[#This Row],[Total Sales]]-Sales[[#This Row],[Cost price]]</f>
        <v>10897.33</v>
      </c>
      <c r="L3951" s="1" t="str">
        <f>TEXT(Sales[[#This Row],[Date and Time]],"dddd")</f>
        <v>Monday</v>
      </c>
      <c r="M3951" s="1" t="str">
        <f>TEXT(Sales[[#This Row],[Date and Time]],"mm")</f>
        <v>09</v>
      </c>
      <c r="N3951" s="10" t="str">
        <f>TEXT(Sales[[#This Row],[Date and Time]],"mmmm")</f>
        <v>September</v>
      </c>
    </row>
    <row r="3952" spans="1:14" x14ac:dyDescent="0.3">
      <c r="A3952" s="1" t="s">
        <v>7420</v>
      </c>
      <c r="B3952" s="2">
        <v>45459.337719907409</v>
      </c>
      <c r="C3952" s="1" t="s">
        <v>3349</v>
      </c>
      <c r="D3952" s="1" t="s">
        <v>2614</v>
      </c>
      <c r="E3952" s="1" t="s">
        <v>3471</v>
      </c>
      <c r="F3952" s="1" t="s">
        <v>3462</v>
      </c>
      <c r="G3952" s="1">
        <v>538.04999999999995</v>
      </c>
      <c r="H3952" s="1">
        <v>3</v>
      </c>
      <c r="I3952" s="1">
        <f>Sales[[#This Row],[Selling Price]]*H3952</f>
        <v>1614.1499999999999</v>
      </c>
      <c r="J3952" s="1">
        <f>VLOOKUP(Sales[[#This Row],[Product ID]],Products[],4,0)</f>
        <v>746.04</v>
      </c>
      <c r="K3952" s="1">
        <f>Sales[[#This Row],[Total Sales]]-Sales[[#This Row],[Cost price]]</f>
        <v>868.1099999999999</v>
      </c>
      <c r="L3952" s="1" t="str">
        <f>TEXT(Sales[[#This Row],[Date and Time]],"dddd")</f>
        <v>Sunday</v>
      </c>
      <c r="M3952" s="1" t="str">
        <f>TEXT(Sales[[#This Row],[Date and Time]],"mm")</f>
        <v>06</v>
      </c>
      <c r="N3952" s="10" t="str">
        <f>TEXT(Sales[[#This Row],[Date and Time]],"mmmm")</f>
        <v>June</v>
      </c>
    </row>
    <row r="3953" spans="1:14" x14ac:dyDescent="0.3">
      <c r="A3953" s="1" t="s">
        <v>7421</v>
      </c>
      <c r="B3953" s="2">
        <v>45576.73133101852</v>
      </c>
      <c r="C3953" s="1" t="s">
        <v>3337</v>
      </c>
      <c r="D3953" s="1" t="s">
        <v>416</v>
      </c>
      <c r="E3953" s="1" t="s">
        <v>3471</v>
      </c>
      <c r="F3953" s="1" t="s">
        <v>3476</v>
      </c>
      <c r="G3953" s="1">
        <v>293.38</v>
      </c>
      <c r="H3953" s="1">
        <v>10</v>
      </c>
      <c r="I3953" s="1">
        <f>Sales[[#This Row],[Selling Price]]*H3953</f>
        <v>2933.8</v>
      </c>
      <c r="J3953" s="1">
        <f>VLOOKUP(Sales[[#This Row],[Product ID]],Products[],4,0)</f>
        <v>899.57</v>
      </c>
      <c r="K3953" s="1">
        <f>Sales[[#This Row],[Total Sales]]-Sales[[#This Row],[Cost price]]</f>
        <v>2034.23</v>
      </c>
      <c r="L3953" s="1" t="str">
        <f>TEXT(Sales[[#This Row],[Date and Time]],"dddd")</f>
        <v>Friday</v>
      </c>
      <c r="M3953" s="1" t="str">
        <f>TEXT(Sales[[#This Row],[Date and Time]],"mm")</f>
        <v>10</v>
      </c>
      <c r="N3953" s="10" t="str">
        <f>TEXT(Sales[[#This Row],[Date and Time]],"mmmm")</f>
        <v>October</v>
      </c>
    </row>
    <row r="3954" spans="1:14" x14ac:dyDescent="0.3">
      <c r="A3954" s="1" t="s">
        <v>7422</v>
      </c>
      <c r="B3954" s="2">
        <v>45518.01295138889</v>
      </c>
      <c r="C3954" s="1" t="s">
        <v>3385</v>
      </c>
      <c r="D3954" s="1" t="s">
        <v>1930</v>
      </c>
      <c r="E3954" s="1" t="s">
        <v>3461</v>
      </c>
      <c r="F3954" s="1" t="s">
        <v>3462</v>
      </c>
      <c r="G3954" s="1">
        <v>1082.78</v>
      </c>
      <c r="H3954" s="1">
        <v>6</v>
      </c>
      <c r="I3954" s="1">
        <f>Sales[[#This Row],[Selling Price]]*H3954</f>
        <v>6496.68</v>
      </c>
      <c r="J3954" s="1">
        <f>VLOOKUP(Sales[[#This Row],[Product ID]],Products[],4,0)</f>
        <v>28.1</v>
      </c>
      <c r="K3954" s="1">
        <f>Sales[[#This Row],[Total Sales]]-Sales[[#This Row],[Cost price]]</f>
        <v>6468.58</v>
      </c>
      <c r="L3954" s="1" t="str">
        <f>TEXT(Sales[[#This Row],[Date and Time]],"dddd")</f>
        <v>Wednesday</v>
      </c>
      <c r="M3954" s="1" t="str">
        <f>TEXT(Sales[[#This Row],[Date and Time]],"mm")</f>
        <v>08</v>
      </c>
      <c r="N3954" s="10" t="str">
        <f>TEXT(Sales[[#This Row],[Date and Time]],"mmmm")</f>
        <v>August</v>
      </c>
    </row>
    <row r="3955" spans="1:14" x14ac:dyDescent="0.3">
      <c r="A3955" s="1" t="s">
        <v>7423</v>
      </c>
      <c r="B3955" s="2">
        <v>45497.838854166665</v>
      </c>
      <c r="C3955" s="1" t="s">
        <v>3241</v>
      </c>
      <c r="D3955" s="1" t="s">
        <v>1074</v>
      </c>
      <c r="E3955" s="1" t="s">
        <v>3471</v>
      </c>
      <c r="F3955" s="1" t="s">
        <v>3476</v>
      </c>
      <c r="G3955" s="1">
        <v>38.409999999999997</v>
      </c>
      <c r="H3955" s="1">
        <v>10</v>
      </c>
      <c r="I3955" s="1">
        <f>Sales[[#This Row],[Selling Price]]*H3955</f>
        <v>384.09999999999997</v>
      </c>
      <c r="J3955" s="1">
        <f>VLOOKUP(Sales[[#This Row],[Product ID]],Products[],4,0)</f>
        <v>595.51</v>
      </c>
      <c r="K3955" s="1">
        <f>Sales[[#This Row],[Total Sales]]-Sales[[#This Row],[Cost price]]</f>
        <v>-211.41000000000003</v>
      </c>
      <c r="L3955" s="1" t="str">
        <f>TEXT(Sales[[#This Row],[Date and Time]],"dddd")</f>
        <v>Wednesday</v>
      </c>
      <c r="M3955" s="1" t="str">
        <f>TEXT(Sales[[#This Row],[Date and Time]],"mm")</f>
        <v>07</v>
      </c>
      <c r="N3955" s="10" t="str">
        <f>TEXT(Sales[[#This Row],[Date and Time]],"mmmm")</f>
        <v>July</v>
      </c>
    </row>
    <row r="3956" spans="1:14" x14ac:dyDescent="0.3">
      <c r="A3956" s="1" t="s">
        <v>7424</v>
      </c>
      <c r="B3956" s="2">
        <v>45445.579212962963</v>
      </c>
      <c r="C3956" s="1" t="s">
        <v>3326</v>
      </c>
      <c r="D3956" s="1" t="s">
        <v>2653</v>
      </c>
      <c r="E3956" s="1" t="s">
        <v>3461</v>
      </c>
      <c r="F3956" s="1" t="s">
        <v>3467</v>
      </c>
      <c r="G3956" s="1">
        <v>1138.3900000000001</v>
      </c>
      <c r="H3956" s="1">
        <v>8</v>
      </c>
      <c r="I3956" s="1">
        <f>Sales[[#This Row],[Selling Price]]*H3956</f>
        <v>9107.1200000000008</v>
      </c>
      <c r="J3956" s="1">
        <f>VLOOKUP(Sales[[#This Row],[Product ID]],Products[],4,0)</f>
        <v>703.67</v>
      </c>
      <c r="K3956" s="1">
        <f>Sales[[#This Row],[Total Sales]]-Sales[[#This Row],[Cost price]]</f>
        <v>8403.4500000000007</v>
      </c>
      <c r="L3956" s="1" t="str">
        <f>TEXT(Sales[[#This Row],[Date and Time]],"dddd")</f>
        <v>Sunday</v>
      </c>
      <c r="M3956" s="1" t="str">
        <f>TEXT(Sales[[#This Row],[Date and Time]],"mm")</f>
        <v>06</v>
      </c>
      <c r="N3956" s="10" t="str">
        <f>TEXT(Sales[[#This Row],[Date and Time]],"mmmm")</f>
        <v>June</v>
      </c>
    </row>
    <row r="3957" spans="1:14" x14ac:dyDescent="0.3">
      <c r="A3957" s="1" t="s">
        <v>7425</v>
      </c>
      <c r="B3957" s="2">
        <v>45332.024548611109</v>
      </c>
      <c r="C3957" s="1" t="s">
        <v>3436</v>
      </c>
      <c r="D3957" s="1" t="s">
        <v>2403</v>
      </c>
      <c r="E3957" s="1" t="s">
        <v>3466</v>
      </c>
      <c r="F3957" s="1" t="s">
        <v>3476</v>
      </c>
      <c r="G3957" s="1">
        <v>595.88</v>
      </c>
      <c r="H3957" s="1">
        <v>5</v>
      </c>
      <c r="I3957" s="1">
        <f>Sales[[#This Row],[Selling Price]]*H3957</f>
        <v>2979.4</v>
      </c>
      <c r="J3957" s="1">
        <f>VLOOKUP(Sales[[#This Row],[Product ID]],Products[],4,0)</f>
        <v>839.9</v>
      </c>
      <c r="K3957" s="1">
        <f>Sales[[#This Row],[Total Sales]]-Sales[[#This Row],[Cost price]]</f>
        <v>2139.5</v>
      </c>
      <c r="L3957" s="1" t="str">
        <f>TEXT(Sales[[#This Row],[Date and Time]],"dddd")</f>
        <v>Saturday</v>
      </c>
      <c r="M3957" s="1" t="str">
        <f>TEXT(Sales[[#This Row],[Date and Time]],"mm")</f>
        <v>02</v>
      </c>
      <c r="N3957" s="10" t="str">
        <f>TEXT(Sales[[#This Row],[Date and Time]],"mmmm")</f>
        <v>February</v>
      </c>
    </row>
    <row r="3958" spans="1:14" x14ac:dyDescent="0.3">
      <c r="A3958" s="1" t="s">
        <v>7426</v>
      </c>
      <c r="B3958" s="2">
        <v>45434.981666666667</v>
      </c>
      <c r="C3958" s="1" t="s">
        <v>3394</v>
      </c>
      <c r="D3958" s="1" t="s">
        <v>851</v>
      </c>
      <c r="E3958" s="1" t="s">
        <v>3461</v>
      </c>
      <c r="F3958" s="1" t="s">
        <v>3467</v>
      </c>
      <c r="G3958" s="1">
        <v>1904.79</v>
      </c>
      <c r="H3958" s="1">
        <v>1</v>
      </c>
      <c r="I3958" s="1">
        <f>Sales[[#This Row],[Selling Price]]*H3958</f>
        <v>1904.79</v>
      </c>
      <c r="J3958" s="1">
        <f>VLOOKUP(Sales[[#This Row],[Product ID]],Products[],4,0)</f>
        <v>74.92</v>
      </c>
      <c r="K3958" s="1">
        <f>Sales[[#This Row],[Total Sales]]-Sales[[#This Row],[Cost price]]</f>
        <v>1829.87</v>
      </c>
      <c r="L3958" s="1" t="str">
        <f>TEXT(Sales[[#This Row],[Date and Time]],"dddd")</f>
        <v>Wednesday</v>
      </c>
      <c r="M3958" s="1" t="str">
        <f>TEXT(Sales[[#This Row],[Date and Time]],"mm")</f>
        <v>05</v>
      </c>
      <c r="N3958" s="10" t="str">
        <f>TEXT(Sales[[#This Row],[Date and Time]],"mmmm")</f>
        <v>May</v>
      </c>
    </row>
    <row r="3959" spans="1:14" x14ac:dyDescent="0.3">
      <c r="A3959" s="1" t="s">
        <v>7427</v>
      </c>
      <c r="B3959" s="2">
        <v>45445.574120370373</v>
      </c>
      <c r="C3959" s="1" t="s">
        <v>3325</v>
      </c>
      <c r="D3959" s="1" t="s">
        <v>601</v>
      </c>
      <c r="E3959" s="1" t="s">
        <v>3471</v>
      </c>
      <c r="F3959" s="1" t="s">
        <v>3462</v>
      </c>
      <c r="G3959" s="1">
        <v>1424.46</v>
      </c>
      <c r="H3959" s="1">
        <v>3</v>
      </c>
      <c r="I3959" s="1">
        <f>Sales[[#This Row],[Selling Price]]*H3959</f>
        <v>4273.38</v>
      </c>
      <c r="J3959" s="1">
        <f>VLOOKUP(Sales[[#This Row],[Product ID]],Products[],4,0)</f>
        <v>670.34</v>
      </c>
      <c r="K3959" s="1">
        <f>Sales[[#This Row],[Total Sales]]-Sales[[#This Row],[Cost price]]</f>
        <v>3603.04</v>
      </c>
      <c r="L3959" s="1" t="str">
        <f>TEXT(Sales[[#This Row],[Date and Time]],"dddd")</f>
        <v>Sunday</v>
      </c>
      <c r="M3959" s="1" t="str">
        <f>TEXT(Sales[[#This Row],[Date and Time]],"mm")</f>
        <v>06</v>
      </c>
      <c r="N3959" s="10" t="str">
        <f>TEXT(Sales[[#This Row],[Date and Time]],"mmmm")</f>
        <v>June</v>
      </c>
    </row>
    <row r="3960" spans="1:14" x14ac:dyDescent="0.3">
      <c r="A3960" s="1" t="s">
        <v>7428</v>
      </c>
      <c r="B3960" s="2">
        <v>45344.235162037039</v>
      </c>
      <c r="C3960" s="1" t="s">
        <v>3323</v>
      </c>
      <c r="D3960" s="1" t="s">
        <v>2267</v>
      </c>
      <c r="E3960" s="1" t="s">
        <v>3466</v>
      </c>
      <c r="F3960" s="1" t="s">
        <v>3467</v>
      </c>
      <c r="G3960" s="1">
        <v>197.65</v>
      </c>
      <c r="H3960" s="1">
        <v>8</v>
      </c>
      <c r="I3960" s="1">
        <f>Sales[[#This Row],[Selling Price]]*H3960</f>
        <v>1581.2</v>
      </c>
      <c r="J3960" s="1">
        <f>VLOOKUP(Sales[[#This Row],[Product ID]],Products[],4,0)</f>
        <v>942.34</v>
      </c>
      <c r="K3960" s="1">
        <f>Sales[[#This Row],[Total Sales]]-Sales[[#This Row],[Cost price]]</f>
        <v>638.86</v>
      </c>
      <c r="L3960" s="1" t="str">
        <f>TEXT(Sales[[#This Row],[Date and Time]],"dddd")</f>
        <v>Thursday</v>
      </c>
      <c r="M3960" s="1" t="str">
        <f>TEXT(Sales[[#This Row],[Date and Time]],"mm")</f>
        <v>02</v>
      </c>
      <c r="N3960" s="10" t="str">
        <f>TEXT(Sales[[#This Row],[Date and Time]],"mmmm")</f>
        <v>February</v>
      </c>
    </row>
    <row r="3961" spans="1:14" x14ac:dyDescent="0.3">
      <c r="A3961" s="1" t="s">
        <v>7429</v>
      </c>
      <c r="B3961" s="2">
        <v>45503.814826388887</v>
      </c>
      <c r="C3961" s="1" t="s">
        <v>3226</v>
      </c>
      <c r="D3961" s="1" t="s">
        <v>1899</v>
      </c>
      <c r="E3961" s="1" t="s">
        <v>3461</v>
      </c>
      <c r="F3961" s="1" t="s">
        <v>3476</v>
      </c>
      <c r="G3961" s="1">
        <v>722.5</v>
      </c>
      <c r="H3961" s="1">
        <v>3</v>
      </c>
      <c r="I3961" s="1">
        <f>Sales[[#This Row],[Selling Price]]*H3961</f>
        <v>2167.5</v>
      </c>
      <c r="J3961" s="1">
        <f>VLOOKUP(Sales[[#This Row],[Product ID]],Products[],4,0)</f>
        <v>809.47</v>
      </c>
      <c r="K3961" s="1">
        <f>Sales[[#This Row],[Total Sales]]-Sales[[#This Row],[Cost price]]</f>
        <v>1358.03</v>
      </c>
      <c r="L3961" s="1" t="str">
        <f>TEXT(Sales[[#This Row],[Date and Time]],"dddd")</f>
        <v>Tuesday</v>
      </c>
      <c r="M3961" s="1" t="str">
        <f>TEXT(Sales[[#This Row],[Date and Time]],"mm")</f>
        <v>07</v>
      </c>
      <c r="N3961" s="10" t="str">
        <f>TEXT(Sales[[#This Row],[Date and Time]],"mmmm")</f>
        <v>July</v>
      </c>
    </row>
    <row r="3962" spans="1:14" x14ac:dyDescent="0.3">
      <c r="A3962" s="1" t="s">
        <v>7430</v>
      </c>
      <c r="B3962" s="2">
        <v>45476.899247685185</v>
      </c>
      <c r="C3962" s="1" t="s">
        <v>3418</v>
      </c>
      <c r="D3962" s="1" t="s">
        <v>2981</v>
      </c>
      <c r="E3962" s="1" t="s">
        <v>3479</v>
      </c>
      <c r="F3962" s="1" t="s">
        <v>3472</v>
      </c>
      <c r="G3962" s="1">
        <v>1550.46</v>
      </c>
      <c r="H3962" s="1">
        <v>2</v>
      </c>
      <c r="I3962" s="1">
        <f>Sales[[#This Row],[Selling Price]]*H3962</f>
        <v>3100.92</v>
      </c>
      <c r="J3962" s="1">
        <f>VLOOKUP(Sales[[#This Row],[Product ID]],Products[],4,0)</f>
        <v>563.57000000000005</v>
      </c>
      <c r="K3962" s="1">
        <f>Sales[[#This Row],[Total Sales]]-Sales[[#This Row],[Cost price]]</f>
        <v>2537.35</v>
      </c>
      <c r="L3962" s="1" t="str">
        <f>TEXT(Sales[[#This Row],[Date and Time]],"dddd")</f>
        <v>Wednesday</v>
      </c>
      <c r="M3962" s="1" t="str">
        <f>TEXT(Sales[[#This Row],[Date and Time]],"mm")</f>
        <v>07</v>
      </c>
      <c r="N3962" s="10" t="str">
        <f>TEXT(Sales[[#This Row],[Date and Time]],"mmmm")</f>
        <v>July</v>
      </c>
    </row>
    <row r="3963" spans="1:14" x14ac:dyDescent="0.3">
      <c r="A3963" s="1" t="s">
        <v>7431</v>
      </c>
      <c r="B3963" s="2">
        <v>45553.798101851855</v>
      </c>
      <c r="C3963" s="1" t="s">
        <v>3373</v>
      </c>
      <c r="D3963" s="1" t="s">
        <v>3040</v>
      </c>
      <c r="E3963" s="1" t="s">
        <v>3479</v>
      </c>
      <c r="F3963" s="1" t="s">
        <v>3462</v>
      </c>
      <c r="G3963" s="1">
        <v>836.74</v>
      </c>
      <c r="H3963" s="1">
        <v>3</v>
      </c>
      <c r="I3963" s="1">
        <f>Sales[[#This Row],[Selling Price]]*H3963</f>
        <v>2510.2200000000003</v>
      </c>
      <c r="J3963" s="1">
        <f>VLOOKUP(Sales[[#This Row],[Product ID]],Products[],4,0)</f>
        <v>821.86</v>
      </c>
      <c r="K3963" s="1">
        <f>Sales[[#This Row],[Total Sales]]-Sales[[#This Row],[Cost price]]</f>
        <v>1688.3600000000001</v>
      </c>
      <c r="L3963" s="1" t="str">
        <f>TEXT(Sales[[#This Row],[Date and Time]],"dddd")</f>
        <v>Wednesday</v>
      </c>
      <c r="M3963" s="1" t="str">
        <f>TEXT(Sales[[#This Row],[Date and Time]],"mm")</f>
        <v>09</v>
      </c>
      <c r="N3963" s="10" t="str">
        <f>TEXT(Sales[[#This Row],[Date and Time]],"mmmm")</f>
        <v>September</v>
      </c>
    </row>
    <row r="3964" spans="1:14" x14ac:dyDescent="0.3">
      <c r="A3964" s="1" t="s">
        <v>7432</v>
      </c>
      <c r="B3964" s="2">
        <v>45374.668865740743</v>
      </c>
      <c r="C3964" s="1" t="s">
        <v>3223</v>
      </c>
      <c r="D3964" s="1" t="s">
        <v>1456</v>
      </c>
      <c r="E3964" s="1" t="s">
        <v>3464</v>
      </c>
      <c r="F3964" s="1" t="s">
        <v>3469</v>
      </c>
      <c r="G3964" s="1">
        <v>1021.98</v>
      </c>
      <c r="H3964" s="1">
        <v>1</v>
      </c>
      <c r="I3964" s="1">
        <f>Sales[[#This Row],[Selling Price]]*H3964</f>
        <v>1021.98</v>
      </c>
      <c r="J3964" s="1">
        <f>VLOOKUP(Sales[[#This Row],[Product ID]],Products[],4,0)</f>
        <v>454.08</v>
      </c>
      <c r="K3964" s="1">
        <f>Sales[[#This Row],[Total Sales]]-Sales[[#This Row],[Cost price]]</f>
        <v>567.90000000000009</v>
      </c>
      <c r="L3964" s="1" t="str">
        <f>TEXT(Sales[[#This Row],[Date and Time]],"dddd")</f>
        <v>Saturday</v>
      </c>
      <c r="M3964" s="1" t="str">
        <f>TEXT(Sales[[#This Row],[Date and Time]],"mm")</f>
        <v>03</v>
      </c>
      <c r="N3964" s="10" t="str">
        <f>TEXT(Sales[[#This Row],[Date and Time]],"mmmm")</f>
        <v>March</v>
      </c>
    </row>
    <row r="3965" spans="1:14" x14ac:dyDescent="0.3">
      <c r="A3965" s="1" t="s">
        <v>7433</v>
      </c>
      <c r="B3965" s="2">
        <v>45533.348819444444</v>
      </c>
      <c r="C3965" s="1" t="s">
        <v>3371</v>
      </c>
      <c r="D3965" s="1" t="s">
        <v>956</v>
      </c>
      <c r="E3965" s="1" t="s">
        <v>3471</v>
      </c>
      <c r="F3965" s="1" t="s">
        <v>3469</v>
      </c>
      <c r="G3965" s="1">
        <v>1664.53</v>
      </c>
      <c r="H3965" s="1">
        <v>6</v>
      </c>
      <c r="I3965" s="1">
        <f>Sales[[#This Row],[Selling Price]]*H3965</f>
        <v>9987.18</v>
      </c>
      <c r="J3965" s="1">
        <f>VLOOKUP(Sales[[#This Row],[Product ID]],Products[],4,0)</f>
        <v>370.52</v>
      </c>
      <c r="K3965" s="1">
        <f>Sales[[#This Row],[Total Sales]]-Sales[[#This Row],[Cost price]]</f>
        <v>9616.66</v>
      </c>
      <c r="L3965" s="1" t="str">
        <f>TEXT(Sales[[#This Row],[Date and Time]],"dddd")</f>
        <v>Thursday</v>
      </c>
      <c r="M3965" s="1" t="str">
        <f>TEXT(Sales[[#This Row],[Date and Time]],"mm")</f>
        <v>08</v>
      </c>
      <c r="N3965" s="10" t="str">
        <f>TEXT(Sales[[#This Row],[Date and Time]],"mmmm")</f>
        <v>August</v>
      </c>
    </row>
    <row r="3966" spans="1:14" x14ac:dyDescent="0.3">
      <c r="A3966" s="1" t="s">
        <v>7434</v>
      </c>
      <c r="B3966" s="2">
        <v>45349.112199074072</v>
      </c>
      <c r="C3966" s="1" t="s">
        <v>3449</v>
      </c>
      <c r="D3966" s="1" t="s">
        <v>1396</v>
      </c>
      <c r="E3966" s="1" t="s">
        <v>3464</v>
      </c>
      <c r="F3966" s="1" t="s">
        <v>3469</v>
      </c>
      <c r="G3966" s="1">
        <v>831.75</v>
      </c>
      <c r="H3966" s="1">
        <v>9</v>
      </c>
      <c r="I3966" s="1">
        <f>Sales[[#This Row],[Selling Price]]*H3966</f>
        <v>7485.75</v>
      </c>
      <c r="J3966" s="1">
        <f>VLOOKUP(Sales[[#This Row],[Product ID]],Products[],4,0)</f>
        <v>487.84</v>
      </c>
      <c r="K3966" s="1">
        <f>Sales[[#This Row],[Total Sales]]-Sales[[#This Row],[Cost price]]</f>
        <v>6997.91</v>
      </c>
      <c r="L3966" s="1" t="str">
        <f>TEXT(Sales[[#This Row],[Date and Time]],"dddd")</f>
        <v>Tuesday</v>
      </c>
      <c r="M3966" s="1" t="str">
        <f>TEXT(Sales[[#This Row],[Date and Time]],"mm")</f>
        <v>02</v>
      </c>
      <c r="N3966" s="10" t="str">
        <f>TEXT(Sales[[#This Row],[Date and Time]],"mmmm")</f>
        <v>February</v>
      </c>
    </row>
    <row r="3967" spans="1:14" x14ac:dyDescent="0.3">
      <c r="A3967" s="1" t="s">
        <v>7435</v>
      </c>
      <c r="B3967" s="2">
        <v>45479.043726851851</v>
      </c>
      <c r="C3967" s="1" t="s">
        <v>3379</v>
      </c>
      <c r="D3967" s="1" t="s">
        <v>2675</v>
      </c>
      <c r="E3967" s="1" t="s">
        <v>3479</v>
      </c>
      <c r="F3967" s="1" t="s">
        <v>3467</v>
      </c>
      <c r="G3967" s="1">
        <v>1182.08</v>
      </c>
      <c r="H3967" s="1">
        <v>7</v>
      </c>
      <c r="I3967" s="1">
        <f>Sales[[#This Row],[Selling Price]]*H3967</f>
        <v>8274.56</v>
      </c>
      <c r="J3967" s="1">
        <f>VLOOKUP(Sales[[#This Row],[Product ID]],Products[],4,0)</f>
        <v>605.29999999999995</v>
      </c>
      <c r="K3967" s="1">
        <f>Sales[[#This Row],[Total Sales]]-Sales[[#This Row],[Cost price]]</f>
        <v>7669.2599999999993</v>
      </c>
      <c r="L3967" s="1" t="str">
        <f>TEXT(Sales[[#This Row],[Date and Time]],"dddd")</f>
        <v>Saturday</v>
      </c>
      <c r="M3967" s="1" t="str">
        <f>TEXT(Sales[[#This Row],[Date and Time]],"mm")</f>
        <v>07</v>
      </c>
      <c r="N3967" s="10" t="str">
        <f>TEXT(Sales[[#This Row],[Date and Time]],"mmmm")</f>
        <v>July</v>
      </c>
    </row>
    <row r="3968" spans="1:14" x14ac:dyDescent="0.3">
      <c r="A3968" s="1" t="s">
        <v>7436</v>
      </c>
      <c r="B3968" s="2">
        <v>45340.120520833334</v>
      </c>
      <c r="C3968" s="1" t="s">
        <v>3415</v>
      </c>
      <c r="D3968" s="1" t="s">
        <v>2780</v>
      </c>
      <c r="E3968" s="1" t="s">
        <v>3464</v>
      </c>
      <c r="F3968" s="1" t="s">
        <v>3476</v>
      </c>
      <c r="G3968" s="1">
        <v>522.72</v>
      </c>
      <c r="H3968" s="1">
        <v>4</v>
      </c>
      <c r="I3968" s="1">
        <f>Sales[[#This Row],[Selling Price]]*H3968</f>
        <v>2090.88</v>
      </c>
      <c r="J3968" s="1">
        <f>VLOOKUP(Sales[[#This Row],[Product ID]],Products[],4,0)</f>
        <v>109.48</v>
      </c>
      <c r="K3968" s="1">
        <f>Sales[[#This Row],[Total Sales]]-Sales[[#This Row],[Cost price]]</f>
        <v>1981.4</v>
      </c>
      <c r="L3968" s="1" t="str">
        <f>TEXT(Sales[[#This Row],[Date and Time]],"dddd")</f>
        <v>Sunday</v>
      </c>
      <c r="M3968" s="1" t="str">
        <f>TEXT(Sales[[#This Row],[Date and Time]],"mm")</f>
        <v>02</v>
      </c>
      <c r="N3968" s="10" t="str">
        <f>TEXT(Sales[[#This Row],[Date and Time]],"mmmm")</f>
        <v>February</v>
      </c>
    </row>
    <row r="3969" spans="1:14" x14ac:dyDescent="0.3">
      <c r="A3969" s="1" t="s">
        <v>7437</v>
      </c>
      <c r="B3969" s="2">
        <v>45495.755057870374</v>
      </c>
      <c r="C3969" s="1" t="s">
        <v>3417</v>
      </c>
      <c r="D3969" s="1" t="s">
        <v>944</v>
      </c>
      <c r="E3969" s="1" t="s">
        <v>3461</v>
      </c>
      <c r="F3969" s="1" t="s">
        <v>3476</v>
      </c>
      <c r="G3969" s="1">
        <v>1807.23</v>
      </c>
      <c r="H3969" s="1">
        <v>3</v>
      </c>
      <c r="I3969" s="1">
        <f>Sales[[#This Row],[Selling Price]]*H3969</f>
        <v>5421.6900000000005</v>
      </c>
      <c r="J3969" s="1">
        <f>VLOOKUP(Sales[[#This Row],[Product ID]],Products[],4,0)</f>
        <v>648.5</v>
      </c>
      <c r="K3969" s="1">
        <f>Sales[[#This Row],[Total Sales]]-Sales[[#This Row],[Cost price]]</f>
        <v>4773.1900000000005</v>
      </c>
      <c r="L3969" s="1" t="str">
        <f>TEXT(Sales[[#This Row],[Date and Time]],"dddd")</f>
        <v>Monday</v>
      </c>
      <c r="M3969" s="1" t="str">
        <f>TEXT(Sales[[#This Row],[Date and Time]],"mm")</f>
        <v>07</v>
      </c>
      <c r="N3969" s="10" t="str">
        <f>TEXT(Sales[[#This Row],[Date and Time]],"mmmm")</f>
        <v>July</v>
      </c>
    </row>
    <row r="3970" spans="1:14" x14ac:dyDescent="0.3">
      <c r="A3970" s="1" t="s">
        <v>7438</v>
      </c>
      <c r="B3970" s="2">
        <v>45462.792638888888</v>
      </c>
      <c r="C3970" s="1" t="s">
        <v>3305</v>
      </c>
      <c r="D3970" s="1" t="s">
        <v>2242</v>
      </c>
      <c r="E3970" s="1" t="s">
        <v>3466</v>
      </c>
      <c r="F3970" s="1" t="s">
        <v>3472</v>
      </c>
      <c r="G3970" s="1">
        <v>1458</v>
      </c>
      <c r="H3970" s="1">
        <v>4</v>
      </c>
      <c r="I3970" s="1">
        <f>Sales[[#This Row],[Selling Price]]*H3970</f>
        <v>5832</v>
      </c>
      <c r="J3970" s="1">
        <f>VLOOKUP(Sales[[#This Row],[Product ID]],Products[],4,0)</f>
        <v>376.96</v>
      </c>
      <c r="K3970" s="1">
        <f>Sales[[#This Row],[Total Sales]]-Sales[[#This Row],[Cost price]]</f>
        <v>5455.04</v>
      </c>
      <c r="L3970" s="1" t="str">
        <f>TEXT(Sales[[#This Row],[Date and Time]],"dddd")</f>
        <v>Wednesday</v>
      </c>
      <c r="M3970" s="1" t="str">
        <f>TEXT(Sales[[#This Row],[Date and Time]],"mm")</f>
        <v>06</v>
      </c>
      <c r="N3970" s="10" t="str">
        <f>TEXT(Sales[[#This Row],[Date and Time]],"mmmm")</f>
        <v>June</v>
      </c>
    </row>
    <row r="3971" spans="1:14" x14ac:dyDescent="0.3">
      <c r="A3971" s="1" t="s">
        <v>7439</v>
      </c>
      <c r="B3971" s="2">
        <v>45526.370625000003</v>
      </c>
      <c r="C3971" s="1" t="s">
        <v>3375</v>
      </c>
      <c r="D3971" s="1" t="s">
        <v>1598</v>
      </c>
      <c r="E3971" s="1" t="s">
        <v>3466</v>
      </c>
      <c r="F3971" s="1" t="s">
        <v>3472</v>
      </c>
      <c r="G3971" s="1">
        <v>1581.25</v>
      </c>
      <c r="H3971" s="1">
        <v>8</v>
      </c>
      <c r="I3971" s="1">
        <f>Sales[[#This Row],[Selling Price]]*H3971</f>
        <v>12650</v>
      </c>
      <c r="J3971" s="1">
        <f>VLOOKUP(Sales[[#This Row],[Product ID]],Products[],4,0)</f>
        <v>574.14</v>
      </c>
      <c r="K3971" s="1">
        <f>Sales[[#This Row],[Total Sales]]-Sales[[#This Row],[Cost price]]</f>
        <v>12075.86</v>
      </c>
      <c r="L3971" s="1" t="str">
        <f>TEXT(Sales[[#This Row],[Date and Time]],"dddd")</f>
        <v>Thursday</v>
      </c>
      <c r="M3971" s="1" t="str">
        <f>TEXT(Sales[[#This Row],[Date and Time]],"mm")</f>
        <v>08</v>
      </c>
      <c r="N3971" s="10" t="str">
        <f>TEXT(Sales[[#This Row],[Date and Time]],"mmmm")</f>
        <v>August</v>
      </c>
    </row>
    <row r="3972" spans="1:14" x14ac:dyDescent="0.3">
      <c r="A3972" s="1" t="s">
        <v>7440</v>
      </c>
      <c r="B3972" s="2">
        <v>45452.265138888892</v>
      </c>
      <c r="C3972" s="1" t="s">
        <v>3441</v>
      </c>
      <c r="D3972" s="1" t="s">
        <v>3002</v>
      </c>
      <c r="E3972" s="1" t="s">
        <v>3461</v>
      </c>
      <c r="F3972" s="1" t="s">
        <v>3469</v>
      </c>
      <c r="G3972" s="1">
        <v>1599.54</v>
      </c>
      <c r="H3972" s="1">
        <v>4</v>
      </c>
      <c r="I3972" s="1">
        <f>Sales[[#This Row],[Selling Price]]*H3972</f>
        <v>6398.16</v>
      </c>
      <c r="J3972" s="1">
        <f>VLOOKUP(Sales[[#This Row],[Product ID]],Products[],4,0)</f>
        <v>325.48</v>
      </c>
      <c r="K3972" s="1">
        <f>Sales[[#This Row],[Total Sales]]-Sales[[#This Row],[Cost price]]</f>
        <v>6072.68</v>
      </c>
      <c r="L3972" s="1" t="str">
        <f>TEXT(Sales[[#This Row],[Date and Time]],"dddd")</f>
        <v>Sunday</v>
      </c>
      <c r="M3972" s="1" t="str">
        <f>TEXT(Sales[[#This Row],[Date and Time]],"mm")</f>
        <v>06</v>
      </c>
      <c r="N3972" s="10" t="str">
        <f>TEXT(Sales[[#This Row],[Date and Time]],"mmmm")</f>
        <v>June</v>
      </c>
    </row>
    <row r="3973" spans="1:14" x14ac:dyDescent="0.3">
      <c r="A3973" s="1" t="s">
        <v>7441</v>
      </c>
      <c r="B3973" s="2">
        <v>45320.648206018515</v>
      </c>
      <c r="C3973" s="1" t="s">
        <v>3310</v>
      </c>
      <c r="D3973" s="1" t="s">
        <v>1332</v>
      </c>
      <c r="E3973" s="1" t="s">
        <v>3464</v>
      </c>
      <c r="F3973" s="1" t="s">
        <v>3472</v>
      </c>
      <c r="G3973" s="1">
        <v>1345.85</v>
      </c>
      <c r="H3973" s="1">
        <v>7</v>
      </c>
      <c r="I3973" s="1">
        <f>Sales[[#This Row],[Selling Price]]*H3973</f>
        <v>9420.9499999999989</v>
      </c>
      <c r="J3973" s="1">
        <f>VLOOKUP(Sales[[#This Row],[Product ID]],Products[],4,0)</f>
        <v>297.7</v>
      </c>
      <c r="K3973" s="1">
        <f>Sales[[#This Row],[Total Sales]]-Sales[[#This Row],[Cost price]]</f>
        <v>9123.2499999999982</v>
      </c>
      <c r="L3973" s="1" t="str">
        <f>TEXT(Sales[[#This Row],[Date and Time]],"dddd")</f>
        <v>Monday</v>
      </c>
      <c r="M3973" s="1" t="str">
        <f>TEXT(Sales[[#This Row],[Date and Time]],"mm")</f>
        <v>01</v>
      </c>
      <c r="N3973" s="10" t="str">
        <f>TEXT(Sales[[#This Row],[Date and Time]],"mmmm")</f>
        <v>January</v>
      </c>
    </row>
    <row r="3974" spans="1:14" x14ac:dyDescent="0.3">
      <c r="A3974" s="1" t="s">
        <v>7442</v>
      </c>
      <c r="B3974" s="2">
        <v>45320.55259259259</v>
      </c>
      <c r="C3974" s="1" t="s">
        <v>3399</v>
      </c>
      <c r="D3974" s="1" t="s">
        <v>2801</v>
      </c>
      <c r="E3974" s="1" t="s">
        <v>3461</v>
      </c>
      <c r="F3974" s="1" t="s">
        <v>3476</v>
      </c>
      <c r="G3974" s="1">
        <v>461.49</v>
      </c>
      <c r="H3974" s="1">
        <v>3</v>
      </c>
      <c r="I3974" s="1">
        <f>Sales[[#This Row],[Selling Price]]*H3974</f>
        <v>1384.47</v>
      </c>
      <c r="J3974" s="1">
        <f>VLOOKUP(Sales[[#This Row],[Product ID]],Products[],4,0)</f>
        <v>687.22</v>
      </c>
      <c r="K3974" s="1">
        <f>Sales[[#This Row],[Total Sales]]-Sales[[#This Row],[Cost price]]</f>
        <v>697.25</v>
      </c>
      <c r="L3974" s="1" t="str">
        <f>TEXT(Sales[[#This Row],[Date and Time]],"dddd")</f>
        <v>Monday</v>
      </c>
      <c r="M3974" s="1" t="str">
        <f>TEXT(Sales[[#This Row],[Date and Time]],"mm")</f>
        <v>01</v>
      </c>
      <c r="N3974" s="10" t="str">
        <f>TEXT(Sales[[#This Row],[Date and Time]],"mmmm")</f>
        <v>January</v>
      </c>
    </row>
    <row r="3975" spans="1:14" x14ac:dyDescent="0.3">
      <c r="A3975" s="1" t="s">
        <v>7443</v>
      </c>
      <c r="B3975" s="2">
        <v>45584.911805555559</v>
      </c>
      <c r="C3975" s="1" t="s">
        <v>3306</v>
      </c>
      <c r="D3975" s="1" t="s">
        <v>1309</v>
      </c>
      <c r="E3975" s="1" t="s">
        <v>3464</v>
      </c>
      <c r="F3975" s="1" t="s">
        <v>3469</v>
      </c>
      <c r="G3975" s="1">
        <v>521.92999999999995</v>
      </c>
      <c r="H3975" s="1">
        <v>7</v>
      </c>
      <c r="I3975" s="1">
        <f>Sales[[#This Row],[Selling Price]]*H3975</f>
        <v>3653.5099999999998</v>
      </c>
      <c r="J3975" s="1">
        <f>VLOOKUP(Sales[[#This Row],[Product ID]],Products[],4,0)</f>
        <v>914.29</v>
      </c>
      <c r="K3975" s="1">
        <f>Sales[[#This Row],[Total Sales]]-Sales[[#This Row],[Cost price]]</f>
        <v>2739.22</v>
      </c>
      <c r="L3975" s="1" t="str">
        <f>TEXT(Sales[[#This Row],[Date and Time]],"dddd")</f>
        <v>Saturday</v>
      </c>
      <c r="M3975" s="1" t="str">
        <f>TEXT(Sales[[#This Row],[Date and Time]],"mm")</f>
        <v>10</v>
      </c>
      <c r="N3975" s="10" t="str">
        <f>TEXT(Sales[[#This Row],[Date and Time]],"mmmm")</f>
        <v>October</v>
      </c>
    </row>
    <row r="3976" spans="1:14" x14ac:dyDescent="0.3">
      <c r="A3976" s="1" t="s">
        <v>7444</v>
      </c>
      <c r="B3976" s="2">
        <v>45520.099710648145</v>
      </c>
      <c r="C3976" s="1" t="s">
        <v>3417</v>
      </c>
      <c r="D3976" s="1" t="s">
        <v>2448</v>
      </c>
      <c r="E3976" s="1" t="s">
        <v>3466</v>
      </c>
      <c r="F3976" s="1" t="s">
        <v>3462</v>
      </c>
      <c r="G3976" s="1">
        <v>271.16000000000003</v>
      </c>
      <c r="H3976" s="1">
        <v>10</v>
      </c>
      <c r="I3976" s="1">
        <f>Sales[[#This Row],[Selling Price]]*H3976</f>
        <v>2711.6000000000004</v>
      </c>
      <c r="J3976" s="1">
        <f>VLOOKUP(Sales[[#This Row],[Product ID]],Products[],4,0)</f>
        <v>648.5</v>
      </c>
      <c r="K3976" s="1">
        <f>Sales[[#This Row],[Total Sales]]-Sales[[#This Row],[Cost price]]</f>
        <v>2063.1000000000004</v>
      </c>
      <c r="L3976" s="1" t="str">
        <f>TEXT(Sales[[#This Row],[Date and Time]],"dddd")</f>
        <v>Friday</v>
      </c>
      <c r="M3976" s="1" t="str">
        <f>TEXT(Sales[[#This Row],[Date and Time]],"mm")</f>
        <v>08</v>
      </c>
      <c r="N3976" s="10" t="str">
        <f>TEXT(Sales[[#This Row],[Date and Time]],"mmmm")</f>
        <v>August</v>
      </c>
    </row>
    <row r="3977" spans="1:14" x14ac:dyDescent="0.3">
      <c r="A3977" s="1" t="s">
        <v>7445</v>
      </c>
      <c r="B3977" s="2">
        <v>45403.020844907405</v>
      </c>
      <c r="C3977" s="1" t="s">
        <v>3404</v>
      </c>
      <c r="D3977" s="1" t="s">
        <v>565</v>
      </c>
      <c r="E3977" s="1" t="s">
        <v>3479</v>
      </c>
      <c r="F3977" s="1" t="s">
        <v>3472</v>
      </c>
      <c r="G3977" s="1">
        <v>1136.53</v>
      </c>
      <c r="H3977" s="1">
        <v>9</v>
      </c>
      <c r="I3977" s="1">
        <f>Sales[[#This Row],[Selling Price]]*H3977</f>
        <v>10228.77</v>
      </c>
      <c r="J3977" s="1">
        <f>VLOOKUP(Sales[[#This Row],[Product ID]],Products[],4,0)</f>
        <v>47.47</v>
      </c>
      <c r="K3977" s="1">
        <f>Sales[[#This Row],[Total Sales]]-Sales[[#This Row],[Cost price]]</f>
        <v>10181.300000000001</v>
      </c>
      <c r="L3977" s="1" t="str">
        <f>TEXT(Sales[[#This Row],[Date and Time]],"dddd")</f>
        <v>Sunday</v>
      </c>
      <c r="M3977" s="1" t="str">
        <f>TEXT(Sales[[#This Row],[Date and Time]],"mm")</f>
        <v>04</v>
      </c>
      <c r="N3977" s="10" t="str">
        <f>TEXT(Sales[[#This Row],[Date and Time]],"mmmm")</f>
        <v>April</v>
      </c>
    </row>
    <row r="3978" spans="1:14" x14ac:dyDescent="0.3">
      <c r="A3978" s="1" t="s">
        <v>7446</v>
      </c>
      <c r="B3978" s="2">
        <v>45390.202800925923</v>
      </c>
      <c r="C3978" s="1" t="s">
        <v>3332</v>
      </c>
      <c r="D3978" s="1" t="s">
        <v>1598</v>
      </c>
      <c r="E3978" s="1" t="s">
        <v>3466</v>
      </c>
      <c r="F3978" s="1" t="s">
        <v>3469</v>
      </c>
      <c r="G3978" s="1">
        <v>565.48</v>
      </c>
      <c r="H3978" s="1">
        <v>7</v>
      </c>
      <c r="I3978" s="1">
        <f>Sales[[#This Row],[Selling Price]]*H3978</f>
        <v>3958.36</v>
      </c>
      <c r="J3978" s="1">
        <f>VLOOKUP(Sales[[#This Row],[Product ID]],Products[],4,0)</f>
        <v>348.54</v>
      </c>
      <c r="K3978" s="1">
        <f>Sales[[#This Row],[Total Sales]]-Sales[[#This Row],[Cost price]]</f>
        <v>3609.82</v>
      </c>
      <c r="L3978" s="1" t="str">
        <f>TEXT(Sales[[#This Row],[Date and Time]],"dddd")</f>
        <v>Monday</v>
      </c>
      <c r="M3978" s="1" t="str">
        <f>TEXT(Sales[[#This Row],[Date and Time]],"mm")</f>
        <v>04</v>
      </c>
      <c r="N3978" s="10" t="str">
        <f>TEXT(Sales[[#This Row],[Date and Time]],"mmmm")</f>
        <v>April</v>
      </c>
    </row>
    <row r="3979" spans="1:14" x14ac:dyDescent="0.3">
      <c r="A3979" s="1" t="s">
        <v>7447</v>
      </c>
      <c r="B3979" s="2">
        <v>45570.683796296296</v>
      </c>
      <c r="C3979" s="1" t="s">
        <v>3381</v>
      </c>
      <c r="D3979" s="1" t="s">
        <v>3072</v>
      </c>
      <c r="E3979" s="1" t="s">
        <v>3471</v>
      </c>
      <c r="F3979" s="1" t="s">
        <v>3476</v>
      </c>
      <c r="G3979" s="1">
        <v>1539</v>
      </c>
      <c r="H3979" s="1">
        <v>5</v>
      </c>
      <c r="I3979" s="1">
        <f>Sales[[#This Row],[Selling Price]]*H3979</f>
        <v>7695</v>
      </c>
      <c r="J3979" s="1">
        <f>VLOOKUP(Sales[[#This Row],[Product ID]],Products[],4,0)</f>
        <v>505.04</v>
      </c>
      <c r="K3979" s="1">
        <f>Sales[[#This Row],[Total Sales]]-Sales[[#This Row],[Cost price]]</f>
        <v>7189.96</v>
      </c>
      <c r="L3979" s="1" t="str">
        <f>TEXT(Sales[[#This Row],[Date and Time]],"dddd")</f>
        <v>Saturday</v>
      </c>
      <c r="M3979" s="1" t="str">
        <f>TEXT(Sales[[#This Row],[Date and Time]],"mm")</f>
        <v>10</v>
      </c>
      <c r="N3979" s="10" t="str">
        <f>TEXT(Sales[[#This Row],[Date and Time]],"mmmm")</f>
        <v>October</v>
      </c>
    </row>
    <row r="3980" spans="1:14" x14ac:dyDescent="0.3">
      <c r="A3980" s="1" t="s">
        <v>7448</v>
      </c>
      <c r="B3980" s="2">
        <v>45557.291192129633</v>
      </c>
      <c r="C3980" s="1" t="s">
        <v>3346</v>
      </c>
      <c r="D3980" s="1" t="s">
        <v>792</v>
      </c>
      <c r="E3980" s="1" t="s">
        <v>3471</v>
      </c>
      <c r="F3980" s="1" t="s">
        <v>3476</v>
      </c>
      <c r="G3980" s="1">
        <v>32.61</v>
      </c>
      <c r="H3980" s="1">
        <v>8</v>
      </c>
      <c r="I3980" s="1">
        <f>Sales[[#This Row],[Selling Price]]*H3980</f>
        <v>260.88</v>
      </c>
      <c r="J3980" s="1">
        <f>VLOOKUP(Sales[[#This Row],[Product ID]],Products[],4,0)</f>
        <v>171.16</v>
      </c>
      <c r="K3980" s="1">
        <f>Sales[[#This Row],[Total Sales]]-Sales[[#This Row],[Cost price]]</f>
        <v>89.72</v>
      </c>
      <c r="L3980" s="1" t="str">
        <f>TEXT(Sales[[#This Row],[Date and Time]],"dddd")</f>
        <v>Sunday</v>
      </c>
      <c r="M3980" s="1" t="str">
        <f>TEXT(Sales[[#This Row],[Date and Time]],"mm")</f>
        <v>09</v>
      </c>
      <c r="N3980" s="10" t="str">
        <f>TEXT(Sales[[#This Row],[Date and Time]],"mmmm")</f>
        <v>September</v>
      </c>
    </row>
    <row r="3981" spans="1:14" x14ac:dyDescent="0.3">
      <c r="A3981" s="1" t="s">
        <v>7449</v>
      </c>
      <c r="B3981" s="2">
        <v>45543.634375000001</v>
      </c>
      <c r="C3981" s="1" t="s">
        <v>3257</v>
      </c>
      <c r="D3981" s="1" t="s">
        <v>1497</v>
      </c>
      <c r="E3981" s="1" t="s">
        <v>3466</v>
      </c>
      <c r="F3981" s="1" t="s">
        <v>3462</v>
      </c>
      <c r="G3981" s="1">
        <v>1616.71</v>
      </c>
      <c r="H3981" s="1">
        <v>5</v>
      </c>
      <c r="I3981" s="1">
        <f>Sales[[#This Row],[Selling Price]]*H3981</f>
        <v>8083.55</v>
      </c>
      <c r="J3981" s="1">
        <f>VLOOKUP(Sales[[#This Row],[Product ID]],Products[],4,0)</f>
        <v>288.51</v>
      </c>
      <c r="K3981" s="1">
        <f>Sales[[#This Row],[Total Sales]]-Sales[[#This Row],[Cost price]]</f>
        <v>7795.04</v>
      </c>
      <c r="L3981" s="1" t="str">
        <f>TEXT(Sales[[#This Row],[Date and Time]],"dddd")</f>
        <v>Sunday</v>
      </c>
      <c r="M3981" s="1" t="str">
        <f>TEXT(Sales[[#This Row],[Date and Time]],"mm")</f>
        <v>09</v>
      </c>
      <c r="N3981" s="10" t="str">
        <f>TEXT(Sales[[#This Row],[Date and Time]],"mmmm")</f>
        <v>September</v>
      </c>
    </row>
    <row r="3982" spans="1:14" x14ac:dyDescent="0.3">
      <c r="A3982" s="1" t="s">
        <v>7450</v>
      </c>
      <c r="B3982" s="2">
        <v>45481.531967592593</v>
      </c>
      <c r="C3982" s="1" t="s">
        <v>3282</v>
      </c>
      <c r="D3982" s="1" t="s">
        <v>3008</v>
      </c>
      <c r="E3982" s="1" t="s">
        <v>3461</v>
      </c>
      <c r="F3982" s="1" t="s">
        <v>3467</v>
      </c>
      <c r="G3982" s="1">
        <v>1644.04</v>
      </c>
      <c r="H3982" s="1">
        <v>10</v>
      </c>
      <c r="I3982" s="1">
        <f>Sales[[#This Row],[Selling Price]]*H3982</f>
        <v>16440.400000000001</v>
      </c>
      <c r="J3982" s="1">
        <f>VLOOKUP(Sales[[#This Row],[Product ID]],Products[],4,0)</f>
        <v>707.26</v>
      </c>
      <c r="K3982" s="1">
        <f>Sales[[#This Row],[Total Sales]]-Sales[[#This Row],[Cost price]]</f>
        <v>15733.140000000001</v>
      </c>
      <c r="L3982" s="1" t="str">
        <f>TEXT(Sales[[#This Row],[Date and Time]],"dddd")</f>
        <v>Monday</v>
      </c>
      <c r="M3982" s="1" t="str">
        <f>TEXT(Sales[[#This Row],[Date and Time]],"mm")</f>
        <v>07</v>
      </c>
      <c r="N3982" s="10" t="str">
        <f>TEXT(Sales[[#This Row],[Date and Time]],"mmmm")</f>
        <v>July</v>
      </c>
    </row>
    <row r="3983" spans="1:14" x14ac:dyDescent="0.3">
      <c r="A3983" s="1" t="s">
        <v>7451</v>
      </c>
      <c r="B3983" s="2">
        <v>45574.884733796294</v>
      </c>
      <c r="C3983" s="1" t="s">
        <v>3303</v>
      </c>
      <c r="D3983" s="1" t="s">
        <v>3017</v>
      </c>
      <c r="E3983" s="1" t="s">
        <v>3464</v>
      </c>
      <c r="F3983" s="1" t="s">
        <v>3476</v>
      </c>
      <c r="G3983" s="1">
        <v>271.43</v>
      </c>
      <c r="H3983" s="1">
        <v>1</v>
      </c>
      <c r="I3983" s="1">
        <f>Sales[[#This Row],[Selling Price]]*H3983</f>
        <v>271.43</v>
      </c>
      <c r="J3983" s="1">
        <f>VLOOKUP(Sales[[#This Row],[Product ID]],Products[],4,0)</f>
        <v>752.34</v>
      </c>
      <c r="K3983" s="1">
        <f>Sales[[#This Row],[Total Sales]]-Sales[[#This Row],[Cost price]]</f>
        <v>-480.91</v>
      </c>
      <c r="L3983" s="1" t="str">
        <f>TEXT(Sales[[#This Row],[Date and Time]],"dddd")</f>
        <v>Wednesday</v>
      </c>
      <c r="M3983" s="1" t="str">
        <f>TEXT(Sales[[#This Row],[Date and Time]],"mm")</f>
        <v>10</v>
      </c>
      <c r="N3983" s="10" t="str">
        <f>TEXT(Sales[[#This Row],[Date and Time]],"mmmm")</f>
        <v>October</v>
      </c>
    </row>
    <row r="3984" spans="1:14" x14ac:dyDescent="0.3">
      <c r="A3984" s="1" t="s">
        <v>7452</v>
      </c>
      <c r="B3984" s="2">
        <v>45450.667615740742</v>
      </c>
      <c r="C3984" s="1" t="s">
        <v>3223</v>
      </c>
      <c r="D3984" s="1" t="s">
        <v>2577</v>
      </c>
      <c r="E3984" s="1" t="s">
        <v>3461</v>
      </c>
      <c r="F3984" s="1" t="s">
        <v>3469</v>
      </c>
      <c r="G3984" s="1">
        <v>1025.58</v>
      </c>
      <c r="H3984" s="1">
        <v>2</v>
      </c>
      <c r="I3984" s="1">
        <f>Sales[[#This Row],[Selling Price]]*H3984</f>
        <v>2051.16</v>
      </c>
      <c r="J3984" s="1">
        <f>VLOOKUP(Sales[[#This Row],[Product ID]],Products[],4,0)</f>
        <v>454.08</v>
      </c>
      <c r="K3984" s="1">
        <f>Sales[[#This Row],[Total Sales]]-Sales[[#This Row],[Cost price]]</f>
        <v>1597.08</v>
      </c>
      <c r="L3984" s="1" t="str">
        <f>TEXT(Sales[[#This Row],[Date and Time]],"dddd")</f>
        <v>Friday</v>
      </c>
      <c r="M3984" s="1" t="str">
        <f>TEXT(Sales[[#This Row],[Date and Time]],"mm")</f>
        <v>06</v>
      </c>
      <c r="N3984" s="10" t="str">
        <f>TEXT(Sales[[#This Row],[Date and Time]],"mmmm")</f>
        <v>June</v>
      </c>
    </row>
    <row r="3985" spans="1:14" x14ac:dyDescent="0.3">
      <c r="A3985" s="1" t="s">
        <v>7453</v>
      </c>
      <c r="B3985" s="2">
        <v>45604.735243055555</v>
      </c>
      <c r="C3985" s="1" t="s">
        <v>3360</v>
      </c>
      <c r="D3985" s="1" t="s">
        <v>1738</v>
      </c>
      <c r="E3985" s="1" t="s">
        <v>3464</v>
      </c>
      <c r="F3985" s="1" t="s">
        <v>3462</v>
      </c>
      <c r="G3985" s="1">
        <v>922.66</v>
      </c>
      <c r="H3985" s="1">
        <v>7</v>
      </c>
      <c r="I3985" s="1">
        <f>Sales[[#This Row],[Selling Price]]*H3985</f>
        <v>6458.62</v>
      </c>
      <c r="J3985" s="1">
        <f>VLOOKUP(Sales[[#This Row],[Product ID]],Products[],4,0)</f>
        <v>434.88</v>
      </c>
      <c r="K3985" s="1">
        <f>Sales[[#This Row],[Total Sales]]-Sales[[#This Row],[Cost price]]</f>
        <v>6023.74</v>
      </c>
      <c r="L3985" s="1" t="str">
        <f>TEXT(Sales[[#This Row],[Date and Time]],"dddd")</f>
        <v>Friday</v>
      </c>
      <c r="M3985" s="1" t="str">
        <f>TEXT(Sales[[#This Row],[Date and Time]],"mm")</f>
        <v>11</v>
      </c>
      <c r="N3985" s="10" t="str">
        <f>TEXT(Sales[[#This Row],[Date and Time]],"mmmm")</f>
        <v>November</v>
      </c>
    </row>
    <row r="3986" spans="1:14" x14ac:dyDescent="0.3">
      <c r="A3986" s="1" t="s">
        <v>7454</v>
      </c>
      <c r="B3986" s="2">
        <v>45413.829618055555</v>
      </c>
      <c r="C3986" s="1" t="s">
        <v>3346</v>
      </c>
      <c r="D3986" s="1" t="s">
        <v>2028</v>
      </c>
      <c r="E3986" s="1" t="s">
        <v>3471</v>
      </c>
      <c r="F3986" s="1" t="s">
        <v>3472</v>
      </c>
      <c r="G3986" s="1">
        <v>1987.41</v>
      </c>
      <c r="H3986" s="1">
        <v>10</v>
      </c>
      <c r="I3986" s="1">
        <f>Sales[[#This Row],[Selling Price]]*H3986</f>
        <v>19874.100000000002</v>
      </c>
      <c r="J3986" s="1">
        <f>VLOOKUP(Sales[[#This Row],[Product ID]],Products[],4,0)</f>
        <v>171.16</v>
      </c>
      <c r="K3986" s="1">
        <f>Sales[[#This Row],[Total Sales]]-Sales[[#This Row],[Cost price]]</f>
        <v>19702.940000000002</v>
      </c>
      <c r="L3986" s="1" t="str">
        <f>TEXT(Sales[[#This Row],[Date and Time]],"dddd")</f>
        <v>Wednesday</v>
      </c>
      <c r="M3986" s="1" t="str">
        <f>TEXT(Sales[[#This Row],[Date and Time]],"mm")</f>
        <v>05</v>
      </c>
      <c r="N3986" s="10" t="str">
        <f>TEXT(Sales[[#This Row],[Date and Time]],"mmmm")</f>
        <v>May</v>
      </c>
    </row>
    <row r="3987" spans="1:14" x14ac:dyDescent="0.3">
      <c r="A3987" s="1" t="s">
        <v>7455</v>
      </c>
      <c r="B3987" s="2">
        <v>45342.546643518515</v>
      </c>
      <c r="C3987" s="1" t="s">
        <v>3418</v>
      </c>
      <c r="D3987" s="1" t="s">
        <v>3109</v>
      </c>
      <c r="E3987" s="1" t="s">
        <v>3479</v>
      </c>
      <c r="F3987" s="1" t="s">
        <v>3462</v>
      </c>
      <c r="G3987" s="1">
        <v>1473.99</v>
      </c>
      <c r="H3987" s="1">
        <v>4</v>
      </c>
      <c r="I3987" s="1">
        <f>Sales[[#This Row],[Selling Price]]*H3987</f>
        <v>5895.96</v>
      </c>
      <c r="J3987" s="1">
        <f>VLOOKUP(Sales[[#This Row],[Product ID]],Products[],4,0)</f>
        <v>563.57000000000005</v>
      </c>
      <c r="K3987" s="1">
        <f>Sales[[#This Row],[Total Sales]]-Sales[[#This Row],[Cost price]]</f>
        <v>5332.39</v>
      </c>
      <c r="L3987" s="1" t="str">
        <f>TEXT(Sales[[#This Row],[Date and Time]],"dddd")</f>
        <v>Tuesday</v>
      </c>
      <c r="M3987" s="1" t="str">
        <f>TEXT(Sales[[#This Row],[Date and Time]],"mm")</f>
        <v>02</v>
      </c>
      <c r="N3987" s="10" t="str">
        <f>TEXT(Sales[[#This Row],[Date and Time]],"mmmm")</f>
        <v>February</v>
      </c>
    </row>
    <row r="3988" spans="1:14" x14ac:dyDescent="0.3">
      <c r="A3988" s="1" t="s">
        <v>7456</v>
      </c>
      <c r="B3988" s="2">
        <v>45449.578877314816</v>
      </c>
      <c r="C3988" s="1" t="s">
        <v>3300</v>
      </c>
      <c r="D3988" s="1" t="s">
        <v>1500</v>
      </c>
      <c r="E3988" s="1" t="s">
        <v>3464</v>
      </c>
      <c r="F3988" s="1" t="s">
        <v>3467</v>
      </c>
      <c r="G3988" s="1">
        <v>1333.42</v>
      </c>
      <c r="H3988" s="1">
        <v>9</v>
      </c>
      <c r="I3988" s="1">
        <f>Sales[[#This Row],[Selling Price]]*H3988</f>
        <v>12000.78</v>
      </c>
      <c r="J3988" s="1">
        <f>VLOOKUP(Sales[[#This Row],[Product ID]],Products[],4,0)</f>
        <v>762.05</v>
      </c>
      <c r="K3988" s="1">
        <f>Sales[[#This Row],[Total Sales]]-Sales[[#This Row],[Cost price]]</f>
        <v>11238.730000000001</v>
      </c>
      <c r="L3988" s="1" t="str">
        <f>TEXT(Sales[[#This Row],[Date and Time]],"dddd")</f>
        <v>Thursday</v>
      </c>
      <c r="M3988" s="1" t="str">
        <f>TEXT(Sales[[#This Row],[Date and Time]],"mm")</f>
        <v>06</v>
      </c>
      <c r="N3988" s="10" t="str">
        <f>TEXT(Sales[[#This Row],[Date and Time]],"mmmm")</f>
        <v>June</v>
      </c>
    </row>
    <row r="3989" spans="1:14" x14ac:dyDescent="0.3">
      <c r="A3989" s="1" t="s">
        <v>7457</v>
      </c>
      <c r="B3989" s="2">
        <v>45579.549872685187</v>
      </c>
      <c r="C3989" s="1" t="s">
        <v>3420</v>
      </c>
      <c r="D3989" s="1" t="s">
        <v>3054</v>
      </c>
      <c r="E3989" s="1" t="s">
        <v>3466</v>
      </c>
      <c r="F3989" s="1" t="s">
        <v>3476</v>
      </c>
      <c r="G3989" s="1">
        <v>1282.53</v>
      </c>
      <c r="H3989" s="1">
        <v>4</v>
      </c>
      <c r="I3989" s="1">
        <f>Sales[[#This Row],[Selling Price]]*H3989</f>
        <v>5130.12</v>
      </c>
      <c r="J3989" s="1">
        <f>VLOOKUP(Sales[[#This Row],[Product ID]],Products[],4,0)</f>
        <v>692.47</v>
      </c>
      <c r="K3989" s="1">
        <f>Sales[[#This Row],[Total Sales]]-Sales[[#This Row],[Cost price]]</f>
        <v>4437.6499999999996</v>
      </c>
      <c r="L3989" s="1" t="str">
        <f>TEXT(Sales[[#This Row],[Date and Time]],"dddd")</f>
        <v>Monday</v>
      </c>
      <c r="M3989" s="1" t="str">
        <f>TEXT(Sales[[#This Row],[Date and Time]],"mm")</f>
        <v>10</v>
      </c>
      <c r="N3989" s="10" t="str">
        <f>TEXT(Sales[[#This Row],[Date and Time]],"mmmm")</f>
        <v>October</v>
      </c>
    </row>
    <row r="3990" spans="1:14" x14ac:dyDescent="0.3">
      <c r="A3990" s="1" t="s">
        <v>7458</v>
      </c>
      <c r="B3990" s="2">
        <v>45347.756180555552</v>
      </c>
      <c r="C3990" s="1" t="s">
        <v>3442</v>
      </c>
      <c r="D3990" s="1" t="s">
        <v>1701</v>
      </c>
      <c r="E3990" s="1" t="s">
        <v>3479</v>
      </c>
      <c r="F3990" s="1" t="s">
        <v>3462</v>
      </c>
      <c r="G3990" s="1">
        <v>1585.55</v>
      </c>
      <c r="H3990" s="1">
        <v>2</v>
      </c>
      <c r="I3990" s="1">
        <f>Sales[[#This Row],[Selling Price]]*H3990</f>
        <v>3171.1</v>
      </c>
      <c r="J3990" s="1">
        <f>VLOOKUP(Sales[[#This Row],[Product ID]],Products[],4,0)</f>
        <v>532.16999999999996</v>
      </c>
      <c r="K3990" s="1">
        <f>Sales[[#This Row],[Total Sales]]-Sales[[#This Row],[Cost price]]</f>
        <v>2638.93</v>
      </c>
      <c r="L3990" s="1" t="str">
        <f>TEXT(Sales[[#This Row],[Date and Time]],"dddd")</f>
        <v>Sunday</v>
      </c>
      <c r="M3990" s="1" t="str">
        <f>TEXT(Sales[[#This Row],[Date and Time]],"mm")</f>
        <v>02</v>
      </c>
      <c r="N3990" s="10" t="str">
        <f>TEXT(Sales[[#This Row],[Date and Time]],"mmmm")</f>
        <v>February</v>
      </c>
    </row>
    <row r="3991" spans="1:14" x14ac:dyDescent="0.3">
      <c r="A3991" s="1" t="s">
        <v>7459</v>
      </c>
      <c r="B3991" s="2">
        <v>45484.496631944443</v>
      </c>
      <c r="C3991" s="1" t="s">
        <v>3381</v>
      </c>
      <c r="D3991" s="1" t="s">
        <v>146</v>
      </c>
      <c r="E3991" s="1" t="s">
        <v>3461</v>
      </c>
      <c r="F3991" s="1" t="s">
        <v>3476</v>
      </c>
      <c r="G3991" s="1">
        <v>915.06</v>
      </c>
      <c r="H3991" s="1">
        <v>4</v>
      </c>
      <c r="I3991" s="1">
        <f>Sales[[#This Row],[Selling Price]]*H3991</f>
        <v>3660.24</v>
      </c>
      <c r="J3991" s="1">
        <f>VLOOKUP(Sales[[#This Row],[Product ID]],Products[],4,0)</f>
        <v>505.04</v>
      </c>
      <c r="K3991" s="1">
        <f>Sales[[#This Row],[Total Sales]]-Sales[[#This Row],[Cost price]]</f>
        <v>3155.2</v>
      </c>
      <c r="L3991" s="1" t="str">
        <f>TEXT(Sales[[#This Row],[Date and Time]],"dddd")</f>
        <v>Thursday</v>
      </c>
      <c r="M3991" s="1" t="str">
        <f>TEXT(Sales[[#This Row],[Date and Time]],"mm")</f>
        <v>07</v>
      </c>
      <c r="N3991" s="10" t="str">
        <f>TEXT(Sales[[#This Row],[Date and Time]],"mmmm")</f>
        <v>July</v>
      </c>
    </row>
    <row r="3992" spans="1:14" x14ac:dyDescent="0.3">
      <c r="A3992" s="1" t="s">
        <v>7460</v>
      </c>
      <c r="B3992" s="2">
        <v>45602.986990740741</v>
      </c>
      <c r="C3992" s="1" t="s">
        <v>3325</v>
      </c>
      <c r="D3992" s="1" t="s">
        <v>2759</v>
      </c>
      <c r="E3992" s="1" t="s">
        <v>3479</v>
      </c>
      <c r="F3992" s="1" t="s">
        <v>3476</v>
      </c>
      <c r="G3992" s="1">
        <v>1984.45</v>
      </c>
      <c r="H3992" s="1">
        <v>4</v>
      </c>
      <c r="I3992" s="1">
        <f>Sales[[#This Row],[Selling Price]]*H3992</f>
        <v>7937.8</v>
      </c>
      <c r="J3992" s="1">
        <f>VLOOKUP(Sales[[#This Row],[Product ID]],Products[],4,0)</f>
        <v>670.34</v>
      </c>
      <c r="K3992" s="1">
        <f>Sales[[#This Row],[Total Sales]]-Sales[[#This Row],[Cost price]]</f>
        <v>7267.46</v>
      </c>
      <c r="L3992" s="1" t="str">
        <f>TEXT(Sales[[#This Row],[Date and Time]],"dddd")</f>
        <v>Wednesday</v>
      </c>
      <c r="M3992" s="1" t="str">
        <f>TEXT(Sales[[#This Row],[Date and Time]],"mm")</f>
        <v>11</v>
      </c>
      <c r="N3992" s="10" t="str">
        <f>TEXT(Sales[[#This Row],[Date and Time]],"mmmm")</f>
        <v>November</v>
      </c>
    </row>
    <row r="3993" spans="1:14" x14ac:dyDescent="0.3">
      <c r="A3993" s="1" t="s">
        <v>7461</v>
      </c>
      <c r="B3993" s="2">
        <v>45370.602164351854</v>
      </c>
      <c r="C3993" s="1" t="s">
        <v>3250</v>
      </c>
      <c r="D3993" s="1" t="s">
        <v>881</v>
      </c>
      <c r="E3993" s="1" t="s">
        <v>3479</v>
      </c>
      <c r="F3993" s="1" t="s">
        <v>3469</v>
      </c>
      <c r="G3993" s="1">
        <v>618.96</v>
      </c>
      <c r="H3993" s="1">
        <v>5</v>
      </c>
      <c r="I3993" s="1">
        <f>Sales[[#This Row],[Selling Price]]*H3993</f>
        <v>3094.8</v>
      </c>
      <c r="J3993" s="1">
        <f>VLOOKUP(Sales[[#This Row],[Product ID]],Products[],4,0)</f>
        <v>114.47</v>
      </c>
      <c r="K3993" s="1">
        <f>Sales[[#This Row],[Total Sales]]-Sales[[#This Row],[Cost price]]</f>
        <v>2980.3300000000004</v>
      </c>
      <c r="L3993" s="1" t="str">
        <f>TEXT(Sales[[#This Row],[Date and Time]],"dddd")</f>
        <v>Tuesday</v>
      </c>
      <c r="M3993" s="1" t="str">
        <f>TEXT(Sales[[#This Row],[Date and Time]],"mm")</f>
        <v>03</v>
      </c>
      <c r="N3993" s="10" t="str">
        <f>TEXT(Sales[[#This Row],[Date and Time]],"mmmm")</f>
        <v>March</v>
      </c>
    </row>
    <row r="3994" spans="1:14" x14ac:dyDescent="0.3">
      <c r="A3994" s="1" t="s">
        <v>7462</v>
      </c>
      <c r="B3994" s="2">
        <v>45300.331377314818</v>
      </c>
      <c r="C3994" s="1" t="s">
        <v>3445</v>
      </c>
      <c r="D3994" s="1" t="s">
        <v>711</v>
      </c>
      <c r="E3994" s="1" t="s">
        <v>3471</v>
      </c>
      <c r="F3994" s="1" t="s">
        <v>3476</v>
      </c>
      <c r="G3994" s="1">
        <v>818.46</v>
      </c>
      <c r="H3994" s="1">
        <v>7</v>
      </c>
      <c r="I3994" s="1">
        <f>Sales[[#This Row],[Selling Price]]*H3994</f>
        <v>5729.22</v>
      </c>
      <c r="J3994" s="1">
        <f>VLOOKUP(Sales[[#This Row],[Product ID]],Products[],4,0)</f>
        <v>154.76</v>
      </c>
      <c r="K3994" s="1">
        <f>Sales[[#This Row],[Total Sales]]-Sales[[#This Row],[Cost price]]</f>
        <v>5574.46</v>
      </c>
      <c r="L3994" s="1" t="str">
        <f>TEXT(Sales[[#This Row],[Date and Time]],"dddd")</f>
        <v>Tuesday</v>
      </c>
      <c r="M3994" s="1" t="str">
        <f>TEXT(Sales[[#This Row],[Date and Time]],"mm")</f>
        <v>01</v>
      </c>
      <c r="N3994" s="10" t="str">
        <f>TEXT(Sales[[#This Row],[Date and Time]],"mmmm")</f>
        <v>January</v>
      </c>
    </row>
    <row r="3995" spans="1:14" x14ac:dyDescent="0.3">
      <c r="A3995" s="1" t="s">
        <v>7463</v>
      </c>
      <c r="B3995" s="2">
        <v>45350.216643518521</v>
      </c>
      <c r="C3995" s="1" t="s">
        <v>3426</v>
      </c>
      <c r="D3995" s="1" t="s">
        <v>1223</v>
      </c>
      <c r="E3995" s="1" t="s">
        <v>3471</v>
      </c>
      <c r="F3995" s="1" t="s">
        <v>3472</v>
      </c>
      <c r="G3995" s="1">
        <v>1932.68</v>
      </c>
      <c r="H3995" s="1">
        <v>1</v>
      </c>
      <c r="I3995" s="1">
        <f>Sales[[#This Row],[Selling Price]]*H3995</f>
        <v>1932.68</v>
      </c>
      <c r="J3995" s="1">
        <f>VLOOKUP(Sales[[#This Row],[Product ID]],Products[],4,0)</f>
        <v>18.7</v>
      </c>
      <c r="K3995" s="1">
        <f>Sales[[#This Row],[Total Sales]]-Sales[[#This Row],[Cost price]]</f>
        <v>1913.98</v>
      </c>
      <c r="L3995" s="1" t="str">
        <f>TEXT(Sales[[#This Row],[Date and Time]],"dddd")</f>
        <v>Wednesday</v>
      </c>
      <c r="M3995" s="1" t="str">
        <f>TEXT(Sales[[#This Row],[Date and Time]],"mm")</f>
        <v>02</v>
      </c>
      <c r="N3995" s="10" t="str">
        <f>TEXT(Sales[[#This Row],[Date and Time]],"mmmm")</f>
        <v>February</v>
      </c>
    </row>
    <row r="3996" spans="1:14" x14ac:dyDescent="0.3">
      <c r="A3996" s="1" t="s">
        <v>7464</v>
      </c>
      <c r="B3996" s="2">
        <v>45604.050937499997</v>
      </c>
      <c r="C3996" s="1" t="s">
        <v>3309</v>
      </c>
      <c r="D3996" s="1" t="s">
        <v>2017</v>
      </c>
      <c r="E3996" s="1" t="s">
        <v>3461</v>
      </c>
      <c r="F3996" s="1" t="s">
        <v>3467</v>
      </c>
      <c r="G3996" s="1">
        <v>46.55</v>
      </c>
      <c r="H3996" s="1">
        <v>7</v>
      </c>
      <c r="I3996" s="1">
        <f>Sales[[#This Row],[Selling Price]]*H3996</f>
        <v>325.84999999999997</v>
      </c>
      <c r="J3996" s="1">
        <f>VLOOKUP(Sales[[#This Row],[Product ID]],Products[],4,0)</f>
        <v>898.84</v>
      </c>
      <c r="K3996" s="1">
        <f>Sales[[#This Row],[Total Sales]]-Sales[[#This Row],[Cost price]]</f>
        <v>-572.99</v>
      </c>
      <c r="L3996" s="1" t="str">
        <f>TEXT(Sales[[#This Row],[Date and Time]],"dddd")</f>
        <v>Friday</v>
      </c>
      <c r="M3996" s="1" t="str">
        <f>TEXT(Sales[[#This Row],[Date and Time]],"mm")</f>
        <v>11</v>
      </c>
      <c r="N3996" s="10" t="str">
        <f>TEXT(Sales[[#This Row],[Date and Time]],"mmmm")</f>
        <v>November</v>
      </c>
    </row>
    <row r="3997" spans="1:14" x14ac:dyDescent="0.3">
      <c r="A3997" s="1" t="s">
        <v>7465</v>
      </c>
      <c r="B3997" s="2">
        <v>45491.540694444448</v>
      </c>
      <c r="C3997" s="1" t="s">
        <v>3243</v>
      </c>
      <c r="D3997" s="1" t="s">
        <v>2744</v>
      </c>
      <c r="E3997" s="1" t="s">
        <v>3466</v>
      </c>
      <c r="F3997" s="1" t="s">
        <v>3462</v>
      </c>
      <c r="G3997" s="1">
        <v>1583.23</v>
      </c>
      <c r="H3997" s="1">
        <v>8</v>
      </c>
      <c r="I3997" s="1">
        <f>Sales[[#This Row],[Selling Price]]*H3997</f>
        <v>12665.84</v>
      </c>
      <c r="J3997" s="1">
        <f>VLOOKUP(Sales[[#This Row],[Product ID]],Products[],4,0)</f>
        <v>132.38999999999999</v>
      </c>
      <c r="K3997" s="1">
        <f>Sales[[#This Row],[Total Sales]]-Sales[[#This Row],[Cost price]]</f>
        <v>12533.45</v>
      </c>
      <c r="L3997" s="1" t="str">
        <f>TEXT(Sales[[#This Row],[Date and Time]],"dddd")</f>
        <v>Thursday</v>
      </c>
      <c r="M3997" s="1" t="str">
        <f>TEXT(Sales[[#This Row],[Date and Time]],"mm")</f>
        <v>07</v>
      </c>
      <c r="N3997" s="10" t="str">
        <f>TEXT(Sales[[#This Row],[Date and Time]],"mmmm")</f>
        <v>July</v>
      </c>
    </row>
    <row r="3998" spans="1:14" x14ac:dyDescent="0.3">
      <c r="A3998" s="1" t="s">
        <v>7466</v>
      </c>
      <c r="B3998" s="2">
        <v>45393.462696759256</v>
      </c>
      <c r="C3998" s="1" t="s">
        <v>3319</v>
      </c>
      <c r="D3998" s="1" t="s">
        <v>1587</v>
      </c>
      <c r="E3998" s="1" t="s">
        <v>3461</v>
      </c>
      <c r="F3998" s="1" t="s">
        <v>3472</v>
      </c>
      <c r="G3998" s="1">
        <v>363.64</v>
      </c>
      <c r="H3998" s="1">
        <v>6</v>
      </c>
      <c r="I3998" s="1">
        <f>Sales[[#This Row],[Selling Price]]*H3998</f>
        <v>2181.84</v>
      </c>
      <c r="J3998" s="1">
        <f>VLOOKUP(Sales[[#This Row],[Product ID]],Products[],4,0)</f>
        <v>704.91</v>
      </c>
      <c r="K3998" s="1">
        <f>Sales[[#This Row],[Total Sales]]-Sales[[#This Row],[Cost price]]</f>
        <v>1476.9300000000003</v>
      </c>
      <c r="L3998" s="1" t="str">
        <f>TEXT(Sales[[#This Row],[Date and Time]],"dddd")</f>
        <v>Thursday</v>
      </c>
      <c r="M3998" s="1" t="str">
        <f>TEXT(Sales[[#This Row],[Date and Time]],"mm")</f>
        <v>04</v>
      </c>
      <c r="N3998" s="10" t="str">
        <f>TEXT(Sales[[#This Row],[Date and Time]],"mmmm")</f>
        <v>April</v>
      </c>
    </row>
    <row r="3999" spans="1:14" x14ac:dyDescent="0.3">
      <c r="A3999" s="1" t="s">
        <v>7467</v>
      </c>
      <c r="B3999" s="2">
        <v>45394.408263888887</v>
      </c>
      <c r="C3999" s="1" t="s">
        <v>3346</v>
      </c>
      <c r="D3999" s="1" t="s">
        <v>3072</v>
      </c>
      <c r="E3999" s="1" t="s">
        <v>3461</v>
      </c>
      <c r="F3999" s="1" t="s">
        <v>3469</v>
      </c>
      <c r="G3999" s="1">
        <v>1002.3</v>
      </c>
      <c r="H3999" s="1">
        <v>1</v>
      </c>
      <c r="I3999" s="1">
        <f>Sales[[#This Row],[Selling Price]]*H3999</f>
        <v>1002.3</v>
      </c>
      <c r="J3999" s="1">
        <f>VLOOKUP(Sales[[#This Row],[Product ID]],Products[],4,0)</f>
        <v>171.16</v>
      </c>
      <c r="K3999" s="1">
        <f>Sales[[#This Row],[Total Sales]]-Sales[[#This Row],[Cost price]]</f>
        <v>831.14</v>
      </c>
      <c r="L3999" s="1" t="str">
        <f>TEXT(Sales[[#This Row],[Date and Time]],"dddd")</f>
        <v>Friday</v>
      </c>
      <c r="M3999" s="1" t="str">
        <f>TEXT(Sales[[#This Row],[Date and Time]],"mm")</f>
        <v>04</v>
      </c>
      <c r="N3999" s="10" t="str">
        <f>TEXT(Sales[[#This Row],[Date and Time]],"mmmm")</f>
        <v>April</v>
      </c>
    </row>
    <row r="4000" spans="1:14" x14ac:dyDescent="0.3">
      <c r="A4000" s="1" t="s">
        <v>7468</v>
      </c>
      <c r="B4000" s="2">
        <v>45517.646516203706</v>
      </c>
      <c r="C4000" s="1" t="s">
        <v>3276</v>
      </c>
      <c r="D4000" s="1" t="s">
        <v>963</v>
      </c>
      <c r="E4000" s="1" t="s">
        <v>3466</v>
      </c>
      <c r="F4000" s="1" t="s">
        <v>3472</v>
      </c>
      <c r="G4000" s="1">
        <v>1765.44</v>
      </c>
      <c r="H4000" s="1">
        <v>7</v>
      </c>
      <c r="I4000" s="1">
        <f>Sales[[#This Row],[Selling Price]]*H4000</f>
        <v>12358.08</v>
      </c>
      <c r="J4000" s="1">
        <f>VLOOKUP(Sales[[#This Row],[Product ID]],Products[],4,0)</f>
        <v>736.41</v>
      </c>
      <c r="K4000" s="1">
        <f>Sales[[#This Row],[Total Sales]]-Sales[[#This Row],[Cost price]]</f>
        <v>11621.67</v>
      </c>
      <c r="L4000" s="1" t="str">
        <f>TEXT(Sales[[#This Row],[Date and Time]],"dddd")</f>
        <v>Tuesday</v>
      </c>
      <c r="M4000" s="1" t="str">
        <f>TEXT(Sales[[#This Row],[Date and Time]],"mm")</f>
        <v>08</v>
      </c>
      <c r="N4000" s="10" t="str">
        <f>TEXT(Sales[[#This Row],[Date and Time]],"mmmm")</f>
        <v>August</v>
      </c>
    </row>
    <row r="4001" spans="1:14" x14ac:dyDescent="0.3">
      <c r="A4001" s="1" t="s">
        <v>7469</v>
      </c>
      <c r="B4001" s="2">
        <v>45372.719560185185</v>
      </c>
      <c r="C4001" s="1" t="s">
        <v>3410</v>
      </c>
      <c r="D4001" s="1" t="s">
        <v>615</v>
      </c>
      <c r="E4001" s="1" t="s">
        <v>3479</v>
      </c>
      <c r="F4001" s="1" t="s">
        <v>3472</v>
      </c>
      <c r="G4001" s="1">
        <v>1616.07</v>
      </c>
      <c r="H4001" s="1">
        <v>10</v>
      </c>
      <c r="I4001" s="1">
        <f>Sales[[#This Row],[Selling Price]]*H4001</f>
        <v>16160.699999999999</v>
      </c>
      <c r="J4001" s="1">
        <f>VLOOKUP(Sales[[#This Row],[Product ID]],Products[],4,0)</f>
        <v>152.68</v>
      </c>
      <c r="K4001" s="1">
        <f>Sales[[#This Row],[Total Sales]]-Sales[[#This Row],[Cost price]]</f>
        <v>16008.019999999999</v>
      </c>
      <c r="L4001" s="1" t="str">
        <f>TEXT(Sales[[#This Row],[Date and Time]],"dddd")</f>
        <v>Thursday</v>
      </c>
      <c r="M4001" s="1" t="str">
        <f>TEXT(Sales[[#This Row],[Date and Time]],"mm")</f>
        <v>03</v>
      </c>
      <c r="N4001" s="10" t="str">
        <f>TEXT(Sales[[#This Row],[Date and Time]],"mmmm")</f>
        <v>March</v>
      </c>
    </row>
    <row r="4002" spans="1:14" x14ac:dyDescent="0.3">
      <c r="A4002" s="1" t="s">
        <v>7470</v>
      </c>
      <c r="B4002" s="2">
        <v>45417.186874999999</v>
      </c>
      <c r="C4002" s="1" t="s">
        <v>3276</v>
      </c>
      <c r="D4002" s="1" t="s">
        <v>1784</v>
      </c>
      <c r="E4002" s="1" t="s">
        <v>3471</v>
      </c>
      <c r="F4002" s="1" t="s">
        <v>3472</v>
      </c>
      <c r="G4002" s="1">
        <v>1764.53</v>
      </c>
      <c r="H4002" s="1">
        <v>6</v>
      </c>
      <c r="I4002" s="1">
        <f>Sales[[#This Row],[Selling Price]]*H4002</f>
        <v>10587.18</v>
      </c>
      <c r="J4002" s="1">
        <f>VLOOKUP(Sales[[#This Row],[Product ID]],Products[],4,0)</f>
        <v>736.41</v>
      </c>
      <c r="K4002" s="1">
        <f>Sales[[#This Row],[Total Sales]]-Sales[[#This Row],[Cost price]]</f>
        <v>9850.77</v>
      </c>
      <c r="L4002" s="1" t="str">
        <f>TEXT(Sales[[#This Row],[Date and Time]],"dddd")</f>
        <v>Sunday</v>
      </c>
      <c r="M4002" s="1" t="str">
        <f>TEXT(Sales[[#This Row],[Date and Time]],"mm")</f>
        <v>05</v>
      </c>
      <c r="N4002" s="10" t="str">
        <f>TEXT(Sales[[#This Row],[Date and Time]],"mmmm")</f>
        <v>May</v>
      </c>
    </row>
    <row r="4003" spans="1:14" x14ac:dyDescent="0.3">
      <c r="A4003" s="1" t="s">
        <v>7471</v>
      </c>
      <c r="B4003" s="2">
        <v>45576.103136574071</v>
      </c>
      <c r="C4003" s="1" t="s">
        <v>3427</v>
      </c>
      <c r="D4003" s="1" t="s">
        <v>2601</v>
      </c>
      <c r="E4003" s="1" t="s">
        <v>3479</v>
      </c>
      <c r="F4003" s="1" t="s">
        <v>3467</v>
      </c>
      <c r="G4003" s="1">
        <v>37.75</v>
      </c>
      <c r="H4003" s="1">
        <v>4</v>
      </c>
      <c r="I4003" s="1">
        <f>Sales[[#This Row],[Selling Price]]*H4003</f>
        <v>151</v>
      </c>
      <c r="J4003" s="1">
        <f>VLOOKUP(Sales[[#This Row],[Product ID]],Products[],4,0)</f>
        <v>348.26</v>
      </c>
      <c r="K4003" s="1">
        <f>Sales[[#This Row],[Total Sales]]-Sales[[#This Row],[Cost price]]</f>
        <v>-197.26</v>
      </c>
      <c r="L4003" s="1" t="str">
        <f>TEXT(Sales[[#This Row],[Date and Time]],"dddd")</f>
        <v>Friday</v>
      </c>
      <c r="M4003" s="1" t="str">
        <f>TEXT(Sales[[#This Row],[Date and Time]],"mm")</f>
        <v>10</v>
      </c>
      <c r="N4003" s="10" t="str">
        <f>TEXT(Sales[[#This Row],[Date and Time]],"mmmm")</f>
        <v>October</v>
      </c>
    </row>
    <row r="4004" spans="1:14" x14ac:dyDescent="0.3">
      <c r="A4004" s="1" t="s">
        <v>7472</v>
      </c>
      <c r="B4004" s="2">
        <v>45582.362407407411</v>
      </c>
      <c r="C4004" s="1" t="s">
        <v>3346</v>
      </c>
      <c r="D4004" s="1" t="s">
        <v>3046</v>
      </c>
      <c r="E4004" s="1" t="s">
        <v>3464</v>
      </c>
      <c r="F4004" s="1" t="s">
        <v>3469</v>
      </c>
      <c r="G4004" s="1">
        <v>76.53</v>
      </c>
      <c r="H4004" s="1">
        <v>5</v>
      </c>
      <c r="I4004" s="1">
        <f>Sales[[#This Row],[Selling Price]]*H4004</f>
        <v>382.65</v>
      </c>
      <c r="J4004" s="1">
        <f>VLOOKUP(Sales[[#This Row],[Product ID]],Products[],4,0)</f>
        <v>171.16</v>
      </c>
      <c r="K4004" s="1">
        <f>Sales[[#This Row],[Total Sales]]-Sales[[#This Row],[Cost price]]</f>
        <v>211.48999999999998</v>
      </c>
      <c r="L4004" s="1" t="str">
        <f>TEXT(Sales[[#This Row],[Date and Time]],"dddd")</f>
        <v>Thursday</v>
      </c>
      <c r="M4004" s="1" t="str">
        <f>TEXT(Sales[[#This Row],[Date and Time]],"mm")</f>
        <v>10</v>
      </c>
      <c r="N4004" s="10" t="str">
        <f>TEXT(Sales[[#This Row],[Date and Time]],"mmmm")</f>
        <v>October</v>
      </c>
    </row>
    <row r="4005" spans="1:14" x14ac:dyDescent="0.3">
      <c r="A4005" s="1" t="s">
        <v>7473</v>
      </c>
      <c r="B4005" s="2">
        <v>45400.813402777778</v>
      </c>
      <c r="C4005" s="1" t="s">
        <v>3324</v>
      </c>
      <c r="D4005" s="1" t="s">
        <v>1863</v>
      </c>
      <c r="E4005" s="1" t="s">
        <v>3461</v>
      </c>
      <c r="F4005" s="1" t="s">
        <v>3472</v>
      </c>
      <c r="G4005" s="1">
        <v>1588.65</v>
      </c>
      <c r="H4005" s="1">
        <v>6</v>
      </c>
      <c r="I4005" s="1">
        <f>Sales[[#This Row],[Selling Price]]*H4005</f>
        <v>9531.9000000000015</v>
      </c>
      <c r="J4005" s="1">
        <f>VLOOKUP(Sales[[#This Row],[Product ID]],Products[],4,0)</f>
        <v>427.85</v>
      </c>
      <c r="K4005" s="1">
        <f>Sales[[#This Row],[Total Sales]]-Sales[[#This Row],[Cost price]]</f>
        <v>9104.0500000000011</v>
      </c>
      <c r="L4005" s="1" t="str">
        <f>TEXT(Sales[[#This Row],[Date and Time]],"dddd")</f>
        <v>Thursday</v>
      </c>
      <c r="M4005" s="1" t="str">
        <f>TEXT(Sales[[#This Row],[Date and Time]],"mm")</f>
        <v>04</v>
      </c>
      <c r="N4005" s="10" t="str">
        <f>TEXT(Sales[[#This Row],[Date and Time]],"mmmm")</f>
        <v>April</v>
      </c>
    </row>
    <row r="4006" spans="1:14" x14ac:dyDescent="0.3">
      <c r="A4006" s="1" t="s">
        <v>7474</v>
      </c>
      <c r="B4006" s="2">
        <v>45372.689409722225</v>
      </c>
      <c r="C4006" s="1" t="s">
        <v>3442</v>
      </c>
      <c r="D4006" s="1" t="s">
        <v>423</v>
      </c>
      <c r="E4006" s="1" t="s">
        <v>3471</v>
      </c>
      <c r="F4006" s="1" t="s">
        <v>3469</v>
      </c>
      <c r="G4006" s="1">
        <v>214.86</v>
      </c>
      <c r="H4006" s="1">
        <v>3</v>
      </c>
      <c r="I4006" s="1">
        <f>Sales[[#This Row],[Selling Price]]*H4006</f>
        <v>644.58000000000004</v>
      </c>
      <c r="J4006" s="1">
        <f>VLOOKUP(Sales[[#This Row],[Product ID]],Products[],4,0)</f>
        <v>532.16999999999996</v>
      </c>
      <c r="K4006" s="1">
        <f>Sales[[#This Row],[Total Sales]]-Sales[[#This Row],[Cost price]]</f>
        <v>112.41000000000008</v>
      </c>
      <c r="L4006" s="1" t="str">
        <f>TEXT(Sales[[#This Row],[Date and Time]],"dddd")</f>
        <v>Thursday</v>
      </c>
      <c r="M4006" s="1" t="str">
        <f>TEXT(Sales[[#This Row],[Date and Time]],"mm")</f>
        <v>03</v>
      </c>
      <c r="N4006" s="10" t="str">
        <f>TEXT(Sales[[#This Row],[Date and Time]],"mmmm")</f>
        <v>March</v>
      </c>
    </row>
    <row r="4007" spans="1:14" x14ac:dyDescent="0.3">
      <c r="A4007" s="1" t="s">
        <v>7475</v>
      </c>
      <c r="B4007" s="2">
        <v>45390.565960648149</v>
      </c>
      <c r="C4007" s="1" t="s">
        <v>3330</v>
      </c>
      <c r="D4007" s="1" t="s">
        <v>881</v>
      </c>
      <c r="E4007" s="1" t="s">
        <v>3466</v>
      </c>
      <c r="F4007" s="1" t="s">
        <v>3472</v>
      </c>
      <c r="G4007" s="1">
        <v>562.9</v>
      </c>
      <c r="H4007" s="1">
        <v>1</v>
      </c>
      <c r="I4007" s="1">
        <f>Sales[[#This Row],[Selling Price]]*H4007</f>
        <v>562.9</v>
      </c>
      <c r="J4007" s="1">
        <f>VLOOKUP(Sales[[#This Row],[Product ID]],Products[],4,0)</f>
        <v>368.23</v>
      </c>
      <c r="K4007" s="1">
        <f>Sales[[#This Row],[Total Sales]]-Sales[[#This Row],[Cost price]]</f>
        <v>194.66999999999996</v>
      </c>
      <c r="L4007" s="1" t="str">
        <f>TEXT(Sales[[#This Row],[Date and Time]],"dddd")</f>
        <v>Monday</v>
      </c>
      <c r="M4007" s="1" t="str">
        <f>TEXT(Sales[[#This Row],[Date and Time]],"mm")</f>
        <v>04</v>
      </c>
      <c r="N4007" s="10" t="str">
        <f>TEXT(Sales[[#This Row],[Date and Time]],"mmmm")</f>
        <v>April</v>
      </c>
    </row>
    <row r="4008" spans="1:14" x14ac:dyDescent="0.3">
      <c r="A4008" s="1" t="s">
        <v>7476</v>
      </c>
      <c r="B4008" s="2">
        <v>45471.768738425926</v>
      </c>
      <c r="C4008" s="1" t="s">
        <v>3266</v>
      </c>
      <c r="D4008" s="1" t="s">
        <v>980</v>
      </c>
      <c r="E4008" s="1" t="s">
        <v>3479</v>
      </c>
      <c r="F4008" s="1" t="s">
        <v>3472</v>
      </c>
      <c r="G4008" s="1">
        <v>1227.27</v>
      </c>
      <c r="H4008" s="1">
        <v>5</v>
      </c>
      <c r="I4008" s="1">
        <f>Sales[[#This Row],[Selling Price]]*H4008</f>
        <v>6136.35</v>
      </c>
      <c r="J4008" s="1">
        <f>VLOOKUP(Sales[[#This Row],[Product ID]],Products[],4,0)</f>
        <v>42.41</v>
      </c>
      <c r="K4008" s="1">
        <f>Sales[[#This Row],[Total Sales]]-Sales[[#This Row],[Cost price]]</f>
        <v>6093.9400000000005</v>
      </c>
      <c r="L4008" s="1" t="str">
        <f>TEXT(Sales[[#This Row],[Date and Time]],"dddd")</f>
        <v>Friday</v>
      </c>
      <c r="M4008" s="1" t="str">
        <f>TEXT(Sales[[#This Row],[Date and Time]],"mm")</f>
        <v>06</v>
      </c>
      <c r="N4008" s="10" t="str">
        <f>TEXT(Sales[[#This Row],[Date and Time]],"mmmm")</f>
        <v>June</v>
      </c>
    </row>
    <row r="4009" spans="1:14" x14ac:dyDescent="0.3">
      <c r="A4009" s="1" t="s">
        <v>7477</v>
      </c>
      <c r="B4009" s="2">
        <v>45545.280138888891</v>
      </c>
      <c r="C4009" s="1" t="s">
        <v>3432</v>
      </c>
      <c r="D4009" s="1" t="s">
        <v>2512</v>
      </c>
      <c r="E4009" s="1" t="s">
        <v>3464</v>
      </c>
      <c r="F4009" s="1" t="s">
        <v>3469</v>
      </c>
      <c r="G4009" s="1">
        <v>439.18</v>
      </c>
      <c r="H4009" s="1">
        <v>8</v>
      </c>
      <c r="I4009" s="1">
        <f>Sales[[#This Row],[Selling Price]]*H4009</f>
        <v>3513.44</v>
      </c>
      <c r="J4009" s="1">
        <f>VLOOKUP(Sales[[#This Row],[Product ID]],Products[],4,0)</f>
        <v>221.06</v>
      </c>
      <c r="K4009" s="1">
        <f>Sales[[#This Row],[Total Sales]]-Sales[[#This Row],[Cost price]]</f>
        <v>3292.38</v>
      </c>
      <c r="L4009" s="1" t="str">
        <f>TEXT(Sales[[#This Row],[Date and Time]],"dddd")</f>
        <v>Tuesday</v>
      </c>
      <c r="M4009" s="1" t="str">
        <f>TEXT(Sales[[#This Row],[Date and Time]],"mm")</f>
        <v>09</v>
      </c>
      <c r="N4009" s="10" t="str">
        <f>TEXT(Sales[[#This Row],[Date and Time]],"mmmm")</f>
        <v>September</v>
      </c>
    </row>
    <row r="4010" spans="1:14" x14ac:dyDescent="0.3">
      <c r="A4010" s="1" t="s">
        <v>7478</v>
      </c>
      <c r="B4010" s="2">
        <v>45470.914814814816</v>
      </c>
      <c r="C4010" s="1" t="s">
        <v>3372</v>
      </c>
      <c r="D4010" s="1" t="s">
        <v>2801</v>
      </c>
      <c r="E4010" s="1" t="s">
        <v>3464</v>
      </c>
      <c r="F4010" s="1" t="s">
        <v>3469</v>
      </c>
      <c r="G4010" s="1">
        <v>77.069999999999993</v>
      </c>
      <c r="H4010" s="1">
        <v>6</v>
      </c>
      <c r="I4010" s="1">
        <f>Sales[[#This Row],[Selling Price]]*H4010</f>
        <v>462.41999999999996</v>
      </c>
      <c r="J4010" s="1">
        <f>VLOOKUP(Sales[[#This Row],[Product ID]],Products[],4,0)</f>
        <v>415.38</v>
      </c>
      <c r="K4010" s="1">
        <f>Sales[[#This Row],[Total Sales]]-Sales[[#This Row],[Cost price]]</f>
        <v>47.039999999999964</v>
      </c>
      <c r="L4010" s="1" t="str">
        <f>TEXT(Sales[[#This Row],[Date and Time]],"dddd")</f>
        <v>Thursday</v>
      </c>
      <c r="M4010" s="1" t="str">
        <f>TEXT(Sales[[#This Row],[Date and Time]],"mm")</f>
        <v>06</v>
      </c>
      <c r="N4010" s="10" t="str">
        <f>TEXT(Sales[[#This Row],[Date and Time]],"mmmm")</f>
        <v>June</v>
      </c>
    </row>
    <row r="4011" spans="1:14" x14ac:dyDescent="0.3">
      <c r="A4011" s="1" t="s">
        <v>7479</v>
      </c>
      <c r="B4011" s="2">
        <v>45468.384652777779</v>
      </c>
      <c r="C4011" s="1" t="s">
        <v>3341</v>
      </c>
      <c r="D4011" s="1" t="s">
        <v>2092</v>
      </c>
      <c r="E4011" s="1" t="s">
        <v>3464</v>
      </c>
      <c r="F4011" s="1" t="s">
        <v>3472</v>
      </c>
      <c r="G4011" s="1">
        <v>1511.73</v>
      </c>
      <c r="H4011" s="1">
        <v>10</v>
      </c>
      <c r="I4011" s="1">
        <f>Sales[[#This Row],[Selling Price]]*H4011</f>
        <v>15117.3</v>
      </c>
      <c r="J4011" s="1">
        <f>VLOOKUP(Sales[[#This Row],[Product ID]],Products[],4,0)</f>
        <v>77.61</v>
      </c>
      <c r="K4011" s="1">
        <f>Sales[[#This Row],[Total Sales]]-Sales[[#This Row],[Cost price]]</f>
        <v>15039.689999999999</v>
      </c>
      <c r="L4011" s="1" t="str">
        <f>TEXT(Sales[[#This Row],[Date and Time]],"dddd")</f>
        <v>Tuesday</v>
      </c>
      <c r="M4011" s="1" t="str">
        <f>TEXT(Sales[[#This Row],[Date and Time]],"mm")</f>
        <v>06</v>
      </c>
      <c r="N4011" s="10" t="str">
        <f>TEXT(Sales[[#This Row],[Date and Time]],"mmmm")</f>
        <v>June</v>
      </c>
    </row>
    <row r="4012" spans="1:14" x14ac:dyDescent="0.3">
      <c r="A4012" s="1" t="s">
        <v>7480</v>
      </c>
      <c r="B4012" s="2">
        <v>45379.602303240739</v>
      </c>
      <c r="C4012" s="1" t="s">
        <v>3431</v>
      </c>
      <c r="D4012" s="1" t="s">
        <v>1001</v>
      </c>
      <c r="E4012" s="1" t="s">
        <v>3464</v>
      </c>
      <c r="F4012" s="1" t="s">
        <v>3469</v>
      </c>
      <c r="G4012" s="1">
        <v>1640.75</v>
      </c>
      <c r="H4012" s="1">
        <v>7</v>
      </c>
      <c r="I4012" s="1">
        <f>Sales[[#This Row],[Selling Price]]*H4012</f>
        <v>11485.25</v>
      </c>
      <c r="J4012" s="1">
        <f>VLOOKUP(Sales[[#This Row],[Product ID]],Products[],4,0)</f>
        <v>750.55</v>
      </c>
      <c r="K4012" s="1">
        <f>Sales[[#This Row],[Total Sales]]-Sales[[#This Row],[Cost price]]</f>
        <v>10734.7</v>
      </c>
      <c r="L4012" s="1" t="str">
        <f>TEXT(Sales[[#This Row],[Date and Time]],"dddd")</f>
        <v>Thursday</v>
      </c>
      <c r="M4012" s="1" t="str">
        <f>TEXT(Sales[[#This Row],[Date and Time]],"mm")</f>
        <v>03</v>
      </c>
      <c r="N4012" s="10" t="str">
        <f>TEXT(Sales[[#This Row],[Date and Time]],"mmmm")</f>
        <v>March</v>
      </c>
    </row>
    <row r="4013" spans="1:14" x14ac:dyDescent="0.3">
      <c r="A4013" s="1" t="s">
        <v>7481</v>
      </c>
      <c r="B4013" s="2">
        <v>45475.143969907411</v>
      </c>
      <c r="C4013" s="1" t="s">
        <v>3293</v>
      </c>
      <c r="D4013" s="1" t="s">
        <v>3118</v>
      </c>
      <c r="E4013" s="1" t="s">
        <v>3464</v>
      </c>
      <c r="F4013" s="1" t="s">
        <v>3476</v>
      </c>
      <c r="G4013" s="1">
        <v>539.29</v>
      </c>
      <c r="H4013" s="1">
        <v>10</v>
      </c>
      <c r="I4013" s="1">
        <f>Sales[[#This Row],[Selling Price]]*H4013</f>
        <v>5392.9</v>
      </c>
      <c r="J4013" s="1">
        <f>VLOOKUP(Sales[[#This Row],[Product ID]],Products[],4,0)</f>
        <v>174.99</v>
      </c>
      <c r="K4013" s="1">
        <f>Sales[[#This Row],[Total Sales]]-Sales[[#This Row],[Cost price]]</f>
        <v>5217.91</v>
      </c>
      <c r="L4013" s="1" t="str">
        <f>TEXT(Sales[[#This Row],[Date and Time]],"dddd")</f>
        <v>Tuesday</v>
      </c>
      <c r="M4013" s="1" t="str">
        <f>TEXT(Sales[[#This Row],[Date and Time]],"mm")</f>
        <v>07</v>
      </c>
      <c r="N4013" s="10" t="str">
        <f>TEXT(Sales[[#This Row],[Date and Time]],"mmmm")</f>
        <v>July</v>
      </c>
    </row>
    <row r="4014" spans="1:14" x14ac:dyDescent="0.3">
      <c r="A4014" s="1" t="s">
        <v>7482</v>
      </c>
      <c r="B4014" s="2">
        <v>45518.126898148148</v>
      </c>
      <c r="C4014" s="1" t="s">
        <v>3355</v>
      </c>
      <c r="D4014" s="1" t="s">
        <v>2871</v>
      </c>
      <c r="E4014" s="1" t="s">
        <v>3466</v>
      </c>
      <c r="F4014" s="1" t="s">
        <v>3462</v>
      </c>
      <c r="G4014" s="1">
        <v>1234.21</v>
      </c>
      <c r="H4014" s="1">
        <v>7</v>
      </c>
      <c r="I4014" s="1">
        <f>Sales[[#This Row],[Selling Price]]*H4014</f>
        <v>8639.4700000000012</v>
      </c>
      <c r="J4014" s="1">
        <f>VLOOKUP(Sales[[#This Row],[Product ID]],Products[],4,0)</f>
        <v>889.08</v>
      </c>
      <c r="K4014" s="1">
        <f>Sales[[#This Row],[Total Sales]]-Sales[[#This Row],[Cost price]]</f>
        <v>7750.3900000000012</v>
      </c>
      <c r="L4014" s="1" t="str">
        <f>TEXT(Sales[[#This Row],[Date and Time]],"dddd")</f>
        <v>Wednesday</v>
      </c>
      <c r="M4014" s="1" t="str">
        <f>TEXT(Sales[[#This Row],[Date and Time]],"mm")</f>
        <v>08</v>
      </c>
      <c r="N4014" s="10" t="str">
        <f>TEXT(Sales[[#This Row],[Date and Time]],"mmmm")</f>
        <v>August</v>
      </c>
    </row>
    <row r="4015" spans="1:14" x14ac:dyDescent="0.3">
      <c r="A4015" s="1" t="s">
        <v>7483</v>
      </c>
      <c r="B4015" s="2">
        <v>45597.146458333336</v>
      </c>
      <c r="C4015" s="1" t="s">
        <v>3378</v>
      </c>
      <c r="D4015" s="1" t="s">
        <v>1500</v>
      </c>
      <c r="E4015" s="1" t="s">
        <v>3479</v>
      </c>
      <c r="F4015" s="1" t="s">
        <v>3472</v>
      </c>
      <c r="G4015" s="1">
        <v>1216.8900000000001</v>
      </c>
      <c r="H4015" s="1">
        <v>8</v>
      </c>
      <c r="I4015" s="1">
        <f>Sales[[#This Row],[Selling Price]]*H4015</f>
        <v>9735.1200000000008</v>
      </c>
      <c r="J4015" s="1">
        <f>VLOOKUP(Sales[[#This Row],[Product ID]],Products[],4,0)</f>
        <v>358.25</v>
      </c>
      <c r="K4015" s="1">
        <f>Sales[[#This Row],[Total Sales]]-Sales[[#This Row],[Cost price]]</f>
        <v>9376.8700000000008</v>
      </c>
      <c r="L4015" s="1" t="str">
        <f>TEXT(Sales[[#This Row],[Date and Time]],"dddd")</f>
        <v>Friday</v>
      </c>
      <c r="M4015" s="1" t="str">
        <f>TEXT(Sales[[#This Row],[Date and Time]],"mm")</f>
        <v>11</v>
      </c>
      <c r="N4015" s="10" t="str">
        <f>TEXT(Sales[[#This Row],[Date and Time]],"mmmm")</f>
        <v>November</v>
      </c>
    </row>
    <row r="4016" spans="1:14" x14ac:dyDescent="0.3">
      <c r="A4016" s="1" t="s">
        <v>7484</v>
      </c>
      <c r="B4016" s="2">
        <v>45528.259340277778</v>
      </c>
      <c r="C4016" s="1" t="s">
        <v>3298</v>
      </c>
      <c r="D4016" s="1" t="s">
        <v>2675</v>
      </c>
      <c r="E4016" s="1" t="s">
        <v>3479</v>
      </c>
      <c r="F4016" s="1" t="s">
        <v>3462</v>
      </c>
      <c r="G4016" s="1">
        <v>104.32</v>
      </c>
      <c r="H4016" s="1">
        <v>4</v>
      </c>
      <c r="I4016" s="1">
        <f>Sales[[#This Row],[Selling Price]]*H4016</f>
        <v>417.28</v>
      </c>
      <c r="J4016" s="1">
        <f>VLOOKUP(Sales[[#This Row],[Product ID]],Products[],4,0)</f>
        <v>965.14</v>
      </c>
      <c r="K4016" s="1">
        <f>Sales[[#This Row],[Total Sales]]-Sales[[#This Row],[Cost price]]</f>
        <v>-547.86</v>
      </c>
      <c r="L4016" s="1" t="str">
        <f>TEXT(Sales[[#This Row],[Date and Time]],"dddd")</f>
        <v>Saturday</v>
      </c>
      <c r="M4016" s="1" t="str">
        <f>TEXT(Sales[[#This Row],[Date and Time]],"mm")</f>
        <v>08</v>
      </c>
      <c r="N4016" s="10" t="str">
        <f>TEXT(Sales[[#This Row],[Date and Time]],"mmmm")</f>
        <v>August</v>
      </c>
    </row>
    <row r="4017" spans="1:14" x14ac:dyDescent="0.3">
      <c r="A4017" s="1" t="s">
        <v>7485</v>
      </c>
      <c r="B4017" s="2">
        <v>45473.909155092595</v>
      </c>
      <c r="C4017" s="1" t="s">
        <v>3431</v>
      </c>
      <c r="D4017" s="1" t="s">
        <v>2381</v>
      </c>
      <c r="E4017" s="1" t="s">
        <v>3466</v>
      </c>
      <c r="F4017" s="1" t="s">
        <v>3472</v>
      </c>
      <c r="G4017" s="1">
        <v>1728.47</v>
      </c>
      <c r="H4017" s="1">
        <v>8</v>
      </c>
      <c r="I4017" s="1">
        <f>Sales[[#This Row],[Selling Price]]*H4017</f>
        <v>13827.76</v>
      </c>
      <c r="J4017" s="1">
        <f>VLOOKUP(Sales[[#This Row],[Product ID]],Products[],4,0)</f>
        <v>750.55</v>
      </c>
      <c r="K4017" s="1">
        <f>Sales[[#This Row],[Total Sales]]-Sales[[#This Row],[Cost price]]</f>
        <v>13077.210000000001</v>
      </c>
      <c r="L4017" s="1" t="str">
        <f>TEXT(Sales[[#This Row],[Date and Time]],"dddd")</f>
        <v>Sunday</v>
      </c>
      <c r="M4017" s="1" t="str">
        <f>TEXT(Sales[[#This Row],[Date and Time]],"mm")</f>
        <v>06</v>
      </c>
      <c r="N4017" s="10" t="str">
        <f>TEXT(Sales[[#This Row],[Date and Time]],"mmmm")</f>
        <v>June</v>
      </c>
    </row>
    <row r="4018" spans="1:14" x14ac:dyDescent="0.3">
      <c r="A4018" s="1" t="s">
        <v>7486</v>
      </c>
      <c r="B4018" s="2">
        <v>45540.750358796293</v>
      </c>
      <c r="C4018" s="1" t="s">
        <v>3357</v>
      </c>
      <c r="D4018" s="1" t="s">
        <v>3014</v>
      </c>
      <c r="E4018" s="1" t="s">
        <v>3464</v>
      </c>
      <c r="F4018" s="1" t="s">
        <v>3472</v>
      </c>
      <c r="G4018" s="1">
        <v>965.46</v>
      </c>
      <c r="H4018" s="1">
        <v>3</v>
      </c>
      <c r="I4018" s="1">
        <f>Sales[[#This Row],[Selling Price]]*H4018</f>
        <v>2896.38</v>
      </c>
      <c r="J4018" s="1">
        <f>VLOOKUP(Sales[[#This Row],[Product ID]],Products[],4,0)</f>
        <v>305.49</v>
      </c>
      <c r="K4018" s="1">
        <f>Sales[[#This Row],[Total Sales]]-Sales[[#This Row],[Cost price]]</f>
        <v>2590.8900000000003</v>
      </c>
      <c r="L4018" s="1" t="str">
        <f>TEXT(Sales[[#This Row],[Date and Time]],"dddd")</f>
        <v>Thursday</v>
      </c>
      <c r="M4018" s="1" t="str">
        <f>TEXT(Sales[[#This Row],[Date and Time]],"mm")</f>
        <v>09</v>
      </c>
      <c r="N4018" s="10" t="str">
        <f>TEXT(Sales[[#This Row],[Date and Time]],"mmmm")</f>
        <v>September</v>
      </c>
    </row>
    <row r="4019" spans="1:14" x14ac:dyDescent="0.3">
      <c r="A4019" s="1" t="s">
        <v>7487</v>
      </c>
      <c r="B4019" s="2">
        <v>45346.114305555559</v>
      </c>
      <c r="C4019" s="1" t="s">
        <v>3448</v>
      </c>
      <c r="D4019" s="1" t="s">
        <v>1137</v>
      </c>
      <c r="E4019" s="1" t="s">
        <v>3471</v>
      </c>
      <c r="F4019" s="1" t="s">
        <v>3462</v>
      </c>
      <c r="G4019" s="1">
        <v>68.67</v>
      </c>
      <c r="H4019" s="1">
        <v>7</v>
      </c>
      <c r="I4019" s="1">
        <f>Sales[[#This Row],[Selling Price]]*H4019</f>
        <v>480.69</v>
      </c>
      <c r="J4019" s="1">
        <f>VLOOKUP(Sales[[#This Row],[Product ID]],Products[],4,0)</f>
        <v>955.51</v>
      </c>
      <c r="K4019" s="1">
        <f>Sales[[#This Row],[Total Sales]]-Sales[[#This Row],[Cost price]]</f>
        <v>-474.82</v>
      </c>
      <c r="L4019" s="1" t="str">
        <f>TEXT(Sales[[#This Row],[Date and Time]],"dddd")</f>
        <v>Saturday</v>
      </c>
      <c r="M4019" s="1" t="str">
        <f>TEXT(Sales[[#This Row],[Date and Time]],"mm")</f>
        <v>02</v>
      </c>
      <c r="N4019" s="10" t="str">
        <f>TEXT(Sales[[#This Row],[Date and Time]],"mmmm")</f>
        <v>February</v>
      </c>
    </row>
    <row r="4020" spans="1:14" x14ac:dyDescent="0.3">
      <c r="A4020" s="1" t="s">
        <v>7488</v>
      </c>
      <c r="B4020" s="2">
        <v>45349.224606481483</v>
      </c>
      <c r="C4020" s="1" t="s">
        <v>3352</v>
      </c>
      <c r="D4020" s="1" t="s">
        <v>1058</v>
      </c>
      <c r="E4020" s="1" t="s">
        <v>3461</v>
      </c>
      <c r="F4020" s="1" t="s">
        <v>3467</v>
      </c>
      <c r="G4020" s="1">
        <v>269.25</v>
      </c>
      <c r="H4020" s="1">
        <v>2</v>
      </c>
      <c r="I4020" s="1">
        <f>Sales[[#This Row],[Selling Price]]*H4020</f>
        <v>538.5</v>
      </c>
      <c r="J4020" s="1">
        <f>VLOOKUP(Sales[[#This Row],[Product ID]],Products[],4,0)</f>
        <v>404.57</v>
      </c>
      <c r="K4020" s="1">
        <f>Sales[[#This Row],[Total Sales]]-Sales[[#This Row],[Cost price]]</f>
        <v>133.93</v>
      </c>
      <c r="L4020" s="1" t="str">
        <f>TEXT(Sales[[#This Row],[Date and Time]],"dddd")</f>
        <v>Tuesday</v>
      </c>
      <c r="M4020" s="1" t="str">
        <f>TEXT(Sales[[#This Row],[Date and Time]],"mm")</f>
        <v>02</v>
      </c>
      <c r="N4020" s="10" t="str">
        <f>TEXT(Sales[[#This Row],[Date and Time]],"mmmm")</f>
        <v>February</v>
      </c>
    </row>
    <row r="4021" spans="1:14" x14ac:dyDescent="0.3">
      <c r="A4021" s="1" t="s">
        <v>7489</v>
      </c>
      <c r="B4021" s="2">
        <v>45455.517546296294</v>
      </c>
      <c r="C4021" s="1" t="s">
        <v>3257</v>
      </c>
      <c r="D4021" s="1" t="s">
        <v>2583</v>
      </c>
      <c r="E4021" s="1" t="s">
        <v>3471</v>
      </c>
      <c r="F4021" s="1" t="s">
        <v>3462</v>
      </c>
      <c r="G4021" s="1">
        <v>511.88</v>
      </c>
      <c r="H4021" s="1">
        <v>10</v>
      </c>
      <c r="I4021" s="1">
        <f>Sales[[#This Row],[Selling Price]]*H4021</f>
        <v>5118.8</v>
      </c>
      <c r="J4021" s="1">
        <f>VLOOKUP(Sales[[#This Row],[Product ID]],Products[],4,0)</f>
        <v>288.51</v>
      </c>
      <c r="K4021" s="1">
        <f>Sales[[#This Row],[Total Sales]]-Sales[[#This Row],[Cost price]]</f>
        <v>4830.29</v>
      </c>
      <c r="L4021" s="1" t="str">
        <f>TEXT(Sales[[#This Row],[Date and Time]],"dddd")</f>
        <v>Wednesday</v>
      </c>
      <c r="M4021" s="1" t="str">
        <f>TEXT(Sales[[#This Row],[Date and Time]],"mm")</f>
        <v>06</v>
      </c>
      <c r="N4021" s="10" t="str">
        <f>TEXT(Sales[[#This Row],[Date and Time]],"mmmm")</f>
        <v>June</v>
      </c>
    </row>
    <row r="4022" spans="1:14" x14ac:dyDescent="0.3">
      <c r="A4022" s="1" t="s">
        <v>7490</v>
      </c>
      <c r="B4022" s="2">
        <v>45407.522106481483</v>
      </c>
      <c r="C4022" s="1" t="s">
        <v>3398</v>
      </c>
      <c r="D4022" s="1" t="s">
        <v>2485</v>
      </c>
      <c r="E4022" s="1" t="s">
        <v>3479</v>
      </c>
      <c r="F4022" s="1" t="s">
        <v>3469</v>
      </c>
      <c r="G4022" s="1">
        <v>1640.6</v>
      </c>
      <c r="H4022" s="1">
        <v>5</v>
      </c>
      <c r="I4022" s="1">
        <f>Sales[[#This Row],[Selling Price]]*H4022</f>
        <v>8203</v>
      </c>
      <c r="J4022" s="1">
        <f>VLOOKUP(Sales[[#This Row],[Product ID]],Products[],4,0)</f>
        <v>789.58</v>
      </c>
      <c r="K4022" s="1">
        <f>Sales[[#This Row],[Total Sales]]-Sales[[#This Row],[Cost price]]</f>
        <v>7413.42</v>
      </c>
      <c r="L4022" s="1" t="str">
        <f>TEXT(Sales[[#This Row],[Date and Time]],"dddd")</f>
        <v>Thursday</v>
      </c>
      <c r="M4022" s="1" t="str">
        <f>TEXT(Sales[[#This Row],[Date and Time]],"mm")</f>
        <v>04</v>
      </c>
      <c r="N4022" s="10" t="str">
        <f>TEXT(Sales[[#This Row],[Date and Time]],"mmmm")</f>
        <v>April</v>
      </c>
    </row>
    <row r="4023" spans="1:14" x14ac:dyDescent="0.3">
      <c r="A4023" s="1" t="s">
        <v>7491</v>
      </c>
      <c r="B4023" s="2">
        <v>45597.651944444442</v>
      </c>
      <c r="C4023" s="1" t="s">
        <v>3370</v>
      </c>
      <c r="D4023" s="1" t="s">
        <v>1445</v>
      </c>
      <c r="E4023" s="1" t="s">
        <v>3479</v>
      </c>
      <c r="F4023" s="1" t="s">
        <v>3462</v>
      </c>
      <c r="G4023" s="1">
        <v>1602.25</v>
      </c>
      <c r="H4023" s="1">
        <v>8</v>
      </c>
      <c r="I4023" s="1">
        <f>Sales[[#This Row],[Selling Price]]*H4023</f>
        <v>12818</v>
      </c>
      <c r="J4023" s="1">
        <f>VLOOKUP(Sales[[#This Row],[Product ID]],Products[],4,0)</f>
        <v>621.46</v>
      </c>
      <c r="K4023" s="1">
        <f>Sales[[#This Row],[Total Sales]]-Sales[[#This Row],[Cost price]]</f>
        <v>12196.54</v>
      </c>
      <c r="L4023" s="1" t="str">
        <f>TEXT(Sales[[#This Row],[Date and Time]],"dddd")</f>
        <v>Friday</v>
      </c>
      <c r="M4023" s="1" t="str">
        <f>TEXT(Sales[[#This Row],[Date and Time]],"mm")</f>
        <v>11</v>
      </c>
      <c r="N4023" s="10" t="str">
        <f>TEXT(Sales[[#This Row],[Date and Time]],"mmmm")</f>
        <v>November</v>
      </c>
    </row>
    <row r="4024" spans="1:14" x14ac:dyDescent="0.3">
      <c r="A4024" s="1" t="s">
        <v>7492</v>
      </c>
      <c r="B4024" s="2">
        <v>45423.597997685189</v>
      </c>
      <c r="C4024" s="1" t="s">
        <v>3298</v>
      </c>
      <c r="D4024" s="1" t="s">
        <v>2687</v>
      </c>
      <c r="E4024" s="1" t="s">
        <v>3461</v>
      </c>
      <c r="F4024" s="1" t="s">
        <v>3462</v>
      </c>
      <c r="G4024" s="1">
        <v>1988.66</v>
      </c>
      <c r="H4024" s="1">
        <v>8</v>
      </c>
      <c r="I4024" s="1">
        <f>Sales[[#This Row],[Selling Price]]*H4024</f>
        <v>15909.28</v>
      </c>
      <c r="J4024" s="1">
        <f>VLOOKUP(Sales[[#This Row],[Product ID]],Products[],4,0)</f>
        <v>965.14</v>
      </c>
      <c r="K4024" s="1">
        <f>Sales[[#This Row],[Total Sales]]-Sales[[#This Row],[Cost price]]</f>
        <v>14944.140000000001</v>
      </c>
      <c r="L4024" s="1" t="str">
        <f>TEXT(Sales[[#This Row],[Date and Time]],"dddd")</f>
        <v>Saturday</v>
      </c>
      <c r="M4024" s="1" t="str">
        <f>TEXT(Sales[[#This Row],[Date and Time]],"mm")</f>
        <v>05</v>
      </c>
      <c r="N4024" s="10" t="str">
        <f>TEXT(Sales[[#This Row],[Date and Time]],"mmmm")</f>
        <v>May</v>
      </c>
    </row>
    <row r="4025" spans="1:14" x14ac:dyDescent="0.3">
      <c r="A4025" s="1" t="s">
        <v>7493</v>
      </c>
      <c r="B4025" s="2">
        <v>45513.248541666668</v>
      </c>
      <c r="C4025" s="1" t="s">
        <v>3250</v>
      </c>
      <c r="D4025" s="1" t="s">
        <v>2834</v>
      </c>
      <c r="E4025" s="1" t="s">
        <v>3464</v>
      </c>
      <c r="F4025" s="1" t="s">
        <v>3476</v>
      </c>
      <c r="G4025" s="1">
        <v>163.87</v>
      </c>
      <c r="H4025" s="1">
        <v>9</v>
      </c>
      <c r="I4025" s="1">
        <f>Sales[[#This Row],[Selling Price]]*H4025</f>
        <v>1474.83</v>
      </c>
      <c r="J4025" s="1">
        <f>VLOOKUP(Sales[[#This Row],[Product ID]],Products[],4,0)</f>
        <v>114.47</v>
      </c>
      <c r="K4025" s="1">
        <f>Sales[[#This Row],[Total Sales]]-Sales[[#This Row],[Cost price]]</f>
        <v>1360.36</v>
      </c>
      <c r="L4025" s="1" t="str">
        <f>TEXT(Sales[[#This Row],[Date and Time]],"dddd")</f>
        <v>Friday</v>
      </c>
      <c r="M4025" s="1" t="str">
        <f>TEXT(Sales[[#This Row],[Date and Time]],"mm")</f>
        <v>08</v>
      </c>
      <c r="N4025" s="10" t="str">
        <f>TEXT(Sales[[#This Row],[Date and Time]],"mmmm")</f>
        <v>August</v>
      </c>
    </row>
    <row r="4026" spans="1:14" x14ac:dyDescent="0.3">
      <c r="A4026" s="1" t="s">
        <v>7494</v>
      </c>
      <c r="B4026" s="2">
        <v>45396.515763888892</v>
      </c>
      <c r="C4026" s="1" t="s">
        <v>3368</v>
      </c>
      <c r="D4026" s="1" t="s">
        <v>1896</v>
      </c>
      <c r="E4026" s="1" t="s">
        <v>3471</v>
      </c>
      <c r="F4026" s="1" t="s">
        <v>3462</v>
      </c>
      <c r="G4026" s="1">
        <v>117.47</v>
      </c>
      <c r="H4026" s="1">
        <v>10</v>
      </c>
      <c r="I4026" s="1">
        <f>Sales[[#This Row],[Selling Price]]*H4026</f>
        <v>1174.7</v>
      </c>
      <c r="J4026" s="1">
        <f>VLOOKUP(Sales[[#This Row],[Product ID]],Products[],4,0)</f>
        <v>197.58</v>
      </c>
      <c r="K4026" s="1">
        <f>Sales[[#This Row],[Total Sales]]-Sales[[#This Row],[Cost price]]</f>
        <v>977.12</v>
      </c>
      <c r="L4026" s="1" t="str">
        <f>TEXT(Sales[[#This Row],[Date and Time]],"dddd")</f>
        <v>Sunday</v>
      </c>
      <c r="M4026" s="1" t="str">
        <f>TEXT(Sales[[#This Row],[Date and Time]],"mm")</f>
        <v>04</v>
      </c>
      <c r="N4026" s="10" t="str">
        <f>TEXT(Sales[[#This Row],[Date and Time]],"mmmm")</f>
        <v>April</v>
      </c>
    </row>
    <row r="4027" spans="1:14" x14ac:dyDescent="0.3">
      <c r="A4027" s="1" t="s">
        <v>7495</v>
      </c>
      <c r="B4027" s="2">
        <v>45538.719027777777</v>
      </c>
      <c r="C4027" s="1" t="s">
        <v>3301</v>
      </c>
      <c r="D4027" s="1" t="s">
        <v>562</v>
      </c>
      <c r="E4027" s="1" t="s">
        <v>3471</v>
      </c>
      <c r="F4027" s="1" t="s">
        <v>3472</v>
      </c>
      <c r="G4027" s="1">
        <v>1226.5</v>
      </c>
      <c r="H4027" s="1">
        <v>9</v>
      </c>
      <c r="I4027" s="1">
        <f>Sales[[#This Row],[Selling Price]]*H4027</f>
        <v>11038.5</v>
      </c>
      <c r="J4027" s="1">
        <f>VLOOKUP(Sales[[#This Row],[Product ID]],Products[],4,0)</f>
        <v>502.29</v>
      </c>
      <c r="K4027" s="1">
        <f>Sales[[#This Row],[Total Sales]]-Sales[[#This Row],[Cost price]]</f>
        <v>10536.21</v>
      </c>
      <c r="L4027" s="1" t="str">
        <f>TEXT(Sales[[#This Row],[Date and Time]],"dddd")</f>
        <v>Tuesday</v>
      </c>
      <c r="M4027" s="1" t="str">
        <f>TEXT(Sales[[#This Row],[Date and Time]],"mm")</f>
        <v>09</v>
      </c>
      <c r="N4027" s="10" t="str">
        <f>TEXT(Sales[[#This Row],[Date and Time]],"mmmm")</f>
        <v>September</v>
      </c>
    </row>
    <row r="4028" spans="1:14" x14ac:dyDescent="0.3">
      <c r="A4028" s="1" t="s">
        <v>7496</v>
      </c>
      <c r="B4028" s="2">
        <v>45513.43849537037</v>
      </c>
      <c r="C4028" s="1" t="s">
        <v>3234</v>
      </c>
      <c r="D4028" s="1" t="s">
        <v>1666</v>
      </c>
      <c r="E4028" s="1" t="s">
        <v>3479</v>
      </c>
      <c r="F4028" s="1" t="s">
        <v>3476</v>
      </c>
      <c r="G4028" s="1">
        <v>1779.4</v>
      </c>
      <c r="H4028" s="1">
        <v>1</v>
      </c>
      <c r="I4028" s="1">
        <f>Sales[[#This Row],[Selling Price]]*H4028</f>
        <v>1779.4</v>
      </c>
      <c r="J4028" s="1">
        <f>VLOOKUP(Sales[[#This Row],[Product ID]],Products[],4,0)</f>
        <v>851.56</v>
      </c>
      <c r="K4028" s="1">
        <f>Sales[[#This Row],[Total Sales]]-Sales[[#This Row],[Cost price]]</f>
        <v>927.84000000000015</v>
      </c>
      <c r="L4028" s="1" t="str">
        <f>TEXT(Sales[[#This Row],[Date and Time]],"dddd")</f>
        <v>Friday</v>
      </c>
      <c r="M4028" s="1" t="str">
        <f>TEXT(Sales[[#This Row],[Date and Time]],"mm")</f>
        <v>08</v>
      </c>
      <c r="N4028" s="10" t="str">
        <f>TEXT(Sales[[#This Row],[Date and Time]],"mmmm")</f>
        <v>August</v>
      </c>
    </row>
    <row r="4029" spans="1:14" x14ac:dyDescent="0.3">
      <c r="A4029" s="1" t="s">
        <v>7497</v>
      </c>
      <c r="B4029" s="2">
        <v>45407.297418981485</v>
      </c>
      <c r="C4029" s="1" t="s">
        <v>3373</v>
      </c>
      <c r="D4029" s="1" t="s">
        <v>320</v>
      </c>
      <c r="E4029" s="1" t="s">
        <v>3466</v>
      </c>
      <c r="F4029" s="1" t="s">
        <v>3462</v>
      </c>
      <c r="G4029" s="1">
        <v>837.81</v>
      </c>
      <c r="H4029" s="1">
        <v>3</v>
      </c>
      <c r="I4029" s="1">
        <f>Sales[[#This Row],[Selling Price]]*H4029</f>
        <v>2513.4299999999998</v>
      </c>
      <c r="J4029" s="1">
        <f>VLOOKUP(Sales[[#This Row],[Product ID]],Products[],4,0)</f>
        <v>821.86</v>
      </c>
      <c r="K4029" s="1">
        <f>Sales[[#This Row],[Total Sales]]-Sales[[#This Row],[Cost price]]</f>
        <v>1691.5699999999997</v>
      </c>
      <c r="L4029" s="1" t="str">
        <f>TEXT(Sales[[#This Row],[Date and Time]],"dddd")</f>
        <v>Thursday</v>
      </c>
      <c r="M4029" s="1" t="str">
        <f>TEXT(Sales[[#This Row],[Date and Time]],"mm")</f>
        <v>04</v>
      </c>
      <c r="N4029" s="10" t="str">
        <f>TEXT(Sales[[#This Row],[Date and Time]],"mmmm")</f>
        <v>April</v>
      </c>
    </row>
    <row r="4030" spans="1:14" x14ac:dyDescent="0.3">
      <c r="A4030" s="1" t="s">
        <v>7498</v>
      </c>
      <c r="B4030" s="2">
        <v>45525.536562499998</v>
      </c>
      <c r="C4030" s="1" t="s">
        <v>3440</v>
      </c>
      <c r="D4030" s="1" t="s">
        <v>2843</v>
      </c>
      <c r="E4030" s="1" t="s">
        <v>3471</v>
      </c>
      <c r="F4030" s="1" t="s">
        <v>3472</v>
      </c>
      <c r="G4030" s="1">
        <v>1679.29</v>
      </c>
      <c r="H4030" s="1">
        <v>8</v>
      </c>
      <c r="I4030" s="1">
        <f>Sales[[#This Row],[Selling Price]]*H4030</f>
        <v>13434.32</v>
      </c>
      <c r="J4030" s="1">
        <f>VLOOKUP(Sales[[#This Row],[Product ID]],Products[],4,0)</f>
        <v>117.5</v>
      </c>
      <c r="K4030" s="1">
        <f>Sales[[#This Row],[Total Sales]]-Sales[[#This Row],[Cost price]]</f>
        <v>13316.82</v>
      </c>
      <c r="L4030" s="1" t="str">
        <f>TEXT(Sales[[#This Row],[Date and Time]],"dddd")</f>
        <v>Wednesday</v>
      </c>
      <c r="M4030" s="1" t="str">
        <f>TEXT(Sales[[#This Row],[Date and Time]],"mm")</f>
        <v>08</v>
      </c>
      <c r="N4030" s="10" t="str">
        <f>TEXT(Sales[[#This Row],[Date and Time]],"mmmm")</f>
        <v>August</v>
      </c>
    </row>
    <row r="4031" spans="1:14" x14ac:dyDescent="0.3">
      <c r="A4031" s="1" t="s">
        <v>7499</v>
      </c>
      <c r="B4031" s="2">
        <v>45607.630995370368</v>
      </c>
      <c r="C4031" s="1" t="s">
        <v>3330</v>
      </c>
      <c r="D4031" s="1" t="s">
        <v>2880</v>
      </c>
      <c r="E4031" s="1" t="s">
        <v>3479</v>
      </c>
      <c r="F4031" s="1" t="s">
        <v>3476</v>
      </c>
      <c r="G4031" s="1">
        <v>1756.5</v>
      </c>
      <c r="H4031" s="1">
        <v>1</v>
      </c>
      <c r="I4031" s="1">
        <f>Sales[[#This Row],[Selling Price]]*H4031</f>
        <v>1756.5</v>
      </c>
      <c r="J4031" s="1">
        <f>VLOOKUP(Sales[[#This Row],[Product ID]],Products[],4,0)</f>
        <v>368.23</v>
      </c>
      <c r="K4031" s="1">
        <f>Sales[[#This Row],[Total Sales]]-Sales[[#This Row],[Cost price]]</f>
        <v>1388.27</v>
      </c>
      <c r="L4031" s="1" t="str">
        <f>TEXT(Sales[[#This Row],[Date and Time]],"dddd")</f>
        <v>Monday</v>
      </c>
      <c r="M4031" s="1" t="str">
        <f>TEXT(Sales[[#This Row],[Date and Time]],"mm")</f>
        <v>11</v>
      </c>
      <c r="N4031" s="10" t="str">
        <f>TEXT(Sales[[#This Row],[Date and Time]],"mmmm")</f>
        <v>November</v>
      </c>
    </row>
    <row r="4032" spans="1:14" x14ac:dyDescent="0.3">
      <c r="A4032" s="1" t="s">
        <v>7500</v>
      </c>
      <c r="B4032" s="2">
        <v>45596.210405092592</v>
      </c>
      <c r="C4032" s="1" t="s">
        <v>3444</v>
      </c>
      <c r="D4032" s="1" t="s">
        <v>1204</v>
      </c>
      <c r="E4032" s="1" t="s">
        <v>3471</v>
      </c>
      <c r="F4032" s="1" t="s">
        <v>3476</v>
      </c>
      <c r="G4032" s="1">
        <v>1144.8699999999999</v>
      </c>
      <c r="H4032" s="1">
        <v>1</v>
      </c>
      <c r="I4032" s="1">
        <f>Sales[[#This Row],[Selling Price]]*H4032</f>
        <v>1144.8699999999999</v>
      </c>
      <c r="J4032" s="1">
        <f>VLOOKUP(Sales[[#This Row],[Product ID]],Products[],4,0)</f>
        <v>148.63</v>
      </c>
      <c r="K4032" s="1">
        <f>Sales[[#This Row],[Total Sales]]-Sales[[#This Row],[Cost price]]</f>
        <v>996.2399999999999</v>
      </c>
      <c r="L4032" s="1" t="str">
        <f>TEXT(Sales[[#This Row],[Date and Time]],"dddd")</f>
        <v>Thursday</v>
      </c>
      <c r="M4032" s="1" t="str">
        <f>TEXT(Sales[[#This Row],[Date and Time]],"mm")</f>
        <v>10</v>
      </c>
      <c r="N4032" s="10" t="str">
        <f>TEXT(Sales[[#This Row],[Date and Time]],"mmmm")</f>
        <v>October</v>
      </c>
    </row>
    <row r="4033" spans="1:14" x14ac:dyDescent="0.3">
      <c r="A4033" s="1" t="s">
        <v>7501</v>
      </c>
      <c r="B4033" s="2">
        <v>45372.629733796297</v>
      </c>
      <c r="C4033" s="1" t="s">
        <v>3316</v>
      </c>
      <c r="D4033" s="1" t="s">
        <v>3164</v>
      </c>
      <c r="E4033" s="1" t="s">
        <v>3461</v>
      </c>
      <c r="F4033" s="1" t="s">
        <v>3472</v>
      </c>
      <c r="G4033" s="1">
        <v>1755.89</v>
      </c>
      <c r="H4033" s="1">
        <v>6</v>
      </c>
      <c r="I4033" s="1">
        <f>Sales[[#This Row],[Selling Price]]*H4033</f>
        <v>10535.34</v>
      </c>
      <c r="J4033" s="1">
        <f>VLOOKUP(Sales[[#This Row],[Product ID]],Products[],4,0)</f>
        <v>974.22</v>
      </c>
      <c r="K4033" s="1">
        <f>Sales[[#This Row],[Total Sales]]-Sales[[#This Row],[Cost price]]</f>
        <v>9561.1200000000008</v>
      </c>
      <c r="L4033" s="1" t="str">
        <f>TEXT(Sales[[#This Row],[Date and Time]],"dddd")</f>
        <v>Thursday</v>
      </c>
      <c r="M4033" s="1" t="str">
        <f>TEXT(Sales[[#This Row],[Date and Time]],"mm")</f>
        <v>03</v>
      </c>
      <c r="N4033" s="10" t="str">
        <f>TEXT(Sales[[#This Row],[Date and Time]],"mmmm")</f>
        <v>March</v>
      </c>
    </row>
    <row r="4034" spans="1:14" x14ac:dyDescent="0.3">
      <c r="A4034" s="1" t="s">
        <v>7502</v>
      </c>
      <c r="B4034" s="2">
        <v>45559.822418981479</v>
      </c>
      <c r="C4034" s="1" t="s">
        <v>3344</v>
      </c>
      <c r="D4034" s="1" t="s">
        <v>1676</v>
      </c>
      <c r="E4034" s="1" t="s">
        <v>3461</v>
      </c>
      <c r="F4034" s="1" t="s">
        <v>3462</v>
      </c>
      <c r="G4034" s="1">
        <v>1966.73</v>
      </c>
      <c r="H4034" s="1">
        <v>10</v>
      </c>
      <c r="I4034" s="1">
        <f>Sales[[#This Row],[Selling Price]]*H4034</f>
        <v>19667.3</v>
      </c>
      <c r="J4034" s="1">
        <f>VLOOKUP(Sales[[#This Row],[Product ID]],Products[],4,0)</f>
        <v>814.84</v>
      </c>
      <c r="K4034" s="1">
        <f>Sales[[#This Row],[Total Sales]]-Sales[[#This Row],[Cost price]]</f>
        <v>18852.46</v>
      </c>
      <c r="L4034" s="1" t="str">
        <f>TEXT(Sales[[#This Row],[Date and Time]],"dddd")</f>
        <v>Tuesday</v>
      </c>
      <c r="M4034" s="1" t="str">
        <f>TEXT(Sales[[#This Row],[Date and Time]],"mm")</f>
        <v>09</v>
      </c>
      <c r="N4034" s="10" t="str">
        <f>TEXT(Sales[[#This Row],[Date and Time]],"mmmm")</f>
        <v>September</v>
      </c>
    </row>
    <row r="4035" spans="1:14" x14ac:dyDescent="0.3">
      <c r="A4035" s="1" t="s">
        <v>7503</v>
      </c>
      <c r="B4035" s="2">
        <v>45552.133414351854</v>
      </c>
      <c r="C4035" s="1" t="s">
        <v>3297</v>
      </c>
      <c r="D4035" s="1" t="s">
        <v>3121</v>
      </c>
      <c r="E4035" s="1" t="s">
        <v>3471</v>
      </c>
      <c r="F4035" s="1" t="s">
        <v>3472</v>
      </c>
      <c r="G4035" s="1">
        <v>1998.13</v>
      </c>
      <c r="H4035" s="1">
        <v>8</v>
      </c>
      <c r="I4035" s="1">
        <f>Sales[[#This Row],[Selling Price]]*H4035</f>
        <v>15985.04</v>
      </c>
      <c r="J4035" s="1">
        <f>VLOOKUP(Sales[[#This Row],[Product ID]],Products[],4,0)</f>
        <v>821.78</v>
      </c>
      <c r="K4035" s="1">
        <f>Sales[[#This Row],[Total Sales]]-Sales[[#This Row],[Cost price]]</f>
        <v>15163.26</v>
      </c>
      <c r="L4035" s="1" t="str">
        <f>TEXT(Sales[[#This Row],[Date and Time]],"dddd")</f>
        <v>Tuesday</v>
      </c>
      <c r="M4035" s="1" t="str">
        <f>TEXT(Sales[[#This Row],[Date and Time]],"mm")</f>
        <v>09</v>
      </c>
      <c r="N4035" s="10" t="str">
        <f>TEXT(Sales[[#This Row],[Date and Time]],"mmmm")</f>
        <v>September</v>
      </c>
    </row>
    <row r="4036" spans="1:14" x14ac:dyDescent="0.3">
      <c r="A4036" s="1" t="s">
        <v>7504</v>
      </c>
      <c r="B4036" s="2">
        <v>45356.231805555559</v>
      </c>
      <c r="C4036" s="1" t="s">
        <v>3369</v>
      </c>
      <c r="D4036" s="1" t="s">
        <v>2494</v>
      </c>
      <c r="E4036" s="1" t="s">
        <v>3471</v>
      </c>
      <c r="F4036" s="1" t="s">
        <v>3462</v>
      </c>
      <c r="G4036" s="1">
        <v>744.69</v>
      </c>
      <c r="H4036" s="1">
        <v>7</v>
      </c>
      <c r="I4036" s="1">
        <f>Sales[[#This Row],[Selling Price]]*H4036</f>
        <v>5212.83</v>
      </c>
      <c r="J4036" s="1">
        <f>VLOOKUP(Sales[[#This Row],[Product ID]],Products[],4,0)</f>
        <v>417.49</v>
      </c>
      <c r="K4036" s="1">
        <f>Sales[[#This Row],[Total Sales]]-Sales[[#This Row],[Cost price]]</f>
        <v>4795.34</v>
      </c>
      <c r="L4036" s="1" t="str">
        <f>TEXT(Sales[[#This Row],[Date and Time]],"dddd")</f>
        <v>Tuesday</v>
      </c>
      <c r="M4036" s="1" t="str">
        <f>TEXT(Sales[[#This Row],[Date and Time]],"mm")</f>
        <v>03</v>
      </c>
      <c r="N4036" s="10" t="str">
        <f>TEXT(Sales[[#This Row],[Date and Time]],"mmmm")</f>
        <v>March</v>
      </c>
    </row>
    <row r="4037" spans="1:14" x14ac:dyDescent="0.3">
      <c r="A4037" s="1" t="s">
        <v>7505</v>
      </c>
      <c r="B4037" s="2">
        <v>45350.327465277776</v>
      </c>
      <c r="C4037" s="1" t="s">
        <v>3385</v>
      </c>
      <c r="D4037" s="1" t="s">
        <v>1873</v>
      </c>
      <c r="E4037" s="1" t="s">
        <v>3466</v>
      </c>
      <c r="F4037" s="1" t="s">
        <v>3462</v>
      </c>
      <c r="G4037" s="1">
        <v>1564.85</v>
      </c>
      <c r="H4037" s="1">
        <v>2</v>
      </c>
      <c r="I4037" s="1">
        <f>Sales[[#This Row],[Selling Price]]*H4037</f>
        <v>3129.7</v>
      </c>
      <c r="J4037" s="1">
        <f>VLOOKUP(Sales[[#This Row],[Product ID]],Products[],4,0)</f>
        <v>28.1</v>
      </c>
      <c r="K4037" s="1">
        <f>Sales[[#This Row],[Total Sales]]-Sales[[#This Row],[Cost price]]</f>
        <v>3101.6</v>
      </c>
      <c r="L4037" s="1" t="str">
        <f>TEXT(Sales[[#This Row],[Date and Time]],"dddd")</f>
        <v>Wednesday</v>
      </c>
      <c r="M4037" s="1" t="str">
        <f>TEXT(Sales[[#This Row],[Date and Time]],"mm")</f>
        <v>02</v>
      </c>
      <c r="N4037" s="10" t="str">
        <f>TEXT(Sales[[#This Row],[Date and Time]],"mmmm")</f>
        <v>February</v>
      </c>
    </row>
    <row r="4038" spans="1:14" x14ac:dyDescent="0.3">
      <c r="A4038" s="1" t="s">
        <v>7506</v>
      </c>
      <c r="B4038" s="2">
        <v>45446.140509259261</v>
      </c>
      <c r="C4038" s="1" t="s">
        <v>3271</v>
      </c>
      <c r="D4038" s="1" t="s">
        <v>569</v>
      </c>
      <c r="E4038" s="1" t="s">
        <v>3471</v>
      </c>
      <c r="F4038" s="1" t="s">
        <v>3476</v>
      </c>
      <c r="G4038" s="1">
        <v>88.83</v>
      </c>
      <c r="H4038" s="1">
        <v>5</v>
      </c>
      <c r="I4038" s="1">
        <f>Sales[[#This Row],[Selling Price]]*H4038</f>
        <v>444.15</v>
      </c>
      <c r="J4038" s="1">
        <f>VLOOKUP(Sales[[#This Row],[Product ID]],Products[],4,0)</f>
        <v>493.17</v>
      </c>
      <c r="K4038" s="1">
        <f>Sales[[#This Row],[Total Sales]]-Sales[[#This Row],[Cost price]]</f>
        <v>-49.020000000000039</v>
      </c>
      <c r="L4038" s="1" t="str">
        <f>TEXT(Sales[[#This Row],[Date and Time]],"dddd")</f>
        <v>Monday</v>
      </c>
      <c r="M4038" s="1" t="str">
        <f>TEXT(Sales[[#This Row],[Date and Time]],"mm")</f>
        <v>06</v>
      </c>
      <c r="N4038" s="10" t="str">
        <f>TEXT(Sales[[#This Row],[Date and Time]],"mmmm")</f>
        <v>June</v>
      </c>
    </row>
    <row r="4039" spans="1:14" x14ac:dyDescent="0.3">
      <c r="A4039" s="1" t="s">
        <v>7507</v>
      </c>
      <c r="B4039" s="2">
        <v>45586.930833333332</v>
      </c>
      <c r="C4039" s="1" t="s">
        <v>3369</v>
      </c>
      <c r="D4039" s="1" t="s">
        <v>3014</v>
      </c>
      <c r="E4039" s="1" t="s">
        <v>3466</v>
      </c>
      <c r="F4039" s="1" t="s">
        <v>3467</v>
      </c>
      <c r="G4039" s="1">
        <v>713.93</v>
      </c>
      <c r="H4039" s="1">
        <v>6</v>
      </c>
      <c r="I4039" s="1">
        <f>Sales[[#This Row],[Selling Price]]*H4039</f>
        <v>4283.58</v>
      </c>
      <c r="J4039" s="1">
        <f>VLOOKUP(Sales[[#This Row],[Product ID]],Products[],4,0)</f>
        <v>417.49</v>
      </c>
      <c r="K4039" s="1">
        <f>Sales[[#This Row],[Total Sales]]-Sales[[#This Row],[Cost price]]</f>
        <v>3866.09</v>
      </c>
      <c r="L4039" s="1" t="str">
        <f>TEXT(Sales[[#This Row],[Date and Time]],"dddd")</f>
        <v>Monday</v>
      </c>
      <c r="M4039" s="1" t="str">
        <f>TEXT(Sales[[#This Row],[Date and Time]],"mm")</f>
        <v>10</v>
      </c>
      <c r="N4039" s="10" t="str">
        <f>TEXT(Sales[[#This Row],[Date and Time]],"mmmm")</f>
        <v>October</v>
      </c>
    </row>
    <row r="4040" spans="1:14" x14ac:dyDescent="0.3">
      <c r="A4040" s="1" t="s">
        <v>7508</v>
      </c>
      <c r="B4040" s="2">
        <v>45313.58021990741</v>
      </c>
      <c r="C4040" s="1" t="s">
        <v>3220</v>
      </c>
      <c r="D4040" s="1" t="s">
        <v>2343</v>
      </c>
      <c r="E4040" s="1" t="s">
        <v>3471</v>
      </c>
      <c r="F4040" s="1" t="s">
        <v>3476</v>
      </c>
      <c r="G4040" s="1">
        <v>950.52</v>
      </c>
      <c r="H4040" s="1">
        <v>8</v>
      </c>
      <c r="I4040" s="1">
        <f>Sales[[#This Row],[Selling Price]]*H4040</f>
        <v>7604.16</v>
      </c>
      <c r="J4040" s="1">
        <f>VLOOKUP(Sales[[#This Row],[Product ID]],Products[],4,0)</f>
        <v>27.63</v>
      </c>
      <c r="K4040" s="1">
        <f>Sales[[#This Row],[Total Sales]]-Sales[[#This Row],[Cost price]]</f>
        <v>7576.53</v>
      </c>
      <c r="L4040" s="1" t="str">
        <f>TEXT(Sales[[#This Row],[Date and Time]],"dddd")</f>
        <v>Monday</v>
      </c>
      <c r="M4040" s="1" t="str">
        <f>TEXT(Sales[[#This Row],[Date and Time]],"mm")</f>
        <v>01</v>
      </c>
      <c r="N4040" s="10" t="str">
        <f>TEXT(Sales[[#This Row],[Date and Time]],"mmmm")</f>
        <v>January</v>
      </c>
    </row>
    <row r="4041" spans="1:14" x14ac:dyDescent="0.3">
      <c r="A4041" s="1" t="s">
        <v>7509</v>
      </c>
      <c r="B4041" s="2">
        <v>45573.167314814818</v>
      </c>
      <c r="C4041" s="1" t="s">
        <v>3433</v>
      </c>
      <c r="D4041" s="1" t="s">
        <v>1152</v>
      </c>
      <c r="E4041" s="1" t="s">
        <v>3461</v>
      </c>
      <c r="F4041" s="1" t="s">
        <v>3462</v>
      </c>
      <c r="G4041" s="1">
        <v>285.2</v>
      </c>
      <c r="H4041" s="1">
        <v>9</v>
      </c>
      <c r="I4041" s="1">
        <f>Sales[[#This Row],[Selling Price]]*H4041</f>
        <v>2566.7999999999997</v>
      </c>
      <c r="J4041" s="1">
        <f>VLOOKUP(Sales[[#This Row],[Product ID]],Products[],4,0)</f>
        <v>452.2</v>
      </c>
      <c r="K4041" s="1">
        <f>Sales[[#This Row],[Total Sales]]-Sales[[#This Row],[Cost price]]</f>
        <v>2114.6</v>
      </c>
      <c r="L4041" s="1" t="str">
        <f>TEXT(Sales[[#This Row],[Date and Time]],"dddd")</f>
        <v>Tuesday</v>
      </c>
      <c r="M4041" s="1" t="str">
        <f>TEXT(Sales[[#This Row],[Date and Time]],"mm")</f>
        <v>10</v>
      </c>
      <c r="N4041" s="10" t="str">
        <f>TEXT(Sales[[#This Row],[Date and Time]],"mmmm")</f>
        <v>October</v>
      </c>
    </row>
    <row r="4042" spans="1:14" x14ac:dyDescent="0.3">
      <c r="A4042" s="1" t="s">
        <v>7510</v>
      </c>
      <c r="B4042" s="2">
        <v>45314.252083333333</v>
      </c>
      <c r="C4042" s="1" t="s">
        <v>3319</v>
      </c>
      <c r="D4042" s="1" t="s">
        <v>324</v>
      </c>
      <c r="E4042" s="1" t="s">
        <v>3461</v>
      </c>
      <c r="F4042" s="1" t="s">
        <v>3469</v>
      </c>
      <c r="G4042" s="1">
        <v>1590.69</v>
      </c>
      <c r="H4042" s="1">
        <v>6</v>
      </c>
      <c r="I4042" s="1">
        <f>Sales[[#This Row],[Selling Price]]*H4042</f>
        <v>9544.14</v>
      </c>
      <c r="J4042" s="1">
        <f>VLOOKUP(Sales[[#This Row],[Product ID]],Products[],4,0)</f>
        <v>704.91</v>
      </c>
      <c r="K4042" s="1">
        <f>Sales[[#This Row],[Total Sales]]-Sales[[#This Row],[Cost price]]</f>
        <v>8839.23</v>
      </c>
      <c r="L4042" s="1" t="str">
        <f>TEXT(Sales[[#This Row],[Date and Time]],"dddd")</f>
        <v>Tuesday</v>
      </c>
      <c r="M4042" s="1" t="str">
        <f>TEXT(Sales[[#This Row],[Date and Time]],"mm")</f>
        <v>01</v>
      </c>
      <c r="N4042" s="10" t="str">
        <f>TEXT(Sales[[#This Row],[Date and Time]],"mmmm")</f>
        <v>January</v>
      </c>
    </row>
    <row r="4043" spans="1:14" x14ac:dyDescent="0.3">
      <c r="A4043" s="1" t="s">
        <v>7511</v>
      </c>
      <c r="B4043" s="2">
        <v>45400.493761574071</v>
      </c>
      <c r="C4043" s="1" t="s">
        <v>3298</v>
      </c>
      <c r="D4043" s="1" t="s">
        <v>2467</v>
      </c>
      <c r="E4043" s="1" t="s">
        <v>3464</v>
      </c>
      <c r="F4043" s="1" t="s">
        <v>3476</v>
      </c>
      <c r="G4043" s="1">
        <v>1016.62</v>
      </c>
      <c r="H4043" s="1">
        <v>7</v>
      </c>
      <c r="I4043" s="1">
        <f>Sales[[#This Row],[Selling Price]]*H4043</f>
        <v>7116.34</v>
      </c>
      <c r="J4043" s="1">
        <f>VLOOKUP(Sales[[#This Row],[Product ID]],Products[],4,0)</f>
        <v>965.14</v>
      </c>
      <c r="K4043" s="1">
        <f>Sales[[#This Row],[Total Sales]]-Sales[[#This Row],[Cost price]]</f>
        <v>6151.2</v>
      </c>
      <c r="L4043" s="1" t="str">
        <f>TEXT(Sales[[#This Row],[Date and Time]],"dddd")</f>
        <v>Thursday</v>
      </c>
      <c r="M4043" s="1" t="str">
        <f>TEXT(Sales[[#This Row],[Date and Time]],"mm")</f>
        <v>04</v>
      </c>
      <c r="N4043" s="10" t="str">
        <f>TEXT(Sales[[#This Row],[Date and Time]],"mmmm")</f>
        <v>April</v>
      </c>
    </row>
    <row r="4044" spans="1:14" x14ac:dyDescent="0.3">
      <c r="A4044" s="1" t="s">
        <v>7512</v>
      </c>
      <c r="B4044" s="2">
        <v>45554.873136574075</v>
      </c>
      <c r="C4044" s="1" t="s">
        <v>3305</v>
      </c>
      <c r="D4044" s="1" t="s">
        <v>1320</v>
      </c>
      <c r="E4044" s="1" t="s">
        <v>3464</v>
      </c>
      <c r="F4044" s="1" t="s">
        <v>3462</v>
      </c>
      <c r="G4044" s="1">
        <v>1456.69</v>
      </c>
      <c r="H4044" s="1">
        <v>4</v>
      </c>
      <c r="I4044" s="1">
        <f>Sales[[#This Row],[Selling Price]]*H4044</f>
        <v>5826.76</v>
      </c>
      <c r="J4044" s="1">
        <f>VLOOKUP(Sales[[#This Row],[Product ID]],Products[],4,0)</f>
        <v>376.96</v>
      </c>
      <c r="K4044" s="1">
        <f>Sales[[#This Row],[Total Sales]]-Sales[[#This Row],[Cost price]]</f>
        <v>5449.8</v>
      </c>
      <c r="L4044" s="1" t="str">
        <f>TEXT(Sales[[#This Row],[Date and Time]],"dddd")</f>
        <v>Thursday</v>
      </c>
      <c r="M4044" s="1" t="str">
        <f>TEXT(Sales[[#This Row],[Date and Time]],"mm")</f>
        <v>09</v>
      </c>
      <c r="N4044" s="10" t="str">
        <f>TEXT(Sales[[#This Row],[Date and Time]],"mmmm")</f>
        <v>September</v>
      </c>
    </row>
    <row r="4045" spans="1:14" x14ac:dyDescent="0.3">
      <c r="A4045" s="1" t="s">
        <v>7513</v>
      </c>
      <c r="B4045" s="2">
        <v>45329.634976851848</v>
      </c>
      <c r="C4045" s="1" t="s">
        <v>3340</v>
      </c>
      <c r="D4045" s="1" t="s">
        <v>2183</v>
      </c>
      <c r="E4045" s="1" t="s">
        <v>3479</v>
      </c>
      <c r="F4045" s="1" t="s">
        <v>3472</v>
      </c>
      <c r="G4045" s="1">
        <v>1150.04</v>
      </c>
      <c r="H4045" s="1">
        <v>8</v>
      </c>
      <c r="I4045" s="1">
        <f>Sales[[#This Row],[Selling Price]]*H4045</f>
        <v>9200.32</v>
      </c>
      <c r="J4045" s="1">
        <f>VLOOKUP(Sales[[#This Row],[Product ID]],Products[],4,0)</f>
        <v>834.4</v>
      </c>
      <c r="K4045" s="1">
        <f>Sales[[#This Row],[Total Sales]]-Sales[[#This Row],[Cost price]]</f>
        <v>8365.92</v>
      </c>
      <c r="L4045" s="1" t="str">
        <f>TEXT(Sales[[#This Row],[Date and Time]],"dddd")</f>
        <v>Wednesday</v>
      </c>
      <c r="M4045" s="1" t="str">
        <f>TEXT(Sales[[#This Row],[Date and Time]],"mm")</f>
        <v>02</v>
      </c>
      <c r="N4045" s="10" t="str">
        <f>TEXT(Sales[[#This Row],[Date and Time]],"mmmm")</f>
        <v>February</v>
      </c>
    </row>
    <row r="4046" spans="1:14" x14ac:dyDescent="0.3">
      <c r="A4046" s="1" t="s">
        <v>7514</v>
      </c>
      <c r="B4046" s="2">
        <v>45525.408958333333</v>
      </c>
      <c r="C4046" s="1" t="s">
        <v>3389</v>
      </c>
      <c r="D4046" s="1" t="s">
        <v>3051</v>
      </c>
      <c r="E4046" s="1" t="s">
        <v>3471</v>
      </c>
      <c r="F4046" s="1" t="s">
        <v>3472</v>
      </c>
      <c r="G4046" s="1">
        <v>1828.98</v>
      </c>
      <c r="H4046" s="1">
        <v>8</v>
      </c>
      <c r="I4046" s="1">
        <f>Sales[[#This Row],[Selling Price]]*H4046</f>
        <v>14631.84</v>
      </c>
      <c r="J4046" s="1">
        <f>VLOOKUP(Sales[[#This Row],[Product ID]],Products[],4,0)</f>
        <v>226.52</v>
      </c>
      <c r="K4046" s="1">
        <f>Sales[[#This Row],[Total Sales]]-Sales[[#This Row],[Cost price]]</f>
        <v>14405.32</v>
      </c>
      <c r="L4046" s="1" t="str">
        <f>TEXT(Sales[[#This Row],[Date and Time]],"dddd")</f>
        <v>Wednesday</v>
      </c>
      <c r="M4046" s="1" t="str">
        <f>TEXT(Sales[[#This Row],[Date and Time]],"mm")</f>
        <v>08</v>
      </c>
      <c r="N4046" s="10" t="str">
        <f>TEXT(Sales[[#This Row],[Date and Time]],"mmmm")</f>
        <v>August</v>
      </c>
    </row>
    <row r="4047" spans="1:14" x14ac:dyDescent="0.3">
      <c r="A4047" s="1" t="s">
        <v>7515</v>
      </c>
      <c r="B4047" s="2">
        <v>45570.384328703702</v>
      </c>
      <c r="C4047" s="1" t="s">
        <v>3267</v>
      </c>
      <c r="D4047" s="1" t="s">
        <v>1332</v>
      </c>
      <c r="E4047" s="1" t="s">
        <v>3479</v>
      </c>
      <c r="F4047" s="1" t="s">
        <v>3462</v>
      </c>
      <c r="G4047" s="1">
        <v>49.07</v>
      </c>
      <c r="H4047" s="1">
        <v>4</v>
      </c>
      <c r="I4047" s="1">
        <f>Sales[[#This Row],[Selling Price]]*H4047</f>
        <v>196.28</v>
      </c>
      <c r="J4047" s="1">
        <f>VLOOKUP(Sales[[#This Row],[Product ID]],Products[],4,0)</f>
        <v>465.59</v>
      </c>
      <c r="K4047" s="1">
        <f>Sales[[#This Row],[Total Sales]]-Sales[[#This Row],[Cost price]]</f>
        <v>-269.30999999999995</v>
      </c>
      <c r="L4047" s="1" t="str">
        <f>TEXT(Sales[[#This Row],[Date and Time]],"dddd")</f>
        <v>Saturday</v>
      </c>
      <c r="M4047" s="1" t="str">
        <f>TEXT(Sales[[#This Row],[Date and Time]],"mm")</f>
        <v>10</v>
      </c>
      <c r="N4047" s="10" t="str">
        <f>TEXT(Sales[[#This Row],[Date and Time]],"mmmm")</f>
        <v>October</v>
      </c>
    </row>
    <row r="4048" spans="1:14" x14ac:dyDescent="0.3">
      <c r="A4048" s="1" t="s">
        <v>7516</v>
      </c>
      <c r="B4048" s="2">
        <v>45518.997511574074</v>
      </c>
      <c r="C4048" s="1" t="s">
        <v>3331</v>
      </c>
      <c r="D4048" s="1" t="s">
        <v>1303</v>
      </c>
      <c r="E4048" s="1" t="s">
        <v>3471</v>
      </c>
      <c r="F4048" s="1" t="s">
        <v>3472</v>
      </c>
      <c r="G4048" s="1">
        <v>822.47</v>
      </c>
      <c r="H4048" s="1">
        <v>10</v>
      </c>
      <c r="I4048" s="1">
        <f>Sales[[#This Row],[Selling Price]]*H4048</f>
        <v>8224.7000000000007</v>
      </c>
      <c r="J4048" s="1">
        <f>VLOOKUP(Sales[[#This Row],[Product ID]],Products[],4,0)</f>
        <v>799.06</v>
      </c>
      <c r="K4048" s="1">
        <f>Sales[[#This Row],[Total Sales]]-Sales[[#This Row],[Cost price]]</f>
        <v>7425.6400000000012</v>
      </c>
      <c r="L4048" s="1" t="str">
        <f>TEXT(Sales[[#This Row],[Date and Time]],"dddd")</f>
        <v>Wednesday</v>
      </c>
      <c r="M4048" s="1" t="str">
        <f>TEXT(Sales[[#This Row],[Date and Time]],"mm")</f>
        <v>08</v>
      </c>
      <c r="N4048" s="10" t="str">
        <f>TEXT(Sales[[#This Row],[Date and Time]],"mmmm")</f>
        <v>August</v>
      </c>
    </row>
    <row r="4049" spans="1:14" x14ac:dyDescent="0.3">
      <c r="A4049" s="1" t="s">
        <v>7517</v>
      </c>
      <c r="B4049" s="2">
        <v>45599.927175925928</v>
      </c>
      <c r="C4049" s="1" t="s">
        <v>3414</v>
      </c>
      <c r="D4049" s="1" t="s">
        <v>1622</v>
      </c>
      <c r="E4049" s="1" t="s">
        <v>3471</v>
      </c>
      <c r="F4049" s="1" t="s">
        <v>3476</v>
      </c>
      <c r="G4049" s="1">
        <v>1726.05</v>
      </c>
      <c r="H4049" s="1">
        <v>2</v>
      </c>
      <c r="I4049" s="1">
        <f>Sales[[#This Row],[Selling Price]]*H4049</f>
        <v>3452.1</v>
      </c>
      <c r="J4049" s="1">
        <f>VLOOKUP(Sales[[#This Row],[Product ID]],Products[],4,0)</f>
        <v>859.01</v>
      </c>
      <c r="K4049" s="1">
        <f>Sales[[#This Row],[Total Sales]]-Sales[[#This Row],[Cost price]]</f>
        <v>2593.09</v>
      </c>
      <c r="L4049" s="1" t="str">
        <f>TEXT(Sales[[#This Row],[Date and Time]],"dddd")</f>
        <v>Sunday</v>
      </c>
      <c r="M4049" s="1" t="str">
        <f>TEXT(Sales[[#This Row],[Date and Time]],"mm")</f>
        <v>11</v>
      </c>
      <c r="N4049" s="10" t="str">
        <f>TEXT(Sales[[#This Row],[Date and Time]],"mmmm")</f>
        <v>November</v>
      </c>
    </row>
    <row r="4050" spans="1:14" x14ac:dyDescent="0.3">
      <c r="A4050" s="1" t="s">
        <v>7518</v>
      </c>
      <c r="B4050" s="2">
        <v>45293.066481481481</v>
      </c>
      <c r="C4050" s="1" t="s">
        <v>3335</v>
      </c>
      <c r="D4050" s="1" t="s">
        <v>2473</v>
      </c>
      <c r="E4050" s="1" t="s">
        <v>3479</v>
      </c>
      <c r="F4050" s="1" t="s">
        <v>3476</v>
      </c>
      <c r="G4050" s="1">
        <v>1117.19</v>
      </c>
      <c r="H4050" s="1">
        <v>6</v>
      </c>
      <c r="I4050" s="1">
        <f>Sales[[#This Row],[Selling Price]]*H4050</f>
        <v>6703.14</v>
      </c>
      <c r="J4050" s="1">
        <f>VLOOKUP(Sales[[#This Row],[Product ID]],Products[],4,0)</f>
        <v>303.60000000000002</v>
      </c>
      <c r="K4050" s="1">
        <f>Sales[[#This Row],[Total Sales]]-Sales[[#This Row],[Cost price]]</f>
        <v>6399.54</v>
      </c>
      <c r="L4050" s="1" t="str">
        <f>TEXT(Sales[[#This Row],[Date and Time]],"dddd")</f>
        <v>Tuesday</v>
      </c>
      <c r="M4050" s="1" t="str">
        <f>TEXT(Sales[[#This Row],[Date and Time]],"mm")</f>
        <v>01</v>
      </c>
      <c r="N4050" s="10" t="str">
        <f>TEXT(Sales[[#This Row],[Date and Time]],"mmmm")</f>
        <v>January</v>
      </c>
    </row>
    <row r="4051" spans="1:14" x14ac:dyDescent="0.3">
      <c r="A4051" s="1" t="s">
        <v>7519</v>
      </c>
      <c r="B4051" s="2">
        <v>45394.670324074075</v>
      </c>
      <c r="C4051" s="1" t="s">
        <v>3291</v>
      </c>
      <c r="D4051" s="1" t="s">
        <v>260</v>
      </c>
      <c r="E4051" s="1" t="s">
        <v>3471</v>
      </c>
      <c r="F4051" s="1" t="s">
        <v>3472</v>
      </c>
      <c r="G4051" s="1">
        <v>44.96</v>
      </c>
      <c r="H4051" s="1">
        <v>6</v>
      </c>
      <c r="I4051" s="1">
        <f>Sales[[#This Row],[Selling Price]]*H4051</f>
        <v>269.76</v>
      </c>
      <c r="J4051" s="1">
        <f>VLOOKUP(Sales[[#This Row],[Product ID]],Products[],4,0)</f>
        <v>352.83</v>
      </c>
      <c r="K4051" s="1">
        <f>Sales[[#This Row],[Total Sales]]-Sales[[#This Row],[Cost price]]</f>
        <v>-83.07</v>
      </c>
      <c r="L4051" s="1" t="str">
        <f>TEXT(Sales[[#This Row],[Date and Time]],"dddd")</f>
        <v>Friday</v>
      </c>
      <c r="M4051" s="1" t="str">
        <f>TEXT(Sales[[#This Row],[Date and Time]],"mm")</f>
        <v>04</v>
      </c>
      <c r="N4051" s="10" t="str">
        <f>TEXT(Sales[[#This Row],[Date and Time]],"mmmm")</f>
        <v>April</v>
      </c>
    </row>
    <row r="4052" spans="1:14" x14ac:dyDescent="0.3">
      <c r="A4052" s="1" t="s">
        <v>7520</v>
      </c>
      <c r="B4052" s="2">
        <v>45431.26222222222</v>
      </c>
      <c r="C4052" s="1" t="s">
        <v>3438</v>
      </c>
      <c r="D4052" s="1" t="s">
        <v>1569</v>
      </c>
      <c r="E4052" s="1" t="s">
        <v>3471</v>
      </c>
      <c r="F4052" s="1" t="s">
        <v>3476</v>
      </c>
      <c r="G4052" s="1">
        <v>1930.54</v>
      </c>
      <c r="H4052" s="1">
        <v>3</v>
      </c>
      <c r="I4052" s="1">
        <f>Sales[[#This Row],[Selling Price]]*H4052</f>
        <v>5791.62</v>
      </c>
      <c r="J4052" s="1">
        <f>VLOOKUP(Sales[[#This Row],[Product ID]],Products[],4,0)</f>
        <v>751.58</v>
      </c>
      <c r="K4052" s="1">
        <f>Sales[[#This Row],[Total Sales]]-Sales[[#This Row],[Cost price]]</f>
        <v>5040.04</v>
      </c>
      <c r="L4052" s="1" t="str">
        <f>TEXT(Sales[[#This Row],[Date and Time]],"dddd")</f>
        <v>Sunday</v>
      </c>
      <c r="M4052" s="1" t="str">
        <f>TEXT(Sales[[#This Row],[Date and Time]],"mm")</f>
        <v>05</v>
      </c>
      <c r="N4052" s="10" t="str">
        <f>TEXT(Sales[[#This Row],[Date and Time]],"mmmm")</f>
        <v>May</v>
      </c>
    </row>
    <row r="4053" spans="1:14" x14ac:dyDescent="0.3">
      <c r="A4053" s="1" t="s">
        <v>7521</v>
      </c>
      <c r="B4053" s="2">
        <v>45308.211273148147</v>
      </c>
      <c r="C4053" s="1" t="s">
        <v>3364</v>
      </c>
      <c r="D4053" s="1" t="s">
        <v>2940</v>
      </c>
      <c r="E4053" s="1" t="s">
        <v>3479</v>
      </c>
      <c r="F4053" s="1" t="s">
        <v>3462</v>
      </c>
      <c r="G4053" s="1">
        <v>497.27</v>
      </c>
      <c r="H4053" s="1">
        <v>10</v>
      </c>
      <c r="I4053" s="1">
        <f>Sales[[#This Row],[Selling Price]]*H4053</f>
        <v>4972.7</v>
      </c>
      <c r="J4053" s="1">
        <f>VLOOKUP(Sales[[#This Row],[Product ID]],Products[],4,0)</f>
        <v>771.88</v>
      </c>
      <c r="K4053" s="1">
        <f>Sales[[#This Row],[Total Sales]]-Sales[[#This Row],[Cost price]]</f>
        <v>4200.82</v>
      </c>
      <c r="L4053" s="1" t="str">
        <f>TEXT(Sales[[#This Row],[Date and Time]],"dddd")</f>
        <v>Wednesday</v>
      </c>
      <c r="M4053" s="1" t="str">
        <f>TEXT(Sales[[#This Row],[Date and Time]],"mm")</f>
        <v>01</v>
      </c>
      <c r="N4053" s="10" t="str">
        <f>TEXT(Sales[[#This Row],[Date and Time]],"mmmm")</f>
        <v>January</v>
      </c>
    </row>
    <row r="4054" spans="1:14" x14ac:dyDescent="0.3">
      <c r="A4054" s="1" t="s">
        <v>7522</v>
      </c>
      <c r="B4054" s="2">
        <v>45534.420104166667</v>
      </c>
      <c r="C4054" s="1" t="s">
        <v>3275</v>
      </c>
      <c r="D4054" s="1" t="s">
        <v>2346</v>
      </c>
      <c r="E4054" s="1" t="s">
        <v>3461</v>
      </c>
      <c r="F4054" s="1" t="s">
        <v>3476</v>
      </c>
      <c r="G4054" s="1">
        <v>1154.17</v>
      </c>
      <c r="H4054" s="1">
        <v>10</v>
      </c>
      <c r="I4054" s="1">
        <f>Sales[[#This Row],[Selling Price]]*H4054</f>
        <v>11541.7</v>
      </c>
      <c r="J4054" s="1">
        <f>VLOOKUP(Sales[[#This Row],[Product ID]],Products[],4,0)</f>
        <v>363.91</v>
      </c>
      <c r="K4054" s="1">
        <f>Sales[[#This Row],[Total Sales]]-Sales[[#This Row],[Cost price]]</f>
        <v>11177.79</v>
      </c>
      <c r="L4054" s="1" t="str">
        <f>TEXT(Sales[[#This Row],[Date and Time]],"dddd")</f>
        <v>Friday</v>
      </c>
      <c r="M4054" s="1" t="str">
        <f>TEXT(Sales[[#This Row],[Date and Time]],"mm")</f>
        <v>08</v>
      </c>
      <c r="N4054" s="10" t="str">
        <f>TEXT(Sales[[#This Row],[Date and Time]],"mmmm")</f>
        <v>August</v>
      </c>
    </row>
    <row r="4055" spans="1:14" x14ac:dyDescent="0.3">
      <c r="A4055" s="1" t="s">
        <v>7523</v>
      </c>
      <c r="B4055" s="2">
        <v>45551.654861111114</v>
      </c>
      <c r="C4055" s="1" t="s">
        <v>3275</v>
      </c>
      <c r="D4055" s="1" t="s">
        <v>13</v>
      </c>
      <c r="E4055" s="1" t="s">
        <v>3466</v>
      </c>
      <c r="F4055" s="1" t="s">
        <v>3476</v>
      </c>
      <c r="G4055" s="1">
        <v>682.54</v>
      </c>
      <c r="H4055" s="1">
        <v>9</v>
      </c>
      <c r="I4055" s="1">
        <f>Sales[[#This Row],[Selling Price]]*H4055</f>
        <v>6142.86</v>
      </c>
      <c r="J4055" s="1">
        <f>VLOOKUP(Sales[[#This Row],[Product ID]],Products[],4,0)</f>
        <v>363.91</v>
      </c>
      <c r="K4055" s="1">
        <f>Sales[[#This Row],[Total Sales]]-Sales[[#This Row],[Cost price]]</f>
        <v>5778.95</v>
      </c>
      <c r="L4055" s="1" t="str">
        <f>TEXT(Sales[[#This Row],[Date and Time]],"dddd")</f>
        <v>Monday</v>
      </c>
      <c r="M4055" s="1" t="str">
        <f>TEXT(Sales[[#This Row],[Date and Time]],"mm")</f>
        <v>09</v>
      </c>
      <c r="N4055" s="10" t="str">
        <f>TEXT(Sales[[#This Row],[Date and Time]],"mmmm")</f>
        <v>September</v>
      </c>
    </row>
    <row r="4056" spans="1:14" x14ac:dyDescent="0.3">
      <c r="A4056" s="1" t="s">
        <v>7524</v>
      </c>
      <c r="B4056" s="2">
        <v>45325.646504629629</v>
      </c>
      <c r="C4056" s="1" t="s">
        <v>3386</v>
      </c>
      <c r="D4056" s="1" t="s">
        <v>2871</v>
      </c>
      <c r="E4056" s="1" t="s">
        <v>3471</v>
      </c>
      <c r="F4056" s="1" t="s">
        <v>3469</v>
      </c>
      <c r="G4056" s="1">
        <v>1184.48</v>
      </c>
      <c r="H4056" s="1">
        <v>3</v>
      </c>
      <c r="I4056" s="1">
        <f>Sales[[#This Row],[Selling Price]]*H4056</f>
        <v>3553.44</v>
      </c>
      <c r="J4056" s="1">
        <f>VLOOKUP(Sales[[#This Row],[Product ID]],Products[],4,0)</f>
        <v>751.27</v>
      </c>
      <c r="K4056" s="1">
        <f>Sales[[#This Row],[Total Sales]]-Sales[[#This Row],[Cost price]]</f>
        <v>2802.17</v>
      </c>
      <c r="L4056" s="1" t="str">
        <f>TEXT(Sales[[#This Row],[Date and Time]],"dddd")</f>
        <v>Saturday</v>
      </c>
      <c r="M4056" s="1" t="str">
        <f>TEXT(Sales[[#This Row],[Date and Time]],"mm")</f>
        <v>02</v>
      </c>
      <c r="N4056" s="10" t="str">
        <f>TEXT(Sales[[#This Row],[Date and Time]],"mmmm")</f>
        <v>February</v>
      </c>
    </row>
    <row r="4057" spans="1:14" x14ac:dyDescent="0.3">
      <c r="A4057" s="1" t="s">
        <v>7525</v>
      </c>
      <c r="B4057" s="2">
        <v>45588.431041666663</v>
      </c>
      <c r="C4057" s="1" t="s">
        <v>3366</v>
      </c>
      <c r="D4057" s="1" t="s">
        <v>1357</v>
      </c>
      <c r="E4057" s="1" t="s">
        <v>3466</v>
      </c>
      <c r="F4057" s="1" t="s">
        <v>3462</v>
      </c>
      <c r="G4057" s="1">
        <v>1057.17</v>
      </c>
      <c r="H4057" s="1">
        <v>8</v>
      </c>
      <c r="I4057" s="1">
        <f>Sales[[#This Row],[Selling Price]]*H4057</f>
        <v>8457.36</v>
      </c>
      <c r="J4057" s="1">
        <f>VLOOKUP(Sales[[#This Row],[Product ID]],Products[],4,0)</f>
        <v>669.31</v>
      </c>
      <c r="K4057" s="1">
        <f>Sales[[#This Row],[Total Sales]]-Sales[[#This Row],[Cost price]]</f>
        <v>7788.0500000000011</v>
      </c>
      <c r="L4057" s="1" t="str">
        <f>TEXT(Sales[[#This Row],[Date and Time]],"dddd")</f>
        <v>Wednesday</v>
      </c>
      <c r="M4057" s="1" t="str">
        <f>TEXT(Sales[[#This Row],[Date and Time]],"mm")</f>
        <v>10</v>
      </c>
      <c r="N4057" s="10" t="str">
        <f>TEXT(Sales[[#This Row],[Date and Time]],"mmmm")</f>
        <v>October</v>
      </c>
    </row>
    <row r="4058" spans="1:14" x14ac:dyDescent="0.3">
      <c r="A4058" s="1" t="s">
        <v>7526</v>
      </c>
      <c r="B4058" s="2">
        <v>45412.535185185188</v>
      </c>
      <c r="C4058" s="1" t="s">
        <v>3351</v>
      </c>
      <c r="D4058" s="1" t="s">
        <v>1666</v>
      </c>
      <c r="E4058" s="1" t="s">
        <v>3466</v>
      </c>
      <c r="F4058" s="1" t="s">
        <v>3462</v>
      </c>
      <c r="G4058" s="1">
        <v>365.17</v>
      </c>
      <c r="H4058" s="1">
        <v>2</v>
      </c>
      <c r="I4058" s="1">
        <f>Sales[[#This Row],[Selling Price]]*H4058</f>
        <v>730.34</v>
      </c>
      <c r="J4058" s="1">
        <f>VLOOKUP(Sales[[#This Row],[Product ID]],Products[],4,0)</f>
        <v>643.29</v>
      </c>
      <c r="K4058" s="1">
        <f>Sales[[#This Row],[Total Sales]]-Sales[[#This Row],[Cost price]]</f>
        <v>87.050000000000068</v>
      </c>
      <c r="L4058" s="1" t="str">
        <f>TEXT(Sales[[#This Row],[Date and Time]],"dddd")</f>
        <v>Tuesday</v>
      </c>
      <c r="M4058" s="1" t="str">
        <f>TEXT(Sales[[#This Row],[Date and Time]],"mm")</f>
        <v>04</v>
      </c>
      <c r="N4058" s="10" t="str">
        <f>TEXT(Sales[[#This Row],[Date and Time]],"mmmm")</f>
        <v>April</v>
      </c>
    </row>
    <row r="4059" spans="1:14" x14ac:dyDescent="0.3">
      <c r="A4059" s="1" t="s">
        <v>7527</v>
      </c>
      <c r="B4059" s="2">
        <v>45546.927430555559</v>
      </c>
      <c r="C4059" s="1" t="s">
        <v>3301</v>
      </c>
      <c r="D4059" s="1" t="s">
        <v>1890</v>
      </c>
      <c r="E4059" s="1" t="s">
        <v>3464</v>
      </c>
      <c r="F4059" s="1" t="s">
        <v>3462</v>
      </c>
      <c r="G4059" s="1">
        <v>593.07000000000005</v>
      </c>
      <c r="H4059" s="1">
        <v>7</v>
      </c>
      <c r="I4059" s="1">
        <f>Sales[[#This Row],[Selling Price]]*H4059</f>
        <v>4151.4900000000007</v>
      </c>
      <c r="J4059" s="1">
        <f>VLOOKUP(Sales[[#This Row],[Product ID]],Products[],4,0)</f>
        <v>502.29</v>
      </c>
      <c r="K4059" s="1">
        <f>Sales[[#This Row],[Total Sales]]-Sales[[#This Row],[Cost price]]</f>
        <v>3649.2000000000007</v>
      </c>
      <c r="L4059" s="1" t="str">
        <f>TEXT(Sales[[#This Row],[Date and Time]],"dddd")</f>
        <v>Wednesday</v>
      </c>
      <c r="M4059" s="1" t="str">
        <f>TEXT(Sales[[#This Row],[Date and Time]],"mm")</f>
        <v>09</v>
      </c>
      <c r="N4059" s="10" t="str">
        <f>TEXT(Sales[[#This Row],[Date and Time]],"mmmm")</f>
        <v>September</v>
      </c>
    </row>
    <row r="4060" spans="1:14" x14ac:dyDescent="0.3">
      <c r="A4060" s="1" t="s">
        <v>7528</v>
      </c>
      <c r="B4060" s="2">
        <v>45458.235023148147</v>
      </c>
      <c r="C4060" s="1" t="s">
        <v>3228</v>
      </c>
      <c r="D4060" s="1" t="s">
        <v>1470</v>
      </c>
      <c r="E4060" s="1" t="s">
        <v>3479</v>
      </c>
      <c r="F4060" s="1" t="s">
        <v>3469</v>
      </c>
      <c r="G4060" s="1">
        <v>119.14</v>
      </c>
      <c r="H4060" s="1">
        <v>1</v>
      </c>
      <c r="I4060" s="1">
        <f>Sales[[#This Row],[Selling Price]]*H4060</f>
        <v>119.14</v>
      </c>
      <c r="J4060" s="1">
        <f>VLOOKUP(Sales[[#This Row],[Product ID]],Products[],4,0)</f>
        <v>96.13</v>
      </c>
      <c r="K4060" s="1">
        <f>Sales[[#This Row],[Total Sales]]-Sales[[#This Row],[Cost price]]</f>
        <v>23.010000000000005</v>
      </c>
      <c r="L4060" s="1" t="str">
        <f>TEXT(Sales[[#This Row],[Date and Time]],"dddd")</f>
        <v>Saturday</v>
      </c>
      <c r="M4060" s="1" t="str">
        <f>TEXT(Sales[[#This Row],[Date and Time]],"mm")</f>
        <v>06</v>
      </c>
      <c r="N4060" s="10" t="str">
        <f>TEXT(Sales[[#This Row],[Date and Time]],"mmmm")</f>
        <v>June</v>
      </c>
    </row>
    <row r="4061" spans="1:14" x14ac:dyDescent="0.3">
      <c r="A4061" s="1" t="s">
        <v>7529</v>
      </c>
      <c r="B4061" s="2">
        <v>45446.995370370372</v>
      </c>
      <c r="C4061" s="1" t="s">
        <v>3413</v>
      </c>
      <c r="D4061" s="1" t="s">
        <v>2058</v>
      </c>
      <c r="E4061" s="1" t="s">
        <v>3466</v>
      </c>
      <c r="F4061" s="1" t="s">
        <v>3476</v>
      </c>
      <c r="G4061" s="1">
        <v>1419.94</v>
      </c>
      <c r="H4061" s="1">
        <v>2</v>
      </c>
      <c r="I4061" s="1">
        <f>Sales[[#This Row],[Selling Price]]*H4061</f>
        <v>2839.88</v>
      </c>
      <c r="J4061" s="1">
        <f>VLOOKUP(Sales[[#This Row],[Product ID]],Products[],4,0)</f>
        <v>311.56</v>
      </c>
      <c r="K4061" s="1">
        <f>Sales[[#This Row],[Total Sales]]-Sales[[#This Row],[Cost price]]</f>
        <v>2528.3200000000002</v>
      </c>
      <c r="L4061" s="1" t="str">
        <f>TEXT(Sales[[#This Row],[Date and Time]],"dddd")</f>
        <v>Monday</v>
      </c>
      <c r="M4061" s="1" t="str">
        <f>TEXT(Sales[[#This Row],[Date and Time]],"mm")</f>
        <v>06</v>
      </c>
      <c r="N4061" s="10" t="str">
        <f>TEXT(Sales[[#This Row],[Date and Time]],"mmmm")</f>
        <v>June</v>
      </c>
    </row>
    <row r="4062" spans="1:14" x14ac:dyDescent="0.3">
      <c r="A4062" s="1" t="s">
        <v>7530</v>
      </c>
      <c r="B4062" s="2">
        <v>45595.646886574075</v>
      </c>
      <c r="C4062" s="1" t="s">
        <v>3402</v>
      </c>
      <c r="D4062" s="1" t="s">
        <v>2421</v>
      </c>
      <c r="E4062" s="1" t="s">
        <v>3479</v>
      </c>
      <c r="F4062" s="1" t="s">
        <v>3476</v>
      </c>
      <c r="G4062" s="1">
        <v>1471.47</v>
      </c>
      <c r="H4062" s="1">
        <v>3</v>
      </c>
      <c r="I4062" s="1">
        <f>Sales[[#This Row],[Selling Price]]*H4062</f>
        <v>4414.41</v>
      </c>
      <c r="J4062" s="1">
        <f>VLOOKUP(Sales[[#This Row],[Product ID]],Products[],4,0)</f>
        <v>581.64</v>
      </c>
      <c r="K4062" s="1">
        <f>Sales[[#This Row],[Total Sales]]-Sales[[#This Row],[Cost price]]</f>
        <v>3832.77</v>
      </c>
      <c r="L4062" s="1" t="str">
        <f>TEXT(Sales[[#This Row],[Date and Time]],"dddd")</f>
        <v>Wednesday</v>
      </c>
      <c r="M4062" s="1" t="str">
        <f>TEXT(Sales[[#This Row],[Date and Time]],"mm")</f>
        <v>10</v>
      </c>
      <c r="N4062" s="10" t="str">
        <f>TEXT(Sales[[#This Row],[Date and Time]],"mmmm")</f>
        <v>October</v>
      </c>
    </row>
    <row r="4063" spans="1:14" x14ac:dyDescent="0.3">
      <c r="A4063" s="1" t="s">
        <v>7531</v>
      </c>
      <c r="B4063" s="2">
        <v>45303.344849537039</v>
      </c>
      <c r="C4063" s="1" t="s">
        <v>3348</v>
      </c>
      <c r="D4063" s="1" t="s">
        <v>1698</v>
      </c>
      <c r="E4063" s="1" t="s">
        <v>3461</v>
      </c>
      <c r="F4063" s="1" t="s">
        <v>3462</v>
      </c>
      <c r="G4063" s="1">
        <v>486.13</v>
      </c>
      <c r="H4063" s="1">
        <v>9</v>
      </c>
      <c r="I4063" s="1">
        <f>Sales[[#This Row],[Selling Price]]*H4063</f>
        <v>4375.17</v>
      </c>
      <c r="J4063" s="1">
        <f>VLOOKUP(Sales[[#This Row],[Product ID]],Products[],4,0)</f>
        <v>307.60000000000002</v>
      </c>
      <c r="K4063" s="1">
        <f>Sales[[#This Row],[Total Sales]]-Sales[[#This Row],[Cost price]]</f>
        <v>4067.57</v>
      </c>
      <c r="L4063" s="1" t="str">
        <f>TEXT(Sales[[#This Row],[Date and Time]],"dddd")</f>
        <v>Friday</v>
      </c>
      <c r="M4063" s="1" t="str">
        <f>TEXT(Sales[[#This Row],[Date and Time]],"mm")</f>
        <v>01</v>
      </c>
      <c r="N4063" s="10" t="str">
        <f>TEXT(Sales[[#This Row],[Date and Time]],"mmmm")</f>
        <v>January</v>
      </c>
    </row>
    <row r="4064" spans="1:14" x14ac:dyDescent="0.3">
      <c r="A4064" s="1" t="s">
        <v>7532</v>
      </c>
      <c r="B4064" s="2">
        <v>45375.270312499997</v>
      </c>
      <c r="C4064" s="1" t="s">
        <v>3304</v>
      </c>
      <c r="D4064" s="1" t="s">
        <v>2966</v>
      </c>
      <c r="E4064" s="1" t="s">
        <v>3464</v>
      </c>
      <c r="F4064" s="1" t="s">
        <v>3467</v>
      </c>
      <c r="G4064" s="1">
        <v>1842.8</v>
      </c>
      <c r="H4064" s="1">
        <v>5</v>
      </c>
      <c r="I4064" s="1">
        <f>Sales[[#This Row],[Selling Price]]*H4064</f>
        <v>9214</v>
      </c>
      <c r="J4064" s="1">
        <f>VLOOKUP(Sales[[#This Row],[Product ID]],Products[],4,0)</f>
        <v>17.89</v>
      </c>
      <c r="K4064" s="1">
        <f>Sales[[#This Row],[Total Sales]]-Sales[[#This Row],[Cost price]]</f>
        <v>9196.11</v>
      </c>
      <c r="L4064" s="1" t="str">
        <f>TEXT(Sales[[#This Row],[Date and Time]],"dddd")</f>
        <v>Sunday</v>
      </c>
      <c r="M4064" s="1" t="str">
        <f>TEXT(Sales[[#This Row],[Date and Time]],"mm")</f>
        <v>03</v>
      </c>
      <c r="N4064" s="10" t="str">
        <f>TEXT(Sales[[#This Row],[Date and Time]],"mmmm")</f>
        <v>March</v>
      </c>
    </row>
    <row r="4065" spans="1:14" x14ac:dyDescent="0.3">
      <c r="A4065" s="1" t="s">
        <v>7533</v>
      </c>
      <c r="B4065" s="2">
        <v>45491.214479166665</v>
      </c>
      <c r="C4065" s="1" t="s">
        <v>3325</v>
      </c>
      <c r="D4065" s="1" t="s">
        <v>1143</v>
      </c>
      <c r="E4065" s="1" t="s">
        <v>3464</v>
      </c>
      <c r="F4065" s="1" t="s">
        <v>3472</v>
      </c>
      <c r="G4065" s="1">
        <v>1642.86</v>
      </c>
      <c r="H4065" s="1">
        <v>5</v>
      </c>
      <c r="I4065" s="1">
        <f>Sales[[#This Row],[Selling Price]]*H4065</f>
        <v>8214.2999999999993</v>
      </c>
      <c r="J4065" s="1">
        <f>VLOOKUP(Sales[[#This Row],[Product ID]],Products[],4,0)</f>
        <v>670.34</v>
      </c>
      <c r="K4065" s="1">
        <f>Sales[[#This Row],[Total Sales]]-Sales[[#This Row],[Cost price]]</f>
        <v>7543.9599999999991</v>
      </c>
      <c r="L4065" s="1" t="str">
        <f>TEXT(Sales[[#This Row],[Date and Time]],"dddd")</f>
        <v>Thursday</v>
      </c>
      <c r="M4065" s="1" t="str">
        <f>TEXT(Sales[[#This Row],[Date and Time]],"mm")</f>
        <v>07</v>
      </c>
      <c r="N4065" s="10" t="str">
        <f>TEXT(Sales[[#This Row],[Date and Time]],"mmmm")</f>
        <v>July</v>
      </c>
    </row>
    <row r="4066" spans="1:14" x14ac:dyDescent="0.3">
      <c r="A4066" s="1" t="s">
        <v>7534</v>
      </c>
      <c r="B4066" s="2">
        <v>45297.315138888887</v>
      </c>
      <c r="C4066" s="1" t="s">
        <v>3412</v>
      </c>
      <c r="D4066" s="1" t="s">
        <v>2494</v>
      </c>
      <c r="E4066" s="1" t="s">
        <v>3464</v>
      </c>
      <c r="F4066" s="1" t="s">
        <v>3472</v>
      </c>
      <c r="G4066" s="1">
        <v>1452.03</v>
      </c>
      <c r="H4066" s="1">
        <v>5</v>
      </c>
      <c r="I4066" s="1">
        <f>Sales[[#This Row],[Selling Price]]*H4066</f>
        <v>7260.15</v>
      </c>
      <c r="J4066" s="1">
        <f>VLOOKUP(Sales[[#This Row],[Product ID]],Products[],4,0)</f>
        <v>220.45</v>
      </c>
      <c r="K4066" s="1">
        <f>Sales[[#This Row],[Total Sales]]-Sales[[#This Row],[Cost price]]</f>
        <v>7039.7</v>
      </c>
      <c r="L4066" s="1" t="str">
        <f>TEXT(Sales[[#This Row],[Date and Time]],"dddd")</f>
        <v>Saturday</v>
      </c>
      <c r="M4066" s="1" t="str">
        <f>TEXT(Sales[[#This Row],[Date and Time]],"mm")</f>
        <v>01</v>
      </c>
      <c r="N4066" s="10" t="str">
        <f>TEXT(Sales[[#This Row],[Date and Time]],"mmmm")</f>
        <v>January</v>
      </c>
    </row>
    <row r="4067" spans="1:14" x14ac:dyDescent="0.3">
      <c r="A4067" s="1" t="s">
        <v>7535</v>
      </c>
      <c r="B4067" s="2">
        <v>45427.152037037034</v>
      </c>
      <c r="C4067" s="1" t="s">
        <v>3370</v>
      </c>
      <c r="D4067" s="1" t="s">
        <v>1194</v>
      </c>
      <c r="E4067" s="1" t="s">
        <v>3479</v>
      </c>
      <c r="F4067" s="1" t="s">
        <v>3467</v>
      </c>
      <c r="G4067" s="1">
        <v>1723.89</v>
      </c>
      <c r="H4067" s="1">
        <v>6</v>
      </c>
      <c r="I4067" s="1">
        <f>Sales[[#This Row],[Selling Price]]*H4067</f>
        <v>10343.34</v>
      </c>
      <c r="J4067" s="1">
        <f>VLOOKUP(Sales[[#This Row],[Product ID]],Products[],4,0)</f>
        <v>621.46</v>
      </c>
      <c r="K4067" s="1">
        <f>Sales[[#This Row],[Total Sales]]-Sales[[#This Row],[Cost price]]</f>
        <v>9721.880000000001</v>
      </c>
      <c r="L4067" s="1" t="str">
        <f>TEXT(Sales[[#This Row],[Date and Time]],"dddd")</f>
        <v>Wednesday</v>
      </c>
      <c r="M4067" s="1" t="str">
        <f>TEXT(Sales[[#This Row],[Date and Time]],"mm")</f>
        <v>05</v>
      </c>
      <c r="N4067" s="10" t="str">
        <f>TEXT(Sales[[#This Row],[Date and Time]],"mmmm")</f>
        <v>May</v>
      </c>
    </row>
    <row r="4068" spans="1:14" x14ac:dyDescent="0.3">
      <c r="A4068" s="1" t="s">
        <v>7536</v>
      </c>
      <c r="B4068" s="2">
        <v>45444.221886574072</v>
      </c>
      <c r="C4068" s="1" t="s">
        <v>3304</v>
      </c>
      <c r="D4068" s="1" t="s">
        <v>1261</v>
      </c>
      <c r="E4068" s="1" t="s">
        <v>3464</v>
      </c>
      <c r="F4068" s="1" t="s">
        <v>3469</v>
      </c>
      <c r="G4068" s="1">
        <v>1750.41</v>
      </c>
      <c r="H4068" s="1">
        <v>6</v>
      </c>
      <c r="I4068" s="1">
        <f>Sales[[#This Row],[Selling Price]]*H4068</f>
        <v>10502.460000000001</v>
      </c>
      <c r="J4068" s="1">
        <f>VLOOKUP(Sales[[#This Row],[Product ID]],Products[],4,0)</f>
        <v>17.89</v>
      </c>
      <c r="K4068" s="1">
        <f>Sales[[#This Row],[Total Sales]]-Sales[[#This Row],[Cost price]]</f>
        <v>10484.570000000002</v>
      </c>
      <c r="L4068" s="1" t="str">
        <f>TEXT(Sales[[#This Row],[Date and Time]],"dddd")</f>
        <v>Saturday</v>
      </c>
      <c r="M4068" s="1" t="str">
        <f>TEXT(Sales[[#This Row],[Date and Time]],"mm")</f>
        <v>06</v>
      </c>
      <c r="N4068" s="10" t="str">
        <f>TEXT(Sales[[#This Row],[Date and Time]],"mmmm")</f>
        <v>June</v>
      </c>
    </row>
    <row r="4069" spans="1:14" x14ac:dyDescent="0.3">
      <c r="A4069" s="1" t="s">
        <v>7537</v>
      </c>
      <c r="B4069" s="2">
        <v>45377.506388888891</v>
      </c>
      <c r="C4069" s="1" t="s">
        <v>3422</v>
      </c>
      <c r="D4069" s="1" t="s">
        <v>1476</v>
      </c>
      <c r="E4069" s="1" t="s">
        <v>3479</v>
      </c>
      <c r="F4069" s="1" t="s">
        <v>3469</v>
      </c>
      <c r="G4069" s="1">
        <v>885.14</v>
      </c>
      <c r="H4069" s="1">
        <v>2</v>
      </c>
      <c r="I4069" s="1">
        <f>Sales[[#This Row],[Selling Price]]*H4069</f>
        <v>1770.28</v>
      </c>
      <c r="J4069" s="1">
        <f>VLOOKUP(Sales[[#This Row],[Product ID]],Products[],4,0)</f>
        <v>772.45</v>
      </c>
      <c r="K4069" s="1">
        <f>Sales[[#This Row],[Total Sales]]-Sales[[#This Row],[Cost price]]</f>
        <v>997.82999999999993</v>
      </c>
      <c r="L4069" s="1" t="str">
        <f>TEXT(Sales[[#This Row],[Date and Time]],"dddd")</f>
        <v>Tuesday</v>
      </c>
      <c r="M4069" s="1" t="str">
        <f>TEXT(Sales[[#This Row],[Date and Time]],"mm")</f>
        <v>03</v>
      </c>
      <c r="N4069" s="10" t="str">
        <f>TEXT(Sales[[#This Row],[Date and Time]],"mmmm")</f>
        <v>March</v>
      </c>
    </row>
    <row r="4070" spans="1:14" x14ac:dyDescent="0.3">
      <c r="A4070" s="1" t="s">
        <v>7538</v>
      </c>
      <c r="B4070" s="2">
        <v>45503.10491898148</v>
      </c>
      <c r="C4070" s="1" t="s">
        <v>3364</v>
      </c>
      <c r="D4070" s="1" t="s">
        <v>2255</v>
      </c>
      <c r="E4070" s="1" t="s">
        <v>3461</v>
      </c>
      <c r="F4070" s="1" t="s">
        <v>3462</v>
      </c>
      <c r="G4070" s="1">
        <v>54.23</v>
      </c>
      <c r="H4070" s="1">
        <v>4</v>
      </c>
      <c r="I4070" s="1">
        <f>Sales[[#This Row],[Selling Price]]*H4070</f>
        <v>216.92</v>
      </c>
      <c r="J4070" s="1">
        <f>VLOOKUP(Sales[[#This Row],[Product ID]],Products[],4,0)</f>
        <v>771.88</v>
      </c>
      <c r="K4070" s="1">
        <f>Sales[[#This Row],[Total Sales]]-Sales[[#This Row],[Cost price]]</f>
        <v>-554.96</v>
      </c>
      <c r="L4070" s="1" t="str">
        <f>TEXT(Sales[[#This Row],[Date and Time]],"dddd")</f>
        <v>Tuesday</v>
      </c>
      <c r="M4070" s="1" t="str">
        <f>TEXT(Sales[[#This Row],[Date and Time]],"mm")</f>
        <v>07</v>
      </c>
      <c r="N4070" s="10" t="str">
        <f>TEXT(Sales[[#This Row],[Date and Time]],"mmmm")</f>
        <v>July</v>
      </c>
    </row>
    <row r="4071" spans="1:14" x14ac:dyDescent="0.3">
      <c r="A4071" s="1" t="s">
        <v>7539</v>
      </c>
      <c r="B4071" s="2">
        <v>45373.339328703703</v>
      </c>
      <c r="C4071" s="1" t="s">
        <v>3292</v>
      </c>
      <c r="D4071" s="1" t="s">
        <v>1530</v>
      </c>
      <c r="E4071" s="1" t="s">
        <v>3466</v>
      </c>
      <c r="F4071" s="1" t="s">
        <v>3467</v>
      </c>
      <c r="G4071" s="1">
        <v>1323.66</v>
      </c>
      <c r="H4071" s="1">
        <v>2</v>
      </c>
      <c r="I4071" s="1">
        <f>Sales[[#This Row],[Selling Price]]*H4071</f>
        <v>2647.32</v>
      </c>
      <c r="J4071" s="1">
        <f>VLOOKUP(Sales[[#This Row],[Product ID]],Products[],4,0)</f>
        <v>321.19</v>
      </c>
      <c r="K4071" s="1">
        <f>Sales[[#This Row],[Total Sales]]-Sales[[#This Row],[Cost price]]</f>
        <v>2326.13</v>
      </c>
      <c r="L4071" s="1" t="str">
        <f>TEXT(Sales[[#This Row],[Date and Time]],"dddd")</f>
        <v>Friday</v>
      </c>
      <c r="M4071" s="1" t="str">
        <f>TEXT(Sales[[#This Row],[Date and Time]],"mm")</f>
        <v>03</v>
      </c>
      <c r="N4071" s="10" t="str">
        <f>TEXT(Sales[[#This Row],[Date and Time]],"mmmm")</f>
        <v>March</v>
      </c>
    </row>
    <row r="4072" spans="1:14" x14ac:dyDescent="0.3">
      <c r="A4072" s="1" t="s">
        <v>7540</v>
      </c>
      <c r="B4072" s="2">
        <v>45592.472083333334</v>
      </c>
      <c r="C4072" s="1" t="s">
        <v>3339</v>
      </c>
      <c r="D4072" s="1" t="s">
        <v>1074</v>
      </c>
      <c r="E4072" s="1" t="s">
        <v>3479</v>
      </c>
      <c r="F4072" s="1" t="s">
        <v>3472</v>
      </c>
      <c r="G4072" s="1">
        <v>1410.38</v>
      </c>
      <c r="H4072" s="1">
        <v>6</v>
      </c>
      <c r="I4072" s="1">
        <f>Sales[[#This Row],[Selling Price]]*H4072</f>
        <v>8462.2800000000007</v>
      </c>
      <c r="J4072" s="1">
        <f>VLOOKUP(Sales[[#This Row],[Product ID]],Products[],4,0)</f>
        <v>646.59</v>
      </c>
      <c r="K4072" s="1">
        <f>Sales[[#This Row],[Total Sales]]-Sales[[#This Row],[Cost price]]</f>
        <v>7815.6900000000005</v>
      </c>
      <c r="L4072" s="1" t="str">
        <f>TEXT(Sales[[#This Row],[Date and Time]],"dddd")</f>
        <v>Sunday</v>
      </c>
      <c r="M4072" s="1" t="str">
        <f>TEXT(Sales[[#This Row],[Date and Time]],"mm")</f>
        <v>10</v>
      </c>
      <c r="N4072" s="10" t="str">
        <f>TEXT(Sales[[#This Row],[Date and Time]],"mmmm")</f>
        <v>October</v>
      </c>
    </row>
    <row r="4073" spans="1:14" x14ac:dyDescent="0.3">
      <c r="A4073" s="1" t="s">
        <v>7541</v>
      </c>
      <c r="B4073" s="2">
        <v>45491.398738425924</v>
      </c>
      <c r="C4073" s="1" t="s">
        <v>3341</v>
      </c>
      <c r="D4073" s="1" t="s">
        <v>2424</v>
      </c>
      <c r="E4073" s="1" t="s">
        <v>3464</v>
      </c>
      <c r="F4073" s="1" t="s">
        <v>3469</v>
      </c>
      <c r="G4073" s="1">
        <v>641.84</v>
      </c>
      <c r="H4073" s="1">
        <v>7</v>
      </c>
      <c r="I4073" s="1">
        <f>Sales[[#This Row],[Selling Price]]*H4073</f>
        <v>4492.88</v>
      </c>
      <c r="J4073" s="1">
        <f>VLOOKUP(Sales[[#This Row],[Product ID]],Products[],4,0)</f>
        <v>77.61</v>
      </c>
      <c r="K4073" s="1">
        <f>Sales[[#This Row],[Total Sales]]-Sales[[#This Row],[Cost price]]</f>
        <v>4415.2700000000004</v>
      </c>
      <c r="L4073" s="1" t="str">
        <f>TEXT(Sales[[#This Row],[Date and Time]],"dddd")</f>
        <v>Thursday</v>
      </c>
      <c r="M4073" s="1" t="str">
        <f>TEXT(Sales[[#This Row],[Date and Time]],"mm")</f>
        <v>07</v>
      </c>
      <c r="N4073" s="10" t="str">
        <f>TEXT(Sales[[#This Row],[Date and Time]],"mmmm")</f>
        <v>July</v>
      </c>
    </row>
    <row r="4074" spans="1:14" x14ac:dyDescent="0.3">
      <c r="A4074" s="1" t="s">
        <v>7542</v>
      </c>
      <c r="B4074" s="2">
        <v>45313.495856481481</v>
      </c>
      <c r="C4074" s="1" t="s">
        <v>3327</v>
      </c>
      <c r="D4074" s="1" t="s">
        <v>430</v>
      </c>
      <c r="E4074" s="1" t="s">
        <v>3464</v>
      </c>
      <c r="F4074" s="1" t="s">
        <v>3472</v>
      </c>
      <c r="G4074" s="1">
        <v>617.01</v>
      </c>
      <c r="H4074" s="1">
        <v>3</v>
      </c>
      <c r="I4074" s="1">
        <f>Sales[[#This Row],[Selling Price]]*H4074</f>
        <v>1851.03</v>
      </c>
      <c r="J4074" s="1">
        <f>VLOOKUP(Sales[[#This Row],[Product ID]],Products[],4,0)</f>
        <v>984.71</v>
      </c>
      <c r="K4074" s="1">
        <f>Sales[[#This Row],[Total Sales]]-Sales[[#This Row],[Cost price]]</f>
        <v>866.31999999999994</v>
      </c>
      <c r="L4074" s="1" t="str">
        <f>TEXT(Sales[[#This Row],[Date and Time]],"dddd")</f>
        <v>Monday</v>
      </c>
      <c r="M4074" s="1" t="str">
        <f>TEXT(Sales[[#This Row],[Date and Time]],"mm")</f>
        <v>01</v>
      </c>
      <c r="N4074" s="10" t="str">
        <f>TEXT(Sales[[#This Row],[Date and Time]],"mmmm")</f>
        <v>January</v>
      </c>
    </row>
    <row r="4075" spans="1:14" x14ac:dyDescent="0.3">
      <c r="A4075" s="1" t="s">
        <v>7543</v>
      </c>
      <c r="B4075" s="2">
        <v>45387.913287037038</v>
      </c>
      <c r="C4075" s="1" t="s">
        <v>3419</v>
      </c>
      <c r="D4075" s="1" t="s">
        <v>2058</v>
      </c>
      <c r="E4075" s="1" t="s">
        <v>3479</v>
      </c>
      <c r="F4075" s="1" t="s">
        <v>3467</v>
      </c>
      <c r="G4075" s="1">
        <v>1142.3499999999999</v>
      </c>
      <c r="H4075" s="1">
        <v>8</v>
      </c>
      <c r="I4075" s="1">
        <f>Sales[[#This Row],[Selling Price]]*H4075</f>
        <v>9138.7999999999993</v>
      </c>
      <c r="J4075" s="1">
        <f>VLOOKUP(Sales[[#This Row],[Product ID]],Products[],4,0)</f>
        <v>925.33</v>
      </c>
      <c r="K4075" s="1">
        <f>Sales[[#This Row],[Total Sales]]-Sales[[#This Row],[Cost price]]</f>
        <v>8213.4699999999993</v>
      </c>
      <c r="L4075" s="1" t="str">
        <f>TEXT(Sales[[#This Row],[Date and Time]],"dddd")</f>
        <v>Friday</v>
      </c>
      <c r="M4075" s="1" t="str">
        <f>TEXT(Sales[[#This Row],[Date and Time]],"mm")</f>
        <v>04</v>
      </c>
      <c r="N4075" s="10" t="str">
        <f>TEXT(Sales[[#This Row],[Date and Time]],"mmmm")</f>
        <v>April</v>
      </c>
    </row>
    <row r="4076" spans="1:14" x14ac:dyDescent="0.3">
      <c r="A4076" s="1" t="s">
        <v>7544</v>
      </c>
      <c r="B4076" s="2">
        <v>45396.032939814817</v>
      </c>
      <c r="C4076" s="1" t="s">
        <v>3409</v>
      </c>
      <c r="D4076" s="1" t="s">
        <v>572</v>
      </c>
      <c r="E4076" s="1" t="s">
        <v>3479</v>
      </c>
      <c r="F4076" s="1" t="s">
        <v>3469</v>
      </c>
      <c r="G4076" s="1">
        <v>710.54</v>
      </c>
      <c r="H4076" s="1">
        <v>6</v>
      </c>
      <c r="I4076" s="1">
        <f>Sales[[#This Row],[Selling Price]]*H4076</f>
        <v>4263.24</v>
      </c>
      <c r="J4076" s="1">
        <f>VLOOKUP(Sales[[#This Row],[Product ID]],Products[],4,0)</f>
        <v>660.16</v>
      </c>
      <c r="K4076" s="1">
        <f>Sales[[#This Row],[Total Sales]]-Sales[[#This Row],[Cost price]]</f>
        <v>3603.08</v>
      </c>
      <c r="L4076" s="1" t="str">
        <f>TEXT(Sales[[#This Row],[Date and Time]],"dddd")</f>
        <v>Sunday</v>
      </c>
      <c r="M4076" s="1" t="str">
        <f>TEXT(Sales[[#This Row],[Date and Time]],"mm")</f>
        <v>04</v>
      </c>
      <c r="N4076" s="10" t="str">
        <f>TEXT(Sales[[#This Row],[Date and Time]],"mmmm")</f>
        <v>April</v>
      </c>
    </row>
    <row r="4077" spans="1:14" x14ac:dyDescent="0.3">
      <c r="A4077" s="1" t="s">
        <v>7545</v>
      </c>
      <c r="B4077" s="2">
        <v>45377.98878472222</v>
      </c>
      <c r="C4077" s="1" t="s">
        <v>3404</v>
      </c>
      <c r="D4077" s="1" t="s">
        <v>2403</v>
      </c>
      <c r="E4077" s="1" t="s">
        <v>3466</v>
      </c>
      <c r="F4077" s="1" t="s">
        <v>3472</v>
      </c>
      <c r="G4077" s="1">
        <v>1871.66</v>
      </c>
      <c r="H4077" s="1">
        <v>6</v>
      </c>
      <c r="I4077" s="1">
        <f>Sales[[#This Row],[Selling Price]]*H4077</f>
        <v>11229.960000000001</v>
      </c>
      <c r="J4077" s="1">
        <f>VLOOKUP(Sales[[#This Row],[Product ID]],Products[],4,0)</f>
        <v>47.47</v>
      </c>
      <c r="K4077" s="1">
        <f>Sales[[#This Row],[Total Sales]]-Sales[[#This Row],[Cost price]]</f>
        <v>11182.490000000002</v>
      </c>
      <c r="L4077" s="1" t="str">
        <f>TEXT(Sales[[#This Row],[Date and Time]],"dddd")</f>
        <v>Tuesday</v>
      </c>
      <c r="M4077" s="1" t="str">
        <f>TEXT(Sales[[#This Row],[Date and Time]],"mm")</f>
        <v>03</v>
      </c>
      <c r="N4077" s="10" t="str">
        <f>TEXT(Sales[[#This Row],[Date and Time]],"mmmm")</f>
        <v>March</v>
      </c>
    </row>
    <row r="4078" spans="1:14" x14ac:dyDescent="0.3">
      <c r="A4078" s="1" t="s">
        <v>7546</v>
      </c>
      <c r="B4078" s="2">
        <v>45541.930914351855</v>
      </c>
      <c r="C4078" s="1" t="s">
        <v>3375</v>
      </c>
      <c r="D4078" s="1" t="s">
        <v>2620</v>
      </c>
      <c r="E4078" s="1" t="s">
        <v>3464</v>
      </c>
      <c r="F4078" s="1" t="s">
        <v>3469</v>
      </c>
      <c r="G4078" s="1">
        <v>509.28</v>
      </c>
      <c r="H4078" s="1">
        <v>6</v>
      </c>
      <c r="I4078" s="1">
        <f>Sales[[#This Row],[Selling Price]]*H4078</f>
        <v>3055.68</v>
      </c>
      <c r="J4078" s="1">
        <f>VLOOKUP(Sales[[#This Row],[Product ID]],Products[],4,0)</f>
        <v>574.14</v>
      </c>
      <c r="K4078" s="1">
        <f>Sales[[#This Row],[Total Sales]]-Sales[[#This Row],[Cost price]]</f>
        <v>2481.54</v>
      </c>
      <c r="L4078" s="1" t="str">
        <f>TEXT(Sales[[#This Row],[Date and Time]],"dddd")</f>
        <v>Friday</v>
      </c>
      <c r="M4078" s="1" t="str">
        <f>TEXT(Sales[[#This Row],[Date and Time]],"mm")</f>
        <v>09</v>
      </c>
      <c r="N4078" s="10" t="str">
        <f>TEXT(Sales[[#This Row],[Date and Time]],"mmmm")</f>
        <v>September</v>
      </c>
    </row>
    <row r="4079" spans="1:14" x14ac:dyDescent="0.3">
      <c r="A4079" s="1" t="s">
        <v>7547</v>
      </c>
      <c r="B4079" s="2">
        <v>45313.345393518517</v>
      </c>
      <c r="C4079" s="1" t="s">
        <v>3351</v>
      </c>
      <c r="D4079" s="1" t="s">
        <v>490</v>
      </c>
      <c r="E4079" s="1" t="s">
        <v>3471</v>
      </c>
      <c r="F4079" s="1" t="s">
        <v>3462</v>
      </c>
      <c r="G4079" s="1">
        <v>1241.32</v>
      </c>
      <c r="H4079" s="1">
        <v>9</v>
      </c>
      <c r="I4079" s="1">
        <f>Sales[[#This Row],[Selling Price]]*H4079</f>
        <v>11171.88</v>
      </c>
      <c r="J4079" s="1">
        <f>VLOOKUP(Sales[[#This Row],[Product ID]],Products[],4,0)</f>
        <v>643.29</v>
      </c>
      <c r="K4079" s="1">
        <f>Sales[[#This Row],[Total Sales]]-Sales[[#This Row],[Cost price]]</f>
        <v>10528.59</v>
      </c>
      <c r="L4079" s="1" t="str">
        <f>TEXT(Sales[[#This Row],[Date and Time]],"dddd")</f>
        <v>Monday</v>
      </c>
      <c r="M4079" s="1" t="str">
        <f>TEXT(Sales[[#This Row],[Date and Time]],"mm")</f>
        <v>01</v>
      </c>
      <c r="N4079" s="10" t="str">
        <f>TEXT(Sales[[#This Row],[Date and Time]],"mmmm")</f>
        <v>January</v>
      </c>
    </row>
    <row r="4080" spans="1:14" x14ac:dyDescent="0.3">
      <c r="A4080" s="1" t="s">
        <v>7548</v>
      </c>
      <c r="B4080" s="2">
        <v>45361.160798611112</v>
      </c>
      <c r="C4080" s="1" t="s">
        <v>3394</v>
      </c>
      <c r="D4080" s="1" t="s">
        <v>396</v>
      </c>
      <c r="E4080" s="1" t="s">
        <v>3479</v>
      </c>
      <c r="F4080" s="1" t="s">
        <v>3469</v>
      </c>
      <c r="G4080" s="1">
        <v>819.41</v>
      </c>
      <c r="H4080" s="1">
        <v>9</v>
      </c>
      <c r="I4080" s="1">
        <f>Sales[[#This Row],[Selling Price]]*H4080</f>
        <v>7374.69</v>
      </c>
      <c r="J4080" s="1">
        <f>VLOOKUP(Sales[[#This Row],[Product ID]],Products[],4,0)</f>
        <v>74.92</v>
      </c>
      <c r="K4080" s="1">
        <f>Sales[[#This Row],[Total Sales]]-Sales[[#This Row],[Cost price]]</f>
        <v>7299.7699999999995</v>
      </c>
      <c r="L4080" s="1" t="str">
        <f>TEXT(Sales[[#This Row],[Date and Time]],"dddd")</f>
        <v>Sunday</v>
      </c>
      <c r="M4080" s="1" t="str">
        <f>TEXT(Sales[[#This Row],[Date and Time]],"mm")</f>
        <v>03</v>
      </c>
      <c r="N4080" s="10" t="str">
        <f>TEXT(Sales[[#This Row],[Date and Time]],"mmmm")</f>
        <v>March</v>
      </c>
    </row>
    <row r="4081" spans="1:14" x14ac:dyDescent="0.3">
      <c r="A4081" s="1" t="s">
        <v>7549</v>
      </c>
      <c r="B4081" s="2">
        <v>45352.625104166669</v>
      </c>
      <c r="C4081" s="1" t="s">
        <v>3389</v>
      </c>
      <c r="D4081" s="1" t="s">
        <v>1460</v>
      </c>
      <c r="E4081" s="1" t="s">
        <v>3479</v>
      </c>
      <c r="F4081" s="1" t="s">
        <v>3467</v>
      </c>
      <c r="G4081" s="1">
        <v>628.45000000000005</v>
      </c>
      <c r="H4081" s="1">
        <v>4</v>
      </c>
      <c r="I4081" s="1">
        <f>Sales[[#This Row],[Selling Price]]*H4081</f>
        <v>2513.8000000000002</v>
      </c>
      <c r="J4081" s="1">
        <f>VLOOKUP(Sales[[#This Row],[Product ID]],Products[],4,0)</f>
        <v>226.52</v>
      </c>
      <c r="K4081" s="1">
        <f>Sales[[#This Row],[Total Sales]]-Sales[[#This Row],[Cost price]]</f>
        <v>2287.2800000000002</v>
      </c>
      <c r="L4081" s="1" t="str">
        <f>TEXT(Sales[[#This Row],[Date and Time]],"dddd")</f>
        <v>Friday</v>
      </c>
      <c r="M4081" s="1" t="str">
        <f>TEXT(Sales[[#This Row],[Date and Time]],"mm")</f>
        <v>03</v>
      </c>
      <c r="N4081" s="10" t="str">
        <f>TEXT(Sales[[#This Row],[Date and Time]],"mmmm")</f>
        <v>March</v>
      </c>
    </row>
    <row r="4082" spans="1:14" x14ac:dyDescent="0.3">
      <c r="A4082" s="1" t="s">
        <v>7550</v>
      </c>
      <c r="B4082" s="2">
        <v>45475.473900462966</v>
      </c>
      <c r="C4082" s="1" t="s">
        <v>3356</v>
      </c>
      <c r="D4082" s="1" t="s">
        <v>2409</v>
      </c>
      <c r="E4082" s="1" t="s">
        <v>3479</v>
      </c>
      <c r="F4082" s="1" t="s">
        <v>3476</v>
      </c>
      <c r="G4082" s="1">
        <v>80.38</v>
      </c>
      <c r="H4082" s="1">
        <v>6</v>
      </c>
      <c r="I4082" s="1">
        <f>Sales[[#This Row],[Selling Price]]*H4082</f>
        <v>482.28</v>
      </c>
      <c r="J4082" s="1">
        <f>VLOOKUP(Sales[[#This Row],[Product ID]],Products[],4,0)</f>
        <v>310.20999999999998</v>
      </c>
      <c r="K4082" s="1">
        <f>Sales[[#This Row],[Total Sales]]-Sales[[#This Row],[Cost price]]</f>
        <v>172.07</v>
      </c>
      <c r="L4082" s="1" t="str">
        <f>TEXT(Sales[[#This Row],[Date and Time]],"dddd")</f>
        <v>Tuesday</v>
      </c>
      <c r="M4082" s="1" t="str">
        <f>TEXT(Sales[[#This Row],[Date and Time]],"mm")</f>
        <v>07</v>
      </c>
      <c r="N4082" s="10" t="str">
        <f>TEXT(Sales[[#This Row],[Date and Time]],"mmmm")</f>
        <v>July</v>
      </c>
    </row>
    <row r="4083" spans="1:14" x14ac:dyDescent="0.3">
      <c r="A4083" s="1" t="s">
        <v>7551</v>
      </c>
      <c r="B4083" s="2">
        <v>45552.962314814817</v>
      </c>
      <c r="C4083" s="1" t="s">
        <v>3393</v>
      </c>
      <c r="D4083" s="1" t="s">
        <v>2028</v>
      </c>
      <c r="E4083" s="1" t="s">
        <v>3471</v>
      </c>
      <c r="F4083" s="1" t="s">
        <v>3462</v>
      </c>
      <c r="G4083" s="1">
        <v>560.28</v>
      </c>
      <c r="H4083" s="1">
        <v>10</v>
      </c>
      <c r="I4083" s="1">
        <f>Sales[[#This Row],[Selling Price]]*H4083</f>
        <v>5602.7999999999993</v>
      </c>
      <c r="J4083" s="1">
        <f>VLOOKUP(Sales[[#This Row],[Product ID]],Products[],4,0)</f>
        <v>368.41</v>
      </c>
      <c r="K4083" s="1">
        <f>Sales[[#This Row],[Total Sales]]-Sales[[#This Row],[Cost price]]</f>
        <v>5234.3899999999994</v>
      </c>
      <c r="L4083" s="1" t="str">
        <f>TEXT(Sales[[#This Row],[Date and Time]],"dddd")</f>
        <v>Tuesday</v>
      </c>
      <c r="M4083" s="1" t="str">
        <f>TEXT(Sales[[#This Row],[Date and Time]],"mm")</f>
        <v>09</v>
      </c>
      <c r="N4083" s="10" t="str">
        <f>TEXT(Sales[[#This Row],[Date and Time]],"mmmm")</f>
        <v>September</v>
      </c>
    </row>
    <row r="4084" spans="1:14" x14ac:dyDescent="0.3">
      <c r="A4084" s="1" t="s">
        <v>7552</v>
      </c>
      <c r="B4084" s="2">
        <v>45508.964537037034</v>
      </c>
      <c r="C4084" s="1" t="s">
        <v>3418</v>
      </c>
      <c r="D4084" s="1" t="s">
        <v>2397</v>
      </c>
      <c r="E4084" s="1" t="s">
        <v>3479</v>
      </c>
      <c r="F4084" s="1" t="s">
        <v>3469</v>
      </c>
      <c r="G4084" s="1">
        <v>1819.06</v>
      </c>
      <c r="H4084" s="1">
        <v>5</v>
      </c>
      <c r="I4084" s="1">
        <f>Sales[[#This Row],[Selling Price]]*H4084</f>
        <v>9095.2999999999993</v>
      </c>
      <c r="J4084" s="1">
        <f>VLOOKUP(Sales[[#This Row],[Product ID]],Products[],4,0)</f>
        <v>563.57000000000005</v>
      </c>
      <c r="K4084" s="1">
        <f>Sales[[#This Row],[Total Sales]]-Sales[[#This Row],[Cost price]]</f>
        <v>8531.73</v>
      </c>
      <c r="L4084" s="1" t="str">
        <f>TEXT(Sales[[#This Row],[Date and Time]],"dddd")</f>
        <v>Sunday</v>
      </c>
      <c r="M4084" s="1" t="str">
        <f>TEXT(Sales[[#This Row],[Date and Time]],"mm")</f>
        <v>08</v>
      </c>
      <c r="N4084" s="10" t="str">
        <f>TEXT(Sales[[#This Row],[Date and Time]],"mmmm")</f>
        <v>August</v>
      </c>
    </row>
    <row r="4085" spans="1:14" x14ac:dyDescent="0.3">
      <c r="A4085" s="1" t="s">
        <v>7553</v>
      </c>
      <c r="B4085" s="2">
        <v>45318.610659722224</v>
      </c>
      <c r="C4085" s="1" t="s">
        <v>3425</v>
      </c>
      <c r="D4085" s="1" t="s">
        <v>1030</v>
      </c>
      <c r="E4085" s="1" t="s">
        <v>3466</v>
      </c>
      <c r="F4085" s="1" t="s">
        <v>3472</v>
      </c>
      <c r="G4085" s="1">
        <v>624.25</v>
      </c>
      <c r="H4085" s="1">
        <v>1</v>
      </c>
      <c r="I4085" s="1">
        <f>Sales[[#This Row],[Selling Price]]*H4085</f>
        <v>624.25</v>
      </c>
      <c r="J4085" s="1">
        <f>VLOOKUP(Sales[[#This Row],[Product ID]],Products[],4,0)</f>
        <v>95.27</v>
      </c>
      <c r="K4085" s="1">
        <f>Sales[[#This Row],[Total Sales]]-Sales[[#This Row],[Cost price]]</f>
        <v>528.98</v>
      </c>
      <c r="L4085" s="1" t="str">
        <f>TEXT(Sales[[#This Row],[Date and Time]],"dddd")</f>
        <v>Saturday</v>
      </c>
      <c r="M4085" s="1" t="str">
        <f>TEXT(Sales[[#This Row],[Date and Time]],"mm")</f>
        <v>01</v>
      </c>
      <c r="N4085" s="10" t="str">
        <f>TEXT(Sales[[#This Row],[Date and Time]],"mmmm")</f>
        <v>January</v>
      </c>
    </row>
    <row r="4086" spans="1:14" x14ac:dyDescent="0.3">
      <c r="A4086" s="1" t="s">
        <v>7554</v>
      </c>
      <c r="B4086" s="2">
        <v>45404.99796296296</v>
      </c>
      <c r="C4086" s="1" t="s">
        <v>3311</v>
      </c>
      <c r="D4086" s="1" t="s">
        <v>1596</v>
      </c>
      <c r="E4086" s="1" t="s">
        <v>3479</v>
      </c>
      <c r="F4086" s="1" t="s">
        <v>3462</v>
      </c>
      <c r="G4086" s="1">
        <v>143.72999999999999</v>
      </c>
      <c r="H4086" s="1">
        <v>10</v>
      </c>
      <c r="I4086" s="1">
        <f>Sales[[#This Row],[Selling Price]]*H4086</f>
        <v>1437.3</v>
      </c>
      <c r="J4086" s="1">
        <f>VLOOKUP(Sales[[#This Row],[Product ID]],Products[],4,0)</f>
        <v>961.88</v>
      </c>
      <c r="K4086" s="1">
        <f>Sales[[#This Row],[Total Sales]]-Sales[[#This Row],[Cost price]]</f>
        <v>475.41999999999996</v>
      </c>
      <c r="L4086" s="1" t="str">
        <f>TEXT(Sales[[#This Row],[Date and Time]],"dddd")</f>
        <v>Monday</v>
      </c>
      <c r="M4086" s="1" t="str">
        <f>TEXT(Sales[[#This Row],[Date and Time]],"mm")</f>
        <v>04</v>
      </c>
      <c r="N4086" s="10" t="str">
        <f>TEXT(Sales[[#This Row],[Date and Time]],"mmmm")</f>
        <v>April</v>
      </c>
    </row>
    <row r="4087" spans="1:14" x14ac:dyDescent="0.3">
      <c r="A4087" s="1" t="s">
        <v>7555</v>
      </c>
      <c r="B4087" s="2">
        <v>45460.670173611114</v>
      </c>
      <c r="C4087" s="1" t="s">
        <v>3314</v>
      </c>
      <c r="D4087" s="1" t="s">
        <v>1546</v>
      </c>
      <c r="E4087" s="1" t="s">
        <v>3461</v>
      </c>
      <c r="F4087" s="1" t="s">
        <v>3467</v>
      </c>
      <c r="G4087" s="1">
        <v>152.16</v>
      </c>
      <c r="H4087" s="1">
        <v>3</v>
      </c>
      <c r="I4087" s="1">
        <f>Sales[[#This Row],[Selling Price]]*H4087</f>
        <v>456.48</v>
      </c>
      <c r="J4087" s="1">
        <f>VLOOKUP(Sales[[#This Row],[Product ID]],Products[],4,0)</f>
        <v>925.53</v>
      </c>
      <c r="K4087" s="1">
        <f>Sales[[#This Row],[Total Sales]]-Sales[[#This Row],[Cost price]]</f>
        <v>-469.04999999999995</v>
      </c>
      <c r="L4087" s="1" t="str">
        <f>TEXT(Sales[[#This Row],[Date and Time]],"dddd")</f>
        <v>Monday</v>
      </c>
      <c r="M4087" s="1" t="str">
        <f>TEXT(Sales[[#This Row],[Date and Time]],"mm")</f>
        <v>06</v>
      </c>
      <c r="N4087" s="10" t="str">
        <f>TEXT(Sales[[#This Row],[Date and Time]],"mmmm")</f>
        <v>June</v>
      </c>
    </row>
    <row r="4088" spans="1:14" x14ac:dyDescent="0.3">
      <c r="A4088" s="1" t="s">
        <v>7556</v>
      </c>
      <c r="B4088" s="2">
        <v>45380.894317129627</v>
      </c>
      <c r="C4088" s="1" t="s">
        <v>3435</v>
      </c>
      <c r="D4088" s="1" t="s">
        <v>963</v>
      </c>
      <c r="E4088" s="1" t="s">
        <v>3479</v>
      </c>
      <c r="F4088" s="1" t="s">
        <v>3467</v>
      </c>
      <c r="G4088" s="1">
        <v>263.60000000000002</v>
      </c>
      <c r="H4088" s="1">
        <v>7</v>
      </c>
      <c r="I4088" s="1">
        <f>Sales[[#This Row],[Selling Price]]*H4088</f>
        <v>1845.2000000000003</v>
      </c>
      <c r="J4088" s="1">
        <f>VLOOKUP(Sales[[#This Row],[Product ID]],Products[],4,0)</f>
        <v>316.27</v>
      </c>
      <c r="K4088" s="1">
        <f>Sales[[#This Row],[Total Sales]]-Sales[[#This Row],[Cost price]]</f>
        <v>1528.9300000000003</v>
      </c>
      <c r="L4088" s="1" t="str">
        <f>TEXT(Sales[[#This Row],[Date and Time]],"dddd")</f>
        <v>Friday</v>
      </c>
      <c r="M4088" s="1" t="str">
        <f>TEXT(Sales[[#This Row],[Date and Time]],"mm")</f>
        <v>03</v>
      </c>
      <c r="N4088" s="10" t="str">
        <f>TEXT(Sales[[#This Row],[Date and Time]],"mmmm")</f>
        <v>March</v>
      </c>
    </row>
    <row r="4089" spans="1:14" x14ac:dyDescent="0.3">
      <c r="A4089" s="1" t="s">
        <v>7557</v>
      </c>
      <c r="B4089" s="2">
        <v>45513.513402777775</v>
      </c>
      <c r="C4089" s="1" t="s">
        <v>3317</v>
      </c>
      <c r="D4089" s="1" t="s">
        <v>67</v>
      </c>
      <c r="E4089" s="1" t="s">
        <v>3471</v>
      </c>
      <c r="F4089" s="1" t="s">
        <v>3462</v>
      </c>
      <c r="G4089" s="1">
        <v>1984</v>
      </c>
      <c r="H4089" s="1">
        <v>5</v>
      </c>
      <c r="I4089" s="1">
        <f>Sales[[#This Row],[Selling Price]]*H4089</f>
        <v>9920</v>
      </c>
      <c r="J4089" s="1">
        <f>VLOOKUP(Sales[[#This Row],[Product ID]],Products[],4,0)</f>
        <v>327.89</v>
      </c>
      <c r="K4089" s="1">
        <f>Sales[[#This Row],[Total Sales]]-Sales[[#This Row],[Cost price]]</f>
        <v>9592.11</v>
      </c>
      <c r="L4089" s="1" t="str">
        <f>TEXT(Sales[[#This Row],[Date and Time]],"dddd")</f>
        <v>Friday</v>
      </c>
      <c r="M4089" s="1" t="str">
        <f>TEXT(Sales[[#This Row],[Date and Time]],"mm")</f>
        <v>08</v>
      </c>
      <c r="N4089" s="10" t="str">
        <f>TEXT(Sales[[#This Row],[Date and Time]],"mmmm")</f>
        <v>August</v>
      </c>
    </row>
    <row r="4090" spans="1:14" x14ac:dyDescent="0.3">
      <c r="A4090" s="1" t="s">
        <v>7558</v>
      </c>
      <c r="B4090" s="2">
        <v>45607.609097222223</v>
      </c>
      <c r="C4090" s="1" t="s">
        <v>3281</v>
      </c>
      <c r="D4090" s="1" t="s">
        <v>2111</v>
      </c>
      <c r="E4090" s="1" t="s">
        <v>3479</v>
      </c>
      <c r="F4090" s="1" t="s">
        <v>3472</v>
      </c>
      <c r="G4090" s="1">
        <v>740.42</v>
      </c>
      <c r="H4090" s="1">
        <v>1</v>
      </c>
      <c r="I4090" s="1">
        <f>Sales[[#This Row],[Selling Price]]*H4090</f>
        <v>740.42</v>
      </c>
      <c r="J4090" s="1">
        <f>VLOOKUP(Sales[[#This Row],[Product ID]],Products[],4,0)</f>
        <v>136.99</v>
      </c>
      <c r="K4090" s="1">
        <f>Sales[[#This Row],[Total Sales]]-Sales[[#This Row],[Cost price]]</f>
        <v>603.42999999999995</v>
      </c>
      <c r="L4090" s="1" t="str">
        <f>TEXT(Sales[[#This Row],[Date and Time]],"dddd")</f>
        <v>Monday</v>
      </c>
      <c r="M4090" s="1" t="str">
        <f>TEXT(Sales[[#This Row],[Date and Time]],"mm")</f>
        <v>11</v>
      </c>
      <c r="N4090" s="10" t="str">
        <f>TEXT(Sales[[#This Row],[Date and Time]],"mmmm")</f>
        <v>November</v>
      </c>
    </row>
    <row r="4091" spans="1:14" x14ac:dyDescent="0.3">
      <c r="A4091" s="1" t="s">
        <v>7559</v>
      </c>
      <c r="B4091" s="2">
        <v>45516.08148148148</v>
      </c>
      <c r="C4091" s="1" t="s">
        <v>3228</v>
      </c>
      <c r="D4091" s="1" t="s">
        <v>1578</v>
      </c>
      <c r="E4091" s="1" t="s">
        <v>3466</v>
      </c>
      <c r="F4091" s="1" t="s">
        <v>3467</v>
      </c>
      <c r="G4091" s="1">
        <v>297.69</v>
      </c>
      <c r="H4091" s="1">
        <v>9</v>
      </c>
      <c r="I4091" s="1">
        <f>Sales[[#This Row],[Selling Price]]*H4091</f>
        <v>2679.21</v>
      </c>
      <c r="J4091" s="1">
        <f>VLOOKUP(Sales[[#This Row],[Product ID]],Products[],4,0)</f>
        <v>96.13</v>
      </c>
      <c r="K4091" s="1">
        <f>Sales[[#This Row],[Total Sales]]-Sales[[#This Row],[Cost price]]</f>
        <v>2583.08</v>
      </c>
      <c r="L4091" s="1" t="str">
        <f>TEXT(Sales[[#This Row],[Date and Time]],"dddd")</f>
        <v>Monday</v>
      </c>
      <c r="M4091" s="1" t="str">
        <f>TEXT(Sales[[#This Row],[Date and Time]],"mm")</f>
        <v>08</v>
      </c>
      <c r="N4091" s="10" t="str">
        <f>TEXT(Sales[[#This Row],[Date and Time]],"mmmm")</f>
        <v>August</v>
      </c>
    </row>
    <row r="4092" spans="1:14" x14ac:dyDescent="0.3">
      <c r="A4092" s="1" t="s">
        <v>7560</v>
      </c>
      <c r="B4092" s="2">
        <v>45457.227534722224</v>
      </c>
      <c r="C4092" s="1" t="s">
        <v>3308</v>
      </c>
      <c r="D4092" s="1" t="s">
        <v>211</v>
      </c>
      <c r="E4092" s="1" t="s">
        <v>3479</v>
      </c>
      <c r="F4092" s="1" t="s">
        <v>3467</v>
      </c>
      <c r="G4092" s="1">
        <v>24.16</v>
      </c>
      <c r="H4092" s="1">
        <v>6</v>
      </c>
      <c r="I4092" s="1">
        <f>Sales[[#This Row],[Selling Price]]*H4092</f>
        <v>144.96</v>
      </c>
      <c r="J4092" s="1">
        <f>VLOOKUP(Sales[[#This Row],[Product ID]],Products[],4,0)</f>
        <v>998.57</v>
      </c>
      <c r="K4092" s="1">
        <f>Sales[[#This Row],[Total Sales]]-Sales[[#This Row],[Cost price]]</f>
        <v>-853.61</v>
      </c>
      <c r="L4092" s="1" t="str">
        <f>TEXT(Sales[[#This Row],[Date and Time]],"dddd")</f>
        <v>Friday</v>
      </c>
      <c r="M4092" s="1" t="str">
        <f>TEXT(Sales[[#This Row],[Date and Time]],"mm")</f>
        <v>06</v>
      </c>
      <c r="N4092" s="10" t="str">
        <f>TEXT(Sales[[#This Row],[Date and Time]],"mmmm")</f>
        <v>June</v>
      </c>
    </row>
    <row r="4093" spans="1:14" x14ac:dyDescent="0.3">
      <c r="A4093" s="1" t="s">
        <v>7561</v>
      </c>
      <c r="B4093" s="2">
        <v>45317.254571759258</v>
      </c>
      <c r="C4093" s="1" t="s">
        <v>3276</v>
      </c>
      <c r="D4093" s="1" t="s">
        <v>2361</v>
      </c>
      <c r="E4093" s="1" t="s">
        <v>3479</v>
      </c>
      <c r="F4093" s="1" t="s">
        <v>3467</v>
      </c>
      <c r="G4093" s="1">
        <v>800.33</v>
      </c>
      <c r="H4093" s="1">
        <v>9</v>
      </c>
      <c r="I4093" s="1">
        <f>Sales[[#This Row],[Selling Price]]*H4093</f>
        <v>7202.97</v>
      </c>
      <c r="J4093" s="1">
        <f>VLOOKUP(Sales[[#This Row],[Product ID]],Products[],4,0)</f>
        <v>736.41</v>
      </c>
      <c r="K4093" s="1">
        <f>Sales[[#This Row],[Total Sales]]-Sales[[#This Row],[Cost price]]</f>
        <v>6466.56</v>
      </c>
      <c r="L4093" s="1" t="str">
        <f>TEXT(Sales[[#This Row],[Date and Time]],"dddd")</f>
        <v>Friday</v>
      </c>
      <c r="M4093" s="1" t="str">
        <f>TEXT(Sales[[#This Row],[Date and Time]],"mm")</f>
        <v>01</v>
      </c>
      <c r="N4093" s="10" t="str">
        <f>TEXT(Sales[[#This Row],[Date and Time]],"mmmm")</f>
        <v>January</v>
      </c>
    </row>
    <row r="4094" spans="1:14" x14ac:dyDescent="0.3">
      <c r="A4094" s="1" t="s">
        <v>7562</v>
      </c>
      <c r="B4094" s="2">
        <v>45409.024837962963</v>
      </c>
      <c r="C4094" s="1" t="s">
        <v>3266</v>
      </c>
      <c r="D4094" s="1" t="s">
        <v>1456</v>
      </c>
      <c r="E4094" s="1" t="s">
        <v>3479</v>
      </c>
      <c r="F4094" s="1" t="s">
        <v>3462</v>
      </c>
      <c r="G4094" s="1">
        <v>1139.48</v>
      </c>
      <c r="H4094" s="1">
        <v>8</v>
      </c>
      <c r="I4094" s="1">
        <f>Sales[[#This Row],[Selling Price]]*H4094</f>
        <v>9115.84</v>
      </c>
      <c r="J4094" s="1">
        <f>VLOOKUP(Sales[[#This Row],[Product ID]],Products[],4,0)</f>
        <v>42.41</v>
      </c>
      <c r="K4094" s="1">
        <f>Sales[[#This Row],[Total Sales]]-Sales[[#This Row],[Cost price]]</f>
        <v>9073.43</v>
      </c>
      <c r="L4094" s="1" t="str">
        <f>TEXT(Sales[[#This Row],[Date and Time]],"dddd")</f>
        <v>Saturday</v>
      </c>
      <c r="M4094" s="1" t="str">
        <f>TEXT(Sales[[#This Row],[Date and Time]],"mm")</f>
        <v>04</v>
      </c>
      <c r="N4094" s="10" t="str">
        <f>TEXT(Sales[[#This Row],[Date and Time]],"mmmm")</f>
        <v>April</v>
      </c>
    </row>
    <row r="4095" spans="1:14" x14ac:dyDescent="0.3">
      <c r="A4095" s="1" t="s">
        <v>7563</v>
      </c>
      <c r="B4095" s="2">
        <v>45397.774502314816</v>
      </c>
      <c r="C4095" s="1" t="s">
        <v>3371</v>
      </c>
      <c r="D4095" s="1" t="s">
        <v>2310</v>
      </c>
      <c r="E4095" s="1" t="s">
        <v>3464</v>
      </c>
      <c r="F4095" s="1" t="s">
        <v>3476</v>
      </c>
      <c r="G4095" s="1">
        <v>200.35</v>
      </c>
      <c r="H4095" s="1">
        <v>5</v>
      </c>
      <c r="I4095" s="1">
        <f>Sales[[#This Row],[Selling Price]]*H4095</f>
        <v>1001.75</v>
      </c>
      <c r="J4095" s="1">
        <f>VLOOKUP(Sales[[#This Row],[Product ID]],Products[],4,0)</f>
        <v>370.52</v>
      </c>
      <c r="K4095" s="1">
        <f>Sales[[#This Row],[Total Sales]]-Sales[[#This Row],[Cost price]]</f>
        <v>631.23</v>
      </c>
      <c r="L4095" s="1" t="str">
        <f>TEXT(Sales[[#This Row],[Date and Time]],"dddd")</f>
        <v>Monday</v>
      </c>
      <c r="M4095" s="1" t="str">
        <f>TEXT(Sales[[#This Row],[Date and Time]],"mm")</f>
        <v>04</v>
      </c>
      <c r="N4095" s="10" t="str">
        <f>TEXT(Sales[[#This Row],[Date and Time]],"mmmm")</f>
        <v>April</v>
      </c>
    </row>
    <row r="4096" spans="1:14" x14ac:dyDescent="0.3">
      <c r="A4096" s="1" t="s">
        <v>7564</v>
      </c>
      <c r="B4096" s="2">
        <v>45331.622534722221</v>
      </c>
      <c r="C4096" s="1" t="s">
        <v>3310</v>
      </c>
      <c r="D4096" s="1" t="s">
        <v>555</v>
      </c>
      <c r="E4096" s="1" t="s">
        <v>3464</v>
      </c>
      <c r="F4096" s="1" t="s">
        <v>3462</v>
      </c>
      <c r="G4096" s="1">
        <v>309.79000000000002</v>
      </c>
      <c r="H4096" s="1">
        <v>6</v>
      </c>
      <c r="I4096" s="1">
        <f>Sales[[#This Row],[Selling Price]]*H4096</f>
        <v>1858.7400000000002</v>
      </c>
      <c r="J4096" s="1">
        <f>VLOOKUP(Sales[[#This Row],[Product ID]],Products[],4,0)</f>
        <v>297.7</v>
      </c>
      <c r="K4096" s="1">
        <f>Sales[[#This Row],[Total Sales]]-Sales[[#This Row],[Cost price]]</f>
        <v>1561.0400000000002</v>
      </c>
      <c r="L4096" s="1" t="str">
        <f>TEXT(Sales[[#This Row],[Date and Time]],"dddd")</f>
        <v>Friday</v>
      </c>
      <c r="M4096" s="1" t="str">
        <f>TEXT(Sales[[#This Row],[Date and Time]],"mm")</f>
        <v>02</v>
      </c>
      <c r="N4096" s="10" t="str">
        <f>TEXT(Sales[[#This Row],[Date and Time]],"mmmm")</f>
        <v>February</v>
      </c>
    </row>
    <row r="4097" spans="1:14" x14ac:dyDescent="0.3">
      <c r="A4097" s="1" t="s">
        <v>7565</v>
      </c>
      <c r="B4097" s="2">
        <v>45318.317430555559</v>
      </c>
      <c r="C4097" s="1" t="s">
        <v>3314</v>
      </c>
      <c r="D4097" s="1" t="s">
        <v>1121</v>
      </c>
      <c r="E4097" s="1" t="s">
        <v>3461</v>
      </c>
      <c r="F4097" s="1" t="s">
        <v>3467</v>
      </c>
      <c r="G4097" s="1">
        <v>1476.88</v>
      </c>
      <c r="H4097" s="1">
        <v>7</v>
      </c>
      <c r="I4097" s="1">
        <f>Sales[[#This Row],[Selling Price]]*H4097</f>
        <v>10338.16</v>
      </c>
      <c r="J4097" s="1">
        <f>VLOOKUP(Sales[[#This Row],[Product ID]],Products[],4,0)</f>
        <v>925.53</v>
      </c>
      <c r="K4097" s="1">
        <f>Sales[[#This Row],[Total Sales]]-Sales[[#This Row],[Cost price]]</f>
        <v>9412.6299999999992</v>
      </c>
      <c r="L4097" s="1" t="str">
        <f>TEXT(Sales[[#This Row],[Date and Time]],"dddd")</f>
        <v>Saturday</v>
      </c>
      <c r="M4097" s="1" t="str">
        <f>TEXT(Sales[[#This Row],[Date and Time]],"mm")</f>
        <v>01</v>
      </c>
      <c r="N4097" s="10" t="str">
        <f>TEXT(Sales[[#This Row],[Date and Time]],"mmmm")</f>
        <v>January</v>
      </c>
    </row>
    <row r="4098" spans="1:14" x14ac:dyDescent="0.3">
      <c r="A4098" s="1" t="s">
        <v>7566</v>
      </c>
      <c r="B4098" s="2">
        <v>45391.861238425925</v>
      </c>
      <c r="C4098" s="1" t="s">
        <v>3261</v>
      </c>
      <c r="D4098" s="1" t="s">
        <v>1194</v>
      </c>
      <c r="E4098" s="1" t="s">
        <v>3464</v>
      </c>
      <c r="F4098" s="1" t="s">
        <v>3476</v>
      </c>
      <c r="G4098" s="1">
        <v>1329.51</v>
      </c>
      <c r="H4098" s="1">
        <v>2</v>
      </c>
      <c r="I4098" s="1">
        <f>Sales[[#This Row],[Selling Price]]*H4098</f>
        <v>2659.02</v>
      </c>
      <c r="J4098" s="1">
        <f>VLOOKUP(Sales[[#This Row],[Product ID]],Products[],4,0)</f>
        <v>950.81</v>
      </c>
      <c r="K4098" s="1">
        <f>Sales[[#This Row],[Total Sales]]-Sales[[#This Row],[Cost price]]</f>
        <v>1708.21</v>
      </c>
      <c r="L4098" s="1" t="str">
        <f>TEXT(Sales[[#This Row],[Date and Time]],"dddd")</f>
        <v>Tuesday</v>
      </c>
      <c r="M4098" s="1" t="str">
        <f>TEXT(Sales[[#This Row],[Date and Time]],"mm")</f>
        <v>04</v>
      </c>
      <c r="N4098" s="10" t="str">
        <f>TEXT(Sales[[#This Row],[Date and Time]],"mmmm")</f>
        <v>April</v>
      </c>
    </row>
    <row r="4099" spans="1:14" x14ac:dyDescent="0.3">
      <c r="A4099" s="1" t="s">
        <v>7567</v>
      </c>
      <c r="B4099" s="2">
        <v>45426.181562500002</v>
      </c>
      <c r="C4099" s="1" t="s">
        <v>3430</v>
      </c>
      <c r="D4099" s="1" t="s">
        <v>499</v>
      </c>
      <c r="E4099" s="1" t="s">
        <v>3464</v>
      </c>
      <c r="F4099" s="1" t="s">
        <v>3467</v>
      </c>
      <c r="G4099" s="1">
        <v>1085.1600000000001</v>
      </c>
      <c r="H4099" s="1">
        <v>2</v>
      </c>
      <c r="I4099" s="1">
        <f>Sales[[#This Row],[Selling Price]]*H4099</f>
        <v>2170.3200000000002</v>
      </c>
      <c r="J4099" s="1">
        <f>VLOOKUP(Sales[[#This Row],[Product ID]],Products[],4,0)</f>
        <v>102.73</v>
      </c>
      <c r="K4099" s="1">
        <f>Sales[[#This Row],[Total Sales]]-Sales[[#This Row],[Cost price]]</f>
        <v>2067.59</v>
      </c>
      <c r="L4099" s="1" t="str">
        <f>TEXT(Sales[[#This Row],[Date and Time]],"dddd")</f>
        <v>Tuesday</v>
      </c>
      <c r="M4099" s="1" t="str">
        <f>TEXT(Sales[[#This Row],[Date and Time]],"mm")</f>
        <v>05</v>
      </c>
      <c r="N4099" s="10" t="str">
        <f>TEXT(Sales[[#This Row],[Date and Time]],"mmmm")</f>
        <v>May</v>
      </c>
    </row>
    <row r="4100" spans="1:14" x14ac:dyDescent="0.3">
      <c r="A4100" s="1" t="s">
        <v>7568</v>
      </c>
      <c r="B4100" s="2">
        <v>45355.052256944444</v>
      </c>
      <c r="C4100" s="1" t="s">
        <v>3285</v>
      </c>
      <c r="D4100" s="1" t="s">
        <v>1560</v>
      </c>
      <c r="E4100" s="1" t="s">
        <v>3471</v>
      </c>
      <c r="F4100" s="1" t="s">
        <v>3472</v>
      </c>
      <c r="G4100" s="1">
        <v>279.10000000000002</v>
      </c>
      <c r="H4100" s="1">
        <v>8</v>
      </c>
      <c r="I4100" s="1">
        <f>Sales[[#This Row],[Selling Price]]*H4100</f>
        <v>2232.8000000000002</v>
      </c>
      <c r="J4100" s="1">
        <f>VLOOKUP(Sales[[#This Row],[Product ID]],Products[],4,0)</f>
        <v>99.19</v>
      </c>
      <c r="K4100" s="1">
        <f>Sales[[#This Row],[Total Sales]]-Sales[[#This Row],[Cost price]]</f>
        <v>2133.61</v>
      </c>
      <c r="L4100" s="1" t="str">
        <f>TEXT(Sales[[#This Row],[Date and Time]],"dddd")</f>
        <v>Monday</v>
      </c>
      <c r="M4100" s="1" t="str">
        <f>TEXT(Sales[[#This Row],[Date and Time]],"mm")</f>
        <v>03</v>
      </c>
      <c r="N4100" s="10" t="str">
        <f>TEXT(Sales[[#This Row],[Date and Time]],"mmmm")</f>
        <v>March</v>
      </c>
    </row>
    <row r="4101" spans="1:14" x14ac:dyDescent="0.3">
      <c r="A4101" s="1" t="s">
        <v>7569</v>
      </c>
      <c r="B4101" s="2">
        <v>45602.892812500002</v>
      </c>
      <c r="C4101" s="1" t="s">
        <v>3388</v>
      </c>
      <c r="D4101" s="1" t="s">
        <v>2955</v>
      </c>
      <c r="E4101" s="1" t="s">
        <v>3466</v>
      </c>
      <c r="F4101" s="1" t="s">
        <v>3467</v>
      </c>
      <c r="G4101" s="1">
        <v>447.53</v>
      </c>
      <c r="H4101" s="1">
        <v>4</v>
      </c>
      <c r="I4101" s="1">
        <f>Sales[[#This Row],[Selling Price]]*H4101</f>
        <v>1790.12</v>
      </c>
      <c r="J4101" s="1">
        <f>VLOOKUP(Sales[[#This Row],[Product ID]],Products[],4,0)</f>
        <v>65.66</v>
      </c>
      <c r="K4101" s="1">
        <f>Sales[[#This Row],[Total Sales]]-Sales[[#This Row],[Cost price]]</f>
        <v>1724.4599999999998</v>
      </c>
      <c r="L4101" s="1" t="str">
        <f>TEXT(Sales[[#This Row],[Date and Time]],"dddd")</f>
        <v>Wednesday</v>
      </c>
      <c r="M4101" s="1" t="str">
        <f>TEXT(Sales[[#This Row],[Date and Time]],"mm")</f>
        <v>11</v>
      </c>
      <c r="N4101" s="10" t="str">
        <f>TEXT(Sales[[#This Row],[Date and Time]],"mmmm")</f>
        <v>November</v>
      </c>
    </row>
    <row r="4102" spans="1:14" x14ac:dyDescent="0.3">
      <c r="A4102" s="1" t="s">
        <v>7570</v>
      </c>
      <c r="B4102" s="2">
        <v>45375.554155092592</v>
      </c>
      <c r="C4102" s="1" t="s">
        <v>3354</v>
      </c>
      <c r="D4102" s="1" t="s">
        <v>667</v>
      </c>
      <c r="E4102" s="1" t="s">
        <v>3466</v>
      </c>
      <c r="F4102" s="1" t="s">
        <v>3467</v>
      </c>
      <c r="G4102" s="1">
        <v>1770.74</v>
      </c>
      <c r="H4102" s="1">
        <v>1</v>
      </c>
      <c r="I4102" s="1">
        <f>Sales[[#This Row],[Selling Price]]*H4102</f>
        <v>1770.74</v>
      </c>
      <c r="J4102" s="1">
        <f>VLOOKUP(Sales[[#This Row],[Product ID]],Products[],4,0)</f>
        <v>294.83</v>
      </c>
      <c r="K4102" s="1">
        <f>Sales[[#This Row],[Total Sales]]-Sales[[#This Row],[Cost price]]</f>
        <v>1475.91</v>
      </c>
      <c r="L4102" s="1" t="str">
        <f>TEXT(Sales[[#This Row],[Date and Time]],"dddd")</f>
        <v>Sunday</v>
      </c>
      <c r="M4102" s="1" t="str">
        <f>TEXT(Sales[[#This Row],[Date and Time]],"mm")</f>
        <v>03</v>
      </c>
      <c r="N4102" s="10" t="str">
        <f>TEXT(Sales[[#This Row],[Date and Time]],"mmmm")</f>
        <v>March</v>
      </c>
    </row>
    <row r="4103" spans="1:14" x14ac:dyDescent="0.3">
      <c r="A4103" s="1" t="s">
        <v>7571</v>
      </c>
      <c r="B4103" s="2">
        <v>45452.926701388889</v>
      </c>
      <c r="C4103" s="1" t="s">
        <v>3356</v>
      </c>
      <c r="D4103" s="1" t="s">
        <v>1683</v>
      </c>
      <c r="E4103" s="1" t="s">
        <v>3466</v>
      </c>
      <c r="F4103" s="1" t="s">
        <v>3476</v>
      </c>
      <c r="G4103" s="1">
        <v>1660.13</v>
      </c>
      <c r="H4103" s="1">
        <v>7</v>
      </c>
      <c r="I4103" s="1">
        <f>Sales[[#This Row],[Selling Price]]*H4103</f>
        <v>11620.91</v>
      </c>
      <c r="J4103" s="1">
        <f>VLOOKUP(Sales[[#This Row],[Product ID]],Products[],4,0)</f>
        <v>310.20999999999998</v>
      </c>
      <c r="K4103" s="1">
        <f>Sales[[#This Row],[Total Sales]]-Sales[[#This Row],[Cost price]]</f>
        <v>11310.7</v>
      </c>
      <c r="L4103" s="1" t="str">
        <f>TEXT(Sales[[#This Row],[Date and Time]],"dddd")</f>
        <v>Sunday</v>
      </c>
      <c r="M4103" s="1" t="str">
        <f>TEXT(Sales[[#This Row],[Date and Time]],"mm")</f>
        <v>06</v>
      </c>
      <c r="N4103" s="10" t="str">
        <f>TEXT(Sales[[#This Row],[Date and Time]],"mmmm")</f>
        <v>June</v>
      </c>
    </row>
    <row r="4104" spans="1:14" x14ac:dyDescent="0.3">
      <c r="A4104" s="1" t="s">
        <v>7572</v>
      </c>
      <c r="B4104" s="2">
        <v>45392.733946759261</v>
      </c>
      <c r="C4104" s="1" t="s">
        <v>3312</v>
      </c>
      <c r="D4104" s="1" t="s">
        <v>2135</v>
      </c>
      <c r="E4104" s="1" t="s">
        <v>3466</v>
      </c>
      <c r="F4104" s="1" t="s">
        <v>3476</v>
      </c>
      <c r="G4104" s="1">
        <v>621.83000000000004</v>
      </c>
      <c r="H4104" s="1">
        <v>5</v>
      </c>
      <c r="I4104" s="1">
        <f>Sales[[#This Row],[Selling Price]]*H4104</f>
        <v>3109.15</v>
      </c>
      <c r="J4104" s="1">
        <f>VLOOKUP(Sales[[#This Row],[Product ID]],Products[],4,0)</f>
        <v>193.63</v>
      </c>
      <c r="K4104" s="1">
        <f>Sales[[#This Row],[Total Sales]]-Sales[[#This Row],[Cost price]]</f>
        <v>2915.52</v>
      </c>
      <c r="L4104" s="1" t="str">
        <f>TEXT(Sales[[#This Row],[Date and Time]],"dddd")</f>
        <v>Wednesday</v>
      </c>
      <c r="M4104" s="1" t="str">
        <f>TEXT(Sales[[#This Row],[Date and Time]],"mm")</f>
        <v>04</v>
      </c>
      <c r="N4104" s="10" t="str">
        <f>TEXT(Sales[[#This Row],[Date and Time]],"mmmm")</f>
        <v>April</v>
      </c>
    </row>
    <row r="4105" spans="1:14" x14ac:dyDescent="0.3">
      <c r="A4105" s="1" t="s">
        <v>7573</v>
      </c>
      <c r="B4105" s="2">
        <v>45489.8830787037</v>
      </c>
      <c r="C4105" s="1" t="s">
        <v>3267</v>
      </c>
      <c r="D4105" s="1" t="s">
        <v>2092</v>
      </c>
      <c r="E4105" s="1" t="s">
        <v>3464</v>
      </c>
      <c r="F4105" s="1" t="s">
        <v>3476</v>
      </c>
      <c r="G4105" s="1">
        <v>519.94000000000005</v>
      </c>
      <c r="H4105" s="1">
        <v>7</v>
      </c>
      <c r="I4105" s="1">
        <f>Sales[[#This Row],[Selling Price]]*H4105</f>
        <v>3639.5800000000004</v>
      </c>
      <c r="J4105" s="1">
        <f>VLOOKUP(Sales[[#This Row],[Product ID]],Products[],4,0)</f>
        <v>465.59</v>
      </c>
      <c r="K4105" s="1">
        <f>Sales[[#This Row],[Total Sales]]-Sales[[#This Row],[Cost price]]</f>
        <v>3173.9900000000002</v>
      </c>
      <c r="L4105" s="1" t="str">
        <f>TEXT(Sales[[#This Row],[Date and Time]],"dddd")</f>
        <v>Tuesday</v>
      </c>
      <c r="M4105" s="1" t="str">
        <f>TEXT(Sales[[#This Row],[Date and Time]],"mm")</f>
        <v>07</v>
      </c>
      <c r="N4105" s="10" t="str">
        <f>TEXT(Sales[[#This Row],[Date and Time]],"mmmm")</f>
        <v>July</v>
      </c>
    </row>
    <row r="4106" spans="1:14" x14ac:dyDescent="0.3">
      <c r="A4106" s="1" t="s">
        <v>7574</v>
      </c>
      <c r="B4106" s="2">
        <v>45349.662326388891</v>
      </c>
      <c r="C4106" s="1" t="s">
        <v>3255</v>
      </c>
      <c r="D4106" s="1" t="s">
        <v>1884</v>
      </c>
      <c r="E4106" s="1" t="s">
        <v>3471</v>
      </c>
      <c r="F4106" s="1" t="s">
        <v>3476</v>
      </c>
      <c r="G4106" s="1">
        <v>607.99</v>
      </c>
      <c r="H4106" s="1">
        <v>2</v>
      </c>
      <c r="I4106" s="1">
        <f>Sales[[#This Row],[Selling Price]]*H4106</f>
        <v>1215.98</v>
      </c>
      <c r="J4106" s="1">
        <f>VLOOKUP(Sales[[#This Row],[Product ID]],Products[],4,0)</f>
        <v>973.48</v>
      </c>
      <c r="K4106" s="1">
        <f>Sales[[#This Row],[Total Sales]]-Sales[[#This Row],[Cost price]]</f>
        <v>242.5</v>
      </c>
      <c r="L4106" s="1" t="str">
        <f>TEXT(Sales[[#This Row],[Date and Time]],"dddd")</f>
        <v>Tuesday</v>
      </c>
      <c r="M4106" s="1" t="str">
        <f>TEXT(Sales[[#This Row],[Date and Time]],"mm")</f>
        <v>02</v>
      </c>
      <c r="N4106" s="10" t="str">
        <f>TEXT(Sales[[#This Row],[Date and Time]],"mmmm")</f>
        <v>February</v>
      </c>
    </row>
    <row r="4107" spans="1:14" x14ac:dyDescent="0.3">
      <c r="A4107" s="1" t="s">
        <v>7575</v>
      </c>
      <c r="B4107" s="2">
        <v>45562.680300925924</v>
      </c>
      <c r="C4107" s="1" t="s">
        <v>3395</v>
      </c>
      <c r="D4107" s="1" t="s">
        <v>1439</v>
      </c>
      <c r="E4107" s="1" t="s">
        <v>3466</v>
      </c>
      <c r="F4107" s="1" t="s">
        <v>3476</v>
      </c>
      <c r="G4107" s="1">
        <v>1383.87</v>
      </c>
      <c r="H4107" s="1">
        <v>8</v>
      </c>
      <c r="I4107" s="1">
        <f>Sales[[#This Row],[Selling Price]]*H4107</f>
        <v>11070.96</v>
      </c>
      <c r="J4107" s="1">
        <f>VLOOKUP(Sales[[#This Row],[Product ID]],Products[],4,0)</f>
        <v>102.72</v>
      </c>
      <c r="K4107" s="1">
        <f>Sales[[#This Row],[Total Sales]]-Sales[[#This Row],[Cost price]]</f>
        <v>10968.24</v>
      </c>
      <c r="L4107" s="1" t="str">
        <f>TEXT(Sales[[#This Row],[Date and Time]],"dddd")</f>
        <v>Friday</v>
      </c>
      <c r="M4107" s="1" t="str">
        <f>TEXT(Sales[[#This Row],[Date and Time]],"mm")</f>
        <v>09</v>
      </c>
      <c r="N4107" s="10" t="str">
        <f>TEXT(Sales[[#This Row],[Date and Time]],"mmmm")</f>
        <v>September</v>
      </c>
    </row>
    <row r="4108" spans="1:14" x14ac:dyDescent="0.3">
      <c r="A4108" s="1" t="s">
        <v>7576</v>
      </c>
      <c r="B4108" s="2">
        <v>45326.268888888888</v>
      </c>
      <c r="C4108" s="1" t="s">
        <v>3439</v>
      </c>
      <c r="D4108" s="1" t="s">
        <v>2412</v>
      </c>
      <c r="E4108" s="1" t="s">
        <v>3461</v>
      </c>
      <c r="F4108" s="1" t="s">
        <v>3469</v>
      </c>
      <c r="G4108" s="1">
        <v>883.03</v>
      </c>
      <c r="H4108" s="1">
        <v>3</v>
      </c>
      <c r="I4108" s="1">
        <f>Sales[[#This Row],[Selling Price]]*H4108</f>
        <v>2649.09</v>
      </c>
      <c r="J4108" s="1">
        <f>VLOOKUP(Sales[[#This Row],[Product ID]],Products[],4,0)</f>
        <v>945.84</v>
      </c>
      <c r="K4108" s="1">
        <f>Sales[[#This Row],[Total Sales]]-Sales[[#This Row],[Cost price]]</f>
        <v>1703.25</v>
      </c>
      <c r="L4108" s="1" t="str">
        <f>TEXT(Sales[[#This Row],[Date and Time]],"dddd")</f>
        <v>Sunday</v>
      </c>
      <c r="M4108" s="1" t="str">
        <f>TEXT(Sales[[#This Row],[Date and Time]],"mm")</f>
        <v>02</v>
      </c>
      <c r="N4108" s="10" t="str">
        <f>TEXT(Sales[[#This Row],[Date and Time]],"mmmm")</f>
        <v>February</v>
      </c>
    </row>
    <row r="4109" spans="1:14" x14ac:dyDescent="0.3">
      <c r="A4109" s="1" t="s">
        <v>7577</v>
      </c>
      <c r="B4109" s="2">
        <v>45505.934513888889</v>
      </c>
      <c r="C4109" s="1" t="s">
        <v>3382</v>
      </c>
      <c r="D4109" s="1" t="s">
        <v>110</v>
      </c>
      <c r="E4109" s="1" t="s">
        <v>3464</v>
      </c>
      <c r="F4109" s="1" t="s">
        <v>3472</v>
      </c>
      <c r="G4109" s="1">
        <v>1358.64</v>
      </c>
      <c r="H4109" s="1">
        <v>4</v>
      </c>
      <c r="I4109" s="1">
        <f>Sales[[#This Row],[Selling Price]]*H4109</f>
        <v>5434.56</v>
      </c>
      <c r="J4109" s="1">
        <f>VLOOKUP(Sales[[#This Row],[Product ID]],Products[],4,0)</f>
        <v>67.97</v>
      </c>
      <c r="K4109" s="1">
        <f>Sales[[#This Row],[Total Sales]]-Sales[[#This Row],[Cost price]]</f>
        <v>5366.59</v>
      </c>
      <c r="L4109" s="1" t="str">
        <f>TEXT(Sales[[#This Row],[Date and Time]],"dddd")</f>
        <v>Thursday</v>
      </c>
      <c r="M4109" s="1" t="str">
        <f>TEXT(Sales[[#This Row],[Date and Time]],"mm")</f>
        <v>08</v>
      </c>
      <c r="N4109" s="10" t="str">
        <f>TEXT(Sales[[#This Row],[Date and Time]],"mmmm")</f>
        <v>August</v>
      </c>
    </row>
    <row r="4110" spans="1:14" x14ac:dyDescent="0.3">
      <c r="A4110" s="1" t="s">
        <v>7578</v>
      </c>
      <c r="B4110" s="2">
        <v>45368.759259259263</v>
      </c>
      <c r="C4110" s="1" t="s">
        <v>3284</v>
      </c>
      <c r="D4110" s="1" t="s">
        <v>3109</v>
      </c>
      <c r="E4110" s="1" t="s">
        <v>3471</v>
      </c>
      <c r="F4110" s="1" t="s">
        <v>3462</v>
      </c>
      <c r="G4110" s="1">
        <v>1938.39</v>
      </c>
      <c r="H4110" s="1">
        <v>8</v>
      </c>
      <c r="I4110" s="1">
        <f>Sales[[#This Row],[Selling Price]]*H4110</f>
        <v>15507.12</v>
      </c>
      <c r="J4110" s="1">
        <f>VLOOKUP(Sales[[#This Row],[Product ID]],Products[],4,0)</f>
        <v>644.58000000000004</v>
      </c>
      <c r="K4110" s="1">
        <f>Sales[[#This Row],[Total Sales]]-Sales[[#This Row],[Cost price]]</f>
        <v>14862.54</v>
      </c>
      <c r="L4110" s="1" t="str">
        <f>TEXT(Sales[[#This Row],[Date and Time]],"dddd")</f>
        <v>Sunday</v>
      </c>
      <c r="M4110" s="1" t="str">
        <f>TEXT(Sales[[#This Row],[Date and Time]],"mm")</f>
        <v>03</v>
      </c>
      <c r="N4110" s="10" t="str">
        <f>TEXT(Sales[[#This Row],[Date and Time]],"mmmm")</f>
        <v>March</v>
      </c>
    </row>
    <row r="4111" spans="1:14" x14ac:dyDescent="0.3">
      <c r="A4111" s="1" t="s">
        <v>7579</v>
      </c>
      <c r="B4111" s="2">
        <v>45375.667060185187</v>
      </c>
      <c r="C4111" s="1" t="s">
        <v>3420</v>
      </c>
      <c r="D4111" s="1" t="s">
        <v>2822</v>
      </c>
      <c r="E4111" s="1" t="s">
        <v>3479</v>
      </c>
      <c r="F4111" s="1" t="s">
        <v>3469</v>
      </c>
      <c r="G4111" s="1">
        <v>1103.53</v>
      </c>
      <c r="H4111" s="1">
        <v>7</v>
      </c>
      <c r="I4111" s="1">
        <f>Sales[[#This Row],[Selling Price]]*H4111</f>
        <v>7724.71</v>
      </c>
      <c r="J4111" s="1">
        <f>VLOOKUP(Sales[[#This Row],[Product ID]],Products[],4,0)</f>
        <v>692.47</v>
      </c>
      <c r="K4111" s="1">
        <f>Sales[[#This Row],[Total Sales]]-Sales[[#This Row],[Cost price]]</f>
        <v>7032.24</v>
      </c>
      <c r="L4111" s="1" t="str">
        <f>TEXT(Sales[[#This Row],[Date and Time]],"dddd")</f>
        <v>Sunday</v>
      </c>
      <c r="M4111" s="1" t="str">
        <f>TEXT(Sales[[#This Row],[Date and Time]],"mm")</f>
        <v>03</v>
      </c>
      <c r="N4111" s="10" t="str">
        <f>TEXT(Sales[[#This Row],[Date and Time]],"mmmm")</f>
        <v>March</v>
      </c>
    </row>
    <row r="4112" spans="1:14" x14ac:dyDescent="0.3">
      <c r="A4112" s="1" t="s">
        <v>7580</v>
      </c>
      <c r="B4112" s="2">
        <v>45374.375439814816</v>
      </c>
      <c r="C4112" s="1" t="s">
        <v>3439</v>
      </c>
      <c r="D4112" s="1" t="s">
        <v>601</v>
      </c>
      <c r="E4112" s="1" t="s">
        <v>3461</v>
      </c>
      <c r="F4112" s="1" t="s">
        <v>3472</v>
      </c>
      <c r="G4112" s="1">
        <v>1364.98</v>
      </c>
      <c r="H4112" s="1">
        <v>9</v>
      </c>
      <c r="I4112" s="1">
        <f>Sales[[#This Row],[Selling Price]]*H4112</f>
        <v>12284.82</v>
      </c>
      <c r="J4112" s="1">
        <f>VLOOKUP(Sales[[#This Row],[Product ID]],Products[],4,0)</f>
        <v>945.84</v>
      </c>
      <c r="K4112" s="1">
        <f>Sales[[#This Row],[Total Sales]]-Sales[[#This Row],[Cost price]]</f>
        <v>11338.98</v>
      </c>
      <c r="L4112" s="1" t="str">
        <f>TEXT(Sales[[#This Row],[Date and Time]],"dddd")</f>
        <v>Saturday</v>
      </c>
      <c r="M4112" s="1" t="str">
        <f>TEXT(Sales[[#This Row],[Date and Time]],"mm")</f>
        <v>03</v>
      </c>
      <c r="N4112" s="10" t="str">
        <f>TEXT(Sales[[#This Row],[Date and Time]],"mmmm")</f>
        <v>March</v>
      </c>
    </row>
    <row r="4113" spans="1:14" x14ac:dyDescent="0.3">
      <c r="A4113" s="1" t="s">
        <v>7581</v>
      </c>
      <c r="B4113" s="2">
        <v>45348.101493055554</v>
      </c>
      <c r="C4113" s="1" t="s">
        <v>3346</v>
      </c>
      <c r="D4113" s="1" t="s">
        <v>2349</v>
      </c>
      <c r="E4113" s="1" t="s">
        <v>3461</v>
      </c>
      <c r="F4113" s="1" t="s">
        <v>3472</v>
      </c>
      <c r="G4113" s="1">
        <v>1218.8</v>
      </c>
      <c r="H4113" s="1">
        <v>7</v>
      </c>
      <c r="I4113" s="1">
        <f>Sales[[#This Row],[Selling Price]]*H4113</f>
        <v>8531.6</v>
      </c>
      <c r="J4113" s="1">
        <f>VLOOKUP(Sales[[#This Row],[Product ID]],Products[],4,0)</f>
        <v>171.16</v>
      </c>
      <c r="K4113" s="1">
        <f>Sales[[#This Row],[Total Sales]]-Sales[[#This Row],[Cost price]]</f>
        <v>8360.44</v>
      </c>
      <c r="L4113" s="1" t="str">
        <f>TEXT(Sales[[#This Row],[Date and Time]],"dddd")</f>
        <v>Monday</v>
      </c>
      <c r="M4113" s="1" t="str">
        <f>TEXT(Sales[[#This Row],[Date and Time]],"mm")</f>
        <v>02</v>
      </c>
      <c r="N4113" s="10" t="str">
        <f>TEXT(Sales[[#This Row],[Date and Time]],"mmmm")</f>
        <v>February</v>
      </c>
    </row>
    <row r="4114" spans="1:14" x14ac:dyDescent="0.3">
      <c r="A4114" s="1" t="s">
        <v>7582</v>
      </c>
      <c r="B4114" s="2">
        <v>45399.556793981479</v>
      </c>
      <c r="C4114" s="1" t="s">
        <v>3361</v>
      </c>
      <c r="D4114" s="1" t="s">
        <v>2292</v>
      </c>
      <c r="E4114" s="1" t="s">
        <v>3466</v>
      </c>
      <c r="F4114" s="1" t="s">
        <v>3462</v>
      </c>
      <c r="G4114" s="1">
        <v>1110.5</v>
      </c>
      <c r="H4114" s="1">
        <v>1</v>
      </c>
      <c r="I4114" s="1">
        <f>Sales[[#This Row],[Selling Price]]*H4114</f>
        <v>1110.5</v>
      </c>
      <c r="J4114" s="1">
        <f>VLOOKUP(Sales[[#This Row],[Product ID]],Products[],4,0)</f>
        <v>188.08</v>
      </c>
      <c r="K4114" s="1">
        <f>Sales[[#This Row],[Total Sales]]-Sales[[#This Row],[Cost price]]</f>
        <v>922.42</v>
      </c>
      <c r="L4114" s="1" t="str">
        <f>TEXT(Sales[[#This Row],[Date and Time]],"dddd")</f>
        <v>Wednesday</v>
      </c>
      <c r="M4114" s="1" t="str">
        <f>TEXT(Sales[[#This Row],[Date and Time]],"mm")</f>
        <v>04</v>
      </c>
      <c r="N4114" s="10" t="str">
        <f>TEXT(Sales[[#This Row],[Date and Time]],"mmmm")</f>
        <v>April</v>
      </c>
    </row>
    <row r="4115" spans="1:14" x14ac:dyDescent="0.3">
      <c r="A4115" s="1" t="s">
        <v>7583</v>
      </c>
      <c r="B4115" s="2">
        <v>45434.662569444445</v>
      </c>
      <c r="C4115" s="1" t="s">
        <v>3373</v>
      </c>
      <c r="D4115" s="1" t="s">
        <v>1896</v>
      </c>
      <c r="E4115" s="1" t="s">
        <v>3461</v>
      </c>
      <c r="F4115" s="1" t="s">
        <v>3462</v>
      </c>
      <c r="G4115" s="1">
        <v>1436.66</v>
      </c>
      <c r="H4115" s="1">
        <v>8</v>
      </c>
      <c r="I4115" s="1">
        <f>Sales[[#This Row],[Selling Price]]*H4115</f>
        <v>11493.28</v>
      </c>
      <c r="J4115" s="1">
        <f>VLOOKUP(Sales[[#This Row],[Product ID]],Products[],4,0)</f>
        <v>821.86</v>
      </c>
      <c r="K4115" s="1">
        <f>Sales[[#This Row],[Total Sales]]-Sales[[#This Row],[Cost price]]</f>
        <v>10671.42</v>
      </c>
      <c r="L4115" s="1" t="str">
        <f>TEXT(Sales[[#This Row],[Date and Time]],"dddd")</f>
        <v>Wednesday</v>
      </c>
      <c r="M4115" s="1" t="str">
        <f>TEXT(Sales[[#This Row],[Date and Time]],"mm")</f>
        <v>05</v>
      </c>
      <c r="N4115" s="10" t="str">
        <f>TEXT(Sales[[#This Row],[Date and Time]],"mmmm")</f>
        <v>May</v>
      </c>
    </row>
    <row r="4116" spans="1:14" x14ac:dyDescent="0.3">
      <c r="A4116" s="1" t="s">
        <v>7584</v>
      </c>
      <c r="B4116" s="2">
        <v>45420.059050925927</v>
      </c>
      <c r="C4116" s="1" t="s">
        <v>3277</v>
      </c>
      <c r="D4116" s="1" t="s">
        <v>1211</v>
      </c>
      <c r="E4116" s="1" t="s">
        <v>3464</v>
      </c>
      <c r="F4116" s="1" t="s">
        <v>3462</v>
      </c>
      <c r="G4116" s="1">
        <v>336.36</v>
      </c>
      <c r="H4116" s="1">
        <v>10</v>
      </c>
      <c r="I4116" s="1">
        <f>Sales[[#This Row],[Selling Price]]*H4116</f>
        <v>3363.6000000000004</v>
      </c>
      <c r="J4116" s="1">
        <f>VLOOKUP(Sales[[#This Row],[Product ID]],Products[],4,0)</f>
        <v>439.15</v>
      </c>
      <c r="K4116" s="1">
        <f>Sales[[#This Row],[Total Sales]]-Sales[[#This Row],[Cost price]]</f>
        <v>2924.4500000000003</v>
      </c>
      <c r="L4116" s="1" t="str">
        <f>TEXT(Sales[[#This Row],[Date and Time]],"dddd")</f>
        <v>Wednesday</v>
      </c>
      <c r="M4116" s="1" t="str">
        <f>TEXT(Sales[[#This Row],[Date and Time]],"mm")</f>
        <v>05</v>
      </c>
      <c r="N4116" s="10" t="str">
        <f>TEXT(Sales[[#This Row],[Date and Time]],"mmmm")</f>
        <v>May</v>
      </c>
    </row>
    <row r="4117" spans="1:14" x14ac:dyDescent="0.3">
      <c r="A4117" s="1" t="s">
        <v>7585</v>
      </c>
      <c r="B4117" s="2">
        <v>45302.483043981483</v>
      </c>
      <c r="C4117" s="1" t="s">
        <v>3398</v>
      </c>
      <c r="D4117" s="1" t="s">
        <v>1272</v>
      </c>
      <c r="E4117" s="1" t="s">
        <v>3464</v>
      </c>
      <c r="F4117" s="1" t="s">
        <v>3467</v>
      </c>
      <c r="G4117" s="1">
        <v>845.41</v>
      </c>
      <c r="H4117" s="1">
        <v>6</v>
      </c>
      <c r="I4117" s="1">
        <f>Sales[[#This Row],[Selling Price]]*H4117</f>
        <v>5072.46</v>
      </c>
      <c r="J4117" s="1">
        <f>VLOOKUP(Sales[[#This Row],[Product ID]],Products[],4,0)</f>
        <v>789.58</v>
      </c>
      <c r="K4117" s="1">
        <f>Sales[[#This Row],[Total Sales]]-Sales[[#This Row],[Cost price]]</f>
        <v>4282.88</v>
      </c>
      <c r="L4117" s="1" t="str">
        <f>TEXT(Sales[[#This Row],[Date and Time]],"dddd")</f>
        <v>Thursday</v>
      </c>
      <c r="M4117" s="1" t="str">
        <f>TEXT(Sales[[#This Row],[Date and Time]],"mm")</f>
        <v>01</v>
      </c>
      <c r="N4117" s="10" t="str">
        <f>TEXT(Sales[[#This Row],[Date and Time]],"mmmm")</f>
        <v>January</v>
      </c>
    </row>
    <row r="4118" spans="1:14" x14ac:dyDescent="0.3">
      <c r="A4118" s="1" t="s">
        <v>7586</v>
      </c>
      <c r="B4118" s="2">
        <v>45491.995254629626</v>
      </c>
      <c r="C4118" s="1" t="s">
        <v>3284</v>
      </c>
      <c r="D4118" s="1" t="s">
        <v>3142</v>
      </c>
      <c r="E4118" s="1" t="s">
        <v>3471</v>
      </c>
      <c r="F4118" s="1" t="s">
        <v>3476</v>
      </c>
      <c r="G4118" s="1">
        <v>897.8</v>
      </c>
      <c r="H4118" s="1">
        <v>10</v>
      </c>
      <c r="I4118" s="1">
        <f>Sales[[#This Row],[Selling Price]]*H4118</f>
        <v>8978</v>
      </c>
      <c r="J4118" s="1">
        <f>VLOOKUP(Sales[[#This Row],[Product ID]],Products[],4,0)</f>
        <v>644.58000000000004</v>
      </c>
      <c r="K4118" s="1">
        <f>Sales[[#This Row],[Total Sales]]-Sales[[#This Row],[Cost price]]</f>
        <v>8333.42</v>
      </c>
      <c r="L4118" s="1" t="str">
        <f>TEXT(Sales[[#This Row],[Date and Time]],"dddd")</f>
        <v>Thursday</v>
      </c>
      <c r="M4118" s="1" t="str">
        <f>TEXT(Sales[[#This Row],[Date and Time]],"mm")</f>
        <v>07</v>
      </c>
      <c r="N4118" s="10" t="str">
        <f>TEXT(Sales[[#This Row],[Date and Time]],"mmmm")</f>
        <v>July</v>
      </c>
    </row>
    <row r="4119" spans="1:14" x14ac:dyDescent="0.3">
      <c r="A4119" s="1" t="s">
        <v>7587</v>
      </c>
      <c r="B4119" s="2">
        <v>45494.750787037039</v>
      </c>
      <c r="C4119" s="1" t="s">
        <v>3338</v>
      </c>
      <c r="D4119" s="1" t="s">
        <v>911</v>
      </c>
      <c r="E4119" s="1" t="s">
        <v>3479</v>
      </c>
      <c r="F4119" s="1" t="s">
        <v>3472</v>
      </c>
      <c r="G4119" s="1">
        <v>1382.62</v>
      </c>
      <c r="H4119" s="1">
        <v>9</v>
      </c>
      <c r="I4119" s="1">
        <f>Sales[[#This Row],[Selling Price]]*H4119</f>
        <v>12443.579999999998</v>
      </c>
      <c r="J4119" s="1">
        <f>VLOOKUP(Sales[[#This Row],[Product ID]],Products[],4,0)</f>
        <v>15.69</v>
      </c>
      <c r="K4119" s="1">
        <f>Sales[[#This Row],[Total Sales]]-Sales[[#This Row],[Cost price]]</f>
        <v>12427.889999999998</v>
      </c>
      <c r="L4119" s="1" t="str">
        <f>TEXT(Sales[[#This Row],[Date and Time]],"dddd")</f>
        <v>Sunday</v>
      </c>
      <c r="M4119" s="1" t="str">
        <f>TEXT(Sales[[#This Row],[Date and Time]],"mm")</f>
        <v>07</v>
      </c>
      <c r="N4119" s="10" t="str">
        <f>TEXT(Sales[[#This Row],[Date and Time]],"mmmm")</f>
        <v>July</v>
      </c>
    </row>
    <row r="4120" spans="1:14" x14ac:dyDescent="0.3">
      <c r="A4120" s="1" t="s">
        <v>7588</v>
      </c>
      <c r="B4120" s="2">
        <v>45540.032847222225</v>
      </c>
      <c r="C4120" s="1" t="s">
        <v>3237</v>
      </c>
      <c r="D4120" s="1" t="s">
        <v>1566</v>
      </c>
      <c r="E4120" s="1" t="s">
        <v>3466</v>
      </c>
      <c r="F4120" s="1" t="s">
        <v>3467</v>
      </c>
      <c r="G4120" s="1">
        <v>1072.03</v>
      </c>
      <c r="H4120" s="1">
        <v>4</v>
      </c>
      <c r="I4120" s="1">
        <f>Sales[[#This Row],[Selling Price]]*H4120</f>
        <v>4288.12</v>
      </c>
      <c r="J4120" s="1">
        <f>VLOOKUP(Sales[[#This Row],[Product ID]],Products[],4,0)</f>
        <v>481</v>
      </c>
      <c r="K4120" s="1">
        <f>Sales[[#This Row],[Total Sales]]-Sales[[#This Row],[Cost price]]</f>
        <v>3807.12</v>
      </c>
      <c r="L4120" s="1" t="str">
        <f>TEXT(Sales[[#This Row],[Date and Time]],"dddd")</f>
        <v>Thursday</v>
      </c>
      <c r="M4120" s="1" t="str">
        <f>TEXT(Sales[[#This Row],[Date and Time]],"mm")</f>
        <v>09</v>
      </c>
      <c r="N4120" s="10" t="str">
        <f>TEXT(Sales[[#This Row],[Date and Time]],"mmmm")</f>
        <v>September</v>
      </c>
    </row>
    <row r="4121" spans="1:14" x14ac:dyDescent="0.3">
      <c r="A4121" s="1" t="s">
        <v>7589</v>
      </c>
      <c r="B4121" s="2">
        <v>45419.151863425926</v>
      </c>
      <c r="C4121" s="1" t="s">
        <v>3355</v>
      </c>
      <c r="D4121" s="1" t="s">
        <v>872</v>
      </c>
      <c r="E4121" s="1" t="s">
        <v>3466</v>
      </c>
      <c r="F4121" s="1" t="s">
        <v>3467</v>
      </c>
      <c r="G4121" s="1">
        <v>409.05</v>
      </c>
      <c r="H4121" s="1">
        <v>9</v>
      </c>
      <c r="I4121" s="1">
        <f>Sales[[#This Row],[Selling Price]]*H4121</f>
        <v>3681.4500000000003</v>
      </c>
      <c r="J4121" s="1">
        <f>VLOOKUP(Sales[[#This Row],[Product ID]],Products[],4,0)</f>
        <v>889.08</v>
      </c>
      <c r="K4121" s="1">
        <f>Sales[[#This Row],[Total Sales]]-Sales[[#This Row],[Cost price]]</f>
        <v>2792.3700000000003</v>
      </c>
      <c r="L4121" s="1" t="str">
        <f>TEXT(Sales[[#This Row],[Date and Time]],"dddd")</f>
        <v>Tuesday</v>
      </c>
      <c r="M4121" s="1" t="str">
        <f>TEXT(Sales[[#This Row],[Date and Time]],"mm")</f>
        <v>05</v>
      </c>
      <c r="N4121" s="10" t="str">
        <f>TEXT(Sales[[#This Row],[Date and Time]],"mmmm")</f>
        <v>May</v>
      </c>
    </row>
    <row r="4122" spans="1:14" x14ac:dyDescent="0.3">
      <c r="A4122" s="1" t="s">
        <v>7590</v>
      </c>
      <c r="B4122" s="2">
        <v>45480.758217592593</v>
      </c>
      <c r="C4122" s="1" t="s">
        <v>3361</v>
      </c>
      <c r="D4122" s="1" t="s">
        <v>3069</v>
      </c>
      <c r="E4122" s="1" t="s">
        <v>3464</v>
      </c>
      <c r="F4122" s="1" t="s">
        <v>3469</v>
      </c>
      <c r="G4122" s="1">
        <v>762.59</v>
      </c>
      <c r="H4122" s="1">
        <v>9</v>
      </c>
      <c r="I4122" s="1">
        <f>Sales[[#This Row],[Selling Price]]*H4122</f>
        <v>6863.31</v>
      </c>
      <c r="J4122" s="1">
        <f>VLOOKUP(Sales[[#This Row],[Product ID]],Products[],4,0)</f>
        <v>188.08</v>
      </c>
      <c r="K4122" s="1">
        <f>Sales[[#This Row],[Total Sales]]-Sales[[#This Row],[Cost price]]</f>
        <v>6675.2300000000005</v>
      </c>
      <c r="L4122" s="1" t="str">
        <f>TEXT(Sales[[#This Row],[Date and Time]],"dddd")</f>
        <v>Sunday</v>
      </c>
      <c r="M4122" s="1" t="str">
        <f>TEXT(Sales[[#This Row],[Date and Time]],"mm")</f>
        <v>07</v>
      </c>
      <c r="N4122" s="10" t="str">
        <f>TEXT(Sales[[#This Row],[Date and Time]],"mmmm")</f>
        <v>July</v>
      </c>
    </row>
    <row r="4123" spans="1:14" x14ac:dyDescent="0.3">
      <c r="A4123" s="1" t="s">
        <v>7591</v>
      </c>
      <c r="B4123" s="2">
        <v>45525.563530092593</v>
      </c>
      <c r="C4123" s="1" t="s">
        <v>3299</v>
      </c>
      <c r="D4123" s="1" t="s">
        <v>345</v>
      </c>
      <c r="E4123" s="1" t="s">
        <v>3479</v>
      </c>
      <c r="F4123" s="1" t="s">
        <v>3467</v>
      </c>
      <c r="G4123" s="1">
        <v>521.91</v>
      </c>
      <c r="H4123" s="1">
        <v>8</v>
      </c>
      <c r="I4123" s="1">
        <f>Sales[[#This Row],[Selling Price]]*H4123</f>
        <v>4175.28</v>
      </c>
      <c r="J4123" s="1">
        <f>VLOOKUP(Sales[[#This Row],[Product ID]],Products[],4,0)</f>
        <v>401.98</v>
      </c>
      <c r="K4123" s="1">
        <f>Sales[[#This Row],[Total Sales]]-Sales[[#This Row],[Cost price]]</f>
        <v>3773.2999999999997</v>
      </c>
      <c r="L4123" s="1" t="str">
        <f>TEXT(Sales[[#This Row],[Date and Time]],"dddd")</f>
        <v>Wednesday</v>
      </c>
      <c r="M4123" s="1" t="str">
        <f>TEXT(Sales[[#This Row],[Date and Time]],"mm")</f>
        <v>08</v>
      </c>
      <c r="N4123" s="10" t="str">
        <f>TEXT(Sales[[#This Row],[Date and Time]],"mmmm")</f>
        <v>August</v>
      </c>
    </row>
    <row r="4124" spans="1:14" x14ac:dyDescent="0.3">
      <c r="A4124" s="1" t="s">
        <v>7592</v>
      </c>
      <c r="B4124" s="2">
        <v>45435.374421296299</v>
      </c>
      <c r="C4124" s="1" t="s">
        <v>3420</v>
      </c>
      <c r="D4124" s="1" t="s">
        <v>2233</v>
      </c>
      <c r="E4124" s="1" t="s">
        <v>3464</v>
      </c>
      <c r="F4124" s="1" t="s">
        <v>3472</v>
      </c>
      <c r="G4124" s="1">
        <v>1159.25</v>
      </c>
      <c r="H4124" s="1">
        <v>8</v>
      </c>
      <c r="I4124" s="1">
        <f>Sales[[#This Row],[Selling Price]]*H4124</f>
        <v>9274</v>
      </c>
      <c r="J4124" s="1">
        <f>VLOOKUP(Sales[[#This Row],[Product ID]],Products[],4,0)</f>
        <v>692.47</v>
      </c>
      <c r="K4124" s="1">
        <f>Sales[[#This Row],[Total Sales]]-Sales[[#This Row],[Cost price]]</f>
        <v>8581.5300000000007</v>
      </c>
      <c r="L4124" s="1" t="str">
        <f>TEXT(Sales[[#This Row],[Date and Time]],"dddd")</f>
        <v>Thursday</v>
      </c>
      <c r="M4124" s="1" t="str">
        <f>TEXT(Sales[[#This Row],[Date and Time]],"mm")</f>
        <v>05</v>
      </c>
      <c r="N4124" s="10" t="str">
        <f>TEXT(Sales[[#This Row],[Date and Time]],"mmmm")</f>
        <v>May</v>
      </c>
    </row>
    <row r="4125" spans="1:14" x14ac:dyDescent="0.3">
      <c r="A4125" s="1" t="s">
        <v>7593</v>
      </c>
      <c r="B4125" s="2">
        <v>45347.704710648148</v>
      </c>
      <c r="C4125" s="1" t="s">
        <v>3306</v>
      </c>
      <c r="D4125" s="1" t="s">
        <v>901</v>
      </c>
      <c r="E4125" s="1" t="s">
        <v>3479</v>
      </c>
      <c r="F4125" s="1" t="s">
        <v>3469</v>
      </c>
      <c r="G4125" s="1">
        <v>1515.25</v>
      </c>
      <c r="H4125" s="1">
        <v>4</v>
      </c>
      <c r="I4125" s="1">
        <f>Sales[[#This Row],[Selling Price]]*H4125</f>
        <v>6061</v>
      </c>
      <c r="J4125" s="1">
        <f>VLOOKUP(Sales[[#This Row],[Product ID]],Products[],4,0)</f>
        <v>914.29</v>
      </c>
      <c r="K4125" s="1">
        <f>Sales[[#This Row],[Total Sales]]-Sales[[#This Row],[Cost price]]</f>
        <v>5146.71</v>
      </c>
      <c r="L4125" s="1" t="str">
        <f>TEXT(Sales[[#This Row],[Date and Time]],"dddd")</f>
        <v>Sunday</v>
      </c>
      <c r="M4125" s="1" t="str">
        <f>TEXT(Sales[[#This Row],[Date and Time]],"mm")</f>
        <v>02</v>
      </c>
      <c r="N4125" s="10" t="str">
        <f>TEXT(Sales[[#This Row],[Date and Time]],"mmmm")</f>
        <v>February</v>
      </c>
    </row>
    <row r="4126" spans="1:14" x14ac:dyDescent="0.3">
      <c r="A4126" s="1" t="s">
        <v>7594</v>
      </c>
      <c r="B4126" s="2">
        <v>45558.381168981483</v>
      </c>
      <c r="C4126" s="1" t="s">
        <v>3393</v>
      </c>
      <c r="D4126" s="1" t="s">
        <v>846</v>
      </c>
      <c r="E4126" s="1" t="s">
        <v>3471</v>
      </c>
      <c r="F4126" s="1" t="s">
        <v>3469</v>
      </c>
      <c r="G4126" s="1">
        <v>499.43</v>
      </c>
      <c r="H4126" s="1">
        <v>7</v>
      </c>
      <c r="I4126" s="1">
        <f>Sales[[#This Row],[Selling Price]]*H4126</f>
        <v>3496.01</v>
      </c>
      <c r="J4126" s="1">
        <f>VLOOKUP(Sales[[#This Row],[Product ID]],Products[],4,0)</f>
        <v>368.41</v>
      </c>
      <c r="K4126" s="1">
        <f>Sales[[#This Row],[Total Sales]]-Sales[[#This Row],[Cost price]]</f>
        <v>3127.6000000000004</v>
      </c>
      <c r="L4126" s="1" t="str">
        <f>TEXT(Sales[[#This Row],[Date and Time]],"dddd")</f>
        <v>Monday</v>
      </c>
      <c r="M4126" s="1" t="str">
        <f>TEXT(Sales[[#This Row],[Date and Time]],"mm")</f>
        <v>09</v>
      </c>
      <c r="N4126" s="10" t="str">
        <f>TEXT(Sales[[#This Row],[Date and Time]],"mmmm")</f>
        <v>September</v>
      </c>
    </row>
    <row r="4127" spans="1:14" x14ac:dyDescent="0.3">
      <c r="A4127" s="1" t="s">
        <v>7595</v>
      </c>
      <c r="B4127" s="2">
        <v>45340.254502314812</v>
      </c>
      <c r="C4127" s="1" t="s">
        <v>3389</v>
      </c>
      <c r="D4127" s="1" t="s">
        <v>1775</v>
      </c>
      <c r="E4127" s="1" t="s">
        <v>3464</v>
      </c>
      <c r="F4127" s="1" t="s">
        <v>3469</v>
      </c>
      <c r="G4127" s="1">
        <v>1663.2</v>
      </c>
      <c r="H4127" s="1">
        <v>6</v>
      </c>
      <c r="I4127" s="1">
        <f>Sales[[#This Row],[Selling Price]]*H4127</f>
        <v>9979.2000000000007</v>
      </c>
      <c r="J4127" s="1">
        <f>VLOOKUP(Sales[[#This Row],[Product ID]],Products[],4,0)</f>
        <v>226.52</v>
      </c>
      <c r="K4127" s="1">
        <f>Sales[[#This Row],[Total Sales]]-Sales[[#This Row],[Cost price]]</f>
        <v>9752.68</v>
      </c>
      <c r="L4127" s="1" t="str">
        <f>TEXT(Sales[[#This Row],[Date and Time]],"dddd")</f>
        <v>Sunday</v>
      </c>
      <c r="M4127" s="1" t="str">
        <f>TEXT(Sales[[#This Row],[Date and Time]],"mm")</f>
        <v>02</v>
      </c>
      <c r="N4127" s="10" t="str">
        <f>TEXT(Sales[[#This Row],[Date and Time]],"mmmm")</f>
        <v>February</v>
      </c>
    </row>
    <row r="4128" spans="1:14" x14ac:dyDescent="0.3">
      <c r="A4128" s="1" t="s">
        <v>7596</v>
      </c>
      <c r="B4128" s="2">
        <v>45487.745405092595</v>
      </c>
      <c r="C4128" s="1" t="s">
        <v>3326</v>
      </c>
      <c r="D4128" s="1" t="s">
        <v>1569</v>
      </c>
      <c r="E4128" s="1" t="s">
        <v>3464</v>
      </c>
      <c r="F4128" s="1" t="s">
        <v>3469</v>
      </c>
      <c r="G4128" s="1">
        <v>453.25</v>
      </c>
      <c r="H4128" s="1">
        <v>10</v>
      </c>
      <c r="I4128" s="1">
        <f>Sales[[#This Row],[Selling Price]]*H4128</f>
        <v>4532.5</v>
      </c>
      <c r="J4128" s="1">
        <f>VLOOKUP(Sales[[#This Row],[Product ID]],Products[],4,0)</f>
        <v>703.67</v>
      </c>
      <c r="K4128" s="1">
        <f>Sales[[#This Row],[Total Sales]]-Sales[[#This Row],[Cost price]]</f>
        <v>3828.83</v>
      </c>
      <c r="L4128" s="1" t="str">
        <f>TEXT(Sales[[#This Row],[Date and Time]],"dddd")</f>
        <v>Sunday</v>
      </c>
      <c r="M4128" s="1" t="str">
        <f>TEXT(Sales[[#This Row],[Date and Time]],"mm")</f>
        <v>07</v>
      </c>
      <c r="N4128" s="10" t="str">
        <f>TEXT(Sales[[#This Row],[Date and Time]],"mmmm")</f>
        <v>July</v>
      </c>
    </row>
    <row r="4129" spans="1:14" x14ac:dyDescent="0.3">
      <c r="A4129" s="1" t="s">
        <v>7597</v>
      </c>
      <c r="B4129" s="2">
        <v>45326.521678240744</v>
      </c>
      <c r="C4129" s="1" t="s">
        <v>3448</v>
      </c>
      <c r="D4129" s="1" t="s">
        <v>1217</v>
      </c>
      <c r="E4129" s="1" t="s">
        <v>3466</v>
      </c>
      <c r="F4129" s="1" t="s">
        <v>3462</v>
      </c>
      <c r="G4129" s="1">
        <v>1617.61</v>
      </c>
      <c r="H4129" s="1">
        <v>4</v>
      </c>
      <c r="I4129" s="1">
        <f>Sales[[#This Row],[Selling Price]]*H4129</f>
        <v>6470.44</v>
      </c>
      <c r="J4129" s="1">
        <f>VLOOKUP(Sales[[#This Row],[Product ID]],Products[],4,0)</f>
        <v>955.51</v>
      </c>
      <c r="K4129" s="1">
        <f>Sales[[#This Row],[Total Sales]]-Sales[[#This Row],[Cost price]]</f>
        <v>5514.9299999999994</v>
      </c>
      <c r="L4129" s="1" t="str">
        <f>TEXT(Sales[[#This Row],[Date and Time]],"dddd")</f>
        <v>Sunday</v>
      </c>
      <c r="M4129" s="1" t="str">
        <f>TEXT(Sales[[#This Row],[Date and Time]],"mm")</f>
        <v>02</v>
      </c>
      <c r="N4129" s="10" t="str">
        <f>TEXT(Sales[[#This Row],[Date and Time]],"mmmm")</f>
        <v>February</v>
      </c>
    </row>
    <row r="4130" spans="1:14" x14ac:dyDescent="0.3">
      <c r="A4130" s="1" t="s">
        <v>7598</v>
      </c>
      <c r="B4130" s="2">
        <v>45392.341458333336</v>
      </c>
      <c r="C4130" s="1" t="s">
        <v>3434</v>
      </c>
      <c r="D4130" s="1" t="s">
        <v>1088</v>
      </c>
      <c r="E4130" s="1" t="s">
        <v>3461</v>
      </c>
      <c r="F4130" s="1" t="s">
        <v>3462</v>
      </c>
      <c r="G4130" s="1">
        <v>1355.69</v>
      </c>
      <c r="H4130" s="1">
        <v>6</v>
      </c>
      <c r="I4130" s="1">
        <f>Sales[[#This Row],[Selling Price]]*H4130</f>
        <v>8134.14</v>
      </c>
      <c r="J4130" s="1">
        <f>VLOOKUP(Sales[[#This Row],[Product ID]],Products[],4,0)</f>
        <v>29.06</v>
      </c>
      <c r="K4130" s="1">
        <f>Sales[[#This Row],[Total Sales]]-Sales[[#This Row],[Cost price]]</f>
        <v>8105.08</v>
      </c>
      <c r="L4130" s="1" t="str">
        <f>TEXT(Sales[[#This Row],[Date and Time]],"dddd")</f>
        <v>Wednesday</v>
      </c>
      <c r="M4130" s="1" t="str">
        <f>TEXT(Sales[[#This Row],[Date and Time]],"mm")</f>
        <v>04</v>
      </c>
      <c r="N4130" s="10" t="str">
        <f>TEXT(Sales[[#This Row],[Date and Time]],"mmmm")</f>
        <v>April</v>
      </c>
    </row>
    <row r="4131" spans="1:14" x14ac:dyDescent="0.3">
      <c r="A4131" s="1" t="s">
        <v>7599</v>
      </c>
      <c r="B4131" s="2">
        <v>45472.913703703707</v>
      </c>
      <c r="C4131" s="1" t="s">
        <v>3346</v>
      </c>
      <c r="D4131" s="1" t="s">
        <v>2216</v>
      </c>
      <c r="E4131" s="1" t="s">
        <v>3466</v>
      </c>
      <c r="F4131" s="1" t="s">
        <v>3462</v>
      </c>
      <c r="G4131" s="1">
        <v>759.55</v>
      </c>
      <c r="H4131" s="1">
        <v>5</v>
      </c>
      <c r="I4131" s="1">
        <f>Sales[[#This Row],[Selling Price]]*H4131</f>
        <v>3797.75</v>
      </c>
      <c r="J4131" s="1">
        <f>VLOOKUP(Sales[[#This Row],[Product ID]],Products[],4,0)</f>
        <v>171.16</v>
      </c>
      <c r="K4131" s="1">
        <f>Sales[[#This Row],[Total Sales]]-Sales[[#This Row],[Cost price]]</f>
        <v>3626.59</v>
      </c>
      <c r="L4131" s="1" t="str">
        <f>TEXT(Sales[[#This Row],[Date and Time]],"dddd")</f>
        <v>Saturday</v>
      </c>
      <c r="M4131" s="1" t="str">
        <f>TEXT(Sales[[#This Row],[Date and Time]],"mm")</f>
        <v>06</v>
      </c>
      <c r="N4131" s="10" t="str">
        <f>TEXT(Sales[[#This Row],[Date and Time]],"mmmm")</f>
        <v>June</v>
      </c>
    </row>
    <row r="4132" spans="1:14" x14ac:dyDescent="0.3">
      <c r="A4132" s="1" t="s">
        <v>7600</v>
      </c>
      <c r="B4132" s="2">
        <v>45336.203298611108</v>
      </c>
      <c r="C4132" s="1" t="s">
        <v>3315</v>
      </c>
      <c r="D4132" s="1" t="s">
        <v>316</v>
      </c>
      <c r="E4132" s="1" t="s">
        <v>3471</v>
      </c>
      <c r="F4132" s="1" t="s">
        <v>3462</v>
      </c>
      <c r="G4132" s="1">
        <v>1319.4</v>
      </c>
      <c r="H4132" s="1">
        <v>1</v>
      </c>
      <c r="I4132" s="1">
        <f>Sales[[#This Row],[Selling Price]]*H4132</f>
        <v>1319.4</v>
      </c>
      <c r="J4132" s="1">
        <f>VLOOKUP(Sales[[#This Row],[Product ID]],Products[],4,0)</f>
        <v>90.98</v>
      </c>
      <c r="K4132" s="1">
        <f>Sales[[#This Row],[Total Sales]]-Sales[[#This Row],[Cost price]]</f>
        <v>1228.42</v>
      </c>
      <c r="L4132" s="1" t="str">
        <f>TEXT(Sales[[#This Row],[Date and Time]],"dddd")</f>
        <v>Wednesday</v>
      </c>
      <c r="M4132" s="1" t="str">
        <f>TEXT(Sales[[#This Row],[Date and Time]],"mm")</f>
        <v>02</v>
      </c>
      <c r="N4132" s="10" t="str">
        <f>TEXT(Sales[[#This Row],[Date and Time]],"mmmm")</f>
        <v>February</v>
      </c>
    </row>
    <row r="4133" spans="1:14" x14ac:dyDescent="0.3">
      <c r="A4133" s="1" t="s">
        <v>7601</v>
      </c>
      <c r="B4133" s="2">
        <v>45461.868703703702</v>
      </c>
      <c r="C4133" s="1" t="s">
        <v>3348</v>
      </c>
      <c r="D4133" s="1" t="s">
        <v>486</v>
      </c>
      <c r="E4133" s="1" t="s">
        <v>3461</v>
      </c>
      <c r="F4133" s="1" t="s">
        <v>3472</v>
      </c>
      <c r="G4133" s="1">
        <v>1774.94</v>
      </c>
      <c r="H4133" s="1">
        <v>2</v>
      </c>
      <c r="I4133" s="1">
        <f>Sales[[#This Row],[Selling Price]]*H4133</f>
        <v>3549.88</v>
      </c>
      <c r="J4133" s="1">
        <f>VLOOKUP(Sales[[#This Row],[Product ID]],Products[],4,0)</f>
        <v>307.60000000000002</v>
      </c>
      <c r="K4133" s="1">
        <f>Sales[[#This Row],[Total Sales]]-Sales[[#This Row],[Cost price]]</f>
        <v>3242.28</v>
      </c>
      <c r="L4133" s="1" t="str">
        <f>TEXT(Sales[[#This Row],[Date and Time]],"dddd")</f>
        <v>Tuesday</v>
      </c>
      <c r="M4133" s="1" t="str">
        <f>TEXT(Sales[[#This Row],[Date and Time]],"mm")</f>
        <v>06</v>
      </c>
      <c r="N4133" s="10" t="str">
        <f>TEXT(Sales[[#This Row],[Date and Time]],"mmmm")</f>
        <v>June</v>
      </c>
    </row>
    <row r="4134" spans="1:14" x14ac:dyDescent="0.3">
      <c r="A4134" s="1" t="s">
        <v>7602</v>
      </c>
      <c r="B4134" s="2">
        <v>45583.577662037038</v>
      </c>
      <c r="C4134" s="1" t="s">
        <v>3337</v>
      </c>
      <c r="D4134" s="1" t="s">
        <v>1584</v>
      </c>
      <c r="E4134" s="1" t="s">
        <v>3466</v>
      </c>
      <c r="F4134" s="1" t="s">
        <v>3476</v>
      </c>
      <c r="G4134" s="1">
        <v>1891.32</v>
      </c>
      <c r="H4134" s="1">
        <v>8</v>
      </c>
      <c r="I4134" s="1">
        <f>Sales[[#This Row],[Selling Price]]*H4134</f>
        <v>15130.56</v>
      </c>
      <c r="J4134" s="1">
        <f>VLOOKUP(Sales[[#This Row],[Product ID]],Products[],4,0)</f>
        <v>899.57</v>
      </c>
      <c r="K4134" s="1">
        <f>Sales[[#This Row],[Total Sales]]-Sales[[#This Row],[Cost price]]</f>
        <v>14230.99</v>
      </c>
      <c r="L4134" s="1" t="str">
        <f>TEXT(Sales[[#This Row],[Date and Time]],"dddd")</f>
        <v>Friday</v>
      </c>
      <c r="M4134" s="1" t="str">
        <f>TEXT(Sales[[#This Row],[Date and Time]],"mm")</f>
        <v>10</v>
      </c>
      <c r="N4134" s="10" t="str">
        <f>TEXT(Sales[[#This Row],[Date and Time]],"mmmm")</f>
        <v>October</v>
      </c>
    </row>
    <row r="4135" spans="1:14" x14ac:dyDescent="0.3">
      <c r="A4135" s="1" t="s">
        <v>7603</v>
      </c>
      <c r="B4135" s="2">
        <v>45535.472777777781</v>
      </c>
      <c r="C4135" s="1" t="s">
        <v>3384</v>
      </c>
      <c r="D4135" s="1" t="s">
        <v>1656</v>
      </c>
      <c r="E4135" s="1" t="s">
        <v>3464</v>
      </c>
      <c r="F4135" s="1" t="s">
        <v>3472</v>
      </c>
      <c r="G4135" s="1">
        <v>380.86</v>
      </c>
      <c r="H4135" s="1">
        <v>6</v>
      </c>
      <c r="I4135" s="1">
        <f>Sales[[#This Row],[Selling Price]]*H4135</f>
        <v>2285.16</v>
      </c>
      <c r="J4135" s="1">
        <f>VLOOKUP(Sales[[#This Row],[Product ID]],Products[],4,0)</f>
        <v>694.54</v>
      </c>
      <c r="K4135" s="1">
        <f>Sales[[#This Row],[Total Sales]]-Sales[[#This Row],[Cost price]]</f>
        <v>1590.62</v>
      </c>
      <c r="L4135" s="1" t="str">
        <f>TEXT(Sales[[#This Row],[Date and Time]],"dddd")</f>
        <v>Saturday</v>
      </c>
      <c r="M4135" s="1" t="str">
        <f>TEXT(Sales[[#This Row],[Date and Time]],"mm")</f>
        <v>08</v>
      </c>
      <c r="N4135" s="10" t="str">
        <f>TEXT(Sales[[#This Row],[Date and Time]],"mmmm")</f>
        <v>August</v>
      </c>
    </row>
    <row r="4136" spans="1:14" x14ac:dyDescent="0.3">
      <c r="A4136" s="1" t="s">
        <v>7604</v>
      </c>
      <c r="B4136" s="2">
        <v>45337.6559375</v>
      </c>
      <c r="C4136" s="1" t="s">
        <v>3363</v>
      </c>
      <c r="D4136" s="1" t="s">
        <v>1807</v>
      </c>
      <c r="E4136" s="1" t="s">
        <v>3471</v>
      </c>
      <c r="F4136" s="1" t="s">
        <v>3462</v>
      </c>
      <c r="G4136" s="1">
        <v>659.33</v>
      </c>
      <c r="H4136" s="1">
        <v>5</v>
      </c>
      <c r="I4136" s="1">
        <f>Sales[[#This Row],[Selling Price]]*H4136</f>
        <v>3296.65</v>
      </c>
      <c r="J4136" s="1">
        <f>VLOOKUP(Sales[[#This Row],[Product ID]],Products[],4,0)</f>
        <v>678.93</v>
      </c>
      <c r="K4136" s="1">
        <f>Sales[[#This Row],[Total Sales]]-Sales[[#This Row],[Cost price]]</f>
        <v>2617.7200000000003</v>
      </c>
      <c r="L4136" s="1" t="str">
        <f>TEXT(Sales[[#This Row],[Date and Time]],"dddd")</f>
        <v>Thursday</v>
      </c>
      <c r="M4136" s="1" t="str">
        <f>TEXT(Sales[[#This Row],[Date and Time]],"mm")</f>
        <v>02</v>
      </c>
      <c r="N4136" s="10" t="str">
        <f>TEXT(Sales[[#This Row],[Date and Time]],"mmmm")</f>
        <v>February</v>
      </c>
    </row>
    <row r="4137" spans="1:14" x14ac:dyDescent="0.3">
      <c r="A4137" s="1" t="s">
        <v>7605</v>
      </c>
      <c r="B4137" s="2">
        <v>45342.111932870372</v>
      </c>
      <c r="C4137" s="1" t="s">
        <v>3301</v>
      </c>
      <c r="D4137" s="1" t="s">
        <v>1756</v>
      </c>
      <c r="E4137" s="1" t="s">
        <v>3461</v>
      </c>
      <c r="F4137" s="1" t="s">
        <v>3467</v>
      </c>
      <c r="G4137" s="1">
        <v>1322.49</v>
      </c>
      <c r="H4137" s="1">
        <v>7</v>
      </c>
      <c r="I4137" s="1">
        <f>Sales[[#This Row],[Selling Price]]*H4137</f>
        <v>9257.43</v>
      </c>
      <c r="J4137" s="1">
        <f>VLOOKUP(Sales[[#This Row],[Product ID]],Products[],4,0)</f>
        <v>502.29</v>
      </c>
      <c r="K4137" s="1">
        <f>Sales[[#This Row],[Total Sales]]-Sales[[#This Row],[Cost price]]</f>
        <v>8755.14</v>
      </c>
      <c r="L4137" s="1" t="str">
        <f>TEXT(Sales[[#This Row],[Date and Time]],"dddd")</f>
        <v>Tuesday</v>
      </c>
      <c r="M4137" s="1" t="str">
        <f>TEXT(Sales[[#This Row],[Date and Time]],"mm")</f>
        <v>02</v>
      </c>
      <c r="N4137" s="10" t="str">
        <f>TEXT(Sales[[#This Row],[Date and Time]],"mmmm")</f>
        <v>February</v>
      </c>
    </row>
    <row r="4138" spans="1:14" x14ac:dyDescent="0.3">
      <c r="A4138" s="1" t="s">
        <v>7606</v>
      </c>
      <c r="B4138" s="2">
        <v>45515.738553240742</v>
      </c>
      <c r="C4138" s="1" t="s">
        <v>3437</v>
      </c>
      <c r="D4138" s="1" t="s">
        <v>1393</v>
      </c>
      <c r="E4138" s="1" t="s">
        <v>3471</v>
      </c>
      <c r="F4138" s="1" t="s">
        <v>3469</v>
      </c>
      <c r="G4138" s="1">
        <v>512.08000000000004</v>
      </c>
      <c r="H4138" s="1">
        <v>10</v>
      </c>
      <c r="I4138" s="1">
        <f>Sales[[#This Row],[Selling Price]]*H4138</f>
        <v>5120.8</v>
      </c>
      <c r="J4138" s="1">
        <f>VLOOKUP(Sales[[#This Row],[Product ID]],Products[],4,0)</f>
        <v>986.68</v>
      </c>
      <c r="K4138" s="1">
        <f>Sales[[#This Row],[Total Sales]]-Sales[[#This Row],[Cost price]]</f>
        <v>4134.12</v>
      </c>
      <c r="L4138" s="1" t="str">
        <f>TEXT(Sales[[#This Row],[Date and Time]],"dddd")</f>
        <v>Sunday</v>
      </c>
      <c r="M4138" s="1" t="str">
        <f>TEXT(Sales[[#This Row],[Date and Time]],"mm")</f>
        <v>08</v>
      </c>
      <c r="N4138" s="10" t="str">
        <f>TEXT(Sales[[#This Row],[Date and Time]],"mmmm")</f>
        <v>August</v>
      </c>
    </row>
    <row r="4139" spans="1:14" x14ac:dyDescent="0.3">
      <c r="A4139" s="1" t="s">
        <v>7607</v>
      </c>
      <c r="B4139" s="2">
        <v>45400.278969907406</v>
      </c>
      <c r="C4139" s="1" t="s">
        <v>3394</v>
      </c>
      <c r="D4139" s="1" t="s">
        <v>3121</v>
      </c>
      <c r="E4139" s="1" t="s">
        <v>3479</v>
      </c>
      <c r="F4139" s="1" t="s">
        <v>3469</v>
      </c>
      <c r="G4139" s="1">
        <v>144.37</v>
      </c>
      <c r="H4139" s="1">
        <v>9</v>
      </c>
      <c r="I4139" s="1">
        <f>Sales[[#This Row],[Selling Price]]*H4139</f>
        <v>1299.33</v>
      </c>
      <c r="J4139" s="1">
        <f>VLOOKUP(Sales[[#This Row],[Product ID]],Products[],4,0)</f>
        <v>74.92</v>
      </c>
      <c r="K4139" s="1">
        <f>Sales[[#This Row],[Total Sales]]-Sales[[#This Row],[Cost price]]</f>
        <v>1224.4099999999999</v>
      </c>
      <c r="L4139" s="1" t="str">
        <f>TEXT(Sales[[#This Row],[Date and Time]],"dddd")</f>
        <v>Thursday</v>
      </c>
      <c r="M4139" s="1" t="str">
        <f>TEXT(Sales[[#This Row],[Date and Time]],"mm")</f>
        <v>04</v>
      </c>
      <c r="N4139" s="10" t="str">
        <f>TEXT(Sales[[#This Row],[Date and Time]],"mmmm")</f>
        <v>April</v>
      </c>
    </row>
    <row r="4140" spans="1:14" x14ac:dyDescent="0.3">
      <c r="A4140" s="1" t="s">
        <v>7608</v>
      </c>
      <c r="B4140" s="2">
        <v>45313.719722222224</v>
      </c>
      <c r="C4140" s="1" t="s">
        <v>3386</v>
      </c>
      <c r="D4140" s="1" t="s">
        <v>815</v>
      </c>
      <c r="E4140" s="1" t="s">
        <v>3464</v>
      </c>
      <c r="F4140" s="1" t="s">
        <v>3469</v>
      </c>
      <c r="G4140" s="1">
        <v>1940.35</v>
      </c>
      <c r="H4140" s="1">
        <v>9</v>
      </c>
      <c r="I4140" s="1">
        <f>Sales[[#This Row],[Selling Price]]*H4140</f>
        <v>17463.149999999998</v>
      </c>
      <c r="J4140" s="1">
        <f>VLOOKUP(Sales[[#This Row],[Product ID]],Products[],4,0)</f>
        <v>751.27</v>
      </c>
      <c r="K4140" s="1">
        <f>Sales[[#This Row],[Total Sales]]-Sales[[#This Row],[Cost price]]</f>
        <v>16711.879999999997</v>
      </c>
      <c r="L4140" s="1" t="str">
        <f>TEXT(Sales[[#This Row],[Date and Time]],"dddd")</f>
        <v>Monday</v>
      </c>
      <c r="M4140" s="1" t="str">
        <f>TEXT(Sales[[#This Row],[Date and Time]],"mm")</f>
        <v>01</v>
      </c>
      <c r="N4140" s="10" t="str">
        <f>TEXT(Sales[[#This Row],[Date and Time]],"mmmm")</f>
        <v>January</v>
      </c>
    </row>
    <row r="4141" spans="1:14" x14ac:dyDescent="0.3">
      <c r="A4141" s="1" t="s">
        <v>7609</v>
      </c>
      <c r="B4141" s="2">
        <v>45567.138402777775</v>
      </c>
      <c r="C4141" s="1" t="s">
        <v>3345</v>
      </c>
      <c r="D4141" s="1" t="s">
        <v>348</v>
      </c>
      <c r="E4141" s="1" t="s">
        <v>3464</v>
      </c>
      <c r="F4141" s="1" t="s">
        <v>3472</v>
      </c>
      <c r="G4141" s="1">
        <v>909.02</v>
      </c>
      <c r="H4141" s="1">
        <v>10</v>
      </c>
      <c r="I4141" s="1">
        <f>Sales[[#This Row],[Selling Price]]*H4141</f>
        <v>9090.2000000000007</v>
      </c>
      <c r="J4141" s="1">
        <f>VLOOKUP(Sales[[#This Row],[Product ID]],Products[],4,0)</f>
        <v>762.47</v>
      </c>
      <c r="K4141" s="1">
        <f>Sales[[#This Row],[Total Sales]]-Sales[[#This Row],[Cost price]]</f>
        <v>8327.7300000000014</v>
      </c>
      <c r="L4141" s="1" t="str">
        <f>TEXT(Sales[[#This Row],[Date and Time]],"dddd")</f>
        <v>Wednesday</v>
      </c>
      <c r="M4141" s="1" t="str">
        <f>TEXT(Sales[[#This Row],[Date and Time]],"mm")</f>
        <v>10</v>
      </c>
      <c r="N4141" s="10" t="str">
        <f>TEXT(Sales[[#This Row],[Date and Time]],"mmmm")</f>
        <v>October</v>
      </c>
    </row>
    <row r="4142" spans="1:14" x14ac:dyDescent="0.3">
      <c r="A4142" s="1" t="s">
        <v>7610</v>
      </c>
      <c r="B4142" s="2">
        <v>45466.104664351849</v>
      </c>
      <c r="C4142" s="1" t="s">
        <v>3364</v>
      </c>
      <c r="D4142" s="1" t="s">
        <v>2819</v>
      </c>
      <c r="E4142" s="1" t="s">
        <v>3466</v>
      </c>
      <c r="F4142" s="1" t="s">
        <v>3472</v>
      </c>
      <c r="G4142" s="1">
        <v>726.01</v>
      </c>
      <c r="H4142" s="1">
        <v>7</v>
      </c>
      <c r="I4142" s="1">
        <f>Sales[[#This Row],[Selling Price]]*H4142</f>
        <v>5082.07</v>
      </c>
      <c r="J4142" s="1">
        <f>VLOOKUP(Sales[[#This Row],[Product ID]],Products[],4,0)</f>
        <v>771.88</v>
      </c>
      <c r="K4142" s="1">
        <f>Sales[[#This Row],[Total Sales]]-Sales[[#This Row],[Cost price]]</f>
        <v>4310.1899999999996</v>
      </c>
      <c r="L4142" s="1" t="str">
        <f>TEXT(Sales[[#This Row],[Date and Time]],"dddd")</f>
        <v>Sunday</v>
      </c>
      <c r="M4142" s="1" t="str">
        <f>TEXT(Sales[[#This Row],[Date and Time]],"mm")</f>
        <v>06</v>
      </c>
      <c r="N4142" s="10" t="str">
        <f>TEXT(Sales[[#This Row],[Date and Time]],"mmmm")</f>
        <v>June</v>
      </c>
    </row>
    <row r="4143" spans="1:14" x14ac:dyDescent="0.3">
      <c r="A4143" s="1" t="s">
        <v>7611</v>
      </c>
      <c r="B4143" s="2">
        <v>45606.747407407405</v>
      </c>
      <c r="C4143" s="1" t="s">
        <v>3348</v>
      </c>
      <c r="D4143" s="1" t="s">
        <v>2934</v>
      </c>
      <c r="E4143" s="1" t="s">
        <v>3479</v>
      </c>
      <c r="F4143" s="1" t="s">
        <v>3462</v>
      </c>
      <c r="G4143" s="1">
        <v>969.83</v>
      </c>
      <c r="H4143" s="1">
        <v>2</v>
      </c>
      <c r="I4143" s="1">
        <f>Sales[[#This Row],[Selling Price]]*H4143</f>
        <v>1939.66</v>
      </c>
      <c r="J4143" s="1">
        <f>VLOOKUP(Sales[[#This Row],[Product ID]],Products[],4,0)</f>
        <v>307.60000000000002</v>
      </c>
      <c r="K4143" s="1">
        <f>Sales[[#This Row],[Total Sales]]-Sales[[#This Row],[Cost price]]</f>
        <v>1632.06</v>
      </c>
      <c r="L4143" s="1" t="str">
        <f>TEXT(Sales[[#This Row],[Date and Time]],"dddd")</f>
        <v>Sunday</v>
      </c>
      <c r="M4143" s="1" t="str">
        <f>TEXT(Sales[[#This Row],[Date and Time]],"mm")</f>
        <v>11</v>
      </c>
      <c r="N4143" s="10" t="str">
        <f>TEXT(Sales[[#This Row],[Date and Time]],"mmmm")</f>
        <v>November</v>
      </c>
    </row>
    <row r="4144" spans="1:14" x14ac:dyDescent="0.3">
      <c r="A4144" s="1" t="s">
        <v>7612</v>
      </c>
      <c r="B4144" s="2">
        <v>45585.829837962963</v>
      </c>
      <c r="C4144" s="1" t="s">
        <v>3303</v>
      </c>
      <c r="D4144" s="1" t="s">
        <v>102</v>
      </c>
      <c r="E4144" s="1" t="s">
        <v>3461</v>
      </c>
      <c r="F4144" s="1" t="s">
        <v>3469</v>
      </c>
      <c r="G4144" s="1">
        <v>1962.52</v>
      </c>
      <c r="H4144" s="1">
        <v>10</v>
      </c>
      <c r="I4144" s="1">
        <f>Sales[[#This Row],[Selling Price]]*H4144</f>
        <v>19625.2</v>
      </c>
      <c r="J4144" s="1">
        <f>VLOOKUP(Sales[[#This Row],[Product ID]],Products[],4,0)</f>
        <v>752.34</v>
      </c>
      <c r="K4144" s="1">
        <f>Sales[[#This Row],[Total Sales]]-Sales[[#This Row],[Cost price]]</f>
        <v>18872.86</v>
      </c>
      <c r="L4144" s="1" t="str">
        <f>TEXT(Sales[[#This Row],[Date and Time]],"dddd")</f>
        <v>Sunday</v>
      </c>
      <c r="M4144" s="1" t="str">
        <f>TEXT(Sales[[#This Row],[Date and Time]],"mm")</f>
        <v>10</v>
      </c>
      <c r="N4144" s="10" t="str">
        <f>TEXT(Sales[[#This Row],[Date and Time]],"mmmm")</f>
        <v>October</v>
      </c>
    </row>
    <row r="4145" spans="1:14" x14ac:dyDescent="0.3">
      <c r="A4145" s="1" t="s">
        <v>7613</v>
      </c>
      <c r="B4145" s="2">
        <v>45331.054803240739</v>
      </c>
      <c r="C4145" s="1" t="s">
        <v>3395</v>
      </c>
      <c r="D4145" s="1" t="s">
        <v>1778</v>
      </c>
      <c r="E4145" s="1" t="s">
        <v>3461</v>
      </c>
      <c r="F4145" s="1" t="s">
        <v>3472</v>
      </c>
      <c r="G4145" s="1">
        <v>766.76</v>
      </c>
      <c r="H4145" s="1">
        <v>7</v>
      </c>
      <c r="I4145" s="1">
        <f>Sales[[#This Row],[Selling Price]]*H4145</f>
        <v>5367.32</v>
      </c>
      <c r="J4145" s="1">
        <f>VLOOKUP(Sales[[#This Row],[Product ID]],Products[],4,0)</f>
        <v>102.72</v>
      </c>
      <c r="K4145" s="1">
        <f>Sales[[#This Row],[Total Sales]]-Sales[[#This Row],[Cost price]]</f>
        <v>5264.5999999999995</v>
      </c>
      <c r="L4145" s="1" t="str">
        <f>TEXT(Sales[[#This Row],[Date and Time]],"dddd")</f>
        <v>Friday</v>
      </c>
      <c r="M4145" s="1" t="str">
        <f>TEXT(Sales[[#This Row],[Date and Time]],"mm")</f>
        <v>02</v>
      </c>
      <c r="N4145" s="10" t="str">
        <f>TEXT(Sales[[#This Row],[Date and Time]],"mmmm")</f>
        <v>February</v>
      </c>
    </row>
    <row r="4146" spans="1:14" x14ac:dyDescent="0.3">
      <c r="A4146" s="1" t="s">
        <v>7614</v>
      </c>
      <c r="B4146" s="2">
        <v>45586.63585648148</v>
      </c>
      <c r="C4146" s="1" t="s">
        <v>3441</v>
      </c>
      <c r="D4146" s="1" t="s">
        <v>2650</v>
      </c>
      <c r="E4146" s="1" t="s">
        <v>3479</v>
      </c>
      <c r="F4146" s="1" t="s">
        <v>3476</v>
      </c>
      <c r="G4146" s="1">
        <v>208.78</v>
      </c>
      <c r="H4146" s="1">
        <v>2</v>
      </c>
      <c r="I4146" s="1">
        <f>Sales[[#This Row],[Selling Price]]*H4146</f>
        <v>417.56</v>
      </c>
      <c r="J4146" s="1">
        <f>VLOOKUP(Sales[[#This Row],[Product ID]],Products[],4,0)</f>
        <v>325.48</v>
      </c>
      <c r="K4146" s="1">
        <f>Sales[[#This Row],[Total Sales]]-Sales[[#This Row],[Cost price]]</f>
        <v>92.079999999999984</v>
      </c>
      <c r="L4146" s="1" t="str">
        <f>TEXT(Sales[[#This Row],[Date and Time]],"dddd")</f>
        <v>Monday</v>
      </c>
      <c r="M4146" s="1" t="str">
        <f>TEXT(Sales[[#This Row],[Date and Time]],"mm")</f>
        <v>10</v>
      </c>
      <c r="N4146" s="10" t="str">
        <f>TEXT(Sales[[#This Row],[Date and Time]],"mmmm")</f>
        <v>October</v>
      </c>
    </row>
    <row r="4147" spans="1:14" x14ac:dyDescent="0.3">
      <c r="A4147" s="1" t="s">
        <v>7615</v>
      </c>
      <c r="B4147" s="2">
        <v>45486.492546296293</v>
      </c>
      <c r="C4147" s="1" t="s">
        <v>3287</v>
      </c>
      <c r="D4147" s="1" t="s">
        <v>146</v>
      </c>
      <c r="E4147" s="1" t="s">
        <v>3479</v>
      </c>
      <c r="F4147" s="1" t="s">
        <v>3476</v>
      </c>
      <c r="G4147" s="1">
        <v>289.33</v>
      </c>
      <c r="H4147" s="1">
        <v>9</v>
      </c>
      <c r="I4147" s="1">
        <f>Sales[[#This Row],[Selling Price]]*H4147</f>
        <v>2603.9699999999998</v>
      </c>
      <c r="J4147" s="1">
        <f>VLOOKUP(Sales[[#This Row],[Product ID]],Products[],4,0)</f>
        <v>901.68</v>
      </c>
      <c r="K4147" s="1">
        <f>Sales[[#This Row],[Total Sales]]-Sales[[#This Row],[Cost price]]</f>
        <v>1702.29</v>
      </c>
      <c r="L4147" s="1" t="str">
        <f>TEXT(Sales[[#This Row],[Date and Time]],"dddd")</f>
        <v>Saturday</v>
      </c>
      <c r="M4147" s="1" t="str">
        <f>TEXT(Sales[[#This Row],[Date and Time]],"mm")</f>
        <v>07</v>
      </c>
      <c r="N4147" s="10" t="str">
        <f>TEXT(Sales[[#This Row],[Date and Time]],"mmmm")</f>
        <v>July</v>
      </c>
    </row>
    <row r="4148" spans="1:14" x14ac:dyDescent="0.3">
      <c r="A4148" s="1" t="s">
        <v>7616</v>
      </c>
      <c r="B4148" s="2">
        <v>45480.962453703702</v>
      </c>
      <c r="C4148" s="1" t="s">
        <v>3375</v>
      </c>
      <c r="D4148" s="1" t="s">
        <v>1572</v>
      </c>
      <c r="E4148" s="1" t="s">
        <v>3466</v>
      </c>
      <c r="F4148" s="1" t="s">
        <v>3469</v>
      </c>
      <c r="G4148" s="1">
        <v>1607.51</v>
      </c>
      <c r="H4148" s="1">
        <v>6</v>
      </c>
      <c r="I4148" s="1">
        <f>Sales[[#This Row],[Selling Price]]*H4148</f>
        <v>9645.06</v>
      </c>
      <c r="J4148" s="1">
        <f>VLOOKUP(Sales[[#This Row],[Product ID]],Products[],4,0)</f>
        <v>574.14</v>
      </c>
      <c r="K4148" s="1">
        <f>Sales[[#This Row],[Total Sales]]-Sales[[#This Row],[Cost price]]</f>
        <v>9070.92</v>
      </c>
      <c r="L4148" s="1" t="str">
        <f>TEXT(Sales[[#This Row],[Date and Time]],"dddd")</f>
        <v>Sunday</v>
      </c>
      <c r="M4148" s="1" t="str">
        <f>TEXT(Sales[[#This Row],[Date and Time]],"mm")</f>
        <v>07</v>
      </c>
      <c r="N4148" s="10" t="str">
        <f>TEXT(Sales[[#This Row],[Date and Time]],"mmmm")</f>
        <v>July</v>
      </c>
    </row>
    <row r="4149" spans="1:14" x14ac:dyDescent="0.3">
      <c r="A4149" s="1" t="s">
        <v>7617</v>
      </c>
      <c r="B4149" s="2">
        <v>45320.486828703702</v>
      </c>
      <c r="C4149" s="1" t="s">
        <v>3379</v>
      </c>
      <c r="D4149" s="1" t="s">
        <v>1131</v>
      </c>
      <c r="E4149" s="1" t="s">
        <v>3461</v>
      </c>
      <c r="F4149" s="1" t="s">
        <v>3467</v>
      </c>
      <c r="G4149" s="1">
        <v>92.87</v>
      </c>
      <c r="H4149" s="1">
        <v>4</v>
      </c>
      <c r="I4149" s="1">
        <f>Sales[[#This Row],[Selling Price]]*H4149</f>
        <v>371.48</v>
      </c>
      <c r="J4149" s="1">
        <f>VLOOKUP(Sales[[#This Row],[Product ID]],Products[],4,0)</f>
        <v>605.29999999999995</v>
      </c>
      <c r="K4149" s="1">
        <f>Sales[[#This Row],[Total Sales]]-Sales[[#This Row],[Cost price]]</f>
        <v>-233.81999999999994</v>
      </c>
      <c r="L4149" s="1" t="str">
        <f>TEXT(Sales[[#This Row],[Date and Time]],"dddd")</f>
        <v>Monday</v>
      </c>
      <c r="M4149" s="1" t="str">
        <f>TEXT(Sales[[#This Row],[Date and Time]],"mm")</f>
        <v>01</v>
      </c>
      <c r="N4149" s="10" t="str">
        <f>TEXT(Sales[[#This Row],[Date and Time]],"mmmm")</f>
        <v>January</v>
      </c>
    </row>
    <row r="4150" spans="1:14" x14ac:dyDescent="0.3">
      <c r="A4150" s="1" t="s">
        <v>7618</v>
      </c>
      <c r="B4150" s="2">
        <v>45484.211585648147</v>
      </c>
      <c r="C4150" s="1" t="s">
        <v>3418</v>
      </c>
      <c r="D4150" s="1" t="s">
        <v>2083</v>
      </c>
      <c r="E4150" s="1" t="s">
        <v>3461</v>
      </c>
      <c r="F4150" s="1" t="s">
        <v>3469</v>
      </c>
      <c r="G4150" s="1">
        <v>948.18</v>
      </c>
      <c r="H4150" s="1">
        <v>3</v>
      </c>
      <c r="I4150" s="1">
        <f>Sales[[#This Row],[Selling Price]]*H4150</f>
        <v>2844.54</v>
      </c>
      <c r="J4150" s="1">
        <f>VLOOKUP(Sales[[#This Row],[Product ID]],Products[],4,0)</f>
        <v>563.57000000000005</v>
      </c>
      <c r="K4150" s="1">
        <f>Sales[[#This Row],[Total Sales]]-Sales[[#This Row],[Cost price]]</f>
        <v>2280.9699999999998</v>
      </c>
      <c r="L4150" s="1" t="str">
        <f>TEXT(Sales[[#This Row],[Date and Time]],"dddd")</f>
        <v>Thursday</v>
      </c>
      <c r="M4150" s="1" t="str">
        <f>TEXT(Sales[[#This Row],[Date and Time]],"mm")</f>
        <v>07</v>
      </c>
      <c r="N4150" s="10" t="str">
        <f>TEXT(Sales[[#This Row],[Date and Time]],"mmmm")</f>
        <v>July</v>
      </c>
    </row>
    <row r="4151" spans="1:14" x14ac:dyDescent="0.3">
      <c r="A4151" s="1" t="s">
        <v>7619</v>
      </c>
      <c r="B4151" s="2">
        <v>45503.405312499999</v>
      </c>
      <c r="C4151" s="1" t="s">
        <v>3342</v>
      </c>
      <c r="D4151" s="1" t="s">
        <v>2529</v>
      </c>
      <c r="E4151" s="1" t="s">
        <v>3464</v>
      </c>
      <c r="F4151" s="1" t="s">
        <v>3462</v>
      </c>
      <c r="G4151" s="1">
        <v>174.67</v>
      </c>
      <c r="H4151" s="1">
        <v>6</v>
      </c>
      <c r="I4151" s="1">
        <f>Sales[[#This Row],[Selling Price]]*H4151</f>
        <v>1048.02</v>
      </c>
      <c r="J4151" s="1">
        <f>VLOOKUP(Sales[[#This Row],[Product ID]],Products[],4,0)</f>
        <v>961.3</v>
      </c>
      <c r="K4151" s="1">
        <f>Sales[[#This Row],[Total Sales]]-Sales[[#This Row],[Cost price]]</f>
        <v>86.720000000000027</v>
      </c>
      <c r="L4151" s="1" t="str">
        <f>TEXT(Sales[[#This Row],[Date and Time]],"dddd")</f>
        <v>Tuesday</v>
      </c>
      <c r="M4151" s="1" t="str">
        <f>TEXT(Sales[[#This Row],[Date and Time]],"mm")</f>
        <v>07</v>
      </c>
      <c r="N4151" s="10" t="str">
        <f>TEXT(Sales[[#This Row],[Date and Time]],"mmmm")</f>
        <v>July</v>
      </c>
    </row>
    <row r="4152" spans="1:14" x14ac:dyDescent="0.3">
      <c r="A4152" s="1" t="s">
        <v>7620</v>
      </c>
      <c r="B4152" s="2">
        <v>45444.237500000003</v>
      </c>
      <c r="C4152" s="1" t="s">
        <v>3259</v>
      </c>
      <c r="D4152" s="1" t="s">
        <v>82</v>
      </c>
      <c r="E4152" s="1" t="s">
        <v>3466</v>
      </c>
      <c r="F4152" s="1" t="s">
        <v>3472</v>
      </c>
      <c r="G4152" s="1">
        <v>1573.1</v>
      </c>
      <c r="H4152" s="1">
        <v>7</v>
      </c>
      <c r="I4152" s="1">
        <f>Sales[[#This Row],[Selling Price]]*H4152</f>
        <v>11011.699999999999</v>
      </c>
      <c r="J4152" s="1">
        <f>VLOOKUP(Sales[[#This Row],[Product ID]],Products[],4,0)</f>
        <v>211.71</v>
      </c>
      <c r="K4152" s="1">
        <f>Sales[[#This Row],[Total Sales]]-Sales[[#This Row],[Cost price]]</f>
        <v>10799.99</v>
      </c>
      <c r="L4152" s="1" t="str">
        <f>TEXT(Sales[[#This Row],[Date and Time]],"dddd")</f>
        <v>Saturday</v>
      </c>
      <c r="M4152" s="1" t="str">
        <f>TEXT(Sales[[#This Row],[Date and Time]],"mm")</f>
        <v>06</v>
      </c>
      <c r="N4152" s="10" t="str">
        <f>TEXT(Sales[[#This Row],[Date and Time]],"mmmm")</f>
        <v>June</v>
      </c>
    </row>
    <row r="4153" spans="1:14" x14ac:dyDescent="0.3">
      <c r="A4153" s="1" t="s">
        <v>7621</v>
      </c>
      <c r="B4153" s="2">
        <v>45310.563576388886</v>
      </c>
      <c r="C4153" s="1" t="s">
        <v>3416</v>
      </c>
      <c r="D4153" s="1" t="s">
        <v>2491</v>
      </c>
      <c r="E4153" s="1" t="s">
        <v>3471</v>
      </c>
      <c r="F4153" s="1" t="s">
        <v>3469</v>
      </c>
      <c r="G4153" s="1">
        <v>553.07000000000005</v>
      </c>
      <c r="H4153" s="1">
        <v>6</v>
      </c>
      <c r="I4153" s="1">
        <f>Sales[[#This Row],[Selling Price]]*H4153</f>
        <v>3318.42</v>
      </c>
      <c r="J4153" s="1">
        <f>VLOOKUP(Sales[[#This Row],[Product ID]],Products[],4,0)</f>
        <v>753.5</v>
      </c>
      <c r="K4153" s="1">
        <f>Sales[[#This Row],[Total Sales]]-Sales[[#This Row],[Cost price]]</f>
        <v>2564.92</v>
      </c>
      <c r="L4153" s="1" t="str">
        <f>TEXT(Sales[[#This Row],[Date and Time]],"dddd")</f>
        <v>Friday</v>
      </c>
      <c r="M4153" s="1" t="str">
        <f>TEXT(Sales[[#This Row],[Date and Time]],"mm")</f>
        <v>01</v>
      </c>
      <c r="N4153" s="10" t="str">
        <f>TEXT(Sales[[#This Row],[Date and Time]],"mmmm")</f>
        <v>January</v>
      </c>
    </row>
    <row r="4154" spans="1:14" x14ac:dyDescent="0.3">
      <c r="A4154" s="1" t="s">
        <v>7622</v>
      </c>
      <c r="B4154" s="2">
        <v>45519.740347222221</v>
      </c>
      <c r="C4154" s="1" t="s">
        <v>3308</v>
      </c>
      <c r="D4154" s="1" t="s">
        <v>2509</v>
      </c>
      <c r="E4154" s="1" t="s">
        <v>3464</v>
      </c>
      <c r="F4154" s="1" t="s">
        <v>3472</v>
      </c>
      <c r="G4154" s="1">
        <v>1193.96</v>
      </c>
      <c r="H4154" s="1">
        <v>1</v>
      </c>
      <c r="I4154" s="1">
        <f>Sales[[#This Row],[Selling Price]]*H4154</f>
        <v>1193.96</v>
      </c>
      <c r="J4154" s="1">
        <f>VLOOKUP(Sales[[#This Row],[Product ID]],Products[],4,0)</f>
        <v>998.57</v>
      </c>
      <c r="K4154" s="1">
        <f>Sales[[#This Row],[Total Sales]]-Sales[[#This Row],[Cost price]]</f>
        <v>195.39</v>
      </c>
      <c r="L4154" s="1" t="str">
        <f>TEXT(Sales[[#This Row],[Date and Time]],"dddd")</f>
        <v>Thursday</v>
      </c>
      <c r="M4154" s="1" t="str">
        <f>TEXT(Sales[[#This Row],[Date and Time]],"mm")</f>
        <v>08</v>
      </c>
      <c r="N4154" s="10" t="str">
        <f>TEXT(Sales[[#This Row],[Date and Time]],"mmmm")</f>
        <v>August</v>
      </c>
    </row>
    <row r="4155" spans="1:14" x14ac:dyDescent="0.3">
      <c r="A4155" s="1" t="s">
        <v>7623</v>
      </c>
      <c r="B4155" s="2">
        <v>45337.559942129628</v>
      </c>
      <c r="C4155" s="1" t="s">
        <v>3359</v>
      </c>
      <c r="D4155" s="1" t="s">
        <v>889</v>
      </c>
      <c r="E4155" s="1" t="s">
        <v>3471</v>
      </c>
      <c r="F4155" s="1" t="s">
        <v>3462</v>
      </c>
      <c r="G4155" s="1">
        <v>1338.16</v>
      </c>
      <c r="H4155" s="1">
        <v>6</v>
      </c>
      <c r="I4155" s="1">
        <f>Sales[[#This Row],[Selling Price]]*H4155</f>
        <v>8028.9600000000009</v>
      </c>
      <c r="J4155" s="1">
        <f>VLOOKUP(Sales[[#This Row],[Product ID]],Products[],4,0)</f>
        <v>750.19</v>
      </c>
      <c r="K4155" s="1">
        <f>Sales[[#This Row],[Total Sales]]-Sales[[#This Row],[Cost price]]</f>
        <v>7278.77</v>
      </c>
      <c r="L4155" s="1" t="str">
        <f>TEXT(Sales[[#This Row],[Date and Time]],"dddd")</f>
        <v>Thursday</v>
      </c>
      <c r="M4155" s="1" t="str">
        <f>TEXT(Sales[[#This Row],[Date and Time]],"mm")</f>
        <v>02</v>
      </c>
      <c r="N4155" s="10" t="str">
        <f>TEXT(Sales[[#This Row],[Date and Time]],"mmmm")</f>
        <v>February</v>
      </c>
    </row>
    <row r="4156" spans="1:14" x14ac:dyDescent="0.3">
      <c r="A4156" s="1" t="s">
        <v>7624</v>
      </c>
      <c r="B4156" s="2">
        <v>45296.406261574077</v>
      </c>
      <c r="C4156" s="1" t="s">
        <v>3424</v>
      </c>
      <c r="D4156" s="1" t="s">
        <v>858</v>
      </c>
      <c r="E4156" s="1" t="s">
        <v>3466</v>
      </c>
      <c r="F4156" s="1" t="s">
        <v>3476</v>
      </c>
      <c r="G4156" s="1">
        <v>1232.78</v>
      </c>
      <c r="H4156" s="1">
        <v>9</v>
      </c>
      <c r="I4156" s="1">
        <f>Sales[[#This Row],[Selling Price]]*H4156</f>
        <v>11095.02</v>
      </c>
      <c r="J4156" s="1">
        <f>VLOOKUP(Sales[[#This Row],[Product ID]],Products[],4,0)</f>
        <v>485.76</v>
      </c>
      <c r="K4156" s="1">
        <f>Sales[[#This Row],[Total Sales]]-Sales[[#This Row],[Cost price]]</f>
        <v>10609.26</v>
      </c>
      <c r="L4156" s="1" t="str">
        <f>TEXT(Sales[[#This Row],[Date and Time]],"dddd")</f>
        <v>Friday</v>
      </c>
      <c r="M4156" s="1" t="str">
        <f>TEXT(Sales[[#This Row],[Date and Time]],"mm")</f>
        <v>01</v>
      </c>
      <c r="N4156" s="10" t="str">
        <f>TEXT(Sales[[#This Row],[Date and Time]],"mmmm")</f>
        <v>January</v>
      </c>
    </row>
    <row r="4157" spans="1:14" x14ac:dyDescent="0.3">
      <c r="A4157" s="1" t="s">
        <v>7625</v>
      </c>
      <c r="B4157" s="2">
        <v>45318.759768518517</v>
      </c>
      <c r="C4157" s="1" t="s">
        <v>3323</v>
      </c>
      <c r="D4157" s="1" t="s">
        <v>3184</v>
      </c>
      <c r="E4157" s="1" t="s">
        <v>3464</v>
      </c>
      <c r="F4157" s="1" t="s">
        <v>3472</v>
      </c>
      <c r="G4157" s="1">
        <v>698.13</v>
      </c>
      <c r="H4157" s="1">
        <v>6</v>
      </c>
      <c r="I4157" s="1">
        <f>Sales[[#This Row],[Selling Price]]*H4157</f>
        <v>4188.78</v>
      </c>
      <c r="J4157" s="1">
        <f>VLOOKUP(Sales[[#This Row],[Product ID]],Products[],4,0)</f>
        <v>942.34</v>
      </c>
      <c r="K4157" s="1">
        <f>Sales[[#This Row],[Total Sales]]-Sales[[#This Row],[Cost price]]</f>
        <v>3246.4399999999996</v>
      </c>
      <c r="L4157" s="1" t="str">
        <f>TEXT(Sales[[#This Row],[Date and Time]],"dddd")</f>
        <v>Saturday</v>
      </c>
      <c r="M4157" s="1" t="str">
        <f>TEXT(Sales[[#This Row],[Date and Time]],"mm")</f>
        <v>01</v>
      </c>
      <c r="N4157" s="10" t="str">
        <f>TEXT(Sales[[#This Row],[Date and Time]],"mmmm")</f>
        <v>January</v>
      </c>
    </row>
    <row r="4158" spans="1:14" x14ac:dyDescent="0.3">
      <c r="A4158" s="1" t="s">
        <v>7626</v>
      </c>
      <c r="B4158" s="2">
        <v>45601.389606481483</v>
      </c>
      <c r="C4158" s="1" t="s">
        <v>3373</v>
      </c>
      <c r="D4158" s="1" t="s">
        <v>1179</v>
      </c>
      <c r="E4158" s="1" t="s">
        <v>3466</v>
      </c>
      <c r="F4158" s="1" t="s">
        <v>3472</v>
      </c>
      <c r="G4158" s="1">
        <v>1064.79</v>
      </c>
      <c r="H4158" s="1">
        <v>1</v>
      </c>
      <c r="I4158" s="1">
        <f>Sales[[#This Row],[Selling Price]]*H4158</f>
        <v>1064.79</v>
      </c>
      <c r="J4158" s="1">
        <f>VLOOKUP(Sales[[#This Row],[Product ID]],Products[],4,0)</f>
        <v>821.86</v>
      </c>
      <c r="K4158" s="1">
        <f>Sales[[#This Row],[Total Sales]]-Sales[[#This Row],[Cost price]]</f>
        <v>242.92999999999995</v>
      </c>
      <c r="L4158" s="1" t="str">
        <f>TEXT(Sales[[#This Row],[Date and Time]],"dddd")</f>
        <v>Tuesday</v>
      </c>
      <c r="M4158" s="1" t="str">
        <f>TEXT(Sales[[#This Row],[Date and Time]],"mm")</f>
        <v>11</v>
      </c>
      <c r="N4158" s="10" t="str">
        <f>TEXT(Sales[[#This Row],[Date and Time]],"mmmm")</f>
        <v>November</v>
      </c>
    </row>
    <row r="4159" spans="1:14" x14ac:dyDescent="0.3">
      <c r="A4159" s="1" t="s">
        <v>7627</v>
      </c>
      <c r="B4159" s="2">
        <v>45482.779085648152</v>
      </c>
      <c r="C4159" s="1" t="s">
        <v>3390</v>
      </c>
      <c r="D4159" s="1" t="s">
        <v>2418</v>
      </c>
      <c r="E4159" s="1" t="s">
        <v>3466</v>
      </c>
      <c r="F4159" s="1" t="s">
        <v>3469</v>
      </c>
      <c r="G4159" s="1">
        <v>905.18</v>
      </c>
      <c r="H4159" s="1">
        <v>7</v>
      </c>
      <c r="I4159" s="1">
        <f>Sales[[#This Row],[Selling Price]]*H4159</f>
        <v>6336.2599999999993</v>
      </c>
      <c r="J4159" s="1">
        <f>VLOOKUP(Sales[[#This Row],[Product ID]],Products[],4,0)</f>
        <v>612.41999999999996</v>
      </c>
      <c r="K4159" s="1">
        <f>Sales[[#This Row],[Total Sales]]-Sales[[#This Row],[Cost price]]</f>
        <v>5723.8399999999992</v>
      </c>
      <c r="L4159" s="1" t="str">
        <f>TEXT(Sales[[#This Row],[Date and Time]],"dddd")</f>
        <v>Tuesday</v>
      </c>
      <c r="M4159" s="1" t="str">
        <f>TEXT(Sales[[#This Row],[Date and Time]],"mm")</f>
        <v>07</v>
      </c>
      <c r="N4159" s="10" t="str">
        <f>TEXT(Sales[[#This Row],[Date and Time]],"mmmm")</f>
        <v>July</v>
      </c>
    </row>
    <row r="4160" spans="1:14" x14ac:dyDescent="0.3">
      <c r="A4160" s="1" t="s">
        <v>7628</v>
      </c>
      <c r="B4160" s="2">
        <v>45580.988402777781</v>
      </c>
      <c r="C4160" s="1" t="s">
        <v>3310</v>
      </c>
      <c r="D4160" s="1" t="s">
        <v>3164</v>
      </c>
      <c r="E4160" s="1" t="s">
        <v>3461</v>
      </c>
      <c r="F4160" s="1" t="s">
        <v>3472</v>
      </c>
      <c r="G4160" s="1">
        <v>189.63</v>
      </c>
      <c r="H4160" s="1">
        <v>10</v>
      </c>
      <c r="I4160" s="1">
        <f>Sales[[#This Row],[Selling Price]]*H4160</f>
        <v>1896.3</v>
      </c>
      <c r="J4160" s="1">
        <f>VLOOKUP(Sales[[#This Row],[Product ID]],Products[],4,0)</f>
        <v>297.7</v>
      </c>
      <c r="K4160" s="1">
        <f>Sales[[#This Row],[Total Sales]]-Sales[[#This Row],[Cost price]]</f>
        <v>1598.6</v>
      </c>
      <c r="L4160" s="1" t="str">
        <f>TEXT(Sales[[#This Row],[Date and Time]],"dddd")</f>
        <v>Tuesday</v>
      </c>
      <c r="M4160" s="1" t="str">
        <f>TEXT(Sales[[#This Row],[Date and Time]],"mm")</f>
        <v>10</v>
      </c>
      <c r="N4160" s="10" t="str">
        <f>TEXT(Sales[[#This Row],[Date and Time]],"mmmm")</f>
        <v>October</v>
      </c>
    </row>
    <row r="4161" spans="1:14" x14ac:dyDescent="0.3">
      <c r="A4161" s="1" t="s">
        <v>7629</v>
      </c>
      <c r="B4161" s="2">
        <v>45377.705150462964</v>
      </c>
      <c r="C4161" s="1" t="s">
        <v>3338</v>
      </c>
      <c r="D4161" s="1" t="s">
        <v>514</v>
      </c>
      <c r="E4161" s="1" t="s">
        <v>3464</v>
      </c>
      <c r="F4161" s="1" t="s">
        <v>3462</v>
      </c>
      <c r="G4161" s="1">
        <v>1586.41</v>
      </c>
      <c r="H4161" s="1">
        <v>9</v>
      </c>
      <c r="I4161" s="1">
        <f>Sales[[#This Row],[Selling Price]]*H4161</f>
        <v>14277.69</v>
      </c>
      <c r="J4161" s="1">
        <f>VLOOKUP(Sales[[#This Row],[Product ID]],Products[],4,0)</f>
        <v>15.69</v>
      </c>
      <c r="K4161" s="1">
        <f>Sales[[#This Row],[Total Sales]]-Sales[[#This Row],[Cost price]]</f>
        <v>14262</v>
      </c>
      <c r="L4161" s="1" t="str">
        <f>TEXT(Sales[[#This Row],[Date and Time]],"dddd")</f>
        <v>Tuesday</v>
      </c>
      <c r="M4161" s="1" t="str">
        <f>TEXT(Sales[[#This Row],[Date and Time]],"mm")</f>
        <v>03</v>
      </c>
      <c r="N4161" s="10" t="str">
        <f>TEXT(Sales[[#This Row],[Date and Time]],"mmmm")</f>
        <v>March</v>
      </c>
    </row>
    <row r="4162" spans="1:14" x14ac:dyDescent="0.3">
      <c r="A4162" s="1" t="s">
        <v>7630</v>
      </c>
      <c r="B4162" s="2">
        <v>45445.455092592594</v>
      </c>
      <c r="C4162" s="1" t="s">
        <v>3432</v>
      </c>
      <c r="D4162" s="1" t="s">
        <v>1485</v>
      </c>
      <c r="E4162" s="1" t="s">
        <v>3466</v>
      </c>
      <c r="F4162" s="1" t="s">
        <v>3472</v>
      </c>
      <c r="G4162" s="1">
        <v>757.52</v>
      </c>
      <c r="H4162" s="1">
        <v>8</v>
      </c>
      <c r="I4162" s="1">
        <f>Sales[[#This Row],[Selling Price]]*H4162</f>
        <v>6060.16</v>
      </c>
      <c r="J4162" s="1">
        <f>VLOOKUP(Sales[[#This Row],[Product ID]],Products[],4,0)</f>
        <v>221.06</v>
      </c>
      <c r="K4162" s="1">
        <f>Sales[[#This Row],[Total Sales]]-Sales[[#This Row],[Cost price]]</f>
        <v>5839.0999999999995</v>
      </c>
      <c r="L4162" s="1" t="str">
        <f>TEXT(Sales[[#This Row],[Date and Time]],"dddd")</f>
        <v>Sunday</v>
      </c>
      <c r="M4162" s="1" t="str">
        <f>TEXT(Sales[[#This Row],[Date and Time]],"mm")</f>
        <v>06</v>
      </c>
      <c r="N4162" s="10" t="str">
        <f>TEXT(Sales[[#This Row],[Date and Time]],"mmmm")</f>
        <v>June</v>
      </c>
    </row>
    <row r="4163" spans="1:14" x14ac:dyDescent="0.3">
      <c r="A4163" s="1" t="s">
        <v>7631</v>
      </c>
      <c r="B4163" s="2">
        <v>45419.949942129628</v>
      </c>
      <c r="C4163" s="1" t="s">
        <v>3365</v>
      </c>
      <c r="D4163" s="1" t="s">
        <v>3023</v>
      </c>
      <c r="E4163" s="1" t="s">
        <v>3466</v>
      </c>
      <c r="F4163" s="1" t="s">
        <v>3467</v>
      </c>
      <c r="G4163" s="1">
        <v>968.86</v>
      </c>
      <c r="H4163" s="1">
        <v>1</v>
      </c>
      <c r="I4163" s="1">
        <f>Sales[[#This Row],[Selling Price]]*H4163</f>
        <v>968.86</v>
      </c>
      <c r="J4163" s="1">
        <f>VLOOKUP(Sales[[#This Row],[Product ID]],Products[],4,0)</f>
        <v>104.7</v>
      </c>
      <c r="K4163" s="1">
        <f>Sales[[#This Row],[Total Sales]]-Sales[[#This Row],[Cost price]]</f>
        <v>864.16</v>
      </c>
      <c r="L4163" s="1" t="str">
        <f>TEXT(Sales[[#This Row],[Date and Time]],"dddd")</f>
        <v>Tuesday</v>
      </c>
      <c r="M4163" s="1" t="str">
        <f>TEXT(Sales[[#This Row],[Date and Time]],"mm")</f>
        <v>05</v>
      </c>
      <c r="N4163" s="10" t="str">
        <f>TEXT(Sales[[#This Row],[Date and Time]],"mmmm")</f>
        <v>May</v>
      </c>
    </row>
    <row r="4164" spans="1:14" x14ac:dyDescent="0.3">
      <c r="A4164" s="1" t="s">
        <v>7632</v>
      </c>
      <c r="B4164" s="2">
        <v>45489.358252314814</v>
      </c>
      <c r="C4164" s="1" t="s">
        <v>3246</v>
      </c>
      <c r="D4164" s="1" t="s">
        <v>226</v>
      </c>
      <c r="E4164" s="1" t="s">
        <v>3471</v>
      </c>
      <c r="F4164" s="1" t="s">
        <v>3469</v>
      </c>
      <c r="G4164" s="1">
        <v>106.84</v>
      </c>
      <c r="H4164" s="1">
        <v>3</v>
      </c>
      <c r="I4164" s="1">
        <f>Sales[[#This Row],[Selling Price]]*H4164</f>
        <v>320.52</v>
      </c>
      <c r="J4164" s="1">
        <f>VLOOKUP(Sales[[#This Row],[Product ID]],Products[],4,0)</f>
        <v>623.39</v>
      </c>
      <c r="K4164" s="1">
        <f>Sales[[#This Row],[Total Sales]]-Sales[[#This Row],[Cost price]]</f>
        <v>-302.87</v>
      </c>
      <c r="L4164" s="1" t="str">
        <f>TEXT(Sales[[#This Row],[Date and Time]],"dddd")</f>
        <v>Tuesday</v>
      </c>
      <c r="M4164" s="1" t="str">
        <f>TEXT(Sales[[#This Row],[Date and Time]],"mm")</f>
        <v>07</v>
      </c>
      <c r="N4164" s="10" t="str">
        <f>TEXT(Sales[[#This Row],[Date and Time]],"mmmm")</f>
        <v>July</v>
      </c>
    </row>
    <row r="4165" spans="1:14" x14ac:dyDescent="0.3">
      <c r="A4165" s="1" t="s">
        <v>7633</v>
      </c>
      <c r="B4165" s="2">
        <v>45538.512835648151</v>
      </c>
      <c r="C4165" s="1" t="s">
        <v>3409</v>
      </c>
      <c r="D4165" s="1" t="s">
        <v>1386</v>
      </c>
      <c r="E4165" s="1" t="s">
        <v>3461</v>
      </c>
      <c r="F4165" s="1" t="s">
        <v>3472</v>
      </c>
      <c r="G4165" s="1">
        <v>1891.03</v>
      </c>
      <c r="H4165" s="1">
        <v>3</v>
      </c>
      <c r="I4165" s="1">
        <f>Sales[[#This Row],[Selling Price]]*H4165</f>
        <v>5673.09</v>
      </c>
      <c r="J4165" s="1">
        <f>VLOOKUP(Sales[[#This Row],[Product ID]],Products[],4,0)</f>
        <v>660.16</v>
      </c>
      <c r="K4165" s="1">
        <f>Sales[[#This Row],[Total Sales]]-Sales[[#This Row],[Cost price]]</f>
        <v>5012.93</v>
      </c>
      <c r="L4165" s="1" t="str">
        <f>TEXT(Sales[[#This Row],[Date and Time]],"dddd")</f>
        <v>Tuesday</v>
      </c>
      <c r="M4165" s="1" t="str">
        <f>TEXT(Sales[[#This Row],[Date and Time]],"mm")</f>
        <v>09</v>
      </c>
      <c r="N4165" s="10" t="str">
        <f>TEXT(Sales[[#This Row],[Date and Time]],"mmmm")</f>
        <v>September</v>
      </c>
    </row>
    <row r="4166" spans="1:14" x14ac:dyDescent="0.3">
      <c r="A4166" s="1" t="s">
        <v>7634</v>
      </c>
      <c r="B4166" s="2">
        <v>45336.254386574074</v>
      </c>
      <c r="C4166" s="1" t="s">
        <v>3255</v>
      </c>
      <c r="D4166" s="1" t="s">
        <v>2702</v>
      </c>
      <c r="E4166" s="1" t="s">
        <v>3479</v>
      </c>
      <c r="F4166" s="1" t="s">
        <v>3467</v>
      </c>
      <c r="G4166" s="1">
        <v>1104.55</v>
      </c>
      <c r="H4166" s="1">
        <v>2</v>
      </c>
      <c r="I4166" s="1">
        <f>Sales[[#This Row],[Selling Price]]*H4166</f>
        <v>2209.1</v>
      </c>
      <c r="J4166" s="1">
        <f>VLOOKUP(Sales[[#This Row],[Product ID]],Products[],4,0)</f>
        <v>973.48</v>
      </c>
      <c r="K4166" s="1">
        <f>Sales[[#This Row],[Total Sales]]-Sales[[#This Row],[Cost price]]</f>
        <v>1235.6199999999999</v>
      </c>
      <c r="L4166" s="1" t="str">
        <f>TEXT(Sales[[#This Row],[Date and Time]],"dddd")</f>
        <v>Wednesday</v>
      </c>
      <c r="M4166" s="1" t="str">
        <f>TEXT(Sales[[#This Row],[Date and Time]],"mm")</f>
        <v>02</v>
      </c>
      <c r="N4166" s="10" t="str">
        <f>TEXT(Sales[[#This Row],[Date and Time]],"mmmm")</f>
        <v>February</v>
      </c>
    </row>
    <row r="4167" spans="1:14" x14ac:dyDescent="0.3">
      <c r="A4167" s="1" t="s">
        <v>7635</v>
      </c>
      <c r="B4167" s="2">
        <v>45383.536724537036</v>
      </c>
      <c r="C4167" s="1" t="s">
        <v>3447</v>
      </c>
      <c r="D4167" s="1" t="s">
        <v>2904</v>
      </c>
      <c r="E4167" s="1" t="s">
        <v>3461</v>
      </c>
      <c r="F4167" s="1" t="s">
        <v>3462</v>
      </c>
      <c r="G4167" s="1">
        <v>1029.1400000000001</v>
      </c>
      <c r="H4167" s="1">
        <v>3</v>
      </c>
      <c r="I4167" s="1">
        <f>Sales[[#This Row],[Selling Price]]*H4167</f>
        <v>3087.42</v>
      </c>
      <c r="J4167" s="1">
        <f>VLOOKUP(Sales[[#This Row],[Product ID]],Products[],4,0)</f>
        <v>521.98</v>
      </c>
      <c r="K4167" s="1">
        <f>Sales[[#This Row],[Total Sales]]-Sales[[#This Row],[Cost price]]</f>
        <v>2565.44</v>
      </c>
      <c r="L4167" s="1" t="str">
        <f>TEXT(Sales[[#This Row],[Date and Time]],"dddd")</f>
        <v>Monday</v>
      </c>
      <c r="M4167" s="1" t="str">
        <f>TEXT(Sales[[#This Row],[Date and Time]],"mm")</f>
        <v>04</v>
      </c>
      <c r="N4167" s="10" t="str">
        <f>TEXT(Sales[[#This Row],[Date and Time]],"mmmm")</f>
        <v>April</v>
      </c>
    </row>
    <row r="4168" spans="1:14" x14ac:dyDescent="0.3">
      <c r="A4168" s="1" t="s">
        <v>7636</v>
      </c>
      <c r="B4168" s="2">
        <v>45310.7578587963</v>
      </c>
      <c r="C4168" s="1" t="s">
        <v>3311</v>
      </c>
      <c r="D4168" s="1" t="s">
        <v>2102</v>
      </c>
      <c r="E4168" s="1" t="s">
        <v>3479</v>
      </c>
      <c r="F4168" s="1" t="s">
        <v>3469</v>
      </c>
      <c r="G4168" s="1">
        <v>478.41</v>
      </c>
      <c r="H4168" s="1">
        <v>3</v>
      </c>
      <c r="I4168" s="1">
        <f>Sales[[#This Row],[Selling Price]]*H4168</f>
        <v>1435.23</v>
      </c>
      <c r="J4168" s="1">
        <f>VLOOKUP(Sales[[#This Row],[Product ID]],Products[],4,0)</f>
        <v>961.88</v>
      </c>
      <c r="K4168" s="1">
        <f>Sales[[#This Row],[Total Sales]]-Sales[[#This Row],[Cost price]]</f>
        <v>473.35</v>
      </c>
      <c r="L4168" s="1" t="str">
        <f>TEXT(Sales[[#This Row],[Date and Time]],"dddd")</f>
        <v>Friday</v>
      </c>
      <c r="M4168" s="1" t="str">
        <f>TEXT(Sales[[#This Row],[Date and Time]],"mm")</f>
        <v>01</v>
      </c>
      <c r="N4168" s="10" t="str">
        <f>TEXT(Sales[[#This Row],[Date and Time]],"mmmm")</f>
        <v>January</v>
      </c>
    </row>
    <row r="4169" spans="1:14" x14ac:dyDescent="0.3">
      <c r="A4169" s="1" t="s">
        <v>7637</v>
      </c>
      <c r="B4169" s="2">
        <v>45376.950821759259</v>
      </c>
      <c r="C4169" s="1" t="s">
        <v>3387</v>
      </c>
      <c r="D4169" s="1" t="s">
        <v>741</v>
      </c>
      <c r="E4169" s="1" t="s">
        <v>3461</v>
      </c>
      <c r="F4169" s="1" t="s">
        <v>3462</v>
      </c>
      <c r="G4169" s="1">
        <v>357.47</v>
      </c>
      <c r="H4169" s="1">
        <v>7</v>
      </c>
      <c r="I4169" s="1">
        <f>Sales[[#This Row],[Selling Price]]*H4169</f>
        <v>2502.29</v>
      </c>
      <c r="J4169" s="1">
        <f>VLOOKUP(Sales[[#This Row],[Product ID]],Products[],4,0)</f>
        <v>162.74</v>
      </c>
      <c r="K4169" s="1">
        <f>Sales[[#This Row],[Total Sales]]-Sales[[#This Row],[Cost price]]</f>
        <v>2339.5500000000002</v>
      </c>
      <c r="L4169" s="1" t="str">
        <f>TEXT(Sales[[#This Row],[Date and Time]],"dddd")</f>
        <v>Monday</v>
      </c>
      <c r="M4169" s="1" t="str">
        <f>TEXT(Sales[[#This Row],[Date and Time]],"mm")</f>
        <v>03</v>
      </c>
      <c r="N4169" s="10" t="str">
        <f>TEXT(Sales[[#This Row],[Date and Time]],"mmmm")</f>
        <v>March</v>
      </c>
    </row>
    <row r="4170" spans="1:14" x14ac:dyDescent="0.3">
      <c r="A4170" s="1" t="s">
        <v>7638</v>
      </c>
      <c r="B4170" s="2">
        <v>45595.214259259257</v>
      </c>
      <c r="C4170" s="1" t="s">
        <v>3410</v>
      </c>
      <c r="D4170" s="1" t="s">
        <v>1204</v>
      </c>
      <c r="E4170" s="1" t="s">
        <v>3466</v>
      </c>
      <c r="F4170" s="1" t="s">
        <v>3467</v>
      </c>
      <c r="G4170" s="1">
        <v>649.66999999999996</v>
      </c>
      <c r="H4170" s="1">
        <v>3</v>
      </c>
      <c r="I4170" s="1">
        <f>Sales[[#This Row],[Selling Price]]*H4170</f>
        <v>1949.0099999999998</v>
      </c>
      <c r="J4170" s="1">
        <f>VLOOKUP(Sales[[#This Row],[Product ID]],Products[],4,0)</f>
        <v>152.68</v>
      </c>
      <c r="K4170" s="1">
        <f>Sales[[#This Row],[Total Sales]]-Sales[[#This Row],[Cost price]]</f>
        <v>1796.3299999999997</v>
      </c>
      <c r="L4170" s="1" t="str">
        <f>TEXT(Sales[[#This Row],[Date and Time]],"dddd")</f>
        <v>Wednesday</v>
      </c>
      <c r="M4170" s="1" t="str">
        <f>TEXT(Sales[[#This Row],[Date and Time]],"mm")</f>
        <v>10</v>
      </c>
      <c r="N4170" s="10" t="str">
        <f>TEXT(Sales[[#This Row],[Date and Time]],"mmmm")</f>
        <v>October</v>
      </c>
    </row>
    <row r="4171" spans="1:14" x14ac:dyDescent="0.3">
      <c r="A4171" s="1" t="s">
        <v>7639</v>
      </c>
      <c r="B4171" s="2">
        <v>45604.918541666666</v>
      </c>
      <c r="C4171" s="1" t="s">
        <v>3435</v>
      </c>
      <c r="D4171" s="1" t="s">
        <v>464</v>
      </c>
      <c r="E4171" s="1" t="s">
        <v>3479</v>
      </c>
      <c r="F4171" s="1" t="s">
        <v>3467</v>
      </c>
      <c r="G4171" s="1">
        <v>817.34</v>
      </c>
      <c r="H4171" s="1">
        <v>5</v>
      </c>
      <c r="I4171" s="1">
        <f>Sales[[#This Row],[Selling Price]]*H4171</f>
        <v>4086.7000000000003</v>
      </c>
      <c r="J4171" s="1">
        <f>VLOOKUP(Sales[[#This Row],[Product ID]],Products[],4,0)</f>
        <v>316.27</v>
      </c>
      <c r="K4171" s="1">
        <f>Sales[[#This Row],[Total Sales]]-Sales[[#This Row],[Cost price]]</f>
        <v>3770.4300000000003</v>
      </c>
      <c r="L4171" s="1" t="str">
        <f>TEXT(Sales[[#This Row],[Date and Time]],"dddd")</f>
        <v>Friday</v>
      </c>
      <c r="M4171" s="1" t="str">
        <f>TEXT(Sales[[#This Row],[Date and Time]],"mm")</f>
        <v>11</v>
      </c>
      <c r="N4171" s="10" t="str">
        <f>TEXT(Sales[[#This Row],[Date and Time]],"mmmm")</f>
        <v>November</v>
      </c>
    </row>
    <row r="4172" spans="1:14" x14ac:dyDescent="0.3">
      <c r="A4172" s="1" t="s">
        <v>7640</v>
      </c>
      <c r="B4172" s="2">
        <v>45566.027442129627</v>
      </c>
      <c r="C4172" s="1" t="s">
        <v>3323</v>
      </c>
      <c r="D4172" s="1" t="s">
        <v>1975</v>
      </c>
      <c r="E4172" s="1" t="s">
        <v>3471</v>
      </c>
      <c r="F4172" s="1" t="s">
        <v>3469</v>
      </c>
      <c r="G4172" s="1">
        <v>1913.73</v>
      </c>
      <c r="H4172" s="1">
        <v>9</v>
      </c>
      <c r="I4172" s="1">
        <f>Sales[[#This Row],[Selling Price]]*H4172</f>
        <v>17223.57</v>
      </c>
      <c r="J4172" s="1">
        <f>VLOOKUP(Sales[[#This Row],[Product ID]],Products[],4,0)</f>
        <v>942.34</v>
      </c>
      <c r="K4172" s="1">
        <f>Sales[[#This Row],[Total Sales]]-Sales[[#This Row],[Cost price]]</f>
        <v>16281.23</v>
      </c>
      <c r="L4172" s="1" t="str">
        <f>TEXT(Sales[[#This Row],[Date and Time]],"dddd")</f>
        <v>Tuesday</v>
      </c>
      <c r="M4172" s="1" t="str">
        <f>TEXT(Sales[[#This Row],[Date and Time]],"mm")</f>
        <v>10</v>
      </c>
      <c r="N4172" s="10" t="str">
        <f>TEXT(Sales[[#This Row],[Date and Time]],"mmmm")</f>
        <v>October</v>
      </c>
    </row>
    <row r="4173" spans="1:14" x14ac:dyDescent="0.3">
      <c r="A4173" s="1" t="s">
        <v>7641</v>
      </c>
      <c r="B4173" s="2">
        <v>45594.313564814816</v>
      </c>
      <c r="C4173" s="1" t="s">
        <v>3408</v>
      </c>
      <c r="D4173" s="1" t="s">
        <v>90</v>
      </c>
      <c r="E4173" s="1" t="s">
        <v>3464</v>
      </c>
      <c r="F4173" s="1" t="s">
        <v>3469</v>
      </c>
      <c r="G4173" s="1">
        <v>514.87</v>
      </c>
      <c r="H4173" s="1">
        <v>9</v>
      </c>
      <c r="I4173" s="1">
        <f>Sales[[#This Row],[Selling Price]]*H4173</f>
        <v>4633.83</v>
      </c>
      <c r="J4173" s="1">
        <f>VLOOKUP(Sales[[#This Row],[Product ID]],Products[],4,0)</f>
        <v>28.84</v>
      </c>
      <c r="K4173" s="1">
        <f>Sales[[#This Row],[Total Sales]]-Sales[[#This Row],[Cost price]]</f>
        <v>4604.99</v>
      </c>
      <c r="L4173" s="1" t="str">
        <f>TEXT(Sales[[#This Row],[Date and Time]],"dddd")</f>
        <v>Tuesday</v>
      </c>
      <c r="M4173" s="1" t="str">
        <f>TEXT(Sales[[#This Row],[Date and Time]],"mm")</f>
        <v>10</v>
      </c>
      <c r="N4173" s="10" t="str">
        <f>TEXT(Sales[[#This Row],[Date and Time]],"mmmm")</f>
        <v>October</v>
      </c>
    </row>
    <row r="4174" spans="1:14" x14ac:dyDescent="0.3">
      <c r="A4174" s="1" t="s">
        <v>7642</v>
      </c>
      <c r="B4174" s="2">
        <v>45384.219918981478</v>
      </c>
      <c r="C4174" s="1" t="s">
        <v>3304</v>
      </c>
      <c r="D4174" s="1" t="s">
        <v>1396</v>
      </c>
      <c r="E4174" s="1" t="s">
        <v>3471</v>
      </c>
      <c r="F4174" s="1" t="s">
        <v>3467</v>
      </c>
      <c r="G4174" s="1">
        <v>1271.0899999999999</v>
      </c>
      <c r="H4174" s="1">
        <v>8</v>
      </c>
      <c r="I4174" s="1">
        <f>Sales[[#This Row],[Selling Price]]*H4174</f>
        <v>10168.719999999999</v>
      </c>
      <c r="J4174" s="1">
        <f>VLOOKUP(Sales[[#This Row],[Product ID]],Products[],4,0)</f>
        <v>17.89</v>
      </c>
      <c r="K4174" s="1">
        <f>Sales[[#This Row],[Total Sales]]-Sales[[#This Row],[Cost price]]</f>
        <v>10150.83</v>
      </c>
      <c r="L4174" s="1" t="str">
        <f>TEXT(Sales[[#This Row],[Date and Time]],"dddd")</f>
        <v>Tuesday</v>
      </c>
      <c r="M4174" s="1" t="str">
        <f>TEXT(Sales[[#This Row],[Date and Time]],"mm")</f>
        <v>04</v>
      </c>
      <c r="N4174" s="10" t="str">
        <f>TEXT(Sales[[#This Row],[Date and Time]],"mmmm")</f>
        <v>April</v>
      </c>
    </row>
    <row r="4175" spans="1:14" x14ac:dyDescent="0.3">
      <c r="A4175" s="1" t="s">
        <v>7643</v>
      </c>
      <c r="B4175" s="2">
        <v>45373.126307870371</v>
      </c>
      <c r="C4175" s="1" t="s">
        <v>3399</v>
      </c>
      <c r="D4175" s="1" t="s">
        <v>1448</v>
      </c>
      <c r="E4175" s="1" t="s">
        <v>3466</v>
      </c>
      <c r="F4175" s="1" t="s">
        <v>3472</v>
      </c>
      <c r="G4175" s="1">
        <v>627.03</v>
      </c>
      <c r="H4175" s="1">
        <v>1</v>
      </c>
      <c r="I4175" s="1">
        <f>Sales[[#This Row],[Selling Price]]*H4175</f>
        <v>627.03</v>
      </c>
      <c r="J4175" s="1">
        <f>VLOOKUP(Sales[[#This Row],[Product ID]],Products[],4,0)</f>
        <v>687.22</v>
      </c>
      <c r="K4175" s="1">
        <f>Sales[[#This Row],[Total Sales]]-Sales[[#This Row],[Cost price]]</f>
        <v>-60.190000000000055</v>
      </c>
      <c r="L4175" s="1" t="str">
        <f>TEXT(Sales[[#This Row],[Date and Time]],"dddd")</f>
        <v>Friday</v>
      </c>
      <c r="M4175" s="1" t="str">
        <f>TEXT(Sales[[#This Row],[Date and Time]],"mm")</f>
        <v>03</v>
      </c>
      <c r="N4175" s="10" t="str">
        <f>TEXT(Sales[[#This Row],[Date and Time]],"mmmm")</f>
        <v>March</v>
      </c>
    </row>
    <row r="4176" spans="1:14" x14ac:dyDescent="0.3">
      <c r="A4176" s="1" t="s">
        <v>7644</v>
      </c>
      <c r="B4176" s="2">
        <v>45597.209328703706</v>
      </c>
      <c r="C4176" s="1" t="s">
        <v>3424</v>
      </c>
      <c r="D4176" s="1" t="s">
        <v>826</v>
      </c>
      <c r="E4176" s="1" t="s">
        <v>3466</v>
      </c>
      <c r="F4176" s="1" t="s">
        <v>3472</v>
      </c>
      <c r="G4176" s="1">
        <v>1979.11</v>
      </c>
      <c r="H4176" s="1">
        <v>5</v>
      </c>
      <c r="I4176" s="1">
        <f>Sales[[#This Row],[Selling Price]]*H4176</f>
        <v>9895.5499999999993</v>
      </c>
      <c r="J4176" s="1">
        <f>VLOOKUP(Sales[[#This Row],[Product ID]],Products[],4,0)</f>
        <v>485.76</v>
      </c>
      <c r="K4176" s="1">
        <f>Sales[[#This Row],[Total Sales]]-Sales[[#This Row],[Cost price]]</f>
        <v>9409.7899999999991</v>
      </c>
      <c r="L4176" s="1" t="str">
        <f>TEXT(Sales[[#This Row],[Date and Time]],"dddd")</f>
        <v>Friday</v>
      </c>
      <c r="M4176" s="1" t="str">
        <f>TEXT(Sales[[#This Row],[Date and Time]],"mm")</f>
        <v>11</v>
      </c>
      <c r="N4176" s="10" t="str">
        <f>TEXT(Sales[[#This Row],[Date and Time]],"mmmm")</f>
        <v>November</v>
      </c>
    </row>
    <row r="4177" spans="1:14" x14ac:dyDescent="0.3">
      <c r="A4177" s="1" t="s">
        <v>7645</v>
      </c>
      <c r="B4177" s="2">
        <v>45484.017534722225</v>
      </c>
      <c r="C4177" s="1" t="s">
        <v>3319</v>
      </c>
      <c r="D4177" s="1" t="s">
        <v>1071</v>
      </c>
      <c r="E4177" s="1" t="s">
        <v>3461</v>
      </c>
      <c r="F4177" s="1" t="s">
        <v>3462</v>
      </c>
      <c r="G4177" s="1">
        <v>1832.08</v>
      </c>
      <c r="H4177" s="1">
        <v>5</v>
      </c>
      <c r="I4177" s="1">
        <f>Sales[[#This Row],[Selling Price]]*H4177</f>
        <v>9160.4</v>
      </c>
      <c r="J4177" s="1">
        <f>VLOOKUP(Sales[[#This Row],[Product ID]],Products[],4,0)</f>
        <v>704.91</v>
      </c>
      <c r="K4177" s="1">
        <f>Sales[[#This Row],[Total Sales]]-Sales[[#This Row],[Cost price]]</f>
        <v>8455.49</v>
      </c>
      <c r="L4177" s="1" t="str">
        <f>TEXT(Sales[[#This Row],[Date and Time]],"dddd")</f>
        <v>Thursday</v>
      </c>
      <c r="M4177" s="1" t="str">
        <f>TEXT(Sales[[#This Row],[Date and Time]],"mm")</f>
        <v>07</v>
      </c>
      <c r="N4177" s="10" t="str">
        <f>TEXT(Sales[[#This Row],[Date and Time]],"mmmm")</f>
        <v>July</v>
      </c>
    </row>
    <row r="4178" spans="1:14" x14ac:dyDescent="0.3">
      <c r="A4178" s="1" t="s">
        <v>7646</v>
      </c>
      <c r="B4178" s="2">
        <v>45518.654016203705</v>
      </c>
      <c r="C4178" s="1" t="s">
        <v>3291</v>
      </c>
      <c r="D4178" s="1" t="s">
        <v>1930</v>
      </c>
      <c r="E4178" s="1" t="s">
        <v>3466</v>
      </c>
      <c r="F4178" s="1" t="s">
        <v>3462</v>
      </c>
      <c r="G4178" s="1">
        <v>560.76</v>
      </c>
      <c r="H4178" s="1">
        <v>9</v>
      </c>
      <c r="I4178" s="1">
        <f>Sales[[#This Row],[Selling Price]]*H4178</f>
        <v>5046.84</v>
      </c>
      <c r="J4178" s="1">
        <f>VLOOKUP(Sales[[#This Row],[Product ID]],Products[],4,0)</f>
        <v>352.83</v>
      </c>
      <c r="K4178" s="1">
        <f>Sales[[#This Row],[Total Sales]]-Sales[[#This Row],[Cost price]]</f>
        <v>4694.01</v>
      </c>
      <c r="L4178" s="1" t="str">
        <f>TEXT(Sales[[#This Row],[Date and Time]],"dddd")</f>
        <v>Wednesday</v>
      </c>
      <c r="M4178" s="1" t="str">
        <f>TEXT(Sales[[#This Row],[Date and Time]],"mm")</f>
        <v>08</v>
      </c>
      <c r="N4178" s="10" t="str">
        <f>TEXT(Sales[[#This Row],[Date and Time]],"mmmm")</f>
        <v>August</v>
      </c>
    </row>
    <row r="4179" spans="1:14" x14ac:dyDescent="0.3">
      <c r="A4179" s="1" t="s">
        <v>7647</v>
      </c>
      <c r="B4179" s="2">
        <v>45351.490497685183</v>
      </c>
      <c r="C4179" s="1" t="s">
        <v>3371</v>
      </c>
      <c r="D4179" s="1" t="s">
        <v>1641</v>
      </c>
      <c r="E4179" s="1" t="s">
        <v>3466</v>
      </c>
      <c r="F4179" s="1" t="s">
        <v>3469</v>
      </c>
      <c r="G4179" s="1">
        <v>60.36</v>
      </c>
      <c r="H4179" s="1">
        <v>1</v>
      </c>
      <c r="I4179" s="1">
        <f>Sales[[#This Row],[Selling Price]]*H4179</f>
        <v>60.36</v>
      </c>
      <c r="J4179" s="1">
        <f>VLOOKUP(Sales[[#This Row],[Product ID]],Products[],4,0)</f>
        <v>370.52</v>
      </c>
      <c r="K4179" s="1">
        <f>Sales[[#This Row],[Total Sales]]-Sales[[#This Row],[Cost price]]</f>
        <v>-310.15999999999997</v>
      </c>
      <c r="L4179" s="1" t="str">
        <f>TEXT(Sales[[#This Row],[Date and Time]],"dddd")</f>
        <v>Thursday</v>
      </c>
      <c r="M4179" s="1" t="str">
        <f>TEXT(Sales[[#This Row],[Date and Time]],"mm")</f>
        <v>02</v>
      </c>
      <c r="N4179" s="10" t="str">
        <f>TEXT(Sales[[#This Row],[Date and Time]],"mmmm")</f>
        <v>February</v>
      </c>
    </row>
    <row r="4180" spans="1:14" x14ac:dyDescent="0.3">
      <c r="A4180" s="1" t="s">
        <v>7648</v>
      </c>
      <c r="B4180" s="2">
        <v>45327.808321759258</v>
      </c>
      <c r="C4180" s="1" t="s">
        <v>3351</v>
      </c>
      <c r="D4180" s="1" t="s">
        <v>1980</v>
      </c>
      <c r="E4180" s="1" t="s">
        <v>3471</v>
      </c>
      <c r="F4180" s="1" t="s">
        <v>3467</v>
      </c>
      <c r="G4180" s="1">
        <v>1990.08</v>
      </c>
      <c r="H4180" s="1">
        <v>5</v>
      </c>
      <c r="I4180" s="1">
        <f>Sales[[#This Row],[Selling Price]]*H4180</f>
        <v>9950.4</v>
      </c>
      <c r="J4180" s="1">
        <f>VLOOKUP(Sales[[#This Row],[Product ID]],Products[],4,0)</f>
        <v>643.29</v>
      </c>
      <c r="K4180" s="1">
        <f>Sales[[#This Row],[Total Sales]]-Sales[[#This Row],[Cost price]]</f>
        <v>9307.11</v>
      </c>
      <c r="L4180" s="1" t="str">
        <f>TEXT(Sales[[#This Row],[Date and Time]],"dddd")</f>
        <v>Monday</v>
      </c>
      <c r="M4180" s="1" t="str">
        <f>TEXT(Sales[[#This Row],[Date and Time]],"mm")</f>
        <v>02</v>
      </c>
      <c r="N4180" s="10" t="str">
        <f>TEXT(Sales[[#This Row],[Date and Time]],"mmmm")</f>
        <v>February</v>
      </c>
    </row>
    <row r="4181" spans="1:14" x14ac:dyDescent="0.3">
      <c r="A4181" s="1" t="s">
        <v>7649</v>
      </c>
      <c r="B4181" s="2">
        <v>45473.965879629628</v>
      </c>
      <c r="C4181" s="1" t="s">
        <v>3452</v>
      </c>
      <c r="D4181" s="1" t="s">
        <v>1720</v>
      </c>
      <c r="E4181" s="1" t="s">
        <v>3471</v>
      </c>
      <c r="F4181" s="1" t="s">
        <v>3476</v>
      </c>
      <c r="G4181" s="1">
        <v>1662.76</v>
      </c>
      <c r="H4181" s="1">
        <v>3</v>
      </c>
      <c r="I4181" s="1">
        <f>Sales[[#This Row],[Selling Price]]*H4181</f>
        <v>4988.28</v>
      </c>
      <c r="J4181" s="1">
        <f>VLOOKUP(Sales[[#This Row],[Product ID]],Products[],4,0)</f>
        <v>907.07</v>
      </c>
      <c r="K4181" s="1">
        <f>Sales[[#This Row],[Total Sales]]-Sales[[#This Row],[Cost price]]</f>
        <v>4081.2099999999996</v>
      </c>
      <c r="L4181" s="1" t="str">
        <f>TEXT(Sales[[#This Row],[Date and Time]],"dddd")</f>
        <v>Sunday</v>
      </c>
      <c r="M4181" s="1" t="str">
        <f>TEXT(Sales[[#This Row],[Date and Time]],"mm")</f>
        <v>06</v>
      </c>
      <c r="N4181" s="10" t="str">
        <f>TEXT(Sales[[#This Row],[Date and Time]],"mmmm")</f>
        <v>June</v>
      </c>
    </row>
    <row r="4182" spans="1:14" x14ac:dyDescent="0.3">
      <c r="A4182" s="1" t="s">
        <v>7650</v>
      </c>
      <c r="B4182" s="2">
        <v>45540.663252314815</v>
      </c>
      <c r="C4182" s="1" t="s">
        <v>3452</v>
      </c>
      <c r="D4182" s="1" t="s">
        <v>2052</v>
      </c>
      <c r="E4182" s="1" t="s">
        <v>3471</v>
      </c>
      <c r="F4182" s="1" t="s">
        <v>3476</v>
      </c>
      <c r="G4182" s="1">
        <v>1176.8900000000001</v>
      </c>
      <c r="H4182" s="1">
        <v>8</v>
      </c>
      <c r="I4182" s="1">
        <f>Sales[[#This Row],[Selling Price]]*H4182</f>
        <v>9415.1200000000008</v>
      </c>
      <c r="J4182" s="1">
        <f>VLOOKUP(Sales[[#This Row],[Product ID]],Products[],4,0)</f>
        <v>907.07</v>
      </c>
      <c r="K4182" s="1">
        <f>Sales[[#This Row],[Total Sales]]-Sales[[#This Row],[Cost price]]</f>
        <v>8508.0500000000011</v>
      </c>
      <c r="L4182" s="1" t="str">
        <f>TEXT(Sales[[#This Row],[Date and Time]],"dddd")</f>
        <v>Thursday</v>
      </c>
      <c r="M4182" s="1" t="str">
        <f>TEXT(Sales[[#This Row],[Date and Time]],"mm")</f>
        <v>09</v>
      </c>
      <c r="N4182" s="10" t="str">
        <f>TEXT(Sales[[#This Row],[Date and Time]],"mmmm")</f>
        <v>September</v>
      </c>
    </row>
    <row r="4183" spans="1:14" x14ac:dyDescent="0.3">
      <c r="A4183" s="1" t="s">
        <v>7651</v>
      </c>
      <c r="B4183" s="2">
        <v>45545.062893518516</v>
      </c>
      <c r="C4183" s="1" t="s">
        <v>3381</v>
      </c>
      <c r="D4183" s="1" t="s">
        <v>1989</v>
      </c>
      <c r="E4183" s="1" t="s">
        <v>3471</v>
      </c>
      <c r="F4183" s="1" t="s">
        <v>3469</v>
      </c>
      <c r="G4183" s="1">
        <v>1889.25</v>
      </c>
      <c r="H4183" s="1">
        <v>3</v>
      </c>
      <c r="I4183" s="1">
        <f>Sales[[#This Row],[Selling Price]]*H4183</f>
        <v>5667.75</v>
      </c>
      <c r="J4183" s="1">
        <f>VLOOKUP(Sales[[#This Row],[Product ID]],Products[],4,0)</f>
        <v>505.04</v>
      </c>
      <c r="K4183" s="1">
        <f>Sales[[#This Row],[Total Sales]]-Sales[[#This Row],[Cost price]]</f>
        <v>5162.71</v>
      </c>
      <c r="L4183" s="1" t="str">
        <f>TEXT(Sales[[#This Row],[Date and Time]],"dddd")</f>
        <v>Tuesday</v>
      </c>
      <c r="M4183" s="1" t="str">
        <f>TEXT(Sales[[#This Row],[Date and Time]],"mm")</f>
        <v>09</v>
      </c>
      <c r="N4183" s="10" t="str">
        <f>TEXT(Sales[[#This Row],[Date and Time]],"mmmm")</f>
        <v>September</v>
      </c>
    </row>
    <row r="4184" spans="1:14" x14ac:dyDescent="0.3">
      <c r="A4184" s="1" t="s">
        <v>7652</v>
      </c>
      <c r="B4184" s="2">
        <v>45429.265868055554</v>
      </c>
      <c r="C4184" s="1" t="s">
        <v>3309</v>
      </c>
      <c r="D4184" s="1" t="s">
        <v>2061</v>
      </c>
      <c r="E4184" s="1" t="s">
        <v>3479</v>
      </c>
      <c r="F4184" s="1" t="s">
        <v>3476</v>
      </c>
      <c r="G4184" s="1">
        <v>596.83000000000004</v>
      </c>
      <c r="H4184" s="1">
        <v>6</v>
      </c>
      <c r="I4184" s="1">
        <f>Sales[[#This Row],[Selling Price]]*H4184</f>
        <v>3580.9800000000005</v>
      </c>
      <c r="J4184" s="1">
        <f>VLOOKUP(Sales[[#This Row],[Product ID]],Products[],4,0)</f>
        <v>898.84</v>
      </c>
      <c r="K4184" s="1">
        <f>Sales[[#This Row],[Total Sales]]-Sales[[#This Row],[Cost price]]</f>
        <v>2682.1400000000003</v>
      </c>
      <c r="L4184" s="1" t="str">
        <f>TEXT(Sales[[#This Row],[Date and Time]],"dddd")</f>
        <v>Friday</v>
      </c>
      <c r="M4184" s="1" t="str">
        <f>TEXT(Sales[[#This Row],[Date and Time]],"mm")</f>
        <v>05</v>
      </c>
      <c r="N4184" s="10" t="str">
        <f>TEXT(Sales[[#This Row],[Date and Time]],"mmmm")</f>
        <v>May</v>
      </c>
    </row>
    <row r="4185" spans="1:14" x14ac:dyDescent="0.3">
      <c r="A4185" s="1" t="s">
        <v>7653</v>
      </c>
      <c r="B4185" s="2">
        <v>45452.297430555554</v>
      </c>
      <c r="C4185" s="1" t="s">
        <v>3352</v>
      </c>
      <c r="D4185" s="1" t="s">
        <v>1530</v>
      </c>
      <c r="E4185" s="1" t="s">
        <v>3461</v>
      </c>
      <c r="F4185" s="1" t="s">
        <v>3472</v>
      </c>
      <c r="G4185" s="1">
        <v>1583.54</v>
      </c>
      <c r="H4185" s="1">
        <v>5</v>
      </c>
      <c r="I4185" s="1">
        <f>Sales[[#This Row],[Selling Price]]*H4185</f>
        <v>7917.7</v>
      </c>
      <c r="J4185" s="1">
        <f>VLOOKUP(Sales[[#This Row],[Product ID]],Products[],4,0)</f>
        <v>404.57</v>
      </c>
      <c r="K4185" s="1">
        <f>Sales[[#This Row],[Total Sales]]-Sales[[#This Row],[Cost price]]</f>
        <v>7513.13</v>
      </c>
      <c r="L4185" s="1" t="str">
        <f>TEXT(Sales[[#This Row],[Date and Time]],"dddd")</f>
        <v>Sunday</v>
      </c>
      <c r="M4185" s="1" t="str">
        <f>TEXT(Sales[[#This Row],[Date and Time]],"mm")</f>
        <v>06</v>
      </c>
      <c r="N4185" s="10" t="str">
        <f>TEXT(Sales[[#This Row],[Date and Time]],"mmmm")</f>
        <v>June</v>
      </c>
    </row>
    <row r="4186" spans="1:14" x14ac:dyDescent="0.3">
      <c r="A4186" s="1" t="s">
        <v>7654</v>
      </c>
      <c r="B4186" s="2">
        <v>45312.335972222223</v>
      </c>
      <c r="C4186" s="1" t="s">
        <v>3271</v>
      </c>
      <c r="D4186" s="1" t="s">
        <v>1251</v>
      </c>
      <c r="E4186" s="1" t="s">
        <v>3471</v>
      </c>
      <c r="F4186" s="1" t="s">
        <v>3467</v>
      </c>
      <c r="G4186" s="1">
        <v>389.9</v>
      </c>
      <c r="H4186" s="1">
        <v>10</v>
      </c>
      <c r="I4186" s="1">
        <f>Sales[[#This Row],[Selling Price]]*H4186</f>
        <v>3899</v>
      </c>
      <c r="J4186" s="1">
        <f>VLOOKUP(Sales[[#This Row],[Product ID]],Products[],4,0)</f>
        <v>493.17</v>
      </c>
      <c r="K4186" s="1">
        <f>Sales[[#This Row],[Total Sales]]-Sales[[#This Row],[Cost price]]</f>
        <v>3405.83</v>
      </c>
      <c r="L4186" s="1" t="str">
        <f>TEXT(Sales[[#This Row],[Date and Time]],"dddd")</f>
        <v>Sunday</v>
      </c>
      <c r="M4186" s="1" t="str">
        <f>TEXT(Sales[[#This Row],[Date and Time]],"mm")</f>
        <v>01</v>
      </c>
      <c r="N4186" s="10" t="str">
        <f>TEXT(Sales[[#This Row],[Date and Time]],"mmmm")</f>
        <v>January</v>
      </c>
    </row>
    <row r="4187" spans="1:14" x14ac:dyDescent="0.3">
      <c r="A4187" s="1" t="s">
        <v>7655</v>
      </c>
      <c r="B4187" s="2">
        <v>45533.125358796293</v>
      </c>
      <c r="C4187" s="1" t="s">
        <v>3353</v>
      </c>
      <c r="D4187" s="1" t="s">
        <v>1899</v>
      </c>
      <c r="E4187" s="1" t="s">
        <v>3464</v>
      </c>
      <c r="F4187" s="1" t="s">
        <v>3462</v>
      </c>
      <c r="G4187" s="1">
        <v>1311.86</v>
      </c>
      <c r="H4187" s="1">
        <v>10</v>
      </c>
      <c r="I4187" s="1">
        <f>Sales[[#This Row],[Selling Price]]*H4187</f>
        <v>13118.599999999999</v>
      </c>
      <c r="J4187" s="1">
        <f>VLOOKUP(Sales[[#This Row],[Product ID]],Products[],4,0)</f>
        <v>978.72</v>
      </c>
      <c r="K4187" s="1">
        <f>Sales[[#This Row],[Total Sales]]-Sales[[#This Row],[Cost price]]</f>
        <v>12139.88</v>
      </c>
      <c r="L4187" s="1" t="str">
        <f>TEXT(Sales[[#This Row],[Date and Time]],"dddd")</f>
        <v>Thursday</v>
      </c>
      <c r="M4187" s="1" t="str">
        <f>TEXT(Sales[[#This Row],[Date and Time]],"mm")</f>
        <v>08</v>
      </c>
      <c r="N4187" s="10" t="str">
        <f>TEXT(Sales[[#This Row],[Date and Time]],"mmmm")</f>
        <v>August</v>
      </c>
    </row>
    <row r="4188" spans="1:14" x14ac:dyDescent="0.3">
      <c r="A4188" s="1" t="s">
        <v>7656</v>
      </c>
      <c r="B4188" s="2">
        <v>45425.840115740742</v>
      </c>
      <c r="C4188" s="1" t="s">
        <v>3284</v>
      </c>
      <c r="D4188" s="1" t="s">
        <v>992</v>
      </c>
      <c r="E4188" s="1" t="s">
        <v>3466</v>
      </c>
      <c r="F4188" s="1" t="s">
        <v>3462</v>
      </c>
      <c r="G4188" s="1">
        <v>198.43</v>
      </c>
      <c r="H4188" s="1">
        <v>8</v>
      </c>
      <c r="I4188" s="1">
        <f>Sales[[#This Row],[Selling Price]]*H4188</f>
        <v>1587.44</v>
      </c>
      <c r="J4188" s="1">
        <f>VLOOKUP(Sales[[#This Row],[Product ID]],Products[],4,0)</f>
        <v>644.58000000000004</v>
      </c>
      <c r="K4188" s="1">
        <f>Sales[[#This Row],[Total Sales]]-Sales[[#This Row],[Cost price]]</f>
        <v>942.86</v>
      </c>
      <c r="L4188" s="1" t="str">
        <f>TEXT(Sales[[#This Row],[Date and Time]],"dddd")</f>
        <v>Monday</v>
      </c>
      <c r="M4188" s="1" t="str">
        <f>TEXT(Sales[[#This Row],[Date and Time]],"mm")</f>
        <v>05</v>
      </c>
      <c r="N4188" s="10" t="str">
        <f>TEXT(Sales[[#This Row],[Date and Time]],"mmmm")</f>
        <v>May</v>
      </c>
    </row>
    <row r="4189" spans="1:14" x14ac:dyDescent="0.3">
      <c r="A4189" s="1" t="s">
        <v>7657</v>
      </c>
      <c r="B4189" s="2">
        <v>45551.634074074071</v>
      </c>
      <c r="C4189" s="1" t="s">
        <v>3337</v>
      </c>
      <c r="D4189" s="1" t="s">
        <v>2183</v>
      </c>
      <c r="E4189" s="1" t="s">
        <v>3471</v>
      </c>
      <c r="F4189" s="1" t="s">
        <v>3469</v>
      </c>
      <c r="G4189" s="1">
        <v>422.49</v>
      </c>
      <c r="H4189" s="1">
        <v>2</v>
      </c>
      <c r="I4189" s="1">
        <f>Sales[[#This Row],[Selling Price]]*H4189</f>
        <v>844.98</v>
      </c>
      <c r="J4189" s="1">
        <f>VLOOKUP(Sales[[#This Row],[Product ID]],Products[],4,0)</f>
        <v>899.57</v>
      </c>
      <c r="K4189" s="1">
        <f>Sales[[#This Row],[Total Sales]]-Sales[[#This Row],[Cost price]]</f>
        <v>-54.590000000000032</v>
      </c>
      <c r="L4189" s="1" t="str">
        <f>TEXT(Sales[[#This Row],[Date and Time]],"dddd")</f>
        <v>Monday</v>
      </c>
      <c r="M4189" s="1" t="str">
        <f>TEXT(Sales[[#This Row],[Date and Time]],"mm")</f>
        <v>09</v>
      </c>
      <c r="N4189" s="10" t="str">
        <f>TEXT(Sales[[#This Row],[Date and Time]],"mmmm")</f>
        <v>September</v>
      </c>
    </row>
    <row r="4190" spans="1:14" x14ac:dyDescent="0.3">
      <c r="A4190" s="1" t="s">
        <v>7658</v>
      </c>
      <c r="B4190" s="2">
        <v>45518.997928240744</v>
      </c>
      <c r="C4190" s="1" t="s">
        <v>3316</v>
      </c>
      <c r="D4190" s="1" t="s">
        <v>1834</v>
      </c>
      <c r="E4190" s="1" t="s">
        <v>3466</v>
      </c>
      <c r="F4190" s="1" t="s">
        <v>3462</v>
      </c>
      <c r="G4190" s="1">
        <v>306.98</v>
      </c>
      <c r="H4190" s="1">
        <v>4</v>
      </c>
      <c r="I4190" s="1">
        <f>Sales[[#This Row],[Selling Price]]*H4190</f>
        <v>1227.92</v>
      </c>
      <c r="J4190" s="1">
        <f>VLOOKUP(Sales[[#This Row],[Product ID]],Products[],4,0)</f>
        <v>974.22</v>
      </c>
      <c r="K4190" s="1">
        <f>Sales[[#This Row],[Total Sales]]-Sales[[#This Row],[Cost price]]</f>
        <v>253.70000000000005</v>
      </c>
      <c r="L4190" s="1" t="str">
        <f>TEXT(Sales[[#This Row],[Date and Time]],"dddd")</f>
        <v>Wednesday</v>
      </c>
      <c r="M4190" s="1" t="str">
        <f>TEXT(Sales[[#This Row],[Date and Time]],"mm")</f>
        <v>08</v>
      </c>
      <c r="N4190" s="10" t="str">
        <f>TEXT(Sales[[#This Row],[Date and Time]],"mmmm")</f>
        <v>August</v>
      </c>
    </row>
    <row r="4191" spans="1:14" x14ac:dyDescent="0.3">
      <c r="A4191" s="1" t="s">
        <v>7659</v>
      </c>
      <c r="B4191" s="2">
        <v>45297.199606481481</v>
      </c>
      <c r="C4191" s="1" t="s">
        <v>3373</v>
      </c>
      <c r="D4191" s="1" t="s">
        <v>2711</v>
      </c>
      <c r="E4191" s="1" t="s">
        <v>3466</v>
      </c>
      <c r="F4191" s="1" t="s">
        <v>3469</v>
      </c>
      <c r="G4191" s="1">
        <v>44.14</v>
      </c>
      <c r="H4191" s="1">
        <v>3</v>
      </c>
      <c r="I4191" s="1">
        <f>Sales[[#This Row],[Selling Price]]*H4191</f>
        <v>132.42000000000002</v>
      </c>
      <c r="J4191" s="1">
        <f>VLOOKUP(Sales[[#This Row],[Product ID]],Products[],4,0)</f>
        <v>821.86</v>
      </c>
      <c r="K4191" s="1">
        <f>Sales[[#This Row],[Total Sales]]-Sales[[#This Row],[Cost price]]</f>
        <v>-689.44</v>
      </c>
      <c r="L4191" s="1" t="str">
        <f>TEXT(Sales[[#This Row],[Date and Time]],"dddd")</f>
        <v>Saturday</v>
      </c>
      <c r="M4191" s="1" t="str">
        <f>TEXT(Sales[[#This Row],[Date and Time]],"mm")</f>
        <v>01</v>
      </c>
      <c r="N4191" s="10" t="str">
        <f>TEXT(Sales[[#This Row],[Date and Time]],"mmmm")</f>
        <v>January</v>
      </c>
    </row>
    <row r="4192" spans="1:14" x14ac:dyDescent="0.3">
      <c r="A4192" s="1" t="s">
        <v>7660</v>
      </c>
      <c r="B4192" s="2">
        <v>45579.730312500003</v>
      </c>
      <c r="C4192" s="1" t="s">
        <v>3421</v>
      </c>
      <c r="D4192" s="1" t="s">
        <v>3097</v>
      </c>
      <c r="E4192" s="1" t="s">
        <v>3471</v>
      </c>
      <c r="F4192" s="1" t="s">
        <v>3472</v>
      </c>
      <c r="G4192" s="1">
        <v>1569.07</v>
      </c>
      <c r="H4192" s="1">
        <v>7</v>
      </c>
      <c r="I4192" s="1">
        <f>Sales[[#This Row],[Selling Price]]*H4192</f>
        <v>10983.49</v>
      </c>
      <c r="J4192" s="1">
        <f>VLOOKUP(Sales[[#This Row],[Product ID]],Products[],4,0)</f>
        <v>407.18</v>
      </c>
      <c r="K4192" s="1">
        <f>Sales[[#This Row],[Total Sales]]-Sales[[#This Row],[Cost price]]</f>
        <v>10576.31</v>
      </c>
      <c r="L4192" s="1" t="str">
        <f>TEXT(Sales[[#This Row],[Date and Time]],"dddd")</f>
        <v>Monday</v>
      </c>
      <c r="M4192" s="1" t="str">
        <f>TEXT(Sales[[#This Row],[Date and Time]],"mm")</f>
        <v>10</v>
      </c>
      <c r="N4192" s="10" t="str">
        <f>TEXT(Sales[[#This Row],[Date and Time]],"mmmm")</f>
        <v>October</v>
      </c>
    </row>
    <row r="4193" spans="1:14" x14ac:dyDescent="0.3">
      <c r="A4193" s="1" t="s">
        <v>7661</v>
      </c>
      <c r="B4193" s="2">
        <v>45550.340254629627</v>
      </c>
      <c r="C4193" s="1" t="s">
        <v>3398</v>
      </c>
      <c r="D4193" s="1" t="s">
        <v>503</v>
      </c>
      <c r="E4193" s="1" t="s">
        <v>3464</v>
      </c>
      <c r="F4193" s="1" t="s">
        <v>3476</v>
      </c>
      <c r="G4193" s="1">
        <v>1651.16</v>
      </c>
      <c r="H4193" s="1">
        <v>1</v>
      </c>
      <c r="I4193" s="1">
        <f>Sales[[#This Row],[Selling Price]]*H4193</f>
        <v>1651.16</v>
      </c>
      <c r="J4193" s="1">
        <f>VLOOKUP(Sales[[#This Row],[Product ID]],Products[],4,0)</f>
        <v>789.58</v>
      </c>
      <c r="K4193" s="1">
        <f>Sales[[#This Row],[Total Sales]]-Sales[[#This Row],[Cost price]]</f>
        <v>861.58</v>
      </c>
      <c r="L4193" s="1" t="str">
        <f>TEXT(Sales[[#This Row],[Date and Time]],"dddd")</f>
        <v>Sunday</v>
      </c>
      <c r="M4193" s="1" t="str">
        <f>TEXT(Sales[[#This Row],[Date and Time]],"mm")</f>
        <v>09</v>
      </c>
      <c r="N4193" s="10" t="str">
        <f>TEXT(Sales[[#This Row],[Date and Time]],"mmmm")</f>
        <v>September</v>
      </c>
    </row>
    <row r="4194" spans="1:14" x14ac:dyDescent="0.3">
      <c r="A4194" s="1" t="s">
        <v>7662</v>
      </c>
      <c r="B4194" s="2">
        <v>45324.541608796295</v>
      </c>
      <c r="C4194" s="1" t="s">
        <v>3378</v>
      </c>
      <c r="D4194" s="1" t="s">
        <v>1653</v>
      </c>
      <c r="E4194" s="1" t="s">
        <v>3479</v>
      </c>
      <c r="F4194" s="1" t="s">
        <v>3472</v>
      </c>
      <c r="G4194" s="1">
        <v>902.75</v>
      </c>
      <c r="H4194" s="1">
        <v>5</v>
      </c>
      <c r="I4194" s="1">
        <f>Sales[[#This Row],[Selling Price]]*H4194</f>
        <v>4513.75</v>
      </c>
      <c r="J4194" s="1">
        <f>VLOOKUP(Sales[[#This Row],[Product ID]],Products[],4,0)</f>
        <v>358.25</v>
      </c>
      <c r="K4194" s="1">
        <f>Sales[[#This Row],[Total Sales]]-Sales[[#This Row],[Cost price]]</f>
        <v>4155.5</v>
      </c>
      <c r="L4194" s="1" t="str">
        <f>TEXT(Sales[[#This Row],[Date and Time]],"dddd")</f>
        <v>Friday</v>
      </c>
      <c r="M4194" s="1" t="str">
        <f>TEXT(Sales[[#This Row],[Date and Time]],"mm")</f>
        <v>02</v>
      </c>
      <c r="N4194" s="10" t="str">
        <f>TEXT(Sales[[#This Row],[Date and Time]],"mmmm")</f>
        <v>February</v>
      </c>
    </row>
    <row r="4195" spans="1:14" x14ac:dyDescent="0.3">
      <c r="A4195" s="1" t="s">
        <v>7663</v>
      </c>
      <c r="B4195" s="2">
        <v>45601.429525462961</v>
      </c>
      <c r="C4195" s="1" t="s">
        <v>3435</v>
      </c>
      <c r="D4195" s="1" t="s">
        <v>404</v>
      </c>
      <c r="E4195" s="1" t="s">
        <v>3466</v>
      </c>
      <c r="F4195" s="1" t="s">
        <v>3467</v>
      </c>
      <c r="G4195" s="1">
        <v>434.33</v>
      </c>
      <c r="H4195" s="1">
        <v>7</v>
      </c>
      <c r="I4195" s="1">
        <f>Sales[[#This Row],[Selling Price]]*H4195</f>
        <v>3040.31</v>
      </c>
      <c r="J4195" s="1">
        <f>VLOOKUP(Sales[[#This Row],[Product ID]],Products[],4,0)</f>
        <v>316.27</v>
      </c>
      <c r="K4195" s="1">
        <f>Sales[[#This Row],[Total Sales]]-Sales[[#This Row],[Cost price]]</f>
        <v>2724.04</v>
      </c>
      <c r="L4195" s="1" t="str">
        <f>TEXT(Sales[[#This Row],[Date and Time]],"dddd")</f>
        <v>Tuesday</v>
      </c>
      <c r="M4195" s="1" t="str">
        <f>TEXT(Sales[[#This Row],[Date and Time]],"mm")</f>
        <v>11</v>
      </c>
      <c r="N4195" s="10" t="str">
        <f>TEXT(Sales[[#This Row],[Date and Time]],"mmmm")</f>
        <v>November</v>
      </c>
    </row>
    <row r="4196" spans="1:14" x14ac:dyDescent="0.3">
      <c r="A4196" s="1" t="s">
        <v>7664</v>
      </c>
      <c r="B4196" s="2">
        <v>45494.82309027778</v>
      </c>
      <c r="C4196" s="1" t="s">
        <v>3432</v>
      </c>
      <c r="D4196" s="1" t="s">
        <v>1439</v>
      </c>
      <c r="E4196" s="1" t="s">
        <v>3479</v>
      </c>
      <c r="F4196" s="1" t="s">
        <v>3476</v>
      </c>
      <c r="G4196" s="1">
        <v>1451.66</v>
      </c>
      <c r="H4196" s="1">
        <v>9</v>
      </c>
      <c r="I4196" s="1">
        <f>Sales[[#This Row],[Selling Price]]*H4196</f>
        <v>13064.94</v>
      </c>
      <c r="J4196" s="1">
        <f>VLOOKUP(Sales[[#This Row],[Product ID]],Products[],4,0)</f>
        <v>221.06</v>
      </c>
      <c r="K4196" s="1">
        <f>Sales[[#This Row],[Total Sales]]-Sales[[#This Row],[Cost price]]</f>
        <v>12843.880000000001</v>
      </c>
      <c r="L4196" s="1" t="str">
        <f>TEXT(Sales[[#This Row],[Date and Time]],"dddd")</f>
        <v>Sunday</v>
      </c>
      <c r="M4196" s="1" t="str">
        <f>TEXT(Sales[[#This Row],[Date and Time]],"mm")</f>
        <v>07</v>
      </c>
      <c r="N4196" s="10" t="str">
        <f>TEXT(Sales[[#This Row],[Date and Time]],"mmmm")</f>
        <v>July</v>
      </c>
    </row>
    <row r="4197" spans="1:14" x14ac:dyDescent="0.3">
      <c r="A4197" s="1" t="s">
        <v>7665</v>
      </c>
      <c r="B4197" s="2">
        <v>45420.166990740741</v>
      </c>
      <c r="C4197" s="1" t="s">
        <v>3276</v>
      </c>
      <c r="D4197" s="1" t="s">
        <v>2111</v>
      </c>
      <c r="E4197" s="1" t="s">
        <v>3479</v>
      </c>
      <c r="F4197" s="1" t="s">
        <v>3469</v>
      </c>
      <c r="G4197" s="1">
        <v>1674.53</v>
      </c>
      <c r="H4197" s="1">
        <v>8</v>
      </c>
      <c r="I4197" s="1">
        <f>Sales[[#This Row],[Selling Price]]*H4197</f>
        <v>13396.24</v>
      </c>
      <c r="J4197" s="1">
        <f>VLOOKUP(Sales[[#This Row],[Product ID]],Products[],4,0)</f>
        <v>736.41</v>
      </c>
      <c r="K4197" s="1">
        <f>Sales[[#This Row],[Total Sales]]-Sales[[#This Row],[Cost price]]</f>
        <v>12659.83</v>
      </c>
      <c r="L4197" s="1" t="str">
        <f>TEXT(Sales[[#This Row],[Date and Time]],"dddd")</f>
        <v>Wednesday</v>
      </c>
      <c r="M4197" s="1" t="str">
        <f>TEXT(Sales[[#This Row],[Date and Time]],"mm")</f>
        <v>05</v>
      </c>
      <c r="N4197" s="10" t="str">
        <f>TEXT(Sales[[#This Row],[Date and Time]],"mmmm")</f>
        <v>May</v>
      </c>
    </row>
    <row r="4198" spans="1:14" x14ac:dyDescent="0.3">
      <c r="A4198" s="1" t="s">
        <v>7666</v>
      </c>
      <c r="B4198" s="2">
        <v>45455.904432870368</v>
      </c>
      <c r="C4198" s="1" t="s">
        <v>3281</v>
      </c>
      <c r="D4198" s="1" t="s">
        <v>1001</v>
      </c>
      <c r="E4198" s="1" t="s">
        <v>3466</v>
      </c>
      <c r="F4198" s="1" t="s">
        <v>3476</v>
      </c>
      <c r="G4198" s="1">
        <v>1745.46</v>
      </c>
      <c r="H4198" s="1">
        <v>6</v>
      </c>
      <c r="I4198" s="1">
        <f>Sales[[#This Row],[Selling Price]]*H4198</f>
        <v>10472.76</v>
      </c>
      <c r="J4198" s="1">
        <f>VLOOKUP(Sales[[#This Row],[Product ID]],Products[],4,0)</f>
        <v>136.99</v>
      </c>
      <c r="K4198" s="1">
        <f>Sales[[#This Row],[Total Sales]]-Sales[[#This Row],[Cost price]]</f>
        <v>10335.77</v>
      </c>
      <c r="L4198" s="1" t="str">
        <f>TEXT(Sales[[#This Row],[Date and Time]],"dddd")</f>
        <v>Wednesday</v>
      </c>
      <c r="M4198" s="1" t="str">
        <f>TEXT(Sales[[#This Row],[Date and Time]],"mm")</f>
        <v>06</v>
      </c>
      <c r="N4198" s="10" t="str">
        <f>TEXT(Sales[[#This Row],[Date and Time]],"mmmm")</f>
        <v>June</v>
      </c>
    </row>
    <row r="4199" spans="1:14" x14ac:dyDescent="0.3">
      <c r="A4199" s="1" t="s">
        <v>7667</v>
      </c>
      <c r="B4199" s="2">
        <v>45607.069282407407</v>
      </c>
      <c r="C4199" s="1" t="s">
        <v>3246</v>
      </c>
      <c r="D4199" s="1" t="s">
        <v>2464</v>
      </c>
      <c r="E4199" s="1" t="s">
        <v>3479</v>
      </c>
      <c r="F4199" s="1" t="s">
        <v>3462</v>
      </c>
      <c r="G4199" s="1">
        <v>740.15</v>
      </c>
      <c r="H4199" s="1">
        <v>4</v>
      </c>
      <c r="I4199" s="1">
        <f>Sales[[#This Row],[Selling Price]]*H4199</f>
        <v>2960.6</v>
      </c>
      <c r="J4199" s="1">
        <f>VLOOKUP(Sales[[#This Row],[Product ID]],Products[],4,0)</f>
        <v>623.39</v>
      </c>
      <c r="K4199" s="1">
        <f>Sales[[#This Row],[Total Sales]]-Sales[[#This Row],[Cost price]]</f>
        <v>2337.21</v>
      </c>
      <c r="L4199" s="1" t="str">
        <f>TEXT(Sales[[#This Row],[Date and Time]],"dddd")</f>
        <v>Monday</v>
      </c>
      <c r="M4199" s="1" t="str">
        <f>TEXT(Sales[[#This Row],[Date and Time]],"mm")</f>
        <v>11</v>
      </c>
      <c r="N4199" s="10" t="str">
        <f>TEXT(Sales[[#This Row],[Date and Time]],"mmmm")</f>
        <v>November</v>
      </c>
    </row>
    <row r="4200" spans="1:14" x14ac:dyDescent="0.3">
      <c r="A4200" s="1" t="s">
        <v>7668</v>
      </c>
      <c r="B4200" s="2">
        <v>45384.353229166663</v>
      </c>
      <c r="C4200" s="1" t="s">
        <v>3278</v>
      </c>
      <c r="D4200" s="1" t="s">
        <v>1497</v>
      </c>
      <c r="E4200" s="1" t="s">
        <v>3471</v>
      </c>
      <c r="F4200" s="1" t="s">
        <v>3469</v>
      </c>
      <c r="G4200" s="1">
        <v>1902.03</v>
      </c>
      <c r="H4200" s="1">
        <v>1</v>
      </c>
      <c r="I4200" s="1">
        <f>Sales[[#This Row],[Selling Price]]*H4200</f>
        <v>1902.03</v>
      </c>
      <c r="J4200" s="1">
        <f>VLOOKUP(Sales[[#This Row],[Product ID]],Products[],4,0)</f>
        <v>330.51</v>
      </c>
      <c r="K4200" s="1">
        <f>Sales[[#This Row],[Total Sales]]-Sales[[#This Row],[Cost price]]</f>
        <v>1571.52</v>
      </c>
      <c r="L4200" s="1" t="str">
        <f>TEXT(Sales[[#This Row],[Date and Time]],"dddd")</f>
        <v>Tuesday</v>
      </c>
      <c r="M4200" s="1" t="str">
        <f>TEXT(Sales[[#This Row],[Date and Time]],"mm")</f>
        <v>04</v>
      </c>
      <c r="N4200" s="10" t="str">
        <f>TEXT(Sales[[#This Row],[Date and Time]],"mmmm")</f>
        <v>April</v>
      </c>
    </row>
    <row r="4201" spans="1:14" x14ac:dyDescent="0.3">
      <c r="A4201" s="1" t="s">
        <v>7669</v>
      </c>
      <c r="B4201" s="2">
        <v>45569.349560185183</v>
      </c>
      <c r="C4201" s="1" t="s">
        <v>3451</v>
      </c>
      <c r="D4201" s="1" t="s">
        <v>449</v>
      </c>
      <c r="E4201" s="1" t="s">
        <v>3466</v>
      </c>
      <c r="F4201" s="1" t="s">
        <v>3469</v>
      </c>
      <c r="G4201" s="1">
        <v>1182.8699999999999</v>
      </c>
      <c r="H4201" s="1">
        <v>2</v>
      </c>
      <c r="I4201" s="1">
        <f>Sales[[#This Row],[Selling Price]]*H4201</f>
        <v>2365.7399999999998</v>
      </c>
      <c r="J4201" s="1">
        <f>VLOOKUP(Sales[[#This Row],[Product ID]],Products[],4,0)</f>
        <v>565.99</v>
      </c>
      <c r="K4201" s="1">
        <f>Sales[[#This Row],[Total Sales]]-Sales[[#This Row],[Cost price]]</f>
        <v>1799.7499999999998</v>
      </c>
      <c r="L4201" s="1" t="str">
        <f>TEXT(Sales[[#This Row],[Date and Time]],"dddd")</f>
        <v>Friday</v>
      </c>
      <c r="M4201" s="1" t="str">
        <f>TEXT(Sales[[#This Row],[Date and Time]],"mm")</f>
        <v>10</v>
      </c>
      <c r="N4201" s="10" t="str">
        <f>TEXT(Sales[[#This Row],[Date and Time]],"mmmm")</f>
        <v>October</v>
      </c>
    </row>
    <row r="4202" spans="1:14" x14ac:dyDescent="0.3">
      <c r="A4202" s="1" t="s">
        <v>7670</v>
      </c>
      <c r="B4202" s="2">
        <v>45313.283703703702</v>
      </c>
      <c r="C4202" s="1" t="s">
        <v>3315</v>
      </c>
      <c r="D4202" s="1" t="s">
        <v>1560</v>
      </c>
      <c r="E4202" s="1" t="s">
        <v>3464</v>
      </c>
      <c r="F4202" s="1" t="s">
        <v>3462</v>
      </c>
      <c r="G4202" s="1">
        <v>1906.12</v>
      </c>
      <c r="H4202" s="1">
        <v>7</v>
      </c>
      <c r="I4202" s="1">
        <f>Sales[[#This Row],[Selling Price]]*H4202</f>
        <v>13342.84</v>
      </c>
      <c r="J4202" s="1">
        <f>VLOOKUP(Sales[[#This Row],[Product ID]],Products[],4,0)</f>
        <v>90.98</v>
      </c>
      <c r="K4202" s="1">
        <f>Sales[[#This Row],[Total Sales]]-Sales[[#This Row],[Cost price]]</f>
        <v>13251.86</v>
      </c>
      <c r="L4202" s="1" t="str">
        <f>TEXT(Sales[[#This Row],[Date and Time]],"dddd")</f>
        <v>Monday</v>
      </c>
      <c r="M4202" s="1" t="str">
        <f>TEXT(Sales[[#This Row],[Date and Time]],"mm")</f>
        <v>01</v>
      </c>
      <c r="N4202" s="10" t="str">
        <f>TEXT(Sales[[#This Row],[Date and Time]],"mmmm")</f>
        <v>January</v>
      </c>
    </row>
    <row r="4203" spans="1:14" x14ac:dyDescent="0.3">
      <c r="A4203" s="1" t="s">
        <v>7671</v>
      </c>
      <c r="B4203" s="2">
        <v>45321.590370370373</v>
      </c>
      <c r="C4203" s="1" t="s">
        <v>3423</v>
      </c>
      <c r="D4203" s="1" t="s">
        <v>2969</v>
      </c>
      <c r="E4203" s="1" t="s">
        <v>3464</v>
      </c>
      <c r="F4203" s="1" t="s">
        <v>3472</v>
      </c>
      <c r="G4203" s="1">
        <v>1901.6</v>
      </c>
      <c r="H4203" s="1">
        <v>9</v>
      </c>
      <c r="I4203" s="1">
        <f>Sales[[#This Row],[Selling Price]]*H4203</f>
        <v>17114.399999999998</v>
      </c>
      <c r="J4203" s="1">
        <f>VLOOKUP(Sales[[#This Row],[Product ID]],Products[],4,0)</f>
        <v>388.3</v>
      </c>
      <c r="K4203" s="1">
        <f>Sales[[#This Row],[Total Sales]]-Sales[[#This Row],[Cost price]]</f>
        <v>16726.099999999999</v>
      </c>
      <c r="L4203" s="1" t="str">
        <f>TEXT(Sales[[#This Row],[Date and Time]],"dddd")</f>
        <v>Tuesday</v>
      </c>
      <c r="M4203" s="1" t="str">
        <f>TEXT(Sales[[#This Row],[Date and Time]],"mm")</f>
        <v>01</v>
      </c>
      <c r="N4203" s="10" t="str">
        <f>TEXT(Sales[[#This Row],[Date and Time]],"mmmm")</f>
        <v>January</v>
      </c>
    </row>
    <row r="4204" spans="1:14" x14ac:dyDescent="0.3">
      <c r="A4204" s="1" t="s">
        <v>7672</v>
      </c>
      <c r="B4204" s="2">
        <v>45349.073263888888</v>
      </c>
      <c r="C4204" s="1" t="s">
        <v>3386</v>
      </c>
      <c r="D4204" s="1" t="s">
        <v>1680</v>
      </c>
      <c r="E4204" s="1" t="s">
        <v>3461</v>
      </c>
      <c r="F4204" s="1" t="s">
        <v>3462</v>
      </c>
      <c r="G4204" s="1">
        <v>1281.32</v>
      </c>
      <c r="H4204" s="1">
        <v>2</v>
      </c>
      <c r="I4204" s="1">
        <f>Sales[[#This Row],[Selling Price]]*H4204</f>
        <v>2562.64</v>
      </c>
      <c r="J4204" s="1">
        <f>VLOOKUP(Sales[[#This Row],[Product ID]],Products[],4,0)</f>
        <v>751.27</v>
      </c>
      <c r="K4204" s="1">
        <f>Sales[[#This Row],[Total Sales]]-Sales[[#This Row],[Cost price]]</f>
        <v>1811.37</v>
      </c>
      <c r="L4204" s="1" t="str">
        <f>TEXT(Sales[[#This Row],[Date and Time]],"dddd")</f>
        <v>Tuesday</v>
      </c>
      <c r="M4204" s="1" t="str">
        <f>TEXT(Sales[[#This Row],[Date and Time]],"mm")</f>
        <v>02</v>
      </c>
      <c r="N4204" s="10" t="str">
        <f>TEXT(Sales[[#This Row],[Date and Time]],"mmmm")</f>
        <v>February</v>
      </c>
    </row>
    <row r="4205" spans="1:14" x14ac:dyDescent="0.3">
      <c r="A4205" s="1" t="s">
        <v>7673</v>
      </c>
      <c r="B4205" s="2">
        <v>45295.321643518517</v>
      </c>
      <c r="C4205" s="1" t="s">
        <v>3378</v>
      </c>
      <c r="D4205" s="1" t="s">
        <v>3060</v>
      </c>
      <c r="E4205" s="1" t="s">
        <v>3461</v>
      </c>
      <c r="F4205" s="1" t="s">
        <v>3476</v>
      </c>
      <c r="G4205" s="1">
        <v>1339.55</v>
      </c>
      <c r="H4205" s="1">
        <v>1</v>
      </c>
      <c r="I4205" s="1">
        <f>Sales[[#This Row],[Selling Price]]*H4205</f>
        <v>1339.55</v>
      </c>
      <c r="J4205" s="1">
        <f>VLOOKUP(Sales[[#This Row],[Product ID]],Products[],4,0)</f>
        <v>358.25</v>
      </c>
      <c r="K4205" s="1">
        <f>Sales[[#This Row],[Total Sales]]-Sales[[#This Row],[Cost price]]</f>
        <v>981.3</v>
      </c>
      <c r="L4205" s="1" t="str">
        <f>TEXT(Sales[[#This Row],[Date and Time]],"dddd")</f>
        <v>Thursday</v>
      </c>
      <c r="M4205" s="1" t="str">
        <f>TEXT(Sales[[#This Row],[Date and Time]],"mm")</f>
        <v>01</v>
      </c>
      <c r="N4205" s="10" t="str">
        <f>TEXT(Sales[[#This Row],[Date and Time]],"mmmm")</f>
        <v>January</v>
      </c>
    </row>
    <row r="4206" spans="1:14" x14ac:dyDescent="0.3">
      <c r="A4206" s="1" t="s">
        <v>7674</v>
      </c>
      <c r="B4206" s="2">
        <v>45476.275520833333</v>
      </c>
      <c r="C4206" s="1" t="s">
        <v>3311</v>
      </c>
      <c r="D4206" s="1" t="s">
        <v>446</v>
      </c>
      <c r="E4206" s="1" t="s">
        <v>3461</v>
      </c>
      <c r="F4206" s="1" t="s">
        <v>3472</v>
      </c>
      <c r="G4206" s="1">
        <v>1203.96</v>
      </c>
      <c r="H4206" s="1">
        <v>8</v>
      </c>
      <c r="I4206" s="1">
        <f>Sales[[#This Row],[Selling Price]]*H4206</f>
        <v>9631.68</v>
      </c>
      <c r="J4206" s="1">
        <f>VLOOKUP(Sales[[#This Row],[Product ID]],Products[],4,0)</f>
        <v>961.88</v>
      </c>
      <c r="K4206" s="1">
        <f>Sales[[#This Row],[Total Sales]]-Sales[[#This Row],[Cost price]]</f>
        <v>8669.8000000000011</v>
      </c>
      <c r="L4206" s="1" t="str">
        <f>TEXT(Sales[[#This Row],[Date and Time]],"dddd")</f>
        <v>Wednesday</v>
      </c>
      <c r="M4206" s="1" t="str">
        <f>TEXT(Sales[[#This Row],[Date and Time]],"mm")</f>
        <v>07</v>
      </c>
      <c r="N4206" s="10" t="str">
        <f>TEXT(Sales[[#This Row],[Date and Time]],"mmmm")</f>
        <v>July</v>
      </c>
    </row>
    <row r="4207" spans="1:14" x14ac:dyDescent="0.3">
      <c r="A4207" s="1" t="s">
        <v>7675</v>
      </c>
      <c r="B4207" s="2">
        <v>45316.943645833337</v>
      </c>
      <c r="C4207" s="1" t="s">
        <v>3327</v>
      </c>
      <c r="D4207" s="1" t="s">
        <v>1741</v>
      </c>
      <c r="E4207" s="1" t="s">
        <v>3471</v>
      </c>
      <c r="F4207" s="1" t="s">
        <v>3476</v>
      </c>
      <c r="G4207" s="1">
        <v>299.5</v>
      </c>
      <c r="H4207" s="1">
        <v>8</v>
      </c>
      <c r="I4207" s="1">
        <f>Sales[[#This Row],[Selling Price]]*H4207</f>
        <v>2396</v>
      </c>
      <c r="J4207" s="1">
        <f>VLOOKUP(Sales[[#This Row],[Product ID]],Products[],4,0)</f>
        <v>984.71</v>
      </c>
      <c r="K4207" s="1">
        <f>Sales[[#This Row],[Total Sales]]-Sales[[#This Row],[Cost price]]</f>
        <v>1411.29</v>
      </c>
      <c r="L4207" s="1" t="str">
        <f>TEXT(Sales[[#This Row],[Date and Time]],"dddd")</f>
        <v>Thursday</v>
      </c>
      <c r="M4207" s="1" t="str">
        <f>TEXT(Sales[[#This Row],[Date and Time]],"mm")</f>
        <v>01</v>
      </c>
      <c r="N4207" s="10" t="str">
        <f>TEXT(Sales[[#This Row],[Date and Time]],"mmmm")</f>
        <v>January</v>
      </c>
    </row>
    <row r="4208" spans="1:14" x14ac:dyDescent="0.3">
      <c r="A4208" s="1" t="s">
        <v>7676</v>
      </c>
      <c r="B4208" s="2">
        <v>45545.634456018517</v>
      </c>
      <c r="C4208" s="1" t="s">
        <v>3343</v>
      </c>
      <c r="D4208" s="1" t="s">
        <v>1232</v>
      </c>
      <c r="E4208" s="1" t="s">
        <v>3471</v>
      </c>
      <c r="F4208" s="1" t="s">
        <v>3462</v>
      </c>
      <c r="G4208" s="1">
        <v>608.17999999999995</v>
      </c>
      <c r="H4208" s="1">
        <v>6</v>
      </c>
      <c r="I4208" s="1">
        <f>Sales[[#This Row],[Selling Price]]*H4208</f>
        <v>3649.08</v>
      </c>
      <c r="J4208" s="1">
        <f>VLOOKUP(Sales[[#This Row],[Product ID]],Products[],4,0)</f>
        <v>105.91</v>
      </c>
      <c r="K4208" s="1">
        <f>Sales[[#This Row],[Total Sales]]-Sales[[#This Row],[Cost price]]</f>
        <v>3543.17</v>
      </c>
      <c r="L4208" s="1" t="str">
        <f>TEXT(Sales[[#This Row],[Date and Time]],"dddd")</f>
        <v>Tuesday</v>
      </c>
      <c r="M4208" s="1" t="str">
        <f>TEXT(Sales[[#This Row],[Date and Time]],"mm")</f>
        <v>09</v>
      </c>
      <c r="N4208" s="10" t="str">
        <f>TEXT(Sales[[#This Row],[Date and Time]],"mmmm")</f>
        <v>September</v>
      </c>
    </row>
    <row r="4209" spans="1:14" x14ac:dyDescent="0.3">
      <c r="A4209" s="1" t="s">
        <v>7677</v>
      </c>
      <c r="B4209" s="2">
        <v>45323.461921296293</v>
      </c>
      <c r="C4209" s="1" t="s">
        <v>3341</v>
      </c>
      <c r="D4209" s="1" t="s">
        <v>2690</v>
      </c>
      <c r="E4209" s="1" t="s">
        <v>3466</v>
      </c>
      <c r="F4209" s="1" t="s">
        <v>3467</v>
      </c>
      <c r="G4209" s="1">
        <v>1801.59</v>
      </c>
      <c r="H4209" s="1">
        <v>8</v>
      </c>
      <c r="I4209" s="1">
        <f>Sales[[#This Row],[Selling Price]]*H4209</f>
        <v>14412.72</v>
      </c>
      <c r="J4209" s="1">
        <f>VLOOKUP(Sales[[#This Row],[Product ID]],Products[],4,0)</f>
        <v>77.61</v>
      </c>
      <c r="K4209" s="1">
        <f>Sales[[#This Row],[Total Sales]]-Sales[[#This Row],[Cost price]]</f>
        <v>14335.109999999999</v>
      </c>
      <c r="L4209" s="1" t="str">
        <f>TEXT(Sales[[#This Row],[Date and Time]],"dddd")</f>
        <v>Thursday</v>
      </c>
      <c r="M4209" s="1" t="str">
        <f>TEXT(Sales[[#This Row],[Date and Time]],"mm")</f>
        <v>02</v>
      </c>
      <c r="N4209" s="10" t="str">
        <f>TEXT(Sales[[#This Row],[Date and Time]],"mmmm")</f>
        <v>February</v>
      </c>
    </row>
    <row r="4210" spans="1:14" x14ac:dyDescent="0.3">
      <c r="A4210" s="1" t="s">
        <v>7678</v>
      </c>
      <c r="B4210" s="2">
        <v>45425.211030092592</v>
      </c>
      <c r="C4210" s="1" t="s">
        <v>3439</v>
      </c>
      <c r="D4210" s="1" t="s">
        <v>2421</v>
      </c>
      <c r="E4210" s="1" t="s">
        <v>3466</v>
      </c>
      <c r="F4210" s="1" t="s">
        <v>3476</v>
      </c>
      <c r="G4210" s="1">
        <v>599.66</v>
      </c>
      <c r="H4210" s="1">
        <v>9</v>
      </c>
      <c r="I4210" s="1">
        <f>Sales[[#This Row],[Selling Price]]*H4210</f>
        <v>5396.94</v>
      </c>
      <c r="J4210" s="1">
        <f>VLOOKUP(Sales[[#This Row],[Product ID]],Products[],4,0)</f>
        <v>945.84</v>
      </c>
      <c r="K4210" s="1">
        <f>Sales[[#This Row],[Total Sales]]-Sales[[#This Row],[Cost price]]</f>
        <v>4451.0999999999995</v>
      </c>
      <c r="L4210" s="1" t="str">
        <f>TEXT(Sales[[#This Row],[Date and Time]],"dddd")</f>
        <v>Monday</v>
      </c>
      <c r="M4210" s="1" t="str">
        <f>TEXT(Sales[[#This Row],[Date and Time]],"mm")</f>
        <v>05</v>
      </c>
      <c r="N4210" s="10" t="str">
        <f>TEXT(Sales[[#This Row],[Date and Time]],"mmmm")</f>
        <v>May</v>
      </c>
    </row>
    <row r="4211" spans="1:14" x14ac:dyDescent="0.3">
      <c r="A4211" s="1" t="s">
        <v>7679</v>
      </c>
      <c r="B4211" s="2">
        <v>45567.483472222222</v>
      </c>
      <c r="C4211" s="1" t="s">
        <v>3214</v>
      </c>
      <c r="D4211" s="1" t="s">
        <v>2668</v>
      </c>
      <c r="E4211" s="1" t="s">
        <v>3471</v>
      </c>
      <c r="F4211" s="1" t="s">
        <v>3476</v>
      </c>
      <c r="G4211" s="1">
        <v>858.42</v>
      </c>
      <c r="H4211" s="1">
        <v>6</v>
      </c>
      <c r="I4211" s="1">
        <f>Sales[[#This Row],[Selling Price]]*H4211</f>
        <v>5150.5199999999995</v>
      </c>
      <c r="J4211" s="1">
        <f>VLOOKUP(Sales[[#This Row],[Product ID]],Products[],4,0)</f>
        <v>435.29</v>
      </c>
      <c r="K4211" s="1">
        <f>Sales[[#This Row],[Total Sales]]-Sales[[#This Row],[Cost price]]</f>
        <v>4715.2299999999996</v>
      </c>
      <c r="L4211" s="1" t="str">
        <f>TEXT(Sales[[#This Row],[Date and Time]],"dddd")</f>
        <v>Wednesday</v>
      </c>
      <c r="M4211" s="1" t="str">
        <f>TEXT(Sales[[#This Row],[Date and Time]],"mm")</f>
        <v>10</v>
      </c>
      <c r="N4211" s="10" t="str">
        <f>TEXT(Sales[[#This Row],[Date and Time]],"mmmm")</f>
        <v>October</v>
      </c>
    </row>
    <row r="4212" spans="1:14" x14ac:dyDescent="0.3">
      <c r="A4212" s="1" t="s">
        <v>7680</v>
      </c>
      <c r="B4212" s="2">
        <v>45337.916875000003</v>
      </c>
      <c r="C4212" s="1" t="s">
        <v>3309</v>
      </c>
      <c r="D4212" s="1" t="s">
        <v>1445</v>
      </c>
      <c r="E4212" s="1" t="s">
        <v>3461</v>
      </c>
      <c r="F4212" s="1" t="s">
        <v>3462</v>
      </c>
      <c r="G4212" s="1">
        <v>981.96</v>
      </c>
      <c r="H4212" s="1">
        <v>2</v>
      </c>
      <c r="I4212" s="1">
        <f>Sales[[#This Row],[Selling Price]]*H4212</f>
        <v>1963.92</v>
      </c>
      <c r="J4212" s="1">
        <f>VLOOKUP(Sales[[#This Row],[Product ID]],Products[],4,0)</f>
        <v>898.84</v>
      </c>
      <c r="K4212" s="1">
        <f>Sales[[#This Row],[Total Sales]]-Sales[[#This Row],[Cost price]]</f>
        <v>1065.08</v>
      </c>
      <c r="L4212" s="1" t="str">
        <f>TEXT(Sales[[#This Row],[Date and Time]],"dddd")</f>
        <v>Thursday</v>
      </c>
      <c r="M4212" s="1" t="str">
        <f>TEXT(Sales[[#This Row],[Date and Time]],"mm")</f>
        <v>02</v>
      </c>
      <c r="N4212" s="10" t="str">
        <f>TEXT(Sales[[#This Row],[Date and Time]],"mmmm")</f>
        <v>February</v>
      </c>
    </row>
    <row r="4213" spans="1:14" x14ac:dyDescent="0.3">
      <c r="A4213" s="1" t="s">
        <v>7681</v>
      </c>
      <c r="B4213" s="2">
        <v>45441.569548611114</v>
      </c>
      <c r="C4213" s="1" t="s">
        <v>3285</v>
      </c>
      <c r="D4213" s="1" t="s">
        <v>650</v>
      </c>
      <c r="E4213" s="1" t="s">
        <v>3479</v>
      </c>
      <c r="F4213" s="1" t="s">
        <v>3476</v>
      </c>
      <c r="G4213" s="1">
        <v>777.89</v>
      </c>
      <c r="H4213" s="1">
        <v>7</v>
      </c>
      <c r="I4213" s="1">
        <f>Sales[[#This Row],[Selling Price]]*H4213</f>
        <v>5445.23</v>
      </c>
      <c r="J4213" s="1">
        <f>VLOOKUP(Sales[[#This Row],[Product ID]],Products[],4,0)</f>
        <v>99.19</v>
      </c>
      <c r="K4213" s="1">
        <f>Sales[[#This Row],[Total Sales]]-Sales[[#This Row],[Cost price]]</f>
        <v>5346.04</v>
      </c>
      <c r="L4213" s="1" t="str">
        <f>TEXT(Sales[[#This Row],[Date and Time]],"dddd")</f>
        <v>Wednesday</v>
      </c>
      <c r="M4213" s="1" t="str">
        <f>TEXT(Sales[[#This Row],[Date and Time]],"mm")</f>
        <v>05</v>
      </c>
      <c r="N4213" s="10" t="str">
        <f>TEXT(Sales[[#This Row],[Date and Time]],"mmmm")</f>
        <v>May</v>
      </c>
    </row>
    <row r="4214" spans="1:14" x14ac:dyDescent="0.3">
      <c r="A4214" s="1" t="s">
        <v>7682</v>
      </c>
      <c r="B4214" s="2">
        <v>45585.640069444446</v>
      </c>
      <c r="C4214" s="1" t="s">
        <v>3341</v>
      </c>
      <c r="D4214" s="1" t="s">
        <v>2058</v>
      </c>
      <c r="E4214" s="1" t="s">
        <v>3471</v>
      </c>
      <c r="F4214" s="1" t="s">
        <v>3467</v>
      </c>
      <c r="G4214" s="1">
        <v>1347.14</v>
      </c>
      <c r="H4214" s="1">
        <v>3</v>
      </c>
      <c r="I4214" s="1">
        <f>Sales[[#This Row],[Selling Price]]*H4214</f>
        <v>4041.42</v>
      </c>
      <c r="J4214" s="1">
        <f>VLOOKUP(Sales[[#This Row],[Product ID]],Products[],4,0)</f>
        <v>77.61</v>
      </c>
      <c r="K4214" s="1">
        <f>Sales[[#This Row],[Total Sales]]-Sales[[#This Row],[Cost price]]</f>
        <v>3963.81</v>
      </c>
      <c r="L4214" s="1" t="str">
        <f>TEXT(Sales[[#This Row],[Date and Time]],"dddd")</f>
        <v>Sunday</v>
      </c>
      <c r="M4214" s="1" t="str">
        <f>TEXT(Sales[[#This Row],[Date and Time]],"mm")</f>
        <v>10</v>
      </c>
      <c r="N4214" s="10" t="str">
        <f>TEXT(Sales[[#This Row],[Date and Time]],"mmmm")</f>
        <v>October</v>
      </c>
    </row>
    <row r="4215" spans="1:14" x14ac:dyDescent="0.3">
      <c r="A4215" s="1" t="s">
        <v>7683</v>
      </c>
      <c r="B4215" s="2">
        <v>45375.711898148147</v>
      </c>
      <c r="C4215" s="1" t="s">
        <v>3397</v>
      </c>
      <c r="D4215" s="1" t="s">
        <v>1223</v>
      </c>
      <c r="E4215" s="1" t="s">
        <v>3461</v>
      </c>
      <c r="F4215" s="1" t="s">
        <v>3472</v>
      </c>
      <c r="G4215" s="1">
        <v>323.06</v>
      </c>
      <c r="H4215" s="1">
        <v>10</v>
      </c>
      <c r="I4215" s="1">
        <f>Sales[[#This Row],[Selling Price]]*H4215</f>
        <v>3230.6</v>
      </c>
      <c r="J4215" s="1">
        <f>VLOOKUP(Sales[[#This Row],[Product ID]],Products[],4,0)</f>
        <v>369.73</v>
      </c>
      <c r="K4215" s="1">
        <f>Sales[[#This Row],[Total Sales]]-Sales[[#This Row],[Cost price]]</f>
        <v>2860.87</v>
      </c>
      <c r="L4215" s="1" t="str">
        <f>TEXT(Sales[[#This Row],[Date and Time]],"dddd")</f>
        <v>Sunday</v>
      </c>
      <c r="M4215" s="1" t="str">
        <f>TEXT(Sales[[#This Row],[Date and Time]],"mm")</f>
        <v>03</v>
      </c>
      <c r="N4215" s="10" t="str">
        <f>TEXT(Sales[[#This Row],[Date and Time]],"mmmm")</f>
        <v>March</v>
      </c>
    </row>
    <row r="4216" spans="1:14" x14ac:dyDescent="0.3">
      <c r="A4216" s="1" t="s">
        <v>7684</v>
      </c>
      <c r="B4216" s="2">
        <v>45524.527071759258</v>
      </c>
      <c r="C4216" s="1" t="s">
        <v>3380</v>
      </c>
      <c r="D4216" s="1" t="s">
        <v>2831</v>
      </c>
      <c r="E4216" s="1" t="s">
        <v>3471</v>
      </c>
      <c r="F4216" s="1" t="s">
        <v>3472</v>
      </c>
      <c r="G4216" s="1">
        <v>371.9</v>
      </c>
      <c r="H4216" s="1">
        <v>1</v>
      </c>
      <c r="I4216" s="1">
        <f>Sales[[#This Row],[Selling Price]]*H4216</f>
        <v>371.9</v>
      </c>
      <c r="J4216" s="1">
        <f>VLOOKUP(Sales[[#This Row],[Product ID]],Products[],4,0)</f>
        <v>802.35</v>
      </c>
      <c r="K4216" s="1">
        <f>Sales[[#This Row],[Total Sales]]-Sales[[#This Row],[Cost price]]</f>
        <v>-430.45000000000005</v>
      </c>
      <c r="L4216" s="1" t="str">
        <f>TEXT(Sales[[#This Row],[Date and Time]],"dddd")</f>
        <v>Tuesday</v>
      </c>
      <c r="M4216" s="1" t="str">
        <f>TEXT(Sales[[#This Row],[Date and Time]],"mm")</f>
        <v>08</v>
      </c>
      <c r="N4216" s="10" t="str">
        <f>TEXT(Sales[[#This Row],[Date and Time]],"mmmm")</f>
        <v>August</v>
      </c>
    </row>
    <row r="4217" spans="1:14" x14ac:dyDescent="0.3">
      <c r="A4217" s="1" t="s">
        <v>7685</v>
      </c>
      <c r="B4217" s="2">
        <v>45314.944432870368</v>
      </c>
      <c r="C4217" s="1" t="s">
        <v>3403</v>
      </c>
      <c r="D4217" s="1" t="s">
        <v>1863</v>
      </c>
      <c r="E4217" s="1" t="s">
        <v>3464</v>
      </c>
      <c r="F4217" s="1" t="s">
        <v>3469</v>
      </c>
      <c r="G4217" s="1">
        <v>1524.38</v>
      </c>
      <c r="H4217" s="1">
        <v>5</v>
      </c>
      <c r="I4217" s="1">
        <f>Sales[[#This Row],[Selling Price]]*H4217</f>
        <v>7621.9000000000005</v>
      </c>
      <c r="J4217" s="1">
        <f>VLOOKUP(Sales[[#This Row],[Product ID]],Products[],4,0)</f>
        <v>904.67</v>
      </c>
      <c r="K4217" s="1">
        <f>Sales[[#This Row],[Total Sales]]-Sales[[#This Row],[Cost price]]</f>
        <v>6717.2300000000005</v>
      </c>
      <c r="L4217" s="1" t="str">
        <f>TEXT(Sales[[#This Row],[Date and Time]],"dddd")</f>
        <v>Tuesday</v>
      </c>
      <c r="M4217" s="1" t="str">
        <f>TEXT(Sales[[#This Row],[Date and Time]],"mm")</f>
        <v>01</v>
      </c>
      <c r="N4217" s="10" t="str">
        <f>TEXT(Sales[[#This Row],[Date and Time]],"mmmm")</f>
        <v>January</v>
      </c>
    </row>
    <row r="4218" spans="1:14" x14ac:dyDescent="0.3">
      <c r="A4218" s="1" t="s">
        <v>7686</v>
      </c>
      <c r="B4218" s="2">
        <v>45342.750578703701</v>
      </c>
      <c r="C4218" s="1" t="s">
        <v>3371</v>
      </c>
      <c r="D4218" s="1" t="s">
        <v>2430</v>
      </c>
      <c r="E4218" s="1" t="s">
        <v>3464</v>
      </c>
      <c r="F4218" s="1" t="s">
        <v>3476</v>
      </c>
      <c r="G4218" s="1">
        <v>436.21</v>
      </c>
      <c r="H4218" s="1">
        <v>10</v>
      </c>
      <c r="I4218" s="1">
        <f>Sales[[#This Row],[Selling Price]]*H4218</f>
        <v>4362.0999999999995</v>
      </c>
      <c r="J4218" s="1">
        <f>VLOOKUP(Sales[[#This Row],[Product ID]],Products[],4,0)</f>
        <v>370.52</v>
      </c>
      <c r="K4218" s="1">
        <f>Sales[[#This Row],[Total Sales]]-Sales[[#This Row],[Cost price]]</f>
        <v>3991.5799999999995</v>
      </c>
      <c r="L4218" s="1" t="str">
        <f>TEXT(Sales[[#This Row],[Date and Time]],"dddd")</f>
        <v>Tuesday</v>
      </c>
      <c r="M4218" s="1" t="str">
        <f>TEXT(Sales[[#This Row],[Date and Time]],"mm")</f>
        <v>02</v>
      </c>
      <c r="N4218" s="10" t="str">
        <f>TEXT(Sales[[#This Row],[Date and Time]],"mmmm")</f>
        <v>February</v>
      </c>
    </row>
    <row r="4219" spans="1:14" x14ac:dyDescent="0.3">
      <c r="A4219" s="1" t="s">
        <v>7687</v>
      </c>
      <c r="B4219" s="2">
        <v>45315.841331018521</v>
      </c>
      <c r="C4219" s="1" t="s">
        <v>3352</v>
      </c>
      <c r="D4219" s="1" t="s">
        <v>1103</v>
      </c>
      <c r="E4219" s="1" t="s">
        <v>3466</v>
      </c>
      <c r="F4219" s="1" t="s">
        <v>3467</v>
      </c>
      <c r="G4219" s="1">
        <v>1286.58</v>
      </c>
      <c r="H4219" s="1">
        <v>5</v>
      </c>
      <c r="I4219" s="1">
        <f>Sales[[#This Row],[Selling Price]]*H4219</f>
        <v>6432.9</v>
      </c>
      <c r="J4219" s="1">
        <f>VLOOKUP(Sales[[#This Row],[Product ID]],Products[],4,0)</f>
        <v>404.57</v>
      </c>
      <c r="K4219" s="1">
        <f>Sales[[#This Row],[Total Sales]]-Sales[[#This Row],[Cost price]]</f>
        <v>6028.33</v>
      </c>
      <c r="L4219" s="1" t="str">
        <f>TEXT(Sales[[#This Row],[Date and Time]],"dddd")</f>
        <v>Wednesday</v>
      </c>
      <c r="M4219" s="1" t="str">
        <f>TEXT(Sales[[#This Row],[Date and Time]],"mm")</f>
        <v>01</v>
      </c>
      <c r="N4219" s="10" t="str">
        <f>TEXT(Sales[[#This Row],[Date and Time]],"mmmm")</f>
        <v>January</v>
      </c>
    </row>
    <row r="4220" spans="1:14" x14ac:dyDescent="0.3">
      <c r="A4220" s="1" t="s">
        <v>7688</v>
      </c>
      <c r="B4220" s="2">
        <v>45491.180428240739</v>
      </c>
      <c r="C4220" s="1" t="s">
        <v>3427</v>
      </c>
      <c r="D4220" s="1" t="s">
        <v>1908</v>
      </c>
      <c r="E4220" s="1" t="s">
        <v>3464</v>
      </c>
      <c r="F4220" s="1" t="s">
        <v>3462</v>
      </c>
      <c r="G4220" s="1">
        <v>1470.52</v>
      </c>
      <c r="H4220" s="1">
        <v>9</v>
      </c>
      <c r="I4220" s="1">
        <f>Sales[[#This Row],[Selling Price]]*H4220</f>
        <v>13234.68</v>
      </c>
      <c r="J4220" s="1">
        <f>VLOOKUP(Sales[[#This Row],[Product ID]],Products[],4,0)</f>
        <v>348.26</v>
      </c>
      <c r="K4220" s="1">
        <f>Sales[[#This Row],[Total Sales]]-Sales[[#This Row],[Cost price]]</f>
        <v>12886.42</v>
      </c>
      <c r="L4220" s="1" t="str">
        <f>TEXT(Sales[[#This Row],[Date and Time]],"dddd")</f>
        <v>Thursday</v>
      </c>
      <c r="M4220" s="1" t="str">
        <f>TEXT(Sales[[#This Row],[Date and Time]],"mm")</f>
        <v>07</v>
      </c>
      <c r="N4220" s="10" t="str">
        <f>TEXT(Sales[[#This Row],[Date and Time]],"mmmm")</f>
        <v>July</v>
      </c>
    </row>
    <row r="4221" spans="1:14" x14ac:dyDescent="0.3">
      <c r="A4221" s="1" t="s">
        <v>7689</v>
      </c>
      <c r="B4221" s="2">
        <v>45558.024270833332</v>
      </c>
      <c r="C4221" s="1" t="s">
        <v>3446</v>
      </c>
      <c r="D4221" s="1" t="s">
        <v>3094</v>
      </c>
      <c r="E4221" s="1" t="s">
        <v>3466</v>
      </c>
      <c r="F4221" s="1" t="s">
        <v>3469</v>
      </c>
      <c r="G4221" s="1">
        <v>186.41</v>
      </c>
      <c r="H4221" s="1">
        <v>6</v>
      </c>
      <c r="I4221" s="1">
        <f>Sales[[#This Row],[Selling Price]]*H4221</f>
        <v>1118.46</v>
      </c>
      <c r="J4221" s="1">
        <f>VLOOKUP(Sales[[#This Row],[Product ID]],Products[],4,0)</f>
        <v>809.98</v>
      </c>
      <c r="K4221" s="1">
        <f>Sales[[#This Row],[Total Sales]]-Sales[[#This Row],[Cost price]]</f>
        <v>308.48</v>
      </c>
      <c r="L4221" s="1" t="str">
        <f>TEXT(Sales[[#This Row],[Date and Time]],"dddd")</f>
        <v>Monday</v>
      </c>
      <c r="M4221" s="1" t="str">
        <f>TEXT(Sales[[#This Row],[Date and Time]],"mm")</f>
        <v>09</v>
      </c>
      <c r="N4221" s="10" t="str">
        <f>TEXT(Sales[[#This Row],[Date and Time]],"mmmm")</f>
        <v>September</v>
      </c>
    </row>
    <row r="4222" spans="1:14" x14ac:dyDescent="0.3">
      <c r="A4222" s="1" t="s">
        <v>7690</v>
      </c>
      <c r="B4222" s="2">
        <v>45358.342013888891</v>
      </c>
      <c r="C4222" s="1" t="s">
        <v>3305</v>
      </c>
      <c r="D4222" s="1" t="s">
        <v>264</v>
      </c>
      <c r="E4222" s="1" t="s">
        <v>3466</v>
      </c>
      <c r="F4222" s="1" t="s">
        <v>3462</v>
      </c>
      <c r="G4222" s="1">
        <v>463.24</v>
      </c>
      <c r="H4222" s="1">
        <v>10</v>
      </c>
      <c r="I4222" s="1">
        <f>Sales[[#This Row],[Selling Price]]*H4222</f>
        <v>4632.3999999999996</v>
      </c>
      <c r="J4222" s="1">
        <f>VLOOKUP(Sales[[#This Row],[Product ID]],Products[],4,0)</f>
        <v>376.96</v>
      </c>
      <c r="K4222" s="1">
        <f>Sales[[#This Row],[Total Sales]]-Sales[[#This Row],[Cost price]]</f>
        <v>4255.4399999999996</v>
      </c>
      <c r="L4222" s="1" t="str">
        <f>TEXT(Sales[[#This Row],[Date and Time]],"dddd")</f>
        <v>Thursday</v>
      </c>
      <c r="M4222" s="1" t="str">
        <f>TEXT(Sales[[#This Row],[Date and Time]],"mm")</f>
        <v>03</v>
      </c>
      <c r="N4222" s="10" t="str">
        <f>TEXT(Sales[[#This Row],[Date and Time]],"mmmm")</f>
        <v>March</v>
      </c>
    </row>
    <row r="4223" spans="1:14" x14ac:dyDescent="0.3">
      <c r="A4223" s="1" t="s">
        <v>7691</v>
      </c>
      <c r="B4223" s="2">
        <v>45608.783125000002</v>
      </c>
      <c r="C4223" s="1" t="s">
        <v>3416</v>
      </c>
      <c r="D4223" s="1" t="s">
        <v>932</v>
      </c>
      <c r="E4223" s="1" t="s">
        <v>3479</v>
      </c>
      <c r="F4223" s="1" t="s">
        <v>3476</v>
      </c>
      <c r="G4223" s="1">
        <v>818.97</v>
      </c>
      <c r="H4223" s="1">
        <v>6</v>
      </c>
      <c r="I4223" s="1">
        <f>Sales[[#This Row],[Selling Price]]*H4223</f>
        <v>4913.82</v>
      </c>
      <c r="J4223" s="1">
        <f>VLOOKUP(Sales[[#This Row],[Product ID]],Products[],4,0)</f>
        <v>753.5</v>
      </c>
      <c r="K4223" s="1">
        <f>Sales[[#This Row],[Total Sales]]-Sales[[#This Row],[Cost price]]</f>
        <v>4160.32</v>
      </c>
      <c r="L4223" s="1" t="str">
        <f>TEXT(Sales[[#This Row],[Date and Time]],"dddd")</f>
        <v>Tuesday</v>
      </c>
      <c r="M4223" s="1" t="str">
        <f>TEXT(Sales[[#This Row],[Date and Time]],"mm")</f>
        <v>11</v>
      </c>
      <c r="N4223" s="10" t="str">
        <f>TEXT(Sales[[#This Row],[Date and Time]],"mmmm")</f>
        <v>November</v>
      </c>
    </row>
    <row r="4224" spans="1:14" x14ac:dyDescent="0.3">
      <c r="A4224" s="1" t="s">
        <v>7692</v>
      </c>
      <c r="B4224" s="2">
        <v>45551.848553240743</v>
      </c>
      <c r="C4224" s="1" t="s">
        <v>3281</v>
      </c>
      <c r="D4224" s="1" t="s">
        <v>2227</v>
      </c>
      <c r="E4224" s="1" t="s">
        <v>3479</v>
      </c>
      <c r="F4224" s="1" t="s">
        <v>3462</v>
      </c>
      <c r="G4224" s="1">
        <v>1697.69</v>
      </c>
      <c r="H4224" s="1">
        <v>5</v>
      </c>
      <c r="I4224" s="1">
        <f>Sales[[#This Row],[Selling Price]]*H4224</f>
        <v>8488.4500000000007</v>
      </c>
      <c r="J4224" s="1">
        <f>VLOOKUP(Sales[[#This Row],[Product ID]],Products[],4,0)</f>
        <v>136.99</v>
      </c>
      <c r="K4224" s="1">
        <f>Sales[[#This Row],[Total Sales]]-Sales[[#This Row],[Cost price]]</f>
        <v>8351.4600000000009</v>
      </c>
      <c r="L4224" s="1" t="str">
        <f>TEXT(Sales[[#This Row],[Date and Time]],"dddd")</f>
        <v>Monday</v>
      </c>
      <c r="M4224" s="1" t="str">
        <f>TEXT(Sales[[#This Row],[Date and Time]],"mm")</f>
        <v>09</v>
      </c>
      <c r="N4224" s="10" t="str">
        <f>TEXT(Sales[[#This Row],[Date and Time]],"mmmm")</f>
        <v>September</v>
      </c>
    </row>
    <row r="4225" spans="1:14" x14ac:dyDescent="0.3">
      <c r="A4225" s="1" t="s">
        <v>7693</v>
      </c>
      <c r="B4225" s="2">
        <v>45561.768726851849</v>
      </c>
      <c r="C4225" s="1" t="s">
        <v>3291</v>
      </c>
      <c r="D4225" s="1" t="s">
        <v>812</v>
      </c>
      <c r="E4225" s="1" t="s">
        <v>3471</v>
      </c>
      <c r="F4225" s="1" t="s">
        <v>3467</v>
      </c>
      <c r="G4225" s="1">
        <v>1596.35</v>
      </c>
      <c r="H4225" s="1">
        <v>3</v>
      </c>
      <c r="I4225" s="1">
        <f>Sales[[#This Row],[Selling Price]]*H4225</f>
        <v>4789.0499999999993</v>
      </c>
      <c r="J4225" s="1">
        <f>VLOOKUP(Sales[[#This Row],[Product ID]],Products[],4,0)</f>
        <v>352.83</v>
      </c>
      <c r="K4225" s="1">
        <f>Sales[[#This Row],[Total Sales]]-Sales[[#This Row],[Cost price]]</f>
        <v>4436.2199999999993</v>
      </c>
      <c r="L4225" s="1" t="str">
        <f>TEXT(Sales[[#This Row],[Date and Time]],"dddd")</f>
        <v>Thursday</v>
      </c>
      <c r="M4225" s="1" t="str">
        <f>TEXT(Sales[[#This Row],[Date and Time]],"mm")</f>
        <v>09</v>
      </c>
      <c r="N4225" s="10" t="str">
        <f>TEXT(Sales[[#This Row],[Date and Time]],"mmmm")</f>
        <v>September</v>
      </c>
    </row>
    <row r="4226" spans="1:14" x14ac:dyDescent="0.3">
      <c r="A4226" s="1" t="s">
        <v>7694</v>
      </c>
      <c r="B4226" s="2">
        <v>45299.931018518517</v>
      </c>
      <c r="C4226" s="1" t="s">
        <v>3312</v>
      </c>
      <c r="D4226" s="1" t="s">
        <v>2264</v>
      </c>
      <c r="E4226" s="1" t="s">
        <v>3466</v>
      </c>
      <c r="F4226" s="1" t="s">
        <v>3469</v>
      </c>
      <c r="G4226" s="1">
        <v>1955.72</v>
      </c>
      <c r="H4226" s="1">
        <v>7</v>
      </c>
      <c r="I4226" s="1">
        <f>Sales[[#This Row],[Selling Price]]*H4226</f>
        <v>13690.04</v>
      </c>
      <c r="J4226" s="1">
        <f>VLOOKUP(Sales[[#This Row],[Product ID]],Products[],4,0)</f>
        <v>193.63</v>
      </c>
      <c r="K4226" s="1">
        <f>Sales[[#This Row],[Total Sales]]-Sales[[#This Row],[Cost price]]</f>
        <v>13496.410000000002</v>
      </c>
      <c r="L4226" s="1" t="str">
        <f>TEXT(Sales[[#This Row],[Date and Time]],"dddd")</f>
        <v>Monday</v>
      </c>
      <c r="M4226" s="1" t="str">
        <f>TEXT(Sales[[#This Row],[Date and Time]],"mm")</f>
        <v>01</v>
      </c>
      <c r="N4226" s="10" t="str">
        <f>TEXT(Sales[[#This Row],[Date and Time]],"mmmm")</f>
        <v>January</v>
      </c>
    </row>
    <row r="4227" spans="1:14" x14ac:dyDescent="0.3">
      <c r="A4227" s="1" t="s">
        <v>7695</v>
      </c>
      <c r="B4227" s="2">
        <v>45579.749548611115</v>
      </c>
      <c r="C4227" s="1" t="s">
        <v>3293</v>
      </c>
      <c r="D4227" s="1" t="s">
        <v>449</v>
      </c>
      <c r="E4227" s="1" t="s">
        <v>3464</v>
      </c>
      <c r="F4227" s="1" t="s">
        <v>3476</v>
      </c>
      <c r="G4227" s="1">
        <v>1803.87</v>
      </c>
      <c r="H4227" s="1">
        <v>2</v>
      </c>
      <c r="I4227" s="1">
        <f>Sales[[#This Row],[Selling Price]]*H4227</f>
        <v>3607.74</v>
      </c>
      <c r="J4227" s="1">
        <f>VLOOKUP(Sales[[#This Row],[Product ID]],Products[],4,0)</f>
        <v>174.99</v>
      </c>
      <c r="K4227" s="1">
        <f>Sales[[#This Row],[Total Sales]]-Sales[[#This Row],[Cost price]]</f>
        <v>3432.75</v>
      </c>
      <c r="L4227" s="1" t="str">
        <f>TEXT(Sales[[#This Row],[Date and Time]],"dddd")</f>
        <v>Monday</v>
      </c>
      <c r="M4227" s="1" t="str">
        <f>TEXT(Sales[[#This Row],[Date and Time]],"mm")</f>
        <v>10</v>
      </c>
      <c r="N4227" s="10" t="str">
        <f>TEXT(Sales[[#This Row],[Date and Time]],"mmmm")</f>
        <v>October</v>
      </c>
    </row>
    <row r="4228" spans="1:14" x14ac:dyDescent="0.3">
      <c r="A4228" s="1" t="s">
        <v>7696</v>
      </c>
      <c r="B4228" s="2">
        <v>45573.501516203702</v>
      </c>
      <c r="C4228" s="1" t="s">
        <v>3441</v>
      </c>
      <c r="D4228" s="1" t="s">
        <v>1753</v>
      </c>
      <c r="E4228" s="1" t="s">
        <v>3466</v>
      </c>
      <c r="F4228" s="1" t="s">
        <v>3476</v>
      </c>
      <c r="G4228" s="1">
        <v>132.11000000000001</v>
      </c>
      <c r="H4228" s="1">
        <v>4</v>
      </c>
      <c r="I4228" s="1">
        <f>Sales[[#This Row],[Selling Price]]*H4228</f>
        <v>528.44000000000005</v>
      </c>
      <c r="J4228" s="1">
        <f>VLOOKUP(Sales[[#This Row],[Product ID]],Products[],4,0)</f>
        <v>325.48</v>
      </c>
      <c r="K4228" s="1">
        <f>Sales[[#This Row],[Total Sales]]-Sales[[#This Row],[Cost price]]</f>
        <v>202.96000000000004</v>
      </c>
      <c r="L4228" s="1" t="str">
        <f>TEXT(Sales[[#This Row],[Date and Time]],"dddd")</f>
        <v>Tuesday</v>
      </c>
      <c r="M4228" s="1" t="str">
        <f>TEXT(Sales[[#This Row],[Date and Time]],"mm")</f>
        <v>10</v>
      </c>
      <c r="N4228" s="10" t="str">
        <f>TEXT(Sales[[#This Row],[Date and Time]],"mmmm")</f>
        <v>October</v>
      </c>
    </row>
    <row r="4229" spans="1:14" x14ac:dyDescent="0.3">
      <c r="A4229" s="1" t="s">
        <v>7697</v>
      </c>
      <c r="B4229" s="2">
        <v>45318.226435185185</v>
      </c>
      <c r="C4229" s="1" t="s">
        <v>3312</v>
      </c>
      <c r="D4229" s="1" t="s">
        <v>1604</v>
      </c>
      <c r="E4229" s="1" t="s">
        <v>3461</v>
      </c>
      <c r="F4229" s="1" t="s">
        <v>3467</v>
      </c>
      <c r="G4229" s="1">
        <v>535.87</v>
      </c>
      <c r="H4229" s="1">
        <v>9</v>
      </c>
      <c r="I4229" s="1">
        <f>Sales[[#This Row],[Selling Price]]*H4229</f>
        <v>4822.83</v>
      </c>
      <c r="J4229" s="1">
        <f>VLOOKUP(Sales[[#This Row],[Product ID]],Products[],4,0)</f>
        <v>193.63</v>
      </c>
      <c r="K4229" s="1">
        <f>Sales[[#This Row],[Total Sales]]-Sales[[#This Row],[Cost price]]</f>
        <v>4629.2</v>
      </c>
      <c r="L4229" s="1" t="str">
        <f>TEXT(Sales[[#This Row],[Date and Time]],"dddd")</f>
        <v>Saturday</v>
      </c>
      <c r="M4229" s="1" t="str">
        <f>TEXT(Sales[[#This Row],[Date and Time]],"mm")</f>
        <v>01</v>
      </c>
      <c r="N4229" s="10" t="str">
        <f>TEXT(Sales[[#This Row],[Date and Time]],"mmmm")</f>
        <v>January</v>
      </c>
    </row>
    <row r="4230" spans="1:14" x14ac:dyDescent="0.3">
      <c r="A4230" s="1" t="s">
        <v>7698</v>
      </c>
      <c r="B4230" s="2">
        <v>45489.064560185187</v>
      </c>
      <c r="C4230" s="1" t="s">
        <v>3378</v>
      </c>
      <c r="D4230" s="1" t="s">
        <v>2801</v>
      </c>
      <c r="E4230" s="1" t="s">
        <v>3471</v>
      </c>
      <c r="F4230" s="1" t="s">
        <v>3472</v>
      </c>
      <c r="G4230" s="1">
        <v>1204.02</v>
      </c>
      <c r="H4230" s="1">
        <v>5</v>
      </c>
      <c r="I4230" s="1">
        <f>Sales[[#This Row],[Selling Price]]*H4230</f>
        <v>6020.1</v>
      </c>
      <c r="J4230" s="1">
        <f>VLOOKUP(Sales[[#This Row],[Product ID]],Products[],4,0)</f>
        <v>358.25</v>
      </c>
      <c r="K4230" s="1">
        <f>Sales[[#This Row],[Total Sales]]-Sales[[#This Row],[Cost price]]</f>
        <v>5661.85</v>
      </c>
      <c r="L4230" s="1" t="str">
        <f>TEXT(Sales[[#This Row],[Date and Time]],"dddd")</f>
        <v>Tuesday</v>
      </c>
      <c r="M4230" s="1" t="str">
        <f>TEXT(Sales[[#This Row],[Date and Time]],"mm")</f>
        <v>07</v>
      </c>
      <c r="N4230" s="10" t="str">
        <f>TEXT(Sales[[#This Row],[Date and Time]],"mmmm")</f>
        <v>July</v>
      </c>
    </row>
    <row r="4231" spans="1:14" x14ac:dyDescent="0.3">
      <c r="A4231" s="1" t="s">
        <v>7699</v>
      </c>
      <c r="B4231" s="2">
        <v>45392.646377314813</v>
      </c>
      <c r="C4231" s="1" t="s">
        <v>3400</v>
      </c>
      <c r="D4231" s="1" t="s">
        <v>1407</v>
      </c>
      <c r="E4231" s="1" t="s">
        <v>3471</v>
      </c>
      <c r="F4231" s="1" t="s">
        <v>3472</v>
      </c>
      <c r="G4231" s="1">
        <v>28.78</v>
      </c>
      <c r="H4231" s="1">
        <v>8</v>
      </c>
      <c r="I4231" s="1">
        <f>Sales[[#This Row],[Selling Price]]*H4231</f>
        <v>230.24</v>
      </c>
      <c r="J4231" s="1">
        <f>VLOOKUP(Sales[[#This Row],[Product ID]],Products[],4,0)</f>
        <v>257.93</v>
      </c>
      <c r="K4231" s="1">
        <f>Sales[[#This Row],[Total Sales]]-Sales[[#This Row],[Cost price]]</f>
        <v>-27.689999999999998</v>
      </c>
      <c r="L4231" s="1" t="str">
        <f>TEXT(Sales[[#This Row],[Date and Time]],"dddd")</f>
        <v>Wednesday</v>
      </c>
      <c r="M4231" s="1" t="str">
        <f>TEXT(Sales[[#This Row],[Date and Time]],"mm")</f>
        <v>04</v>
      </c>
      <c r="N4231" s="10" t="str">
        <f>TEXT(Sales[[#This Row],[Date and Time]],"mmmm")</f>
        <v>April</v>
      </c>
    </row>
    <row r="4232" spans="1:14" x14ac:dyDescent="0.3">
      <c r="A4232" s="1" t="s">
        <v>7700</v>
      </c>
      <c r="B4232" s="2">
        <v>45517.963530092595</v>
      </c>
      <c r="C4232" s="1" t="s">
        <v>3343</v>
      </c>
      <c r="D4232" s="1" t="s">
        <v>1509</v>
      </c>
      <c r="E4232" s="1" t="s">
        <v>3471</v>
      </c>
      <c r="F4232" s="1" t="s">
        <v>3469</v>
      </c>
      <c r="G4232" s="1">
        <v>753.64</v>
      </c>
      <c r="H4232" s="1">
        <v>5</v>
      </c>
      <c r="I4232" s="1">
        <f>Sales[[#This Row],[Selling Price]]*H4232</f>
        <v>3768.2</v>
      </c>
      <c r="J4232" s="1">
        <f>VLOOKUP(Sales[[#This Row],[Product ID]],Products[],4,0)</f>
        <v>105.91</v>
      </c>
      <c r="K4232" s="1">
        <f>Sales[[#This Row],[Total Sales]]-Sales[[#This Row],[Cost price]]</f>
        <v>3662.29</v>
      </c>
      <c r="L4232" s="1" t="str">
        <f>TEXT(Sales[[#This Row],[Date and Time]],"dddd")</f>
        <v>Tuesday</v>
      </c>
      <c r="M4232" s="1" t="str">
        <f>TEXT(Sales[[#This Row],[Date and Time]],"mm")</f>
        <v>08</v>
      </c>
      <c r="N4232" s="10" t="str">
        <f>TEXT(Sales[[#This Row],[Date and Time]],"mmmm")</f>
        <v>August</v>
      </c>
    </row>
    <row r="4233" spans="1:14" x14ac:dyDescent="0.3">
      <c r="A4233" s="1" t="s">
        <v>7701</v>
      </c>
      <c r="B4233" s="2">
        <v>45302.944884259261</v>
      </c>
      <c r="C4233" s="1" t="s">
        <v>3330</v>
      </c>
      <c r="D4233" s="1" t="s">
        <v>2381</v>
      </c>
      <c r="E4233" s="1" t="s">
        <v>3479</v>
      </c>
      <c r="F4233" s="1" t="s">
        <v>3472</v>
      </c>
      <c r="G4233" s="1">
        <v>1122.75</v>
      </c>
      <c r="H4233" s="1">
        <v>7</v>
      </c>
      <c r="I4233" s="1">
        <f>Sales[[#This Row],[Selling Price]]*H4233</f>
        <v>7859.25</v>
      </c>
      <c r="J4233" s="1">
        <f>VLOOKUP(Sales[[#This Row],[Product ID]],Products[],4,0)</f>
        <v>368.23</v>
      </c>
      <c r="K4233" s="1">
        <f>Sales[[#This Row],[Total Sales]]-Sales[[#This Row],[Cost price]]</f>
        <v>7491.02</v>
      </c>
      <c r="L4233" s="1" t="str">
        <f>TEXT(Sales[[#This Row],[Date and Time]],"dddd")</f>
        <v>Thursday</v>
      </c>
      <c r="M4233" s="1" t="str">
        <f>TEXT(Sales[[#This Row],[Date and Time]],"mm")</f>
        <v>01</v>
      </c>
      <c r="N4233" s="10" t="str">
        <f>TEXT(Sales[[#This Row],[Date and Time]],"mmmm")</f>
        <v>January</v>
      </c>
    </row>
    <row r="4234" spans="1:14" x14ac:dyDescent="0.3">
      <c r="A4234" s="1" t="s">
        <v>7702</v>
      </c>
      <c r="B4234" s="2">
        <v>45444.575358796297</v>
      </c>
      <c r="C4234" s="1" t="s">
        <v>3255</v>
      </c>
      <c r="D4234" s="1" t="s">
        <v>1980</v>
      </c>
      <c r="E4234" s="1" t="s">
        <v>3466</v>
      </c>
      <c r="F4234" s="1" t="s">
        <v>3476</v>
      </c>
      <c r="G4234" s="1">
        <v>881.61</v>
      </c>
      <c r="H4234" s="1">
        <v>2</v>
      </c>
      <c r="I4234" s="1">
        <f>Sales[[#This Row],[Selling Price]]*H4234</f>
        <v>1763.22</v>
      </c>
      <c r="J4234" s="1">
        <f>VLOOKUP(Sales[[#This Row],[Product ID]],Products[],4,0)</f>
        <v>973.48</v>
      </c>
      <c r="K4234" s="1">
        <f>Sales[[#This Row],[Total Sales]]-Sales[[#This Row],[Cost price]]</f>
        <v>789.74</v>
      </c>
      <c r="L4234" s="1" t="str">
        <f>TEXT(Sales[[#This Row],[Date and Time]],"dddd")</f>
        <v>Saturday</v>
      </c>
      <c r="M4234" s="1" t="str">
        <f>TEXT(Sales[[#This Row],[Date and Time]],"mm")</f>
        <v>06</v>
      </c>
      <c r="N4234" s="10" t="str">
        <f>TEXT(Sales[[#This Row],[Date and Time]],"mmmm")</f>
        <v>June</v>
      </c>
    </row>
    <row r="4235" spans="1:14" x14ac:dyDescent="0.3">
      <c r="A4235" s="1" t="s">
        <v>7703</v>
      </c>
      <c r="B4235" s="2">
        <v>45428.181863425925</v>
      </c>
      <c r="C4235" s="1" t="s">
        <v>3239</v>
      </c>
      <c r="D4235" s="1" t="s">
        <v>2638</v>
      </c>
      <c r="E4235" s="1" t="s">
        <v>3464</v>
      </c>
      <c r="F4235" s="1" t="s">
        <v>3476</v>
      </c>
      <c r="G4235" s="1">
        <v>46.84</v>
      </c>
      <c r="H4235" s="1">
        <v>6</v>
      </c>
      <c r="I4235" s="1">
        <f>Sales[[#This Row],[Selling Price]]*H4235</f>
        <v>281.04000000000002</v>
      </c>
      <c r="J4235" s="1">
        <f>VLOOKUP(Sales[[#This Row],[Product ID]],Products[],4,0)</f>
        <v>438.5</v>
      </c>
      <c r="K4235" s="1">
        <f>Sales[[#This Row],[Total Sales]]-Sales[[#This Row],[Cost price]]</f>
        <v>-157.45999999999998</v>
      </c>
      <c r="L4235" s="1" t="str">
        <f>TEXT(Sales[[#This Row],[Date and Time]],"dddd")</f>
        <v>Thursday</v>
      </c>
      <c r="M4235" s="1" t="str">
        <f>TEXT(Sales[[#This Row],[Date and Time]],"mm")</f>
        <v>05</v>
      </c>
      <c r="N4235" s="10" t="str">
        <f>TEXT(Sales[[#This Row],[Date and Time]],"mmmm")</f>
        <v>May</v>
      </c>
    </row>
    <row r="4236" spans="1:14" x14ac:dyDescent="0.3">
      <c r="A4236" s="1" t="s">
        <v>7704</v>
      </c>
      <c r="B4236" s="2">
        <v>45485.723599537036</v>
      </c>
      <c r="C4236" s="1" t="s">
        <v>3276</v>
      </c>
      <c r="D4236" s="1" t="s">
        <v>1813</v>
      </c>
      <c r="E4236" s="1" t="s">
        <v>3471</v>
      </c>
      <c r="F4236" s="1" t="s">
        <v>3472</v>
      </c>
      <c r="G4236" s="1">
        <v>669.32</v>
      </c>
      <c r="H4236" s="1">
        <v>4</v>
      </c>
      <c r="I4236" s="1">
        <f>Sales[[#This Row],[Selling Price]]*H4236</f>
        <v>2677.28</v>
      </c>
      <c r="J4236" s="1">
        <f>VLOOKUP(Sales[[#This Row],[Product ID]],Products[],4,0)</f>
        <v>736.41</v>
      </c>
      <c r="K4236" s="1">
        <f>Sales[[#This Row],[Total Sales]]-Sales[[#This Row],[Cost price]]</f>
        <v>1940.8700000000003</v>
      </c>
      <c r="L4236" s="1" t="str">
        <f>TEXT(Sales[[#This Row],[Date and Time]],"dddd")</f>
        <v>Friday</v>
      </c>
      <c r="M4236" s="1" t="str">
        <f>TEXT(Sales[[#This Row],[Date and Time]],"mm")</f>
        <v>07</v>
      </c>
      <c r="N4236" s="10" t="str">
        <f>TEXT(Sales[[#This Row],[Date and Time]],"mmmm")</f>
        <v>July</v>
      </c>
    </row>
    <row r="4237" spans="1:14" x14ac:dyDescent="0.3">
      <c r="A4237" s="1" t="s">
        <v>7705</v>
      </c>
      <c r="B4237" s="2">
        <v>45327.048055555555</v>
      </c>
      <c r="C4237" s="1" t="s">
        <v>3451</v>
      </c>
      <c r="D4237" s="1" t="s">
        <v>1235</v>
      </c>
      <c r="E4237" s="1" t="s">
        <v>3471</v>
      </c>
      <c r="F4237" s="1" t="s">
        <v>3462</v>
      </c>
      <c r="G4237" s="1">
        <v>496.45</v>
      </c>
      <c r="H4237" s="1">
        <v>5</v>
      </c>
      <c r="I4237" s="1">
        <f>Sales[[#This Row],[Selling Price]]*H4237</f>
        <v>2482.25</v>
      </c>
      <c r="J4237" s="1">
        <f>VLOOKUP(Sales[[#This Row],[Product ID]],Products[],4,0)</f>
        <v>565.99</v>
      </c>
      <c r="K4237" s="1">
        <f>Sales[[#This Row],[Total Sales]]-Sales[[#This Row],[Cost price]]</f>
        <v>1916.26</v>
      </c>
      <c r="L4237" s="1" t="str">
        <f>TEXT(Sales[[#This Row],[Date and Time]],"dddd")</f>
        <v>Monday</v>
      </c>
      <c r="M4237" s="1" t="str">
        <f>TEXT(Sales[[#This Row],[Date and Time]],"mm")</f>
        <v>02</v>
      </c>
      <c r="N4237" s="10" t="str">
        <f>TEXT(Sales[[#This Row],[Date and Time]],"mmmm")</f>
        <v>February</v>
      </c>
    </row>
    <row r="4238" spans="1:14" x14ac:dyDescent="0.3">
      <c r="A4238" s="1" t="s">
        <v>7706</v>
      </c>
      <c r="B4238" s="2">
        <v>45315.143680555557</v>
      </c>
      <c r="C4238" s="1" t="s">
        <v>3311</v>
      </c>
      <c r="D4238" s="1" t="s">
        <v>2635</v>
      </c>
      <c r="E4238" s="1" t="s">
        <v>3471</v>
      </c>
      <c r="F4238" s="1" t="s">
        <v>3467</v>
      </c>
      <c r="G4238" s="1">
        <v>1036.6199999999999</v>
      </c>
      <c r="H4238" s="1">
        <v>3</v>
      </c>
      <c r="I4238" s="1">
        <f>Sales[[#This Row],[Selling Price]]*H4238</f>
        <v>3109.8599999999997</v>
      </c>
      <c r="J4238" s="1">
        <f>VLOOKUP(Sales[[#This Row],[Product ID]],Products[],4,0)</f>
        <v>961.88</v>
      </c>
      <c r="K4238" s="1">
        <f>Sales[[#This Row],[Total Sales]]-Sales[[#This Row],[Cost price]]</f>
        <v>2147.9799999999996</v>
      </c>
      <c r="L4238" s="1" t="str">
        <f>TEXT(Sales[[#This Row],[Date and Time]],"dddd")</f>
        <v>Wednesday</v>
      </c>
      <c r="M4238" s="1" t="str">
        <f>TEXT(Sales[[#This Row],[Date and Time]],"mm")</f>
        <v>01</v>
      </c>
      <c r="N4238" s="10" t="str">
        <f>TEXT(Sales[[#This Row],[Date and Time]],"mmmm")</f>
        <v>January</v>
      </c>
    </row>
    <row r="4239" spans="1:14" x14ac:dyDescent="0.3">
      <c r="A4239" s="1" t="s">
        <v>7707</v>
      </c>
      <c r="B4239" s="2">
        <v>45303.34511574074</v>
      </c>
      <c r="C4239" s="1" t="s">
        <v>3277</v>
      </c>
      <c r="D4239" s="1" t="s">
        <v>1578</v>
      </c>
      <c r="E4239" s="1" t="s">
        <v>3464</v>
      </c>
      <c r="F4239" s="1" t="s">
        <v>3462</v>
      </c>
      <c r="G4239" s="1">
        <v>1512.92</v>
      </c>
      <c r="H4239" s="1">
        <v>3</v>
      </c>
      <c r="I4239" s="1">
        <f>Sales[[#This Row],[Selling Price]]*H4239</f>
        <v>4538.76</v>
      </c>
      <c r="J4239" s="1">
        <f>VLOOKUP(Sales[[#This Row],[Product ID]],Products[],4,0)</f>
        <v>439.15</v>
      </c>
      <c r="K4239" s="1">
        <f>Sales[[#This Row],[Total Sales]]-Sales[[#This Row],[Cost price]]</f>
        <v>4099.6100000000006</v>
      </c>
      <c r="L4239" s="1" t="str">
        <f>TEXT(Sales[[#This Row],[Date and Time]],"dddd")</f>
        <v>Friday</v>
      </c>
      <c r="M4239" s="1" t="str">
        <f>TEXT(Sales[[#This Row],[Date and Time]],"mm")</f>
        <v>01</v>
      </c>
      <c r="N4239" s="10" t="str">
        <f>TEXT(Sales[[#This Row],[Date and Time]],"mmmm")</f>
        <v>January</v>
      </c>
    </row>
    <row r="4240" spans="1:14" x14ac:dyDescent="0.3">
      <c r="A4240" s="1" t="s">
        <v>7708</v>
      </c>
      <c r="B4240" s="2">
        <v>45293.785543981481</v>
      </c>
      <c r="C4240" s="1" t="s">
        <v>3338</v>
      </c>
      <c r="D4240" s="1" t="s">
        <v>1515</v>
      </c>
      <c r="E4240" s="1" t="s">
        <v>3479</v>
      </c>
      <c r="F4240" s="1" t="s">
        <v>3467</v>
      </c>
      <c r="G4240" s="1">
        <v>338.15</v>
      </c>
      <c r="H4240" s="1">
        <v>9</v>
      </c>
      <c r="I4240" s="1">
        <f>Sales[[#This Row],[Selling Price]]*H4240</f>
        <v>3043.35</v>
      </c>
      <c r="J4240" s="1">
        <f>VLOOKUP(Sales[[#This Row],[Product ID]],Products[],4,0)</f>
        <v>15.69</v>
      </c>
      <c r="K4240" s="1">
        <f>Sales[[#This Row],[Total Sales]]-Sales[[#This Row],[Cost price]]</f>
        <v>3027.66</v>
      </c>
      <c r="L4240" s="1" t="str">
        <f>TEXT(Sales[[#This Row],[Date and Time]],"dddd")</f>
        <v>Tuesday</v>
      </c>
      <c r="M4240" s="1" t="str">
        <f>TEXT(Sales[[#This Row],[Date and Time]],"mm")</f>
        <v>01</v>
      </c>
      <c r="N4240" s="10" t="str">
        <f>TEXT(Sales[[#This Row],[Date and Time]],"mmmm")</f>
        <v>January</v>
      </c>
    </row>
    <row r="4241" spans="1:14" x14ac:dyDescent="0.3">
      <c r="A4241" s="1" t="s">
        <v>7709</v>
      </c>
      <c r="B4241" s="2">
        <v>45292.493854166663</v>
      </c>
      <c r="C4241" s="1" t="s">
        <v>3273</v>
      </c>
      <c r="D4241" s="1" t="s">
        <v>3014</v>
      </c>
      <c r="E4241" s="1" t="s">
        <v>3471</v>
      </c>
      <c r="F4241" s="1" t="s">
        <v>3467</v>
      </c>
      <c r="G4241" s="1">
        <v>1393.73</v>
      </c>
      <c r="H4241" s="1">
        <v>10</v>
      </c>
      <c r="I4241" s="1">
        <f>Sales[[#This Row],[Selling Price]]*H4241</f>
        <v>13937.3</v>
      </c>
      <c r="J4241" s="1">
        <f>VLOOKUP(Sales[[#This Row],[Product ID]],Products[],4,0)</f>
        <v>963.58</v>
      </c>
      <c r="K4241" s="1">
        <f>Sales[[#This Row],[Total Sales]]-Sales[[#This Row],[Cost price]]</f>
        <v>12973.72</v>
      </c>
      <c r="L4241" s="1" t="str">
        <f>TEXT(Sales[[#This Row],[Date and Time]],"dddd")</f>
        <v>Monday</v>
      </c>
      <c r="M4241" s="1" t="str">
        <f>TEXT(Sales[[#This Row],[Date and Time]],"mm")</f>
        <v>01</v>
      </c>
      <c r="N4241" s="10" t="str">
        <f>TEXT(Sales[[#This Row],[Date and Time]],"mmmm")</f>
        <v>January</v>
      </c>
    </row>
    <row r="4242" spans="1:14" x14ac:dyDescent="0.3">
      <c r="A4242" s="1" t="s">
        <v>7710</v>
      </c>
      <c r="B4242" s="2">
        <v>45591.547037037039</v>
      </c>
      <c r="C4242" s="1" t="s">
        <v>3336</v>
      </c>
      <c r="D4242" s="1" t="s">
        <v>2073</v>
      </c>
      <c r="E4242" s="1" t="s">
        <v>3479</v>
      </c>
      <c r="F4242" s="1" t="s">
        <v>3476</v>
      </c>
      <c r="G4242" s="1">
        <v>1820.57</v>
      </c>
      <c r="H4242" s="1">
        <v>4</v>
      </c>
      <c r="I4242" s="1">
        <f>Sales[[#This Row],[Selling Price]]*H4242</f>
        <v>7282.28</v>
      </c>
      <c r="J4242" s="1">
        <f>VLOOKUP(Sales[[#This Row],[Product ID]],Products[],4,0)</f>
        <v>970.96</v>
      </c>
      <c r="K4242" s="1">
        <f>Sales[[#This Row],[Total Sales]]-Sales[[#This Row],[Cost price]]</f>
        <v>6311.32</v>
      </c>
      <c r="L4242" s="1" t="str">
        <f>TEXT(Sales[[#This Row],[Date and Time]],"dddd")</f>
        <v>Saturday</v>
      </c>
      <c r="M4242" s="1" t="str">
        <f>TEXT(Sales[[#This Row],[Date and Time]],"mm")</f>
        <v>10</v>
      </c>
      <c r="N4242" s="10" t="str">
        <f>TEXT(Sales[[#This Row],[Date and Time]],"mmmm")</f>
        <v>October</v>
      </c>
    </row>
    <row r="4243" spans="1:14" x14ac:dyDescent="0.3">
      <c r="A4243" s="1" t="s">
        <v>7711</v>
      </c>
      <c r="B4243" s="2">
        <v>45603.111388888887</v>
      </c>
      <c r="C4243" s="1" t="s">
        <v>3299</v>
      </c>
      <c r="D4243" s="1" t="s">
        <v>1834</v>
      </c>
      <c r="E4243" s="1" t="s">
        <v>3471</v>
      </c>
      <c r="F4243" s="1" t="s">
        <v>3462</v>
      </c>
      <c r="G4243" s="1">
        <v>1235.58</v>
      </c>
      <c r="H4243" s="1">
        <v>10</v>
      </c>
      <c r="I4243" s="1">
        <f>Sales[[#This Row],[Selling Price]]*H4243</f>
        <v>12355.8</v>
      </c>
      <c r="J4243" s="1">
        <f>VLOOKUP(Sales[[#This Row],[Product ID]],Products[],4,0)</f>
        <v>401.98</v>
      </c>
      <c r="K4243" s="1">
        <f>Sales[[#This Row],[Total Sales]]-Sales[[#This Row],[Cost price]]</f>
        <v>11953.82</v>
      </c>
      <c r="L4243" s="1" t="str">
        <f>TEXT(Sales[[#This Row],[Date and Time]],"dddd")</f>
        <v>Thursday</v>
      </c>
      <c r="M4243" s="1" t="str">
        <f>TEXT(Sales[[#This Row],[Date and Time]],"mm")</f>
        <v>11</v>
      </c>
      <c r="N4243" s="10" t="str">
        <f>TEXT(Sales[[#This Row],[Date and Time]],"mmmm")</f>
        <v>November</v>
      </c>
    </row>
    <row r="4244" spans="1:14" x14ac:dyDescent="0.3">
      <c r="A4244" s="1" t="s">
        <v>7712</v>
      </c>
      <c r="B4244" s="2">
        <v>45410.275057870371</v>
      </c>
      <c r="C4244" s="1" t="s">
        <v>3342</v>
      </c>
      <c r="D4244" s="1" t="s">
        <v>765</v>
      </c>
      <c r="E4244" s="1" t="s">
        <v>3461</v>
      </c>
      <c r="F4244" s="1" t="s">
        <v>3476</v>
      </c>
      <c r="G4244" s="1">
        <v>1087.74</v>
      </c>
      <c r="H4244" s="1">
        <v>1</v>
      </c>
      <c r="I4244" s="1">
        <f>Sales[[#This Row],[Selling Price]]*H4244</f>
        <v>1087.74</v>
      </c>
      <c r="J4244" s="1">
        <f>VLOOKUP(Sales[[#This Row],[Product ID]],Products[],4,0)</f>
        <v>961.3</v>
      </c>
      <c r="K4244" s="1">
        <f>Sales[[#This Row],[Total Sales]]-Sales[[#This Row],[Cost price]]</f>
        <v>126.44000000000005</v>
      </c>
      <c r="L4244" s="1" t="str">
        <f>TEXT(Sales[[#This Row],[Date and Time]],"dddd")</f>
        <v>Sunday</v>
      </c>
      <c r="M4244" s="1" t="str">
        <f>TEXT(Sales[[#This Row],[Date and Time]],"mm")</f>
        <v>04</v>
      </c>
      <c r="N4244" s="10" t="str">
        <f>TEXT(Sales[[#This Row],[Date and Time]],"mmmm")</f>
        <v>April</v>
      </c>
    </row>
    <row r="4245" spans="1:14" x14ac:dyDescent="0.3">
      <c r="A4245" s="1" t="s">
        <v>7713</v>
      </c>
      <c r="B4245" s="2">
        <v>45335.206550925926</v>
      </c>
      <c r="C4245" s="1" t="s">
        <v>3351</v>
      </c>
      <c r="D4245" s="1" t="s">
        <v>1306</v>
      </c>
      <c r="E4245" s="1" t="s">
        <v>3471</v>
      </c>
      <c r="F4245" s="1" t="s">
        <v>3467</v>
      </c>
      <c r="G4245" s="1">
        <v>29.08</v>
      </c>
      <c r="H4245" s="1">
        <v>7</v>
      </c>
      <c r="I4245" s="1">
        <f>Sales[[#This Row],[Selling Price]]*H4245</f>
        <v>203.56</v>
      </c>
      <c r="J4245" s="1">
        <f>VLOOKUP(Sales[[#This Row],[Product ID]],Products[],4,0)</f>
        <v>643.29</v>
      </c>
      <c r="K4245" s="1">
        <f>Sales[[#This Row],[Total Sales]]-Sales[[#This Row],[Cost price]]</f>
        <v>-439.72999999999996</v>
      </c>
      <c r="L4245" s="1" t="str">
        <f>TEXT(Sales[[#This Row],[Date and Time]],"dddd")</f>
        <v>Tuesday</v>
      </c>
      <c r="M4245" s="1" t="str">
        <f>TEXT(Sales[[#This Row],[Date and Time]],"mm")</f>
        <v>02</v>
      </c>
      <c r="N4245" s="10" t="str">
        <f>TEXT(Sales[[#This Row],[Date and Time]],"mmmm")</f>
        <v>February</v>
      </c>
    </row>
    <row r="4246" spans="1:14" x14ac:dyDescent="0.3">
      <c r="A4246" s="1" t="s">
        <v>7714</v>
      </c>
      <c r="B4246" s="2">
        <v>45408.047129629631</v>
      </c>
      <c r="C4246" s="1" t="s">
        <v>3310</v>
      </c>
      <c r="D4246" s="1" t="s">
        <v>2837</v>
      </c>
      <c r="E4246" s="1" t="s">
        <v>3471</v>
      </c>
      <c r="F4246" s="1" t="s">
        <v>3462</v>
      </c>
      <c r="G4246" s="1">
        <v>859.92</v>
      </c>
      <c r="H4246" s="1">
        <v>9</v>
      </c>
      <c r="I4246" s="1">
        <f>Sales[[#This Row],[Selling Price]]*H4246</f>
        <v>7739.28</v>
      </c>
      <c r="J4246" s="1">
        <f>VLOOKUP(Sales[[#This Row],[Product ID]],Products[],4,0)</f>
        <v>297.7</v>
      </c>
      <c r="K4246" s="1">
        <f>Sales[[#This Row],[Total Sales]]-Sales[[#This Row],[Cost price]]</f>
        <v>7441.58</v>
      </c>
      <c r="L4246" s="1" t="str">
        <f>TEXT(Sales[[#This Row],[Date and Time]],"dddd")</f>
        <v>Friday</v>
      </c>
      <c r="M4246" s="1" t="str">
        <f>TEXT(Sales[[#This Row],[Date and Time]],"mm")</f>
        <v>04</v>
      </c>
      <c r="N4246" s="10" t="str">
        <f>TEXT(Sales[[#This Row],[Date and Time]],"mmmm")</f>
        <v>April</v>
      </c>
    </row>
    <row r="4247" spans="1:14" x14ac:dyDescent="0.3">
      <c r="A4247" s="1" t="s">
        <v>7715</v>
      </c>
      <c r="B4247" s="2">
        <v>45442.396736111114</v>
      </c>
      <c r="C4247" s="1" t="s">
        <v>3340</v>
      </c>
      <c r="D4247" s="1" t="s">
        <v>2506</v>
      </c>
      <c r="E4247" s="1" t="s">
        <v>3479</v>
      </c>
      <c r="F4247" s="1" t="s">
        <v>3467</v>
      </c>
      <c r="G4247" s="1">
        <v>291.47000000000003</v>
      </c>
      <c r="H4247" s="1">
        <v>4</v>
      </c>
      <c r="I4247" s="1">
        <f>Sales[[#This Row],[Selling Price]]*H4247</f>
        <v>1165.8800000000001</v>
      </c>
      <c r="J4247" s="1">
        <f>VLOOKUP(Sales[[#This Row],[Product ID]],Products[],4,0)</f>
        <v>834.4</v>
      </c>
      <c r="K4247" s="1">
        <f>Sales[[#This Row],[Total Sales]]-Sales[[#This Row],[Cost price]]</f>
        <v>331.48000000000013</v>
      </c>
      <c r="L4247" s="1" t="str">
        <f>TEXT(Sales[[#This Row],[Date and Time]],"dddd")</f>
        <v>Thursday</v>
      </c>
      <c r="M4247" s="1" t="str">
        <f>TEXT(Sales[[#This Row],[Date and Time]],"mm")</f>
        <v>05</v>
      </c>
      <c r="N4247" s="10" t="str">
        <f>TEXT(Sales[[#This Row],[Date and Time]],"mmmm")</f>
        <v>May</v>
      </c>
    </row>
    <row r="4248" spans="1:14" x14ac:dyDescent="0.3">
      <c r="A4248" s="1" t="s">
        <v>7716</v>
      </c>
      <c r="B4248" s="2">
        <v>45298.432060185187</v>
      </c>
      <c r="C4248" s="1" t="s">
        <v>3298</v>
      </c>
      <c r="D4248" s="1" t="s">
        <v>1619</v>
      </c>
      <c r="E4248" s="1" t="s">
        <v>3466</v>
      </c>
      <c r="F4248" s="1" t="s">
        <v>3469</v>
      </c>
      <c r="G4248" s="1">
        <v>756.28</v>
      </c>
      <c r="H4248" s="1">
        <v>4</v>
      </c>
      <c r="I4248" s="1">
        <f>Sales[[#This Row],[Selling Price]]*H4248</f>
        <v>3025.12</v>
      </c>
      <c r="J4248" s="1">
        <f>VLOOKUP(Sales[[#This Row],[Product ID]],Products[],4,0)</f>
        <v>965.14</v>
      </c>
      <c r="K4248" s="1">
        <f>Sales[[#This Row],[Total Sales]]-Sales[[#This Row],[Cost price]]</f>
        <v>2059.98</v>
      </c>
      <c r="L4248" s="1" t="str">
        <f>TEXT(Sales[[#This Row],[Date and Time]],"dddd")</f>
        <v>Sunday</v>
      </c>
      <c r="M4248" s="1" t="str">
        <f>TEXT(Sales[[#This Row],[Date and Time]],"mm")</f>
        <v>01</v>
      </c>
      <c r="N4248" s="10" t="str">
        <f>TEXT(Sales[[#This Row],[Date and Time]],"mmmm")</f>
        <v>January</v>
      </c>
    </row>
    <row r="4249" spans="1:14" x14ac:dyDescent="0.3">
      <c r="A4249" s="1" t="s">
        <v>7717</v>
      </c>
      <c r="B4249" s="2">
        <v>45404.986307870371</v>
      </c>
      <c r="C4249" s="1" t="s">
        <v>3419</v>
      </c>
      <c r="D4249" s="1" t="s">
        <v>2010</v>
      </c>
      <c r="E4249" s="1" t="s">
        <v>3466</v>
      </c>
      <c r="F4249" s="1" t="s">
        <v>3462</v>
      </c>
      <c r="G4249" s="1">
        <v>274.3</v>
      </c>
      <c r="H4249" s="1">
        <v>3</v>
      </c>
      <c r="I4249" s="1">
        <f>Sales[[#This Row],[Selling Price]]*H4249</f>
        <v>822.90000000000009</v>
      </c>
      <c r="J4249" s="1">
        <f>VLOOKUP(Sales[[#This Row],[Product ID]],Products[],4,0)</f>
        <v>925.33</v>
      </c>
      <c r="K4249" s="1">
        <f>Sales[[#This Row],[Total Sales]]-Sales[[#This Row],[Cost price]]</f>
        <v>-102.42999999999995</v>
      </c>
      <c r="L4249" s="1" t="str">
        <f>TEXT(Sales[[#This Row],[Date and Time]],"dddd")</f>
        <v>Monday</v>
      </c>
      <c r="M4249" s="1" t="str">
        <f>TEXT(Sales[[#This Row],[Date and Time]],"mm")</f>
        <v>04</v>
      </c>
      <c r="N4249" s="10" t="str">
        <f>TEXT(Sales[[#This Row],[Date and Time]],"mmmm")</f>
        <v>April</v>
      </c>
    </row>
    <row r="4250" spans="1:14" x14ac:dyDescent="0.3">
      <c r="A4250" s="1" t="s">
        <v>7718</v>
      </c>
      <c r="B4250" s="2">
        <v>45376.968217592592</v>
      </c>
      <c r="C4250" s="1" t="s">
        <v>3408</v>
      </c>
      <c r="D4250" s="1" t="s">
        <v>2337</v>
      </c>
      <c r="E4250" s="1" t="s">
        <v>3464</v>
      </c>
      <c r="F4250" s="1" t="s">
        <v>3469</v>
      </c>
      <c r="G4250" s="1">
        <v>362.87</v>
      </c>
      <c r="H4250" s="1">
        <v>1</v>
      </c>
      <c r="I4250" s="1">
        <f>Sales[[#This Row],[Selling Price]]*H4250</f>
        <v>362.87</v>
      </c>
      <c r="J4250" s="1">
        <f>VLOOKUP(Sales[[#This Row],[Product ID]],Products[],4,0)</f>
        <v>28.84</v>
      </c>
      <c r="K4250" s="1">
        <f>Sales[[#This Row],[Total Sales]]-Sales[[#This Row],[Cost price]]</f>
        <v>334.03000000000003</v>
      </c>
      <c r="L4250" s="1" t="str">
        <f>TEXT(Sales[[#This Row],[Date and Time]],"dddd")</f>
        <v>Monday</v>
      </c>
      <c r="M4250" s="1" t="str">
        <f>TEXT(Sales[[#This Row],[Date and Time]],"mm")</f>
        <v>03</v>
      </c>
      <c r="N4250" s="10" t="str">
        <f>TEXT(Sales[[#This Row],[Date and Time]],"mmmm")</f>
        <v>March</v>
      </c>
    </row>
    <row r="4251" spans="1:14" x14ac:dyDescent="0.3">
      <c r="A4251" s="1" t="s">
        <v>7719</v>
      </c>
      <c r="B4251" s="2">
        <v>45450.533333333333</v>
      </c>
      <c r="C4251" s="1" t="s">
        <v>3451</v>
      </c>
      <c r="D4251" s="1" t="s">
        <v>1638</v>
      </c>
      <c r="E4251" s="1" t="s">
        <v>3479</v>
      </c>
      <c r="F4251" s="1" t="s">
        <v>3472</v>
      </c>
      <c r="G4251" s="1">
        <v>1602.87</v>
      </c>
      <c r="H4251" s="1">
        <v>4</v>
      </c>
      <c r="I4251" s="1">
        <f>Sales[[#This Row],[Selling Price]]*H4251</f>
        <v>6411.48</v>
      </c>
      <c r="J4251" s="1">
        <f>VLOOKUP(Sales[[#This Row],[Product ID]],Products[],4,0)</f>
        <v>565.99</v>
      </c>
      <c r="K4251" s="1">
        <f>Sales[[#This Row],[Total Sales]]-Sales[[#This Row],[Cost price]]</f>
        <v>5845.49</v>
      </c>
      <c r="L4251" s="1" t="str">
        <f>TEXT(Sales[[#This Row],[Date and Time]],"dddd")</f>
        <v>Friday</v>
      </c>
      <c r="M4251" s="1" t="str">
        <f>TEXT(Sales[[#This Row],[Date and Time]],"mm")</f>
        <v>06</v>
      </c>
      <c r="N4251" s="10" t="str">
        <f>TEXT(Sales[[#This Row],[Date and Time]],"mmmm")</f>
        <v>June</v>
      </c>
    </row>
    <row r="4252" spans="1:14" x14ac:dyDescent="0.3">
      <c r="A4252" s="1" t="s">
        <v>7720</v>
      </c>
      <c r="B4252" s="2">
        <v>45384.023680555554</v>
      </c>
      <c r="C4252" s="1" t="s">
        <v>3364</v>
      </c>
      <c r="D4252" s="1" t="s">
        <v>2831</v>
      </c>
      <c r="E4252" s="1" t="s">
        <v>3471</v>
      </c>
      <c r="F4252" s="1" t="s">
        <v>3469</v>
      </c>
      <c r="G4252" s="1">
        <v>243.17</v>
      </c>
      <c r="H4252" s="1">
        <v>7</v>
      </c>
      <c r="I4252" s="1">
        <f>Sales[[#This Row],[Selling Price]]*H4252</f>
        <v>1702.1899999999998</v>
      </c>
      <c r="J4252" s="1">
        <f>VLOOKUP(Sales[[#This Row],[Product ID]],Products[],4,0)</f>
        <v>771.88</v>
      </c>
      <c r="K4252" s="1">
        <f>Sales[[#This Row],[Total Sales]]-Sales[[#This Row],[Cost price]]</f>
        <v>930.30999999999983</v>
      </c>
      <c r="L4252" s="1" t="str">
        <f>TEXT(Sales[[#This Row],[Date and Time]],"dddd")</f>
        <v>Tuesday</v>
      </c>
      <c r="M4252" s="1" t="str">
        <f>TEXT(Sales[[#This Row],[Date and Time]],"mm")</f>
        <v>04</v>
      </c>
      <c r="N4252" s="10" t="str">
        <f>TEXT(Sales[[#This Row],[Date and Time]],"mmmm")</f>
        <v>April</v>
      </c>
    </row>
    <row r="4253" spans="1:14" x14ac:dyDescent="0.3">
      <c r="A4253" s="1" t="s">
        <v>7721</v>
      </c>
      <c r="B4253" s="2">
        <v>45402.861504629633</v>
      </c>
      <c r="C4253" s="1" t="s">
        <v>3338</v>
      </c>
      <c r="D4253" s="1" t="s">
        <v>230</v>
      </c>
      <c r="E4253" s="1" t="s">
        <v>3464</v>
      </c>
      <c r="F4253" s="1" t="s">
        <v>3476</v>
      </c>
      <c r="G4253" s="1">
        <v>1310.44</v>
      </c>
      <c r="H4253" s="1">
        <v>6</v>
      </c>
      <c r="I4253" s="1">
        <f>Sales[[#This Row],[Selling Price]]*H4253</f>
        <v>7862.64</v>
      </c>
      <c r="J4253" s="1">
        <f>VLOOKUP(Sales[[#This Row],[Product ID]],Products[],4,0)</f>
        <v>15.69</v>
      </c>
      <c r="K4253" s="1">
        <f>Sales[[#This Row],[Total Sales]]-Sales[[#This Row],[Cost price]]</f>
        <v>7846.9500000000007</v>
      </c>
      <c r="L4253" s="1" t="str">
        <f>TEXT(Sales[[#This Row],[Date and Time]],"dddd")</f>
        <v>Saturday</v>
      </c>
      <c r="M4253" s="1" t="str">
        <f>TEXT(Sales[[#This Row],[Date and Time]],"mm")</f>
        <v>04</v>
      </c>
      <c r="N4253" s="10" t="str">
        <f>TEXT(Sales[[#This Row],[Date and Time]],"mmmm")</f>
        <v>April</v>
      </c>
    </row>
    <row r="4254" spans="1:14" x14ac:dyDescent="0.3">
      <c r="A4254" s="1" t="s">
        <v>7722</v>
      </c>
      <c r="B4254" s="2">
        <v>45590.129166666666</v>
      </c>
      <c r="C4254" s="1" t="s">
        <v>3294</v>
      </c>
      <c r="D4254" s="1" t="s">
        <v>2031</v>
      </c>
      <c r="E4254" s="1" t="s">
        <v>3464</v>
      </c>
      <c r="F4254" s="1" t="s">
        <v>3476</v>
      </c>
      <c r="G4254" s="1">
        <v>1096.42</v>
      </c>
      <c r="H4254" s="1">
        <v>2</v>
      </c>
      <c r="I4254" s="1">
        <f>Sales[[#This Row],[Selling Price]]*H4254</f>
        <v>2192.84</v>
      </c>
      <c r="J4254" s="1">
        <f>VLOOKUP(Sales[[#This Row],[Product ID]],Products[],4,0)</f>
        <v>609.70000000000005</v>
      </c>
      <c r="K4254" s="1">
        <f>Sales[[#This Row],[Total Sales]]-Sales[[#This Row],[Cost price]]</f>
        <v>1583.14</v>
      </c>
      <c r="L4254" s="1" t="str">
        <f>TEXT(Sales[[#This Row],[Date and Time]],"dddd")</f>
        <v>Friday</v>
      </c>
      <c r="M4254" s="1" t="str">
        <f>TEXT(Sales[[#This Row],[Date and Time]],"mm")</f>
        <v>10</v>
      </c>
      <c r="N4254" s="10" t="str">
        <f>TEXT(Sales[[#This Row],[Date and Time]],"mmmm")</f>
        <v>October</v>
      </c>
    </row>
    <row r="4255" spans="1:14" x14ac:dyDescent="0.3">
      <c r="A4255" s="1" t="s">
        <v>7723</v>
      </c>
      <c r="B4255" s="2">
        <v>45379.172037037039</v>
      </c>
      <c r="C4255" s="1" t="s">
        <v>3302</v>
      </c>
      <c r="D4255" s="1" t="s">
        <v>2730</v>
      </c>
      <c r="E4255" s="1" t="s">
        <v>3461</v>
      </c>
      <c r="F4255" s="1" t="s">
        <v>3476</v>
      </c>
      <c r="G4255" s="1">
        <v>255.47</v>
      </c>
      <c r="H4255" s="1">
        <v>8</v>
      </c>
      <c r="I4255" s="1">
        <f>Sales[[#This Row],[Selling Price]]*H4255</f>
        <v>2043.76</v>
      </c>
      <c r="J4255" s="1">
        <f>VLOOKUP(Sales[[#This Row],[Product ID]],Products[],4,0)</f>
        <v>71.47</v>
      </c>
      <c r="K4255" s="1">
        <f>Sales[[#This Row],[Total Sales]]-Sales[[#This Row],[Cost price]]</f>
        <v>1972.29</v>
      </c>
      <c r="L4255" s="1" t="str">
        <f>TEXT(Sales[[#This Row],[Date and Time]],"dddd")</f>
        <v>Thursday</v>
      </c>
      <c r="M4255" s="1" t="str">
        <f>TEXT(Sales[[#This Row],[Date and Time]],"mm")</f>
        <v>03</v>
      </c>
      <c r="N4255" s="10" t="str">
        <f>TEXT(Sales[[#This Row],[Date and Time]],"mmmm")</f>
        <v>March</v>
      </c>
    </row>
    <row r="4256" spans="1:14" x14ac:dyDescent="0.3">
      <c r="A4256" s="1" t="s">
        <v>7724</v>
      </c>
      <c r="B4256" s="2">
        <v>45436.022349537037</v>
      </c>
      <c r="C4256" s="1" t="s">
        <v>3319</v>
      </c>
      <c r="D4256" s="1" t="s">
        <v>126</v>
      </c>
      <c r="E4256" s="1" t="s">
        <v>3479</v>
      </c>
      <c r="F4256" s="1" t="s">
        <v>3469</v>
      </c>
      <c r="G4256" s="1">
        <v>1377.57</v>
      </c>
      <c r="H4256" s="1">
        <v>5</v>
      </c>
      <c r="I4256" s="1">
        <f>Sales[[#This Row],[Selling Price]]*H4256</f>
        <v>6887.8499999999995</v>
      </c>
      <c r="J4256" s="1">
        <f>VLOOKUP(Sales[[#This Row],[Product ID]],Products[],4,0)</f>
        <v>704.91</v>
      </c>
      <c r="K4256" s="1">
        <f>Sales[[#This Row],[Total Sales]]-Sales[[#This Row],[Cost price]]</f>
        <v>6182.94</v>
      </c>
      <c r="L4256" s="1" t="str">
        <f>TEXT(Sales[[#This Row],[Date and Time]],"dddd")</f>
        <v>Friday</v>
      </c>
      <c r="M4256" s="1" t="str">
        <f>TEXT(Sales[[#This Row],[Date and Time]],"mm")</f>
        <v>05</v>
      </c>
      <c r="N4256" s="10" t="str">
        <f>TEXT(Sales[[#This Row],[Date and Time]],"mmmm")</f>
        <v>May</v>
      </c>
    </row>
    <row r="4257" spans="1:14" x14ac:dyDescent="0.3">
      <c r="A4257" s="1" t="s">
        <v>7725</v>
      </c>
      <c r="B4257" s="2">
        <v>45441.554780092592</v>
      </c>
      <c r="C4257" s="1" t="s">
        <v>3406</v>
      </c>
      <c r="D4257" s="1" t="s">
        <v>1644</v>
      </c>
      <c r="E4257" s="1" t="s">
        <v>3464</v>
      </c>
      <c r="F4257" s="1" t="s">
        <v>3462</v>
      </c>
      <c r="G4257" s="1">
        <v>1784.64</v>
      </c>
      <c r="H4257" s="1">
        <v>9</v>
      </c>
      <c r="I4257" s="1">
        <f>Sales[[#This Row],[Selling Price]]*H4257</f>
        <v>16061.76</v>
      </c>
      <c r="J4257" s="1">
        <f>VLOOKUP(Sales[[#This Row],[Product ID]],Products[],4,0)</f>
        <v>585.16999999999996</v>
      </c>
      <c r="K4257" s="1">
        <f>Sales[[#This Row],[Total Sales]]-Sales[[#This Row],[Cost price]]</f>
        <v>15476.59</v>
      </c>
      <c r="L4257" s="1" t="str">
        <f>TEXT(Sales[[#This Row],[Date and Time]],"dddd")</f>
        <v>Wednesday</v>
      </c>
      <c r="M4257" s="1" t="str">
        <f>TEXT(Sales[[#This Row],[Date and Time]],"mm")</f>
        <v>05</v>
      </c>
      <c r="N4257" s="10" t="str">
        <f>TEXT(Sales[[#This Row],[Date and Time]],"mmmm")</f>
        <v>May</v>
      </c>
    </row>
    <row r="4258" spans="1:14" x14ac:dyDescent="0.3">
      <c r="A4258" s="1" t="s">
        <v>7726</v>
      </c>
      <c r="B4258" s="2">
        <v>45351.260717592595</v>
      </c>
      <c r="C4258" s="1" t="s">
        <v>3322</v>
      </c>
      <c r="D4258" s="1" t="s">
        <v>594</v>
      </c>
      <c r="E4258" s="1" t="s">
        <v>3471</v>
      </c>
      <c r="F4258" s="1" t="s">
        <v>3462</v>
      </c>
      <c r="G4258" s="1">
        <v>164.72</v>
      </c>
      <c r="H4258" s="1">
        <v>6</v>
      </c>
      <c r="I4258" s="1">
        <f>Sales[[#This Row],[Selling Price]]*H4258</f>
        <v>988.31999999999994</v>
      </c>
      <c r="J4258" s="1">
        <f>VLOOKUP(Sales[[#This Row],[Product ID]],Products[],4,0)</f>
        <v>35.22</v>
      </c>
      <c r="K4258" s="1">
        <f>Sales[[#This Row],[Total Sales]]-Sales[[#This Row],[Cost price]]</f>
        <v>953.09999999999991</v>
      </c>
      <c r="L4258" s="1" t="str">
        <f>TEXT(Sales[[#This Row],[Date and Time]],"dddd")</f>
        <v>Thursday</v>
      </c>
      <c r="M4258" s="1" t="str">
        <f>TEXT(Sales[[#This Row],[Date and Time]],"mm")</f>
        <v>02</v>
      </c>
      <c r="N4258" s="10" t="str">
        <f>TEXT(Sales[[#This Row],[Date and Time]],"mmmm")</f>
        <v>February</v>
      </c>
    </row>
    <row r="4259" spans="1:14" x14ac:dyDescent="0.3">
      <c r="A4259" s="1" t="s">
        <v>7727</v>
      </c>
      <c r="B4259" s="2">
        <v>45572.869583333333</v>
      </c>
      <c r="C4259" s="1" t="s">
        <v>3241</v>
      </c>
      <c r="D4259" s="1" t="s">
        <v>956</v>
      </c>
      <c r="E4259" s="1" t="s">
        <v>3479</v>
      </c>
      <c r="F4259" s="1" t="s">
        <v>3472</v>
      </c>
      <c r="G4259" s="1">
        <v>1164.43</v>
      </c>
      <c r="H4259" s="1">
        <v>3</v>
      </c>
      <c r="I4259" s="1">
        <f>Sales[[#This Row],[Selling Price]]*H4259</f>
        <v>3493.29</v>
      </c>
      <c r="J4259" s="1">
        <f>VLOOKUP(Sales[[#This Row],[Product ID]],Products[],4,0)</f>
        <v>595.51</v>
      </c>
      <c r="K4259" s="1">
        <f>Sales[[#This Row],[Total Sales]]-Sales[[#This Row],[Cost price]]</f>
        <v>2897.7799999999997</v>
      </c>
      <c r="L4259" s="1" t="str">
        <f>TEXT(Sales[[#This Row],[Date and Time]],"dddd")</f>
        <v>Monday</v>
      </c>
      <c r="M4259" s="1" t="str">
        <f>TEXT(Sales[[#This Row],[Date and Time]],"mm")</f>
        <v>10</v>
      </c>
      <c r="N4259" s="10" t="str">
        <f>TEXT(Sales[[#This Row],[Date and Time]],"mmmm")</f>
        <v>October</v>
      </c>
    </row>
    <row r="4260" spans="1:14" x14ac:dyDescent="0.3">
      <c r="A4260" s="1" t="s">
        <v>7728</v>
      </c>
      <c r="B4260" s="2">
        <v>45511.8200462963</v>
      </c>
      <c r="C4260" s="1" t="s">
        <v>3293</v>
      </c>
      <c r="D4260" s="1" t="s">
        <v>895</v>
      </c>
      <c r="E4260" s="1" t="s">
        <v>3466</v>
      </c>
      <c r="F4260" s="1" t="s">
        <v>3476</v>
      </c>
      <c r="G4260" s="1">
        <v>26.79</v>
      </c>
      <c r="H4260" s="1">
        <v>8</v>
      </c>
      <c r="I4260" s="1">
        <f>Sales[[#This Row],[Selling Price]]*H4260</f>
        <v>214.32</v>
      </c>
      <c r="J4260" s="1">
        <f>VLOOKUP(Sales[[#This Row],[Product ID]],Products[],4,0)</f>
        <v>174.99</v>
      </c>
      <c r="K4260" s="1">
        <f>Sales[[#This Row],[Total Sales]]-Sales[[#This Row],[Cost price]]</f>
        <v>39.329999999999984</v>
      </c>
      <c r="L4260" s="1" t="str">
        <f>TEXT(Sales[[#This Row],[Date and Time]],"dddd")</f>
        <v>Wednesday</v>
      </c>
      <c r="M4260" s="1" t="str">
        <f>TEXT(Sales[[#This Row],[Date and Time]],"mm")</f>
        <v>08</v>
      </c>
      <c r="N4260" s="10" t="str">
        <f>TEXT(Sales[[#This Row],[Date and Time]],"mmmm")</f>
        <v>August</v>
      </c>
    </row>
    <row r="4261" spans="1:14" x14ac:dyDescent="0.3">
      <c r="A4261" s="1" t="s">
        <v>7729</v>
      </c>
      <c r="B4261" s="2">
        <v>45574.349421296298</v>
      </c>
      <c r="C4261" s="1" t="s">
        <v>3436</v>
      </c>
      <c r="D4261" s="1" t="s">
        <v>1176</v>
      </c>
      <c r="E4261" s="1" t="s">
        <v>3466</v>
      </c>
      <c r="F4261" s="1" t="s">
        <v>3476</v>
      </c>
      <c r="G4261" s="1">
        <v>1951.15</v>
      </c>
      <c r="H4261" s="1">
        <v>2</v>
      </c>
      <c r="I4261" s="1">
        <f>Sales[[#This Row],[Selling Price]]*H4261</f>
        <v>3902.3</v>
      </c>
      <c r="J4261" s="1">
        <f>VLOOKUP(Sales[[#This Row],[Product ID]],Products[],4,0)</f>
        <v>839.9</v>
      </c>
      <c r="K4261" s="1">
        <f>Sales[[#This Row],[Total Sales]]-Sales[[#This Row],[Cost price]]</f>
        <v>3062.4</v>
      </c>
      <c r="L4261" s="1" t="str">
        <f>TEXT(Sales[[#This Row],[Date and Time]],"dddd")</f>
        <v>Wednesday</v>
      </c>
      <c r="M4261" s="1" t="str">
        <f>TEXT(Sales[[#This Row],[Date and Time]],"mm")</f>
        <v>10</v>
      </c>
      <c r="N4261" s="10" t="str">
        <f>TEXT(Sales[[#This Row],[Date and Time]],"mmmm")</f>
        <v>October</v>
      </c>
    </row>
    <row r="4262" spans="1:14" x14ac:dyDescent="0.3">
      <c r="A4262" s="1" t="s">
        <v>7730</v>
      </c>
      <c r="B4262" s="2">
        <v>45382.487372685187</v>
      </c>
      <c r="C4262" s="1" t="s">
        <v>3344</v>
      </c>
      <c r="D4262" s="1" t="s">
        <v>2644</v>
      </c>
      <c r="E4262" s="1" t="s">
        <v>3479</v>
      </c>
      <c r="F4262" s="1" t="s">
        <v>3467</v>
      </c>
      <c r="G4262" s="1">
        <v>854.77</v>
      </c>
      <c r="H4262" s="1">
        <v>3</v>
      </c>
      <c r="I4262" s="1">
        <f>Sales[[#This Row],[Selling Price]]*H4262</f>
        <v>2564.31</v>
      </c>
      <c r="J4262" s="1">
        <f>VLOOKUP(Sales[[#This Row],[Product ID]],Products[],4,0)</f>
        <v>814.84</v>
      </c>
      <c r="K4262" s="1">
        <f>Sales[[#This Row],[Total Sales]]-Sales[[#This Row],[Cost price]]</f>
        <v>1749.4699999999998</v>
      </c>
      <c r="L4262" s="1" t="str">
        <f>TEXT(Sales[[#This Row],[Date and Time]],"dddd")</f>
        <v>Sunday</v>
      </c>
      <c r="M4262" s="1" t="str">
        <f>TEXT(Sales[[#This Row],[Date and Time]],"mm")</f>
        <v>03</v>
      </c>
      <c r="N4262" s="10" t="str">
        <f>TEXT(Sales[[#This Row],[Date and Time]],"mmmm")</f>
        <v>March</v>
      </c>
    </row>
    <row r="4263" spans="1:14" x14ac:dyDescent="0.3">
      <c r="A4263" s="1" t="s">
        <v>7731</v>
      </c>
      <c r="B4263" s="2">
        <v>45605.752974537034</v>
      </c>
      <c r="C4263" s="1" t="s">
        <v>3290</v>
      </c>
      <c r="D4263" s="1" t="s">
        <v>1393</v>
      </c>
      <c r="E4263" s="1" t="s">
        <v>3479</v>
      </c>
      <c r="F4263" s="1" t="s">
        <v>3467</v>
      </c>
      <c r="G4263" s="1">
        <v>511.52</v>
      </c>
      <c r="H4263" s="1">
        <v>8</v>
      </c>
      <c r="I4263" s="1">
        <f>Sales[[#This Row],[Selling Price]]*H4263</f>
        <v>4092.16</v>
      </c>
      <c r="J4263" s="1">
        <f>VLOOKUP(Sales[[#This Row],[Product ID]],Products[],4,0)</f>
        <v>786.45</v>
      </c>
      <c r="K4263" s="1">
        <f>Sales[[#This Row],[Total Sales]]-Sales[[#This Row],[Cost price]]</f>
        <v>3305.71</v>
      </c>
      <c r="L4263" s="1" t="str">
        <f>TEXT(Sales[[#This Row],[Date and Time]],"dddd")</f>
        <v>Saturday</v>
      </c>
      <c r="M4263" s="1" t="str">
        <f>TEXT(Sales[[#This Row],[Date and Time]],"mm")</f>
        <v>11</v>
      </c>
      <c r="N4263" s="10" t="str">
        <f>TEXT(Sales[[#This Row],[Date and Time]],"mmmm")</f>
        <v>November</v>
      </c>
    </row>
    <row r="4264" spans="1:14" x14ac:dyDescent="0.3">
      <c r="A4264" s="1" t="s">
        <v>7732</v>
      </c>
      <c r="B4264" s="2">
        <v>45480.788877314815</v>
      </c>
      <c r="C4264" s="1" t="s">
        <v>3396</v>
      </c>
      <c r="D4264" s="1" t="s">
        <v>3175</v>
      </c>
      <c r="E4264" s="1" t="s">
        <v>3461</v>
      </c>
      <c r="F4264" s="1" t="s">
        <v>3467</v>
      </c>
      <c r="G4264" s="1">
        <v>1620.01</v>
      </c>
      <c r="H4264" s="1">
        <v>1</v>
      </c>
      <c r="I4264" s="1">
        <f>Sales[[#This Row],[Selling Price]]*H4264</f>
        <v>1620.01</v>
      </c>
      <c r="J4264" s="1">
        <f>VLOOKUP(Sales[[#This Row],[Product ID]],Products[],4,0)</f>
        <v>570.6</v>
      </c>
      <c r="K4264" s="1">
        <f>Sales[[#This Row],[Total Sales]]-Sales[[#This Row],[Cost price]]</f>
        <v>1049.4099999999999</v>
      </c>
      <c r="L4264" s="1" t="str">
        <f>TEXT(Sales[[#This Row],[Date and Time]],"dddd")</f>
        <v>Sunday</v>
      </c>
      <c r="M4264" s="1" t="str">
        <f>TEXT(Sales[[#This Row],[Date and Time]],"mm")</f>
        <v>07</v>
      </c>
      <c r="N4264" s="10" t="str">
        <f>TEXT(Sales[[#This Row],[Date and Time]],"mmmm")</f>
        <v>July</v>
      </c>
    </row>
    <row r="4265" spans="1:14" x14ac:dyDescent="0.3">
      <c r="A4265" s="1" t="s">
        <v>7733</v>
      </c>
      <c r="B4265" s="2">
        <v>45459.422384259262</v>
      </c>
      <c r="C4265" s="1" t="s">
        <v>3393</v>
      </c>
      <c r="D4265" s="1" t="s">
        <v>2813</v>
      </c>
      <c r="E4265" s="1" t="s">
        <v>3466</v>
      </c>
      <c r="F4265" s="1" t="s">
        <v>3462</v>
      </c>
      <c r="G4265" s="1">
        <v>145.02000000000001</v>
      </c>
      <c r="H4265" s="1">
        <v>1</v>
      </c>
      <c r="I4265" s="1">
        <f>Sales[[#This Row],[Selling Price]]*H4265</f>
        <v>145.02000000000001</v>
      </c>
      <c r="J4265" s="1">
        <f>VLOOKUP(Sales[[#This Row],[Product ID]],Products[],4,0)</f>
        <v>368.41</v>
      </c>
      <c r="K4265" s="1">
        <f>Sales[[#This Row],[Total Sales]]-Sales[[#This Row],[Cost price]]</f>
        <v>-223.39000000000001</v>
      </c>
      <c r="L4265" s="1" t="str">
        <f>TEXT(Sales[[#This Row],[Date and Time]],"dddd")</f>
        <v>Sunday</v>
      </c>
      <c r="M4265" s="1" t="str">
        <f>TEXT(Sales[[#This Row],[Date and Time]],"mm")</f>
        <v>06</v>
      </c>
      <c r="N4265" s="10" t="str">
        <f>TEXT(Sales[[#This Row],[Date and Time]],"mmmm")</f>
        <v>June</v>
      </c>
    </row>
    <row r="4266" spans="1:14" x14ac:dyDescent="0.3">
      <c r="A4266" s="1" t="s">
        <v>7734</v>
      </c>
      <c r="B4266" s="2">
        <v>45540.461759259262</v>
      </c>
      <c r="C4266" s="1" t="s">
        <v>3421</v>
      </c>
      <c r="D4266" s="1" t="s">
        <v>2949</v>
      </c>
      <c r="E4266" s="1" t="s">
        <v>3471</v>
      </c>
      <c r="F4266" s="1" t="s">
        <v>3467</v>
      </c>
      <c r="G4266" s="1">
        <v>1061.49</v>
      </c>
      <c r="H4266" s="1">
        <v>3</v>
      </c>
      <c r="I4266" s="1">
        <f>Sales[[#This Row],[Selling Price]]*H4266</f>
        <v>3184.4700000000003</v>
      </c>
      <c r="J4266" s="1">
        <f>VLOOKUP(Sales[[#This Row],[Product ID]],Products[],4,0)</f>
        <v>407.18</v>
      </c>
      <c r="K4266" s="1">
        <f>Sales[[#This Row],[Total Sales]]-Sales[[#This Row],[Cost price]]</f>
        <v>2777.2900000000004</v>
      </c>
      <c r="L4266" s="1" t="str">
        <f>TEXT(Sales[[#This Row],[Date and Time]],"dddd")</f>
        <v>Thursday</v>
      </c>
      <c r="M4266" s="1" t="str">
        <f>TEXT(Sales[[#This Row],[Date and Time]],"mm")</f>
        <v>09</v>
      </c>
      <c r="N4266" s="10" t="str">
        <f>TEXT(Sales[[#This Row],[Date and Time]],"mmmm")</f>
        <v>September</v>
      </c>
    </row>
    <row r="4267" spans="1:14" x14ac:dyDescent="0.3">
      <c r="A4267" s="1" t="s">
        <v>7735</v>
      </c>
      <c r="B4267" s="2">
        <v>45314.596041666664</v>
      </c>
      <c r="C4267" s="1" t="s">
        <v>3448</v>
      </c>
      <c r="D4267" s="1" t="s">
        <v>2702</v>
      </c>
      <c r="E4267" s="1" t="s">
        <v>3479</v>
      </c>
      <c r="F4267" s="1" t="s">
        <v>3467</v>
      </c>
      <c r="G4267" s="1">
        <v>904.53</v>
      </c>
      <c r="H4267" s="1">
        <v>1</v>
      </c>
      <c r="I4267" s="1">
        <f>Sales[[#This Row],[Selling Price]]*H4267</f>
        <v>904.53</v>
      </c>
      <c r="J4267" s="1">
        <f>VLOOKUP(Sales[[#This Row],[Product ID]],Products[],4,0)</f>
        <v>955.51</v>
      </c>
      <c r="K4267" s="1">
        <f>Sales[[#This Row],[Total Sales]]-Sales[[#This Row],[Cost price]]</f>
        <v>-50.980000000000018</v>
      </c>
      <c r="L4267" s="1" t="str">
        <f>TEXT(Sales[[#This Row],[Date and Time]],"dddd")</f>
        <v>Tuesday</v>
      </c>
      <c r="M4267" s="1" t="str">
        <f>TEXT(Sales[[#This Row],[Date and Time]],"mm")</f>
        <v>01</v>
      </c>
      <c r="N4267" s="10" t="str">
        <f>TEXT(Sales[[#This Row],[Date and Time]],"mmmm")</f>
        <v>January</v>
      </c>
    </row>
    <row r="4268" spans="1:14" x14ac:dyDescent="0.3">
      <c r="A4268" s="1" t="s">
        <v>7736</v>
      </c>
      <c r="B4268" s="2">
        <v>45304.483854166669</v>
      </c>
      <c r="C4268" s="1" t="s">
        <v>3395</v>
      </c>
      <c r="D4268" s="1" t="s">
        <v>1587</v>
      </c>
      <c r="E4268" s="1" t="s">
        <v>3461</v>
      </c>
      <c r="F4268" s="1" t="s">
        <v>3462</v>
      </c>
      <c r="G4268" s="1">
        <v>1599.95</v>
      </c>
      <c r="H4268" s="1">
        <v>6</v>
      </c>
      <c r="I4268" s="1">
        <f>Sales[[#This Row],[Selling Price]]*H4268</f>
        <v>9599.7000000000007</v>
      </c>
      <c r="J4268" s="1">
        <f>VLOOKUP(Sales[[#This Row],[Product ID]],Products[],4,0)</f>
        <v>102.72</v>
      </c>
      <c r="K4268" s="1">
        <f>Sales[[#This Row],[Total Sales]]-Sales[[#This Row],[Cost price]]</f>
        <v>9496.9800000000014</v>
      </c>
      <c r="L4268" s="1" t="str">
        <f>TEXT(Sales[[#This Row],[Date and Time]],"dddd")</f>
        <v>Saturday</v>
      </c>
      <c r="M4268" s="1" t="str">
        <f>TEXT(Sales[[#This Row],[Date and Time]],"mm")</f>
        <v>01</v>
      </c>
      <c r="N4268" s="10" t="str">
        <f>TEXT(Sales[[#This Row],[Date and Time]],"mmmm")</f>
        <v>January</v>
      </c>
    </row>
    <row r="4269" spans="1:14" x14ac:dyDescent="0.3">
      <c r="A4269" s="1" t="s">
        <v>7737</v>
      </c>
      <c r="B4269" s="2">
        <v>45358.613032407404</v>
      </c>
      <c r="C4269" s="1" t="s">
        <v>3429</v>
      </c>
      <c r="D4269" s="1" t="s">
        <v>530</v>
      </c>
      <c r="E4269" s="1" t="s">
        <v>3479</v>
      </c>
      <c r="F4269" s="1" t="s">
        <v>3467</v>
      </c>
      <c r="G4269" s="1">
        <v>602.58000000000004</v>
      </c>
      <c r="H4269" s="1">
        <v>10</v>
      </c>
      <c r="I4269" s="1">
        <f>Sales[[#This Row],[Selling Price]]*H4269</f>
        <v>6025.8</v>
      </c>
      <c r="J4269" s="1">
        <f>VLOOKUP(Sales[[#This Row],[Product ID]],Products[],4,0)</f>
        <v>653.88</v>
      </c>
      <c r="K4269" s="1">
        <f>Sales[[#This Row],[Total Sales]]-Sales[[#This Row],[Cost price]]</f>
        <v>5371.92</v>
      </c>
      <c r="L4269" s="1" t="str">
        <f>TEXT(Sales[[#This Row],[Date and Time]],"dddd")</f>
        <v>Thursday</v>
      </c>
      <c r="M4269" s="1" t="str">
        <f>TEXT(Sales[[#This Row],[Date and Time]],"mm")</f>
        <v>03</v>
      </c>
      <c r="N4269" s="10" t="str">
        <f>TEXT(Sales[[#This Row],[Date and Time]],"mmmm")</f>
        <v>March</v>
      </c>
    </row>
    <row r="4270" spans="1:14" x14ac:dyDescent="0.3">
      <c r="A4270" s="1" t="s">
        <v>7738</v>
      </c>
      <c r="B4270" s="2">
        <v>45377.778877314813</v>
      </c>
      <c r="C4270" s="1" t="s">
        <v>3412</v>
      </c>
      <c r="D4270" s="1" t="s">
        <v>299</v>
      </c>
      <c r="E4270" s="1" t="s">
        <v>3479</v>
      </c>
      <c r="F4270" s="1" t="s">
        <v>3472</v>
      </c>
      <c r="G4270" s="1">
        <v>1297.3900000000001</v>
      </c>
      <c r="H4270" s="1">
        <v>5</v>
      </c>
      <c r="I4270" s="1">
        <f>Sales[[#This Row],[Selling Price]]*H4270</f>
        <v>6486.9500000000007</v>
      </c>
      <c r="J4270" s="1">
        <f>VLOOKUP(Sales[[#This Row],[Product ID]],Products[],4,0)</f>
        <v>220.45</v>
      </c>
      <c r="K4270" s="1">
        <f>Sales[[#This Row],[Total Sales]]-Sales[[#This Row],[Cost price]]</f>
        <v>6266.5000000000009</v>
      </c>
      <c r="L4270" s="1" t="str">
        <f>TEXT(Sales[[#This Row],[Date and Time]],"dddd")</f>
        <v>Tuesday</v>
      </c>
      <c r="M4270" s="1" t="str">
        <f>TEXT(Sales[[#This Row],[Date and Time]],"mm")</f>
        <v>03</v>
      </c>
      <c r="N4270" s="10" t="str">
        <f>TEXT(Sales[[#This Row],[Date and Time]],"mmmm")</f>
        <v>March</v>
      </c>
    </row>
    <row r="4271" spans="1:14" x14ac:dyDescent="0.3">
      <c r="A4271" s="1" t="s">
        <v>7739</v>
      </c>
      <c r="B4271" s="2">
        <v>45530.211689814816</v>
      </c>
      <c r="C4271" s="1" t="s">
        <v>3450</v>
      </c>
      <c r="D4271" s="1" t="s">
        <v>2696</v>
      </c>
      <c r="E4271" s="1" t="s">
        <v>3466</v>
      </c>
      <c r="F4271" s="1" t="s">
        <v>3472</v>
      </c>
      <c r="G4271" s="1">
        <v>958.21</v>
      </c>
      <c r="H4271" s="1">
        <v>5</v>
      </c>
      <c r="I4271" s="1">
        <f>Sales[[#This Row],[Selling Price]]*H4271</f>
        <v>4791.05</v>
      </c>
      <c r="J4271" s="1">
        <f>VLOOKUP(Sales[[#This Row],[Product ID]],Products[],4,0)</f>
        <v>754.1</v>
      </c>
      <c r="K4271" s="1">
        <f>Sales[[#This Row],[Total Sales]]-Sales[[#This Row],[Cost price]]</f>
        <v>4036.9500000000003</v>
      </c>
      <c r="L4271" s="1" t="str">
        <f>TEXT(Sales[[#This Row],[Date and Time]],"dddd")</f>
        <v>Monday</v>
      </c>
      <c r="M4271" s="1" t="str">
        <f>TEXT(Sales[[#This Row],[Date and Time]],"mm")</f>
        <v>08</v>
      </c>
      <c r="N4271" s="10" t="str">
        <f>TEXT(Sales[[#This Row],[Date and Time]],"mmmm")</f>
        <v>August</v>
      </c>
    </row>
    <row r="4272" spans="1:14" x14ac:dyDescent="0.3">
      <c r="A4272" s="1" t="s">
        <v>7740</v>
      </c>
      <c r="B4272" s="2">
        <v>45460.982303240744</v>
      </c>
      <c r="C4272" s="1" t="s">
        <v>3426</v>
      </c>
      <c r="D4272" s="1" t="s">
        <v>404</v>
      </c>
      <c r="E4272" s="1" t="s">
        <v>3479</v>
      </c>
      <c r="F4272" s="1" t="s">
        <v>3472</v>
      </c>
      <c r="G4272" s="1">
        <v>757.46</v>
      </c>
      <c r="H4272" s="1">
        <v>1</v>
      </c>
      <c r="I4272" s="1">
        <f>Sales[[#This Row],[Selling Price]]*H4272</f>
        <v>757.46</v>
      </c>
      <c r="J4272" s="1">
        <f>VLOOKUP(Sales[[#This Row],[Product ID]],Products[],4,0)</f>
        <v>18.7</v>
      </c>
      <c r="K4272" s="1">
        <f>Sales[[#This Row],[Total Sales]]-Sales[[#This Row],[Cost price]]</f>
        <v>738.76</v>
      </c>
      <c r="L4272" s="1" t="str">
        <f>TEXT(Sales[[#This Row],[Date and Time]],"dddd")</f>
        <v>Monday</v>
      </c>
      <c r="M4272" s="1" t="str">
        <f>TEXT(Sales[[#This Row],[Date and Time]],"mm")</f>
        <v>06</v>
      </c>
      <c r="N4272" s="10" t="str">
        <f>TEXT(Sales[[#This Row],[Date and Time]],"mmmm")</f>
        <v>June</v>
      </c>
    </row>
    <row r="4273" spans="1:14" x14ac:dyDescent="0.3">
      <c r="A4273" s="1" t="s">
        <v>7741</v>
      </c>
      <c r="B4273" s="2">
        <v>45416.36277777778</v>
      </c>
      <c r="C4273" s="1" t="s">
        <v>3450</v>
      </c>
      <c r="D4273" s="1" t="s">
        <v>503</v>
      </c>
      <c r="E4273" s="1" t="s">
        <v>3466</v>
      </c>
      <c r="F4273" s="1" t="s">
        <v>3467</v>
      </c>
      <c r="G4273" s="1">
        <v>1730.08</v>
      </c>
      <c r="H4273" s="1">
        <v>6</v>
      </c>
      <c r="I4273" s="1">
        <f>Sales[[#This Row],[Selling Price]]*H4273</f>
        <v>10380.48</v>
      </c>
      <c r="J4273" s="1">
        <f>VLOOKUP(Sales[[#This Row],[Product ID]],Products[],4,0)</f>
        <v>754.1</v>
      </c>
      <c r="K4273" s="1">
        <f>Sales[[#This Row],[Total Sales]]-Sales[[#This Row],[Cost price]]</f>
        <v>9626.3799999999992</v>
      </c>
      <c r="L4273" s="1" t="str">
        <f>TEXT(Sales[[#This Row],[Date and Time]],"dddd")</f>
        <v>Saturday</v>
      </c>
      <c r="M4273" s="1" t="str">
        <f>TEXT(Sales[[#This Row],[Date and Time]],"mm")</f>
        <v>05</v>
      </c>
      <c r="N4273" s="10" t="str">
        <f>TEXT(Sales[[#This Row],[Date and Time]],"mmmm")</f>
        <v>May</v>
      </c>
    </row>
    <row r="4274" spans="1:14" x14ac:dyDescent="0.3">
      <c r="A4274" s="1" t="s">
        <v>7742</v>
      </c>
      <c r="B4274" s="2">
        <v>45307.428194444445</v>
      </c>
      <c r="C4274" s="1" t="s">
        <v>3353</v>
      </c>
      <c r="D4274" s="1" t="s">
        <v>654</v>
      </c>
      <c r="E4274" s="1" t="s">
        <v>3479</v>
      </c>
      <c r="F4274" s="1" t="s">
        <v>3467</v>
      </c>
      <c r="G4274" s="1">
        <v>474.46</v>
      </c>
      <c r="H4274" s="1">
        <v>7</v>
      </c>
      <c r="I4274" s="1">
        <f>Sales[[#This Row],[Selling Price]]*H4274</f>
        <v>3321.22</v>
      </c>
      <c r="J4274" s="1">
        <f>VLOOKUP(Sales[[#This Row],[Product ID]],Products[],4,0)</f>
        <v>978.72</v>
      </c>
      <c r="K4274" s="1">
        <f>Sales[[#This Row],[Total Sales]]-Sales[[#This Row],[Cost price]]</f>
        <v>2342.5</v>
      </c>
      <c r="L4274" s="1" t="str">
        <f>TEXT(Sales[[#This Row],[Date and Time]],"dddd")</f>
        <v>Tuesday</v>
      </c>
      <c r="M4274" s="1" t="str">
        <f>TEXT(Sales[[#This Row],[Date and Time]],"mm")</f>
        <v>01</v>
      </c>
      <c r="N4274" s="10" t="str">
        <f>TEXT(Sales[[#This Row],[Date and Time]],"mmmm")</f>
        <v>January</v>
      </c>
    </row>
    <row r="4275" spans="1:14" x14ac:dyDescent="0.3">
      <c r="A4275" s="1" t="s">
        <v>7743</v>
      </c>
      <c r="B4275" s="2">
        <v>45535.419965277775</v>
      </c>
      <c r="C4275" s="1" t="s">
        <v>3407</v>
      </c>
      <c r="D4275" s="1" t="s">
        <v>2705</v>
      </c>
      <c r="E4275" s="1" t="s">
        <v>3479</v>
      </c>
      <c r="F4275" s="1" t="s">
        <v>3469</v>
      </c>
      <c r="G4275" s="1">
        <v>643.16</v>
      </c>
      <c r="H4275" s="1">
        <v>6</v>
      </c>
      <c r="I4275" s="1">
        <f>Sales[[#This Row],[Selling Price]]*H4275</f>
        <v>3858.96</v>
      </c>
      <c r="J4275" s="1">
        <f>VLOOKUP(Sales[[#This Row],[Product ID]],Products[],4,0)</f>
        <v>37.53</v>
      </c>
      <c r="K4275" s="1">
        <f>Sales[[#This Row],[Total Sales]]-Sales[[#This Row],[Cost price]]</f>
        <v>3821.43</v>
      </c>
      <c r="L4275" s="1" t="str">
        <f>TEXT(Sales[[#This Row],[Date and Time]],"dddd")</f>
        <v>Saturday</v>
      </c>
      <c r="M4275" s="1" t="str">
        <f>TEXT(Sales[[#This Row],[Date and Time]],"mm")</f>
        <v>08</v>
      </c>
      <c r="N4275" s="10" t="str">
        <f>TEXT(Sales[[#This Row],[Date and Time]],"mmmm")</f>
        <v>August</v>
      </c>
    </row>
    <row r="4276" spans="1:14" x14ac:dyDescent="0.3">
      <c r="A4276" s="1" t="s">
        <v>7744</v>
      </c>
      <c r="B4276" s="2">
        <v>45379.101354166669</v>
      </c>
      <c r="C4276" s="1" t="s">
        <v>3314</v>
      </c>
      <c r="D4276" s="1" t="s">
        <v>2123</v>
      </c>
      <c r="E4276" s="1" t="s">
        <v>3479</v>
      </c>
      <c r="F4276" s="1" t="s">
        <v>3469</v>
      </c>
      <c r="G4276" s="1">
        <v>104.86</v>
      </c>
      <c r="H4276" s="1">
        <v>8</v>
      </c>
      <c r="I4276" s="1">
        <f>Sales[[#This Row],[Selling Price]]*H4276</f>
        <v>838.88</v>
      </c>
      <c r="J4276" s="1">
        <f>VLOOKUP(Sales[[#This Row],[Product ID]],Products[],4,0)</f>
        <v>925.53</v>
      </c>
      <c r="K4276" s="1">
        <f>Sales[[#This Row],[Total Sales]]-Sales[[#This Row],[Cost price]]</f>
        <v>-86.649999999999977</v>
      </c>
      <c r="L4276" s="1" t="str">
        <f>TEXT(Sales[[#This Row],[Date and Time]],"dddd")</f>
        <v>Thursday</v>
      </c>
      <c r="M4276" s="1" t="str">
        <f>TEXT(Sales[[#This Row],[Date and Time]],"mm")</f>
        <v>03</v>
      </c>
      <c r="N4276" s="10" t="str">
        <f>TEXT(Sales[[#This Row],[Date and Time]],"mmmm")</f>
        <v>March</v>
      </c>
    </row>
    <row r="4277" spans="1:14" x14ac:dyDescent="0.3">
      <c r="A4277" s="1" t="s">
        <v>7745</v>
      </c>
      <c r="B4277" s="2">
        <v>45335.984513888892</v>
      </c>
      <c r="C4277" s="1" t="s">
        <v>3332</v>
      </c>
      <c r="D4277" s="1" t="s">
        <v>408</v>
      </c>
      <c r="E4277" s="1" t="s">
        <v>3464</v>
      </c>
      <c r="F4277" s="1" t="s">
        <v>3469</v>
      </c>
      <c r="G4277" s="1">
        <v>290.04000000000002</v>
      </c>
      <c r="H4277" s="1">
        <v>10</v>
      </c>
      <c r="I4277" s="1">
        <f>Sales[[#This Row],[Selling Price]]*H4277</f>
        <v>2900.4</v>
      </c>
      <c r="J4277" s="1">
        <f>VLOOKUP(Sales[[#This Row],[Product ID]],Products[],4,0)</f>
        <v>348.54</v>
      </c>
      <c r="K4277" s="1">
        <f>Sales[[#This Row],[Total Sales]]-Sales[[#This Row],[Cost price]]</f>
        <v>2551.86</v>
      </c>
      <c r="L4277" s="1" t="str">
        <f>TEXT(Sales[[#This Row],[Date and Time]],"dddd")</f>
        <v>Tuesday</v>
      </c>
      <c r="M4277" s="1" t="str">
        <f>TEXT(Sales[[#This Row],[Date and Time]],"mm")</f>
        <v>02</v>
      </c>
      <c r="N4277" s="10" t="str">
        <f>TEXT(Sales[[#This Row],[Date and Time]],"mmmm")</f>
        <v>February</v>
      </c>
    </row>
    <row r="4278" spans="1:14" x14ac:dyDescent="0.3">
      <c r="A4278" s="1" t="s">
        <v>7746</v>
      </c>
      <c r="B4278" s="2">
        <v>45599.268784722219</v>
      </c>
      <c r="C4278" s="1" t="s">
        <v>3338</v>
      </c>
      <c r="D4278" s="1" t="s">
        <v>2975</v>
      </c>
      <c r="E4278" s="1" t="s">
        <v>3466</v>
      </c>
      <c r="F4278" s="1" t="s">
        <v>3476</v>
      </c>
      <c r="G4278" s="1">
        <v>727.39</v>
      </c>
      <c r="H4278" s="1">
        <v>1</v>
      </c>
      <c r="I4278" s="1">
        <f>Sales[[#This Row],[Selling Price]]*H4278</f>
        <v>727.39</v>
      </c>
      <c r="J4278" s="1">
        <f>VLOOKUP(Sales[[#This Row],[Product ID]],Products[],4,0)</f>
        <v>15.69</v>
      </c>
      <c r="K4278" s="1">
        <f>Sales[[#This Row],[Total Sales]]-Sales[[#This Row],[Cost price]]</f>
        <v>711.69999999999993</v>
      </c>
      <c r="L4278" s="1" t="str">
        <f>TEXT(Sales[[#This Row],[Date and Time]],"dddd")</f>
        <v>Sunday</v>
      </c>
      <c r="M4278" s="1" t="str">
        <f>TEXT(Sales[[#This Row],[Date and Time]],"mm")</f>
        <v>11</v>
      </c>
      <c r="N4278" s="10" t="str">
        <f>TEXT(Sales[[#This Row],[Date and Time]],"mmmm")</f>
        <v>November</v>
      </c>
    </row>
    <row r="4279" spans="1:14" x14ac:dyDescent="0.3">
      <c r="A4279" s="1" t="s">
        <v>7747</v>
      </c>
      <c r="B4279" s="2">
        <v>45436.759629629632</v>
      </c>
      <c r="C4279" s="1" t="s">
        <v>3253</v>
      </c>
      <c r="D4279" s="1" t="s">
        <v>2448</v>
      </c>
      <c r="E4279" s="1" t="s">
        <v>3479</v>
      </c>
      <c r="F4279" s="1" t="s">
        <v>3476</v>
      </c>
      <c r="G4279" s="1">
        <v>120.34</v>
      </c>
      <c r="H4279" s="1">
        <v>1</v>
      </c>
      <c r="I4279" s="1">
        <f>Sales[[#This Row],[Selling Price]]*H4279</f>
        <v>120.34</v>
      </c>
      <c r="J4279" s="1">
        <f>VLOOKUP(Sales[[#This Row],[Product ID]],Products[],4,0)</f>
        <v>34.31</v>
      </c>
      <c r="K4279" s="1">
        <f>Sales[[#This Row],[Total Sales]]-Sales[[#This Row],[Cost price]]</f>
        <v>86.03</v>
      </c>
      <c r="L4279" s="1" t="str">
        <f>TEXT(Sales[[#This Row],[Date and Time]],"dddd")</f>
        <v>Friday</v>
      </c>
      <c r="M4279" s="1" t="str">
        <f>TEXT(Sales[[#This Row],[Date and Time]],"mm")</f>
        <v>05</v>
      </c>
      <c r="N4279" s="10" t="str">
        <f>TEXT(Sales[[#This Row],[Date and Time]],"mmmm")</f>
        <v>May</v>
      </c>
    </row>
    <row r="4280" spans="1:14" x14ac:dyDescent="0.3">
      <c r="A4280" s="1" t="s">
        <v>7748</v>
      </c>
      <c r="B4280" s="2">
        <v>45536.459629629629</v>
      </c>
      <c r="C4280" s="1" t="s">
        <v>3375</v>
      </c>
      <c r="D4280" s="1" t="s">
        <v>812</v>
      </c>
      <c r="E4280" s="1" t="s">
        <v>3471</v>
      </c>
      <c r="F4280" s="1" t="s">
        <v>3462</v>
      </c>
      <c r="G4280" s="1">
        <v>209.7</v>
      </c>
      <c r="H4280" s="1">
        <v>4</v>
      </c>
      <c r="I4280" s="1">
        <f>Sales[[#This Row],[Selling Price]]*H4280</f>
        <v>838.8</v>
      </c>
      <c r="J4280" s="1">
        <f>VLOOKUP(Sales[[#This Row],[Product ID]],Products[],4,0)</f>
        <v>574.14</v>
      </c>
      <c r="K4280" s="1">
        <f>Sales[[#This Row],[Total Sales]]-Sales[[#This Row],[Cost price]]</f>
        <v>264.65999999999997</v>
      </c>
      <c r="L4280" s="1" t="str">
        <f>TEXT(Sales[[#This Row],[Date and Time]],"dddd")</f>
        <v>Sunday</v>
      </c>
      <c r="M4280" s="1" t="str">
        <f>TEXT(Sales[[#This Row],[Date and Time]],"mm")</f>
        <v>09</v>
      </c>
      <c r="N4280" s="10" t="str">
        <f>TEXT(Sales[[#This Row],[Date and Time]],"mmmm")</f>
        <v>September</v>
      </c>
    </row>
    <row r="4281" spans="1:14" x14ac:dyDescent="0.3">
      <c r="A4281" s="1" t="s">
        <v>7749</v>
      </c>
      <c r="B4281" s="2">
        <v>45610.309421296297</v>
      </c>
      <c r="C4281" s="1" t="s">
        <v>3451</v>
      </c>
      <c r="D4281" s="1" t="s">
        <v>2381</v>
      </c>
      <c r="E4281" s="1" t="s">
        <v>3464</v>
      </c>
      <c r="F4281" s="1" t="s">
        <v>3462</v>
      </c>
      <c r="G4281" s="1">
        <v>1470.7</v>
      </c>
      <c r="H4281" s="1">
        <v>10</v>
      </c>
      <c r="I4281" s="1">
        <f>Sales[[#This Row],[Selling Price]]*H4281</f>
        <v>14707</v>
      </c>
      <c r="J4281" s="1">
        <f>VLOOKUP(Sales[[#This Row],[Product ID]],Products[],4,0)</f>
        <v>565.99</v>
      </c>
      <c r="K4281" s="1">
        <f>Sales[[#This Row],[Total Sales]]-Sales[[#This Row],[Cost price]]</f>
        <v>14141.01</v>
      </c>
      <c r="L4281" s="1" t="str">
        <f>TEXT(Sales[[#This Row],[Date and Time]],"dddd")</f>
        <v>Thursday</v>
      </c>
      <c r="M4281" s="1" t="str">
        <f>TEXT(Sales[[#This Row],[Date and Time]],"mm")</f>
        <v>11</v>
      </c>
      <c r="N4281" s="10" t="str">
        <f>TEXT(Sales[[#This Row],[Date and Time]],"mmmm")</f>
        <v>November</v>
      </c>
    </row>
    <row r="4282" spans="1:14" x14ac:dyDescent="0.3">
      <c r="A4282" s="1" t="s">
        <v>7750</v>
      </c>
      <c r="B4282" s="2">
        <v>45444.422881944447</v>
      </c>
      <c r="C4282" s="1" t="s">
        <v>3414</v>
      </c>
      <c r="D4282" s="1" t="s">
        <v>1953</v>
      </c>
      <c r="E4282" s="1" t="s">
        <v>3479</v>
      </c>
      <c r="F4282" s="1" t="s">
        <v>3472</v>
      </c>
      <c r="G4282" s="1">
        <v>1024.0999999999999</v>
      </c>
      <c r="H4282" s="1">
        <v>5</v>
      </c>
      <c r="I4282" s="1">
        <f>Sales[[#This Row],[Selling Price]]*H4282</f>
        <v>5120.5</v>
      </c>
      <c r="J4282" s="1">
        <f>VLOOKUP(Sales[[#This Row],[Product ID]],Products[],4,0)</f>
        <v>859.01</v>
      </c>
      <c r="K4282" s="1">
        <f>Sales[[#This Row],[Total Sales]]-Sales[[#This Row],[Cost price]]</f>
        <v>4261.49</v>
      </c>
      <c r="L4282" s="1" t="str">
        <f>TEXT(Sales[[#This Row],[Date and Time]],"dddd")</f>
        <v>Saturday</v>
      </c>
      <c r="M4282" s="1" t="str">
        <f>TEXT(Sales[[#This Row],[Date and Time]],"mm")</f>
        <v>06</v>
      </c>
      <c r="N4282" s="10" t="str">
        <f>TEXT(Sales[[#This Row],[Date and Time]],"mmmm")</f>
        <v>June</v>
      </c>
    </row>
    <row r="4283" spans="1:14" x14ac:dyDescent="0.3">
      <c r="A4283" s="1" t="s">
        <v>7751</v>
      </c>
      <c r="B4283" s="2">
        <v>45523.742048611108</v>
      </c>
      <c r="C4283" s="1" t="s">
        <v>3391</v>
      </c>
      <c r="D4283" s="1" t="s">
        <v>1695</v>
      </c>
      <c r="E4283" s="1" t="s">
        <v>3479</v>
      </c>
      <c r="F4283" s="1" t="s">
        <v>3467</v>
      </c>
      <c r="G4283" s="1">
        <v>95.52</v>
      </c>
      <c r="H4283" s="1">
        <v>7</v>
      </c>
      <c r="I4283" s="1">
        <f>Sales[[#This Row],[Selling Price]]*H4283</f>
        <v>668.64</v>
      </c>
      <c r="J4283" s="1">
        <f>VLOOKUP(Sales[[#This Row],[Product ID]],Products[],4,0)</f>
        <v>374.92</v>
      </c>
      <c r="K4283" s="1">
        <f>Sales[[#This Row],[Total Sales]]-Sales[[#This Row],[Cost price]]</f>
        <v>293.71999999999997</v>
      </c>
      <c r="L4283" s="1" t="str">
        <f>TEXT(Sales[[#This Row],[Date and Time]],"dddd")</f>
        <v>Monday</v>
      </c>
      <c r="M4283" s="1" t="str">
        <f>TEXT(Sales[[#This Row],[Date and Time]],"mm")</f>
        <v>08</v>
      </c>
      <c r="N4283" s="10" t="str">
        <f>TEXT(Sales[[#This Row],[Date and Time]],"mmmm")</f>
        <v>August</v>
      </c>
    </row>
    <row r="4284" spans="1:14" x14ac:dyDescent="0.3">
      <c r="A4284" s="1" t="s">
        <v>7752</v>
      </c>
      <c r="B4284" s="2">
        <v>45323.780682870369</v>
      </c>
      <c r="C4284" s="1" t="s">
        <v>3338</v>
      </c>
      <c r="D4284" s="1" t="s">
        <v>2963</v>
      </c>
      <c r="E4284" s="1" t="s">
        <v>3461</v>
      </c>
      <c r="F4284" s="1" t="s">
        <v>3476</v>
      </c>
      <c r="G4284" s="1">
        <v>1076.18</v>
      </c>
      <c r="H4284" s="1">
        <v>7</v>
      </c>
      <c r="I4284" s="1">
        <f>Sales[[#This Row],[Selling Price]]*H4284</f>
        <v>7533.26</v>
      </c>
      <c r="J4284" s="1">
        <f>VLOOKUP(Sales[[#This Row],[Product ID]],Products[],4,0)</f>
        <v>15.69</v>
      </c>
      <c r="K4284" s="1">
        <f>Sales[[#This Row],[Total Sales]]-Sales[[#This Row],[Cost price]]</f>
        <v>7517.5700000000006</v>
      </c>
      <c r="L4284" s="1" t="str">
        <f>TEXT(Sales[[#This Row],[Date and Time]],"dddd")</f>
        <v>Thursday</v>
      </c>
      <c r="M4284" s="1" t="str">
        <f>TEXT(Sales[[#This Row],[Date and Time]],"mm")</f>
        <v>02</v>
      </c>
      <c r="N4284" s="10" t="str">
        <f>TEXT(Sales[[#This Row],[Date and Time]],"mmmm")</f>
        <v>February</v>
      </c>
    </row>
    <row r="4285" spans="1:14" x14ac:dyDescent="0.3">
      <c r="A4285" s="1" t="s">
        <v>7753</v>
      </c>
      <c r="B4285" s="2">
        <v>45322.666550925926</v>
      </c>
      <c r="C4285" s="1" t="s">
        <v>3434</v>
      </c>
      <c r="D4285" s="1" t="s">
        <v>2565</v>
      </c>
      <c r="E4285" s="1" t="s">
        <v>3479</v>
      </c>
      <c r="F4285" s="1" t="s">
        <v>3476</v>
      </c>
      <c r="G4285" s="1">
        <v>1185.74</v>
      </c>
      <c r="H4285" s="1">
        <v>2</v>
      </c>
      <c r="I4285" s="1">
        <f>Sales[[#This Row],[Selling Price]]*H4285</f>
        <v>2371.48</v>
      </c>
      <c r="J4285" s="1">
        <f>VLOOKUP(Sales[[#This Row],[Product ID]],Products[],4,0)</f>
        <v>29.06</v>
      </c>
      <c r="K4285" s="1">
        <f>Sales[[#This Row],[Total Sales]]-Sales[[#This Row],[Cost price]]</f>
        <v>2342.42</v>
      </c>
      <c r="L4285" s="1" t="str">
        <f>TEXT(Sales[[#This Row],[Date and Time]],"dddd")</f>
        <v>Wednesday</v>
      </c>
      <c r="M4285" s="1" t="str">
        <f>TEXT(Sales[[#This Row],[Date and Time]],"mm")</f>
        <v>01</v>
      </c>
      <c r="N4285" s="10" t="str">
        <f>TEXT(Sales[[#This Row],[Date and Time]],"mmmm")</f>
        <v>January</v>
      </c>
    </row>
    <row r="4286" spans="1:14" x14ac:dyDescent="0.3">
      <c r="A4286" s="1" t="s">
        <v>7754</v>
      </c>
      <c r="B4286" s="2">
        <v>45531.584699074076</v>
      </c>
      <c r="C4286" s="1" t="s">
        <v>3304</v>
      </c>
      <c r="D4286" s="1" t="s">
        <v>963</v>
      </c>
      <c r="E4286" s="1" t="s">
        <v>3471</v>
      </c>
      <c r="F4286" s="1" t="s">
        <v>3472</v>
      </c>
      <c r="G4286" s="1">
        <v>1684.02</v>
      </c>
      <c r="H4286" s="1">
        <v>7</v>
      </c>
      <c r="I4286" s="1">
        <f>Sales[[#This Row],[Selling Price]]*H4286</f>
        <v>11788.14</v>
      </c>
      <c r="J4286" s="1">
        <f>VLOOKUP(Sales[[#This Row],[Product ID]],Products[],4,0)</f>
        <v>17.89</v>
      </c>
      <c r="K4286" s="1">
        <f>Sales[[#This Row],[Total Sales]]-Sales[[#This Row],[Cost price]]</f>
        <v>11770.25</v>
      </c>
      <c r="L4286" s="1" t="str">
        <f>TEXT(Sales[[#This Row],[Date and Time]],"dddd")</f>
        <v>Tuesday</v>
      </c>
      <c r="M4286" s="1" t="str">
        <f>TEXT(Sales[[#This Row],[Date and Time]],"mm")</f>
        <v>08</v>
      </c>
      <c r="N4286" s="10" t="str">
        <f>TEXT(Sales[[#This Row],[Date and Time]],"mmmm")</f>
        <v>August</v>
      </c>
    </row>
    <row r="4287" spans="1:14" x14ac:dyDescent="0.3">
      <c r="A4287" s="1" t="s">
        <v>7755</v>
      </c>
      <c r="B4287" s="2">
        <v>45502.681990740741</v>
      </c>
      <c r="C4287" s="1" t="s">
        <v>3310</v>
      </c>
      <c r="D4287" s="1" t="s">
        <v>1850</v>
      </c>
      <c r="E4287" s="1" t="s">
        <v>3461</v>
      </c>
      <c r="F4287" s="1" t="s">
        <v>3476</v>
      </c>
      <c r="G4287" s="1">
        <v>407.98</v>
      </c>
      <c r="H4287" s="1">
        <v>10</v>
      </c>
      <c r="I4287" s="1">
        <f>Sales[[#This Row],[Selling Price]]*H4287</f>
        <v>4079.8</v>
      </c>
      <c r="J4287" s="1">
        <f>VLOOKUP(Sales[[#This Row],[Product ID]],Products[],4,0)</f>
        <v>297.7</v>
      </c>
      <c r="K4287" s="1">
        <f>Sales[[#This Row],[Total Sales]]-Sales[[#This Row],[Cost price]]</f>
        <v>3782.1000000000004</v>
      </c>
      <c r="L4287" s="1" t="str">
        <f>TEXT(Sales[[#This Row],[Date and Time]],"dddd")</f>
        <v>Monday</v>
      </c>
      <c r="M4287" s="1" t="str">
        <f>TEXT(Sales[[#This Row],[Date and Time]],"mm")</f>
        <v>07</v>
      </c>
      <c r="N4287" s="10" t="str">
        <f>TEXT(Sales[[#This Row],[Date and Time]],"mmmm")</f>
        <v>July</v>
      </c>
    </row>
    <row r="4288" spans="1:14" x14ac:dyDescent="0.3">
      <c r="A4288" s="1" t="s">
        <v>7756</v>
      </c>
      <c r="B4288" s="2">
        <v>45327.572384259256</v>
      </c>
      <c r="C4288" s="1" t="s">
        <v>3335</v>
      </c>
      <c r="D4288" s="1" t="s">
        <v>348</v>
      </c>
      <c r="E4288" s="1" t="s">
        <v>3466</v>
      </c>
      <c r="F4288" s="1" t="s">
        <v>3476</v>
      </c>
      <c r="G4288" s="1">
        <v>654.35</v>
      </c>
      <c r="H4288" s="1">
        <v>8</v>
      </c>
      <c r="I4288" s="1">
        <f>Sales[[#This Row],[Selling Price]]*H4288</f>
        <v>5234.8</v>
      </c>
      <c r="J4288" s="1">
        <f>VLOOKUP(Sales[[#This Row],[Product ID]],Products[],4,0)</f>
        <v>303.60000000000002</v>
      </c>
      <c r="K4288" s="1">
        <f>Sales[[#This Row],[Total Sales]]-Sales[[#This Row],[Cost price]]</f>
        <v>4931.2</v>
      </c>
      <c r="L4288" s="1" t="str">
        <f>TEXT(Sales[[#This Row],[Date and Time]],"dddd")</f>
        <v>Monday</v>
      </c>
      <c r="M4288" s="1" t="str">
        <f>TEXT(Sales[[#This Row],[Date and Time]],"mm")</f>
        <v>02</v>
      </c>
      <c r="N4288" s="10" t="str">
        <f>TEXT(Sales[[#This Row],[Date and Time]],"mmmm")</f>
        <v>February</v>
      </c>
    </row>
    <row r="4289" spans="1:14" x14ac:dyDescent="0.3">
      <c r="A4289" s="1" t="s">
        <v>7757</v>
      </c>
      <c r="B4289" s="2">
        <v>45463.943229166667</v>
      </c>
      <c r="C4289" s="1" t="s">
        <v>3312</v>
      </c>
      <c r="D4289" s="1" t="s">
        <v>1232</v>
      </c>
      <c r="E4289" s="1" t="s">
        <v>3479</v>
      </c>
      <c r="F4289" s="1" t="s">
        <v>3469</v>
      </c>
      <c r="G4289" s="1">
        <v>857.74</v>
      </c>
      <c r="H4289" s="1">
        <v>2</v>
      </c>
      <c r="I4289" s="1">
        <f>Sales[[#This Row],[Selling Price]]*H4289</f>
        <v>1715.48</v>
      </c>
      <c r="J4289" s="1">
        <f>VLOOKUP(Sales[[#This Row],[Product ID]],Products[],4,0)</f>
        <v>193.63</v>
      </c>
      <c r="K4289" s="1">
        <f>Sales[[#This Row],[Total Sales]]-Sales[[#This Row],[Cost price]]</f>
        <v>1521.85</v>
      </c>
      <c r="L4289" s="1" t="str">
        <f>TEXT(Sales[[#This Row],[Date and Time]],"dddd")</f>
        <v>Thursday</v>
      </c>
      <c r="M4289" s="1" t="str">
        <f>TEXT(Sales[[#This Row],[Date and Time]],"mm")</f>
        <v>06</v>
      </c>
      <c r="N4289" s="10" t="str">
        <f>TEXT(Sales[[#This Row],[Date and Time]],"mmmm")</f>
        <v>June</v>
      </c>
    </row>
    <row r="4290" spans="1:14" x14ac:dyDescent="0.3">
      <c r="A4290" s="1" t="s">
        <v>7758</v>
      </c>
      <c r="B4290" s="2">
        <v>45451.395798611113</v>
      </c>
      <c r="C4290" s="1" t="s">
        <v>3350</v>
      </c>
      <c r="D4290" s="1" t="s">
        <v>1927</v>
      </c>
      <c r="E4290" s="1" t="s">
        <v>3471</v>
      </c>
      <c r="F4290" s="1" t="s">
        <v>3462</v>
      </c>
      <c r="G4290" s="1">
        <v>287.06</v>
      </c>
      <c r="H4290" s="1">
        <v>8</v>
      </c>
      <c r="I4290" s="1">
        <f>Sales[[#This Row],[Selling Price]]*H4290</f>
        <v>2296.48</v>
      </c>
      <c r="J4290" s="1">
        <f>VLOOKUP(Sales[[#This Row],[Product ID]],Products[],4,0)</f>
        <v>943.24</v>
      </c>
      <c r="K4290" s="1">
        <f>Sales[[#This Row],[Total Sales]]-Sales[[#This Row],[Cost price]]</f>
        <v>1353.24</v>
      </c>
      <c r="L4290" s="1" t="str">
        <f>TEXT(Sales[[#This Row],[Date and Time]],"dddd")</f>
        <v>Saturday</v>
      </c>
      <c r="M4290" s="1" t="str">
        <f>TEXT(Sales[[#This Row],[Date and Time]],"mm")</f>
        <v>06</v>
      </c>
      <c r="N4290" s="10" t="str">
        <f>TEXT(Sales[[#This Row],[Date and Time]],"mmmm")</f>
        <v>June</v>
      </c>
    </row>
    <row r="4291" spans="1:14" x14ac:dyDescent="0.3">
      <c r="A4291" s="1" t="s">
        <v>7759</v>
      </c>
      <c r="B4291" s="2">
        <v>45580.849259259259</v>
      </c>
      <c r="C4291" s="1" t="s">
        <v>3392</v>
      </c>
      <c r="D4291" s="1" t="s">
        <v>138</v>
      </c>
      <c r="E4291" s="1" t="s">
        <v>3466</v>
      </c>
      <c r="F4291" s="1" t="s">
        <v>3469</v>
      </c>
      <c r="G4291" s="1">
        <v>32.08</v>
      </c>
      <c r="H4291" s="1">
        <v>2</v>
      </c>
      <c r="I4291" s="1">
        <f>Sales[[#This Row],[Selling Price]]*H4291</f>
        <v>64.16</v>
      </c>
      <c r="J4291" s="1">
        <f>VLOOKUP(Sales[[#This Row],[Product ID]],Products[],4,0)</f>
        <v>699.64</v>
      </c>
      <c r="K4291" s="1">
        <f>Sales[[#This Row],[Total Sales]]-Sales[[#This Row],[Cost price]]</f>
        <v>-635.48</v>
      </c>
      <c r="L4291" s="1" t="str">
        <f>TEXT(Sales[[#This Row],[Date and Time]],"dddd")</f>
        <v>Tuesday</v>
      </c>
      <c r="M4291" s="1" t="str">
        <f>TEXT(Sales[[#This Row],[Date and Time]],"mm")</f>
        <v>10</v>
      </c>
      <c r="N4291" s="10" t="str">
        <f>TEXT(Sales[[#This Row],[Date and Time]],"mmmm")</f>
        <v>October</v>
      </c>
    </row>
    <row r="4292" spans="1:14" x14ac:dyDescent="0.3">
      <c r="A4292" s="1" t="s">
        <v>7760</v>
      </c>
      <c r="B4292" s="2">
        <v>45466.071053240739</v>
      </c>
      <c r="C4292" s="1" t="s">
        <v>3395</v>
      </c>
      <c r="D4292" s="1" t="s">
        <v>2135</v>
      </c>
      <c r="E4292" s="1" t="s">
        <v>3464</v>
      </c>
      <c r="F4292" s="1" t="s">
        <v>3469</v>
      </c>
      <c r="G4292" s="1">
        <v>1852.85</v>
      </c>
      <c r="H4292" s="1">
        <v>3</v>
      </c>
      <c r="I4292" s="1">
        <f>Sales[[#This Row],[Selling Price]]*H4292</f>
        <v>5558.5499999999993</v>
      </c>
      <c r="J4292" s="1">
        <f>VLOOKUP(Sales[[#This Row],[Product ID]],Products[],4,0)</f>
        <v>102.72</v>
      </c>
      <c r="K4292" s="1">
        <f>Sales[[#This Row],[Total Sales]]-Sales[[#This Row],[Cost price]]</f>
        <v>5455.829999999999</v>
      </c>
      <c r="L4292" s="1" t="str">
        <f>TEXT(Sales[[#This Row],[Date and Time]],"dddd")</f>
        <v>Sunday</v>
      </c>
      <c r="M4292" s="1" t="str">
        <f>TEXT(Sales[[#This Row],[Date and Time]],"mm")</f>
        <v>06</v>
      </c>
      <c r="N4292" s="10" t="str">
        <f>TEXT(Sales[[#This Row],[Date and Time]],"mmmm")</f>
        <v>June</v>
      </c>
    </row>
    <row r="4293" spans="1:14" x14ac:dyDescent="0.3">
      <c r="A4293" s="1" t="s">
        <v>7761</v>
      </c>
      <c r="B4293" s="2">
        <v>45445.612280092595</v>
      </c>
      <c r="C4293" s="1" t="s">
        <v>3409</v>
      </c>
      <c r="D4293" s="1" t="s">
        <v>351</v>
      </c>
      <c r="E4293" s="1" t="s">
        <v>3464</v>
      </c>
      <c r="F4293" s="1" t="s">
        <v>3462</v>
      </c>
      <c r="G4293" s="1">
        <v>1756.29</v>
      </c>
      <c r="H4293" s="1">
        <v>2</v>
      </c>
      <c r="I4293" s="1">
        <f>Sales[[#This Row],[Selling Price]]*H4293</f>
        <v>3512.58</v>
      </c>
      <c r="J4293" s="1">
        <f>VLOOKUP(Sales[[#This Row],[Product ID]],Products[],4,0)</f>
        <v>660.16</v>
      </c>
      <c r="K4293" s="1">
        <f>Sales[[#This Row],[Total Sales]]-Sales[[#This Row],[Cost price]]</f>
        <v>2852.42</v>
      </c>
      <c r="L4293" s="1" t="str">
        <f>TEXT(Sales[[#This Row],[Date and Time]],"dddd")</f>
        <v>Sunday</v>
      </c>
      <c r="M4293" s="1" t="str">
        <f>TEXT(Sales[[#This Row],[Date and Time]],"mm")</f>
        <v>06</v>
      </c>
      <c r="N4293" s="10" t="str">
        <f>TEXT(Sales[[#This Row],[Date and Time]],"mmmm")</f>
        <v>June</v>
      </c>
    </row>
    <row r="4294" spans="1:14" x14ac:dyDescent="0.3">
      <c r="A4294" s="1" t="s">
        <v>7762</v>
      </c>
      <c r="B4294" s="2">
        <v>45591.535925925928</v>
      </c>
      <c r="C4294" s="1" t="s">
        <v>3406</v>
      </c>
      <c r="D4294" s="1" t="s">
        <v>1656</v>
      </c>
      <c r="E4294" s="1" t="s">
        <v>3471</v>
      </c>
      <c r="F4294" s="1" t="s">
        <v>3472</v>
      </c>
      <c r="G4294" s="1">
        <v>78.69</v>
      </c>
      <c r="H4294" s="1">
        <v>7</v>
      </c>
      <c r="I4294" s="1">
        <f>Sales[[#This Row],[Selling Price]]*H4294</f>
        <v>550.82999999999993</v>
      </c>
      <c r="J4294" s="1">
        <f>VLOOKUP(Sales[[#This Row],[Product ID]],Products[],4,0)</f>
        <v>585.16999999999996</v>
      </c>
      <c r="K4294" s="1">
        <f>Sales[[#This Row],[Total Sales]]-Sales[[#This Row],[Cost price]]</f>
        <v>-34.340000000000032</v>
      </c>
      <c r="L4294" s="1" t="str">
        <f>TEXT(Sales[[#This Row],[Date and Time]],"dddd")</f>
        <v>Saturday</v>
      </c>
      <c r="M4294" s="1" t="str">
        <f>TEXT(Sales[[#This Row],[Date and Time]],"mm")</f>
        <v>10</v>
      </c>
      <c r="N4294" s="10" t="str">
        <f>TEXT(Sales[[#This Row],[Date and Time]],"mmmm")</f>
        <v>October</v>
      </c>
    </row>
    <row r="4295" spans="1:14" x14ac:dyDescent="0.3">
      <c r="A4295" s="1" t="s">
        <v>7763</v>
      </c>
      <c r="B4295" s="2">
        <v>45460.280763888892</v>
      </c>
      <c r="C4295" s="1" t="s">
        <v>3390</v>
      </c>
      <c r="D4295" s="1" t="s">
        <v>1660</v>
      </c>
      <c r="E4295" s="1" t="s">
        <v>3461</v>
      </c>
      <c r="F4295" s="1" t="s">
        <v>3467</v>
      </c>
      <c r="G4295" s="1">
        <v>1850.19</v>
      </c>
      <c r="H4295" s="1">
        <v>4</v>
      </c>
      <c r="I4295" s="1">
        <f>Sales[[#This Row],[Selling Price]]*H4295</f>
        <v>7400.76</v>
      </c>
      <c r="J4295" s="1">
        <f>VLOOKUP(Sales[[#This Row],[Product ID]],Products[],4,0)</f>
        <v>612.41999999999996</v>
      </c>
      <c r="K4295" s="1">
        <f>Sales[[#This Row],[Total Sales]]-Sales[[#This Row],[Cost price]]</f>
        <v>6788.34</v>
      </c>
      <c r="L4295" s="1" t="str">
        <f>TEXT(Sales[[#This Row],[Date and Time]],"dddd")</f>
        <v>Monday</v>
      </c>
      <c r="M4295" s="1" t="str">
        <f>TEXT(Sales[[#This Row],[Date and Time]],"mm")</f>
        <v>06</v>
      </c>
      <c r="N4295" s="10" t="str">
        <f>TEXT(Sales[[#This Row],[Date and Time]],"mmmm")</f>
        <v>June</v>
      </c>
    </row>
    <row r="4296" spans="1:14" x14ac:dyDescent="0.3">
      <c r="A4296" s="1" t="s">
        <v>7764</v>
      </c>
      <c r="B4296" s="2">
        <v>45479.279085648152</v>
      </c>
      <c r="C4296" s="1" t="s">
        <v>3291</v>
      </c>
      <c r="D4296" s="1" t="s">
        <v>1930</v>
      </c>
      <c r="E4296" s="1" t="s">
        <v>3461</v>
      </c>
      <c r="F4296" s="1" t="s">
        <v>3462</v>
      </c>
      <c r="G4296" s="1">
        <v>698.26</v>
      </c>
      <c r="H4296" s="1">
        <v>1</v>
      </c>
      <c r="I4296" s="1">
        <f>Sales[[#This Row],[Selling Price]]*H4296</f>
        <v>698.26</v>
      </c>
      <c r="J4296" s="1">
        <f>VLOOKUP(Sales[[#This Row],[Product ID]],Products[],4,0)</f>
        <v>352.83</v>
      </c>
      <c r="K4296" s="1">
        <f>Sales[[#This Row],[Total Sales]]-Sales[[#This Row],[Cost price]]</f>
        <v>345.43</v>
      </c>
      <c r="L4296" s="1" t="str">
        <f>TEXT(Sales[[#This Row],[Date and Time]],"dddd")</f>
        <v>Saturday</v>
      </c>
      <c r="M4296" s="1" t="str">
        <f>TEXT(Sales[[#This Row],[Date and Time]],"mm")</f>
        <v>07</v>
      </c>
      <c r="N4296" s="10" t="str">
        <f>TEXT(Sales[[#This Row],[Date and Time]],"mmmm")</f>
        <v>July</v>
      </c>
    </row>
    <row r="4297" spans="1:14" x14ac:dyDescent="0.3">
      <c r="A4297" s="1" t="s">
        <v>7765</v>
      </c>
      <c r="B4297" s="2">
        <v>45382.549421296295</v>
      </c>
      <c r="C4297" s="1" t="s">
        <v>3339</v>
      </c>
      <c r="D4297" s="1" t="s">
        <v>2871</v>
      </c>
      <c r="E4297" s="1" t="s">
        <v>3461</v>
      </c>
      <c r="F4297" s="1" t="s">
        <v>3467</v>
      </c>
      <c r="G4297" s="1">
        <v>263.23</v>
      </c>
      <c r="H4297" s="1">
        <v>1</v>
      </c>
      <c r="I4297" s="1">
        <f>Sales[[#This Row],[Selling Price]]*H4297</f>
        <v>263.23</v>
      </c>
      <c r="J4297" s="1">
        <f>VLOOKUP(Sales[[#This Row],[Product ID]],Products[],4,0)</f>
        <v>646.59</v>
      </c>
      <c r="K4297" s="1">
        <f>Sales[[#This Row],[Total Sales]]-Sales[[#This Row],[Cost price]]</f>
        <v>-383.36</v>
      </c>
      <c r="L4297" s="1" t="str">
        <f>TEXT(Sales[[#This Row],[Date and Time]],"dddd")</f>
        <v>Sunday</v>
      </c>
      <c r="M4297" s="1" t="str">
        <f>TEXT(Sales[[#This Row],[Date and Time]],"mm")</f>
        <v>03</v>
      </c>
      <c r="N4297" s="10" t="str">
        <f>TEXT(Sales[[#This Row],[Date and Time]],"mmmm")</f>
        <v>March</v>
      </c>
    </row>
    <row r="4298" spans="1:14" x14ac:dyDescent="0.3">
      <c r="A4298" s="1" t="s">
        <v>7766</v>
      </c>
      <c r="B4298" s="2">
        <v>45599.353009259263</v>
      </c>
      <c r="C4298" s="1" t="s">
        <v>3304</v>
      </c>
      <c r="D4298" s="1" t="s">
        <v>947</v>
      </c>
      <c r="E4298" s="1" t="s">
        <v>3464</v>
      </c>
      <c r="F4298" s="1" t="s">
        <v>3469</v>
      </c>
      <c r="G4298" s="1">
        <v>1027.43</v>
      </c>
      <c r="H4298" s="1">
        <v>10</v>
      </c>
      <c r="I4298" s="1">
        <f>Sales[[#This Row],[Selling Price]]*H4298</f>
        <v>10274.300000000001</v>
      </c>
      <c r="J4298" s="1">
        <f>VLOOKUP(Sales[[#This Row],[Product ID]],Products[],4,0)</f>
        <v>17.89</v>
      </c>
      <c r="K4298" s="1">
        <f>Sales[[#This Row],[Total Sales]]-Sales[[#This Row],[Cost price]]</f>
        <v>10256.410000000002</v>
      </c>
      <c r="L4298" s="1" t="str">
        <f>TEXT(Sales[[#This Row],[Date and Time]],"dddd")</f>
        <v>Sunday</v>
      </c>
      <c r="M4298" s="1" t="str">
        <f>TEXT(Sales[[#This Row],[Date and Time]],"mm")</f>
        <v>11</v>
      </c>
      <c r="N4298" s="10" t="str">
        <f>TEXT(Sales[[#This Row],[Date and Time]],"mmmm")</f>
        <v>November</v>
      </c>
    </row>
    <row r="4299" spans="1:14" x14ac:dyDescent="0.3">
      <c r="A4299" s="1" t="s">
        <v>7767</v>
      </c>
      <c r="B4299" s="2">
        <v>45595.819722222222</v>
      </c>
      <c r="C4299" s="1" t="s">
        <v>3348</v>
      </c>
      <c r="D4299" s="1" t="s">
        <v>1166</v>
      </c>
      <c r="E4299" s="1" t="s">
        <v>3471</v>
      </c>
      <c r="F4299" s="1" t="s">
        <v>3467</v>
      </c>
      <c r="G4299" s="1">
        <v>733.24</v>
      </c>
      <c r="H4299" s="1">
        <v>6</v>
      </c>
      <c r="I4299" s="1">
        <f>Sales[[#This Row],[Selling Price]]*H4299</f>
        <v>4399.4400000000005</v>
      </c>
      <c r="J4299" s="1">
        <f>VLOOKUP(Sales[[#This Row],[Product ID]],Products[],4,0)</f>
        <v>307.60000000000002</v>
      </c>
      <c r="K4299" s="1">
        <f>Sales[[#This Row],[Total Sales]]-Sales[[#This Row],[Cost price]]</f>
        <v>4091.8400000000006</v>
      </c>
      <c r="L4299" s="1" t="str">
        <f>TEXT(Sales[[#This Row],[Date and Time]],"dddd")</f>
        <v>Wednesday</v>
      </c>
      <c r="M4299" s="1" t="str">
        <f>TEXT(Sales[[#This Row],[Date and Time]],"mm")</f>
        <v>10</v>
      </c>
      <c r="N4299" s="10" t="str">
        <f>TEXT(Sales[[#This Row],[Date and Time]],"mmmm")</f>
        <v>October</v>
      </c>
    </row>
    <row r="4300" spans="1:14" x14ac:dyDescent="0.3">
      <c r="A4300" s="1" t="s">
        <v>7768</v>
      </c>
      <c r="B4300" s="2">
        <v>45308.236620370371</v>
      </c>
      <c r="C4300" s="1" t="s">
        <v>3312</v>
      </c>
      <c r="D4300" s="1" t="s">
        <v>3048</v>
      </c>
      <c r="E4300" s="1" t="s">
        <v>3471</v>
      </c>
      <c r="F4300" s="1" t="s">
        <v>3462</v>
      </c>
      <c r="G4300" s="1">
        <v>1584.64</v>
      </c>
      <c r="H4300" s="1">
        <v>8</v>
      </c>
      <c r="I4300" s="1">
        <f>Sales[[#This Row],[Selling Price]]*H4300</f>
        <v>12677.12</v>
      </c>
      <c r="J4300" s="1">
        <f>VLOOKUP(Sales[[#This Row],[Product ID]],Products[],4,0)</f>
        <v>193.63</v>
      </c>
      <c r="K4300" s="1">
        <f>Sales[[#This Row],[Total Sales]]-Sales[[#This Row],[Cost price]]</f>
        <v>12483.490000000002</v>
      </c>
      <c r="L4300" s="1" t="str">
        <f>TEXT(Sales[[#This Row],[Date and Time]],"dddd")</f>
        <v>Wednesday</v>
      </c>
      <c r="M4300" s="1" t="str">
        <f>TEXT(Sales[[#This Row],[Date and Time]],"mm")</f>
        <v>01</v>
      </c>
      <c r="N4300" s="10" t="str">
        <f>TEXT(Sales[[#This Row],[Date and Time]],"mmmm")</f>
        <v>January</v>
      </c>
    </row>
    <row r="4301" spans="1:14" x14ac:dyDescent="0.3">
      <c r="A4301" s="1" t="s">
        <v>7769</v>
      </c>
      <c r="B4301" s="2">
        <v>45563.916203703702</v>
      </c>
      <c r="C4301" s="1" t="s">
        <v>3421</v>
      </c>
      <c r="D4301" s="1" t="s">
        <v>1822</v>
      </c>
      <c r="E4301" s="1" t="s">
        <v>3479</v>
      </c>
      <c r="F4301" s="1" t="s">
        <v>3472</v>
      </c>
      <c r="G4301" s="1">
        <v>1182.17</v>
      </c>
      <c r="H4301" s="1">
        <v>2</v>
      </c>
      <c r="I4301" s="1">
        <f>Sales[[#This Row],[Selling Price]]*H4301</f>
        <v>2364.34</v>
      </c>
      <c r="J4301" s="1">
        <f>VLOOKUP(Sales[[#This Row],[Product ID]],Products[],4,0)</f>
        <v>407.18</v>
      </c>
      <c r="K4301" s="1">
        <f>Sales[[#This Row],[Total Sales]]-Sales[[#This Row],[Cost price]]</f>
        <v>1957.16</v>
      </c>
      <c r="L4301" s="1" t="str">
        <f>TEXT(Sales[[#This Row],[Date and Time]],"dddd")</f>
        <v>Saturday</v>
      </c>
      <c r="M4301" s="1" t="str">
        <f>TEXT(Sales[[#This Row],[Date and Time]],"mm")</f>
        <v>09</v>
      </c>
      <c r="N4301" s="10" t="str">
        <f>TEXT(Sales[[#This Row],[Date and Time]],"mmmm")</f>
        <v>September</v>
      </c>
    </row>
    <row r="4302" spans="1:14" x14ac:dyDescent="0.3">
      <c r="A4302" s="1" t="s">
        <v>7770</v>
      </c>
      <c r="B4302" s="2">
        <v>45550.201655092591</v>
      </c>
      <c r="C4302" s="1" t="s">
        <v>3372</v>
      </c>
      <c r="D4302" s="1" t="s">
        <v>475</v>
      </c>
      <c r="E4302" s="1" t="s">
        <v>3471</v>
      </c>
      <c r="F4302" s="1" t="s">
        <v>3469</v>
      </c>
      <c r="G4302" s="1">
        <v>1859.06</v>
      </c>
      <c r="H4302" s="1">
        <v>2</v>
      </c>
      <c r="I4302" s="1">
        <f>Sales[[#This Row],[Selling Price]]*H4302</f>
        <v>3718.12</v>
      </c>
      <c r="J4302" s="1">
        <f>VLOOKUP(Sales[[#This Row],[Product ID]],Products[],4,0)</f>
        <v>415.38</v>
      </c>
      <c r="K4302" s="1">
        <f>Sales[[#This Row],[Total Sales]]-Sales[[#This Row],[Cost price]]</f>
        <v>3302.74</v>
      </c>
      <c r="L4302" s="1" t="str">
        <f>TEXT(Sales[[#This Row],[Date and Time]],"dddd")</f>
        <v>Sunday</v>
      </c>
      <c r="M4302" s="1" t="str">
        <f>TEXT(Sales[[#This Row],[Date and Time]],"mm")</f>
        <v>09</v>
      </c>
      <c r="N4302" s="10" t="str">
        <f>TEXT(Sales[[#This Row],[Date and Time]],"mmmm")</f>
        <v>September</v>
      </c>
    </row>
    <row r="4303" spans="1:14" x14ac:dyDescent="0.3">
      <c r="A4303" s="1" t="s">
        <v>7771</v>
      </c>
      <c r="B4303" s="2">
        <v>45327.717812499999</v>
      </c>
      <c r="C4303" s="1" t="s">
        <v>3323</v>
      </c>
      <c r="D4303" s="1" t="s">
        <v>2010</v>
      </c>
      <c r="E4303" s="1" t="s">
        <v>3466</v>
      </c>
      <c r="F4303" s="1" t="s">
        <v>3467</v>
      </c>
      <c r="G4303" s="1">
        <v>1881.2</v>
      </c>
      <c r="H4303" s="1">
        <v>2</v>
      </c>
      <c r="I4303" s="1">
        <f>Sales[[#This Row],[Selling Price]]*H4303</f>
        <v>3762.4</v>
      </c>
      <c r="J4303" s="1">
        <f>VLOOKUP(Sales[[#This Row],[Product ID]],Products[],4,0)</f>
        <v>942.34</v>
      </c>
      <c r="K4303" s="1">
        <f>Sales[[#This Row],[Total Sales]]-Sales[[#This Row],[Cost price]]</f>
        <v>2820.06</v>
      </c>
      <c r="L4303" s="1" t="str">
        <f>TEXT(Sales[[#This Row],[Date and Time]],"dddd")</f>
        <v>Monday</v>
      </c>
      <c r="M4303" s="1" t="str">
        <f>TEXT(Sales[[#This Row],[Date and Time]],"mm")</f>
        <v>02</v>
      </c>
      <c r="N4303" s="10" t="str">
        <f>TEXT(Sales[[#This Row],[Date and Time]],"mmmm")</f>
        <v>February</v>
      </c>
    </row>
    <row r="4304" spans="1:14" x14ac:dyDescent="0.3">
      <c r="A4304" s="1" t="s">
        <v>7772</v>
      </c>
      <c r="B4304" s="2">
        <v>45354.076307870368</v>
      </c>
      <c r="C4304" s="1" t="s">
        <v>3422</v>
      </c>
      <c r="D4304" s="1" t="s">
        <v>1983</v>
      </c>
      <c r="E4304" s="1" t="s">
        <v>3466</v>
      </c>
      <c r="F4304" s="1" t="s">
        <v>3462</v>
      </c>
      <c r="G4304" s="1">
        <v>862.88</v>
      </c>
      <c r="H4304" s="1">
        <v>10</v>
      </c>
      <c r="I4304" s="1">
        <f>Sales[[#This Row],[Selling Price]]*H4304</f>
        <v>8628.7999999999993</v>
      </c>
      <c r="J4304" s="1">
        <f>VLOOKUP(Sales[[#This Row],[Product ID]],Products[],4,0)</f>
        <v>772.45</v>
      </c>
      <c r="K4304" s="1">
        <f>Sales[[#This Row],[Total Sales]]-Sales[[#This Row],[Cost price]]</f>
        <v>7856.3499999999995</v>
      </c>
      <c r="L4304" s="1" t="str">
        <f>TEXT(Sales[[#This Row],[Date and Time]],"dddd")</f>
        <v>Sunday</v>
      </c>
      <c r="M4304" s="1" t="str">
        <f>TEXT(Sales[[#This Row],[Date and Time]],"mm")</f>
        <v>03</v>
      </c>
      <c r="N4304" s="10" t="str">
        <f>TEXT(Sales[[#This Row],[Date and Time]],"mmmm")</f>
        <v>March</v>
      </c>
    </row>
    <row r="4305" spans="1:14" x14ac:dyDescent="0.3">
      <c r="A4305" s="1" t="s">
        <v>7773</v>
      </c>
      <c r="B4305" s="2">
        <v>45430.02857638889</v>
      </c>
      <c r="C4305" s="1" t="s">
        <v>3379</v>
      </c>
      <c r="D4305" s="1" t="s">
        <v>172</v>
      </c>
      <c r="E4305" s="1" t="s">
        <v>3466</v>
      </c>
      <c r="F4305" s="1" t="s">
        <v>3469</v>
      </c>
      <c r="G4305" s="1">
        <v>1859.18</v>
      </c>
      <c r="H4305" s="1">
        <v>5</v>
      </c>
      <c r="I4305" s="1">
        <f>Sales[[#This Row],[Selling Price]]*H4305</f>
        <v>9295.9</v>
      </c>
      <c r="J4305" s="1">
        <f>VLOOKUP(Sales[[#This Row],[Product ID]],Products[],4,0)</f>
        <v>605.29999999999995</v>
      </c>
      <c r="K4305" s="1">
        <f>Sales[[#This Row],[Total Sales]]-Sales[[#This Row],[Cost price]]</f>
        <v>8690.6</v>
      </c>
      <c r="L4305" s="1" t="str">
        <f>TEXT(Sales[[#This Row],[Date and Time]],"dddd")</f>
        <v>Saturday</v>
      </c>
      <c r="M4305" s="1" t="str">
        <f>TEXT(Sales[[#This Row],[Date and Time]],"mm")</f>
        <v>05</v>
      </c>
      <c r="N4305" s="10" t="str">
        <f>TEXT(Sales[[#This Row],[Date and Time]],"mmmm")</f>
        <v>May</v>
      </c>
    </row>
    <row r="4306" spans="1:14" x14ac:dyDescent="0.3">
      <c r="A4306" s="1" t="s">
        <v>7774</v>
      </c>
      <c r="B4306" s="2">
        <v>45517.691550925927</v>
      </c>
      <c r="C4306" s="1" t="s">
        <v>3257</v>
      </c>
      <c r="D4306" s="1" t="s">
        <v>2319</v>
      </c>
      <c r="E4306" s="1" t="s">
        <v>3479</v>
      </c>
      <c r="F4306" s="1" t="s">
        <v>3467</v>
      </c>
      <c r="G4306" s="1">
        <v>414.37</v>
      </c>
      <c r="H4306" s="1">
        <v>10</v>
      </c>
      <c r="I4306" s="1">
        <f>Sales[[#This Row],[Selling Price]]*H4306</f>
        <v>4143.7</v>
      </c>
      <c r="J4306" s="1">
        <f>VLOOKUP(Sales[[#This Row],[Product ID]],Products[],4,0)</f>
        <v>288.51</v>
      </c>
      <c r="K4306" s="1">
        <f>Sales[[#This Row],[Total Sales]]-Sales[[#This Row],[Cost price]]</f>
        <v>3855.1899999999996</v>
      </c>
      <c r="L4306" s="1" t="str">
        <f>TEXT(Sales[[#This Row],[Date and Time]],"dddd")</f>
        <v>Tuesday</v>
      </c>
      <c r="M4306" s="1" t="str">
        <f>TEXT(Sales[[#This Row],[Date and Time]],"mm")</f>
        <v>08</v>
      </c>
      <c r="N4306" s="10" t="str">
        <f>TEXT(Sales[[#This Row],[Date and Time]],"mmmm")</f>
        <v>August</v>
      </c>
    </row>
    <row r="4307" spans="1:14" x14ac:dyDescent="0.3">
      <c r="A4307" s="1" t="s">
        <v>7775</v>
      </c>
      <c r="B4307" s="2">
        <v>45612.261238425926</v>
      </c>
      <c r="C4307" s="1" t="s">
        <v>3318</v>
      </c>
      <c r="D4307" s="1" t="s">
        <v>1099</v>
      </c>
      <c r="E4307" s="1" t="s">
        <v>3464</v>
      </c>
      <c r="F4307" s="1" t="s">
        <v>3469</v>
      </c>
      <c r="G4307" s="1">
        <v>522.88</v>
      </c>
      <c r="H4307" s="1">
        <v>5</v>
      </c>
      <c r="I4307" s="1">
        <f>Sales[[#This Row],[Selling Price]]*H4307</f>
        <v>2614.4</v>
      </c>
      <c r="J4307" s="1">
        <f>VLOOKUP(Sales[[#This Row],[Product ID]],Products[],4,0)</f>
        <v>69.03</v>
      </c>
      <c r="K4307" s="1">
        <f>Sales[[#This Row],[Total Sales]]-Sales[[#This Row],[Cost price]]</f>
        <v>2545.37</v>
      </c>
      <c r="L4307" s="1" t="str">
        <f>TEXT(Sales[[#This Row],[Date and Time]],"dddd")</f>
        <v>Saturday</v>
      </c>
      <c r="M4307" s="1" t="str">
        <f>TEXT(Sales[[#This Row],[Date and Time]],"mm")</f>
        <v>11</v>
      </c>
      <c r="N4307" s="10" t="str">
        <f>TEXT(Sales[[#This Row],[Date and Time]],"mmmm")</f>
        <v>November</v>
      </c>
    </row>
    <row r="4308" spans="1:14" x14ac:dyDescent="0.3">
      <c r="A4308" s="1" t="s">
        <v>7776</v>
      </c>
      <c r="B4308" s="2">
        <v>45478.657638888886</v>
      </c>
      <c r="C4308" s="1" t="s">
        <v>3445</v>
      </c>
      <c r="D4308" s="1" t="s">
        <v>1445</v>
      </c>
      <c r="E4308" s="1" t="s">
        <v>3461</v>
      </c>
      <c r="F4308" s="1" t="s">
        <v>3472</v>
      </c>
      <c r="G4308" s="1">
        <v>1974.26</v>
      </c>
      <c r="H4308" s="1">
        <v>7</v>
      </c>
      <c r="I4308" s="1">
        <f>Sales[[#This Row],[Selling Price]]*H4308</f>
        <v>13819.82</v>
      </c>
      <c r="J4308" s="1">
        <f>VLOOKUP(Sales[[#This Row],[Product ID]],Products[],4,0)</f>
        <v>154.76</v>
      </c>
      <c r="K4308" s="1">
        <f>Sales[[#This Row],[Total Sales]]-Sales[[#This Row],[Cost price]]</f>
        <v>13665.06</v>
      </c>
      <c r="L4308" s="1" t="str">
        <f>TEXT(Sales[[#This Row],[Date and Time]],"dddd")</f>
        <v>Friday</v>
      </c>
      <c r="M4308" s="1" t="str">
        <f>TEXT(Sales[[#This Row],[Date and Time]],"mm")</f>
        <v>07</v>
      </c>
      <c r="N4308" s="10" t="str">
        <f>TEXT(Sales[[#This Row],[Date and Time]],"mmmm")</f>
        <v>July</v>
      </c>
    </row>
    <row r="4309" spans="1:14" x14ac:dyDescent="0.3">
      <c r="A4309" s="1" t="s">
        <v>7777</v>
      </c>
      <c r="B4309" s="2">
        <v>45479.725347222222</v>
      </c>
      <c r="C4309" s="1" t="s">
        <v>3387</v>
      </c>
      <c r="D4309" s="1" t="s">
        <v>2687</v>
      </c>
      <c r="E4309" s="1" t="s">
        <v>3464</v>
      </c>
      <c r="F4309" s="1" t="s">
        <v>3467</v>
      </c>
      <c r="G4309" s="1">
        <v>787.13</v>
      </c>
      <c r="H4309" s="1">
        <v>1</v>
      </c>
      <c r="I4309" s="1">
        <f>Sales[[#This Row],[Selling Price]]*H4309</f>
        <v>787.13</v>
      </c>
      <c r="J4309" s="1">
        <f>VLOOKUP(Sales[[#This Row],[Product ID]],Products[],4,0)</f>
        <v>162.74</v>
      </c>
      <c r="K4309" s="1">
        <f>Sales[[#This Row],[Total Sales]]-Sales[[#This Row],[Cost price]]</f>
        <v>624.39</v>
      </c>
      <c r="L4309" s="1" t="str">
        <f>TEXT(Sales[[#This Row],[Date and Time]],"dddd")</f>
        <v>Saturday</v>
      </c>
      <c r="M4309" s="1" t="str">
        <f>TEXT(Sales[[#This Row],[Date and Time]],"mm")</f>
        <v>07</v>
      </c>
      <c r="N4309" s="10" t="str">
        <f>TEXT(Sales[[#This Row],[Date and Time]],"mmmm")</f>
        <v>July</v>
      </c>
    </row>
    <row r="4310" spans="1:14" x14ac:dyDescent="0.3">
      <c r="A4310" s="1" t="s">
        <v>7778</v>
      </c>
      <c r="B4310" s="2">
        <v>45467.572141203702</v>
      </c>
      <c r="C4310" s="1" t="s">
        <v>3395</v>
      </c>
      <c r="D4310" s="1" t="s">
        <v>944</v>
      </c>
      <c r="E4310" s="1" t="s">
        <v>3464</v>
      </c>
      <c r="F4310" s="1" t="s">
        <v>3476</v>
      </c>
      <c r="G4310" s="1">
        <v>540.53</v>
      </c>
      <c r="H4310" s="1">
        <v>7</v>
      </c>
      <c r="I4310" s="1">
        <f>Sales[[#This Row],[Selling Price]]*H4310</f>
        <v>3783.71</v>
      </c>
      <c r="J4310" s="1">
        <f>VLOOKUP(Sales[[#This Row],[Product ID]],Products[],4,0)</f>
        <v>102.72</v>
      </c>
      <c r="K4310" s="1">
        <f>Sales[[#This Row],[Total Sales]]-Sales[[#This Row],[Cost price]]</f>
        <v>3680.9900000000002</v>
      </c>
      <c r="L4310" s="1" t="str">
        <f>TEXT(Sales[[#This Row],[Date and Time]],"dddd")</f>
        <v>Monday</v>
      </c>
      <c r="M4310" s="1" t="str">
        <f>TEXT(Sales[[#This Row],[Date and Time]],"mm")</f>
        <v>06</v>
      </c>
      <c r="N4310" s="10" t="str">
        <f>TEXT(Sales[[#This Row],[Date and Time]],"mmmm")</f>
        <v>June</v>
      </c>
    </row>
    <row r="4311" spans="1:14" x14ac:dyDescent="0.3">
      <c r="A4311" s="1" t="s">
        <v>7779</v>
      </c>
      <c r="B4311" s="2">
        <v>45388.841215277775</v>
      </c>
      <c r="C4311" s="1" t="s">
        <v>3306</v>
      </c>
      <c r="D4311" s="1" t="s">
        <v>1179</v>
      </c>
      <c r="E4311" s="1" t="s">
        <v>3461</v>
      </c>
      <c r="F4311" s="1" t="s">
        <v>3476</v>
      </c>
      <c r="G4311" s="1">
        <v>273.97000000000003</v>
      </c>
      <c r="H4311" s="1">
        <v>10</v>
      </c>
      <c r="I4311" s="1">
        <f>Sales[[#This Row],[Selling Price]]*H4311</f>
        <v>2739.7000000000003</v>
      </c>
      <c r="J4311" s="1">
        <f>VLOOKUP(Sales[[#This Row],[Product ID]],Products[],4,0)</f>
        <v>914.29</v>
      </c>
      <c r="K4311" s="1">
        <f>Sales[[#This Row],[Total Sales]]-Sales[[#This Row],[Cost price]]</f>
        <v>1825.4100000000003</v>
      </c>
      <c r="L4311" s="1" t="str">
        <f>TEXT(Sales[[#This Row],[Date and Time]],"dddd")</f>
        <v>Saturday</v>
      </c>
      <c r="M4311" s="1" t="str">
        <f>TEXT(Sales[[#This Row],[Date and Time]],"mm")</f>
        <v>04</v>
      </c>
      <c r="N4311" s="10" t="str">
        <f>TEXT(Sales[[#This Row],[Date and Time]],"mmmm")</f>
        <v>April</v>
      </c>
    </row>
    <row r="4312" spans="1:14" x14ac:dyDescent="0.3">
      <c r="A4312" s="1" t="s">
        <v>7780</v>
      </c>
      <c r="B4312" s="2">
        <v>45368.18378472222</v>
      </c>
      <c r="C4312" s="1" t="s">
        <v>3379</v>
      </c>
      <c r="D4312" s="1" t="s">
        <v>2922</v>
      </c>
      <c r="E4312" s="1" t="s">
        <v>3464</v>
      </c>
      <c r="F4312" s="1" t="s">
        <v>3472</v>
      </c>
      <c r="G4312" s="1">
        <v>1290.2</v>
      </c>
      <c r="H4312" s="1">
        <v>9</v>
      </c>
      <c r="I4312" s="1">
        <f>Sales[[#This Row],[Selling Price]]*H4312</f>
        <v>11611.800000000001</v>
      </c>
      <c r="J4312" s="1">
        <f>VLOOKUP(Sales[[#This Row],[Product ID]],Products[],4,0)</f>
        <v>605.29999999999995</v>
      </c>
      <c r="K4312" s="1">
        <f>Sales[[#This Row],[Total Sales]]-Sales[[#This Row],[Cost price]]</f>
        <v>11006.500000000002</v>
      </c>
      <c r="L4312" s="1" t="str">
        <f>TEXT(Sales[[#This Row],[Date and Time]],"dddd")</f>
        <v>Sunday</v>
      </c>
      <c r="M4312" s="1" t="str">
        <f>TEXT(Sales[[#This Row],[Date and Time]],"mm")</f>
        <v>03</v>
      </c>
      <c r="N4312" s="10" t="str">
        <f>TEXT(Sales[[#This Row],[Date and Time]],"mmmm")</f>
        <v>March</v>
      </c>
    </row>
    <row r="4313" spans="1:14" x14ac:dyDescent="0.3">
      <c r="A4313" s="1" t="s">
        <v>7781</v>
      </c>
      <c r="B4313" s="2">
        <v>45308.75644675926</v>
      </c>
      <c r="C4313" s="1" t="s">
        <v>3380</v>
      </c>
      <c r="D4313" s="1" t="s">
        <v>2252</v>
      </c>
      <c r="E4313" s="1" t="s">
        <v>3464</v>
      </c>
      <c r="F4313" s="1" t="s">
        <v>3472</v>
      </c>
      <c r="G4313" s="1">
        <v>245.11</v>
      </c>
      <c r="H4313" s="1">
        <v>6</v>
      </c>
      <c r="I4313" s="1">
        <f>Sales[[#This Row],[Selling Price]]*H4313</f>
        <v>1470.66</v>
      </c>
      <c r="J4313" s="1">
        <f>VLOOKUP(Sales[[#This Row],[Product ID]],Products[],4,0)</f>
        <v>802.35</v>
      </c>
      <c r="K4313" s="1">
        <f>Sales[[#This Row],[Total Sales]]-Sales[[#This Row],[Cost price]]</f>
        <v>668.31000000000006</v>
      </c>
      <c r="L4313" s="1" t="str">
        <f>TEXT(Sales[[#This Row],[Date and Time]],"dddd")</f>
        <v>Wednesday</v>
      </c>
      <c r="M4313" s="1" t="str">
        <f>TEXT(Sales[[#This Row],[Date and Time]],"mm")</f>
        <v>01</v>
      </c>
      <c r="N4313" s="10" t="str">
        <f>TEXT(Sales[[#This Row],[Date and Time]],"mmmm")</f>
        <v>January</v>
      </c>
    </row>
    <row r="4314" spans="1:14" x14ac:dyDescent="0.3">
      <c r="A4314" s="1" t="s">
        <v>7782</v>
      </c>
      <c r="B4314" s="2">
        <v>45578.160266203704</v>
      </c>
      <c r="C4314" s="1" t="s">
        <v>3342</v>
      </c>
      <c r="D4314" s="1" t="s">
        <v>2352</v>
      </c>
      <c r="E4314" s="1" t="s">
        <v>3466</v>
      </c>
      <c r="F4314" s="1" t="s">
        <v>3469</v>
      </c>
      <c r="G4314" s="1">
        <v>1371.67</v>
      </c>
      <c r="H4314" s="1">
        <v>6</v>
      </c>
      <c r="I4314" s="1">
        <f>Sales[[#This Row],[Selling Price]]*H4314</f>
        <v>8230.02</v>
      </c>
      <c r="J4314" s="1">
        <f>VLOOKUP(Sales[[#This Row],[Product ID]],Products[],4,0)</f>
        <v>961.3</v>
      </c>
      <c r="K4314" s="1">
        <f>Sales[[#This Row],[Total Sales]]-Sales[[#This Row],[Cost price]]</f>
        <v>7268.72</v>
      </c>
      <c r="L4314" s="1" t="str">
        <f>TEXT(Sales[[#This Row],[Date and Time]],"dddd")</f>
        <v>Sunday</v>
      </c>
      <c r="M4314" s="1" t="str">
        <f>TEXT(Sales[[#This Row],[Date and Time]],"mm")</f>
        <v>10</v>
      </c>
      <c r="N4314" s="10" t="str">
        <f>TEXT(Sales[[#This Row],[Date and Time]],"mmmm")</f>
        <v>October</v>
      </c>
    </row>
    <row r="4315" spans="1:14" x14ac:dyDescent="0.3">
      <c r="A4315" s="1" t="s">
        <v>7783</v>
      </c>
      <c r="B4315" s="2">
        <v>45528.438032407408</v>
      </c>
      <c r="C4315" s="1" t="s">
        <v>3416</v>
      </c>
      <c r="D4315" s="1" t="s">
        <v>2526</v>
      </c>
      <c r="E4315" s="1" t="s">
        <v>3471</v>
      </c>
      <c r="F4315" s="1" t="s">
        <v>3467</v>
      </c>
      <c r="G4315" s="1">
        <v>1480.37</v>
      </c>
      <c r="H4315" s="1">
        <v>7</v>
      </c>
      <c r="I4315" s="1">
        <f>Sales[[#This Row],[Selling Price]]*H4315</f>
        <v>10362.59</v>
      </c>
      <c r="J4315" s="1">
        <f>VLOOKUP(Sales[[#This Row],[Product ID]],Products[],4,0)</f>
        <v>753.5</v>
      </c>
      <c r="K4315" s="1">
        <f>Sales[[#This Row],[Total Sales]]-Sales[[#This Row],[Cost price]]</f>
        <v>9609.09</v>
      </c>
      <c r="L4315" s="1" t="str">
        <f>TEXT(Sales[[#This Row],[Date and Time]],"dddd")</f>
        <v>Saturday</v>
      </c>
      <c r="M4315" s="1" t="str">
        <f>TEXT(Sales[[#This Row],[Date and Time]],"mm")</f>
        <v>08</v>
      </c>
      <c r="N4315" s="10" t="str">
        <f>TEXT(Sales[[#This Row],[Date and Time]],"mmmm")</f>
        <v>August</v>
      </c>
    </row>
    <row r="4316" spans="1:14" x14ac:dyDescent="0.3">
      <c r="A4316" s="1" t="s">
        <v>7784</v>
      </c>
      <c r="B4316" s="2">
        <v>45512.035717592589</v>
      </c>
      <c r="C4316" s="1" t="s">
        <v>3413</v>
      </c>
      <c r="D4316" s="1" t="s">
        <v>938</v>
      </c>
      <c r="E4316" s="1" t="s">
        <v>3464</v>
      </c>
      <c r="F4316" s="1" t="s">
        <v>3462</v>
      </c>
      <c r="G4316" s="1">
        <v>73.69</v>
      </c>
      <c r="H4316" s="1">
        <v>3</v>
      </c>
      <c r="I4316" s="1">
        <f>Sales[[#This Row],[Selling Price]]*H4316</f>
        <v>221.07</v>
      </c>
      <c r="J4316" s="1">
        <f>VLOOKUP(Sales[[#This Row],[Product ID]],Products[],4,0)</f>
        <v>311.56</v>
      </c>
      <c r="K4316" s="1">
        <f>Sales[[#This Row],[Total Sales]]-Sales[[#This Row],[Cost price]]</f>
        <v>-90.490000000000009</v>
      </c>
      <c r="L4316" s="1" t="str">
        <f>TEXT(Sales[[#This Row],[Date and Time]],"dddd")</f>
        <v>Thursday</v>
      </c>
      <c r="M4316" s="1" t="str">
        <f>TEXT(Sales[[#This Row],[Date and Time]],"mm")</f>
        <v>08</v>
      </c>
      <c r="N4316" s="10" t="str">
        <f>TEXT(Sales[[#This Row],[Date and Time]],"mmmm")</f>
        <v>August</v>
      </c>
    </row>
    <row r="4317" spans="1:14" x14ac:dyDescent="0.3">
      <c r="A4317" s="1" t="s">
        <v>7785</v>
      </c>
      <c r="B4317" s="2">
        <v>45428.486840277779</v>
      </c>
      <c r="C4317" s="1" t="s">
        <v>3214</v>
      </c>
      <c r="D4317" s="1" t="s">
        <v>1014</v>
      </c>
      <c r="E4317" s="1" t="s">
        <v>3466</v>
      </c>
      <c r="F4317" s="1" t="s">
        <v>3469</v>
      </c>
      <c r="G4317" s="1">
        <v>754.3</v>
      </c>
      <c r="H4317" s="1">
        <v>1</v>
      </c>
      <c r="I4317" s="1">
        <f>Sales[[#This Row],[Selling Price]]*H4317</f>
        <v>754.3</v>
      </c>
      <c r="J4317" s="1">
        <f>VLOOKUP(Sales[[#This Row],[Product ID]],Products[],4,0)</f>
        <v>435.29</v>
      </c>
      <c r="K4317" s="1">
        <f>Sales[[#This Row],[Total Sales]]-Sales[[#This Row],[Cost price]]</f>
        <v>319.00999999999993</v>
      </c>
      <c r="L4317" s="1" t="str">
        <f>TEXT(Sales[[#This Row],[Date and Time]],"dddd")</f>
        <v>Thursday</v>
      </c>
      <c r="M4317" s="1" t="str">
        <f>TEXT(Sales[[#This Row],[Date and Time]],"mm")</f>
        <v>05</v>
      </c>
      <c r="N4317" s="10" t="str">
        <f>TEXT(Sales[[#This Row],[Date and Time]],"mmmm")</f>
        <v>May</v>
      </c>
    </row>
    <row r="4318" spans="1:14" x14ac:dyDescent="0.3">
      <c r="A4318" s="1" t="s">
        <v>7786</v>
      </c>
      <c r="B4318" s="2">
        <v>45498.521168981482</v>
      </c>
      <c r="C4318" s="1" t="s">
        <v>3226</v>
      </c>
      <c r="D4318" s="1" t="s">
        <v>1201</v>
      </c>
      <c r="E4318" s="1" t="s">
        <v>3466</v>
      </c>
      <c r="F4318" s="1" t="s">
        <v>3476</v>
      </c>
      <c r="G4318" s="1">
        <v>1780.42</v>
      </c>
      <c r="H4318" s="1">
        <v>1</v>
      </c>
      <c r="I4318" s="1">
        <f>Sales[[#This Row],[Selling Price]]*H4318</f>
        <v>1780.42</v>
      </c>
      <c r="J4318" s="1">
        <f>VLOOKUP(Sales[[#This Row],[Product ID]],Products[],4,0)</f>
        <v>809.47</v>
      </c>
      <c r="K4318" s="1">
        <f>Sales[[#This Row],[Total Sales]]-Sales[[#This Row],[Cost price]]</f>
        <v>970.95</v>
      </c>
      <c r="L4318" s="1" t="str">
        <f>TEXT(Sales[[#This Row],[Date and Time]],"dddd")</f>
        <v>Thursday</v>
      </c>
      <c r="M4318" s="1" t="str">
        <f>TEXT(Sales[[#This Row],[Date and Time]],"mm")</f>
        <v>07</v>
      </c>
      <c r="N4318" s="10" t="str">
        <f>TEXT(Sales[[#This Row],[Date and Time]],"mmmm")</f>
        <v>July</v>
      </c>
    </row>
    <row r="4319" spans="1:14" x14ac:dyDescent="0.3">
      <c r="A4319" s="1" t="s">
        <v>7787</v>
      </c>
      <c r="B4319" s="2">
        <v>45381.497453703705</v>
      </c>
      <c r="C4319" s="1" t="s">
        <v>3299</v>
      </c>
      <c r="D4319" s="1" t="s">
        <v>2506</v>
      </c>
      <c r="E4319" s="1" t="s">
        <v>3464</v>
      </c>
      <c r="F4319" s="1" t="s">
        <v>3462</v>
      </c>
      <c r="G4319" s="1">
        <v>1873.1</v>
      </c>
      <c r="H4319" s="1">
        <v>10</v>
      </c>
      <c r="I4319" s="1">
        <f>Sales[[#This Row],[Selling Price]]*H4319</f>
        <v>18731</v>
      </c>
      <c r="J4319" s="1">
        <f>VLOOKUP(Sales[[#This Row],[Product ID]],Products[],4,0)</f>
        <v>401.98</v>
      </c>
      <c r="K4319" s="1">
        <f>Sales[[#This Row],[Total Sales]]-Sales[[#This Row],[Cost price]]</f>
        <v>18329.02</v>
      </c>
      <c r="L4319" s="1" t="str">
        <f>TEXT(Sales[[#This Row],[Date and Time]],"dddd")</f>
        <v>Saturday</v>
      </c>
      <c r="M4319" s="1" t="str">
        <f>TEXT(Sales[[#This Row],[Date and Time]],"mm")</f>
        <v>03</v>
      </c>
      <c r="N4319" s="10" t="str">
        <f>TEXT(Sales[[#This Row],[Date and Time]],"mmmm")</f>
        <v>March</v>
      </c>
    </row>
    <row r="4320" spans="1:14" x14ac:dyDescent="0.3">
      <c r="A4320" s="1" t="s">
        <v>7788</v>
      </c>
      <c r="B4320" s="2">
        <v>45497.776331018518</v>
      </c>
      <c r="C4320" s="1" t="s">
        <v>3303</v>
      </c>
      <c r="D4320" s="1" t="s">
        <v>2476</v>
      </c>
      <c r="E4320" s="1" t="s">
        <v>3471</v>
      </c>
      <c r="F4320" s="1" t="s">
        <v>3472</v>
      </c>
      <c r="G4320" s="1">
        <v>1433.05</v>
      </c>
      <c r="H4320" s="1">
        <v>3</v>
      </c>
      <c r="I4320" s="1">
        <f>Sales[[#This Row],[Selling Price]]*H4320</f>
        <v>4299.1499999999996</v>
      </c>
      <c r="J4320" s="1">
        <f>VLOOKUP(Sales[[#This Row],[Product ID]],Products[],4,0)</f>
        <v>752.34</v>
      </c>
      <c r="K4320" s="1">
        <f>Sales[[#This Row],[Total Sales]]-Sales[[#This Row],[Cost price]]</f>
        <v>3546.8099999999995</v>
      </c>
      <c r="L4320" s="1" t="str">
        <f>TEXT(Sales[[#This Row],[Date and Time]],"dddd")</f>
        <v>Wednesday</v>
      </c>
      <c r="M4320" s="1" t="str">
        <f>TEXT(Sales[[#This Row],[Date and Time]],"mm")</f>
        <v>07</v>
      </c>
      <c r="N4320" s="10" t="str">
        <f>TEXT(Sales[[#This Row],[Date and Time]],"mmmm")</f>
        <v>July</v>
      </c>
    </row>
    <row r="4321" spans="1:14" x14ac:dyDescent="0.3">
      <c r="A4321" s="1" t="s">
        <v>7789</v>
      </c>
      <c r="B4321" s="2">
        <v>45412.162905092591</v>
      </c>
      <c r="C4321" s="1" t="s">
        <v>3449</v>
      </c>
      <c r="D4321" s="1" t="s">
        <v>1790</v>
      </c>
      <c r="E4321" s="1" t="s">
        <v>3479</v>
      </c>
      <c r="F4321" s="1" t="s">
        <v>3462</v>
      </c>
      <c r="G4321" s="1">
        <v>1368.42</v>
      </c>
      <c r="H4321" s="1">
        <v>3</v>
      </c>
      <c r="I4321" s="1">
        <f>Sales[[#This Row],[Selling Price]]*H4321</f>
        <v>4105.26</v>
      </c>
      <c r="J4321" s="1">
        <f>VLOOKUP(Sales[[#This Row],[Product ID]],Products[],4,0)</f>
        <v>487.84</v>
      </c>
      <c r="K4321" s="1">
        <f>Sales[[#This Row],[Total Sales]]-Sales[[#This Row],[Cost price]]</f>
        <v>3617.42</v>
      </c>
      <c r="L4321" s="1" t="str">
        <f>TEXT(Sales[[#This Row],[Date and Time]],"dddd")</f>
        <v>Tuesday</v>
      </c>
      <c r="M4321" s="1" t="str">
        <f>TEXT(Sales[[#This Row],[Date and Time]],"mm")</f>
        <v>04</v>
      </c>
      <c r="N4321" s="10" t="str">
        <f>TEXT(Sales[[#This Row],[Date and Time]],"mmmm")</f>
        <v>April</v>
      </c>
    </row>
    <row r="4322" spans="1:14" x14ac:dyDescent="0.3">
      <c r="A4322" s="1" t="s">
        <v>7790</v>
      </c>
      <c r="B4322" s="2">
        <v>45587.081273148149</v>
      </c>
      <c r="C4322" s="1" t="s">
        <v>3296</v>
      </c>
      <c r="D4322" s="1" t="s">
        <v>2711</v>
      </c>
      <c r="E4322" s="1" t="s">
        <v>3479</v>
      </c>
      <c r="F4322" s="1" t="s">
        <v>3467</v>
      </c>
      <c r="G4322" s="1">
        <v>150.25</v>
      </c>
      <c r="H4322" s="1">
        <v>7</v>
      </c>
      <c r="I4322" s="1">
        <f>Sales[[#This Row],[Selling Price]]*H4322</f>
        <v>1051.75</v>
      </c>
      <c r="J4322" s="1">
        <f>VLOOKUP(Sales[[#This Row],[Product ID]],Products[],4,0)</f>
        <v>587.24</v>
      </c>
      <c r="K4322" s="1">
        <f>Sales[[#This Row],[Total Sales]]-Sales[[#This Row],[Cost price]]</f>
        <v>464.51</v>
      </c>
      <c r="L4322" s="1" t="str">
        <f>TEXT(Sales[[#This Row],[Date and Time]],"dddd")</f>
        <v>Tuesday</v>
      </c>
      <c r="M4322" s="1" t="str">
        <f>TEXT(Sales[[#This Row],[Date and Time]],"mm")</f>
        <v>10</v>
      </c>
      <c r="N4322" s="10" t="str">
        <f>TEXT(Sales[[#This Row],[Date and Time]],"mmmm")</f>
        <v>October</v>
      </c>
    </row>
    <row r="4323" spans="1:14" x14ac:dyDescent="0.3">
      <c r="A4323" s="1" t="s">
        <v>7791</v>
      </c>
      <c r="B4323" s="2">
        <v>45336.160682870373</v>
      </c>
      <c r="C4323" s="1" t="s">
        <v>3346</v>
      </c>
      <c r="D4323" s="1" t="s">
        <v>537</v>
      </c>
      <c r="E4323" s="1" t="s">
        <v>3479</v>
      </c>
      <c r="F4323" s="1" t="s">
        <v>3469</v>
      </c>
      <c r="G4323" s="1">
        <v>1367.97</v>
      </c>
      <c r="H4323" s="1">
        <v>3</v>
      </c>
      <c r="I4323" s="1">
        <f>Sales[[#This Row],[Selling Price]]*H4323</f>
        <v>4103.91</v>
      </c>
      <c r="J4323" s="1">
        <f>VLOOKUP(Sales[[#This Row],[Product ID]],Products[],4,0)</f>
        <v>171.16</v>
      </c>
      <c r="K4323" s="1">
        <f>Sales[[#This Row],[Total Sales]]-Sales[[#This Row],[Cost price]]</f>
        <v>3932.75</v>
      </c>
      <c r="L4323" s="1" t="str">
        <f>TEXT(Sales[[#This Row],[Date and Time]],"dddd")</f>
        <v>Wednesday</v>
      </c>
      <c r="M4323" s="1" t="str">
        <f>TEXT(Sales[[#This Row],[Date and Time]],"mm")</f>
        <v>02</v>
      </c>
      <c r="N4323" s="10" t="str">
        <f>TEXT(Sales[[#This Row],[Date and Time]],"mmmm")</f>
        <v>February</v>
      </c>
    </row>
    <row r="4324" spans="1:14" x14ac:dyDescent="0.3">
      <c r="A4324" s="1" t="s">
        <v>7792</v>
      </c>
      <c r="B4324" s="2">
        <v>45481.237268518518</v>
      </c>
      <c r="C4324" s="1" t="s">
        <v>3391</v>
      </c>
      <c r="D4324" s="1" t="s">
        <v>1707</v>
      </c>
      <c r="E4324" s="1" t="s">
        <v>3461</v>
      </c>
      <c r="F4324" s="1" t="s">
        <v>3462</v>
      </c>
      <c r="G4324" s="1">
        <v>1127.69</v>
      </c>
      <c r="H4324" s="1">
        <v>3</v>
      </c>
      <c r="I4324" s="1">
        <f>Sales[[#This Row],[Selling Price]]*H4324</f>
        <v>3383.07</v>
      </c>
      <c r="J4324" s="1">
        <f>VLOOKUP(Sales[[#This Row],[Product ID]],Products[],4,0)</f>
        <v>374.92</v>
      </c>
      <c r="K4324" s="1">
        <f>Sales[[#This Row],[Total Sales]]-Sales[[#This Row],[Cost price]]</f>
        <v>3008.15</v>
      </c>
      <c r="L4324" s="1" t="str">
        <f>TEXT(Sales[[#This Row],[Date and Time]],"dddd")</f>
        <v>Monday</v>
      </c>
      <c r="M4324" s="1" t="str">
        <f>TEXT(Sales[[#This Row],[Date and Time]],"mm")</f>
        <v>07</v>
      </c>
      <c r="N4324" s="10" t="str">
        <f>TEXT(Sales[[#This Row],[Date and Time]],"mmmm")</f>
        <v>July</v>
      </c>
    </row>
    <row r="4325" spans="1:14" x14ac:dyDescent="0.3">
      <c r="A4325" s="1" t="s">
        <v>7793</v>
      </c>
      <c r="B4325" s="2">
        <v>45416.098564814813</v>
      </c>
      <c r="C4325" s="1" t="s">
        <v>3287</v>
      </c>
      <c r="D4325" s="1" t="s">
        <v>1044</v>
      </c>
      <c r="E4325" s="1" t="s">
        <v>3471</v>
      </c>
      <c r="F4325" s="1" t="s">
        <v>3467</v>
      </c>
      <c r="G4325" s="1">
        <v>1290.2</v>
      </c>
      <c r="H4325" s="1">
        <v>1</v>
      </c>
      <c r="I4325" s="1">
        <f>Sales[[#This Row],[Selling Price]]*H4325</f>
        <v>1290.2</v>
      </c>
      <c r="J4325" s="1">
        <f>VLOOKUP(Sales[[#This Row],[Product ID]],Products[],4,0)</f>
        <v>901.68</v>
      </c>
      <c r="K4325" s="1">
        <f>Sales[[#This Row],[Total Sales]]-Sales[[#This Row],[Cost price]]</f>
        <v>388.5200000000001</v>
      </c>
      <c r="L4325" s="1" t="str">
        <f>TEXT(Sales[[#This Row],[Date and Time]],"dddd")</f>
        <v>Saturday</v>
      </c>
      <c r="M4325" s="1" t="str">
        <f>TEXT(Sales[[#This Row],[Date and Time]],"mm")</f>
        <v>05</v>
      </c>
      <c r="N4325" s="10" t="str">
        <f>TEXT(Sales[[#This Row],[Date and Time]],"mmmm")</f>
        <v>May</v>
      </c>
    </row>
    <row r="4326" spans="1:14" x14ac:dyDescent="0.3">
      <c r="A4326" s="1" t="s">
        <v>7794</v>
      </c>
      <c r="B4326" s="2">
        <v>45471.294861111113</v>
      </c>
      <c r="C4326" s="1" t="s">
        <v>3339</v>
      </c>
      <c r="D4326" s="1" t="s">
        <v>2984</v>
      </c>
      <c r="E4326" s="1" t="s">
        <v>3479</v>
      </c>
      <c r="F4326" s="1" t="s">
        <v>3469</v>
      </c>
      <c r="G4326" s="1">
        <v>1366.22</v>
      </c>
      <c r="H4326" s="1">
        <v>9</v>
      </c>
      <c r="I4326" s="1">
        <f>Sales[[#This Row],[Selling Price]]*H4326</f>
        <v>12295.98</v>
      </c>
      <c r="J4326" s="1">
        <f>VLOOKUP(Sales[[#This Row],[Product ID]],Products[],4,0)</f>
        <v>646.59</v>
      </c>
      <c r="K4326" s="1">
        <f>Sales[[#This Row],[Total Sales]]-Sales[[#This Row],[Cost price]]</f>
        <v>11649.39</v>
      </c>
      <c r="L4326" s="1" t="str">
        <f>TEXT(Sales[[#This Row],[Date and Time]],"dddd")</f>
        <v>Friday</v>
      </c>
      <c r="M4326" s="1" t="str">
        <f>TEXT(Sales[[#This Row],[Date and Time]],"mm")</f>
        <v>06</v>
      </c>
      <c r="N4326" s="10" t="str">
        <f>TEXT(Sales[[#This Row],[Date and Time]],"mmmm")</f>
        <v>June</v>
      </c>
    </row>
    <row r="4327" spans="1:14" x14ac:dyDescent="0.3">
      <c r="A4327" s="1" t="s">
        <v>7795</v>
      </c>
      <c r="B4327" s="2">
        <v>45488.496296296296</v>
      </c>
      <c r="C4327" s="1" t="s">
        <v>3412</v>
      </c>
      <c r="D4327" s="1" t="s">
        <v>392</v>
      </c>
      <c r="E4327" s="1" t="s">
        <v>3479</v>
      </c>
      <c r="F4327" s="1" t="s">
        <v>3469</v>
      </c>
      <c r="G4327" s="1">
        <v>601.32000000000005</v>
      </c>
      <c r="H4327" s="1">
        <v>3</v>
      </c>
      <c r="I4327" s="1">
        <f>Sales[[#This Row],[Selling Price]]*H4327</f>
        <v>1803.96</v>
      </c>
      <c r="J4327" s="1">
        <f>VLOOKUP(Sales[[#This Row],[Product ID]],Products[],4,0)</f>
        <v>220.45</v>
      </c>
      <c r="K4327" s="1">
        <f>Sales[[#This Row],[Total Sales]]-Sales[[#This Row],[Cost price]]</f>
        <v>1583.51</v>
      </c>
      <c r="L4327" s="1" t="str">
        <f>TEXT(Sales[[#This Row],[Date and Time]],"dddd")</f>
        <v>Monday</v>
      </c>
      <c r="M4327" s="1" t="str">
        <f>TEXT(Sales[[#This Row],[Date and Time]],"mm")</f>
        <v>07</v>
      </c>
      <c r="N4327" s="10" t="str">
        <f>TEXT(Sales[[#This Row],[Date and Time]],"mmmm")</f>
        <v>July</v>
      </c>
    </row>
    <row r="4328" spans="1:14" x14ac:dyDescent="0.3">
      <c r="A4328" s="1" t="s">
        <v>7796</v>
      </c>
      <c r="B4328" s="2">
        <v>45506.978368055556</v>
      </c>
      <c r="C4328" s="1" t="s">
        <v>3303</v>
      </c>
      <c r="D4328" s="1" t="s">
        <v>138</v>
      </c>
      <c r="E4328" s="1" t="s">
        <v>3466</v>
      </c>
      <c r="F4328" s="1" t="s">
        <v>3476</v>
      </c>
      <c r="G4328" s="1">
        <v>694.11</v>
      </c>
      <c r="H4328" s="1">
        <v>5</v>
      </c>
      <c r="I4328" s="1">
        <f>Sales[[#This Row],[Selling Price]]*H4328</f>
        <v>3470.55</v>
      </c>
      <c r="J4328" s="1">
        <f>VLOOKUP(Sales[[#This Row],[Product ID]],Products[],4,0)</f>
        <v>752.34</v>
      </c>
      <c r="K4328" s="1">
        <f>Sales[[#This Row],[Total Sales]]-Sales[[#This Row],[Cost price]]</f>
        <v>2718.21</v>
      </c>
      <c r="L4328" s="1" t="str">
        <f>TEXT(Sales[[#This Row],[Date and Time]],"dddd")</f>
        <v>Friday</v>
      </c>
      <c r="M4328" s="1" t="str">
        <f>TEXT(Sales[[#This Row],[Date and Time]],"mm")</f>
        <v>08</v>
      </c>
      <c r="N4328" s="10" t="str">
        <f>TEXT(Sales[[#This Row],[Date and Time]],"mmmm")</f>
        <v>August</v>
      </c>
    </row>
    <row r="4329" spans="1:14" x14ac:dyDescent="0.3">
      <c r="A4329" s="1" t="s">
        <v>7797</v>
      </c>
      <c r="B4329" s="2">
        <v>45558.111030092594</v>
      </c>
      <c r="C4329" s="1" t="s">
        <v>3386</v>
      </c>
      <c r="D4329" s="1" t="s">
        <v>2904</v>
      </c>
      <c r="E4329" s="1" t="s">
        <v>3471</v>
      </c>
      <c r="F4329" s="1" t="s">
        <v>3472</v>
      </c>
      <c r="G4329" s="1">
        <v>1649.41</v>
      </c>
      <c r="H4329" s="1">
        <v>8</v>
      </c>
      <c r="I4329" s="1">
        <f>Sales[[#This Row],[Selling Price]]*H4329</f>
        <v>13195.28</v>
      </c>
      <c r="J4329" s="1">
        <f>VLOOKUP(Sales[[#This Row],[Product ID]],Products[],4,0)</f>
        <v>751.27</v>
      </c>
      <c r="K4329" s="1">
        <f>Sales[[#This Row],[Total Sales]]-Sales[[#This Row],[Cost price]]</f>
        <v>12444.01</v>
      </c>
      <c r="L4329" s="1" t="str">
        <f>TEXT(Sales[[#This Row],[Date and Time]],"dddd")</f>
        <v>Monday</v>
      </c>
      <c r="M4329" s="1" t="str">
        <f>TEXT(Sales[[#This Row],[Date and Time]],"mm")</f>
        <v>09</v>
      </c>
      <c r="N4329" s="10" t="str">
        <f>TEXT(Sales[[#This Row],[Date and Time]],"mmmm")</f>
        <v>September</v>
      </c>
    </row>
    <row r="4330" spans="1:14" x14ac:dyDescent="0.3">
      <c r="A4330" s="1" t="s">
        <v>7798</v>
      </c>
      <c r="B4330" s="2">
        <v>45302.554571759261</v>
      </c>
      <c r="C4330" s="1" t="s">
        <v>3435</v>
      </c>
      <c r="D4330" s="1" t="s">
        <v>2189</v>
      </c>
      <c r="E4330" s="1" t="s">
        <v>3479</v>
      </c>
      <c r="F4330" s="1" t="s">
        <v>3476</v>
      </c>
      <c r="G4330" s="1">
        <v>1852.09</v>
      </c>
      <c r="H4330" s="1">
        <v>3</v>
      </c>
      <c r="I4330" s="1">
        <f>Sales[[#This Row],[Selling Price]]*H4330</f>
        <v>5556.2699999999995</v>
      </c>
      <c r="J4330" s="1">
        <f>VLOOKUP(Sales[[#This Row],[Product ID]],Products[],4,0)</f>
        <v>316.27</v>
      </c>
      <c r="K4330" s="1">
        <f>Sales[[#This Row],[Total Sales]]-Sales[[#This Row],[Cost price]]</f>
        <v>5240</v>
      </c>
      <c r="L4330" s="1" t="str">
        <f>TEXT(Sales[[#This Row],[Date and Time]],"dddd")</f>
        <v>Thursday</v>
      </c>
      <c r="M4330" s="1" t="str">
        <f>TEXT(Sales[[#This Row],[Date and Time]],"mm")</f>
        <v>01</v>
      </c>
      <c r="N4330" s="10" t="str">
        <f>TEXT(Sales[[#This Row],[Date and Time]],"mmmm")</f>
        <v>January</v>
      </c>
    </row>
    <row r="4331" spans="1:14" x14ac:dyDescent="0.3">
      <c r="A4331" s="1" t="s">
        <v>7799</v>
      </c>
      <c r="B4331" s="2">
        <v>45333.881030092591</v>
      </c>
      <c r="C4331" s="1" t="s">
        <v>3396</v>
      </c>
      <c r="D4331" s="1" t="s">
        <v>268</v>
      </c>
      <c r="E4331" s="1" t="s">
        <v>3471</v>
      </c>
      <c r="F4331" s="1" t="s">
        <v>3472</v>
      </c>
      <c r="G4331" s="1">
        <v>450.13</v>
      </c>
      <c r="H4331" s="1">
        <v>10</v>
      </c>
      <c r="I4331" s="1">
        <f>Sales[[#This Row],[Selling Price]]*H4331</f>
        <v>4501.3</v>
      </c>
      <c r="J4331" s="1">
        <f>VLOOKUP(Sales[[#This Row],[Product ID]],Products[],4,0)</f>
        <v>570.6</v>
      </c>
      <c r="K4331" s="1">
        <f>Sales[[#This Row],[Total Sales]]-Sales[[#This Row],[Cost price]]</f>
        <v>3930.7000000000003</v>
      </c>
      <c r="L4331" s="1" t="str">
        <f>TEXT(Sales[[#This Row],[Date and Time]],"dddd")</f>
        <v>Sunday</v>
      </c>
      <c r="M4331" s="1" t="str">
        <f>TEXT(Sales[[#This Row],[Date and Time]],"mm")</f>
        <v>02</v>
      </c>
      <c r="N4331" s="10" t="str">
        <f>TEXT(Sales[[#This Row],[Date and Time]],"mmmm")</f>
        <v>February</v>
      </c>
    </row>
    <row r="4332" spans="1:14" x14ac:dyDescent="0.3">
      <c r="A4332" s="1" t="s">
        <v>7800</v>
      </c>
      <c r="B4332" s="2">
        <v>45545.167233796295</v>
      </c>
      <c r="C4332" s="1" t="s">
        <v>3431</v>
      </c>
      <c r="D4332" s="1" t="s">
        <v>3054</v>
      </c>
      <c r="E4332" s="1" t="s">
        <v>3461</v>
      </c>
      <c r="F4332" s="1" t="s">
        <v>3462</v>
      </c>
      <c r="G4332" s="1">
        <v>212.61</v>
      </c>
      <c r="H4332" s="1">
        <v>8</v>
      </c>
      <c r="I4332" s="1">
        <f>Sales[[#This Row],[Selling Price]]*H4332</f>
        <v>1700.88</v>
      </c>
      <c r="J4332" s="1">
        <f>VLOOKUP(Sales[[#This Row],[Product ID]],Products[],4,0)</f>
        <v>750.55</v>
      </c>
      <c r="K4332" s="1">
        <f>Sales[[#This Row],[Total Sales]]-Sales[[#This Row],[Cost price]]</f>
        <v>950.33000000000015</v>
      </c>
      <c r="L4332" s="1" t="str">
        <f>TEXT(Sales[[#This Row],[Date and Time]],"dddd")</f>
        <v>Tuesday</v>
      </c>
      <c r="M4332" s="1" t="str">
        <f>TEXT(Sales[[#This Row],[Date and Time]],"mm")</f>
        <v>09</v>
      </c>
      <c r="N4332" s="10" t="str">
        <f>TEXT(Sales[[#This Row],[Date and Time]],"mmmm")</f>
        <v>September</v>
      </c>
    </row>
    <row r="4333" spans="1:14" x14ac:dyDescent="0.3">
      <c r="A4333" s="1" t="s">
        <v>7801</v>
      </c>
      <c r="B4333" s="2">
        <v>45564.922326388885</v>
      </c>
      <c r="C4333" s="1" t="s">
        <v>3352</v>
      </c>
      <c r="D4333" s="1" t="s">
        <v>1095</v>
      </c>
      <c r="E4333" s="1" t="s">
        <v>3461</v>
      </c>
      <c r="F4333" s="1" t="s">
        <v>3476</v>
      </c>
      <c r="G4333" s="1">
        <v>853.2</v>
      </c>
      <c r="H4333" s="1">
        <v>10</v>
      </c>
      <c r="I4333" s="1">
        <f>Sales[[#This Row],[Selling Price]]*H4333</f>
        <v>8532</v>
      </c>
      <c r="J4333" s="1">
        <f>VLOOKUP(Sales[[#This Row],[Product ID]],Products[],4,0)</f>
        <v>404.57</v>
      </c>
      <c r="K4333" s="1">
        <f>Sales[[#This Row],[Total Sales]]-Sales[[#This Row],[Cost price]]</f>
        <v>8127.43</v>
      </c>
      <c r="L4333" s="1" t="str">
        <f>TEXT(Sales[[#This Row],[Date and Time]],"dddd")</f>
        <v>Sunday</v>
      </c>
      <c r="M4333" s="1" t="str">
        <f>TEXT(Sales[[#This Row],[Date and Time]],"mm")</f>
        <v>09</v>
      </c>
      <c r="N4333" s="10" t="str">
        <f>TEXT(Sales[[#This Row],[Date and Time]],"mmmm")</f>
        <v>September</v>
      </c>
    </row>
    <row r="4334" spans="1:14" x14ac:dyDescent="0.3">
      <c r="A4334" s="1" t="s">
        <v>7802</v>
      </c>
      <c r="B4334" s="2">
        <v>45475.052858796298</v>
      </c>
      <c r="C4334" s="1" t="s">
        <v>3430</v>
      </c>
      <c r="D4334" s="1" t="s">
        <v>2684</v>
      </c>
      <c r="E4334" s="1" t="s">
        <v>3479</v>
      </c>
      <c r="F4334" s="1" t="s">
        <v>3462</v>
      </c>
      <c r="G4334" s="1">
        <v>1312.02</v>
      </c>
      <c r="H4334" s="1">
        <v>7</v>
      </c>
      <c r="I4334" s="1">
        <f>Sales[[#This Row],[Selling Price]]*H4334</f>
        <v>9184.14</v>
      </c>
      <c r="J4334" s="1">
        <f>VLOOKUP(Sales[[#This Row],[Product ID]],Products[],4,0)</f>
        <v>102.73</v>
      </c>
      <c r="K4334" s="1">
        <f>Sales[[#This Row],[Total Sales]]-Sales[[#This Row],[Cost price]]</f>
        <v>9081.41</v>
      </c>
      <c r="L4334" s="1" t="str">
        <f>TEXT(Sales[[#This Row],[Date and Time]],"dddd")</f>
        <v>Tuesday</v>
      </c>
      <c r="M4334" s="1" t="str">
        <f>TEXT(Sales[[#This Row],[Date and Time]],"mm")</f>
        <v>07</v>
      </c>
      <c r="N4334" s="10" t="str">
        <f>TEXT(Sales[[#This Row],[Date and Time]],"mmmm")</f>
        <v>July</v>
      </c>
    </row>
    <row r="4335" spans="1:14" x14ac:dyDescent="0.3">
      <c r="A4335" s="1" t="s">
        <v>7803</v>
      </c>
      <c r="B4335" s="2">
        <v>45543.664444444446</v>
      </c>
      <c r="C4335" s="1" t="s">
        <v>3375</v>
      </c>
      <c r="D4335" s="1" t="s">
        <v>1915</v>
      </c>
      <c r="E4335" s="1" t="s">
        <v>3464</v>
      </c>
      <c r="F4335" s="1" t="s">
        <v>3462</v>
      </c>
      <c r="G4335" s="1">
        <v>136.43</v>
      </c>
      <c r="H4335" s="1">
        <v>10</v>
      </c>
      <c r="I4335" s="1">
        <f>Sales[[#This Row],[Selling Price]]*H4335</f>
        <v>1364.3000000000002</v>
      </c>
      <c r="J4335" s="1">
        <f>VLOOKUP(Sales[[#This Row],[Product ID]],Products[],4,0)</f>
        <v>574.14</v>
      </c>
      <c r="K4335" s="1">
        <f>Sales[[#This Row],[Total Sales]]-Sales[[#This Row],[Cost price]]</f>
        <v>790.1600000000002</v>
      </c>
      <c r="L4335" s="1" t="str">
        <f>TEXT(Sales[[#This Row],[Date and Time]],"dddd")</f>
        <v>Sunday</v>
      </c>
      <c r="M4335" s="1" t="str">
        <f>TEXT(Sales[[#This Row],[Date and Time]],"mm")</f>
        <v>09</v>
      </c>
      <c r="N4335" s="10" t="str">
        <f>TEXT(Sales[[#This Row],[Date and Time]],"mmmm")</f>
        <v>September</v>
      </c>
    </row>
    <row r="4336" spans="1:14" x14ac:dyDescent="0.3">
      <c r="A4336" s="1" t="s">
        <v>7804</v>
      </c>
      <c r="B4336" s="2">
        <v>45503.914444444446</v>
      </c>
      <c r="C4336" s="1" t="s">
        <v>3305</v>
      </c>
      <c r="D4336" s="1" t="s">
        <v>1436</v>
      </c>
      <c r="E4336" s="1" t="s">
        <v>3461</v>
      </c>
      <c r="F4336" s="1" t="s">
        <v>3469</v>
      </c>
      <c r="G4336" s="1">
        <v>795.13</v>
      </c>
      <c r="H4336" s="1">
        <v>8</v>
      </c>
      <c r="I4336" s="1">
        <f>Sales[[#This Row],[Selling Price]]*H4336</f>
        <v>6361.04</v>
      </c>
      <c r="J4336" s="1">
        <f>VLOOKUP(Sales[[#This Row],[Product ID]],Products[],4,0)</f>
        <v>376.96</v>
      </c>
      <c r="K4336" s="1">
        <f>Sales[[#This Row],[Total Sales]]-Sales[[#This Row],[Cost price]]</f>
        <v>5984.08</v>
      </c>
      <c r="L4336" s="1" t="str">
        <f>TEXT(Sales[[#This Row],[Date and Time]],"dddd")</f>
        <v>Tuesday</v>
      </c>
      <c r="M4336" s="1" t="str">
        <f>TEXT(Sales[[#This Row],[Date and Time]],"mm")</f>
        <v>07</v>
      </c>
      <c r="N4336" s="10" t="str">
        <f>TEXT(Sales[[#This Row],[Date and Time]],"mmmm")</f>
        <v>July</v>
      </c>
    </row>
    <row r="4337" spans="1:14" x14ac:dyDescent="0.3">
      <c r="A4337" s="1" t="s">
        <v>7805</v>
      </c>
      <c r="B4337" s="2">
        <v>45514.818993055553</v>
      </c>
      <c r="C4337" s="1" t="s">
        <v>3326</v>
      </c>
      <c r="D4337" s="1" t="s">
        <v>953</v>
      </c>
      <c r="E4337" s="1" t="s">
        <v>3464</v>
      </c>
      <c r="F4337" s="1" t="s">
        <v>3462</v>
      </c>
      <c r="G4337" s="1">
        <v>716.34</v>
      </c>
      <c r="H4337" s="1">
        <v>10</v>
      </c>
      <c r="I4337" s="1">
        <f>Sales[[#This Row],[Selling Price]]*H4337</f>
        <v>7163.4000000000005</v>
      </c>
      <c r="J4337" s="1">
        <f>VLOOKUP(Sales[[#This Row],[Product ID]],Products[],4,0)</f>
        <v>703.67</v>
      </c>
      <c r="K4337" s="1">
        <f>Sales[[#This Row],[Total Sales]]-Sales[[#This Row],[Cost price]]</f>
        <v>6459.7300000000005</v>
      </c>
      <c r="L4337" s="1" t="str">
        <f>TEXT(Sales[[#This Row],[Date and Time]],"dddd")</f>
        <v>Saturday</v>
      </c>
      <c r="M4337" s="1" t="str">
        <f>TEXT(Sales[[#This Row],[Date and Time]],"mm")</f>
        <v>08</v>
      </c>
      <c r="N4337" s="10" t="str">
        <f>TEXT(Sales[[#This Row],[Date and Time]],"mmmm")</f>
        <v>August</v>
      </c>
    </row>
    <row r="4338" spans="1:14" x14ac:dyDescent="0.3">
      <c r="A4338" s="1" t="s">
        <v>7806</v>
      </c>
      <c r="B4338" s="2">
        <v>45386.480300925927</v>
      </c>
      <c r="C4338" s="1" t="s">
        <v>3415</v>
      </c>
      <c r="D4338" s="1" t="s">
        <v>622</v>
      </c>
      <c r="E4338" s="1" t="s">
        <v>3466</v>
      </c>
      <c r="F4338" s="1" t="s">
        <v>3476</v>
      </c>
      <c r="G4338" s="1">
        <v>1622.45</v>
      </c>
      <c r="H4338" s="1">
        <v>9</v>
      </c>
      <c r="I4338" s="1">
        <f>Sales[[#This Row],[Selling Price]]*H4338</f>
        <v>14602.050000000001</v>
      </c>
      <c r="J4338" s="1">
        <f>VLOOKUP(Sales[[#This Row],[Product ID]],Products[],4,0)</f>
        <v>109.48</v>
      </c>
      <c r="K4338" s="1">
        <f>Sales[[#This Row],[Total Sales]]-Sales[[#This Row],[Cost price]]</f>
        <v>14492.570000000002</v>
      </c>
      <c r="L4338" s="1" t="str">
        <f>TEXT(Sales[[#This Row],[Date and Time]],"dddd")</f>
        <v>Thursday</v>
      </c>
      <c r="M4338" s="1" t="str">
        <f>TEXT(Sales[[#This Row],[Date and Time]],"mm")</f>
        <v>04</v>
      </c>
      <c r="N4338" s="10" t="str">
        <f>TEXT(Sales[[#This Row],[Date and Time]],"mmmm")</f>
        <v>April</v>
      </c>
    </row>
    <row r="4339" spans="1:14" x14ac:dyDescent="0.3">
      <c r="A4339" s="1" t="s">
        <v>7807</v>
      </c>
      <c r="B4339" s="2">
        <v>45512.937754629631</v>
      </c>
      <c r="C4339" s="1" t="s">
        <v>3325</v>
      </c>
      <c r="D4339" s="1" t="s">
        <v>520</v>
      </c>
      <c r="E4339" s="1" t="s">
        <v>3461</v>
      </c>
      <c r="F4339" s="1" t="s">
        <v>3476</v>
      </c>
      <c r="G4339" s="1">
        <v>75.319999999999993</v>
      </c>
      <c r="H4339" s="1">
        <v>9</v>
      </c>
      <c r="I4339" s="1">
        <f>Sales[[#This Row],[Selling Price]]*H4339</f>
        <v>677.87999999999988</v>
      </c>
      <c r="J4339" s="1">
        <f>VLOOKUP(Sales[[#This Row],[Product ID]],Products[],4,0)</f>
        <v>670.34</v>
      </c>
      <c r="K4339" s="1">
        <f>Sales[[#This Row],[Total Sales]]-Sales[[#This Row],[Cost price]]</f>
        <v>7.5399999999998499</v>
      </c>
      <c r="L4339" s="1" t="str">
        <f>TEXT(Sales[[#This Row],[Date and Time]],"dddd")</f>
        <v>Thursday</v>
      </c>
      <c r="M4339" s="1" t="str">
        <f>TEXT(Sales[[#This Row],[Date and Time]],"mm")</f>
        <v>08</v>
      </c>
      <c r="N4339" s="10" t="str">
        <f>TEXT(Sales[[#This Row],[Date and Time]],"mmmm")</f>
        <v>August</v>
      </c>
    </row>
    <row r="4340" spans="1:14" x14ac:dyDescent="0.3">
      <c r="A4340" s="1" t="s">
        <v>7808</v>
      </c>
      <c r="B4340" s="2">
        <v>45511.896249999998</v>
      </c>
      <c r="C4340" s="1" t="s">
        <v>3333</v>
      </c>
      <c r="D4340" s="1" t="s">
        <v>2807</v>
      </c>
      <c r="E4340" s="1" t="s">
        <v>3464</v>
      </c>
      <c r="F4340" s="1" t="s">
        <v>3467</v>
      </c>
      <c r="G4340" s="1">
        <v>945.56</v>
      </c>
      <c r="H4340" s="1">
        <v>9</v>
      </c>
      <c r="I4340" s="1">
        <f>Sales[[#This Row],[Selling Price]]*H4340</f>
        <v>8510.0399999999991</v>
      </c>
      <c r="J4340" s="1">
        <f>VLOOKUP(Sales[[#This Row],[Product ID]],Products[],4,0)</f>
        <v>783.02</v>
      </c>
      <c r="K4340" s="1">
        <f>Sales[[#This Row],[Total Sales]]-Sales[[#This Row],[Cost price]]</f>
        <v>7727.0199999999986</v>
      </c>
      <c r="L4340" s="1" t="str">
        <f>TEXT(Sales[[#This Row],[Date and Time]],"dddd")</f>
        <v>Wednesday</v>
      </c>
      <c r="M4340" s="1" t="str">
        <f>TEXT(Sales[[#This Row],[Date and Time]],"mm")</f>
        <v>08</v>
      </c>
      <c r="N4340" s="10" t="str">
        <f>TEXT(Sales[[#This Row],[Date and Time]],"mmmm")</f>
        <v>August</v>
      </c>
    </row>
    <row r="4341" spans="1:14" x14ac:dyDescent="0.3">
      <c r="A4341" s="1" t="s">
        <v>7809</v>
      </c>
      <c r="B4341" s="2">
        <v>45357.386053240742</v>
      </c>
      <c r="C4341" s="1" t="s">
        <v>3231</v>
      </c>
      <c r="D4341" s="1" t="s">
        <v>1509</v>
      </c>
      <c r="E4341" s="1" t="s">
        <v>3479</v>
      </c>
      <c r="F4341" s="1" t="s">
        <v>3462</v>
      </c>
      <c r="G4341" s="1">
        <v>1763.04</v>
      </c>
      <c r="H4341" s="1">
        <v>2</v>
      </c>
      <c r="I4341" s="1">
        <f>Sales[[#This Row],[Selling Price]]*H4341</f>
        <v>3526.08</v>
      </c>
      <c r="J4341" s="1">
        <f>VLOOKUP(Sales[[#This Row],[Product ID]],Products[],4,0)</f>
        <v>157.37</v>
      </c>
      <c r="K4341" s="1">
        <f>Sales[[#This Row],[Total Sales]]-Sales[[#This Row],[Cost price]]</f>
        <v>3368.71</v>
      </c>
      <c r="L4341" s="1" t="str">
        <f>TEXT(Sales[[#This Row],[Date and Time]],"dddd")</f>
        <v>Wednesday</v>
      </c>
      <c r="M4341" s="1" t="str">
        <f>TEXT(Sales[[#This Row],[Date and Time]],"mm")</f>
        <v>03</v>
      </c>
      <c r="N4341" s="10" t="str">
        <f>TEXT(Sales[[#This Row],[Date and Time]],"mmmm")</f>
        <v>March</v>
      </c>
    </row>
    <row r="4342" spans="1:14" x14ac:dyDescent="0.3">
      <c r="A4342" s="1" t="s">
        <v>7810</v>
      </c>
      <c r="B4342" s="2">
        <v>45528.903738425928</v>
      </c>
      <c r="C4342" s="1" t="s">
        <v>3409</v>
      </c>
      <c r="D4342" s="1" t="s">
        <v>2049</v>
      </c>
      <c r="E4342" s="1" t="s">
        <v>3461</v>
      </c>
      <c r="F4342" s="1" t="s">
        <v>3462</v>
      </c>
      <c r="G4342" s="1">
        <v>395.22</v>
      </c>
      <c r="H4342" s="1">
        <v>8</v>
      </c>
      <c r="I4342" s="1">
        <f>Sales[[#This Row],[Selling Price]]*H4342</f>
        <v>3161.76</v>
      </c>
      <c r="J4342" s="1">
        <f>VLOOKUP(Sales[[#This Row],[Product ID]],Products[],4,0)</f>
        <v>660.16</v>
      </c>
      <c r="K4342" s="1">
        <f>Sales[[#This Row],[Total Sales]]-Sales[[#This Row],[Cost price]]</f>
        <v>2501.6000000000004</v>
      </c>
      <c r="L4342" s="1" t="str">
        <f>TEXT(Sales[[#This Row],[Date and Time]],"dddd")</f>
        <v>Saturday</v>
      </c>
      <c r="M4342" s="1" t="str">
        <f>TEXT(Sales[[#This Row],[Date and Time]],"mm")</f>
        <v>08</v>
      </c>
      <c r="N4342" s="10" t="str">
        <f>TEXT(Sales[[#This Row],[Date and Time]],"mmmm")</f>
        <v>August</v>
      </c>
    </row>
    <row r="4343" spans="1:14" x14ac:dyDescent="0.3">
      <c r="A4343" s="1" t="s">
        <v>7811</v>
      </c>
      <c r="B4343" s="2">
        <v>45586.387129629627</v>
      </c>
      <c r="C4343" s="1" t="s">
        <v>3389</v>
      </c>
      <c r="D4343" s="1" t="s">
        <v>2952</v>
      </c>
      <c r="E4343" s="1" t="s">
        <v>3461</v>
      </c>
      <c r="F4343" s="1" t="s">
        <v>3476</v>
      </c>
      <c r="G4343" s="1">
        <v>663.7</v>
      </c>
      <c r="H4343" s="1">
        <v>8</v>
      </c>
      <c r="I4343" s="1">
        <f>Sales[[#This Row],[Selling Price]]*H4343</f>
        <v>5309.6</v>
      </c>
      <c r="J4343" s="1">
        <f>VLOOKUP(Sales[[#This Row],[Product ID]],Products[],4,0)</f>
        <v>226.52</v>
      </c>
      <c r="K4343" s="1">
        <f>Sales[[#This Row],[Total Sales]]-Sales[[#This Row],[Cost price]]</f>
        <v>5083.08</v>
      </c>
      <c r="L4343" s="1" t="str">
        <f>TEXT(Sales[[#This Row],[Date and Time]],"dddd")</f>
        <v>Monday</v>
      </c>
      <c r="M4343" s="1" t="str">
        <f>TEXT(Sales[[#This Row],[Date and Time]],"mm")</f>
        <v>10</v>
      </c>
      <c r="N4343" s="10" t="str">
        <f>TEXT(Sales[[#This Row],[Date and Time]],"mmmm")</f>
        <v>October</v>
      </c>
    </row>
    <row r="4344" spans="1:14" x14ac:dyDescent="0.3">
      <c r="A4344" s="1" t="s">
        <v>7812</v>
      </c>
      <c r="B4344" s="2">
        <v>45434.421979166669</v>
      </c>
      <c r="C4344" s="1" t="s">
        <v>3226</v>
      </c>
      <c r="D4344" s="1" t="s">
        <v>2592</v>
      </c>
      <c r="E4344" s="1" t="s">
        <v>3471</v>
      </c>
      <c r="F4344" s="1" t="s">
        <v>3469</v>
      </c>
      <c r="G4344" s="1">
        <v>1443.46</v>
      </c>
      <c r="H4344" s="1">
        <v>3</v>
      </c>
      <c r="I4344" s="1">
        <f>Sales[[#This Row],[Selling Price]]*H4344</f>
        <v>4330.38</v>
      </c>
      <c r="J4344" s="1">
        <f>VLOOKUP(Sales[[#This Row],[Product ID]],Products[],4,0)</f>
        <v>809.47</v>
      </c>
      <c r="K4344" s="1">
        <f>Sales[[#This Row],[Total Sales]]-Sales[[#This Row],[Cost price]]</f>
        <v>3520.91</v>
      </c>
      <c r="L4344" s="1" t="str">
        <f>TEXT(Sales[[#This Row],[Date and Time]],"dddd")</f>
        <v>Wednesday</v>
      </c>
      <c r="M4344" s="1" t="str">
        <f>TEXT(Sales[[#This Row],[Date and Time]],"mm")</f>
        <v>05</v>
      </c>
      <c r="N4344" s="10" t="str">
        <f>TEXT(Sales[[#This Row],[Date and Time]],"mmmm")</f>
        <v>May</v>
      </c>
    </row>
    <row r="4345" spans="1:14" x14ac:dyDescent="0.3">
      <c r="A4345" s="1" t="s">
        <v>7813</v>
      </c>
      <c r="B4345" s="2">
        <v>45612.657060185185</v>
      </c>
      <c r="C4345" s="1" t="s">
        <v>3377</v>
      </c>
      <c r="D4345" s="1" t="s">
        <v>2152</v>
      </c>
      <c r="E4345" s="1" t="s">
        <v>3461</v>
      </c>
      <c r="F4345" s="1" t="s">
        <v>3462</v>
      </c>
      <c r="G4345" s="1">
        <v>1418.16</v>
      </c>
      <c r="H4345" s="1">
        <v>10</v>
      </c>
      <c r="I4345" s="1">
        <f>Sales[[#This Row],[Selling Price]]*H4345</f>
        <v>14181.6</v>
      </c>
      <c r="J4345" s="1">
        <f>VLOOKUP(Sales[[#This Row],[Product ID]],Products[],4,0)</f>
        <v>409.39</v>
      </c>
      <c r="K4345" s="1">
        <f>Sales[[#This Row],[Total Sales]]-Sales[[#This Row],[Cost price]]</f>
        <v>13772.210000000001</v>
      </c>
      <c r="L4345" s="1" t="str">
        <f>TEXT(Sales[[#This Row],[Date and Time]],"dddd")</f>
        <v>Saturday</v>
      </c>
      <c r="M4345" s="1" t="str">
        <f>TEXT(Sales[[#This Row],[Date and Time]],"mm")</f>
        <v>11</v>
      </c>
      <c r="N4345" s="10" t="str">
        <f>TEXT(Sales[[#This Row],[Date and Time]],"mmmm")</f>
        <v>November</v>
      </c>
    </row>
    <row r="4346" spans="1:14" x14ac:dyDescent="0.3">
      <c r="A4346" s="1" t="s">
        <v>7814</v>
      </c>
      <c r="B4346" s="2">
        <v>45365.161851851852</v>
      </c>
      <c r="C4346" s="1" t="s">
        <v>3322</v>
      </c>
      <c r="D4346" s="1" t="s">
        <v>911</v>
      </c>
      <c r="E4346" s="1" t="s">
        <v>3461</v>
      </c>
      <c r="F4346" s="1" t="s">
        <v>3467</v>
      </c>
      <c r="G4346" s="1">
        <v>1571.7</v>
      </c>
      <c r="H4346" s="1">
        <v>6</v>
      </c>
      <c r="I4346" s="1">
        <f>Sales[[#This Row],[Selling Price]]*H4346</f>
        <v>9430.2000000000007</v>
      </c>
      <c r="J4346" s="1">
        <f>VLOOKUP(Sales[[#This Row],[Product ID]],Products[],4,0)</f>
        <v>35.22</v>
      </c>
      <c r="K4346" s="1">
        <f>Sales[[#This Row],[Total Sales]]-Sales[[#This Row],[Cost price]]</f>
        <v>9394.9800000000014</v>
      </c>
      <c r="L4346" s="1" t="str">
        <f>TEXT(Sales[[#This Row],[Date and Time]],"dddd")</f>
        <v>Thursday</v>
      </c>
      <c r="M4346" s="1" t="str">
        <f>TEXT(Sales[[#This Row],[Date and Time]],"mm")</f>
        <v>03</v>
      </c>
      <c r="N4346" s="10" t="str">
        <f>TEXT(Sales[[#This Row],[Date and Time]],"mmmm")</f>
        <v>March</v>
      </c>
    </row>
    <row r="4347" spans="1:14" x14ac:dyDescent="0.3">
      <c r="A4347" s="1" t="s">
        <v>7815</v>
      </c>
      <c r="B4347" s="2">
        <v>45358.147141203706</v>
      </c>
      <c r="C4347" s="1" t="s">
        <v>3399</v>
      </c>
      <c r="D4347" s="1" t="s">
        <v>911</v>
      </c>
      <c r="E4347" s="1" t="s">
        <v>3471</v>
      </c>
      <c r="F4347" s="1" t="s">
        <v>3469</v>
      </c>
      <c r="G4347" s="1">
        <v>861.46</v>
      </c>
      <c r="H4347" s="1">
        <v>3</v>
      </c>
      <c r="I4347" s="1">
        <f>Sales[[#This Row],[Selling Price]]*H4347</f>
        <v>2584.38</v>
      </c>
      <c r="J4347" s="1">
        <f>VLOOKUP(Sales[[#This Row],[Product ID]],Products[],4,0)</f>
        <v>687.22</v>
      </c>
      <c r="K4347" s="1">
        <f>Sales[[#This Row],[Total Sales]]-Sales[[#This Row],[Cost price]]</f>
        <v>1897.16</v>
      </c>
      <c r="L4347" s="1" t="str">
        <f>TEXT(Sales[[#This Row],[Date and Time]],"dddd")</f>
        <v>Thursday</v>
      </c>
      <c r="M4347" s="1" t="str">
        <f>TEXT(Sales[[#This Row],[Date and Time]],"mm")</f>
        <v>03</v>
      </c>
      <c r="N4347" s="10" t="str">
        <f>TEXT(Sales[[#This Row],[Date and Time]],"mmmm")</f>
        <v>March</v>
      </c>
    </row>
    <row r="4348" spans="1:14" x14ac:dyDescent="0.3">
      <c r="A4348" s="1" t="s">
        <v>7816</v>
      </c>
      <c r="B4348" s="2">
        <v>45519.280543981484</v>
      </c>
      <c r="C4348" s="1" t="s">
        <v>3341</v>
      </c>
      <c r="D4348" s="1" t="s">
        <v>1315</v>
      </c>
      <c r="E4348" s="1" t="s">
        <v>3464</v>
      </c>
      <c r="F4348" s="1" t="s">
        <v>3476</v>
      </c>
      <c r="G4348" s="1">
        <v>1302.3699999999999</v>
      </c>
      <c r="H4348" s="1">
        <v>3</v>
      </c>
      <c r="I4348" s="1">
        <f>Sales[[#This Row],[Selling Price]]*H4348</f>
        <v>3907.1099999999997</v>
      </c>
      <c r="J4348" s="1">
        <f>VLOOKUP(Sales[[#This Row],[Product ID]],Products[],4,0)</f>
        <v>77.61</v>
      </c>
      <c r="K4348" s="1">
        <f>Sales[[#This Row],[Total Sales]]-Sales[[#This Row],[Cost price]]</f>
        <v>3829.4999999999995</v>
      </c>
      <c r="L4348" s="1" t="str">
        <f>TEXT(Sales[[#This Row],[Date and Time]],"dddd")</f>
        <v>Thursday</v>
      </c>
      <c r="M4348" s="1" t="str">
        <f>TEXT(Sales[[#This Row],[Date and Time]],"mm")</f>
        <v>08</v>
      </c>
      <c r="N4348" s="10" t="str">
        <f>TEXT(Sales[[#This Row],[Date and Time]],"mmmm")</f>
        <v>August</v>
      </c>
    </row>
    <row r="4349" spans="1:14" x14ac:dyDescent="0.3">
      <c r="A4349" s="1" t="s">
        <v>7817</v>
      </c>
      <c r="B4349" s="2">
        <v>45425.375856481478</v>
      </c>
      <c r="C4349" s="1" t="s">
        <v>3396</v>
      </c>
      <c r="D4349" s="1" t="s">
        <v>1143</v>
      </c>
      <c r="E4349" s="1" t="s">
        <v>3461</v>
      </c>
      <c r="F4349" s="1" t="s">
        <v>3467</v>
      </c>
      <c r="G4349" s="1">
        <v>418.27</v>
      </c>
      <c r="H4349" s="1">
        <v>5</v>
      </c>
      <c r="I4349" s="1">
        <f>Sales[[#This Row],[Selling Price]]*H4349</f>
        <v>2091.35</v>
      </c>
      <c r="J4349" s="1">
        <f>VLOOKUP(Sales[[#This Row],[Product ID]],Products[],4,0)</f>
        <v>570.6</v>
      </c>
      <c r="K4349" s="1">
        <f>Sales[[#This Row],[Total Sales]]-Sales[[#This Row],[Cost price]]</f>
        <v>1520.75</v>
      </c>
      <c r="L4349" s="1" t="str">
        <f>TEXT(Sales[[#This Row],[Date and Time]],"dddd")</f>
        <v>Monday</v>
      </c>
      <c r="M4349" s="1" t="str">
        <f>TEXT(Sales[[#This Row],[Date and Time]],"mm")</f>
        <v>05</v>
      </c>
      <c r="N4349" s="10" t="str">
        <f>TEXT(Sales[[#This Row],[Date and Time]],"mmmm")</f>
        <v>May</v>
      </c>
    </row>
    <row r="4350" spans="1:14" x14ac:dyDescent="0.3">
      <c r="A4350" s="1" t="s">
        <v>7818</v>
      </c>
      <c r="B4350" s="2">
        <v>45573.295972222222</v>
      </c>
      <c r="C4350" s="1" t="s">
        <v>3360</v>
      </c>
      <c r="D4350" s="1" t="s">
        <v>423</v>
      </c>
      <c r="E4350" s="1" t="s">
        <v>3461</v>
      </c>
      <c r="F4350" s="1" t="s">
        <v>3462</v>
      </c>
      <c r="G4350" s="1">
        <v>596.44000000000005</v>
      </c>
      <c r="H4350" s="1">
        <v>6</v>
      </c>
      <c r="I4350" s="1">
        <f>Sales[[#This Row],[Selling Price]]*H4350</f>
        <v>3578.6400000000003</v>
      </c>
      <c r="J4350" s="1">
        <f>VLOOKUP(Sales[[#This Row],[Product ID]],Products[],4,0)</f>
        <v>434.88</v>
      </c>
      <c r="K4350" s="1">
        <f>Sales[[#This Row],[Total Sales]]-Sales[[#This Row],[Cost price]]</f>
        <v>3143.76</v>
      </c>
      <c r="L4350" s="1" t="str">
        <f>TEXT(Sales[[#This Row],[Date and Time]],"dddd")</f>
        <v>Tuesday</v>
      </c>
      <c r="M4350" s="1" t="str">
        <f>TEXT(Sales[[#This Row],[Date and Time]],"mm")</f>
        <v>10</v>
      </c>
      <c r="N4350" s="10" t="str">
        <f>TEXT(Sales[[#This Row],[Date and Time]],"mmmm")</f>
        <v>October</v>
      </c>
    </row>
    <row r="4351" spans="1:14" x14ac:dyDescent="0.3">
      <c r="A4351" s="1" t="s">
        <v>7819</v>
      </c>
      <c r="B4351" s="2">
        <v>45366.914502314816</v>
      </c>
      <c r="C4351" s="1" t="s">
        <v>3392</v>
      </c>
      <c r="D4351" s="1" t="s">
        <v>2910</v>
      </c>
      <c r="E4351" s="1" t="s">
        <v>3479</v>
      </c>
      <c r="F4351" s="1" t="s">
        <v>3469</v>
      </c>
      <c r="G4351" s="1">
        <v>83.23</v>
      </c>
      <c r="H4351" s="1">
        <v>4</v>
      </c>
      <c r="I4351" s="1">
        <f>Sales[[#This Row],[Selling Price]]*H4351</f>
        <v>332.92</v>
      </c>
      <c r="J4351" s="1">
        <f>VLOOKUP(Sales[[#This Row],[Product ID]],Products[],4,0)</f>
        <v>699.64</v>
      </c>
      <c r="K4351" s="1">
        <f>Sales[[#This Row],[Total Sales]]-Sales[[#This Row],[Cost price]]</f>
        <v>-366.71999999999997</v>
      </c>
      <c r="L4351" s="1" t="str">
        <f>TEXT(Sales[[#This Row],[Date and Time]],"dddd")</f>
        <v>Friday</v>
      </c>
      <c r="M4351" s="1" t="str">
        <f>TEXT(Sales[[#This Row],[Date and Time]],"mm")</f>
        <v>03</v>
      </c>
      <c r="N4351" s="10" t="str">
        <f>TEXT(Sales[[#This Row],[Date and Time]],"mmmm")</f>
        <v>March</v>
      </c>
    </row>
    <row r="4352" spans="1:14" x14ac:dyDescent="0.3">
      <c r="A4352" s="1" t="s">
        <v>7820</v>
      </c>
      <c r="B4352" s="2">
        <v>45487.165775462963</v>
      </c>
      <c r="C4352" s="1" t="s">
        <v>3234</v>
      </c>
      <c r="D4352" s="1" t="s">
        <v>779</v>
      </c>
      <c r="E4352" s="1" t="s">
        <v>3479</v>
      </c>
      <c r="F4352" s="1" t="s">
        <v>3467</v>
      </c>
      <c r="G4352" s="1">
        <v>1072.6300000000001</v>
      </c>
      <c r="H4352" s="1">
        <v>2</v>
      </c>
      <c r="I4352" s="1">
        <f>Sales[[#This Row],[Selling Price]]*H4352</f>
        <v>2145.2600000000002</v>
      </c>
      <c r="J4352" s="1">
        <f>VLOOKUP(Sales[[#This Row],[Product ID]],Products[],4,0)</f>
        <v>851.56</v>
      </c>
      <c r="K4352" s="1">
        <f>Sales[[#This Row],[Total Sales]]-Sales[[#This Row],[Cost price]]</f>
        <v>1293.7000000000003</v>
      </c>
      <c r="L4352" s="1" t="str">
        <f>TEXT(Sales[[#This Row],[Date and Time]],"dddd")</f>
        <v>Sunday</v>
      </c>
      <c r="M4352" s="1" t="str">
        <f>TEXT(Sales[[#This Row],[Date and Time]],"mm")</f>
        <v>07</v>
      </c>
      <c r="N4352" s="10" t="str">
        <f>TEXT(Sales[[#This Row],[Date and Time]],"mmmm")</f>
        <v>July</v>
      </c>
    </row>
    <row r="4353" spans="1:14" x14ac:dyDescent="0.3">
      <c r="A4353" s="1" t="s">
        <v>7821</v>
      </c>
      <c r="B4353" s="2">
        <v>45407.878217592595</v>
      </c>
      <c r="C4353" s="1" t="s">
        <v>3445</v>
      </c>
      <c r="D4353" s="1" t="s">
        <v>2292</v>
      </c>
      <c r="E4353" s="1" t="s">
        <v>3479</v>
      </c>
      <c r="F4353" s="1" t="s">
        <v>3472</v>
      </c>
      <c r="G4353" s="1">
        <v>1132.17</v>
      </c>
      <c r="H4353" s="1">
        <v>2</v>
      </c>
      <c r="I4353" s="1">
        <f>Sales[[#This Row],[Selling Price]]*H4353</f>
        <v>2264.34</v>
      </c>
      <c r="J4353" s="1">
        <f>VLOOKUP(Sales[[#This Row],[Product ID]],Products[],4,0)</f>
        <v>154.76</v>
      </c>
      <c r="K4353" s="1">
        <f>Sales[[#This Row],[Total Sales]]-Sales[[#This Row],[Cost price]]</f>
        <v>2109.58</v>
      </c>
      <c r="L4353" s="1" t="str">
        <f>TEXT(Sales[[#This Row],[Date and Time]],"dddd")</f>
        <v>Thursday</v>
      </c>
      <c r="M4353" s="1" t="str">
        <f>TEXT(Sales[[#This Row],[Date and Time]],"mm")</f>
        <v>04</v>
      </c>
      <c r="N4353" s="10" t="str">
        <f>TEXT(Sales[[#This Row],[Date and Time]],"mmmm")</f>
        <v>April</v>
      </c>
    </row>
    <row r="4354" spans="1:14" x14ac:dyDescent="0.3">
      <c r="A4354" s="1" t="s">
        <v>7822</v>
      </c>
      <c r="B4354" s="2">
        <v>45329.832662037035</v>
      </c>
      <c r="C4354" s="1" t="s">
        <v>3447</v>
      </c>
      <c r="D4354" s="1" t="s">
        <v>2574</v>
      </c>
      <c r="E4354" s="1" t="s">
        <v>3479</v>
      </c>
      <c r="F4354" s="1" t="s">
        <v>3476</v>
      </c>
      <c r="G4354" s="1">
        <v>378.22</v>
      </c>
      <c r="H4354" s="1">
        <v>10</v>
      </c>
      <c r="I4354" s="1">
        <f>Sales[[#This Row],[Selling Price]]*H4354</f>
        <v>3782.2000000000003</v>
      </c>
      <c r="J4354" s="1">
        <f>VLOOKUP(Sales[[#This Row],[Product ID]],Products[],4,0)</f>
        <v>521.98</v>
      </c>
      <c r="K4354" s="1">
        <f>Sales[[#This Row],[Total Sales]]-Sales[[#This Row],[Cost price]]</f>
        <v>3260.2200000000003</v>
      </c>
      <c r="L4354" s="1" t="str">
        <f>TEXT(Sales[[#This Row],[Date and Time]],"dddd")</f>
        <v>Wednesday</v>
      </c>
      <c r="M4354" s="1" t="str">
        <f>TEXT(Sales[[#This Row],[Date and Time]],"mm")</f>
        <v>02</v>
      </c>
      <c r="N4354" s="10" t="str">
        <f>TEXT(Sales[[#This Row],[Date and Time]],"mmmm")</f>
        <v>February</v>
      </c>
    </row>
    <row r="4355" spans="1:14" x14ac:dyDescent="0.3">
      <c r="A4355" s="1" t="s">
        <v>7823</v>
      </c>
      <c r="B4355" s="2">
        <v>45501.187407407408</v>
      </c>
      <c r="C4355" s="1" t="s">
        <v>3426</v>
      </c>
      <c r="D4355" s="1" t="s">
        <v>2132</v>
      </c>
      <c r="E4355" s="1" t="s">
        <v>3464</v>
      </c>
      <c r="F4355" s="1" t="s">
        <v>3476</v>
      </c>
      <c r="G4355" s="1">
        <v>1472.02</v>
      </c>
      <c r="H4355" s="1">
        <v>1</v>
      </c>
      <c r="I4355" s="1">
        <f>Sales[[#This Row],[Selling Price]]*H4355</f>
        <v>1472.02</v>
      </c>
      <c r="J4355" s="1">
        <f>VLOOKUP(Sales[[#This Row],[Product ID]],Products[],4,0)</f>
        <v>18.7</v>
      </c>
      <c r="K4355" s="1">
        <f>Sales[[#This Row],[Total Sales]]-Sales[[#This Row],[Cost price]]</f>
        <v>1453.32</v>
      </c>
      <c r="L4355" s="1" t="str">
        <f>TEXT(Sales[[#This Row],[Date and Time]],"dddd")</f>
        <v>Sunday</v>
      </c>
      <c r="M4355" s="1" t="str">
        <f>TEXT(Sales[[#This Row],[Date and Time]],"mm")</f>
        <v>07</v>
      </c>
      <c r="N4355" s="10" t="str">
        <f>TEXT(Sales[[#This Row],[Date and Time]],"mmmm")</f>
        <v>July</v>
      </c>
    </row>
    <row r="4356" spans="1:14" x14ac:dyDescent="0.3">
      <c r="A4356" s="1" t="s">
        <v>7824</v>
      </c>
      <c r="B4356" s="2">
        <v>45461.402731481481</v>
      </c>
      <c r="C4356" s="1" t="s">
        <v>3278</v>
      </c>
      <c r="D4356" s="1" t="s">
        <v>1367</v>
      </c>
      <c r="E4356" s="1" t="s">
        <v>3471</v>
      </c>
      <c r="F4356" s="1" t="s">
        <v>3472</v>
      </c>
      <c r="G4356" s="1">
        <v>1686.95</v>
      </c>
      <c r="H4356" s="1">
        <v>9</v>
      </c>
      <c r="I4356" s="1">
        <f>Sales[[#This Row],[Selling Price]]*H4356</f>
        <v>15182.550000000001</v>
      </c>
      <c r="J4356" s="1">
        <f>VLOOKUP(Sales[[#This Row],[Product ID]],Products[],4,0)</f>
        <v>330.51</v>
      </c>
      <c r="K4356" s="1">
        <f>Sales[[#This Row],[Total Sales]]-Sales[[#This Row],[Cost price]]</f>
        <v>14852.04</v>
      </c>
      <c r="L4356" s="1" t="str">
        <f>TEXT(Sales[[#This Row],[Date and Time]],"dddd")</f>
        <v>Tuesday</v>
      </c>
      <c r="M4356" s="1" t="str">
        <f>TEXT(Sales[[#This Row],[Date and Time]],"mm")</f>
        <v>06</v>
      </c>
      <c r="N4356" s="10" t="str">
        <f>TEXT(Sales[[#This Row],[Date and Time]],"mmmm")</f>
        <v>June</v>
      </c>
    </row>
    <row r="4357" spans="1:14" x14ac:dyDescent="0.3">
      <c r="A4357" s="1" t="s">
        <v>7825</v>
      </c>
      <c r="B4357" s="2">
        <v>45504.410833333335</v>
      </c>
      <c r="C4357" s="1" t="s">
        <v>3357</v>
      </c>
      <c r="D4357" s="1" t="s">
        <v>1873</v>
      </c>
      <c r="E4357" s="1" t="s">
        <v>3464</v>
      </c>
      <c r="F4357" s="1" t="s">
        <v>3476</v>
      </c>
      <c r="G4357" s="1">
        <v>467.64</v>
      </c>
      <c r="H4357" s="1">
        <v>6</v>
      </c>
      <c r="I4357" s="1">
        <f>Sales[[#This Row],[Selling Price]]*H4357</f>
        <v>2805.84</v>
      </c>
      <c r="J4357" s="1">
        <f>VLOOKUP(Sales[[#This Row],[Product ID]],Products[],4,0)</f>
        <v>305.49</v>
      </c>
      <c r="K4357" s="1">
        <f>Sales[[#This Row],[Total Sales]]-Sales[[#This Row],[Cost price]]</f>
        <v>2500.3500000000004</v>
      </c>
      <c r="L4357" s="1" t="str">
        <f>TEXT(Sales[[#This Row],[Date and Time]],"dddd")</f>
        <v>Wednesday</v>
      </c>
      <c r="M4357" s="1" t="str">
        <f>TEXT(Sales[[#This Row],[Date and Time]],"mm")</f>
        <v>07</v>
      </c>
      <c r="N4357" s="10" t="str">
        <f>TEXT(Sales[[#This Row],[Date and Time]],"mmmm")</f>
        <v>July</v>
      </c>
    </row>
    <row r="4358" spans="1:14" x14ac:dyDescent="0.3">
      <c r="A4358" s="1" t="s">
        <v>7826</v>
      </c>
      <c r="B4358" s="2">
        <v>45391.221168981479</v>
      </c>
      <c r="C4358" s="1" t="s">
        <v>3277</v>
      </c>
      <c r="D4358" s="1" t="s">
        <v>2940</v>
      </c>
      <c r="E4358" s="1" t="s">
        <v>3479</v>
      </c>
      <c r="F4358" s="1" t="s">
        <v>3472</v>
      </c>
      <c r="G4358" s="1">
        <v>710.98</v>
      </c>
      <c r="H4358" s="1">
        <v>3</v>
      </c>
      <c r="I4358" s="1">
        <f>Sales[[#This Row],[Selling Price]]*H4358</f>
        <v>2132.94</v>
      </c>
      <c r="J4358" s="1">
        <f>VLOOKUP(Sales[[#This Row],[Product ID]],Products[],4,0)</f>
        <v>439.15</v>
      </c>
      <c r="K4358" s="1">
        <f>Sales[[#This Row],[Total Sales]]-Sales[[#This Row],[Cost price]]</f>
        <v>1693.79</v>
      </c>
      <c r="L4358" s="1" t="str">
        <f>TEXT(Sales[[#This Row],[Date and Time]],"dddd")</f>
        <v>Tuesday</v>
      </c>
      <c r="M4358" s="1" t="str">
        <f>TEXT(Sales[[#This Row],[Date and Time]],"mm")</f>
        <v>04</v>
      </c>
      <c r="N4358" s="10" t="str">
        <f>TEXT(Sales[[#This Row],[Date and Time]],"mmmm")</f>
        <v>April</v>
      </c>
    </row>
    <row r="4359" spans="1:14" x14ac:dyDescent="0.3">
      <c r="A4359" s="1" t="s">
        <v>7827</v>
      </c>
      <c r="B4359" s="2">
        <v>45422.815034722225</v>
      </c>
      <c r="C4359" s="1" t="s">
        <v>3396</v>
      </c>
      <c r="D4359" s="1" t="s">
        <v>601</v>
      </c>
      <c r="E4359" s="1" t="s">
        <v>3471</v>
      </c>
      <c r="F4359" s="1" t="s">
        <v>3476</v>
      </c>
      <c r="G4359" s="1">
        <v>1090.46</v>
      </c>
      <c r="H4359" s="1">
        <v>4</v>
      </c>
      <c r="I4359" s="1">
        <f>Sales[[#This Row],[Selling Price]]*H4359</f>
        <v>4361.84</v>
      </c>
      <c r="J4359" s="1">
        <f>VLOOKUP(Sales[[#This Row],[Product ID]],Products[],4,0)</f>
        <v>570.6</v>
      </c>
      <c r="K4359" s="1">
        <f>Sales[[#This Row],[Total Sales]]-Sales[[#This Row],[Cost price]]</f>
        <v>3791.2400000000002</v>
      </c>
      <c r="L4359" s="1" t="str">
        <f>TEXT(Sales[[#This Row],[Date and Time]],"dddd")</f>
        <v>Friday</v>
      </c>
      <c r="M4359" s="1" t="str">
        <f>TEXT(Sales[[#This Row],[Date and Time]],"mm")</f>
        <v>05</v>
      </c>
      <c r="N4359" s="10" t="str">
        <f>TEXT(Sales[[#This Row],[Date and Time]],"mmmm")</f>
        <v>May</v>
      </c>
    </row>
    <row r="4360" spans="1:14" x14ac:dyDescent="0.3">
      <c r="A4360" s="1" t="s">
        <v>7828</v>
      </c>
      <c r="B4360" s="2">
        <v>45541.847002314818</v>
      </c>
      <c r="C4360" s="1" t="s">
        <v>3351</v>
      </c>
      <c r="D4360" s="1" t="s">
        <v>2825</v>
      </c>
      <c r="E4360" s="1" t="s">
        <v>3479</v>
      </c>
      <c r="F4360" s="1" t="s">
        <v>3469</v>
      </c>
      <c r="G4360" s="1">
        <v>1006.38</v>
      </c>
      <c r="H4360" s="1">
        <v>5</v>
      </c>
      <c r="I4360" s="1">
        <f>Sales[[#This Row],[Selling Price]]*H4360</f>
        <v>5031.8999999999996</v>
      </c>
      <c r="J4360" s="1">
        <f>VLOOKUP(Sales[[#This Row],[Product ID]],Products[],4,0)</f>
        <v>643.29</v>
      </c>
      <c r="K4360" s="1">
        <f>Sales[[#This Row],[Total Sales]]-Sales[[#This Row],[Cost price]]</f>
        <v>4388.6099999999997</v>
      </c>
      <c r="L4360" s="1" t="str">
        <f>TEXT(Sales[[#This Row],[Date and Time]],"dddd")</f>
        <v>Friday</v>
      </c>
      <c r="M4360" s="1" t="str">
        <f>TEXT(Sales[[#This Row],[Date and Time]],"mm")</f>
        <v>09</v>
      </c>
      <c r="N4360" s="10" t="str">
        <f>TEXT(Sales[[#This Row],[Date and Time]],"mmmm")</f>
        <v>September</v>
      </c>
    </row>
    <row r="4361" spans="1:14" x14ac:dyDescent="0.3">
      <c r="A4361" s="1" t="s">
        <v>7829</v>
      </c>
      <c r="B4361" s="2">
        <v>45560.372708333336</v>
      </c>
      <c r="C4361" s="1" t="s">
        <v>3359</v>
      </c>
      <c r="D4361" s="1" t="s">
        <v>1476</v>
      </c>
      <c r="E4361" s="1" t="s">
        <v>3471</v>
      </c>
      <c r="F4361" s="1" t="s">
        <v>3476</v>
      </c>
      <c r="G4361" s="1">
        <v>1294.3800000000001</v>
      </c>
      <c r="H4361" s="1">
        <v>9</v>
      </c>
      <c r="I4361" s="1">
        <f>Sales[[#This Row],[Selling Price]]*H4361</f>
        <v>11649.420000000002</v>
      </c>
      <c r="J4361" s="1">
        <f>VLOOKUP(Sales[[#This Row],[Product ID]],Products[],4,0)</f>
        <v>750.19</v>
      </c>
      <c r="K4361" s="1">
        <f>Sales[[#This Row],[Total Sales]]-Sales[[#This Row],[Cost price]]</f>
        <v>10899.230000000001</v>
      </c>
      <c r="L4361" s="1" t="str">
        <f>TEXT(Sales[[#This Row],[Date and Time]],"dddd")</f>
        <v>Wednesday</v>
      </c>
      <c r="M4361" s="1" t="str">
        <f>TEXT(Sales[[#This Row],[Date and Time]],"mm")</f>
        <v>09</v>
      </c>
      <c r="N4361" s="10" t="str">
        <f>TEXT(Sales[[#This Row],[Date and Time]],"mmmm")</f>
        <v>September</v>
      </c>
    </row>
    <row r="4362" spans="1:14" x14ac:dyDescent="0.3">
      <c r="A4362" s="1" t="s">
        <v>7830</v>
      </c>
      <c r="B4362" s="2">
        <v>45397.883055555554</v>
      </c>
      <c r="C4362" s="1" t="s">
        <v>3413</v>
      </c>
      <c r="D4362" s="1" t="s">
        <v>1829</v>
      </c>
      <c r="E4362" s="1" t="s">
        <v>3479</v>
      </c>
      <c r="F4362" s="1" t="s">
        <v>3467</v>
      </c>
      <c r="G4362" s="1">
        <v>425.27</v>
      </c>
      <c r="H4362" s="1">
        <v>10</v>
      </c>
      <c r="I4362" s="1">
        <f>Sales[[#This Row],[Selling Price]]*H4362</f>
        <v>4252.7</v>
      </c>
      <c r="J4362" s="1">
        <f>VLOOKUP(Sales[[#This Row],[Product ID]],Products[],4,0)</f>
        <v>311.56</v>
      </c>
      <c r="K4362" s="1">
        <f>Sales[[#This Row],[Total Sales]]-Sales[[#This Row],[Cost price]]</f>
        <v>3941.14</v>
      </c>
      <c r="L4362" s="1" t="str">
        <f>TEXT(Sales[[#This Row],[Date and Time]],"dddd")</f>
        <v>Monday</v>
      </c>
      <c r="M4362" s="1" t="str">
        <f>TEXT(Sales[[#This Row],[Date and Time]],"mm")</f>
        <v>04</v>
      </c>
      <c r="N4362" s="10" t="str">
        <f>TEXT(Sales[[#This Row],[Date and Time]],"mmmm")</f>
        <v>April</v>
      </c>
    </row>
    <row r="4363" spans="1:14" x14ac:dyDescent="0.3">
      <c r="A4363" s="1" t="s">
        <v>7831</v>
      </c>
      <c r="B4363" s="2">
        <v>45442.968495370369</v>
      </c>
      <c r="C4363" s="1" t="s">
        <v>3274</v>
      </c>
      <c r="D4363" s="1" t="s">
        <v>32</v>
      </c>
      <c r="E4363" s="1" t="s">
        <v>3479</v>
      </c>
      <c r="F4363" s="1" t="s">
        <v>3462</v>
      </c>
      <c r="G4363" s="1">
        <v>206.4</v>
      </c>
      <c r="H4363" s="1">
        <v>6</v>
      </c>
      <c r="I4363" s="1">
        <f>Sales[[#This Row],[Selling Price]]*H4363</f>
        <v>1238.4000000000001</v>
      </c>
      <c r="J4363" s="1">
        <f>VLOOKUP(Sales[[#This Row],[Product ID]],Products[],4,0)</f>
        <v>951.64</v>
      </c>
      <c r="K4363" s="1">
        <f>Sales[[#This Row],[Total Sales]]-Sales[[#This Row],[Cost price]]</f>
        <v>286.7600000000001</v>
      </c>
      <c r="L4363" s="1" t="str">
        <f>TEXT(Sales[[#This Row],[Date and Time]],"dddd")</f>
        <v>Thursday</v>
      </c>
      <c r="M4363" s="1" t="str">
        <f>TEXT(Sales[[#This Row],[Date and Time]],"mm")</f>
        <v>05</v>
      </c>
      <c r="N4363" s="10" t="str">
        <f>TEXT(Sales[[#This Row],[Date and Time]],"mmmm")</f>
        <v>May</v>
      </c>
    </row>
    <row r="4364" spans="1:14" x14ac:dyDescent="0.3">
      <c r="A4364" s="1" t="s">
        <v>7832</v>
      </c>
      <c r="B4364" s="2">
        <v>45327.880439814813</v>
      </c>
      <c r="C4364" s="1" t="s">
        <v>3426</v>
      </c>
      <c r="D4364" s="1" t="s">
        <v>3088</v>
      </c>
      <c r="E4364" s="1" t="s">
        <v>3471</v>
      </c>
      <c r="F4364" s="1" t="s">
        <v>3467</v>
      </c>
      <c r="G4364" s="1">
        <v>1230.58</v>
      </c>
      <c r="H4364" s="1">
        <v>10</v>
      </c>
      <c r="I4364" s="1">
        <f>Sales[[#This Row],[Selling Price]]*H4364</f>
        <v>12305.8</v>
      </c>
      <c r="J4364" s="1">
        <f>VLOOKUP(Sales[[#This Row],[Product ID]],Products[],4,0)</f>
        <v>18.7</v>
      </c>
      <c r="K4364" s="1">
        <f>Sales[[#This Row],[Total Sales]]-Sales[[#This Row],[Cost price]]</f>
        <v>12287.099999999999</v>
      </c>
      <c r="L4364" s="1" t="str">
        <f>TEXT(Sales[[#This Row],[Date and Time]],"dddd")</f>
        <v>Monday</v>
      </c>
      <c r="M4364" s="1" t="str">
        <f>TEXT(Sales[[#This Row],[Date and Time]],"mm")</f>
        <v>02</v>
      </c>
      <c r="N4364" s="10" t="str">
        <f>TEXT(Sales[[#This Row],[Date and Time]],"mmmm")</f>
        <v>February</v>
      </c>
    </row>
    <row r="4365" spans="1:14" x14ac:dyDescent="0.3">
      <c r="A4365" s="1" t="s">
        <v>7833</v>
      </c>
      <c r="B4365" s="2">
        <v>45527.2891087963</v>
      </c>
      <c r="C4365" s="1" t="s">
        <v>3261</v>
      </c>
      <c r="D4365" s="1" t="s">
        <v>2126</v>
      </c>
      <c r="E4365" s="1" t="s">
        <v>3471</v>
      </c>
      <c r="F4365" s="1" t="s">
        <v>3462</v>
      </c>
      <c r="G4365" s="1">
        <v>250.82</v>
      </c>
      <c r="H4365" s="1">
        <v>5</v>
      </c>
      <c r="I4365" s="1">
        <f>Sales[[#This Row],[Selling Price]]*H4365</f>
        <v>1254.0999999999999</v>
      </c>
      <c r="J4365" s="1">
        <f>VLOOKUP(Sales[[#This Row],[Product ID]],Products[],4,0)</f>
        <v>950.81</v>
      </c>
      <c r="K4365" s="1">
        <f>Sales[[#This Row],[Total Sales]]-Sales[[#This Row],[Cost price]]</f>
        <v>303.28999999999996</v>
      </c>
      <c r="L4365" s="1" t="str">
        <f>TEXT(Sales[[#This Row],[Date and Time]],"dddd")</f>
        <v>Friday</v>
      </c>
      <c r="M4365" s="1" t="str">
        <f>TEXT(Sales[[#This Row],[Date and Time]],"mm")</f>
        <v>08</v>
      </c>
      <c r="N4365" s="10" t="str">
        <f>TEXT(Sales[[#This Row],[Date and Time]],"mmmm")</f>
        <v>August</v>
      </c>
    </row>
    <row r="4366" spans="1:14" x14ac:dyDescent="0.3">
      <c r="A4366" s="1" t="s">
        <v>7834</v>
      </c>
      <c r="B4366" s="2">
        <v>45464.864282407405</v>
      </c>
      <c r="C4366" s="1" t="s">
        <v>3367</v>
      </c>
      <c r="D4366" s="1" t="s">
        <v>843</v>
      </c>
      <c r="E4366" s="1" t="s">
        <v>3461</v>
      </c>
      <c r="F4366" s="1" t="s">
        <v>3472</v>
      </c>
      <c r="G4366" s="1">
        <v>668.93</v>
      </c>
      <c r="H4366" s="1">
        <v>3</v>
      </c>
      <c r="I4366" s="1">
        <f>Sales[[#This Row],[Selling Price]]*H4366</f>
        <v>2006.79</v>
      </c>
      <c r="J4366" s="1">
        <f>VLOOKUP(Sales[[#This Row],[Product ID]],Products[],4,0)</f>
        <v>380.81</v>
      </c>
      <c r="K4366" s="1">
        <f>Sales[[#This Row],[Total Sales]]-Sales[[#This Row],[Cost price]]</f>
        <v>1625.98</v>
      </c>
      <c r="L4366" s="1" t="str">
        <f>TEXT(Sales[[#This Row],[Date and Time]],"dddd")</f>
        <v>Friday</v>
      </c>
      <c r="M4366" s="1" t="str">
        <f>TEXT(Sales[[#This Row],[Date and Time]],"mm")</f>
        <v>06</v>
      </c>
      <c r="N4366" s="10" t="str">
        <f>TEXT(Sales[[#This Row],[Date and Time]],"mmmm")</f>
        <v>June</v>
      </c>
    </row>
    <row r="4367" spans="1:14" x14ac:dyDescent="0.3">
      <c r="A4367" s="1" t="s">
        <v>7835</v>
      </c>
      <c r="B4367" s="2">
        <v>45421.601886574077</v>
      </c>
      <c r="C4367" s="1" t="s">
        <v>3346</v>
      </c>
      <c r="D4367" s="1" t="s">
        <v>482</v>
      </c>
      <c r="E4367" s="1" t="s">
        <v>3479</v>
      </c>
      <c r="F4367" s="1" t="s">
        <v>3467</v>
      </c>
      <c r="G4367" s="1">
        <v>766.54</v>
      </c>
      <c r="H4367" s="1">
        <v>6</v>
      </c>
      <c r="I4367" s="1">
        <f>Sales[[#This Row],[Selling Price]]*H4367</f>
        <v>4599.24</v>
      </c>
      <c r="J4367" s="1">
        <f>VLOOKUP(Sales[[#This Row],[Product ID]],Products[],4,0)</f>
        <v>171.16</v>
      </c>
      <c r="K4367" s="1">
        <f>Sales[[#This Row],[Total Sales]]-Sales[[#This Row],[Cost price]]</f>
        <v>4428.08</v>
      </c>
      <c r="L4367" s="1" t="str">
        <f>TEXT(Sales[[#This Row],[Date and Time]],"dddd")</f>
        <v>Thursday</v>
      </c>
      <c r="M4367" s="1" t="str">
        <f>TEXT(Sales[[#This Row],[Date and Time]],"mm")</f>
        <v>05</v>
      </c>
      <c r="N4367" s="10" t="str">
        <f>TEXT(Sales[[#This Row],[Date and Time]],"mmmm")</f>
        <v>May</v>
      </c>
    </row>
    <row r="4368" spans="1:14" x14ac:dyDescent="0.3">
      <c r="A4368" s="1" t="s">
        <v>7836</v>
      </c>
      <c r="B4368" s="2">
        <v>45393.135347222225</v>
      </c>
      <c r="C4368" s="1" t="s">
        <v>3323</v>
      </c>
      <c r="D4368" s="1" t="s">
        <v>1701</v>
      </c>
      <c r="E4368" s="1" t="s">
        <v>3464</v>
      </c>
      <c r="F4368" s="1" t="s">
        <v>3476</v>
      </c>
      <c r="G4368" s="1">
        <v>1857.42</v>
      </c>
      <c r="H4368" s="1">
        <v>1</v>
      </c>
      <c r="I4368" s="1">
        <f>Sales[[#This Row],[Selling Price]]*H4368</f>
        <v>1857.42</v>
      </c>
      <c r="J4368" s="1">
        <f>VLOOKUP(Sales[[#This Row],[Product ID]],Products[],4,0)</f>
        <v>942.34</v>
      </c>
      <c r="K4368" s="1">
        <f>Sales[[#This Row],[Total Sales]]-Sales[[#This Row],[Cost price]]</f>
        <v>915.08</v>
      </c>
      <c r="L4368" s="1" t="str">
        <f>TEXT(Sales[[#This Row],[Date and Time]],"dddd")</f>
        <v>Thursday</v>
      </c>
      <c r="M4368" s="1" t="str">
        <f>TEXT(Sales[[#This Row],[Date and Time]],"mm")</f>
        <v>04</v>
      </c>
      <c r="N4368" s="10" t="str">
        <f>TEXT(Sales[[#This Row],[Date and Time]],"mmmm")</f>
        <v>April</v>
      </c>
    </row>
    <row r="4369" spans="1:14" x14ac:dyDescent="0.3">
      <c r="A4369" s="1" t="s">
        <v>7837</v>
      </c>
      <c r="B4369" s="2">
        <v>45309.732592592591</v>
      </c>
      <c r="C4369" s="1" t="s">
        <v>3320</v>
      </c>
      <c r="D4369" s="1" t="s">
        <v>1107</v>
      </c>
      <c r="E4369" s="1" t="s">
        <v>3466</v>
      </c>
      <c r="F4369" s="1" t="s">
        <v>3476</v>
      </c>
      <c r="G4369" s="1">
        <v>900.63</v>
      </c>
      <c r="H4369" s="1">
        <v>9</v>
      </c>
      <c r="I4369" s="1">
        <f>Sales[[#This Row],[Selling Price]]*H4369</f>
        <v>8105.67</v>
      </c>
      <c r="J4369" s="1">
        <f>VLOOKUP(Sales[[#This Row],[Product ID]],Products[],4,0)</f>
        <v>878.74</v>
      </c>
      <c r="K4369" s="1">
        <f>Sales[[#This Row],[Total Sales]]-Sales[[#This Row],[Cost price]]</f>
        <v>7226.93</v>
      </c>
      <c r="L4369" s="1" t="str">
        <f>TEXT(Sales[[#This Row],[Date and Time]],"dddd")</f>
        <v>Thursday</v>
      </c>
      <c r="M4369" s="1" t="str">
        <f>TEXT(Sales[[#This Row],[Date and Time]],"mm")</f>
        <v>01</v>
      </c>
      <c r="N4369" s="10" t="str">
        <f>TEXT(Sales[[#This Row],[Date and Time]],"mmmm")</f>
        <v>January</v>
      </c>
    </row>
    <row r="4370" spans="1:14" x14ac:dyDescent="0.3">
      <c r="A4370" s="1" t="s">
        <v>7838</v>
      </c>
      <c r="B4370" s="2">
        <v>45393.581111111111</v>
      </c>
      <c r="C4370" s="1" t="s">
        <v>3302</v>
      </c>
      <c r="D4370" s="1" t="s">
        <v>572</v>
      </c>
      <c r="E4370" s="1" t="s">
        <v>3461</v>
      </c>
      <c r="F4370" s="1" t="s">
        <v>3467</v>
      </c>
      <c r="G4370" s="1">
        <v>850.54</v>
      </c>
      <c r="H4370" s="1">
        <v>1</v>
      </c>
      <c r="I4370" s="1">
        <f>Sales[[#This Row],[Selling Price]]*H4370</f>
        <v>850.54</v>
      </c>
      <c r="J4370" s="1">
        <f>VLOOKUP(Sales[[#This Row],[Product ID]],Products[],4,0)</f>
        <v>71.47</v>
      </c>
      <c r="K4370" s="1">
        <f>Sales[[#This Row],[Total Sales]]-Sales[[#This Row],[Cost price]]</f>
        <v>779.06999999999994</v>
      </c>
      <c r="L4370" s="1" t="str">
        <f>TEXT(Sales[[#This Row],[Date and Time]],"dddd")</f>
        <v>Thursday</v>
      </c>
      <c r="M4370" s="1" t="str">
        <f>TEXT(Sales[[#This Row],[Date and Time]],"mm")</f>
        <v>04</v>
      </c>
      <c r="N4370" s="10" t="str">
        <f>TEXT(Sales[[#This Row],[Date and Time]],"mmmm")</f>
        <v>April</v>
      </c>
    </row>
    <row r="4371" spans="1:14" x14ac:dyDescent="0.3">
      <c r="A4371" s="1" t="s">
        <v>7839</v>
      </c>
      <c r="B4371" s="2">
        <v>45528.919803240744</v>
      </c>
      <c r="C4371" s="1" t="s">
        <v>3346</v>
      </c>
      <c r="D4371" s="1" t="s">
        <v>412</v>
      </c>
      <c r="E4371" s="1" t="s">
        <v>3466</v>
      </c>
      <c r="F4371" s="1" t="s">
        <v>3472</v>
      </c>
      <c r="G4371" s="1">
        <v>1772.09</v>
      </c>
      <c r="H4371" s="1">
        <v>8</v>
      </c>
      <c r="I4371" s="1">
        <f>Sales[[#This Row],[Selling Price]]*H4371</f>
        <v>14176.72</v>
      </c>
      <c r="J4371" s="1">
        <f>VLOOKUP(Sales[[#This Row],[Product ID]],Products[],4,0)</f>
        <v>171.16</v>
      </c>
      <c r="K4371" s="1">
        <f>Sales[[#This Row],[Total Sales]]-Sales[[#This Row],[Cost price]]</f>
        <v>14005.56</v>
      </c>
      <c r="L4371" s="1" t="str">
        <f>TEXT(Sales[[#This Row],[Date and Time]],"dddd")</f>
        <v>Saturday</v>
      </c>
      <c r="M4371" s="1" t="str">
        <f>TEXT(Sales[[#This Row],[Date and Time]],"mm")</f>
        <v>08</v>
      </c>
      <c r="N4371" s="10" t="str">
        <f>TEXT(Sales[[#This Row],[Date and Time]],"mmmm")</f>
        <v>August</v>
      </c>
    </row>
    <row r="4372" spans="1:14" x14ac:dyDescent="0.3">
      <c r="A4372" s="1" t="s">
        <v>7840</v>
      </c>
      <c r="B4372" s="2">
        <v>45553.959965277776</v>
      </c>
      <c r="C4372" s="1" t="s">
        <v>3322</v>
      </c>
      <c r="D4372" s="1" t="s">
        <v>2828</v>
      </c>
      <c r="E4372" s="1" t="s">
        <v>3466</v>
      </c>
      <c r="F4372" s="1" t="s">
        <v>3469</v>
      </c>
      <c r="G4372" s="1">
        <v>1825.99</v>
      </c>
      <c r="H4372" s="1">
        <v>7</v>
      </c>
      <c r="I4372" s="1">
        <f>Sales[[#This Row],[Selling Price]]*H4372</f>
        <v>12781.93</v>
      </c>
      <c r="J4372" s="1">
        <f>VLOOKUP(Sales[[#This Row],[Product ID]],Products[],4,0)</f>
        <v>35.22</v>
      </c>
      <c r="K4372" s="1">
        <f>Sales[[#This Row],[Total Sales]]-Sales[[#This Row],[Cost price]]</f>
        <v>12746.710000000001</v>
      </c>
      <c r="L4372" s="1" t="str">
        <f>TEXT(Sales[[#This Row],[Date and Time]],"dddd")</f>
        <v>Wednesday</v>
      </c>
      <c r="M4372" s="1" t="str">
        <f>TEXT(Sales[[#This Row],[Date and Time]],"mm")</f>
        <v>09</v>
      </c>
      <c r="N4372" s="10" t="str">
        <f>TEXT(Sales[[#This Row],[Date and Time]],"mmmm")</f>
        <v>September</v>
      </c>
    </row>
    <row r="4373" spans="1:14" x14ac:dyDescent="0.3">
      <c r="A4373" s="1" t="s">
        <v>7841</v>
      </c>
      <c r="B4373" s="2">
        <v>45383.379710648151</v>
      </c>
      <c r="C4373" s="1" t="s">
        <v>3360</v>
      </c>
      <c r="D4373" s="1" t="s">
        <v>2364</v>
      </c>
      <c r="E4373" s="1" t="s">
        <v>3471</v>
      </c>
      <c r="F4373" s="1" t="s">
        <v>3469</v>
      </c>
      <c r="G4373" s="1">
        <v>103.6</v>
      </c>
      <c r="H4373" s="1">
        <v>5</v>
      </c>
      <c r="I4373" s="1">
        <f>Sales[[#This Row],[Selling Price]]*H4373</f>
        <v>518</v>
      </c>
      <c r="J4373" s="1">
        <f>VLOOKUP(Sales[[#This Row],[Product ID]],Products[],4,0)</f>
        <v>434.88</v>
      </c>
      <c r="K4373" s="1">
        <f>Sales[[#This Row],[Total Sales]]-Sales[[#This Row],[Cost price]]</f>
        <v>83.12</v>
      </c>
      <c r="L4373" s="1" t="str">
        <f>TEXT(Sales[[#This Row],[Date and Time]],"dddd")</f>
        <v>Monday</v>
      </c>
      <c r="M4373" s="1" t="str">
        <f>TEXT(Sales[[#This Row],[Date and Time]],"mm")</f>
        <v>04</v>
      </c>
      <c r="N4373" s="10" t="str">
        <f>TEXT(Sales[[#This Row],[Date and Time]],"mmmm")</f>
        <v>April</v>
      </c>
    </row>
    <row r="4374" spans="1:14" x14ac:dyDescent="0.3">
      <c r="A4374" s="1" t="s">
        <v>7842</v>
      </c>
      <c r="B4374" s="2">
        <v>45402.701597222222</v>
      </c>
      <c r="C4374" s="1" t="s">
        <v>3350</v>
      </c>
      <c r="D4374" s="1" t="s">
        <v>689</v>
      </c>
      <c r="E4374" s="1" t="s">
        <v>3466</v>
      </c>
      <c r="F4374" s="1" t="s">
        <v>3476</v>
      </c>
      <c r="G4374" s="1">
        <v>867.61</v>
      </c>
      <c r="H4374" s="1">
        <v>2</v>
      </c>
      <c r="I4374" s="1">
        <f>Sales[[#This Row],[Selling Price]]*H4374</f>
        <v>1735.22</v>
      </c>
      <c r="J4374" s="1">
        <f>VLOOKUP(Sales[[#This Row],[Product ID]],Products[],4,0)</f>
        <v>943.24</v>
      </c>
      <c r="K4374" s="1">
        <f>Sales[[#This Row],[Total Sales]]-Sales[[#This Row],[Cost price]]</f>
        <v>791.98</v>
      </c>
      <c r="L4374" s="1" t="str">
        <f>TEXT(Sales[[#This Row],[Date and Time]],"dddd")</f>
        <v>Saturday</v>
      </c>
      <c r="M4374" s="1" t="str">
        <f>TEXT(Sales[[#This Row],[Date and Time]],"mm")</f>
        <v>04</v>
      </c>
      <c r="N4374" s="10" t="str">
        <f>TEXT(Sales[[#This Row],[Date and Time]],"mmmm")</f>
        <v>April</v>
      </c>
    </row>
    <row r="4375" spans="1:14" x14ac:dyDescent="0.3">
      <c r="A4375" s="1" t="s">
        <v>7843</v>
      </c>
      <c r="B4375" s="2">
        <v>45600.52103009259</v>
      </c>
      <c r="C4375" s="1" t="s">
        <v>3308</v>
      </c>
      <c r="D4375" s="1" t="s">
        <v>2777</v>
      </c>
      <c r="E4375" s="1" t="s">
        <v>3466</v>
      </c>
      <c r="F4375" s="1" t="s">
        <v>3469</v>
      </c>
      <c r="G4375" s="1">
        <v>1618.25</v>
      </c>
      <c r="H4375" s="1">
        <v>9</v>
      </c>
      <c r="I4375" s="1">
        <f>Sales[[#This Row],[Selling Price]]*H4375</f>
        <v>14564.25</v>
      </c>
      <c r="J4375" s="1">
        <f>VLOOKUP(Sales[[#This Row],[Product ID]],Products[],4,0)</f>
        <v>998.57</v>
      </c>
      <c r="K4375" s="1">
        <f>Sales[[#This Row],[Total Sales]]-Sales[[#This Row],[Cost price]]</f>
        <v>13565.68</v>
      </c>
      <c r="L4375" s="1" t="str">
        <f>TEXT(Sales[[#This Row],[Date and Time]],"dddd")</f>
        <v>Monday</v>
      </c>
      <c r="M4375" s="1" t="str">
        <f>TEXT(Sales[[#This Row],[Date and Time]],"mm")</f>
        <v>11</v>
      </c>
      <c r="N4375" s="10" t="str">
        <f>TEXT(Sales[[#This Row],[Date and Time]],"mmmm")</f>
        <v>November</v>
      </c>
    </row>
    <row r="4376" spans="1:14" x14ac:dyDescent="0.3">
      <c r="A4376" s="1" t="s">
        <v>7844</v>
      </c>
      <c r="B4376" s="2">
        <v>45325.179097222222</v>
      </c>
      <c r="C4376" s="1" t="s">
        <v>3312</v>
      </c>
      <c r="D4376" s="1" t="s">
        <v>207</v>
      </c>
      <c r="E4376" s="1" t="s">
        <v>3461</v>
      </c>
      <c r="F4376" s="1" t="s">
        <v>3472</v>
      </c>
      <c r="G4376" s="1">
        <v>689.89</v>
      </c>
      <c r="H4376" s="1">
        <v>1</v>
      </c>
      <c r="I4376" s="1">
        <f>Sales[[#This Row],[Selling Price]]*H4376</f>
        <v>689.89</v>
      </c>
      <c r="J4376" s="1">
        <f>VLOOKUP(Sales[[#This Row],[Product ID]],Products[],4,0)</f>
        <v>193.63</v>
      </c>
      <c r="K4376" s="1">
        <f>Sales[[#This Row],[Total Sales]]-Sales[[#This Row],[Cost price]]</f>
        <v>496.26</v>
      </c>
      <c r="L4376" s="1" t="str">
        <f>TEXT(Sales[[#This Row],[Date and Time]],"dddd")</f>
        <v>Saturday</v>
      </c>
      <c r="M4376" s="1" t="str">
        <f>TEXT(Sales[[#This Row],[Date and Time]],"mm")</f>
        <v>02</v>
      </c>
      <c r="N4376" s="10" t="str">
        <f>TEXT(Sales[[#This Row],[Date and Time]],"mmmm")</f>
        <v>February</v>
      </c>
    </row>
    <row r="4377" spans="1:14" x14ac:dyDescent="0.3">
      <c r="A4377" s="1" t="s">
        <v>7845</v>
      </c>
      <c r="B4377" s="2">
        <v>45494.340925925928</v>
      </c>
      <c r="C4377" s="1" t="s">
        <v>3409</v>
      </c>
      <c r="D4377" s="1" t="s">
        <v>1939</v>
      </c>
      <c r="E4377" s="1" t="s">
        <v>3464</v>
      </c>
      <c r="F4377" s="1" t="s">
        <v>3472</v>
      </c>
      <c r="G4377" s="1">
        <v>663.3</v>
      </c>
      <c r="H4377" s="1">
        <v>8</v>
      </c>
      <c r="I4377" s="1">
        <f>Sales[[#This Row],[Selling Price]]*H4377</f>
        <v>5306.4</v>
      </c>
      <c r="J4377" s="1">
        <f>VLOOKUP(Sales[[#This Row],[Product ID]],Products[],4,0)</f>
        <v>660.16</v>
      </c>
      <c r="K4377" s="1">
        <f>Sales[[#This Row],[Total Sales]]-Sales[[#This Row],[Cost price]]</f>
        <v>4646.24</v>
      </c>
      <c r="L4377" s="1" t="str">
        <f>TEXT(Sales[[#This Row],[Date and Time]],"dddd")</f>
        <v>Sunday</v>
      </c>
      <c r="M4377" s="1" t="str">
        <f>TEXT(Sales[[#This Row],[Date and Time]],"mm")</f>
        <v>07</v>
      </c>
      <c r="N4377" s="10" t="str">
        <f>TEXT(Sales[[#This Row],[Date and Time]],"mmmm")</f>
        <v>July</v>
      </c>
    </row>
    <row r="4378" spans="1:14" x14ac:dyDescent="0.3">
      <c r="A4378" s="1" t="s">
        <v>7846</v>
      </c>
      <c r="B4378" s="2">
        <v>45481.077546296299</v>
      </c>
      <c r="C4378" s="1" t="s">
        <v>3234</v>
      </c>
      <c r="D4378" s="1" t="s">
        <v>1058</v>
      </c>
      <c r="E4378" s="1" t="s">
        <v>3466</v>
      </c>
      <c r="F4378" s="1" t="s">
        <v>3472</v>
      </c>
      <c r="G4378" s="1">
        <v>1512.16</v>
      </c>
      <c r="H4378" s="1">
        <v>8</v>
      </c>
      <c r="I4378" s="1">
        <f>Sales[[#This Row],[Selling Price]]*H4378</f>
        <v>12097.28</v>
      </c>
      <c r="J4378" s="1">
        <f>VLOOKUP(Sales[[#This Row],[Product ID]],Products[],4,0)</f>
        <v>851.56</v>
      </c>
      <c r="K4378" s="1">
        <f>Sales[[#This Row],[Total Sales]]-Sales[[#This Row],[Cost price]]</f>
        <v>11245.720000000001</v>
      </c>
      <c r="L4378" s="1" t="str">
        <f>TEXT(Sales[[#This Row],[Date and Time]],"dddd")</f>
        <v>Monday</v>
      </c>
      <c r="M4378" s="1" t="str">
        <f>TEXT(Sales[[#This Row],[Date and Time]],"mm")</f>
        <v>07</v>
      </c>
      <c r="N4378" s="10" t="str">
        <f>TEXT(Sales[[#This Row],[Date and Time]],"mmmm")</f>
        <v>July</v>
      </c>
    </row>
    <row r="4379" spans="1:14" x14ac:dyDescent="0.3">
      <c r="A4379" s="1" t="s">
        <v>7847</v>
      </c>
      <c r="B4379" s="2">
        <v>45569.632476851853</v>
      </c>
      <c r="C4379" s="1" t="s">
        <v>3355</v>
      </c>
      <c r="D4379" s="1" t="s">
        <v>2283</v>
      </c>
      <c r="E4379" s="1" t="s">
        <v>3461</v>
      </c>
      <c r="F4379" s="1" t="s">
        <v>3472</v>
      </c>
      <c r="G4379" s="1">
        <v>144.61000000000001</v>
      </c>
      <c r="H4379" s="1">
        <v>6</v>
      </c>
      <c r="I4379" s="1">
        <f>Sales[[#This Row],[Selling Price]]*H4379</f>
        <v>867.66000000000008</v>
      </c>
      <c r="J4379" s="1">
        <f>VLOOKUP(Sales[[#This Row],[Product ID]],Products[],4,0)</f>
        <v>889.08</v>
      </c>
      <c r="K4379" s="1">
        <f>Sales[[#This Row],[Total Sales]]-Sales[[#This Row],[Cost price]]</f>
        <v>-21.419999999999959</v>
      </c>
      <c r="L4379" s="1" t="str">
        <f>TEXT(Sales[[#This Row],[Date and Time]],"dddd")</f>
        <v>Friday</v>
      </c>
      <c r="M4379" s="1" t="str">
        <f>TEXT(Sales[[#This Row],[Date and Time]],"mm")</f>
        <v>10</v>
      </c>
      <c r="N4379" s="10" t="str">
        <f>TEXT(Sales[[#This Row],[Date and Time]],"mmmm")</f>
        <v>October</v>
      </c>
    </row>
    <row r="4380" spans="1:14" x14ac:dyDescent="0.3">
      <c r="A4380" s="1" t="s">
        <v>7848</v>
      </c>
      <c r="B4380" s="2">
        <v>45535.239282407405</v>
      </c>
      <c r="C4380" s="1" t="s">
        <v>3384</v>
      </c>
      <c r="D4380" s="1" t="s">
        <v>1775</v>
      </c>
      <c r="E4380" s="1" t="s">
        <v>3464</v>
      </c>
      <c r="F4380" s="1" t="s">
        <v>3476</v>
      </c>
      <c r="G4380" s="1">
        <v>1029.82</v>
      </c>
      <c r="H4380" s="1">
        <v>10</v>
      </c>
      <c r="I4380" s="1">
        <f>Sales[[#This Row],[Selling Price]]*H4380</f>
        <v>10298.199999999999</v>
      </c>
      <c r="J4380" s="1">
        <f>VLOOKUP(Sales[[#This Row],[Product ID]],Products[],4,0)</f>
        <v>694.54</v>
      </c>
      <c r="K4380" s="1">
        <f>Sales[[#This Row],[Total Sales]]-Sales[[#This Row],[Cost price]]</f>
        <v>9603.66</v>
      </c>
      <c r="L4380" s="1" t="str">
        <f>TEXT(Sales[[#This Row],[Date and Time]],"dddd")</f>
        <v>Saturday</v>
      </c>
      <c r="M4380" s="1" t="str">
        <f>TEXT(Sales[[#This Row],[Date and Time]],"mm")</f>
        <v>08</v>
      </c>
      <c r="N4380" s="10" t="str">
        <f>TEXT(Sales[[#This Row],[Date and Time]],"mmmm")</f>
        <v>August</v>
      </c>
    </row>
    <row r="4381" spans="1:14" x14ac:dyDescent="0.3">
      <c r="A4381" s="1" t="s">
        <v>7849</v>
      </c>
      <c r="B4381" s="2">
        <v>45580.962951388887</v>
      </c>
      <c r="C4381" s="1" t="s">
        <v>3354</v>
      </c>
      <c r="D4381" s="1" t="s">
        <v>2693</v>
      </c>
      <c r="E4381" s="1" t="s">
        <v>3461</v>
      </c>
      <c r="F4381" s="1" t="s">
        <v>3462</v>
      </c>
      <c r="G4381" s="1">
        <v>231.58</v>
      </c>
      <c r="H4381" s="1">
        <v>3</v>
      </c>
      <c r="I4381" s="1">
        <f>Sales[[#This Row],[Selling Price]]*H4381</f>
        <v>694.74</v>
      </c>
      <c r="J4381" s="1">
        <f>VLOOKUP(Sales[[#This Row],[Product ID]],Products[],4,0)</f>
        <v>294.83</v>
      </c>
      <c r="K4381" s="1">
        <f>Sales[[#This Row],[Total Sales]]-Sales[[#This Row],[Cost price]]</f>
        <v>399.91</v>
      </c>
      <c r="L4381" s="1" t="str">
        <f>TEXT(Sales[[#This Row],[Date and Time]],"dddd")</f>
        <v>Tuesday</v>
      </c>
      <c r="M4381" s="1" t="str">
        <f>TEXT(Sales[[#This Row],[Date and Time]],"mm")</f>
        <v>10</v>
      </c>
      <c r="N4381" s="10" t="str">
        <f>TEXT(Sales[[#This Row],[Date and Time]],"mmmm")</f>
        <v>October</v>
      </c>
    </row>
    <row r="4382" spans="1:14" x14ac:dyDescent="0.3">
      <c r="A4382" s="1" t="s">
        <v>7850</v>
      </c>
      <c r="B4382" s="2">
        <v>45527.015428240738</v>
      </c>
      <c r="C4382" s="1" t="s">
        <v>3333</v>
      </c>
      <c r="D4382" s="1" t="s">
        <v>2227</v>
      </c>
      <c r="E4382" s="1" t="s">
        <v>3479</v>
      </c>
      <c r="F4382" s="1" t="s">
        <v>3462</v>
      </c>
      <c r="G4382" s="1">
        <v>1242.17</v>
      </c>
      <c r="H4382" s="1">
        <v>3</v>
      </c>
      <c r="I4382" s="1">
        <f>Sales[[#This Row],[Selling Price]]*H4382</f>
        <v>3726.51</v>
      </c>
      <c r="J4382" s="1">
        <f>VLOOKUP(Sales[[#This Row],[Product ID]],Products[],4,0)</f>
        <v>783.02</v>
      </c>
      <c r="K4382" s="1">
        <f>Sales[[#This Row],[Total Sales]]-Sales[[#This Row],[Cost price]]</f>
        <v>2943.4900000000002</v>
      </c>
      <c r="L4382" s="1" t="str">
        <f>TEXT(Sales[[#This Row],[Date and Time]],"dddd")</f>
        <v>Friday</v>
      </c>
      <c r="M4382" s="1" t="str">
        <f>TEXT(Sales[[#This Row],[Date and Time]],"mm")</f>
        <v>08</v>
      </c>
      <c r="N4382" s="10" t="str">
        <f>TEXT(Sales[[#This Row],[Date and Time]],"mmmm")</f>
        <v>August</v>
      </c>
    </row>
    <row r="4383" spans="1:14" x14ac:dyDescent="0.3">
      <c r="A4383" s="1" t="s">
        <v>7851</v>
      </c>
      <c r="B4383" s="2">
        <v>45599.843715277777</v>
      </c>
      <c r="C4383" s="1" t="s">
        <v>3415</v>
      </c>
      <c r="D4383" s="1" t="s">
        <v>1506</v>
      </c>
      <c r="E4383" s="1" t="s">
        <v>3464</v>
      </c>
      <c r="F4383" s="1" t="s">
        <v>3467</v>
      </c>
      <c r="G4383" s="1">
        <v>1013.88</v>
      </c>
      <c r="H4383" s="1">
        <v>3</v>
      </c>
      <c r="I4383" s="1">
        <f>Sales[[#This Row],[Selling Price]]*H4383</f>
        <v>3041.64</v>
      </c>
      <c r="J4383" s="1">
        <f>VLOOKUP(Sales[[#This Row],[Product ID]],Products[],4,0)</f>
        <v>109.48</v>
      </c>
      <c r="K4383" s="1">
        <f>Sales[[#This Row],[Total Sales]]-Sales[[#This Row],[Cost price]]</f>
        <v>2932.16</v>
      </c>
      <c r="L4383" s="1" t="str">
        <f>TEXT(Sales[[#This Row],[Date and Time]],"dddd")</f>
        <v>Sunday</v>
      </c>
      <c r="M4383" s="1" t="str">
        <f>TEXT(Sales[[#This Row],[Date and Time]],"mm")</f>
        <v>11</v>
      </c>
      <c r="N4383" s="10" t="str">
        <f>TEXT(Sales[[#This Row],[Date and Time]],"mmmm")</f>
        <v>November</v>
      </c>
    </row>
    <row r="4384" spans="1:14" x14ac:dyDescent="0.3">
      <c r="A4384" s="1" t="s">
        <v>7852</v>
      </c>
      <c r="B4384" s="2">
        <v>45522.598379629628</v>
      </c>
      <c r="C4384" s="1" t="s">
        <v>3385</v>
      </c>
      <c r="D4384" s="1" t="s">
        <v>3149</v>
      </c>
      <c r="E4384" s="1" t="s">
        <v>3464</v>
      </c>
      <c r="F4384" s="1" t="s">
        <v>3462</v>
      </c>
      <c r="G4384" s="1">
        <v>1018.48</v>
      </c>
      <c r="H4384" s="1">
        <v>7</v>
      </c>
      <c r="I4384" s="1">
        <f>Sales[[#This Row],[Selling Price]]*H4384</f>
        <v>7129.3600000000006</v>
      </c>
      <c r="J4384" s="1">
        <f>VLOOKUP(Sales[[#This Row],[Product ID]],Products[],4,0)</f>
        <v>28.1</v>
      </c>
      <c r="K4384" s="1">
        <f>Sales[[#This Row],[Total Sales]]-Sales[[#This Row],[Cost price]]</f>
        <v>7101.26</v>
      </c>
      <c r="L4384" s="1" t="str">
        <f>TEXT(Sales[[#This Row],[Date and Time]],"dddd")</f>
        <v>Sunday</v>
      </c>
      <c r="M4384" s="1" t="str">
        <f>TEXT(Sales[[#This Row],[Date and Time]],"mm")</f>
        <v>08</v>
      </c>
      <c r="N4384" s="10" t="str">
        <f>TEXT(Sales[[#This Row],[Date and Time]],"mmmm")</f>
        <v>August</v>
      </c>
    </row>
    <row r="4385" spans="1:14" x14ac:dyDescent="0.3">
      <c r="A4385" s="1" t="s">
        <v>7853</v>
      </c>
      <c r="B4385" s="2">
        <v>45331.993854166663</v>
      </c>
      <c r="C4385" s="1" t="s">
        <v>3341</v>
      </c>
      <c r="D4385" s="1" t="s">
        <v>3020</v>
      </c>
      <c r="E4385" s="1" t="s">
        <v>3461</v>
      </c>
      <c r="F4385" s="1" t="s">
        <v>3462</v>
      </c>
      <c r="G4385" s="1">
        <v>1602.07</v>
      </c>
      <c r="H4385" s="1">
        <v>9</v>
      </c>
      <c r="I4385" s="1">
        <f>Sales[[#This Row],[Selling Price]]*H4385</f>
        <v>14418.63</v>
      </c>
      <c r="J4385" s="1">
        <f>VLOOKUP(Sales[[#This Row],[Product ID]],Products[],4,0)</f>
        <v>77.61</v>
      </c>
      <c r="K4385" s="1">
        <f>Sales[[#This Row],[Total Sales]]-Sales[[#This Row],[Cost price]]</f>
        <v>14341.019999999999</v>
      </c>
      <c r="L4385" s="1" t="str">
        <f>TEXT(Sales[[#This Row],[Date and Time]],"dddd")</f>
        <v>Friday</v>
      </c>
      <c r="M4385" s="1" t="str">
        <f>TEXT(Sales[[#This Row],[Date and Time]],"mm")</f>
        <v>02</v>
      </c>
      <c r="N4385" s="10" t="str">
        <f>TEXT(Sales[[#This Row],[Date and Time]],"mmmm")</f>
        <v>February</v>
      </c>
    </row>
    <row r="4386" spans="1:14" x14ac:dyDescent="0.3">
      <c r="A4386" s="1" t="s">
        <v>7854</v>
      </c>
      <c r="B4386" s="2">
        <v>45372.838206018518</v>
      </c>
      <c r="C4386" s="1" t="s">
        <v>3370</v>
      </c>
      <c r="D4386" s="1" t="s">
        <v>67</v>
      </c>
      <c r="E4386" s="1" t="s">
        <v>3464</v>
      </c>
      <c r="F4386" s="1" t="s">
        <v>3467</v>
      </c>
      <c r="G4386" s="1">
        <v>364.54</v>
      </c>
      <c r="H4386" s="1">
        <v>9</v>
      </c>
      <c r="I4386" s="1">
        <f>Sales[[#This Row],[Selling Price]]*H4386</f>
        <v>3280.86</v>
      </c>
      <c r="J4386" s="1">
        <f>VLOOKUP(Sales[[#This Row],[Product ID]],Products[],4,0)</f>
        <v>621.46</v>
      </c>
      <c r="K4386" s="1">
        <f>Sales[[#This Row],[Total Sales]]-Sales[[#This Row],[Cost price]]</f>
        <v>2659.4</v>
      </c>
      <c r="L4386" s="1" t="str">
        <f>TEXT(Sales[[#This Row],[Date and Time]],"dddd")</f>
        <v>Thursday</v>
      </c>
      <c r="M4386" s="1" t="str">
        <f>TEXT(Sales[[#This Row],[Date and Time]],"mm")</f>
        <v>03</v>
      </c>
      <c r="N4386" s="10" t="str">
        <f>TEXT(Sales[[#This Row],[Date and Time]],"mmmm")</f>
        <v>March</v>
      </c>
    </row>
    <row r="4387" spans="1:14" x14ac:dyDescent="0.3">
      <c r="A4387" s="1" t="s">
        <v>7855</v>
      </c>
      <c r="B4387" s="2">
        <v>45406.755162037036</v>
      </c>
      <c r="C4387" s="1" t="s">
        <v>3281</v>
      </c>
      <c r="D4387" s="1" t="s">
        <v>1590</v>
      </c>
      <c r="E4387" s="1" t="s">
        <v>3464</v>
      </c>
      <c r="F4387" s="1" t="s">
        <v>3472</v>
      </c>
      <c r="G4387" s="1">
        <v>426.71</v>
      </c>
      <c r="H4387" s="1">
        <v>9</v>
      </c>
      <c r="I4387" s="1">
        <f>Sales[[#This Row],[Selling Price]]*H4387</f>
        <v>3840.39</v>
      </c>
      <c r="J4387" s="1">
        <f>VLOOKUP(Sales[[#This Row],[Product ID]],Products[],4,0)</f>
        <v>136.99</v>
      </c>
      <c r="K4387" s="1">
        <f>Sales[[#This Row],[Total Sales]]-Sales[[#This Row],[Cost price]]</f>
        <v>3703.3999999999996</v>
      </c>
      <c r="L4387" s="1" t="str">
        <f>TEXT(Sales[[#This Row],[Date and Time]],"dddd")</f>
        <v>Wednesday</v>
      </c>
      <c r="M4387" s="1" t="str">
        <f>TEXT(Sales[[#This Row],[Date and Time]],"mm")</f>
        <v>04</v>
      </c>
      <c r="N4387" s="10" t="str">
        <f>TEXT(Sales[[#This Row],[Date and Time]],"mmmm")</f>
        <v>April</v>
      </c>
    </row>
    <row r="4388" spans="1:14" x14ac:dyDescent="0.3">
      <c r="A4388" s="1" t="s">
        <v>7856</v>
      </c>
      <c r="B4388" s="2">
        <v>45490.816296296296</v>
      </c>
      <c r="C4388" s="1" t="s">
        <v>3294</v>
      </c>
      <c r="D4388" s="1" t="s">
        <v>1704</v>
      </c>
      <c r="E4388" s="1" t="s">
        <v>3461</v>
      </c>
      <c r="F4388" s="1" t="s">
        <v>3469</v>
      </c>
      <c r="G4388" s="1">
        <v>374.38</v>
      </c>
      <c r="H4388" s="1">
        <v>1</v>
      </c>
      <c r="I4388" s="1">
        <f>Sales[[#This Row],[Selling Price]]*H4388</f>
        <v>374.38</v>
      </c>
      <c r="J4388" s="1">
        <f>VLOOKUP(Sales[[#This Row],[Product ID]],Products[],4,0)</f>
        <v>609.70000000000005</v>
      </c>
      <c r="K4388" s="1">
        <f>Sales[[#This Row],[Total Sales]]-Sales[[#This Row],[Cost price]]</f>
        <v>-235.32000000000005</v>
      </c>
      <c r="L4388" s="1" t="str">
        <f>TEXT(Sales[[#This Row],[Date and Time]],"dddd")</f>
        <v>Wednesday</v>
      </c>
      <c r="M4388" s="1" t="str">
        <f>TEXT(Sales[[#This Row],[Date and Time]],"mm")</f>
        <v>07</v>
      </c>
      <c r="N4388" s="10" t="str">
        <f>TEXT(Sales[[#This Row],[Date and Time]],"mmmm")</f>
        <v>July</v>
      </c>
    </row>
    <row r="4389" spans="1:14" x14ac:dyDescent="0.3">
      <c r="A4389" s="1" t="s">
        <v>7857</v>
      </c>
      <c r="B4389" s="2">
        <v>45451.719942129632</v>
      </c>
      <c r="C4389" s="1" t="s">
        <v>3420</v>
      </c>
      <c r="D4389" s="1" t="s">
        <v>2095</v>
      </c>
      <c r="E4389" s="1" t="s">
        <v>3471</v>
      </c>
      <c r="F4389" s="1" t="s">
        <v>3472</v>
      </c>
      <c r="G4389" s="1">
        <v>349.14</v>
      </c>
      <c r="H4389" s="1">
        <v>5</v>
      </c>
      <c r="I4389" s="1">
        <f>Sales[[#This Row],[Selling Price]]*H4389</f>
        <v>1745.6999999999998</v>
      </c>
      <c r="J4389" s="1">
        <f>VLOOKUP(Sales[[#This Row],[Product ID]],Products[],4,0)</f>
        <v>692.47</v>
      </c>
      <c r="K4389" s="1">
        <f>Sales[[#This Row],[Total Sales]]-Sales[[#This Row],[Cost price]]</f>
        <v>1053.2299999999998</v>
      </c>
      <c r="L4389" s="1" t="str">
        <f>TEXT(Sales[[#This Row],[Date and Time]],"dddd")</f>
        <v>Saturday</v>
      </c>
      <c r="M4389" s="1" t="str">
        <f>TEXT(Sales[[#This Row],[Date and Time]],"mm")</f>
        <v>06</v>
      </c>
      <c r="N4389" s="10" t="str">
        <f>TEXT(Sales[[#This Row],[Date and Time]],"mmmm")</f>
        <v>June</v>
      </c>
    </row>
    <row r="4390" spans="1:14" x14ac:dyDescent="0.3">
      <c r="A4390" s="1" t="s">
        <v>7858</v>
      </c>
      <c r="B4390" s="2">
        <v>45597.156967592593</v>
      </c>
      <c r="C4390" s="1" t="s">
        <v>3371</v>
      </c>
      <c r="D4390" s="1" t="s">
        <v>907</v>
      </c>
      <c r="E4390" s="1" t="s">
        <v>3461</v>
      </c>
      <c r="F4390" s="1" t="s">
        <v>3472</v>
      </c>
      <c r="G4390" s="1">
        <v>1128.5999999999999</v>
      </c>
      <c r="H4390" s="1">
        <v>3</v>
      </c>
      <c r="I4390" s="1">
        <f>Sales[[#This Row],[Selling Price]]*H4390</f>
        <v>3385.7999999999997</v>
      </c>
      <c r="J4390" s="1">
        <f>VLOOKUP(Sales[[#This Row],[Product ID]],Products[],4,0)</f>
        <v>370.52</v>
      </c>
      <c r="K4390" s="1">
        <f>Sales[[#This Row],[Total Sales]]-Sales[[#This Row],[Cost price]]</f>
        <v>3015.2799999999997</v>
      </c>
      <c r="L4390" s="1" t="str">
        <f>TEXT(Sales[[#This Row],[Date and Time]],"dddd")</f>
        <v>Friday</v>
      </c>
      <c r="M4390" s="1" t="str">
        <f>TEXT(Sales[[#This Row],[Date and Time]],"mm")</f>
        <v>11</v>
      </c>
      <c r="N4390" s="10" t="str">
        <f>TEXT(Sales[[#This Row],[Date and Time]],"mmmm")</f>
        <v>November</v>
      </c>
    </row>
    <row r="4391" spans="1:14" x14ac:dyDescent="0.3">
      <c r="A4391" s="1" t="s">
        <v>7859</v>
      </c>
      <c r="B4391" s="2">
        <v>45447.217372685183</v>
      </c>
      <c r="C4391" s="1" t="s">
        <v>3274</v>
      </c>
      <c r="D4391" s="1" t="s">
        <v>1826</v>
      </c>
      <c r="E4391" s="1" t="s">
        <v>3471</v>
      </c>
      <c r="F4391" s="1" t="s">
        <v>3462</v>
      </c>
      <c r="G4391" s="1">
        <v>1676.86</v>
      </c>
      <c r="H4391" s="1">
        <v>3</v>
      </c>
      <c r="I4391" s="1">
        <f>Sales[[#This Row],[Selling Price]]*H4391</f>
        <v>5030.58</v>
      </c>
      <c r="J4391" s="1">
        <f>VLOOKUP(Sales[[#This Row],[Product ID]],Products[],4,0)</f>
        <v>951.64</v>
      </c>
      <c r="K4391" s="1">
        <f>Sales[[#This Row],[Total Sales]]-Sales[[#This Row],[Cost price]]</f>
        <v>4078.94</v>
      </c>
      <c r="L4391" s="1" t="str">
        <f>TEXT(Sales[[#This Row],[Date and Time]],"dddd")</f>
        <v>Tuesday</v>
      </c>
      <c r="M4391" s="1" t="str">
        <f>TEXT(Sales[[#This Row],[Date and Time]],"mm")</f>
        <v>06</v>
      </c>
      <c r="N4391" s="10" t="str">
        <f>TEXT(Sales[[#This Row],[Date and Time]],"mmmm")</f>
        <v>June</v>
      </c>
    </row>
    <row r="4392" spans="1:14" x14ac:dyDescent="0.3">
      <c r="A4392" s="1" t="s">
        <v>7860</v>
      </c>
      <c r="B4392" s="2">
        <v>45307.031446759262</v>
      </c>
      <c r="C4392" s="1" t="s">
        <v>3452</v>
      </c>
      <c r="D4392" s="1" t="s">
        <v>2681</v>
      </c>
      <c r="E4392" s="1" t="s">
        <v>3471</v>
      </c>
      <c r="F4392" s="1" t="s">
        <v>3472</v>
      </c>
      <c r="G4392" s="1">
        <v>1637.13</v>
      </c>
      <c r="H4392" s="1">
        <v>8</v>
      </c>
      <c r="I4392" s="1">
        <f>Sales[[#This Row],[Selling Price]]*H4392</f>
        <v>13097.04</v>
      </c>
      <c r="J4392" s="1">
        <f>VLOOKUP(Sales[[#This Row],[Product ID]],Products[],4,0)</f>
        <v>907.07</v>
      </c>
      <c r="K4392" s="1">
        <f>Sales[[#This Row],[Total Sales]]-Sales[[#This Row],[Cost price]]</f>
        <v>12189.970000000001</v>
      </c>
      <c r="L4392" s="1" t="str">
        <f>TEXT(Sales[[#This Row],[Date and Time]],"dddd")</f>
        <v>Tuesday</v>
      </c>
      <c r="M4392" s="1" t="str">
        <f>TEXT(Sales[[#This Row],[Date and Time]],"mm")</f>
        <v>01</v>
      </c>
      <c r="N4392" s="10" t="str">
        <f>TEXT(Sales[[#This Row],[Date and Time]],"mmmm")</f>
        <v>January</v>
      </c>
    </row>
    <row r="4393" spans="1:14" x14ac:dyDescent="0.3">
      <c r="A4393" s="1" t="s">
        <v>7861</v>
      </c>
      <c r="B4393" s="2">
        <v>45516.193206018521</v>
      </c>
      <c r="C4393" s="1" t="s">
        <v>3345</v>
      </c>
      <c r="D4393" s="1" t="s">
        <v>2515</v>
      </c>
      <c r="E4393" s="1" t="s">
        <v>3461</v>
      </c>
      <c r="F4393" s="1" t="s">
        <v>3476</v>
      </c>
      <c r="G4393" s="1">
        <v>293.88</v>
      </c>
      <c r="H4393" s="1">
        <v>9</v>
      </c>
      <c r="I4393" s="1">
        <f>Sales[[#This Row],[Selling Price]]*H4393</f>
        <v>2644.92</v>
      </c>
      <c r="J4393" s="1">
        <f>VLOOKUP(Sales[[#This Row],[Product ID]],Products[],4,0)</f>
        <v>762.47</v>
      </c>
      <c r="K4393" s="1">
        <f>Sales[[#This Row],[Total Sales]]-Sales[[#This Row],[Cost price]]</f>
        <v>1882.45</v>
      </c>
      <c r="L4393" s="1" t="str">
        <f>TEXT(Sales[[#This Row],[Date and Time]],"dddd")</f>
        <v>Monday</v>
      </c>
      <c r="M4393" s="1" t="str">
        <f>TEXT(Sales[[#This Row],[Date and Time]],"mm")</f>
        <v>08</v>
      </c>
      <c r="N4393" s="10" t="str">
        <f>TEXT(Sales[[#This Row],[Date and Time]],"mmmm")</f>
        <v>August</v>
      </c>
    </row>
    <row r="4394" spans="1:14" x14ac:dyDescent="0.3">
      <c r="A4394" s="1" t="s">
        <v>7862</v>
      </c>
      <c r="B4394" s="2">
        <v>45545.362534722219</v>
      </c>
      <c r="C4394" s="1" t="s">
        <v>3412</v>
      </c>
      <c r="D4394" s="1" t="s">
        <v>426</v>
      </c>
      <c r="E4394" s="1" t="s">
        <v>3466</v>
      </c>
      <c r="F4394" s="1" t="s">
        <v>3472</v>
      </c>
      <c r="G4394" s="1">
        <v>1135.1500000000001</v>
      </c>
      <c r="H4394" s="1">
        <v>2</v>
      </c>
      <c r="I4394" s="1">
        <f>Sales[[#This Row],[Selling Price]]*H4394</f>
        <v>2270.3000000000002</v>
      </c>
      <c r="J4394" s="1">
        <f>VLOOKUP(Sales[[#This Row],[Product ID]],Products[],4,0)</f>
        <v>220.45</v>
      </c>
      <c r="K4394" s="1">
        <f>Sales[[#This Row],[Total Sales]]-Sales[[#This Row],[Cost price]]</f>
        <v>2049.8500000000004</v>
      </c>
      <c r="L4394" s="1" t="str">
        <f>TEXT(Sales[[#This Row],[Date and Time]],"dddd")</f>
        <v>Tuesday</v>
      </c>
      <c r="M4394" s="1" t="str">
        <f>TEXT(Sales[[#This Row],[Date and Time]],"mm")</f>
        <v>09</v>
      </c>
      <c r="N4394" s="10" t="str">
        <f>TEXT(Sales[[#This Row],[Date and Time]],"mmmm")</f>
        <v>September</v>
      </c>
    </row>
    <row r="4395" spans="1:14" x14ac:dyDescent="0.3">
      <c r="A4395" s="1" t="s">
        <v>7863</v>
      </c>
      <c r="B4395" s="2">
        <v>45537.412708333337</v>
      </c>
      <c r="C4395" s="1" t="s">
        <v>3442</v>
      </c>
      <c r="D4395" s="1" t="s">
        <v>2313</v>
      </c>
      <c r="E4395" s="1" t="s">
        <v>3464</v>
      </c>
      <c r="F4395" s="1" t="s">
        <v>3472</v>
      </c>
      <c r="G4395" s="1">
        <v>1353.52</v>
      </c>
      <c r="H4395" s="1">
        <v>8</v>
      </c>
      <c r="I4395" s="1">
        <f>Sales[[#This Row],[Selling Price]]*H4395</f>
        <v>10828.16</v>
      </c>
      <c r="J4395" s="1">
        <f>VLOOKUP(Sales[[#This Row],[Product ID]],Products[],4,0)</f>
        <v>532.16999999999996</v>
      </c>
      <c r="K4395" s="1">
        <f>Sales[[#This Row],[Total Sales]]-Sales[[#This Row],[Cost price]]</f>
        <v>10295.99</v>
      </c>
      <c r="L4395" s="1" t="str">
        <f>TEXT(Sales[[#This Row],[Date and Time]],"dddd")</f>
        <v>Monday</v>
      </c>
      <c r="M4395" s="1" t="str">
        <f>TEXT(Sales[[#This Row],[Date and Time]],"mm")</f>
        <v>09</v>
      </c>
      <c r="N4395" s="10" t="str">
        <f>TEXT(Sales[[#This Row],[Date and Time]],"mmmm")</f>
        <v>September</v>
      </c>
    </row>
    <row r="4396" spans="1:14" x14ac:dyDescent="0.3">
      <c r="A4396" s="1" t="s">
        <v>7864</v>
      </c>
      <c r="B4396" s="2">
        <v>45389.388611111113</v>
      </c>
      <c r="C4396" s="1" t="s">
        <v>3430</v>
      </c>
      <c r="D4396" s="1" t="s">
        <v>1371</v>
      </c>
      <c r="E4396" s="1" t="s">
        <v>3466</v>
      </c>
      <c r="F4396" s="1" t="s">
        <v>3467</v>
      </c>
      <c r="G4396" s="1">
        <v>1074.49</v>
      </c>
      <c r="H4396" s="1">
        <v>7</v>
      </c>
      <c r="I4396" s="1">
        <f>Sales[[#This Row],[Selling Price]]*H4396</f>
        <v>7521.43</v>
      </c>
      <c r="J4396" s="1">
        <f>VLOOKUP(Sales[[#This Row],[Product ID]],Products[],4,0)</f>
        <v>102.73</v>
      </c>
      <c r="K4396" s="1">
        <f>Sales[[#This Row],[Total Sales]]-Sales[[#This Row],[Cost price]]</f>
        <v>7418.7000000000007</v>
      </c>
      <c r="L4396" s="1" t="str">
        <f>TEXT(Sales[[#This Row],[Date and Time]],"dddd")</f>
        <v>Sunday</v>
      </c>
      <c r="M4396" s="1" t="str">
        <f>TEXT(Sales[[#This Row],[Date and Time]],"mm")</f>
        <v>04</v>
      </c>
      <c r="N4396" s="10" t="str">
        <f>TEXT(Sales[[#This Row],[Date and Time]],"mmmm")</f>
        <v>April</v>
      </c>
    </row>
    <row r="4397" spans="1:14" x14ac:dyDescent="0.3">
      <c r="A4397" s="1" t="s">
        <v>7865</v>
      </c>
      <c r="B4397" s="2">
        <v>45528.284120370372</v>
      </c>
      <c r="C4397" s="1" t="s">
        <v>3304</v>
      </c>
      <c r="D4397" s="1" t="s">
        <v>1593</v>
      </c>
      <c r="E4397" s="1" t="s">
        <v>3466</v>
      </c>
      <c r="F4397" s="1" t="s">
        <v>3472</v>
      </c>
      <c r="G4397" s="1">
        <v>1128.25</v>
      </c>
      <c r="H4397" s="1">
        <v>3</v>
      </c>
      <c r="I4397" s="1">
        <f>Sales[[#This Row],[Selling Price]]*H4397</f>
        <v>3384.75</v>
      </c>
      <c r="J4397" s="1">
        <f>VLOOKUP(Sales[[#This Row],[Product ID]],Products[],4,0)</f>
        <v>17.89</v>
      </c>
      <c r="K4397" s="1">
        <f>Sales[[#This Row],[Total Sales]]-Sales[[#This Row],[Cost price]]</f>
        <v>3366.86</v>
      </c>
      <c r="L4397" s="1" t="str">
        <f>TEXT(Sales[[#This Row],[Date and Time]],"dddd")</f>
        <v>Saturday</v>
      </c>
      <c r="M4397" s="1" t="str">
        <f>TEXT(Sales[[#This Row],[Date and Time]],"mm")</f>
        <v>08</v>
      </c>
      <c r="N4397" s="10" t="str">
        <f>TEXT(Sales[[#This Row],[Date and Time]],"mmmm")</f>
        <v>August</v>
      </c>
    </row>
    <row r="4398" spans="1:14" x14ac:dyDescent="0.3">
      <c r="A4398" s="1" t="s">
        <v>7866</v>
      </c>
      <c r="B4398" s="2">
        <v>45308.069965277777</v>
      </c>
      <c r="C4398" s="1" t="s">
        <v>3377</v>
      </c>
      <c r="D4398" s="1" t="s">
        <v>3136</v>
      </c>
      <c r="E4398" s="1" t="s">
        <v>3479</v>
      </c>
      <c r="F4398" s="1" t="s">
        <v>3472</v>
      </c>
      <c r="G4398" s="1">
        <v>1081.4100000000001</v>
      </c>
      <c r="H4398" s="1">
        <v>9</v>
      </c>
      <c r="I4398" s="1">
        <f>Sales[[#This Row],[Selling Price]]*H4398</f>
        <v>9732.69</v>
      </c>
      <c r="J4398" s="1">
        <f>VLOOKUP(Sales[[#This Row],[Product ID]],Products[],4,0)</f>
        <v>409.39</v>
      </c>
      <c r="K4398" s="1">
        <f>Sales[[#This Row],[Total Sales]]-Sales[[#This Row],[Cost price]]</f>
        <v>9323.3000000000011</v>
      </c>
      <c r="L4398" s="1" t="str">
        <f>TEXT(Sales[[#This Row],[Date and Time]],"dddd")</f>
        <v>Wednesday</v>
      </c>
      <c r="M4398" s="1" t="str">
        <f>TEXT(Sales[[#This Row],[Date and Time]],"mm")</f>
        <v>01</v>
      </c>
      <c r="N4398" s="10" t="str">
        <f>TEXT(Sales[[#This Row],[Date and Time]],"mmmm")</f>
        <v>January</v>
      </c>
    </row>
    <row r="4399" spans="1:14" x14ac:dyDescent="0.3">
      <c r="A4399" s="1" t="s">
        <v>7867</v>
      </c>
      <c r="B4399" s="2">
        <v>45604.306921296295</v>
      </c>
      <c r="C4399" s="1" t="s">
        <v>3312</v>
      </c>
      <c r="D4399" s="1" t="s">
        <v>2292</v>
      </c>
      <c r="E4399" s="1" t="s">
        <v>3479</v>
      </c>
      <c r="F4399" s="1" t="s">
        <v>3472</v>
      </c>
      <c r="G4399" s="1">
        <v>1898.24</v>
      </c>
      <c r="H4399" s="1">
        <v>1</v>
      </c>
      <c r="I4399" s="1">
        <f>Sales[[#This Row],[Selling Price]]*H4399</f>
        <v>1898.24</v>
      </c>
      <c r="J4399" s="1">
        <f>VLOOKUP(Sales[[#This Row],[Product ID]],Products[],4,0)</f>
        <v>193.63</v>
      </c>
      <c r="K4399" s="1">
        <f>Sales[[#This Row],[Total Sales]]-Sales[[#This Row],[Cost price]]</f>
        <v>1704.6100000000001</v>
      </c>
      <c r="L4399" s="1" t="str">
        <f>TEXT(Sales[[#This Row],[Date and Time]],"dddd")</f>
        <v>Friday</v>
      </c>
      <c r="M4399" s="1" t="str">
        <f>TEXT(Sales[[#This Row],[Date and Time]],"mm")</f>
        <v>11</v>
      </c>
      <c r="N4399" s="10" t="str">
        <f>TEXT(Sales[[#This Row],[Date and Time]],"mmmm")</f>
        <v>November</v>
      </c>
    </row>
    <row r="4400" spans="1:14" x14ac:dyDescent="0.3">
      <c r="A4400" s="1" t="s">
        <v>7868</v>
      </c>
      <c r="B4400" s="2">
        <v>45391.100613425922</v>
      </c>
      <c r="C4400" s="1" t="s">
        <v>3424</v>
      </c>
      <c r="D4400" s="1" t="s">
        <v>627</v>
      </c>
      <c r="E4400" s="1" t="s">
        <v>3471</v>
      </c>
      <c r="F4400" s="1" t="s">
        <v>3467</v>
      </c>
      <c r="G4400" s="1">
        <v>1488.36</v>
      </c>
      <c r="H4400" s="1">
        <v>2</v>
      </c>
      <c r="I4400" s="1">
        <f>Sales[[#This Row],[Selling Price]]*H4400</f>
        <v>2976.72</v>
      </c>
      <c r="J4400" s="1">
        <f>VLOOKUP(Sales[[#This Row],[Product ID]],Products[],4,0)</f>
        <v>485.76</v>
      </c>
      <c r="K4400" s="1">
        <f>Sales[[#This Row],[Total Sales]]-Sales[[#This Row],[Cost price]]</f>
        <v>2490.96</v>
      </c>
      <c r="L4400" s="1" t="str">
        <f>TEXT(Sales[[#This Row],[Date and Time]],"dddd")</f>
        <v>Tuesday</v>
      </c>
      <c r="M4400" s="1" t="str">
        <f>TEXT(Sales[[#This Row],[Date and Time]],"mm")</f>
        <v>04</v>
      </c>
      <c r="N4400" s="10" t="str">
        <f>TEXT(Sales[[#This Row],[Date and Time]],"mmmm")</f>
        <v>April</v>
      </c>
    </row>
    <row r="4401" spans="1:14" x14ac:dyDescent="0.3">
      <c r="A4401" s="1" t="s">
        <v>7869</v>
      </c>
      <c r="B4401" s="2">
        <v>45384.186400462961</v>
      </c>
      <c r="C4401" s="1" t="s">
        <v>3228</v>
      </c>
      <c r="D4401" s="1" t="s">
        <v>1258</v>
      </c>
      <c r="E4401" s="1" t="s">
        <v>3471</v>
      </c>
      <c r="F4401" s="1" t="s">
        <v>3467</v>
      </c>
      <c r="G4401" s="1">
        <v>429.02</v>
      </c>
      <c r="H4401" s="1">
        <v>8</v>
      </c>
      <c r="I4401" s="1">
        <f>Sales[[#This Row],[Selling Price]]*H4401</f>
        <v>3432.16</v>
      </c>
      <c r="J4401" s="1">
        <f>VLOOKUP(Sales[[#This Row],[Product ID]],Products[],4,0)</f>
        <v>96.13</v>
      </c>
      <c r="K4401" s="1">
        <f>Sales[[#This Row],[Total Sales]]-Sales[[#This Row],[Cost price]]</f>
        <v>3336.0299999999997</v>
      </c>
      <c r="L4401" s="1" t="str">
        <f>TEXT(Sales[[#This Row],[Date and Time]],"dddd")</f>
        <v>Tuesday</v>
      </c>
      <c r="M4401" s="1" t="str">
        <f>TEXT(Sales[[#This Row],[Date and Time]],"mm")</f>
        <v>04</v>
      </c>
      <c r="N4401" s="10" t="str">
        <f>TEXT(Sales[[#This Row],[Date and Time]],"mmmm")</f>
        <v>April</v>
      </c>
    </row>
    <row r="4402" spans="1:14" x14ac:dyDescent="0.3">
      <c r="A4402" s="1" t="s">
        <v>7870</v>
      </c>
      <c r="B4402" s="2">
        <v>45605.5075</v>
      </c>
      <c r="C4402" s="1" t="s">
        <v>3257</v>
      </c>
      <c r="D4402" s="1" t="s">
        <v>3196</v>
      </c>
      <c r="E4402" s="1" t="s">
        <v>3461</v>
      </c>
      <c r="F4402" s="1" t="s">
        <v>3462</v>
      </c>
      <c r="G4402" s="1">
        <v>595.19000000000005</v>
      </c>
      <c r="H4402" s="1">
        <v>5</v>
      </c>
      <c r="I4402" s="1">
        <f>Sales[[#This Row],[Selling Price]]*H4402</f>
        <v>2975.9500000000003</v>
      </c>
      <c r="J4402" s="1">
        <f>VLOOKUP(Sales[[#This Row],[Product ID]],Products[],4,0)</f>
        <v>288.51</v>
      </c>
      <c r="K4402" s="1">
        <f>Sales[[#This Row],[Total Sales]]-Sales[[#This Row],[Cost price]]</f>
        <v>2687.4400000000005</v>
      </c>
      <c r="L4402" s="1" t="str">
        <f>TEXT(Sales[[#This Row],[Date and Time]],"dddd")</f>
        <v>Saturday</v>
      </c>
      <c r="M4402" s="1" t="str">
        <f>TEXT(Sales[[#This Row],[Date and Time]],"mm")</f>
        <v>11</v>
      </c>
      <c r="N4402" s="10" t="str">
        <f>TEXT(Sales[[#This Row],[Date and Time]],"mmmm")</f>
        <v>November</v>
      </c>
    </row>
    <row r="4403" spans="1:14" x14ac:dyDescent="0.3">
      <c r="A4403" s="1" t="s">
        <v>7871</v>
      </c>
      <c r="B4403" s="2">
        <v>45299.079571759263</v>
      </c>
      <c r="C4403" s="1" t="s">
        <v>3431</v>
      </c>
      <c r="D4403" s="1" t="s">
        <v>642</v>
      </c>
      <c r="E4403" s="1" t="s">
        <v>3464</v>
      </c>
      <c r="F4403" s="1" t="s">
        <v>3469</v>
      </c>
      <c r="G4403" s="1">
        <v>1020.28</v>
      </c>
      <c r="H4403" s="1">
        <v>3</v>
      </c>
      <c r="I4403" s="1">
        <f>Sales[[#This Row],[Selling Price]]*H4403</f>
        <v>3060.84</v>
      </c>
      <c r="J4403" s="1">
        <f>VLOOKUP(Sales[[#This Row],[Product ID]],Products[],4,0)</f>
        <v>750.55</v>
      </c>
      <c r="K4403" s="1">
        <f>Sales[[#This Row],[Total Sales]]-Sales[[#This Row],[Cost price]]</f>
        <v>2310.29</v>
      </c>
      <c r="L4403" s="1" t="str">
        <f>TEXT(Sales[[#This Row],[Date and Time]],"dddd")</f>
        <v>Monday</v>
      </c>
      <c r="M4403" s="1" t="str">
        <f>TEXT(Sales[[#This Row],[Date and Time]],"mm")</f>
        <v>01</v>
      </c>
      <c r="N4403" s="10" t="str">
        <f>TEXT(Sales[[#This Row],[Date and Time]],"mmmm")</f>
        <v>January</v>
      </c>
    </row>
    <row r="4404" spans="1:14" x14ac:dyDescent="0.3">
      <c r="A4404" s="1" t="s">
        <v>7872</v>
      </c>
      <c r="B4404" s="2">
        <v>45480.850104166668</v>
      </c>
      <c r="C4404" s="1" t="s">
        <v>3322</v>
      </c>
      <c r="D4404" s="1" t="s">
        <v>1467</v>
      </c>
      <c r="E4404" s="1" t="s">
        <v>3461</v>
      </c>
      <c r="F4404" s="1" t="s">
        <v>3462</v>
      </c>
      <c r="G4404" s="1">
        <v>1447.16</v>
      </c>
      <c r="H4404" s="1">
        <v>8</v>
      </c>
      <c r="I4404" s="1">
        <f>Sales[[#This Row],[Selling Price]]*H4404</f>
        <v>11577.28</v>
      </c>
      <c r="J4404" s="1">
        <f>VLOOKUP(Sales[[#This Row],[Product ID]],Products[],4,0)</f>
        <v>35.22</v>
      </c>
      <c r="K4404" s="1">
        <f>Sales[[#This Row],[Total Sales]]-Sales[[#This Row],[Cost price]]</f>
        <v>11542.060000000001</v>
      </c>
      <c r="L4404" s="1" t="str">
        <f>TEXT(Sales[[#This Row],[Date and Time]],"dddd")</f>
        <v>Sunday</v>
      </c>
      <c r="M4404" s="1" t="str">
        <f>TEXT(Sales[[#This Row],[Date and Time]],"mm")</f>
        <v>07</v>
      </c>
      <c r="N4404" s="10" t="str">
        <f>TEXT(Sales[[#This Row],[Date and Time]],"mmmm")</f>
        <v>July</v>
      </c>
    </row>
    <row r="4405" spans="1:14" x14ac:dyDescent="0.3">
      <c r="A4405" s="1" t="s">
        <v>7873</v>
      </c>
      <c r="B4405" s="2">
        <v>45330.690844907411</v>
      </c>
      <c r="C4405" s="1" t="s">
        <v>3255</v>
      </c>
      <c r="D4405" s="1" t="s">
        <v>1211</v>
      </c>
      <c r="E4405" s="1" t="s">
        <v>3466</v>
      </c>
      <c r="F4405" s="1" t="s">
        <v>3472</v>
      </c>
      <c r="G4405" s="1">
        <v>1697.19</v>
      </c>
      <c r="H4405" s="1">
        <v>2</v>
      </c>
      <c r="I4405" s="1">
        <f>Sales[[#This Row],[Selling Price]]*H4405</f>
        <v>3394.38</v>
      </c>
      <c r="J4405" s="1">
        <f>VLOOKUP(Sales[[#This Row],[Product ID]],Products[],4,0)</f>
        <v>973.48</v>
      </c>
      <c r="K4405" s="1">
        <f>Sales[[#This Row],[Total Sales]]-Sales[[#This Row],[Cost price]]</f>
        <v>2420.9</v>
      </c>
      <c r="L4405" s="1" t="str">
        <f>TEXT(Sales[[#This Row],[Date and Time]],"dddd")</f>
        <v>Thursday</v>
      </c>
      <c r="M4405" s="1" t="str">
        <f>TEXT(Sales[[#This Row],[Date and Time]],"mm")</f>
        <v>02</v>
      </c>
      <c r="N4405" s="10" t="str">
        <f>TEXT(Sales[[#This Row],[Date and Time]],"mmmm")</f>
        <v>February</v>
      </c>
    </row>
    <row r="4406" spans="1:14" x14ac:dyDescent="0.3">
      <c r="A4406" s="1" t="s">
        <v>7874</v>
      </c>
      <c r="B4406" s="2">
        <v>45604.45045138889</v>
      </c>
      <c r="C4406" s="1" t="s">
        <v>3343</v>
      </c>
      <c r="D4406" s="1" t="s">
        <v>3005</v>
      </c>
      <c r="E4406" s="1" t="s">
        <v>3461</v>
      </c>
      <c r="F4406" s="1" t="s">
        <v>3472</v>
      </c>
      <c r="G4406" s="1">
        <v>476.39</v>
      </c>
      <c r="H4406" s="1">
        <v>1</v>
      </c>
      <c r="I4406" s="1">
        <f>Sales[[#This Row],[Selling Price]]*H4406</f>
        <v>476.39</v>
      </c>
      <c r="J4406" s="1">
        <f>VLOOKUP(Sales[[#This Row],[Product ID]],Products[],4,0)</f>
        <v>105.91</v>
      </c>
      <c r="K4406" s="1">
        <f>Sales[[#This Row],[Total Sales]]-Sales[[#This Row],[Cost price]]</f>
        <v>370.48</v>
      </c>
      <c r="L4406" s="1" t="str">
        <f>TEXT(Sales[[#This Row],[Date and Time]],"dddd")</f>
        <v>Friday</v>
      </c>
      <c r="M4406" s="1" t="str">
        <f>TEXT(Sales[[#This Row],[Date and Time]],"mm")</f>
        <v>11</v>
      </c>
      <c r="N4406" s="10" t="str">
        <f>TEXT(Sales[[#This Row],[Date and Time]],"mmmm")</f>
        <v>November</v>
      </c>
    </row>
    <row r="4407" spans="1:14" x14ac:dyDescent="0.3">
      <c r="A4407" s="1" t="s">
        <v>7875</v>
      </c>
      <c r="B4407" s="2">
        <v>45452.853703703702</v>
      </c>
      <c r="C4407" s="1" t="s">
        <v>3424</v>
      </c>
      <c r="D4407" s="1" t="s">
        <v>3094</v>
      </c>
      <c r="E4407" s="1" t="s">
        <v>3464</v>
      </c>
      <c r="F4407" s="1" t="s">
        <v>3469</v>
      </c>
      <c r="G4407" s="1">
        <v>916.85</v>
      </c>
      <c r="H4407" s="1">
        <v>6</v>
      </c>
      <c r="I4407" s="1">
        <f>Sales[[#This Row],[Selling Price]]*H4407</f>
        <v>5501.1</v>
      </c>
      <c r="J4407" s="1">
        <f>VLOOKUP(Sales[[#This Row],[Product ID]],Products[],4,0)</f>
        <v>485.76</v>
      </c>
      <c r="K4407" s="1">
        <f>Sales[[#This Row],[Total Sales]]-Sales[[#This Row],[Cost price]]</f>
        <v>5015.34</v>
      </c>
      <c r="L4407" s="1" t="str">
        <f>TEXT(Sales[[#This Row],[Date and Time]],"dddd")</f>
        <v>Sunday</v>
      </c>
      <c r="M4407" s="1" t="str">
        <f>TEXT(Sales[[#This Row],[Date and Time]],"mm")</f>
        <v>06</v>
      </c>
      <c r="N4407" s="10" t="str">
        <f>TEXT(Sales[[#This Row],[Date and Time]],"mmmm")</f>
        <v>June</v>
      </c>
    </row>
    <row r="4408" spans="1:14" x14ac:dyDescent="0.3">
      <c r="A4408" s="1" t="s">
        <v>7876</v>
      </c>
      <c r="B4408" s="2">
        <v>45478.487256944441</v>
      </c>
      <c r="C4408" s="1" t="s">
        <v>3391</v>
      </c>
      <c r="D4408" s="1" t="s">
        <v>172</v>
      </c>
      <c r="E4408" s="1" t="s">
        <v>3466</v>
      </c>
      <c r="F4408" s="1" t="s">
        <v>3469</v>
      </c>
      <c r="G4408" s="1">
        <v>1205.6600000000001</v>
      </c>
      <c r="H4408" s="1">
        <v>9</v>
      </c>
      <c r="I4408" s="1">
        <f>Sales[[#This Row],[Selling Price]]*H4408</f>
        <v>10850.94</v>
      </c>
      <c r="J4408" s="1">
        <f>VLOOKUP(Sales[[#This Row],[Product ID]],Products[],4,0)</f>
        <v>374.92</v>
      </c>
      <c r="K4408" s="1">
        <f>Sales[[#This Row],[Total Sales]]-Sales[[#This Row],[Cost price]]</f>
        <v>10476.02</v>
      </c>
      <c r="L4408" s="1" t="str">
        <f>TEXT(Sales[[#This Row],[Date and Time]],"dddd")</f>
        <v>Friday</v>
      </c>
      <c r="M4408" s="1" t="str">
        <f>TEXT(Sales[[#This Row],[Date and Time]],"mm")</f>
        <v>07</v>
      </c>
      <c r="N4408" s="10" t="str">
        <f>TEXT(Sales[[#This Row],[Date and Time]],"mmmm")</f>
        <v>July</v>
      </c>
    </row>
    <row r="4409" spans="1:14" x14ac:dyDescent="0.3">
      <c r="A4409" s="1" t="s">
        <v>7877</v>
      </c>
      <c r="B4409" s="2">
        <v>45424.182951388888</v>
      </c>
      <c r="C4409" s="1" t="s">
        <v>3301</v>
      </c>
      <c r="D4409" s="1" t="s">
        <v>590</v>
      </c>
      <c r="E4409" s="1" t="s">
        <v>3461</v>
      </c>
      <c r="F4409" s="1" t="s">
        <v>3469</v>
      </c>
      <c r="G4409" s="1">
        <v>1040.29</v>
      </c>
      <c r="H4409" s="1">
        <v>9</v>
      </c>
      <c r="I4409" s="1">
        <f>Sales[[#This Row],[Selling Price]]*H4409</f>
        <v>9362.61</v>
      </c>
      <c r="J4409" s="1">
        <f>VLOOKUP(Sales[[#This Row],[Product ID]],Products[],4,0)</f>
        <v>502.29</v>
      </c>
      <c r="K4409" s="1">
        <f>Sales[[#This Row],[Total Sales]]-Sales[[#This Row],[Cost price]]</f>
        <v>8860.32</v>
      </c>
      <c r="L4409" s="1" t="str">
        <f>TEXT(Sales[[#This Row],[Date and Time]],"dddd")</f>
        <v>Sunday</v>
      </c>
      <c r="M4409" s="1" t="str">
        <f>TEXT(Sales[[#This Row],[Date and Time]],"mm")</f>
        <v>05</v>
      </c>
      <c r="N4409" s="10" t="str">
        <f>TEXT(Sales[[#This Row],[Date and Time]],"mmmm")</f>
        <v>May</v>
      </c>
    </row>
    <row r="4410" spans="1:14" x14ac:dyDescent="0.3">
      <c r="A4410" s="1" t="s">
        <v>7878</v>
      </c>
      <c r="B4410" s="2">
        <v>45584.667719907404</v>
      </c>
      <c r="C4410" s="1" t="s">
        <v>3299</v>
      </c>
      <c r="D4410" s="1" t="s">
        <v>2553</v>
      </c>
      <c r="E4410" s="1" t="s">
        <v>3464</v>
      </c>
      <c r="F4410" s="1" t="s">
        <v>3467</v>
      </c>
      <c r="G4410" s="1">
        <v>180.41</v>
      </c>
      <c r="H4410" s="1">
        <v>6</v>
      </c>
      <c r="I4410" s="1">
        <f>Sales[[#This Row],[Selling Price]]*H4410</f>
        <v>1082.46</v>
      </c>
      <c r="J4410" s="1">
        <f>VLOOKUP(Sales[[#This Row],[Product ID]],Products[],4,0)</f>
        <v>401.98</v>
      </c>
      <c r="K4410" s="1">
        <f>Sales[[#This Row],[Total Sales]]-Sales[[#This Row],[Cost price]]</f>
        <v>680.48</v>
      </c>
      <c r="L4410" s="1" t="str">
        <f>TEXT(Sales[[#This Row],[Date and Time]],"dddd")</f>
        <v>Saturday</v>
      </c>
      <c r="M4410" s="1" t="str">
        <f>TEXT(Sales[[#This Row],[Date and Time]],"mm")</f>
        <v>10</v>
      </c>
      <c r="N4410" s="10" t="str">
        <f>TEXT(Sales[[#This Row],[Date and Time]],"mmmm")</f>
        <v>October</v>
      </c>
    </row>
    <row r="4411" spans="1:14" x14ac:dyDescent="0.3">
      <c r="A4411" s="1" t="s">
        <v>7879</v>
      </c>
      <c r="B4411" s="2">
        <v>45515.089398148149</v>
      </c>
      <c r="C4411" s="1" t="s">
        <v>3353</v>
      </c>
      <c r="D4411" s="1" t="s">
        <v>2598</v>
      </c>
      <c r="E4411" s="1" t="s">
        <v>3464</v>
      </c>
      <c r="F4411" s="1" t="s">
        <v>3476</v>
      </c>
      <c r="G4411" s="1">
        <v>1758.46</v>
      </c>
      <c r="H4411" s="1">
        <v>1</v>
      </c>
      <c r="I4411" s="1">
        <f>Sales[[#This Row],[Selling Price]]*H4411</f>
        <v>1758.46</v>
      </c>
      <c r="J4411" s="1">
        <f>VLOOKUP(Sales[[#This Row],[Product ID]],Products[],4,0)</f>
        <v>978.72</v>
      </c>
      <c r="K4411" s="1">
        <f>Sales[[#This Row],[Total Sales]]-Sales[[#This Row],[Cost price]]</f>
        <v>779.74</v>
      </c>
      <c r="L4411" s="1" t="str">
        <f>TEXT(Sales[[#This Row],[Date and Time]],"dddd")</f>
        <v>Sunday</v>
      </c>
      <c r="M4411" s="1" t="str">
        <f>TEXT(Sales[[#This Row],[Date and Time]],"mm")</f>
        <v>08</v>
      </c>
      <c r="N4411" s="10" t="str">
        <f>TEXT(Sales[[#This Row],[Date and Time]],"mmmm")</f>
        <v>August</v>
      </c>
    </row>
    <row r="4412" spans="1:14" x14ac:dyDescent="0.3">
      <c r="A4412" s="1" t="s">
        <v>7880</v>
      </c>
      <c r="B4412" s="2">
        <v>45450.127696759257</v>
      </c>
      <c r="C4412" s="1" t="s">
        <v>3231</v>
      </c>
      <c r="D4412" s="1" t="s">
        <v>2978</v>
      </c>
      <c r="E4412" s="1" t="s">
        <v>3466</v>
      </c>
      <c r="F4412" s="1" t="s">
        <v>3469</v>
      </c>
      <c r="G4412" s="1">
        <v>326.67</v>
      </c>
      <c r="H4412" s="1">
        <v>5</v>
      </c>
      <c r="I4412" s="1">
        <f>Sales[[#This Row],[Selling Price]]*H4412</f>
        <v>1633.3500000000001</v>
      </c>
      <c r="J4412" s="1">
        <f>VLOOKUP(Sales[[#This Row],[Product ID]],Products[],4,0)</f>
        <v>157.37</v>
      </c>
      <c r="K4412" s="1">
        <f>Sales[[#This Row],[Total Sales]]-Sales[[#This Row],[Cost price]]</f>
        <v>1475.98</v>
      </c>
      <c r="L4412" s="1" t="str">
        <f>TEXT(Sales[[#This Row],[Date and Time]],"dddd")</f>
        <v>Friday</v>
      </c>
      <c r="M4412" s="1" t="str">
        <f>TEXT(Sales[[#This Row],[Date and Time]],"mm")</f>
        <v>06</v>
      </c>
      <c r="N4412" s="10" t="str">
        <f>TEXT(Sales[[#This Row],[Date and Time]],"mmmm")</f>
        <v>June</v>
      </c>
    </row>
    <row r="4413" spans="1:14" x14ac:dyDescent="0.3">
      <c r="A4413" s="1" t="s">
        <v>7881</v>
      </c>
      <c r="B4413" s="2">
        <v>45400.894259259258</v>
      </c>
      <c r="C4413" s="1" t="s">
        <v>3291</v>
      </c>
      <c r="D4413" s="1" t="s">
        <v>2176</v>
      </c>
      <c r="E4413" s="1" t="s">
        <v>3466</v>
      </c>
      <c r="F4413" s="1" t="s">
        <v>3467</v>
      </c>
      <c r="G4413" s="1">
        <v>1791.87</v>
      </c>
      <c r="H4413" s="1">
        <v>3</v>
      </c>
      <c r="I4413" s="1">
        <f>Sales[[#This Row],[Selling Price]]*H4413</f>
        <v>5375.61</v>
      </c>
      <c r="J4413" s="1">
        <f>VLOOKUP(Sales[[#This Row],[Product ID]],Products[],4,0)</f>
        <v>352.83</v>
      </c>
      <c r="K4413" s="1">
        <f>Sales[[#This Row],[Total Sales]]-Sales[[#This Row],[Cost price]]</f>
        <v>5022.78</v>
      </c>
      <c r="L4413" s="1" t="str">
        <f>TEXT(Sales[[#This Row],[Date and Time]],"dddd")</f>
        <v>Thursday</v>
      </c>
      <c r="M4413" s="1" t="str">
        <f>TEXT(Sales[[#This Row],[Date and Time]],"mm")</f>
        <v>04</v>
      </c>
      <c r="N4413" s="10" t="str">
        <f>TEXT(Sales[[#This Row],[Date and Time]],"mmmm")</f>
        <v>April</v>
      </c>
    </row>
    <row r="4414" spans="1:14" x14ac:dyDescent="0.3">
      <c r="A4414" s="1" t="s">
        <v>7882</v>
      </c>
      <c r="B4414" s="2">
        <v>45345.480914351851</v>
      </c>
      <c r="C4414" s="1" t="s">
        <v>3446</v>
      </c>
      <c r="D4414" s="1" t="s">
        <v>1607</v>
      </c>
      <c r="E4414" s="1" t="s">
        <v>3461</v>
      </c>
      <c r="F4414" s="1" t="s">
        <v>3476</v>
      </c>
      <c r="G4414" s="1">
        <v>835.74</v>
      </c>
      <c r="H4414" s="1">
        <v>7</v>
      </c>
      <c r="I4414" s="1">
        <f>Sales[[#This Row],[Selling Price]]*H4414</f>
        <v>5850.18</v>
      </c>
      <c r="J4414" s="1">
        <f>VLOOKUP(Sales[[#This Row],[Product ID]],Products[],4,0)</f>
        <v>809.98</v>
      </c>
      <c r="K4414" s="1">
        <f>Sales[[#This Row],[Total Sales]]-Sales[[#This Row],[Cost price]]</f>
        <v>5040.2000000000007</v>
      </c>
      <c r="L4414" s="1" t="str">
        <f>TEXT(Sales[[#This Row],[Date and Time]],"dddd")</f>
        <v>Friday</v>
      </c>
      <c r="M4414" s="1" t="str">
        <f>TEXT(Sales[[#This Row],[Date and Time]],"mm")</f>
        <v>02</v>
      </c>
      <c r="N4414" s="10" t="str">
        <f>TEXT(Sales[[#This Row],[Date and Time]],"mmmm")</f>
        <v>February</v>
      </c>
    </row>
    <row r="4415" spans="1:14" x14ac:dyDescent="0.3">
      <c r="A4415" s="1" t="s">
        <v>7883</v>
      </c>
      <c r="B4415" s="2">
        <v>45442.051620370374</v>
      </c>
      <c r="C4415" s="1" t="s">
        <v>3234</v>
      </c>
      <c r="D4415" s="1" t="s">
        <v>2523</v>
      </c>
      <c r="E4415" s="1" t="s">
        <v>3479</v>
      </c>
      <c r="F4415" s="1" t="s">
        <v>3476</v>
      </c>
      <c r="G4415" s="1">
        <v>1059.05</v>
      </c>
      <c r="H4415" s="1">
        <v>4</v>
      </c>
      <c r="I4415" s="1">
        <f>Sales[[#This Row],[Selling Price]]*H4415</f>
        <v>4236.2</v>
      </c>
      <c r="J4415" s="1">
        <f>VLOOKUP(Sales[[#This Row],[Product ID]],Products[],4,0)</f>
        <v>851.56</v>
      </c>
      <c r="K4415" s="1">
        <f>Sales[[#This Row],[Total Sales]]-Sales[[#This Row],[Cost price]]</f>
        <v>3384.64</v>
      </c>
      <c r="L4415" s="1" t="str">
        <f>TEXT(Sales[[#This Row],[Date and Time]],"dddd")</f>
        <v>Thursday</v>
      </c>
      <c r="M4415" s="1" t="str">
        <f>TEXT(Sales[[#This Row],[Date and Time]],"mm")</f>
        <v>05</v>
      </c>
      <c r="N4415" s="10" t="str">
        <f>TEXT(Sales[[#This Row],[Date and Time]],"mmmm")</f>
        <v>May</v>
      </c>
    </row>
    <row r="4416" spans="1:14" x14ac:dyDescent="0.3">
      <c r="A4416" s="1" t="s">
        <v>7884</v>
      </c>
      <c r="B4416" s="2">
        <v>45351.838576388887</v>
      </c>
      <c r="C4416" s="1" t="s">
        <v>3283</v>
      </c>
      <c r="D4416" s="1" t="s">
        <v>1081</v>
      </c>
      <c r="E4416" s="1" t="s">
        <v>3461</v>
      </c>
      <c r="F4416" s="1" t="s">
        <v>3462</v>
      </c>
      <c r="G4416" s="1">
        <v>1490.32</v>
      </c>
      <c r="H4416" s="1">
        <v>7</v>
      </c>
      <c r="I4416" s="1">
        <f>Sales[[#This Row],[Selling Price]]*H4416</f>
        <v>10432.24</v>
      </c>
      <c r="J4416" s="1">
        <f>VLOOKUP(Sales[[#This Row],[Product ID]],Products[],4,0)</f>
        <v>462.14</v>
      </c>
      <c r="K4416" s="1">
        <f>Sales[[#This Row],[Total Sales]]-Sales[[#This Row],[Cost price]]</f>
        <v>9970.1</v>
      </c>
      <c r="L4416" s="1" t="str">
        <f>TEXT(Sales[[#This Row],[Date and Time]],"dddd")</f>
        <v>Thursday</v>
      </c>
      <c r="M4416" s="1" t="str">
        <f>TEXT(Sales[[#This Row],[Date and Time]],"mm")</f>
        <v>02</v>
      </c>
      <c r="N4416" s="10" t="str">
        <f>TEXT(Sales[[#This Row],[Date and Time]],"mmmm")</f>
        <v>February</v>
      </c>
    </row>
    <row r="4417" spans="1:14" x14ac:dyDescent="0.3">
      <c r="A4417" s="1" t="s">
        <v>7885</v>
      </c>
      <c r="B4417" s="2">
        <v>45477.139907407407</v>
      </c>
      <c r="C4417" s="1" t="s">
        <v>3319</v>
      </c>
      <c r="D4417" s="1" t="s">
        <v>812</v>
      </c>
      <c r="E4417" s="1" t="s">
        <v>3471</v>
      </c>
      <c r="F4417" s="1" t="s">
        <v>3472</v>
      </c>
      <c r="G4417" s="1">
        <v>200.28</v>
      </c>
      <c r="H4417" s="1">
        <v>3</v>
      </c>
      <c r="I4417" s="1">
        <f>Sales[[#This Row],[Selling Price]]*H4417</f>
        <v>600.84</v>
      </c>
      <c r="J4417" s="1">
        <f>VLOOKUP(Sales[[#This Row],[Product ID]],Products[],4,0)</f>
        <v>704.91</v>
      </c>
      <c r="K4417" s="1">
        <f>Sales[[#This Row],[Total Sales]]-Sales[[#This Row],[Cost price]]</f>
        <v>-104.06999999999994</v>
      </c>
      <c r="L4417" s="1" t="str">
        <f>TEXT(Sales[[#This Row],[Date and Time]],"dddd")</f>
        <v>Thursday</v>
      </c>
      <c r="M4417" s="1" t="str">
        <f>TEXT(Sales[[#This Row],[Date and Time]],"mm")</f>
        <v>07</v>
      </c>
      <c r="N4417" s="10" t="str">
        <f>TEXT(Sales[[#This Row],[Date and Time]],"mmmm")</f>
        <v>July</v>
      </c>
    </row>
    <row r="4418" spans="1:14" x14ac:dyDescent="0.3">
      <c r="A4418" s="1" t="s">
        <v>7886</v>
      </c>
      <c r="B4418" s="2">
        <v>45378.654710648145</v>
      </c>
      <c r="C4418" s="1" t="s">
        <v>3386</v>
      </c>
      <c r="D4418" s="1" t="s">
        <v>1810</v>
      </c>
      <c r="E4418" s="1" t="s">
        <v>3464</v>
      </c>
      <c r="F4418" s="1" t="s">
        <v>3472</v>
      </c>
      <c r="G4418" s="1">
        <v>1638.32</v>
      </c>
      <c r="H4418" s="1">
        <v>7</v>
      </c>
      <c r="I4418" s="1">
        <f>Sales[[#This Row],[Selling Price]]*H4418</f>
        <v>11468.24</v>
      </c>
      <c r="J4418" s="1">
        <f>VLOOKUP(Sales[[#This Row],[Product ID]],Products[],4,0)</f>
        <v>751.27</v>
      </c>
      <c r="K4418" s="1">
        <f>Sales[[#This Row],[Total Sales]]-Sales[[#This Row],[Cost price]]</f>
        <v>10716.97</v>
      </c>
      <c r="L4418" s="1" t="str">
        <f>TEXT(Sales[[#This Row],[Date and Time]],"dddd")</f>
        <v>Wednesday</v>
      </c>
      <c r="M4418" s="1" t="str">
        <f>TEXT(Sales[[#This Row],[Date and Time]],"mm")</f>
        <v>03</v>
      </c>
      <c r="N4418" s="10" t="str">
        <f>TEXT(Sales[[#This Row],[Date and Time]],"mmmm")</f>
        <v>March</v>
      </c>
    </row>
    <row r="4419" spans="1:14" x14ac:dyDescent="0.3">
      <c r="A4419" s="1" t="s">
        <v>7887</v>
      </c>
      <c r="B4419" s="2">
        <v>45389.242210648146</v>
      </c>
      <c r="C4419" s="1" t="s">
        <v>3413</v>
      </c>
      <c r="D4419" s="1" t="s">
        <v>1673</v>
      </c>
      <c r="E4419" s="1" t="s">
        <v>3466</v>
      </c>
      <c r="F4419" s="1" t="s">
        <v>3469</v>
      </c>
      <c r="G4419" s="1">
        <v>1282.6300000000001</v>
      </c>
      <c r="H4419" s="1">
        <v>10</v>
      </c>
      <c r="I4419" s="1">
        <f>Sales[[#This Row],[Selling Price]]*H4419</f>
        <v>12826.300000000001</v>
      </c>
      <c r="J4419" s="1">
        <f>VLOOKUP(Sales[[#This Row],[Product ID]],Products[],4,0)</f>
        <v>311.56</v>
      </c>
      <c r="K4419" s="1">
        <f>Sales[[#This Row],[Total Sales]]-Sales[[#This Row],[Cost price]]</f>
        <v>12514.740000000002</v>
      </c>
      <c r="L4419" s="1" t="str">
        <f>TEXT(Sales[[#This Row],[Date and Time]],"dddd")</f>
        <v>Sunday</v>
      </c>
      <c r="M4419" s="1" t="str">
        <f>TEXT(Sales[[#This Row],[Date and Time]],"mm")</f>
        <v>04</v>
      </c>
      <c r="N4419" s="10" t="str">
        <f>TEXT(Sales[[#This Row],[Date and Time]],"mmmm")</f>
        <v>April</v>
      </c>
    </row>
    <row r="4420" spans="1:14" x14ac:dyDescent="0.3">
      <c r="A4420" s="1" t="s">
        <v>7888</v>
      </c>
      <c r="B4420" s="2">
        <v>45559.338576388887</v>
      </c>
      <c r="C4420" s="1" t="s">
        <v>3347</v>
      </c>
      <c r="D4420" s="1" t="s">
        <v>646</v>
      </c>
      <c r="E4420" s="1" t="s">
        <v>3471</v>
      </c>
      <c r="F4420" s="1" t="s">
        <v>3476</v>
      </c>
      <c r="G4420" s="1">
        <v>733.65</v>
      </c>
      <c r="H4420" s="1">
        <v>5</v>
      </c>
      <c r="I4420" s="1">
        <f>Sales[[#This Row],[Selling Price]]*H4420</f>
        <v>3668.25</v>
      </c>
      <c r="J4420" s="1">
        <f>VLOOKUP(Sales[[#This Row],[Product ID]],Products[],4,0)</f>
        <v>211.14</v>
      </c>
      <c r="K4420" s="1">
        <f>Sales[[#This Row],[Total Sales]]-Sales[[#This Row],[Cost price]]</f>
        <v>3457.11</v>
      </c>
      <c r="L4420" s="1" t="str">
        <f>TEXT(Sales[[#This Row],[Date and Time]],"dddd")</f>
        <v>Tuesday</v>
      </c>
      <c r="M4420" s="1" t="str">
        <f>TEXT(Sales[[#This Row],[Date and Time]],"mm")</f>
        <v>09</v>
      </c>
      <c r="N4420" s="10" t="str">
        <f>TEXT(Sales[[#This Row],[Date and Time]],"mmmm")</f>
        <v>September</v>
      </c>
    </row>
    <row r="4421" spans="1:14" x14ac:dyDescent="0.3">
      <c r="A4421" s="1" t="s">
        <v>7889</v>
      </c>
      <c r="B4421" s="2">
        <v>45602.5002662037</v>
      </c>
      <c r="C4421" s="1" t="s">
        <v>3448</v>
      </c>
      <c r="D4421" s="1" t="s">
        <v>260</v>
      </c>
      <c r="E4421" s="1" t="s">
        <v>3461</v>
      </c>
      <c r="F4421" s="1" t="s">
        <v>3462</v>
      </c>
      <c r="G4421" s="1">
        <v>28.07</v>
      </c>
      <c r="H4421" s="1">
        <v>10</v>
      </c>
      <c r="I4421" s="1">
        <f>Sales[[#This Row],[Selling Price]]*H4421</f>
        <v>280.7</v>
      </c>
      <c r="J4421" s="1">
        <f>VLOOKUP(Sales[[#This Row],[Product ID]],Products[],4,0)</f>
        <v>955.51</v>
      </c>
      <c r="K4421" s="1">
        <f>Sales[[#This Row],[Total Sales]]-Sales[[#This Row],[Cost price]]</f>
        <v>-674.81</v>
      </c>
      <c r="L4421" s="1" t="str">
        <f>TEXT(Sales[[#This Row],[Date and Time]],"dddd")</f>
        <v>Wednesday</v>
      </c>
      <c r="M4421" s="1" t="str">
        <f>TEXT(Sales[[#This Row],[Date and Time]],"mm")</f>
        <v>11</v>
      </c>
      <c r="N4421" s="10" t="str">
        <f>TEXT(Sales[[#This Row],[Date and Time]],"mmmm")</f>
        <v>November</v>
      </c>
    </row>
    <row r="4422" spans="1:14" x14ac:dyDescent="0.3">
      <c r="A4422" s="1" t="s">
        <v>7890</v>
      </c>
      <c r="B4422" s="2">
        <v>45446.66097222222</v>
      </c>
      <c r="C4422" s="1" t="s">
        <v>3408</v>
      </c>
      <c r="D4422" s="1" t="s">
        <v>400</v>
      </c>
      <c r="E4422" s="1" t="s">
        <v>3479</v>
      </c>
      <c r="F4422" s="1" t="s">
        <v>3469</v>
      </c>
      <c r="G4422" s="1">
        <v>308.13</v>
      </c>
      <c r="H4422" s="1">
        <v>8</v>
      </c>
      <c r="I4422" s="1">
        <f>Sales[[#This Row],[Selling Price]]*H4422</f>
        <v>2465.04</v>
      </c>
      <c r="J4422" s="1">
        <f>VLOOKUP(Sales[[#This Row],[Product ID]],Products[],4,0)</f>
        <v>28.84</v>
      </c>
      <c r="K4422" s="1">
        <f>Sales[[#This Row],[Total Sales]]-Sales[[#This Row],[Cost price]]</f>
        <v>2436.1999999999998</v>
      </c>
      <c r="L4422" s="1" t="str">
        <f>TEXT(Sales[[#This Row],[Date and Time]],"dddd")</f>
        <v>Monday</v>
      </c>
      <c r="M4422" s="1" t="str">
        <f>TEXT(Sales[[#This Row],[Date and Time]],"mm")</f>
        <v>06</v>
      </c>
      <c r="N4422" s="10" t="str">
        <f>TEXT(Sales[[#This Row],[Date and Time]],"mmmm")</f>
        <v>June</v>
      </c>
    </row>
    <row r="4423" spans="1:14" x14ac:dyDescent="0.3">
      <c r="A4423" s="1" t="s">
        <v>7891</v>
      </c>
      <c r="B4423" s="2">
        <v>45523.644247685188</v>
      </c>
      <c r="C4423" s="1" t="s">
        <v>3355</v>
      </c>
      <c r="D4423" s="1" t="s">
        <v>2064</v>
      </c>
      <c r="E4423" s="1" t="s">
        <v>3479</v>
      </c>
      <c r="F4423" s="1" t="s">
        <v>3469</v>
      </c>
      <c r="G4423" s="1">
        <v>577.14</v>
      </c>
      <c r="H4423" s="1">
        <v>5</v>
      </c>
      <c r="I4423" s="1">
        <f>Sales[[#This Row],[Selling Price]]*H4423</f>
        <v>2885.7</v>
      </c>
      <c r="J4423" s="1">
        <f>VLOOKUP(Sales[[#This Row],[Product ID]],Products[],4,0)</f>
        <v>889.08</v>
      </c>
      <c r="K4423" s="1">
        <f>Sales[[#This Row],[Total Sales]]-Sales[[#This Row],[Cost price]]</f>
        <v>1996.62</v>
      </c>
      <c r="L4423" s="1" t="str">
        <f>TEXT(Sales[[#This Row],[Date and Time]],"dddd")</f>
        <v>Monday</v>
      </c>
      <c r="M4423" s="1" t="str">
        <f>TEXT(Sales[[#This Row],[Date and Time]],"mm")</f>
        <v>08</v>
      </c>
      <c r="N4423" s="10" t="str">
        <f>TEXT(Sales[[#This Row],[Date and Time]],"mmmm")</f>
        <v>August</v>
      </c>
    </row>
    <row r="4424" spans="1:14" x14ac:dyDescent="0.3">
      <c r="A4424" s="1" t="s">
        <v>7892</v>
      </c>
      <c r="B4424" s="2">
        <v>45476.54755787037</v>
      </c>
      <c r="C4424" s="1" t="s">
        <v>3313</v>
      </c>
      <c r="D4424" s="1" t="s">
        <v>2892</v>
      </c>
      <c r="E4424" s="1" t="s">
        <v>3471</v>
      </c>
      <c r="F4424" s="1" t="s">
        <v>3462</v>
      </c>
      <c r="G4424" s="1">
        <v>696.82</v>
      </c>
      <c r="H4424" s="1">
        <v>1</v>
      </c>
      <c r="I4424" s="1">
        <f>Sales[[#This Row],[Selling Price]]*H4424</f>
        <v>696.82</v>
      </c>
      <c r="J4424" s="1">
        <f>VLOOKUP(Sales[[#This Row],[Product ID]],Products[],4,0)</f>
        <v>778.48</v>
      </c>
      <c r="K4424" s="1">
        <f>Sales[[#This Row],[Total Sales]]-Sales[[#This Row],[Cost price]]</f>
        <v>-81.659999999999968</v>
      </c>
      <c r="L4424" s="1" t="str">
        <f>TEXT(Sales[[#This Row],[Date and Time]],"dddd")</f>
        <v>Wednesday</v>
      </c>
      <c r="M4424" s="1" t="str">
        <f>TEXT(Sales[[#This Row],[Date and Time]],"mm")</f>
        <v>07</v>
      </c>
      <c r="N4424" s="10" t="str">
        <f>TEXT(Sales[[#This Row],[Date and Time]],"mmmm")</f>
        <v>July</v>
      </c>
    </row>
    <row r="4425" spans="1:14" x14ac:dyDescent="0.3">
      <c r="A4425" s="1" t="s">
        <v>7893</v>
      </c>
      <c r="B4425" s="2">
        <v>45434.879560185182</v>
      </c>
      <c r="C4425" s="1" t="s">
        <v>3404</v>
      </c>
      <c r="D4425" s="1" t="s">
        <v>180</v>
      </c>
      <c r="E4425" s="1" t="s">
        <v>3479</v>
      </c>
      <c r="F4425" s="1" t="s">
        <v>3476</v>
      </c>
      <c r="G4425" s="1">
        <v>91.75</v>
      </c>
      <c r="H4425" s="1">
        <v>10</v>
      </c>
      <c r="I4425" s="1">
        <f>Sales[[#This Row],[Selling Price]]*H4425</f>
        <v>917.5</v>
      </c>
      <c r="J4425" s="1">
        <f>VLOOKUP(Sales[[#This Row],[Product ID]],Products[],4,0)</f>
        <v>47.47</v>
      </c>
      <c r="K4425" s="1">
        <f>Sales[[#This Row],[Total Sales]]-Sales[[#This Row],[Cost price]]</f>
        <v>870.03</v>
      </c>
      <c r="L4425" s="1" t="str">
        <f>TEXT(Sales[[#This Row],[Date and Time]],"dddd")</f>
        <v>Wednesday</v>
      </c>
      <c r="M4425" s="1" t="str">
        <f>TEXT(Sales[[#This Row],[Date and Time]],"mm")</f>
        <v>05</v>
      </c>
      <c r="N4425" s="10" t="str">
        <f>TEXT(Sales[[#This Row],[Date and Time]],"mmmm")</f>
        <v>May</v>
      </c>
    </row>
    <row r="4426" spans="1:14" x14ac:dyDescent="0.3">
      <c r="A4426" s="1" t="s">
        <v>7894</v>
      </c>
      <c r="B4426" s="2">
        <v>45309.738240740742</v>
      </c>
      <c r="C4426" s="1" t="s">
        <v>3257</v>
      </c>
      <c r="D4426" s="1" t="s">
        <v>1033</v>
      </c>
      <c r="E4426" s="1" t="s">
        <v>3471</v>
      </c>
      <c r="F4426" s="1" t="s">
        <v>3472</v>
      </c>
      <c r="G4426" s="1">
        <v>908.53</v>
      </c>
      <c r="H4426" s="1">
        <v>7</v>
      </c>
      <c r="I4426" s="1">
        <f>Sales[[#This Row],[Selling Price]]*H4426</f>
        <v>6359.71</v>
      </c>
      <c r="J4426" s="1">
        <f>VLOOKUP(Sales[[#This Row],[Product ID]],Products[],4,0)</f>
        <v>288.51</v>
      </c>
      <c r="K4426" s="1">
        <f>Sales[[#This Row],[Total Sales]]-Sales[[#This Row],[Cost price]]</f>
        <v>6071.2</v>
      </c>
      <c r="L4426" s="1" t="str">
        <f>TEXT(Sales[[#This Row],[Date and Time]],"dddd")</f>
        <v>Thursday</v>
      </c>
      <c r="M4426" s="1" t="str">
        <f>TEXT(Sales[[#This Row],[Date and Time]],"mm")</f>
        <v>01</v>
      </c>
      <c r="N4426" s="10" t="str">
        <f>TEXT(Sales[[#This Row],[Date and Time]],"mmmm")</f>
        <v>January</v>
      </c>
    </row>
    <row r="4427" spans="1:14" x14ac:dyDescent="0.3">
      <c r="A4427" s="1" t="s">
        <v>7895</v>
      </c>
      <c r="B4427" s="2">
        <v>45399.905231481483</v>
      </c>
      <c r="C4427" s="1" t="s">
        <v>3387</v>
      </c>
      <c r="D4427" s="1" t="s">
        <v>2604</v>
      </c>
      <c r="E4427" s="1" t="s">
        <v>3464</v>
      </c>
      <c r="F4427" s="1" t="s">
        <v>3462</v>
      </c>
      <c r="G4427" s="1">
        <v>1814.78</v>
      </c>
      <c r="H4427" s="1">
        <v>3</v>
      </c>
      <c r="I4427" s="1">
        <f>Sales[[#This Row],[Selling Price]]*H4427</f>
        <v>5444.34</v>
      </c>
      <c r="J4427" s="1">
        <f>VLOOKUP(Sales[[#This Row],[Product ID]],Products[],4,0)</f>
        <v>162.74</v>
      </c>
      <c r="K4427" s="1">
        <f>Sales[[#This Row],[Total Sales]]-Sales[[#This Row],[Cost price]]</f>
        <v>5281.6</v>
      </c>
      <c r="L4427" s="1" t="str">
        <f>TEXT(Sales[[#This Row],[Date and Time]],"dddd")</f>
        <v>Wednesday</v>
      </c>
      <c r="M4427" s="1" t="str">
        <f>TEXT(Sales[[#This Row],[Date and Time]],"mm")</f>
        <v>04</v>
      </c>
      <c r="N4427" s="10" t="str">
        <f>TEXT(Sales[[#This Row],[Date and Time]],"mmmm")</f>
        <v>April</v>
      </c>
    </row>
    <row r="4428" spans="1:14" x14ac:dyDescent="0.3">
      <c r="A4428" s="1" t="s">
        <v>7896</v>
      </c>
      <c r="B4428" s="2">
        <v>45613.465624999997</v>
      </c>
      <c r="C4428" s="1" t="s">
        <v>3363</v>
      </c>
      <c r="D4428" s="1" t="s">
        <v>1030</v>
      </c>
      <c r="E4428" s="1" t="s">
        <v>3464</v>
      </c>
      <c r="F4428" s="1" t="s">
        <v>3472</v>
      </c>
      <c r="G4428" s="1">
        <v>140.86000000000001</v>
      </c>
      <c r="H4428" s="1">
        <v>7</v>
      </c>
      <c r="I4428" s="1">
        <f>Sales[[#This Row],[Selling Price]]*H4428</f>
        <v>986.0200000000001</v>
      </c>
      <c r="J4428" s="1">
        <f>VLOOKUP(Sales[[#This Row],[Product ID]],Products[],4,0)</f>
        <v>678.93</v>
      </c>
      <c r="K4428" s="1">
        <f>Sales[[#This Row],[Total Sales]]-Sales[[#This Row],[Cost price]]</f>
        <v>307.09000000000015</v>
      </c>
      <c r="L4428" s="1" t="str">
        <f>TEXT(Sales[[#This Row],[Date and Time]],"dddd")</f>
        <v>Sunday</v>
      </c>
      <c r="M4428" s="1" t="str">
        <f>TEXT(Sales[[#This Row],[Date and Time]],"mm")</f>
        <v>11</v>
      </c>
      <c r="N4428" s="10" t="str">
        <f>TEXT(Sales[[#This Row],[Date and Time]],"mmmm")</f>
        <v>November</v>
      </c>
    </row>
    <row r="4429" spans="1:14" x14ac:dyDescent="0.3">
      <c r="A4429" s="1" t="s">
        <v>7897</v>
      </c>
      <c r="B4429" s="2">
        <v>45612.341180555559</v>
      </c>
      <c r="C4429" s="1" t="s">
        <v>3245</v>
      </c>
      <c r="D4429" s="1" t="s">
        <v>1445</v>
      </c>
      <c r="E4429" s="1" t="s">
        <v>3466</v>
      </c>
      <c r="F4429" s="1" t="s">
        <v>3462</v>
      </c>
      <c r="G4429" s="1">
        <v>337.33</v>
      </c>
      <c r="H4429" s="1">
        <v>6</v>
      </c>
      <c r="I4429" s="1">
        <f>Sales[[#This Row],[Selling Price]]*H4429</f>
        <v>2023.98</v>
      </c>
      <c r="J4429" s="1">
        <f>VLOOKUP(Sales[[#This Row],[Product ID]],Products[],4,0)</f>
        <v>188.4</v>
      </c>
      <c r="K4429" s="1">
        <f>Sales[[#This Row],[Total Sales]]-Sales[[#This Row],[Cost price]]</f>
        <v>1835.58</v>
      </c>
      <c r="L4429" s="1" t="str">
        <f>TEXT(Sales[[#This Row],[Date and Time]],"dddd")</f>
        <v>Saturday</v>
      </c>
      <c r="M4429" s="1" t="str">
        <f>TEXT(Sales[[#This Row],[Date and Time]],"mm")</f>
        <v>11</v>
      </c>
      <c r="N4429" s="10" t="str">
        <f>TEXT(Sales[[#This Row],[Date and Time]],"mmmm")</f>
        <v>November</v>
      </c>
    </row>
    <row r="4430" spans="1:14" x14ac:dyDescent="0.3">
      <c r="A4430" s="1" t="s">
        <v>7898</v>
      </c>
      <c r="B4430" s="2">
        <v>45390.060023148151</v>
      </c>
      <c r="C4430" s="1" t="s">
        <v>3405</v>
      </c>
      <c r="D4430" s="1" t="s">
        <v>1107</v>
      </c>
      <c r="E4430" s="1" t="s">
        <v>3471</v>
      </c>
      <c r="F4430" s="1" t="s">
        <v>3462</v>
      </c>
      <c r="G4430" s="1">
        <v>1497.3</v>
      </c>
      <c r="H4430" s="1">
        <v>8</v>
      </c>
      <c r="I4430" s="1">
        <f>Sales[[#This Row],[Selling Price]]*H4430</f>
        <v>11978.4</v>
      </c>
      <c r="J4430" s="1">
        <f>VLOOKUP(Sales[[#This Row],[Product ID]],Products[],4,0)</f>
        <v>143.38</v>
      </c>
      <c r="K4430" s="1">
        <f>Sales[[#This Row],[Total Sales]]-Sales[[#This Row],[Cost price]]</f>
        <v>11835.02</v>
      </c>
      <c r="L4430" s="1" t="str">
        <f>TEXT(Sales[[#This Row],[Date and Time]],"dddd")</f>
        <v>Monday</v>
      </c>
      <c r="M4430" s="1" t="str">
        <f>TEXT(Sales[[#This Row],[Date and Time]],"mm")</f>
        <v>04</v>
      </c>
      <c r="N4430" s="10" t="str">
        <f>TEXT(Sales[[#This Row],[Date and Time]],"mmmm")</f>
        <v>April</v>
      </c>
    </row>
    <row r="4431" spans="1:14" x14ac:dyDescent="0.3">
      <c r="A4431" s="1" t="s">
        <v>7899</v>
      </c>
      <c r="B4431" s="2">
        <v>45507.248402777775</v>
      </c>
      <c r="C4431" s="1" t="s">
        <v>3412</v>
      </c>
      <c r="D4431" s="1" t="s">
        <v>2750</v>
      </c>
      <c r="E4431" s="1" t="s">
        <v>3479</v>
      </c>
      <c r="F4431" s="1" t="s">
        <v>3467</v>
      </c>
      <c r="G4431" s="1">
        <v>461.31</v>
      </c>
      <c r="H4431" s="1">
        <v>4</v>
      </c>
      <c r="I4431" s="1">
        <f>Sales[[#This Row],[Selling Price]]*H4431</f>
        <v>1845.24</v>
      </c>
      <c r="J4431" s="1">
        <f>VLOOKUP(Sales[[#This Row],[Product ID]],Products[],4,0)</f>
        <v>220.45</v>
      </c>
      <c r="K4431" s="1">
        <f>Sales[[#This Row],[Total Sales]]-Sales[[#This Row],[Cost price]]</f>
        <v>1624.79</v>
      </c>
      <c r="L4431" s="1" t="str">
        <f>TEXT(Sales[[#This Row],[Date and Time]],"dddd")</f>
        <v>Saturday</v>
      </c>
      <c r="M4431" s="1" t="str">
        <f>TEXT(Sales[[#This Row],[Date and Time]],"mm")</f>
        <v>08</v>
      </c>
      <c r="N4431" s="10" t="str">
        <f>TEXT(Sales[[#This Row],[Date and Time]],"mmmm")</f>
        <v>August</v>
      </c>
    </row>
    <row r="4432" spans="1:14" x14ac:dyDescent="0.3">
      <c r="A4432" s="1" t="s">
        <v>7900</v>
      </c>
      <c r="B4432" s="2">
        <v>45405.868460648147</v>
      </c>
      <c r="C4432" s="1" t="s">
        <v>3397</v>
      </c>
      <c r="D4432" s="1" t="s">
        <v>1004</v>
      </c>
      <c r="E4432" s="1" t="s">
        <v>3461</v>
      </c>
      <c r="F4432" s="1" t="s">
        <v>3467</v>
      </c>
      <c r="G4432" s="1">
        <v>81.56</v>
      </c>
      <c r="H4432" s="1">
        <v>10</v>
      </c>
      <c r="I4432" s="1">
        <f>Sales[[#This Row],[Selling Price]]*H4432</f>
        <v>815.6</v>
      </c>
      <c r="J4432" s="1">
        <f>VLOOKUP(Sales[[#This Row],[Product ID]],Products[],4,0)</f>
        <v>369.73</v>
      </c>
      <c r="K4432" s="1">
        <f>Sales[[#This Row],[Total Sales]]-Sales[[#This Row],[Cost price]]</f>
        <v>445.87</v>
      </c>
      <c r="L4432" s="1" t="str">
        <f>TEXT(Sales[[#This Row],[Date and Time]],"dddd")</f>
        <v>Tuesday</v>
      </c>
      <c r="M4432" s="1" t="str">
        <f>TEXT(Sales[[#This Row],[Date and Time]],"mm")</f>
        <v>04</v>
      </c>
      <c r="N4432" s="10" t="str">
        <f>TEXT(Sales[[#This Row],[Date and Time]],"mmmm")</f>
        <v>April</v>
      </c>
    </row>
    <row r="4433" spans="1:14" x14ac:dyDescent="0.3">
      <c r="A4433" s="1" t="s">
        <v>7901</v>
      </c>
      <c r="B4433" s="2">
        <v>45565.552974537037</v>
      </c>
      <c r="C4433" s="1" t="s">
        <v>3342</v>
      </c>
      <c r="D4433" s="1" t="s">
        <v>2500</v>
      </c>
      <c r="E4433" s="1" t="s">
        <v>3479</v>
      </c>
      <c r="F4433" s="1" t="s">
        <v>3462</v>
      </c>
      <c r="G4433" s="1">
        <v>1689</v>
      </c>
      <c r="H4433" s="1">
        <v>8</v>
      </c>
      <c r="I4433" s="1">
        <f>Sales[[#This Row],[Selling Price]]*H4433</f>
        <v>13512</v>
      </c>
      <c r="J4433" s="1">
        <f>VLOOKUP(Sales[[#This Row],[Product ID]],Products[],4,0)</f>
        <v>961.3</v>
      </c>
      <c r="K4433" s="1">
        <f>Sales[[#This Row],[Total Sales]]-Sales[[#This Row],[Cost price]]</f>
        <v>12550.7</v>
      </c>
      <c r="L4433" s="1" t="str">
        <f>TEXT(Sales[[#This Row],[Date and Time]],"dddd")</f>
        <v>Monday</v>
      </c>
      <c r="M4433" s="1" t="str">
        <f>TEXT(Sales[[#This Row],[Date and Time]],"mm")</f>
        <v>09</v>
      </c>
      <c r="N4433" s="10" t="str">
        <f>TEXT(Sales[[#This Row],[Date and Time]],"mmmm")</f>
        <v>September</v>
      </c>
    </row>
    <row r="4434" spans="1:14" x14ac:dyDescent="0.3">
      <c r="A4434" s="1" t="s">
        <v>7902</v>
      </c>
      <c r="B4434" s="2">
        <v>45298.676192129627</v>
      </c>
      <c r="C4434" s="1" t="s">
        <v>3326</v>
      </c>
      <c r="D4434" s="1" t="s">
        <v>941</v>
      </c>
      <c r="E4434" s="1" t="s">
        <v>3466</v>
      </c>
      <c r="F4434" s="1" t="s">
        <v>3476</v>
      </c>
      <c r="G4434" s="1">
        <v>1651.87</v>
      </c>
      <c r="H4434" s="1">
        <v>7</v>
      </c>
      <c r="I4434" s="1">
        <f>Sales[[#This Row],[Selling Price]]*H4434</f>
        <v>11563.09</v>
      </c>
      <c r="J4434" s="1">
        <f>VLOOKUP(Sales[[#This Row],[Product ID]],Products[],4,0)</f>
        <v>703.67</v>
      </c>
      <c r="K4434" s="1">
        <f>Sales[[#This Row],[Total Sales]]-Sales[[#This Row],[Cost price]]</f>
        <v>10859.42</v>
      </c>
      <c r="L4434" s="1" t="str">
        <f>TEXT(Sales[[#This Row],[Date and Time]],"dddd")</f>
        <v>Sunday</v>
      </c>
      <c r="M4434" s="1" t="str">
        <f>TEXT(Sales[[#This Row],[Date and Time]],"mm")</f>
        <v>01</v>
      </c>
      <c r="N4434" s="10" t="str">
        <f>TEXT(Sales[[#This Row],[Date and Time]],"mmmm")</f>
        <v>January</v>
      </c>
    </row>
    <row r="4435" spans="1:14" x14ac:dyDescent="0.3">
      <c r="A4435" s="1" t="s">
        <v>7903</v>
      </c>
      <c r="B4435" s="2">
        <v>45457.084675925929</v>
      </c>
      <c r="C4435" s="1" t="s">
        <v>3412</v>
      </c>
      <c r="D4435" s="1" t="s">
        <v>1722</v>
      </c>
      <c r="E4435" s="1" t="s">
        <v>3479</v>
      </c>
      <c r="F4435" s="1" t="s">
        <v>3467</v>
      </c>
      <c r="G4435" s="1">
        <v>1679.64</v>
      </c>
      <c r="H4435" s="1">
        <v>9</v>
      </c>
      <c r="I4435" s="1">
        <f>Sales[[#This Row],[Selling Price]]*H4435</f>
        <v>15116.76</v>
      </c>
      <c r="J4435" s="1">
        <f>VLOOKUP(Sales[[#This Row],[Product ID]],Products[],4,0)</f>
        <v>220.45</v>
      </c>
      <c r="K4435" s="1">
        <f>Sales[[#This Row],[Total Sales]]-Sales[[#This Row],[Cost price]]</f>
        <v>14896.31</v>
      </c>
      <c r="L4435" s="1" t="str">
        <f>TEXT(Sales[[#This Row],[Date and Time]],"dddd")</f>
        <v>Friday</v>
      </c>
      <c r="M4435" s="1" t="str">
        <f>TEXT(Sales[[#This Row],[Date and Time]],"mm")</f>
        <v>06</v>
      </c>
      <c r="N4435" s="10" t="str">
        <f>TEXT(Sales[[#This Row],[Date and Time]],"mmmm")</f>
        <v>June</v>
      </c>
    </row>
    <row r="4436" spans="1:14" x14ac:dyDescent="0.3">
      <c r="A4436" s="1" t="s">
        <v>7904</v>
      </c>
      <c r="B4436" s="2">
        <v>45495.636504629627</v>
      </c>
      <c r="C4436" s="1" t="s">
        <v>3276</v>
      </c>
      <c r="D4436" s="1" t="s">
        <v>373</v>
      </c>
      <c r="E4436" s="1" t="s">
        <v>3479</v>
      </c>
      <c r="F4436" s="1" t="s">
        <v>3467</v>
      </c>
      <c r="G4436" s="1">
        <v>803.78</v>
      </c>
      <c r="H4436" s="1">
        <v>9</v>
      </c>
      <c r="I4436" s="1">
        <f>Sales[[#This Row],[Selling Price]]*H4436</f>
        <v>7234.0199999999995</v>
      </c>
      <c r="J4436" s="1">
        <f>VLOOKUP(Sales[[#This Row],[Product ID]],Products[],4,0)</f>
        <v>736.41</v>
      </c>
      <c r="K4436" s="1">
        <f>Sales[[#This Row],[Total Sales]]-Sales[[#This Row],[Cost price]]</f>
        <v>6497.61</v>
      </c>
      <c r="L4436" s="1" t="str">
        <f>TEXT(Sales[[#This Row],[Date and Time]],"dddd")</f>
        <v>Monday</v>
      </c>
      <c r="M4436" s="1" t="str">
        <f>TEXT(Sales[[#This Row],[Date and Time]],"mm")</f>
        <v>07</v>
      </c>
      <c r="N4436" s="10" t="str">
        <f>TEXT(Sales[[#This Row],[Date and Time]],"mmmm")</f>
        <v>July</v>
      </c>
    </row>
    <row r="4437" spans="1:14" x14ac:dyDescent="0.3">
      <c r="A4437" s="1" t="s">
        <v>7905</v>
      </c>
      <c r="B4437" s="2">
        <v>45500.814027777778</v>
      </c>
      <c r="C4437" s="1" t="s">
        <v>3368</v>
      </c>
      <c r="D4437" s="1" t="s">
        <v>2834</v>
      </c>
      <c r="E4437" s="1" t="s">
        <v>3466</v>
      </c>
      <c r="F4437" s="1" t="s">
        <v>3467</v>
      </c>
      <c r="G4437" s="1">
        <v>871.19</v>
      </c>
      <c r="H4437" s="1">
        <v>7</v>
      </c>
      <c r="I4437" s="1">
        <f>Sales[[#This Row],[Selling Price]]*H4437</f>
        <v>6098.33</v>
      </c>
      <c r="J4437" s="1">
        <f>VLOOKUP(Sales[[#This Row],[Product ID]],Products[],4,0)</f>
        <v>197.58</v>
      </c>
      <c r="K4437" s="1">
        <f>Sales[[#This Row],[Total Sales]]-Sales[[#This Row],[Cost price]]</f>
        <v>5900.75</v>
      </c>
      <c r="L4437" s="1" t="str">
        <f>TEXT(Sales[[#This Row],[Date and Time]],"dddd")</f>
        <v>Saturday</v>
      </c>
      <c r="M4437" s="1" t="str">
        <f>TEXT(Sales[[#This Row],[Date and Time]],"mm")</f>
        <v>07</v>
      </c>
      <c r="N4437" s="10" t="str">
        <f>TEXT(Sales[[#This Row],[Date and Time]],"mmmm")</f>
        <v>July</v>
      </c>
    </row>
    <row r="4438" spans="1:14" x14ac:dyDescent="0.3">
      <c r="A4438" s="1" t="s">
        <v>7906</v>
      </c>
      <c r="B4438" s="2">
        <v>45574.460509259261</v>
      </c>
      <c r="C4438" s="1" t="s">
        <v>3438</v>
      </c>
      <c r="D4438" s="1" t="s">
        <v>911</v>
      </c>
      <c r="E4438" s="1" t="s">
        <v>3479</v>
      </c>
      <c r="F4438" s="1" t="s">
        <v>3469</v>
      </c>
      <c r="G4438" s="1">
        <v>1790.42</v>
      </c>
      <c r="H4438" s="1">
        <v>8</v>
      </c>
      <c r="I4438" s="1">
        <f>Sales[[#This Row],[Selling Price]]*H4438</f>
        <v>14323.36</v>
      </c>
      <c r="J4438" s="1">
        <f>VLOOKUP(Sales[[#This Row],[Product ID]],Products[],4,0)</f>
        <v>751.58</v>
      </c>
      <c r="K4438" s="1">
        <f>Sales[[#This Row],[Total Sales]]-Sales[[#This Row],[Cost price]]</f>
        <v>13571.78</v>
      </c>
      <c r="L4438" s="1" t="str">
        <f>TEXT(Sales[[#This Row],[Date and Time]],"dddd")</f>
        <v>Wednesday</v>
      </c>
      <c r="M4438" s="1" t="str">
        <f>TEXT(Sales[[#This Row],[Date and Time]],"mm")</f>
        <v>10</v>
      </c>
      <c r="N4438" s="10" t="str">
        <f>TEXT(Sales[[#This Row],[Date and Time]],"mmmm")</f>
        <v>October</v>
      </c>
    </row>
    <row r="4439" spans="1:14" x14ac:dyDescent="0.3">
      <c r="A4439" s="1" t="s">
        <v>7907</v>
      </c>
      <c r="B4439" s="2">
        <v>45561.393750000003</v>
      </c>
      <c r="C4439" s="1" t="s">
        <v>3442</v>
      </c>
      <c r="D4439" s="1" t="s">
        <v>2966</v>
      </c>
      <c r="E4439" s="1" t="s">
        <v>3461</v>
      </c>
      <c r="F4439" s="1" t="s">
        <v>3476</v>
      </c>
      <c r="G4439" s="1">
        <v>1804.59</v>
      </c>
      <c r="H4439" s="1">
        <v>4</v>
      </c>
      <c r="I4439" s="1">
        <f>Sales[[#This Row],[Selling Price]]*H4439</f>
        <v>7218.36</v>
      </c>
      <c r="J4439" s="1">
        <f>VLOOKUP(Sales[[#This Row],[Product ID]],Products[],4,0)</f>
        <v>532.16999999999996</v>
      </c>
      <c r="K4439" s="1">
        <f>Sales[[#This Row],[Total Sales]]-Sales[[#This Row],[Cost price]]</f>
        <v>6686.19</v>
      </c>
      <c r="L4439" s="1" t="str">
        <f>TEXT(Sales[[#This Row],[Date and Time]],"dddd")</f>
        <v>Thursday</v>
      </c>
      <c r="M4439" s="1" t="str">
        <f>TEXT(Sales[[#This Row],[Date and Time]],"mm")</f>
        <v>09</v>
      </c>
      <c r="N4439" s="10" t="str">
        <f>TEXT(Sales[[#This Row],[Date and Time]],"mmmm")</f>
        <v>September</v>
      </c>
    </row>
    <row r="4440" spans="1:14" x14ac:dyDescent="0.3">
      <c r="A4440" s="1" t="s">
        <v>7908</v>
      </c>
      <c r="B4440" s="2">
        <v>45342.796840277777</v>
      </c>
      <c r="C4440" s="1" t="s">
        <v>3392</v>
      </c>
      <c r="D4440" s="1" t="s">
        <v>2922</v>
      </c>
      <c r="E4440" s="1" t="s">
        <v>3479</v>
      </c>
      <c r="F4440" s="1" t="s">
        <v>3476</v>
      </c>
      <c r="G4440" s="1">
        <v>1174.6199999999999</v>
      </c>
      <c r="H4440" s="1">
        <v>4</v>
      </c>
      <c r="I4440" s="1">
        <f>Sales[[#This Row],[Selling Price]]*H4440</f>
        <v>4698.4799999999996</v>
      </c>
      <c r="J4440" s="1">
        <f>VLOOKUP(Sales[[#This Row],[Product ID]],Products[],4,0)</f>
        <v>699.64</v>
      </c>
      <c r="K4440" s="1">
        <f>Sales[[#This Row],[Total Sales]]-Sales[[#This Row],[Cost price]]</f>
        <v>3998.8399999999997</v>
      </c>
      <c r="L4440" s="1" t="str">
        <f>TEXT(Sales[[#This Row],[Date and Time]],"dddd")</f>
        <v>Tuesday</v>
      </c>
      <c r="M4440" s="1" t="str">
        <f>TEXT(Sales[[#This Row],[Date and Time]],"mm")</f>
        <v>02</v>
      </c>
      <c r="N4440" s="10" t="str">
        <f>TEXT(Sales[[#This Row],[Date and Time]],"mmmm")</f>
        <v>February</v>
      </c>
    </row>
    <row r="4441" spans="1:14" x14ac:dyDescent="0.3">
      <c r="A4441" s="1" t="s">
        <v>7909</v>
      </c>
      <c r="B4441" s="2">
        <v>45306.432881944442</v>
      </c>
      <c r="C4441" s="1" t="s">
        <v>3341</v>
      </c>
      <c r="D4441" s="1" t="s">
        <v>3139</v>
      </c>
      <c r="E4441" s="1" t="s">
        <v>3479</v>
      </c>
      <c r="F4441" s="1" t="s">
        <v>3476</v>
      </c>
      <c r="G4441" s="1">
        <v>596.6</v>
      </c>
      <c r="H4441" s="1">
        <v>7</v>
      </c>
      <c r="I4441" s="1">
        <f>Sales[[#This Row],[Selling Price]]*H4441</f>
        <v>4176.2</v>
      </c>
      <c r="J4441" s="1">
        <f>VLOOKUP(Sales[[#This Row],[Product ID]],Products[],4,0)</f>
        <v>77.61</v>
      </c>
      <c r="K4441" s="1">
        <f>Sales[[#This Row],[Total Sales]]-Sales[[#This Row],[Cost price]]</f>
        <v>4098.59</v>
      </c>
      <c r="L4441" s="1" t="str">
        <f>TEXT(Sales[[#This Row],[Date and Time]],"dddd")</f>
        <v>Monday</v>
      </c>
      <c r="M4441" s="1" t="str">
        <f>TEXT(Sales[[#This Row],[Date and Time]],"mm")</f>
        <v>01</v>
      </c>
      <c r="N4441" s="10" t="str">
        <f>TEXT(Sales[[#This Row],[Date and Time]],"mmmm")</f>
        <v>January</v>
      </c>
    </row>
    <row r="4442" spans="1:14" x14ac:dyDescent="0.3">
      <c r="A4442" s="1" t="s">
        <v>7910</v>
      </c>
      <c r="B4442" s="2">
        <v>45486.093182870369</v>
      </c>
      <c r="C4442" s="1" t="s">
        <v>3437</v>
      </c>
      <c r="D4442" s="1" t="s">
        <v>3124</v>
      </c>
      <c r="E4442" s="1" t="s">
        <v>3464</v>
      </c>
      <c r="F4442" s="1" t="s">
        <v>3467</v>
      </c>
      <c r="G4442" s="1">
        <v>553.24</v>
      </c>
      <c r="H4442" s="1">
        <v>5</v>
      </c>
      <c r="I4442" s="1">
        <f>Sales[[#This Row],[Selling Price]]*H4442</f>
        <v>2766.2</v>
      </c>
      <c r="J4442" s="1">
        <f>VLOOKUP(Sales[[#This Row],[Product ID]],Products[],4,0)</f>
        <v>986.68</v>
      </c>
      <c r="K4442" s="1">
        <f>Sales[[#This Row],[Total Sales]]-Sales[[#This Row],[Cost price]]</f>
        <v>1779.52</v>
      </c>
      <c r="L4442" s="1" t="str">
        <f>TEXT(Sales[[#This Row],[Date and Time]],"dddd")</f>
        <v>Saturday</v>
      </c>
      <c r="M4442" s="1" t="str">
        <f>TEXT(Sales[[#This Row],[Date and Time]],"mm")</f>
        <v>07</v>
      </c>
      <c r="N4442" s="10" t="str">
        <f>TEXT(Sales[[#This Row],[Date and Time]],"mmmm")</f>
        <v>July</v>
      </c>
    </row>
    <row r="4443" spans="1:14" x14ac:dyDescent="0.3">
      <c r="A4443" s="1" t="s">
        <v>7911</v>
      </c>
      <c r="B4443" s="2">
        <v>45375.62840277778</v>
      </c>
      <c r="C4443" s="1" t="s">
        <v>3336</v>
      </c>
      <c r="D4443" s="1" t="s">
        <v>2276</v>
      </c>
      <c r="E4443" s="1" t="s">
        <v>3466</v>
      </c>
      <c r="F4443" s="1" t="s">
        <v>3472</v>
      </c>
      <c r="G4443" s="1">
        <v>598.41</v>
      </c>
      <c r="H4443" s="1">
        <v>2</v>
      </c>
      <c r="I4443" s="1">
        <f>Sales[[#This Row],[Selling Price]]*H4443</f>
        <v>1196.82</v>
      </c>
      <c r="J4443" s="1">
        <f>VLOOKUP(Sales[[#This Row],[Product ID]],Products[],4,0)</f>
        <v>970.96</v>
      </c>
      <c r="K4443" s="1">
        <f>Sales[[#This Row],[Total Sales]]-Sales[[#This Row],[Cost price]]</f>
        <v>225.8599999999999</v>
      </c>
      <c r="L4443" s="1" t="str">
        <f>TEXT(Sales[[#This Row],[Date and Time]],"dddd")</f>
        <v>Sunday</v>
      </c>
      <c r="M4443" s="1" t="str">
        <f>TEXT(Sales[[#This Row],[Date and Time]],"mm")</f>
        <v>03</v>
      </c>
      <c r="N4443" s="10" t="str">
        <f>TEXT(Sales[[#This Row],[Date and Time]],"mmmm")</f>
        <v>March</v>
      </c>
    </row>
    <row r="4444" spans="1:14" x14ac:dyDescent="0.3">
      <c r="A4444" s="1" t="s">
        <v>7912</v>
      </c>
      <c r="B4444" s="2">
        <v>45567.302118055559</v>
      </c>
      <c r="C4444" s="1" t="s">
        <v>3304</v>
      </c>
      <c r="D4444" s="1" t="s">
        <v>2430</v>
      </c>
      <c r="E4444" s="1" t="s">
        <v>3461</v>
      </c>
      <c r="F4444" s="1" t="s">
        <v>3462</v>
      </c>
      <c r="G4444" s="1">
        <v>441.47</v>
      </c>
      <c r="H4444" s="1">
        <v>5</v>
      </c>
      <c r="I4444" s="1">
        <f>Sales[[#This Row],[Selling Price]]*H4444</f>
        <v>2207.3500000000004</v>
      </c>
      <c r="J4444" s="1">
        <f>VLOOKUP(Sales[[#This Row],[Product ID]],Products[],4,0)</f>
        <v>17.89</v>
      </c>
      <c r="K4444" s="1">
        <f>Sales[[#This Row],[Total Sales]]-Sales[[#This Row],[Cost price]]</f>
        <v>2189.4600000000005</v>
      </c>
      <c r="L4444" s="1" t="str">
        <f>TEXT(Sales[[#This Row],[Date and Time]],"dddd")</f>
        <v>Wednesday</v>
      </c>
      <c r="M4444" s="1" t="str">
        <f>TEXT(Sales[[#This Row],[Date and Time]],"mm")</f>
        <v>10</v>
      </c>
      <c r="N4444" s="10" t="str">
        <f>TEXT(Sales[[#This Row],[Date and Time]],"mmmm")</f>
        <v>October</v>
      </c>
    </row>
    <row r="4445" spans="1:14" x14ac:dyDescent="0.3">
      <c r="A4445" s="1" t="s">
        <v>7913</v>
      </c>
      <c r="B4445" s="2">
        <v>45591.205740740741</v>
      </c>
      <c r="C4445" s="1" t="s">
        <v>3430</v>
      </c>
      <c r="D4445" s="1" t="s">
        <v>302</v>
      </c>
      <c r="E4445" s="1" t="s">
        <v>3464</v>
      </c>
      <c r="F4445" s="1" t="s">
        <v>3467</v>
      </c>
      <c r="G4445" s="1">
        <v>567.85</v>
      </c>
      <c r="H4445" s="1">
        <v>10</v>
      </c>
      <c r="I4445" s="1">
        <f>Sales[[#This Row],[Selling Price]]*H4445</f>
        <v>5678.5</v>
      </c>
      <c r="J4445" s="1">
        <f>VLOOKUP(Sales[[#This Row],[Product ID]],Products[],4,0)</f>
        <v>102.73</v>
      </c>
      <c r="K4445" s="1">
        <f>Sales[[#This Row],[Total Sales]]-Sales[[#This Row],[Cost price]]</f>
        <v>5575.77</v>
      </c>
      <c r="L4445" s="1" t="str">
        <f>TEXT(Sales[[#This Row],[Date and Time]],"dddd")</f>
        <v>Saturday</v>
      </c>
      <c r="M4445" s="1" t="str">
        <f>TEXT(Sales[[#This Row],[Date and Time]],"mm")</f>
        <v>10</v>
      </c>
      <c r="N4445" s="10" t="str">
        <f>TEXT(Sales[[#This Row],[Date and Time]],"mmmm")</f>
        <v>October</v>
      </c>
    </row>
    <row r="4446" spans="1:14" x14ac:dyDescent="0.3">
      <c r="A4446" s="1" t="s">
        <v>7914</v>
      </c>
      <c r="B4446" s="2">
        <v>45346.839780092596</v>
      </c>
      <c r="C4446" s="1" t="s">
        <v>3356</v>
      </c>
      <c r="D4446" s="1" t="s">
        <v>3046</v>
      </c>
      <c r="E4446" s="1" t="s">
        <v>3466</v>
      </c>
      <c r="F4446" s="1" t="s">
        <v>3476</v>
      </c>
      <c r="G4446" s="1">
        <v>1896.67</v>
      </c>
      <c r="H4446" s="1">
        <v>1</v>
      </c>
      <c r="I4446" s="1">
        <f>Sales[[#This Row],[Selling Price]]*H4446</f>
        <v>1896.67</v>
      </c>
      <c r="J4446" s="1">
        <f>VLOOKUP(Sales[[#This Row],[Product ID]],Products[],4,0)</f>
        <v>310.20999999999998</v>
      </c>
      <c r="K4446" s="1">
        <f>Sales[[#This Row],[Total Sales]]-Sales[[#This Row],[Cost price]]</f>
        <v>1586.46</v>
      </c>
      <c r="L4446" s="1" t="str">
        <f>TEXT(Sales[[#This Row],[Date and Time]],"dddd")</f>
        <v>Saturday</v>
      </c>
      <c r="M4446" s="1" t="str">
        <f>TEXT(Sales[[#This Row],[Date and Time]],"mm")</f>
        <v>02</v>
      </c>
      <c r="N4446" s="10" t="str">
        <f>TEXT(Sales[[#This Row],[Date and Time]],"mmmm")</f>
        <v>February</v>
      </c>
    </row>
    <row r="4447" spans="1:14" x14ac:dyDescent="0.3">
      <c r="A4447" s="1" t="s">
        <v>7915</v>
      </c>
      <c r="B4447" s="2">
        <v>45355.659849537034</v>
      </c>
      <c r="C4447" s="1" t="s">
        <v>3271</v>
      </c>
      <c r="D4447" s="1" t="s">
        <v>2770</v>
      </c>
      <c r="E4447" s="1" t="s">
        <v>3479</v>
      </c>
      <c r="F4447" s="1" t="s">
        <v>3472</v>
      </c>
      <c r="G4447" s="1">
        <v>165.19</v>
      </c>
      <c r="H4447" s="1">
        <v>3</v>
      </c>
      <c r="I4447" s="1">
        <f>Sales[[#This Row],[Selling Price]]*H4447</f>
        <v>495.57</v>
      </c>
      <c r="J4447" s="1">
        <f>VLOOKUP(Sales[[#This Row],[Product ID]],Products[],4,0)</f>
        <v>493.17</v>
      </c>
      <c r="K4447" s="1">
        <f>Sales[[#This Row],[Total Sales]]-Sales[[#This Row],[Cost price]]</f>
        <v>2.3999999999999773</v>
      </c>
      <c r="L4447" s="1" t="str">
        <f>TEXT(Sales[[#This Row],[Date and Time]],"dddd")</f>
        <v>Monday</v>
      </c>
      <c r="M4447" s="1" t="str">
        <f>TEXT(Sales[[#This Row],[Date and Time]],"mm")</f>
        <v>03</v>
      </c>
      <c r="N4447" s="10" t="str">
        <f>TEXT(Sales[[#This Row],[Date and Time]],"mmmm")</f>
        <v>March</v>
      </c>
    </row>
    <row r="4448" spans="1:14" x14ac:dyDescent="0.3">
      <c r="A4448" s="1" t="s">
        <v>7916</v>
      </c>
      <c r="B4448" s="2">
        <v>45411.381226851852</v>
      </c>
      <c r="C4448" s="1" t="s">
        <v>3391</v>
      </c>
      <c r="D4448" s="1" t="s">
        <v>1201</v>
      </c>
      <c r="E4448" s="1" t="s">
        <v>3471</v>
      </c>
      <c r="F4448" s="1" t="s">
        <v>3476</v>
      </c>
      <c r="G4448" s="1">
        <v>1097.9100000000001</v>
      </c>
      <c r="H4448" s="1">
        <v>8</v>
      </c>
      <c r="I4448" s="1">
        <f>Sales[[#This Row],[Selling Price]]*H4448</f>
        <v>8783.2800000000007</v>
      </c>
      <c r="J4448" s="1">
        <f>VLOOKUP(Sales[[#This Row],[Product ID]],Products[],4,0)</f>
        <v>374.92</v>
      </c>
      <c r="K4448" s="1">
        <f>Sales[[#This Row],[Total Sales]]-Sales[[#This Row],[Cost price]]</f>
        <v>8408.36</v>
      </c>
      <c r="L4448" s="1" t="str">
        <f>TEXT(Sales[[#This Row],[Date and Time]],"dddd")</f>
        <v>Monday</v>
      </c>
      <c r="M4448" s="1" t="str">
        <f>TEXT(Sales[[#This Row],[Date and Time]],"mm")</f>
        <v>04</v>
      </c>
      <c r="N4448" s="10" t="str">
        <f>TEXT(Sales[[#This Row],[Date and Time]],"mmmm")</f>
        <v>April</v>
      </c>
    </row>
    <row r="4449" spans="1:14" x14ac:dyDescent="0.3">
      <c r="A4449" s="1" t="s">
        <v>7917</v>
      </c>
      <c r="B4449" s="2">
        <v>45310.012731481482</v>
      </c>
      <c r="C4449" s="1" t="s">
        <v>3387</v>
      </c>
      <c r="D4449" s="1" t="s">
        <v>2017</v>
      </c>
      <c r="E4449" s="1" t="s">
        <v>3466</v>
      </c>
      <c r="F4449" s="1" t="s">
        <v>3467</v>
      </c>
      <c r="G4449" s="1">
        <v>1150.75</v>
      </c>
      <c r="H4449" s="1">
        <v>9</v>
      </c>
      <c r="I4449" s="1">
        <f>Sales[[#This Row],[Selling Price]]*H4449</f>
        <v>10356.75</v>
      </c>
      <c r="J4449" s="1">
        <f>VLOOKUP(Sales[[#This Row],[Product ID]],Products[],4,0)</f>
        <v>162.74</v>
      </c>
      <c r="K4449" s="1">
        <f>Sales[[#This Row],[Total Sales]]-Sales[[#This Row],[Cost price]]</f>
        <v>10194.01</v>
      </c>
      <c r="L4449" s="1" t="str">
        <f>TEXT(Sales[[#This Row],[Date and Time]],"dddd")</f>
        <v>Friday</v>
      </c>
      <c r="M4449" s="1" t="str">
        <f>TEXT(Sales[[#This Row],[Date and Time]],"mm")</f>
        <v>01</v>
      </c>
      <c r="N4449" s="10" t="str">
        <f>TEXT(Sales[[#This Row],[Date and Time]],"mmmm")</f>
        <v>January</v>
      </c>
    </row>
    <row r="4450" spans="1:14" x14ac:dyDescent="0.3">
      <c r="A4450" s="1" t="s">
        <v>7918</v>
      </c>
      <c r="B4450" s="2">
        <v>45521.924814814818</v>
      </c>
      <c r="C4450" s="1" t="s">
        <v>3352</v>
      </c>
      <c r="D4450" s="1" t="s">
        <v>833</v>
      </c>
      <c r="E4450" s="1" t="s">
        <v>3464</v>
      </c>
      <c r="F4450" s="1" t="s">
        <v>3467</v>
      </c>
      <c r="G4450" s="1">
        <v>385.87</v>
      </c>
      <c r="H4450" s="1">
        <v>8</v>
      </c>
      <c r="I4450" s="1">
        <f>Sales[[#This Row],[Selling Price]]*H4450</f>
        <v>3086.96</v>
      </c>
      <c r="J4450" s="1">
        <f>VLOOKUP(Sales[[#This Row],[Product ID]],Products[],4,0)</f>
        <v>404.57</v>
      </c>
      <c r="K4450" s="1">
        <f>Sales[[#This Row],[Total Sales]]-Sales[[#This Row],[Cost price]]</f>
        <v>2682.39</v>
      </c>
      <c r="L4450" s="1" t="str">
        <f>TEXT(Sales[[#This Row],[Date and Time]],"dddd")</f>
        <v>Saturday</v>
      </c>
      <c r="M4450" s="1" t="str">
        <f>TEXT(Sales[[#This Row],[Date and Time]],"mm")</f>
        <v>08</v>
      </c>
      <c r="N4450" s="10" t="str">
        <f>TEXT(Sales[[#This Row],[Date and Time]],"mmmm")</f>
        <v>August</v>
      </c>
    </row>
    <row r="4451" spans="1:14" x14ac:dyDescent="0.3">
      <c r="A4451" s="1" t="s">
        <v>7919</v>
      </c>
      <c r="B4451" s="2">
        <v>45387.340011574073</v>
      </c>
      <c r="C4451" s="1" t="s">
        <v>3338</v>
      </c>
      <c r="D4451" s="1" t="s">
        <v>754</v>
      </c>
      <c r="E4451" s="1" t="s">
        <v>3461</v>
      </c>
      <c r="F4451" s="1" t="s">
        <v>3462</v>
      </c>
      <c r="G4451" s="1">
        <v>1643.96</v>
      </c>
      <c r="H4451" s="1">
        <v>1</v>
      </c>
      <c r="I4451" s="1">
        <f>Sales[[#This Row],[Selling Price]]*H4451</f>
        <v>1643.96</v>
      </c>
      <c r="J4451" s="1">
        <f>VLOOKUP(Sales[[#This Row],[Product ID]],Products[],4,0)</f>
        <v>15.69</v>
      </c>
      <c r="K4451" s="1">
        <f>Sales[[#This Row],[Total Sales]]-Sales[[#This Row],[Cost price]]</f>
        <v>1628.27</v>
      </c>
      <c r="L4451" s="1" t="str">
        <f>TEXT(Sales[[#This Row],[Date and Time]],"dddd")</f>
        <v>Friday</v>
      </c>
      <c r="M4451" s="1" t="str">
        <f>TEXT(Sales[[#This Row],[Date and Time]],"mm")</f>
        <v>04</v>
      </c>
      <c r="N4451" s="10" t="str">
        <f>TEXT(Sales[[#This Row],[Date and Time]],"mmmm")</f>
        <v>April</v>
      </c>
    </row>
    <row r="4452" spans="1:14" x14ac:dyDescent="0.3">
      <c r="A4452" s="1" t="s">
        <v>7920</v>
      </c>
      <c r="B4452" s="2">
        <v>45597.967673611114</v>
      </c>
      <c r="C4452" s="1" t="s">
        <v>3393</v>
      </c>
      <c r="D4452" s="1" t="s">
        <v>741</v>
      </c>
      <c r="E4452" s="1" t="s">
        <v>3461</v>
      </c>
      <c r="F4452" s="1" t="s">
        <v>3472</v>
      </c>
      <c r="G4452" s="1">
        <v>1159.29</v>
      </c>
      <c r="H4452" s="1">
        <v>5</v>
      </c>
      <c r="I4452" s="1">
        <f>Sales[[#This Row],[Selling Price]]*H4452</f>
        <v>5796.45</v>
      </c>
      <c r="J4452" s="1">
        <f>VLOOKUP(Sales[[#This Row],[Product ID]],Products[],4,0)</f>
        <v>368.41</v>
      </c>
      <c r="K4452" s="1">
        <f>Sales[[#This Row],[Total Sales]]-Sales[[#This Row],[Cost price]]</f>
        <v>5428.04</v>
      </c>
      <c r="L4452" s="1" t="str">
        <f>TEXT(Sales[[#This Row],[Date and Time]],"dddd")</f>
        <v>Friday</v>
      </c>
      <c r="M4452" s="1" t="str">
        <f>TEXT(Sales[[#This Row],[Date and Time]],"mm")</f>
        <v>11</v>
      </c>
      <c r="N4452" s="10" t="str">
        <f>TEXT(Sales[[#This Row],[Date and Time]],"mmmm")</f>
        <v>November</v>
      </c>
    </row>
    <row r="4453" spans="1:14" x14ac:dyDescent="0.3">
      <c r="A4453" s="1" t="s">
        <v>7921</v>
      </c>
      <c r="B4453" s="2">
        <v>45352.117604166669</v>
      </c>
      <c r="C4453" s="1" t="s">
        <v>3337</v>
      </c>
      <c r="D4453" s="1" t="s">
        <v>1500</v>
      </c>
      <c r="E4453" s="1" t="s">
        <v>3471</v>
      </c>
      <c r="F4453" s="1" t="s">
        <v>3462</v>
      </c>
      <c r="G4453" s="1">
        <v>883.75</v>
      </c>
      <c r="H4453" s="1">
        <v>2</v>
      </c>
      <c r="I4453" s="1">
        <f>Sales[[#This Row],[Selling Price]]*H4453</f>
        <v>1767.5</v>
      </c>
      <c r="J4453" s="1">
        <f>VLOOKUP(Sales[[#This Row],[Product ID]],Products[],4,0)</f>
        <v>899.57</v>
      </c>
      <c r="K4453" s="1">
        <f>Sales[[#This Row],[Total Sales]]-Sales[[#This Row],[Cost price]]</f>
        <v>867.93</v>
      </c>
      <c r="L4453" s="1" t="str">
        <f>TEXT(Sales[[#This Row],[Date and Time]],"dddd")</f>
        <v>Friday</v>
      </c>
      <c r="M4453" s="1" t="str">
        <f>TEXT(Sales[[#This Row],[Date and Time]],"mm")</f>
        <v>03</v>
      </c>
      <c r="N4453" s="10" t="str">
        <f>TEXT(Sales[[#This Row],[Date and Time]],"mmmm")</f>
        <v>March</v>
      </c>
    </row>
    <row r="4454" spans="1:14" x14ac:dyDescent="0.3">
      <c r="A4454" s="1" t="s">
        <v>7922</v>
      </c>
      <c r="B4454" s="2">
        <v>45338.793912037036</v>
      </c>
      <c r="C4454" s="1" t="s">
        <v>3322</v>
      </c>
      <c r="D4454" s="1" t="s">
        <v>1686</v>
      </c>
      <c r="E4454" s="1" t="s">
        <v>3471</v>
      </c>
      <c r="F4454" s="1" t="s">
        <v>3462</v>
      </c>
      <c r="G4454" s="1">
        <v>1706.07</v>
      </c>
      <c r="H4454" s="1">
        <v>8</v>
      </c>
      <c r="I4454" s="1">
        <f>Sales[[#This Row],[Selling Price]]*H4454</f>
        <v>13648.56</v>
      </c>
      <c r="J4454" s="1">
        <f>VLOOKUP(Sales[[#This Row],[Product ID]],Products[],4,0)</f>
        <v>35.22</v>
      </c>
      <c r="K4454" s="1">
        <f>Sales[[#This Row],[Total Sales]]-Sales[[#This Row],[Cost price]]</f>
        <v>13613.34</v>
      </c>
      <c r="L4454" s="1" t="str">
        <f>TEXT(Sales[[#This Row],[Date and Time]],"dddd")</f>
        <v>Friday</v>
      </c>
      <c r="M4454" s="1" t="str">
        <f>TEXT(Sales[[#This Row],[Date and Time]],"mm")</f>
        <v>02</v>
      </c>
      <c r="N4454" s="10" t="str">
        <f>TEXT(Sales[[#This Row],[Date and Time]],"mmmm")</f>
        <v>February</v>
      </c>
    </row>
    <row r="4455" spans="1:14" x14ac:dyDescent="0.3">
      <c r="A4455" s="1" t="s">
        <v>7923</v>
      </c>
      <c r="B4455" s="2">
        <v>45484.344467592593</v>
      </c>
      <c r="C4455" s="1" t="s">
        <v>3310</v>
      </c>
      <c r="D4455" s="1" t="s">
        <v>769</v>
      </c>
      <c r="E4455" s="1" t="s">
        <v>3479</v>
      </c>
      <c r="F4455" s="1" t="s">
        <v>3476</v>
      </c>
      <c r="G4455" s="1">
        <v>1484.7</v>
      </c>
      <c r="H4455" s="1">
        <v>6</v>
      </c>
      <c r="I4455" s="1">
        <f>Sales[[#This Row],[Selling Price]]*H4455</f>
        <v>8908.2000000000007</v>
      </c>
      <c r="J4455" s="1">
        <f>VLOOKUP(Sales[[#This Row],[Product ID]],Products[],4,0)</f>
        <v>297.7</v>
      </c>
      <c r="K4455" s="1">
        <f>Sales[[#This Row],[Total Sales]]-Sales[[#This Row],[Cost price]]</f>
        <v>8610.5</v>
      </c>
      <c r="L4455" s="1" t="str">
        <f>TEXT(Sales[[#This Row],[Date and Time]],"dddd")</f>
        <v>Thursday</v>
      </c>
      <c r="M4455" s="1" t="str">
        <f>TEXT(Sales[[#This Row],[Date and Time]],"mm")</f>
        <v>07</v>
      </c>
      <c r="N4455" s="10" t="str">
        <f>TEXT(Sales[[#This Row],[Date and Time]],"mmmm")</f>
        <v>July</v>
      </c>
    </row>
    <row r="4456" spans="1:14" x14ac:dyDescent="0.3">
      <c r="A4456" s="1" t="s">
        <v>7924</v>
      </c>
      <c r="B4456" s="2">
        <v>45395.050138888888</v>
      </c>
      <c r="C4456" s="1" t="s">
        <v>3296</v>
      </c>
      <c r="D4456" s="1" t="s">
        <v>2653</v>
      </c>
      <c r="E4456" s="1" t="s">
        <v>3466</v>
      </c>
      <c r="F4456" s="1" t="s">
        <v>3467</v>
      </c>
      <c r="G4456" s="1">
        <v>622.02</v>
      </c>
      <c r="H4456" s="1">
        <v>1</v>
      </c>
      <c r="I4456" s="1">
        <f>Sales[[#This Row],[Selling Price]]*H4456</f>
        <v>622.02</v>
      </c>
      <c r="J4456" s="1">
        <f>VLOOKUP(Sales[[#This Row],[Product ID]],Products[],4,0)</f>
        <v>587.24</v>
      </c>
      <c r="K4456" s="1">
        <f>Sales[[#This Row],[Total Sales]]-Sales[[#This Row],[Cost price]]</f>
        <v>34.779999999999973</v>
      </c>
      <c r="L4456" s="1" t="str">
        <f>TEXT(Sales[[#This Row],[Date and Time]],"dddd")</f>
        <v>Saturday</v>
      </c>
      <c r="M4456" s="1" t="str">
        <f>TEXT(Sales[[#This Row],[Date and Time]],"mm")</f>
        <v>04</v>
      </c>
      <c r="N4456" s="10" t="str">
        <f>TEXT(Sales[[#This Row],[Date and Time]],"mmmm")</f>
        <v>April</v>
      </c>
    </row>
    <row r="4457" spans="1:14" x14ac:dyDescent="0.3">
      <c r="A4457" s="1" t="s">
        <v>7925</v>
      </c>
      <c r="B4457" s="2">
        <v>45293.345856481479</v>
      </c>
      <c r="C4457" s="1" t="s">
        <v>3421</v>
      </c>
      <c r="D4457" s="1" t="s">
        <v>555</v>
      </c>
      <c r="E4457" s="1" t="s">
        <v>3466</v>
      </c>
      <c r="F4457" s="1" t="s">
        <v>3469</v>
      </c>
      <c r="G4457" s="1">
        <v>1632.86</v>
      </c>
      <c r="H4457" s="1">
        <v>2</v>
      </c>
      <c r="I4457" s="1">
        <f>Sales[[#This Row],[Selling Price]]*H4457</f>
        <v>3265.72</v>
      </c>
      <c r="J4457" s="1">
        <f>VLOOKUP(Sales[[#This Row],[Product ID]],Products[],4,0)</f>
        <v>407.18</v>
      </c>
      <c r="K4457" s="1">
        <f>Sales[[#This Row],[Total Sales]]-Sales[[#This Row],[Cost price]]</f>
        <v>2858.54</v>
      </c>
      <c r="L4457" s="1" t="str">
        <f>TEXT(Sales[[#This Row],[Date and Time]],"dddd")</f>
        <v>Tuesday</v>
      </c>
      <c r="M4457" s="1" t="str">
        <f>TEXT(Sales[[#This Row],[Date and Time]],"mm")</f>
        <v>01</v>
      </c>
      <c r="N4457" s="10" t="str">
        <f>TEXT(Sales[[#This Row],[Date and Time]],"mmmm")</f>
        <v>January</v>
      </c>
    </row>
    <row r="4458" spans="1:14" x14ac:dyDescent="0.3">
      <c r="A4458" s="1" t="s">
        <v>7926</v>
      </c>
      <c r="B4458" s="2">
        <v>45560.293113425927</v>
      </c>
      <c r="C4458" s="1" t="s">
        <v>3369</v>
      </c>
      <c r="D4458" s="1" t="s">
        <v>446</v>
      </c>
      <c r="E4458" s="1" t="s">
        <v>3479</v>
      </c>
      <c r="F4458" s="1" t="s">
        <v>3462</v>
      </c>
      <c r="G4458" s="1">
        <v>973.97</v>
      </c>
      <c r="H4458" s="1">
        <v>3</v>
      </c>
      <c r="I4458" s="1">
        <f>Sales[[#This Row],[Selling Price]]*H4458</f>
        <v>2921.91</v>
      </c>
      <c r="J4458" s="1">
        <f>VLOOKUP(Sales[[#This Row],[Product ID]],Products[],4,0)</f>
        <v>417.49</v>
      </c>
      <c r="K4458" s="1">
        <f>Sales[[#This Row],[Total Sales]]-Sales[[#This Row],[Cost price]]</f>
        <v>2504.42</v>
      </c>
      <c r="L4458" s="1" t="str">
        <f>TEXT(Sales[[#This Row],[Date and Time]],"dddd")</f>
        <v>Wednesday</v>
      </c>
      <c r="M4458" s="1" t="str">
        <f>TEXT(Sales[[#This Row],[Date and Time]],"mm")</f>
        <v>09</v>
      </c>
      <c r="N4458" s="10" t="str">
        <f>TEXT(Sales[[#This Row],[Date and Time]],"mmmm")</f>
        <v>September</v>
      </c>
    </row>
    <row r="4459" spans="1:14" x14ac:dyDescent="0.3">
      <c r="A4459" s="1" t="s">
        <v>7927</v>
      </c>
      <c r="B4459" s="2">
        <v>45375.413854166669</v>
      </c>
      <c r="C4459" s="1" t="s">
        <v>3338</v>
      </c>
      <c r="D4459" s="1" t="s">
        <v>3121</v>
      </c>
      <c r="E4459" s="1" t="s">
        <v>3464</v>
      </c>
      <c r="F4459" s="1" t="s">
        <v>3472</v>
      </c>
      <c r="G4459" s="1">
        <v>1119.92</v>
      </c>
      <c r="H4459" s="1">
        <v>6</v>
      </c>
      <c r="I4459" s="1">
        <f>Sales[[#This Row],[Selling Price]]*H4459</f>
        <v>6719.52</v>
      </c>
      <c r="J4459" s="1">
        <f>VLOOKUP(Sales[[#This Row],[Product ID]],Products[],4,0)</f>
        <v>15.69</v>
      </c>
      <c r="K4459" s="1">
        <f>Sales[[#This Row],[Total Sales]]-Sales[[#This Row],[Cost price]]</f>
        <v>6703.8300000000008</v>
      </c>
      <c r="L4459" s="1" t="str">
        <f>TEXT(Sales[[#This Row],[Date and Time]],"dddd")</f>
        <v>Sunday</v>
      </c>
      <c r="M4459" s="1" t="str">
        <f>TEXT(Sales[[#This Row],[Date and Time]],"mm")</f>
        <v>03</v>
      </c>
      <c r="N4459" s="10" t="str">
        <f>TEXT(Sales[[#This Row],[Date and Time]],"mmmm")</f>
        <v>March</v>
      </c>
    </row>
    <row r="4460" spans="1:14" x14ac:dyDescent="0.3">
      <c r="A4460" s="1" t="s">
        <v>7928</v>
      </c>
      <c r="B4460" s="2">
        <v>45424.893229166664</v>
      </c>
      <c r="C4460" s="1" t="s">
        <v>3401</v>
      </c>
      <c r="D4460" s="1" t="s">
        <v>2161</v>
      </c>
      <c r="E4460" s="1" t="s">
        <v>3464</v>
      </c>
      <c r="F4460" s="1" t="s">
        <v>3476</v>
      </c>
      <c r="G4460" s="1">
        <v>805.79</v>
      </c>
      <c r="H4460" s="1">
        <v>7</v>
      </c>
      <c r="I4460" s="1">
        <f>Sales[[#This Row],[Selling Price]]*H4460</f>
        <v>5640.53</v>
      </c>
      <c r="J4460" s="1">
        <f>VLOOKUP(Sales[[#This Row],[Product ID]],Products[],4,0)</f>
        <v>93.21</v>
      </c>
      <c r="K4460" s="1">
        <f>Sales[[#This Row],[Total Sales]]-Sales[[#This Row],[Cost price]]</f>
        <v>5547.32</v>
      </c>
      <c r="L4460" s="1" t="str">
        <f>TEXT(Sales[[#This Row],[Date and Time]],"dddd")</f>
        <v>Sunday</v>
      </c>
      <c r="M4460" s="1" t="str">
        <f>TEXT(Sales[[#This Row],[Date and Time]],"mm")</f>
        <v>05</v>
      </c>
      <c r="N4460" s="10" t="str">
        <f>TEXT(Sales[[#This Row],[Date and Time]],"mmmm")</f>
        <v>May</v>
      </c>
    </row>
    <row r="4461" spans="1:14" x14ac:dyDescent="0.3">
      <c r="A4461" s="1" t="s">
        <v>7929</v>
      </c>
      <c r="B4461" s="2">
        <v>45344.292800925927</v>
      </c>
      <c r="C4461" s="1" t="s">
        <v>3343</v>
      </c>
      <c r="D4461" s="1" t="s">
        <v>2470</v>
      </c>
      <c r="E4461" s="1" t="s">
        <v>3461</v>
      </c>
      <c r="F4461" s="1" t="s">
        <v>3462</v>
      </c>
      <c r="G4461" s="1">
        <v>702.65</v>
      </c>
      <c r="H4461" s="1">
        <v>5</v>
      </c>
      <c r="I4461" s="1">
        <f>Sales[[#This Row],[Selling Price]]*H4461</f>
        <v>3513.25</v>
      </c>
      <c r="J4461" s="1">
        <f>VLOOKUP(Sales[[#This Row],[Product ID]],Products[],4,0)</f>
        <v>105.91</v>
      </c>
      <c r="K4461" s="1">
        <f>Sales[[#This Row],[Total Sales]]-Sales[[#This Row],[Cost price]]</f>
        <v>3407.34</v>
      </c>
      <c r="L4461" s="1" t="str">
        <f>TEXT(Sales[[#This Row],[Date and Time]],"dddd")</f>
        <v>Thursday</v>
      </c>
      <c r="M4461" s="1" t="str">
        <f>TEXT(Sales[[#This Row],[Date and Time]],"mm")</f>
        <v>02</v>
      </c>
      <c r="N4461" s="10" t="str">
        <f>TEXT(Sales[[#This Row],[Date and Time]],"mmmm")</f>
        <v>February</v>
      </c>
    </row>
    <row r="4462" spans="1:14" x14ac:dyDescent="0.3">
      <c r="A4462" s="1" t="s">
        <v>7930</v>
      </c>
      <c r="B4462" s="2">
        <v>45414.061689814815</v>
      </c>
      <c r="C4462" s="1" t="s">
        <v>3313</v>
      </c>
      <c r="D4462" s="1" t="s">
        <v>331</v>
      </c>
      <c r="E4462" s="1" t="s">
        <v>3466</v>
      </c>
      <c r="F4462" s="1" t="s">
        <v>3472</v>
      </c>
      <c r="G4462" s="1">
        <v>411.99</v>
      </c>
      <c r="H4462" s="1">
        <v>6</v>
      </c>
      <c r="I4462" s="1">
        <f>Sales[[#This Row],[Selling Price]]*H4462</f>
        <v>2471.94</v>
      </c>
      <c r="J4462" s="1">
        <f>VLOOKUP(Sales[[#This Row],[Product ID]],Products[],4,0)</f>
        <v>778.48</v>
      </c>
      <c r="K4462" s="1">
        <f>Sales[[#This Row],[Total Sales]]-Sales[[#This Row],[Cost price]]</f>
        <v>1693.46</v>
      </c>
      <c r="L4462" s="1" t="str">
        <f>TEXT(Sales[[#This Row],[Date and Time]],"dddd")</f>
        <v>Thursday</v>
      </c>
      <c r="M4462" s="1" t="str">
        <f>TEXT(Sales[[#This Row],[Date and Time]],"mm")</f>
        <v>05</v>
      </c>
      <c r="N4462" s="10" t="str">
        <f>TEXT(Sales[[#This Row],[Date and Time]],"mmmm")</f>
        <v>May</v>
      </c>
    </row>
    <row r="4463" spans="1:14" x14ac:dyDescent="0.3">
      <c r="A4463" s="1" t="s">
        <v>7931</v>
      </c>
      <c r="B4463" s="2">
        <v>45364.252893518518</v>
      </c>
      <c r="C4463" s="1" t="s">
        <v>3371</v>
      </c>
      <c r="D4463" s="1" t="s">
        <v>71</v>
      </c>
      <c r="E4463" s="1" t="s">
        <v>3461</v>
      </c>
      <c r="F4463" s="1" t="s">
        <v>3476</v>
      </c>
      <c r="G4463" s="1">
        <v>678.51</v>
      </c>
      <c r="H4463" s="1">
        <v>4</v>
      </c>
      <c r="I4463" s="1">
        <f>Sales[[#This Row],[Selling Price]]*H4463</f>
        <v>2714.04</v>
      </c>
      <c r="J4463" s="1">
        <f>VLOOKUP(Sales[[#This Row],[Product ID]],Products[],4,0)</f>
        <v>370.52</v>
      </c>
      <c r="K4463" s="1">
        <f>Sales[[#This Row],[Total Sales]]-Sales[[#This Row],[Cost price]]</f>
        <v>2343.52</v>
      </c>
      <c r="L4463" s="1" t="str">
        <f>TEXT(Sales[[#This Row],[Date and Time]],"dddd")</f>
        <v>Wednesday</v>
      </c>
      <c r="M4463" s="1" t="str">
        <f>TEXT(Sales[[#This Row],[Date and Time]],"mm")</f>
        <v>03</v>
      </c>
      <c r="N4463" s="10" t="str">
        <f>TEXT(Sales[[#This Row],[Date and Time]],"mmmm")</f>
        <v>March</v>
      </c>
    </row>
    <row r="4464" spans="1:14" x14ac:dyDescent="0.3">
      <c r="A4464" s="1" t="s">
        <v>7932</v>
      </c>
      <c r="B4464" s="2">
        <v>45574.50990740741</v>
      </c>
      <c r="C4464" s="1" t="s">
        <v>3427</v>
      </c>
      <c r="D4464" s="1" t="s">
        <v>2943</v>
      </c>
      <c r="E4464" s="1" t="s">
        <v>3461</v>
      </c>
      <c r="F4464" s="1" t="s">
        <v>3472</v>
      </c>
      <c r="G4464" s="1">
        <v>404.74</v>
      </c>
      <c r="H4464" s="1">
        <v>3</v>
      </c>
      <c r="I4464" s="1">
        <f>Sales[[#This Row],[Selling Price]]*H4464</f>
        <v>1214.22</v>
      </c>
      <c r="J4464" s="1">
        <f>VLOOKUP(Sales[[#This Row],[Product ID]],Products[],4,0)</f>
        <v>348.26</v>
      </c>
      <c r="K4464" s="1">
        <f>Sales[[#This Row],[Total Sales]]-Sales[[#This Row],[Cost price]]</f>
        <v>865.96</v>
      </c>
      <c r="L4464" s="1" t="str">
        <f>TEXT(Sales[[#This Row],[Date and Time]],"dddd")</f>
        <v>Wednesday</v>
      </c>
      <c r="M4464" s="1" t="str">
        <f>TEXT(Sales[[#This Row],[Date and Time]],"mm")</f>
        <v>10</v>
      </c>
      <c r="N4464" s="10" t="str">
        <f>TEXT(Sales[[#This Row],[Date and Time]],"mmmm")</f>
        <v>October</v>
      </c>
    </row>
    <row r="4465" spans="1:14" x14ac:dyDescent="0.3">
      <c r="A4465" s="1" t="s">
        <v>7933</v>
      </c>
      <c r="B4465" s="2">
        <v>45486.353900462964</v>
      </c>
      <c r="C4465" s="1" t="s">
        <v>3311</v>
      </c>
      <c r="D4465" s="1" t="s">
        <v>2662</v>
      </c>
      <c r="E4465" s="1" t="s">
        <v>3471</v>
      </c>
      <c r="F4465" s="1" t="s">
        <v>3462</v>
      </c>
      <c r="G4465" s="1">
        <v>1273.93</v>
      </c>
      <c r="H4465" s="1">
        <v>9</v>
      </c>
      <c r="I4465" s="1">
        <f>Sales[[#This Row],[Selling Price]]*H4465</f>
        <v>11465.37</v>
      </c>
      <c r="J4465" s="1">
        <f>VLOOKUP(Sales[[#This Row],[Product ID]],Products[],4,0)</f>
        <v>961.88</v>
      </c>
      <c r="K4465" s="1">
        <f>Sales[[#This Row],[Total Sales]]-Sales[[#This Row],[Cost price]]</f>
        <v>10503.490000000002</v>
      </c>
      <c r="L4465" s="1" t="str">
        <f>TEXT(Sales[[#This Row],[Date and Time]],"dddd")</f>
        <v>Saturday</v>
      </c>
      <c r="M4465" s="1" t="str">
        <f>TEXT(Sales[[#This Row],[Date and Time]],"mm")</f>
        <v>07</v>
      </c>
      <c r="N4465" s="10" t="str">
        <f>TEXT(Sales[[#This Row],[Date and Time]],"mmmm")</f>
        <v>July</v>
      </c>
    </row>
    <row r="4466" spans="1:14" x14ac:dyDescent="0.3">
      <c r="A4466" s="1" t="s">
        <v>7934</v>
      </c>
      <c r="B4466" s="2">
        <v>45512.127314814818</v>
      </c>
      <c r="C4466" s="1" t="s">
        <v>3354</v>
      </c>
      <c r="D4466" s="1" t="s">
        <v>1413</v>
      </c>
      <c r="E4466" s="1" t="s">
        <v>3479</v>
      </c>
      <c r="F4466" s="1" t="s">
        <v>3462</v>
      </c>
      <c r="G4466" s="1">
        <v>1645.91</v>
      </c>
      <c r="H4466" s="1">
        <v>2</v>
      </c>
      <c r="I4466" s="1">
        <f>Sales[[#This Row],[Selling Price]]*H4466</f>
        <v>3291.82</v>
      </c>
      <c r="J4466" s="1">
        <f>VLOOKUP(Sales[[#This Row],[Product ID]],Products[],4,0)</f>
        <v>294.83</v>
      </c>
      <c r="K4466" s="1">
        <f>Sales[[#This Row],[Total Sales]]-Sales[[#This Row],[Cost price]]</f>
        <v>2996.9900000000002</v>
      </c>
      <c r="L4466" s="1" t="str">
        <f>TEXT(Sales[[#This Row],[Date and Time]],"dddd")</f>
        <v>Thursday</v>
      </c>
      <c r="M4466" s="1" t="str">
        <f>TEXT(Sales[[#This Row],[Date and Time]],"mm")</f>
        <v>08</v>
      </c>
      <c r="N4466" s="10" t="str">
        <f>TEXT(Sales[[#This Row],[Date and Time]],"mmmm")</f>
        <v>August</v>
      </c>
    </row>
    <row r="4467" spans="1:14" x14ac:dyDescent="0.3">
      <c r="A4467" s="1" t="s">
        <v>7935</v>
      </c>
      <c r="B4467" s="2">
        <v>45432.07539351852</v>
      </c>
      <c r="C4467" s="1" t="s">
        <v>3426</v>
      </c>
      <c r="D4467" s="1" t="s">
        <v>1413</v>
      </c>
      <c r="E4467" s="1" t="s">
        <v>3471</v>
      </c>
      <c r="F4467" s="1" t="s">
        <v>3467</v>
      </c>
      <c r="G4467" s="1">
        <v>1734.22</v>
      </c>
      <c r="H4467" s="1">
        <v>7</v>
      </c>
      <c r="I4467" s="1">
        <f>Sales[[#This Row],[Selling Price]]*H4467</f>
        <v>12139.54</v>
      </c>
      <c r="J4467" s="1">
        <f>VLOOKUP(Sales[[#This Row],[Product ID]],Products[],4,0)</f>
        <v>18.7</v>
      </c>
      <c r="K4467" s="1">
        <f>Sales[[#This Row],[Total Sales]]-Sales[[#This Row],[Cost price]]</f>
        <v>12120.84</v>
      </c>
      <c r="L4467" s="1" t="str">
        <f>TEXT(Sales[[#This Row],[Date and Time]],"dddd")</f>
        <v>Monday</v>
      </c>
      <c r="M4467" s="1" t="str">
        <f>TEXT(Sales[[#This Row],[Date and Time]],"mm")</f>
        <v>05</v>
      </c>
      <c r="N4467" s="10" t="str">
        <f>TEXT(Sales[[#This Row],[Date and Time]],"mmmm")</f>
        <v>May</v>
      </c>
    </row>
    <row r="4468" spans="1:14" x14ac:dyDescent="0.3">
      <c r="A4468" s="1" t="s">
        <v>7936</v>
      </c>
      <c r="B4468" s="2">
        <v>45557.073344907411</v>
      </c>
      <c r="C4468" s="1" t="s">
        <v>3435</v>
      </c>
      <c r="D4468" s="1" t="s">
        <v>1121</v>
      </c>
      <c r="E4468" s="1" t="s">
        <v>3471</v>
      </c>
      <c r="F4468" s="1" t="s">
        <v>3476</v>
      </c>
      <c r="G4468" s="1">
        <v>1935.1</v>
      </c>
      <c r="H4468" s="1">
        <v>8</v>
      </c>
      <c r="I4468" s="1">
        <f>Sales[[#This Row],[Selling Price]]*H4468</f>
        <v>15480.8</v>
      </c>
      <c r="J4468" s="1">
        <f>VLOOKUP(Sales[[#This Row],[Product ID]],Products[],4,0)</f>
        <v>316.27</v>
      </c>
      <c r="K4468" s="1">
        <f>Sales[[#This Row],[Total Sales]]-Sales[[#This Row],[Cost price]]</f>
        <v>15164.529999999999</v>
      </c>
      <c r="L4468" s="1" t="str">
        <f>TEXT(Sales[[#This Row],[Date and Time]],"dddd")</f>
        <v>Sunday</v>
      </c>
      <c r="M4468" s="1" t="str">
        <f>TEXT(Sales[[#This Row],[Date and Time]],"mm")</f>
        <v>09</v>
      </c>
      <c r="N4468" s="10" t="str">
        <f>TEXT(Sales[[#This Row],[Date and Time]],"mmmm")</f>
        <v>September</v>
      </c>
    </row>
    <row r="4469" spans="1:14" x14ac:dyDescent="0.3">
      <c r="A4469" s="1" t="s">
        <v>7937</v>
      </c>
      <c r="B4469" s="2">
        <v>45527.478379629632</v>
      </c>
      <c r="C4469" s="1" t="s">
        <v>3243</v>
      </c>
      <c r="D4469" s="1" t="s">
        <v>2620</v>
      </c>
      <c r="E4469" s="1" t="s">
        <v>3479</v>
      </c>
      <c r="F4469" s="1" t="s">
        <v>3469</v>
      </c>
      <c r="G4469" s="1">
        <v>427.44</v>
      </c>
      <c r="H4469" s="1">
        <v>4</v>
      </c>
      <c r="I4469" s="1">
        <f>Sales[[#This Row],[Selling Price]]*H4469</f>
        <v>1709.76</v>
      </c>
      <c r="J4469" s="1">
        <f>VLOOKUP(Sales[[#This Row],[Product ID]],Products[],4,0)</f>
        <v>132.38999999999999</v>
      </c>
      <c r="K4469" s="1">
        <f>Sales[[#This Row],[Total Sales]]-Sales[[#This Row],[Cost price]]</f>
        <v>1577.37</v>
      </c>
      <c r="L4469" s="1" t="str">
        <f>TEXT(Sales[[#This Row],[Date and Time]],"dddd")</f>
        <v>Friday</v>
      </c>
      <c r="M4469" s="1" t="str">
        <f>TEXT(Sales[[#This Row],[Date and Time]],"mm")</f>
        <v>08</v>
      </c>
      <c r="N4469" s="10" t="str">
        <f>TEXT(Sales[[#This Row],[Date and Time]],"mmmm")</f>
        <v>August</v>
      </c>
    </row>
    <row r="4470" spans="1:14" x14ac:dyDescent="0.3">
      <c r="A4470" s="1" t="s">
        <v>7938</v>
      </c>
      <c r="B4470" s="2">
        <v>45421.352314814816</v>
      </c>
      <c r="C4470" s="1" t="s">
        <v>3393</v>
      </c>
      <c r="D4470" s="1" t="s">
        <v>1099</v>
      </c>
      <c r="E4470" s="1" t="s">
        <v>3466</v>
      </c>
      <c r="F4470" s="1" t="s">
        <v>3476</v>
      </c>
      <c r="G4470" s="1">
        <v>913.46</v>
      </c>
      <c r="H4470" s="1">
        <v>6</v>
      </c>
      <c r="I4470" s="1">
        <f>Sales[[#This Row],[Selling Price]]*H4470</f>
        <v>5480.76</v>
      </c>
      <c r="J4470" s="1">
        <f>VLOOKUP(Sales[[#This Row],[Product ID]],Products[],4,0)</f>
        <v>368.41</v>
      </c>
      <c r="K4470" s="1">
        <f>Sales[[#This Row],[Total Sales]]-Sales[[#This Row],[Cost price]]</f>
        <v>5112.3500000000004</v>
      </c>
      <c r="L4470" s="1" t="str">
        <f>TEXT(Sales[[#This Row],[Date and Time]],"dddd")</f>
        <v>Thursday</v>
      </c>
      <c r="M4470" s="1" t="str">
        <f>TEXT(Sales[[#This Row],[Date and Time]],"mm")</f>
        <v>05</v>
      </c>
      <c r="N4470" s="10" t="str">
        <f>TEXT(Sales[[#This Row],[Date and Time]],"mmmm")</f>
        <v>May</v>
      </c>
    </row>
    <row r="4471" spans="1:14" x14ac:dyDescent="0.3">
      <c r="A4471" s="1" t="s">
        <v>7939</v>
      </c>
      <c r="B4471" s="2">
        <v>45569.431851851848</v>
      </c>
      <c r="C4471" s="1" t="s">
        <v>3441</v>
      </c>
      <c r="D4471" s="1" t="s">
        <v>1856</v>
      </c>
      <c r="E4471" s="1" t="s">
        <v>3461</v>
      </c>
      <c r="F4471" s="1" t="s">
        <v>3469</v>
      </c>
      <c r="G4471" s="1">
        <v>1566.54</v>
      </c>
      <c r="H4471" s="1">
        <v>5</v>
      </c>
      <c r="I4471" s="1">
        <f>Sales[[#This Row],[Selling Price]]*H4471</f>
        <v>7832.7</v>
      </c>
      <c r="J4471" s="1">
        <f>VLOOKUP(Sales[[#This Row],[Product ID]],Products[],4,0)</f>
        <v>325.48</v>
      </c>
      <c r="K4471" s="1">
        <f>Sales[[#This Row],[Total Sales]]-Sales[[#This Row],[Cost price]]</f>
        <v>7507.2199999999993</v>
      </c>
      <c r="L4471" s="1" t="str">
        <f>TEXT(Sales[[#This Row],[Date and Time]],"dddd")</f>
        <v>Friday</v>
      </c>
      <c r="M4471" s="1" t="str">
        <f>TEXT(Sales[[#This Row],[Date and Time]],"mm")</f>
        <v>10</v>
      </c>
      <c r="N4471" s="10" t="str">
        <f>TEXT(Sales[[#This Row],[Date and Time]],"mmmm")</f>
        <v>October</v>
      </c>
    </row>
    <row r="4472" spans="1:14" x14ac:dyDescent="0.3">
      <c r="A4472" s="1" t="s">
        <v>7940</v>
      </c>
      <c r="B4472" s="2">
        <v>45505.584432870368</v>
      </c>
      <c r="C4472" s="1" t="s">
        <v>3255</v>
      </c>
      <c r="D4472" s="1" t="s">
        <v>1939</v>
      </c>
      <c r="E4472" s="1" t="s">
        <v>3471</v>
      </c>
      <c r="F4472" s="1" t="s">
        <v>3476</v>
      </c>
      <c r="G4472" s="1">
        <v>1484.01</v>
      </c>
      <c r="H4472" s="1">
        <v>8</v>
      </c>
      <c r="I4472" s="1">
        <f>Sales[[#This Row],[Selling Price]]*H4472</f>
        <v>11872.08</v>
      </c>
      <c r="J4472" s="1">
        <f>VLOOKUP(Sales[[#This Row],[Product ID]],Products[],4,0)</f>
        <v>973.48</v>
      </c>
      <c r="K4472" s="1">
        <f>Sales[[#This Row],[Total Sales]]-Sales[[#This Row],[Cost price]]</f>
        <v>10898.6</v>
      </c>
      <c r="L4472" s="1" t="str">
        <f>TEXT(Sales[[#This Row],[Date and Time]],"dddd")</f>
        <v>Thursday</v>
      </c>
      <c r="M4472" s="1" t="str">
        <f>TEXT(Sales[[#This Row],[Date and Time]],"mm")</f>
        <v>08</v>
      </c>
      <c r="N4472" s="10" t="str">
        <f>TEXT(Sales[[#This Row],[Date and Time]],"mmmm")</f>
        <v>August</v>
      </c>
    </row>
    <row r="4473" spans="1:14" x14ac:dyDescent="0.3">
      <c r="A4473" s="1" t="s">
        <v>7941</v>
      </c>
      <c r="B4473" s="2">
        <v>45514.386053240742</v>
      </c>
      <c r="C4473" s="1" t="s">
        <v>3264</v>
      </c>
      <c r="D4473" s="1" t="s">
        <v>798</v>
      </c>
      <c r="E4473" s="1" t="s">
        <v>3479</v>
      </c>
      <c r="F4473" s="1" t="s">
        <v>3462</v>
      </c>
      <c r="G4473" s="1">
        <v>1298.75</v>
      </c>
      <c r="H4473" s="1">
        <v>3</v>
      </c>
      <c r="I4473" s="1">
        <f>Sales[[#This Row],[Selling Price]]*H4473</f>
        <v>3896.25</v>
      </c>
      <c r="J4473" s="1">
        <f>VLOOKUP(Sales[[#This Row],[Product ID]],Products[],4,0)</f>
        <v>249.12</v>
      </c>
      <c r="K4473" s="1">
        <f>Sales[[#This Row],[Total Sales]]-Sales[[#This Row],[Cost price]]</f>
        <v>3647.13</v>
      </c>
      <c r="L4473" s="1" t="str">
        <f>TEXT(Sales[[#This Row],[Date and Time]],"dddd")</f>
        <v>Saturday</v>
      </c>
      <c r="M4473" s="1" t="str">
        <f>TEXT(Sales[[#This Row],[Date and Time]],"mm")</f>
        <v>08</v>
      </c>
      <c r="N4473" s="10" t="str">
        <f>TEXT(Sales[[#This Row],[Date and Time]],"mmmm")</f>
        <v>August</v>
      </c>
    </row>
    <row r="4474" spans="1:14" x14ac:dyDescent="0.3">
      <c r="A4474" s="1" t="s">
        <v>7942</v>
      </c>
      <c r="B4474" s="2">
        <v>45505.015763888892</v>
      </c>
      <c r="C4474" s="1" t="s">
        <v>3390</v>
      </c>
      <c r="D4474" s="1" t="s">
        <v>1869</v>
      </c>
      <c r="E4474" s="1" t="s">
        <v>3471</v>
      </c>
      <c r="F4474" s="1" t="s">
        <v>3476</v>
      </c>
      <c r="G4474" s="1">
        <v>174.62</v>
      </c>
      <c r="H4474" s="1">
        <v>5</v>
      </c>
      <c r="I4474" s="1">
        <f>Sales[[#This Row],[Selling Price]]*H4474</f>
        <v>873.1</v>
      </c>
      <c r="J4474" s="1">
        <f>VLOOKUP(Sales[[#This Row],[Product ID]],Products[],4,0)</f>
        <v>612.41999999999996</v>
      </c>
      <c r="K4474" s="1">
        <f>Sales[[#This Row],[Total Sales]]-Sales[[#This Row],[Cost price]]</f>
        <v>260.68000000000006</v>
      </c>
      <c r="L4474" s="1" t="str">
        <f>TEXT(Sales[[#This Row],[Date and Time]],"dddd")</f>
        <v>Thursday</v>
      </c>
      <c r="M4474" s="1" t="str">
        <f>TEXT(Sales[[#This Row],[Date and Time]],"mm")</f>
        <v>08</v>
      </c>
      <c r="N4474" s="10" t="str">
        <f>TEXT(Sales[[#This Row],[Date and Time]],"mmmm")</f>
        <v>August</v>
      </c>
    </row>
    <row r="4475" spans="1:14" x14ac:dyDescent="0.3">
      <c r="A4475" s="1" t="s">
        <v>7943</v>
      </c>
      <c r="B4475" s="2">
        <v>45488.911712962959</v>
      </c>
      <c r="C4475" s="1" t="s">
        <v>3400</v>
      </c>
      <c r="D4475" s="1" t="s">
        <v>878</v>
      </c>
      <c r="E4475" s="1" t="s">
        <v>3461</v>
      </c>
      <c r="F4475" s="1" t="s">
        <v>3472</v>
      </c>
      <c r="G4475" s="1">
        <v>1397.67</v>
      </c>
      <c r="H4475" s="1">
        <v>9</v>
      </c>
      <c r="I4475" s="1">
        <f>Sales[[#This Row],[Selling Price]]*H4475</f>
        <v>12579.03</v>
      </c>
      <c r="J4475" s="1">
        <f>VLOOKUP(Sales[[#This Row],[Product ID]],Products[],4,0)</f>
        <v>257.93</v>
      </c>
      <c r="K4475" s="1">
        <f>Sales[[#This Row],[Total Sales]]-Sales[[#This Row],[Cost price]]</f>
        <v>12321.1</v>
      </c>
      <c r="L4475" s="1" t="str">
        <f>TEXT(Sales[[#This Row],[Date and Time]],"dddd")</f>
        <v>Monday</v>
      </c>
      <c r="M4475" s="1" t="str">
        <f>TEXT(Sales[[#This Row],[Date and Time]],"mm")</f>
        <v>07</v>
      </c>
      <c r="N4475" s="10" t="str">
        <f>TEXT(Sales[[#This Row],[Date and Time]],"mmmm")</f>
        <v>July</v>
      </c>
    </row>
    <row r="4476" spans="1:14" x14ac:dyDescent="0.3">
      <c r="A4476" s="1" t="s">
        <v>7944</v>
      </c>
      <c r="B4476" s="2">
        <v>45486.869791666664</v>
      </c>
      <c r="C4476" s="1" t="s">
        <v>3239</v>
      </c>
      <c r="D4476" s="1" t="s">
        <v>110</v>
      </c>
      <c r="E4476" s="1" t="s">
        <v>3461</v>
      </c>
      <c r="F4476" s="1" t="s">
        <v>3472</v>
      </c>
      <c r="G4476" s="1">
        <v>83.85</v>
      </c>
      <c r="H4476" s="1">
        <v>1</v>
      </c>
      <c r="I4476" s="1">
        <f>Sales[[#This Row],[Selling Price]]*H4476</f>
        <v>83.85</v>
      </c>
      <c r="J4476" s="1">
        <f>VLOOKUP(Sales[[#This Row],[Product ID]],Products[],4,0)</f>
        <v>438.5</v>
      </c>
      <c r="K4476" s="1">
        <f>Sales[[#This Row],[Total Sales]]-Sales[[#This Row],[Cost price]]</f>
        <v>-354.65</v>
      </c>
      <c r="L4476" s="1" t="str">
        <f>TEXT(Sales[[#This Row],[Date and Time]],"dddd")</f>
        <v>Saturday</v>
      </c>
      <c r="M4476" s="1" t="str">
        <f>TEXT(Sales[[#This Row],[Date and Time]],"mm")</f>
        <v>07</v>
      </c>
      <c r="N4476" s="10" t="str">
        <f>TEXT(Sales[[#This Row],[Date and Time]],"mmmm")</f>
        <v>July</v>
      </c>
    </row>
    <row r="4477" spans="1:14" x14ac:dyDescent="0.3">
      <c r="A4477" s="1" t="s">
        <v>7945</v>
      </c>
      <c r="B4477" s="2">
        <v>45451.692986111113</v>
      </c>
      <c r="C4477" s="1" t="s">
        <v>3392</v>
      </c>
      <c r="D4477" s="1" t="s">
        <v>2720</v>
      </c>
      <c r="E4477" s="1" t="s">
        <v>3466</v>
      </c>
      <c r="F4477" s="1" t="s">
        <v>3469</v>
      </c>
      <c r="G4477" s="1">
        <v>1241.51</v>
      </c>
      <c r="H4477" s="1">
        <v>7</v>
      </c>
      <c r="I4477" s="1">
        <f>Sales[[#This Row],[Selling Price]]*H4477</f>
        <v>8690.57</v>
      </c>
      <c r="J4477" s="1">
        <f>VLOOKUP(Sales[[#This Row],[Product ID]],Products[],4,0)</f>
        <v>699.64</v>
      </c>
      <c r="K4477" s="1">
        <f>Sales[[#This Row],[Total Sales]]-Sales[[#This Row],[Cost price]]</f>
        <v>7990.9299999999994</v>
      </c>
      <c r="L4477" s="1" t="str">
        <f>TEXT(Sales[[#This Row],[Date and Time]],"dddd")</f>
        <v>Saturday</v>
      </c>
      <c r="M4477" s="1" t="str">
        <f>TEXT(Sales[[#This Row],[Date and Time]],"mm")</f>
        <v>06</v>
      </c>
      <c r="N4477" s="10" t="str">
        <f>TEXT(Sales[[#This Row],[Date and Time]],"mmmm")</f>
        <v>June</v>
      </c>
    </row>
    <row r="4478" spans="1:14" x14ac:dyDescent="0.3">
      <c r="A4478" s="1" t="s">
        <v>7946</v>
      </c>
      <c r="B4478" s="2">
        <v>45523.224027777775</v>
      </c>
      <c r="C4478" s="1" t="s">
        <v>3297</v>
      </c>
      <c r="D4478" s="1" t="s">
        <v>741</v>
      </c>
      <c r="E4478" s="1" t="s">
        <v>3466</v>
      </c>
      <c r="F4478" s="1" t="s">
        <v>3467</v>
      </c>
      <c r="G4478" s="1">
        <v>423.04</v>
      </c>
      <c r="H4478" s="1">
        <v>5</v>
      </c>
      <c r="I4478" s="1">
        <f>Sales[[#This Row],[Selling Price]]*H4478</f>
        <v>2115.2000000000003</v>
      </c>
      <c r="J4478" s="1">
        <f>VLOOKUP(Sales[[#This Row],[Product ID]],Products[],4,0)</f>
        <v>821.78</v>
      </c>
      <c r="K4478" s="1">
        <f>Sales[[#This Row],[Total Sales]]-Sales[[#This Row],[Cost price]]</f>
        <v>1293.4200000000003</v>
      </c>
      <c r="L4478" s="1" t="str">
        <f>TEXT(Sales[[#This Row],[Date and Time]],"dddd")</f>
        <v>Monday</v>
      </c>
      <c r="M4478" s="1" t="str">
        <f>TEXT(Sales[[#This Row],[Date and Time]],"mm")</f>
        <v>08</v>
      </c>
      <c r="N4478" s="10" t="str">
        <f>TEXT(Sales[[#This Row],[Date and Time]],"mmmm")</f>
        <v>August</v>
      </c>
    </row>
    <row r="4479" spans="1:14" x14ac:dyDescent="0.3">
      <c r="A4479" s="1" t="s">
        <v>7947</v>
      </c>
      <c r="B4479" s="2">
        <v>45397.115127314813</v>
      </c>
      <c r="C4479" s="1" t="s">
        <v>3448</v>
      </c>
      <c r="D4479" s="1" t="s">
        <v>537</v>
      </c>
      <c r="E4479" s="1" t="s">
        <v>3479</v>
      </c>
      <c r="F4479" s="1" t="s">
        <v>3472</v>
      </c>
      <c r="G4479" s="1">
        <v>390.02</v>
      </c>
      <c r="H4479" s="1">
        <v>9</v>
      </c>
      <c r="I4479" s="1">
        <f>Sales[[#This Row],[Selling Price]]*H4479</f>
        <v>3510.18</v>
      </c>
      <c r="J4479" s="1">
        <f>VLOOKUP(Sales[[#This Row],[Product ID]],Products[],4,0)</f>
        <v>955.51</v>
      </c>
      <c r="K4479" s="1">
        <f>Sales[[#This Row],[Total Sales]]-Sales[[#This Row],[Cost price]]</f>
        <v>2554.67</v>
      </c>
      <c r="L4479" s="1" t="str">
        <f>TEXT(Sales[[#This Row],[Date and Time]],"dddd")</f>
        <v>Monday</v>
      </c>
      <c r="M4479" s="1" t="str">
        <f>TEXT(Sales[[#This Row],[Date and Time]],"mm")</f>
        <v>04</v>
      </c>
      <c r="N4479" s="10" t="str">
        <f>TEXT(Sales[[#This Row],[Date and Time]],"mmmm")</f>
        <v>April</v>
      </c>
    </row>
    <row r="4480" spans="1:14" x14ac:dyDescent="0.3">
      <c r="A4480" s="1" t="s">
        <v>7948</v>
      </c>
      <c r="B4480" s="2">
        <v>45302.888993055552</v>
      </c>
      <c r="C4480" s="1" t="s">
        <v>3300</v>
      </c>
      <c r="D4480" s="1" t="s">
        <v>479</v>
      </c>
      <c r="E4480" s="1" t="s">
        <v>3466</v>
      </c>
      <c r="F4480" s="1" t="s">
        <v>3467</v>
      </c>
      <c r="G4480" s="1">
        <v>1968.26</v>
      </c>
      <c r="H4480" s="1">
        <v>7</v>
      </c>
      <c r="I4480" s="1">
        <f>Sales[[#This Row],[Selling Price]]*H4480</f>
        <v>13777.82</v>
      </c>
      <c r="J4480" s="1">
        <f>VLOOKUP(Sales[[#This Row],[Product ID]],Products[],4,0)</f>
        <v>762.05</v>
      </c>
      <c r="K4480" s="1">
        <f>Sales[[#This Row],[Total Sales]]-Sales[[#This Row],[Cost price]]</f>
        <v>13015.77</v>
      </c>
      <c r="L4480" s="1" t="str">
        <f>TEXT(Sales[[#This Row],[Date and Time]],"dddd")</f>
        <v>Thursday</v>
      </c>
      <c r="M4480" s="1" t="str">
        <f>TEXT(Sales[[#This Row],[Date and Time]],"mm")</f>
        <v>01</v>
      </c>
      <c r="N4480" s="10" t="str">
        <f>TEXT(Sales[[#This Row],[Date and Time]],"mmmm")</f>
        <v>January</v>
      </c>
    </row>
    <row r="4481" spans="1:14" x14ac:dyDescent="0.3">
      <c r="A4481" s="1" t="s">
        <v>7949</v>
      </c>
      <c r="B4481" s="2">
        <v>45340.989120370374</v>
      </c>
      <c r="C4481" s="1" t="s">
        <v>3316</v>
      </c>
      <c r="D4481" s="1" t="s">
        <v>884</v>
      </c>
      <c r="E4481" s="1" t="s">
        <v>3464</v>
      </c>
      <c r="F4481" s="1" t="s">
        <v>3469</v>
      </c>
      <c r="G4481" s="1">
        <v>1604.01</v>
      </c>
      <c r="H4481" s="1">
        <v>3</v>
      </c>
      <c r="I4481" s="1">
        <f>Sales[[#This Row],[Selling Price]]*H4481</f>
        <v>4812.03</v>
      </c>
      <c r="J4481" s="1">
        <f>VLOOKUP(Sales[[#This Row],[Product ID]],Products[],4,0)</f>
        <v>974.22</v>
      </c>
      <c r="K4481" s="1">
        <f>Sales[[#This Row],[Total Sales]]-Sales[[#This Row],[Cost price]]</f>
        <v>3837.8099999999995</v>
      </c>
      <c r="L4481" s="1" t="str">
        <f>TEXT(Sales[[#This Row],[Date and Time]],"dddd")</f>
        <v>Sunday</v>
      </c>
      <c r="M4481" s="1" t="str">
        <f>TEXT(Sales[[#This Row],[Date and Time]],"mm")</f>
        <v>02</v>
      </c>
      <c r="N4481" s="10" t="str">
        <f>TEXT(Sales[[#This Row],[Date and Time]],"mmmm")</f>
        <v>February</v>
      </c>
    </row>
    <row r="4482" spans="1:14" x14ac:dyDescent="0.3">
      <c r="A4482" s="1" t="s">
        <v>7950</v>
      </c>
      <c r="B4482" s="2">
        <v>45540.910960648151</v>
      </c>
      <c r="C4482" s="1" t="s">
        <v>3397</v>
      </c>
      <c r="D4482" s="1" t="s">
        <v>2922</v>
      </c>
      <c r="E4482" s="1" t="s">
        <v>3471</v>
      </c>
      <c r="F4482" s="1" t="s">
        <v>3476</v>
      </c>
      <c r="G4482" s="1">
        <v>1750.57</v>
      </c>
      <c r="H4482" s="1">
        <v>1</v>
      </c>
      <c r="I4482" s="1">
        <f>Sales[[#This Row],[Selling Price]]*H4482</f>
        <v>1750.57</v>
      </c>
      <c r="J4482" s="1">
        <f>VLOOKUP(Sales[[#This Row],[Product ID]],Products[],4,0)</f>
        <v>369.73</v>
      </c>
      <c r="K4482" s="1">
        <f>Sales[[#This Row],[Total Sales]]-Sales[[#This Row],[Cost price]]</f>
        <v>1380.84</v>
      </c>
      <c r="L4482" s="1" t="str">
        <f>TEXT(Sales[[#This Row],[Date and Time]],"dddd")</f>
        <v>Thursday</v>
      </c>
      <c r="M4482" s="1" t="str">
        <f>TEXT(Sales[[#This Row],[Date and Time]],"mm")</f>
        <v>09</v>
      </c>
      <c r="N4482" s="10" t="str">
        <f>TEXT(Sales[[#This Row],[Date and Time]],"mmmm")</f>
        <v>September</v>
      </c>
    </row>
    <row r="4483" spans="1:14" x14ac:dyDescent="0.3">
      <c r="A4483" s="1" t="s">
        <v>7951</v>
      </c>
      <c r="B4483" s="2">
        <v>45588.408090277779</v>
      </c>
      <c r="C4483" s="1" t="s">
        <v>3422</v>
      </c>
      <c r="D4483" s="1" t="s">
        <v>925</v>
      </c>
      <c r="E4483" s="1" t="s">
        <v>3466</v>
      </c>
      <c r="F4483" s="1" t="s">
        <v>3472</v>
      </c>
      <c r="G4483" s="1">
        <v>953.25</v>
      </c>
      <c r="H4483" s="1">
        <v>3</v>
      </c>
      <c r="I4483" s="1">
        <f>Sales[[#This Row],[Selling Price]]*H4483</f>
        <v>2859.75</v>
      </c>
      <c r="J4483" s="1">
        <f>VLOOKUP(Sales[[#This Row],[Product ID]],Products[],4,0)</f>
        <v>772.45</v>
      </c>
      <c r="K4483" s="1">
        <f>Sales[[#This Row],[Total Sales]]-Sales[[#This Row],[Cost price]]</f>
        <v>2087.3000000000002</v>
      </c>
      <c r="L4483" s="1" t="str">
        <f>TEXT(Sales[[#This Row],[Date and Time]],"dddd")</f>
        <v>Wednesday</v>
      </c>
      <c r="M4483" s="1" t="str">
        <f>TEXT(Sales[[#This Row],[Date and Time]],"mm")</f>
        <v>10</v>
      </c>
      <c r="N4483" s="10" t="str">
        <f>TEXT(Sales[[#This Row],[Date and Time]],"mmmm")</f>
        <v>October</v>
      </c>
    </row>
    <row r="4484" spans="1:14" x14ac:dyDescent="0.3">
      <c r="A4484" s="1" t="s">
        <v>7952</v>
      </c>
      <c r="B4484" s="2">
        <v>45521.913622685184</v>
      </c>
      <c r="C4484" s="1" t="s">
        <v>3316</v>
      </c>
      <c r="D4484" s="1" t="s">
        <v>2984</v>
      </c>
      <c r="E4484" s="1" t="s">
        <v>3466</v>
      </c>
      <c r="F4484" s="1" t="s">
        <v>3472</v>
      </c>
      <c r="G4484" s="1">
        <v>1306.8599999999999</v>
      </c>
      <c r="H4484" s="1">
        <v>10</v>
      </c>
      <c r="I4484" s="1">
        <f>Sales[[#This Row],[Selling Price]]*H4484</f>
        <v>13068.599999999999</v>
      </c>
      <c r="J4484" s="1">
        <f>VLOOKUP(Sales[[#This Row],[Product ID]],Products[],4,0)</f>
        <v>974.22</v>
      </c>
      <c r="K4484" s="1">
        <f>Sales[[#This Row],[Total Sales]]-Sales[[#This Row],[Cost price]]</f>
        <v>12094.38</v>
      </c>
      <c r="L4484" s="1" t="str">
        <f>TEXT(Sales[[#This Row],[Date and Time]],"dddd")</f>
        <v>Saturday</v>
      </c>
      <c r="M4484" s="1" t="str">
        <f>TEXT(Sales[[#This Row],[Date and Time]],"mm")</f>
        <v>08</v>
      </c>
      <c r="N4484" s="10" t="str">
        <f>TEXT(Sales[[#This Row],[Date and Time]],"mmmm")</f>
        <v>August</v>
      </c>
    </row>
    <row r="4485" spans="1:14" x14ac:dyDescent="0.3">
      <c r="A4485" s="1" t="s">
        <v>7953</v>
      </c>
      <c r="B4485" s="2">
        <v>45427.589756944442</v>
      </c>
      <c r="C4485" s="1" t="s">
        <v>3376</v>
      </c>
      <c r="D4485" s="1" t="s">
        <v>1065</v>
      </c>
      <c r="E4485" s="1" t="s">
        <v>3471</v>
      </c>
      <c r="F4485" s="1" t="s">
        <v>3467</v>
      </c>
      <c r="G4485" s="1">
        <v>1929.44</v>
      </c>
      <c r="H4485" s="1">
        <v>6</v>
      </c>
      <c r="I4485" s="1">
        <f>Sales[[#This Row],[Selling Price]]*H4485</f>
        <v>11576.64</v>
      </c>
      <c r="J4485" s="1">
        <f>VLOOKUP(Sales[[#This Row],[Product ID]],Products[],4,0)</f>
        <v>372.5</v>
      </c>
      <c r="K4485" s="1">
        <f>Sales[[#This Row],[Total Sales]]-Sales[[#This Row],[Cost price]]</f>
        <v>11204.14</v>
      </c>
      <c r="L4485" s="1" t="str">
        <f>TEXT(Sales[[#This Row],[Date and Time]],"dddd")</f>
        <v>Wednesday</v>
      </c>
      <c r="M4485" s="1" t="str">
        <f>TEXT(Sales[[#This Row],[Date and Time]],"mm")</f>
        <v>05</v>
      </c>
      <c r="N4485" s="10" t="str">
        <f>TEXT(Sales[[#This Row],[Date and Time]],"mmmm")</f>
        <v>May</v>
      </c>
    </row>
    <row r="4486" spans="1:14" x14ac:dyDescent="0.3">
      <c r="A4486" s="1" t="s">
        <v>7954</v>
      </c>
      <c r="B4486" s="2">
        <v>45570.370682870373</v>
      </c>
      <c r="C4486" s="1" t="s">
        <v>3331</v>
      </c>
      <c r="D4486" s="1" t="s">
        <v>861</v>
      </c>
      <c r="E4486" s="1" t="s">
        <v>3471</v>
      </c>
      <c r="F4486" s="1" t="s">
        <v>3462</v>
      </c>
      <c r="G4486" s="1">
        <v>1528.17</v>
      </c>
      <c r="H4486" s="1">
        <v>9</v>
      </c>
      <c r="I4486" s="1">
        <f>Sales[[#This Row],[Selling Price]]*H4486</f>
        <v>13753.53</v>
      </c>
      <c r="J4486" s="1">
        <f>VLOOKUP(Sales[[#This Row],[Product ID]],Products[],4,0)</f>
        <v>799.06</v>
      </c>
      <c r="K4486" s="1">
        <f>Sales[[#This Row],[Total Sales]]-Sales[[#This Row],[Cost price]]</f>
        <v>12954.470000000001</v>
      </c>
      <c r="L4486" s="1" t="str">
        <f>TEXT(Sales[[#This Row],[Date and Time]],"dddd")</f>
        <v>Saturday</v>
      </c>
      <c r="M4486" s="1" t="str">
        <f>TEXT(Sales[[#This Row],[Date and Time]],"mm")</f>
        <v>10</v>
      </c>
      <c r="N4486" s="10" t="str">
        <f>TEXT(Sales[[#This Row],[Date and Time]],"mmmm")</f>
        <v>October</v>
      </c>
    </row>
    <row r="4487" spans="1:14" x14ac:dyDescent="0.3">
      <c r="A4487" s="1" t="s">
        <v>7955</v>
      </c>
      <c r="B4487" s="2">
        <v>45327.778275462966</v>
      </c>
      <c r="C4487" s="1" t="s">
        <v>3417</v>
      </c>
      <c r="D4487" s="1" t="s">
        <v>2880</v>
      </c>
      <c r="E4487" s="1" t="s">
        <v>3466</v>
      </c>
      <c r="F4487" s="1" t="s">
        <v>3469</v>
      </c>
      <c r="G4487" s="1">
        <v>919.59</v>
      </c>
      <c r="H4487" s="1">
        <v>2</v>
      </c>
      <c r="I4487" s="1">
        <f>Sales[[#This Row],[Selling Price]]*H4487</f>
        <v>1839.18</v>
      </c>
      <c r="J4487" s="1">
        <f>VLOOKUP(Sales[[#This Row],[Product ID]],Products[],4,0)</f>
        <v>648.5</v>
      </c>
      <c r="K4487" s="1">
        <f>Sales[[#This Row],[Total Sales]]-Sales[[#This Row],[Cost price]]</f>
        <v>1190.68</v>
      </c>
      <c r="L4487" s="1" t="str">
        <f>TEXT(Sales[[#This Row],[Date and Time]],"dddd")</f>
        <v>Monday</v>
      </c>
      <c r="M4487" s="1" t="str">
        <f>TEXT(Sales[[#This Row],[Date and Time]],"mm")</f>
        <v>02</v>
      </c>
      <c r="N4487" s="10" t="str">
        <f>TEXT(Sales[[#This Row],[Date and Time]],"mmmm")</f>
        <v>February</v>
      </c>
    </row>
    <row r="4488" spans="1:14" x14ac:dyDescent="0.3">
      <c r="A4488" s="1" t="s">
        <v>7956</v>
      </c>
      <c r="B4488" s="2">
        <v>45412.670868055553</v>
      </c>
      <c r="C4488" s="1" t="s">
        <v>3337</v>
      </c>
      <c r="D4488" s="1" t="s">
        <v>1578</v>
      </c>
      <c r="E4488" s="1" t="s">
        <v>3479</v>
      </c>
      <c r="F4488" s="1" t="s">
        <v>3476</v>
      </c>
      <c r="G4488" s="1">
        <v>1950.56</v>
      </c>
      <c r="H4488" s="1">
        <v>1</v>
      </c>
      <c r="I4488" s="1">
        <f>Sales[[#This Row],[Selling Price]]*H4488</f>
        <v>1950.56</v>
      </c>
      <c r="J4488" s="1">
        <f>VLOOKUP(Sales[[#This Row],[Product ID]],Products[],4,0)</f>
        <v>899.57</v>
      </c>
      <c r="K4488" s="1">
        <f>Sales[[#This Row],[Total Sales]]-Sales[[#This Row],[Cost price]]</f>
        <v>1050.9899999999998</v>
      </c>
      <c r="L4488" s="1" t="str">
        <f>TEXT(Sales[[#This Row],[Date and Time]],"dddd")</f>
        <v>Tuesday</v>
      </c>
      <c r="M4488" s="1" t="str">
        <f>TEXT(Sales[[#This Row],[Date and Time]],"mm")</f>
        <v>04</v>
      </c>
      <c r="N4488" s="10" t="str">
        <f>TEXT(Sales[[#This Row],[Date and Time]],"mmmm")</f>
        <v>April</v>
      </c>
    </row>
    <row r="4489" spans="1:14" x14ac:dyDescent="0.3">
      <c r="A4489" s="1" t="s">
        <v>7957</v>
      </c>
      <c r="B4489" s="2">
        <v>45502.584618055553</v>
      </c>
      <c r="C4489" s="1" t="s">
        <v>3386</v>
      </c>
      <c r="D4489" s="1" t="s">
        <v>461</v>
      </c>
      <c r="E4489" s="1" t="s">
        <v>3464</v>
      </c>
      <c r="F4489" s="1" t="s">
        <v>3472</v>
      </c>
      <c r="G4489" s="1">
        <v>1889.72</v>
      </c>
      <c r="H4489" s="1">
        <v>4</v>
      </c>
      <c r="I4489" s="1">
        <f>Sales[[#This Row],[Selling Price]]*H4489</f>
        <v>7558.88</v>
      </c>
      <c r="J4489" s="1">
        <f>VLOOKUP(Sales[[#This Row],[Product ID]],Products[],4,0)</f>
        <v>751.27</v>
      </c>
      <c r="K4489" s="1">
        <f>Sales[[#This Row],[Total Sales]]-Sales[[#This Row],[Cost price]]</f>
        <v>6807.6100000000006</v>
      </c>
      <c r="L4489" s="1" t="str">
        <f>TEXT(Sales[[#This Row],[Date and Time]],"dddd")</f>
        <v>Monday</v>
      </c>
      <c r="M4489" s="1" t="str">
        <f>TEXT(Sales[[#This Row],[Date and Time]],"mm")</f>
        <v>07</v>
      </c>
      <c r="N4489" s="10" t="str">
        <f>TEXT(Sales[[#This Row],[Date and Time]],"mmmm")</f>
        <v>July</v>
      </c>
    </row>
    <row r="4490" spans="1:14" x14ac:dyDescent="0.3">
      <c r="A4490" s="1" t="s">
        <v>7958</v>
      </c>
      <c r="B4490" s="2">
        <v>45353.640150462961</v>
      </c>
      <c r="C4490" s="1" t="s">
        <v>3415</v>
      </c>
      <c r="D4490" s="1" t="s">
        <v>2532</v>
      </c>
      <c r="E4490" s="1" t="s">
        <v>3471</v>
      </c>
      <c r="F4490" s="1" t="s">
        <v>3476</v>
      </c>
      <c r="G4490" s="1">
        <v>1977.94</v>
      </c>
      <c r="H4490" s="1">
        <v>10</v>
      </c>
      <c r="I4490" s="1">
        <f>Sales[[#This Row],[Selling Price]]*H4490</f>
        <v>19779.400000000001</v>
      </c>
      <c r="J4490" s="1">
        <f>VLOOKUP(Sales[[#This Row],[Product ID]],Products[],4,0)</f>
        <v>109.48</v>
      </c>
      <c r="K4490" s="1">
        <f>Sales[[#This Row],[Total Sales]]-Sales[[#This Row],[Cost price]]</f>
        <v>19669.920000000002</v>
      </c>
      <c r="L4490" s="1" t="str">
        <f>TEXT(Sales[[#This Row],[Date and Time]],"dddd")</f>
        <v>Saturday</v>
      </c>
      <c r="M4490" s="1" t="str">
        <f>TEXT(Sales[[#This Row],[Date and Time]],"mm")</f>
        <v>03</v>
      </c>
      <c r="N4490" s="10" t="str">
        <f>TEXT(Sales[[#This Row],[Date and Time]],"mmmm")</f>
        <v>March</v>
      </c>
    </row>
    <row r="4491" spans="1:14" x14ac:dyDescent="0.3">
      <c r="A4491" s="1" t="s">
        <v>7959</v>
      </c>
      <c r="B4491" s="2">
        <v>45608.195798611108</v>
      </c>
      <c r="C4491" s="1" t="s">
        <v>3259</v>
      </c>
      <c r="D4491" s="1" t="s">
        <v>2586</v>
      </c>
      <c r="E4491" s="1" t="s">
        <v>3466</v>
      </c>
      <c r="F4491" s="1" t="s">
        <v>3476</v>
      </c>
      <c r="G4491" s="1">
        <v>884.47</v>
      </c>
      <c r="H4491" s="1">
        <v>9</v>
      </c>
      <c r="I4491" s="1">
        <f>Sales[[#This Row],[Selling Price]]*H4491</f>
        <v>7960.2300000000005</v>
      </c>
      <c r="J4491" s="1">
        <f>VLOOKUP(Sales[[#This Row],[Product ID]],Products[],4,0)</f>
        <v>211.71</v>
      </c>
      <c r="K4491" s="1">
        <f>Sales[[#This Row],[Total Sales]]-Sales[[#This Row],[Cost price]]</f>
        <v>7748.52</v>
      </c>
      <c r="L4491" s="1" t="str">
        <f>TEXT(Sales[[#This Row],[Date and Time]],"dddd")</f>
        <v>Tuesday</v>
      </c>
      <c r="M4491" s="1" t="str">
        <f>TEXT(Sales[[#This Row],[Date and Time]],"mm")</f>
        <v>11</v>
      </c>
      <c r="N4491" s="10" t="str">
        <f>TEXT(Sales[[#This Row],[Date and Time]],"mmmm")</f>
        <v>November</v>
      </c>
    </row>
    <row r="4492" spans="1:14" x14ac:dyDescent="0.3">
      <c r="A4492" s="1" t="s">
        <v>7960</v>
      </c>
      <c r="B4492" s="2">
        <v>45328.682662037034</v>
      </c>
      <c r="C4492" s="1" t="s">
        <v>3390</v>
      </c>
      <c r="D4492" s="1" t="s">
        <v>1467</v>
      </c>
      <c r="E4492" s="1" t="s">
        <v>3464</v>
      </c>
      <c r="F4492" s="1" t="s">
        <v>3467</v>
      </c>
      <c r="G4492" s="1">
        <v>1370.44</v>
      </c>
      <c r="H4492" s="1">
        <v>10</v>
      </c>
      <c r="I4492" s="1">
        <f>Sales[[#This Row],[Selling Price]]*H4492</f>
        <v>13704.400000000001</v>
      </c>
      <c r="J4492" s="1">
        <f>VLOOKUP(Sales[[#This Row],[Product ID]],Products[],4,0)</f>
        <v>612.41999999999996</v>
      </c>
      <c r="K4492" s="1">
        <f>Sales[[#This Row],[Total Sales]]-Sales[[#This Row],[Cost price]]</f>
        <v>13091.980000000001</v>
      </c>
      <c r="L4492" s="1" t="str">
        <f>TEXT(Sales[[#This Row],[Date and Time]],"dddd")</f>
        <v>Tuesday</v>
      </c>
      <c r="M4492" s="1" t="str">
        <f>TEXT(Sales[[#This Row],[Date and Time]],"mm")</f>
        <v>02</v>
      </c>
      <c r="N4492" s="10" t="str">
        <f>TEXT(Sales[[#This Row],[Date and Time]],"mmmm")</f>
        <v>February</v>
      </c>
    </row>
    <row r="4493" spans="1:14" x14ac:dyDescent="0.3">
      <c r="A4493" s="1" t="s">
        <v>7961</v>
      </c>
      <c r="B4493" s="2">
        <v>45406.847013888888</v>
      </c>
      <c r="C4493" s="1" t="s">
        <v>3429</v>
      </c>
      <c r="D4493" s="1" t="s">
        <v>1220</v>
      </c>
      <c r="E4493" s="1" t="s">
        <v>3464</v>
      </c>
      <c r="F4493" s="1" t="s">
        <v>3462</v>
      </c>
      <c r="G4493" s="1">
        <v>1939.5</v>
      </c>
      <c r="H4493" s="1">
        <v>8</v>
      </c>
      <c r="I4493" s="1">
        <f>Sales[[#This Row],[Selling Price]]*H4493</f>
        <v>15516</v>
      </c>
      <c r="J4493" s="1">
        <f>VLOOKUP(Sales[[#This Row],[Product ID]],Products[],4,0)</f>
        <v>653.88</v>
      </c>
      <c r="K4493" s="1">
        <f>Sales[[#This Row],[Total Sales]]-Sales[[#This Row],[Cost price]]</f>
        <v>14862.12</v>
      </c>
      <c r="L4493" s="1" t="str">
        <f>TEXT(Sales[[#This Row],[Date and Time]],"dddd")</f>
        <v>Wednesday</v>
      </c>
      <c r="M4493" s="1" t="str">
        <f>TEXT(Sales[[#This Row],[Date and Time]],"mm")</f>
        <v>04</v>
      </c>
      <c r="N4493" s="10" t="str">
        <f>TEXT(Sales[[#This Row],[Date and Time]],"mmmm")</f>
        <v>April</v>
      </c>
    </row>
    <row r="4494" spans="1:14" x14ac:dyDescent="0.3">
      <c r="A4494" s="1" t="s">
        <v>7962</v>
      </c>
      <c r="B4494" s="2">
        <v>45544.302337962959</v>
      </c>
      <c r="C4494" s="1" t="s">
        <v>3237</v>
      </c>
      <c r="D4494" s="1" t="s">
        <v>523</v>
      </c>
      <c r="E4494" s="1" t="s">
        <v>3464</v>
      </c>
      <c r="F4494" s="1" t="s">
        <v>3476</v>
      </c>
      <c r="G4494" s="1">
        <v>1846.6</v>
      </c>
      <c r="H4494" s="1">
        <v>3</v>
      </c>
      <c r="I4494" s="1">
        <f>Sales[[#This Row],[Selling Price]]*H4494</f>
        <v>5539.7999999999993</v>
      </c>
      <c r="J4494" s="1">
        <f>VLOOKUP(Sales[[#This Row],[Product ID]],Products[],4,0)</f>
        <v>481</v>
      </c>
      <c r="K4494" s="1">
        <f>Sales[[#This Row],[Total Sales]]-Sales[[#This Row],[Cost price]]</f>
        <v>5058.7999999999993</v>
      </c>
      <c r="L4494" s="1" t="str">
        <f>TEXT(Sales[[#This Row],[Date and Time]],"dddd")</f>
        <v>Monday</v>
      </c>
      <c r="M4494" s="1" t="str">
        <f>TEXT(Sales[[#This Row],[Date and Time]],"mm")</f>
        <v>09</v>
      </c>
      <c r="N4494" s="10" t="str">
        <f>TEXT(Sales[[#This Row],[Date and Time]],"mmmm")</f>
        <v>September</v>
      </c>
    </row>
    <row r="4495" spans="1:14" x14ac:dyDescent="0.3">
      <c r="A4495" s="1" t="s">
        <v>7963</v>
      </c>
      <c r="B4495" s="2">
        <v>45523.71570601852</v>
      </c>
      <c r="C4495" s="1" t="s">
        <v>3372</v>
      </c>
      <c r="D4495" s="1" t="s">
        <v>1281</v>
      </c>
      <c r="E4495" s="1" t="s">
        <v>3464</v>
      </c>
      <c r="F4495" s="1" t="s">
        <v>3472</v>
      </c>
      <c r="G4495" s="1">
        <v>1410</v>
      </c>
      <c r="H4495" s="1">
        <v>10</v>
      </c>
      <c r="I4495" s="1">
        <f>Sales[[#This Row],[Selling Price]]*H4495</f>
        <v>14100</v>
      </c>
      <c r="J4495" s="1">
        <f>VLOOKUP(Sales[[#This Row],[Product ID]],Products[],4,0)</f>
        <v>415.38</v>
      </c>
      <c r="K4495" s="1">
        <f>Sales[[#This Row],[Total Sales]]-Sales[[#This Row],[Cost price]]</f>
        <v>13684.62</v>
      </c>
      <c r="L4495" s="1" t="str">
        <f>TEXT(Sales[[#This Row],[Date and Time]],"dddd")</f>
        <v>Monday</v>
      </c>
      <c r="M4495" s="1" t="str">
        <f>TEXT(Sales[[#This Row],[Date and Time]],"mm")</f>
        <v>08</v>
      </c>
      <c r="N4495" s="10" t="str">
        <f>TEXT(Sales[[#This Row],[Date and Time]],"mmmm")</f>
        <v>August</v>
      </c>
    </row>
    <row r="4496" spans="1:14" x14ac:dyDescent="0.3">
      <c r="A4496" s="1" t="s">
        <v>7964</v>
      </c>
      <c r="B4496" s="2">
        <v>45479.44259259259</v>
      </c>
      <c r="C4496" s="1" t="s">
        <v>3420</v>
      </c>
      <c r="D4496" s="1" t="s">
        <v>475</v>
      </c>
      <c r="E4496" s="1" t="s">
        <v>3461</v>
      </c>
      <c r="F4496" s="1" t="s">
        <v>3469</v>
      </c>
      <c r="G4496" s="1">
        <v>1971.22</v>
      </c>
      <c r="H4496" s="1">
        <v>1</v>
      </c>
      <c r="I4496" s="1">
        <f>Sales[[#This Row],[Selling Price]]*H4496</f>
        <v>1971.22</v>
      </c>
      <c r="J4496" s="1">
        <f>VLOOKUP(Sales[[#This Row],[Product ID]],Products[],4,0)</f>
        <v>692.47</v>
      </c>
      <c r="K4496" s="1">
        <f>Sales[[#This Row],[Total Sales]]-Sales[[#This Row],[Cost price]]</f>
        <v>1278.75</v>
      </c>
      <c r="L4496" s="1" t="str">
        <f>TEXT(Sales[[#This Row],[Date and Time]],"dddd")</f>
        <v>Saturday</v>
      </c>
      <c r="M4496" s="1" t="str">
        <f>TEXT(Sales[[#This Row],[Date and Time]],"mm")</f>
        <v>07</v>
      </c>
      <c r="N4496" s="10" t="str">
        <f>TEXT(Sales[[#This Row],[Date and Time]],"mmmm")</f>
        <v>July</v>
      </c>
    </row>
    <row r="4497" spans="1:14" x14ac:dyDescent="0.3">
      <c r="A4497" s="1" t="s">
        <v>7965</v>
      </c>
      <c r="B4497" s="2">
        <v>45374.997037037036</v>
      </c>
      <c r="C4497" s="1" t="s">
        <v>3297</v>
      </c>
      <c r="D4497" s="1" t="s">
        <v>660</v>
      </c>
      <c r="E4497" s="1" t="s">
        <v>3479</v>
      </c>
      <c r="F4497" s="1" t="s">
        <v>3469</v>
      </c>
      <c r="G4497" s="1">
        <v>1006.67</v>
      </c>
      <c r="H4497" s="1">
        <v>7</v>
      </c>
      <c r="I4497" s="1">
        <f>Sales[[#This Row],[Selling Price]]*H4497</f>
        <v>7046.69</v>
      </c>
      <c r="J4497" s="1">
        <f>VLOOKUP(Sales[[#This Row],[Product ID]],Products[],4,0)</f>
        <v>821.78</v>
      </c>
      <c r="K4497" s="1">
        <f>Sales[[#This Row],[Total Sales]]-Sales[[#This Row],[Cost price]]</f>
        <v>6224.91</v>
      </c>
      <c r="L4497" s="1" t="str">
        <f>TEXT(Sales[[#This Row],[Date and Time]],"dddd")</f>
        <v>Saturday</v>
      </c>
      <c r="M4497" s="1" t="str">
        <f>TEXT(Sales[[#This Row],[Date and Time]],"mm")</f>
        <v>03</v>
      </c>
      <c r="N4497" s="10" t="str">
        <f>TEXT(Sales[[#This Row],[Date and Time]],"mmmm")</f>
        <v>March</v>
      </c>
    </row>
    <row r="4498" spans="1:14" x14ac:dyDescent="0.3">
      <c r="A4498" s="1" t="s">
        <v>7966</v>
      </c>
      <c r="B4498" s="2">
        <v>45393.284050925926</v>
      </c>
      <c r="C4498" s="1" t="s">
        <v>3405</v>
      </c>
      <c r="D4498" s="1" t="s">
        <v>3181</v>
      </c>
      <c r="E4498" s="1" t="s">
        <v>3479</v>
      </c>
      <c r="F4498" s="1" t="s">
        <v>3476</v>
      </c>
      <c r="G4498" s="1">
        <v>22.9</v>
      </c>
      <c r="H4498" s="1">
        <v>1</v>
      </c>
      <c r="I4498" s="1">
        <f>Sales[[#This Row],[Selling Price]]*H4498</f>
        <v>22.9</v>
      </c>
      <c r="J4498" s="1">
        <f>VLOOKUP(Sales[[#This Row],[Product ID]],Products[],4,0)</f>
        <v>143.38</v>
      </c>
      <c r="K4498" s="1">
        <f>Sales[[#This Row],[Total Sales]]-Sales[[#This Row],[Cost price]]</f>
        <v>-120.47999999999999</v>
      </c>
      <c r="L4498" s="1" t="str">
        <f>TEXT(Sales[[#This Row],[Date and Time]],"dddd")</f>
        <v>Thursday</v>
      </c>
      <c r="M4498" s="1" t="str">
        <f>TEXT(Sales[[#This Row],[Date and Time]],"mm")</f>
        <v>04</v>
      </c>
      <c r="N4498" s="10" t="str">
        <f>TEXT(Sales[[#This Row],[Date and Time]],"mmmm")</f>
        <v>April</v>
      </c>
    </row>
    <row r="4499" spans="1:14" x14ac:dyDescent="0.3">
      <c r="A4499" s="1" t="s">
        <v>7967</v>
      </c>
      <c r="B4499" s="2">
        <v>45506.999108796299</v>
      </c>
      <c r="C4499" s="1" t="s">
        <v>3393</v>
      </c>
      <c r="D4499" s="1" t="s">
        <v>1680</v>
      </c>
      <c r="E4499" s="1" t="s">
        <v>3461</v>
      </c>
      <c r="F4499" s="1" t="s">
        <v>3476</v>
      </c>
      <c r="G4499" s="1">
        <v>854.51</v>
      </c>
      <c r="H4499" s="1">
        <v>6</v>
      </c>
      <c r="I4499" s="1">
        <f>Sales[[#This Row],[Selling Price]]*H4499</f>
        <v>5127.0599999999995</v>
      </c>
      <c r="J4499" s="1">
        <f>VLOOKUP(Sales[[#This Row],[Product ID]],Products[],4,0)</f>
        <v>368.41</v>
      </c>
      <c r="K4499" s="1">
        <f>Sales[[#This Row],[Total Sales]]-Sales[[#This Row],[Cost price]]</f>
        <v>4758.6499999999996</v>
      </c>
      <c r="L4499" s="1" t="str">
        <f>TEXT(Sales[[#This Row],[Date and Time]],"dddd")</f>
        <v>Friday</v>
      </c>
      <c r="M4499" s="1" t="str">
        <f>TEXT(Sales[[#This Row],[Date and Time]],"mm")</f>
        <v>08</v>
      </c>
      <c r="N4499" s="10" t="str">
        <f>TEXT(Sales[[#This Row],[Date and Time]],"mmmm")</f>
        <v>August</v>
      </c>
    </row>
    <row r="4500" spans="1:14" x14ac:dyDescent="0.3">
      <c r="A4500" s="1" t="s">
        <v>7968</v>
      </c>
      <c r="B4500" s="2">
        <v>45513.780104166668</v>
      </c>
      <c r="C4500" s="1" t="s">
        <v>3429</v>
      </c>
      <c r="D4500" s="1" t="s">
        <v>373</v>
      </c>
      <c r="E4500" s="1" t="s">
        <v>3471</v>
      </c>
      <c r="F4500" s="1" t="s">
        <v>3467</v>
      </c>
      <c r="G4500" s="1">
        <v>184.08</v>
      </c>
      <c r="H4500" s="1">
        <v>8</v>
      </c>
      <c r="I4500" s="1">
        <f>Sales[[#This Row],[Selling Price]]*H4500</f>
        <v>1472.64</v>
      </c>
      <c r="J4500" s="1">
        <f>VLOOKUP(Sales[[#This Row],[Product ID]],Products[],4,0)</f>
        <v>653.88</v>
      </c>
      <c r="K4500" s="1">
        <f>Sales[[#This Row],[Total Sales]]-Sales[[#This Row],[Cost price]]</f>
        <v>818.7600000000001</v>
      </c>
      <c r="L4500" s="1" t="str">
        <f>TEXT(Sales[[#This Row],[Date and Time]],"dddd")</f>
        <v>Friday</v>
      </c>
      <c r="M4500" s="1" t="str">
        <f>TEXT(Sales[[#This Row],[Date and Time]],"mm")</f>
        <v>08</v>
      </c>
      <c r="N4500" s="10" t="str">
        <f>TEXT(Sales[[#This Row],[Date and Time]],"mmmm")</f>
        <v>August</v>
      </c>
    </row>
    <row r="4501" spans="1:14" x14ac:dyDescent="0.3">
      <c r="A4501" s="1" t="s">
        <v>7969</v>
      </c>
      <c r="B4501" s="2">
        <v>45423.375196759262</v>
      </c>
      <c r="C4501" s="1" t="s">
        <v>3386</v>
      </c>
      <c r="D4501" s="1" t="s">
        <v>1152</v>
      </c>
      <c r="E4501" s="1" t="s">
        <v>3466</v>
      </c>
      <c r="F4501" s="1" t="s">
        <v>3476</v>
      </c>
      <c r="G4501" s="1">
        <v>843.48</v>
      </c>
      <c r="H4501" s="1">
        <v>2</v>
      </c>
      <c r="I4501" s="1">
        <f>Sales[[#This Row],[Selling Price]]*H4501</f>
        <v>1686.96</v>
      </c>
      <c r="J4501" s="1">
        <f>VLOOKUP(Sales[[#This Row],[Product ID]],Products[],4,0)</f>
        <v>751.27</v>
      </c>
      <c r="K4501" s="1">
        <f>Sales[[#This Row],[Total Sales]]-Sales[[#This Row],[Cost price]]</f>
        <v>935.69</v>
      </c>
      <c r="L4501" s="1" t="str">
        <f>TEXT(Sales[[#This Row],[Date and Time]],"dddd")</f>
        <v>Saturday</v>
      </c>
      <c r="M4501" s="1" t="str">
        <f>TEXT(Sales[[#This Row],[Date and Time]],"mm")</f>
        <v>05</v>
      </c>
      <c r="N4501" s="10" t="str">
        <f>TEXT(Sales[[#This Row],[Date and Time]],"mmmm")</f>
        <v>May</v>
      </c>
    </row>
    <row r="4502" spans="1:14" x14ac:dyDescent="0.3">
      <c r="A4502" s="1" t="s">
        <v>7970</v>
      </c>
      <c r="B4502" s="2">
        <v>45482.889745370368</v>
      </c>
      <c r="C4502" s="1" t="s">
        <v>3304</v>
      </c>
      <c r="D4502" s="1" t="s">
        <v>3112</v>
      </c>
      <c r="E4502" s="1" t="s">
        <v>3479</v>
      </c>
      <c r="F4502" s="1" t="s">
        <v>3467</v>
      </c>
      <c r="G4502" s="1">
        <v>1342.07</v>
      </c>
      <c r="H4502" s="1">
        <v>2</v>
      </c>
      <c r="I4502" s="1">
        <f>Sales[[#This Row],[Selling Price]]*H4502</f>
        <v>2684.14</v>
      </c>
      <c r="J4502" s="1">
        <f>VLOOKUP(Sales[[#This Row],[Product ID]],Products[],4,0)</f>
        <v>17.89</v>
      </c>
      <c r="K4502" s="1">
        <f>Sales[[#This Row],[Total Sales]]-Sales[[#This Row],[Cost price]]</f>
        <v>2666.25</v>
      </c>
      <c r="L4502" s="1" t="str">
        <f>TEXT(Sales[[#This Row],[Date and Time]],"dddd")</f>
        <v>Tuesday</v>
      </c>
      <c r="M4502" s="1" t="str">
        <f>TEXT(Sales[[#This Row],[Date and Time]],"mm")</f>
        <v>07</v>
      </c>
      <c r="N4502" s="10" t="str">
        <f>TEXT(Sales[[#This Row],[Date and Time]],"mmmm")</f>
        <v>July</v>
      </c>
    </row>
    <row r="4503" spans="1:14" x14ac:dyDescent="0.3">
      <c r="A4503" s="1" t="s">
        <v>7971</v>
      </c>
      <c r="B4503" s="2">
        <v>45312.59951388889</v>
      </c>
      <c r="C4503" s="1" t="s">
        <v>3449</v>
      </c>
      <c r="D4503" s="1" t="s">
        <v>1182</v>
      </c>
      <c r="E4503" s="1" t="s">
        <v>3461</v>
      </c>
      <c r="F4503" s="1" t="s">
        <v>3472</v>
      </c>
      <c r="G4503" s="1">
        <v>1427.79</v>
      </c>
      <c r="H4503" s="1">
        <v>5</v>
      </c>
      <c r="I4503" s="1">
        <f>Sales[[#This Row],[Selling Price]]*H4503</f>
        <v>7138.95</v>
      </c>
      <c r="J4503" s="1">
        <f>VLOOKUP(Sales[[#This Row],[Product ID]],Products[],4,0)</f>
        <v>487.84</v>
      </c>
      <c r="K4503" s="1">
        <f>Sales[[#This Row],[Total Sales]]-Sales[[#This Row],[Cost price]]</f>
        <v>6651.11</v>
      </c>
      <c r="L4503" s="1" t="str">
        <f>TEXT(Sales[[#This Row],[Date and Time]],"dddd")</f>
        <v>Sunday</v>
      </c>
      <c r="M4503" s="1" t="str">
        <f>TEXT(Sales[[#This Row],[Date and Time]],"mm")</f>
        <v>01</v>
      </c>
      <c r="N4503" s="10" t="str">
        <f>TEXT(Sales[[#This Row],[Date and Time]],"mmmm")</f>
        <v>January</v>
      </c>
    </row>
    <row r="4504" spans="1:14" x14ac:dyDescent="0.3">
      <c r="A4504" s="1" t="s">
        <v>7972</v>
      </c>
      <c r="B4504" s="2">
        <v>45542.003425925926</v>
      </c>
      <c r="C4504" s="1" t="s">
        <v>3350</v>
      </c>
      <c r="D4504" s="1" t="s">
        <v>547</v>
      </c>
      <c r="E4504" s="1" t="s">
        <v>3466</v>
      </c>
      <c r="F4504" s="1" t="s">
        <v>3476</v>
      </c>
      <c r="G4504" s="1">
        <v>175.73</v>
      </c>
      <c r="H4504" s="1">
        <v>4</v>
      </c>
      <c r="I4504" s="1">
        <f>Sales[[#This Row],[Selling Price]]*H4504</f>
        <v>702.92</v>
      </c>
      <c r="J4504" s="1">
        <f>VLOOKUP(Sales[[#This Row],[Product ID]],Products[],4,0)</f>
        <v>943.24</v>
      </c>
      <c r="K4504" s="1">
        <f>Sales[[#This Row],[Total Sales]]-Sales[[#This Row],[Cost price]]</f>
        <v>-240.32000000000005</v>
      </c>
      <c r="L4504" s="1" t="str">
        <f>TEXT(Sales[[#This Row],[Date and Time]],"dddd")</f>
        <v>Saturday</v>
      </c>
      <c r="M4504" s="1" t="str">
        <f>TEXT(Sales[[#This Row],[Date and Time]],"mm")</f>
        <v>09</v>
      </c>
      <c r="N4504" s="10" t="str">
        <f>TEXT(Sales[[#This Row],[Date and Time]],"mmmm")</f>
        <v>September</v>
      </c>
    </row>
    <row r="4505" spans="1:14" x14ac:dyDescent="0.3">
      <c r="A4505" s="1" t="s">
        <v>7973</v>
      </c>
      <c r="B4505" s="2">
        <v>45445.651909722219</v>
      </c>
      <c r="C4505" s="1" t="s">
        <v>3415</v>
      </c>
      <c r="D4505" s="1" t="s">
        <v>2391</v>
      </c>
      <c r="E4505" s="1" t="s">
        <v>3464</v>
      </c>
      <c r="F4505" s="1" t="s">
        <v>3467</v>
      </c>
      <c r="G4505" s="1">
        <v>1298.75</v>
      </c>
      <c r="H4505" s="1">
        <v>1</v>
      </c>
      <c r="I4505" s="1">
        <f>Sales[[#This Row],[Selling Price]]*H4505</f>
        <v>1298.75</v>
      </c>
      <c r="J4505" s="1">
        <f>VLOOKUP(Sales[[#This Row],[Product ID]],Products[],4,0)</f>
        <v>109.48</v>
      </c>
      <c r="K4505" s="1">
        <f>Sales[[#This Row],[Total Sales]]-Sales[[#This Row],[Cost price]]</f>
        <v>1189.27</v>
      </c>
      <c r="L4505" s="1" t="str">
        <f>TEXT(Sales[[#This Row],[Date and Time]],"dddd")</f>
        <v>Sunday</v>
      </c>
      <c r="M4505" s="1" t="str">
        <f>TEXT(Sales[[#This Row],[Date and Time]],"mm")</f>
        <v>06</v>
      </c>
      <c r="N4505" s="10" t="str">
        <f>TEXT(Sales[[#This Row],[Date and Time]],"mmmm")</f>
        <v>June</v>
      </c>
    </row>
    <row r="4506" spans="1:14" x14ac:dyDescent="0.3">
      <c r="A4506" s="1" t="s">
        <v>7974</v>
      </c>
      <c r="B4506" s="2">
        <v>45601.154803240737</v>
      </c>
      <c r="C4506" s="1" t="s">
        <v>3301</v>
      </c>
      <c r="D4506" s="1" t="s">
        <v>3158</v>
      </c>
      <c r="E4506" s="1" t="s">
        <v>3464</v>
      </c>
      <c r="F4506" s="1" t="s">
        <v>3467</v>
      </c>
      <c r="G4506" s="1">
        <v>291.60000000000002</v>
      </c>
      <c r="H4506" s="1">
        <v>10</v>
      </c>
      <c r="I4506" s="1">
        <f>Sales[[#This Row],[Selling Price]]*H4506</f>
        <v>2916</v>
      </c>
      <c r="J4506" s="1">
        <f>VLOOKUP(Sales[[#This Row],[Product ID]],Products[],4,0)</f>
        <v>502.29</v>
      </c>
      <c r="K4506" s="1">
        <f>Sales[[#This Row],[Total Sales]]-Sales[[#This Row],[Cost price]]</f>
        <v>2413.71</v>
      </c>
      <c r="L4506" s="1" t="str">
        <f>TEXT(Sales[[#This Row],[Date and Time]],"dddd")</f>
        <v>Tuesday</v>
      </c>
      <c r="M4506" s="1" t="str">
        <f>TEXT(Sales[[#This Row],[Date and Time]],"mm")</f>
        <v>11</v>
      </c>
      <c r="N4506" s="10" t="str">
        <f>TEXT(Sales[[#This Row],[Date and Time]],"mmmm")</f>
        <v>November</v>
      </c>
    </row>
    <row r="4507" spans="1:14" x14ac:dyDescent="0.3">
      <c r="A4507" s="1" t="s">
        <v>7975</v>
      </c>
      <c r="B4507" s="2">
        <v>45391.483576388891</v>
      </c>
      <c r="C4507" s="1" t="s">
        <v>3293</v>
      </c>
      <c r="D4507" s="1" t="s">
        <v>995</v>
      </c>
      <c r="E4507" s="1" t="s">
        <v>3466</v>
      </c>
      <c r="F4507" s="1" t="s">
        <v>3476</v>
      </c>
      <c r="G4507" s="1">
        <v>731.23</v>
      </c>
      <c r="H4507" s="1">
        <v>8</v>
      </c>
      <c r="I4507" s="1">
        <f>Sales[[#This Row],[Selling Price]]*H4507</f>
        <v>5849.84</v>
      </c>
      <c r="J4507" s="1">
        <f>VLOOKUP(Sales[[#This Row],[Product ID]],Products[],4,0)</f>
        <v>174.99</v>
      </c>
      <c r="K4507" s="1">
        <f>Sales[[#This Row],[Total Sales]]-Sales[[#This Row],[Cost price]]</f>
        <v>5674.85</v>
      </c>
      <c r="L4507" s="1" t="str">
        <f>TEXT(Sales[[#This Row],[Date and Time]],"dddd")</f>
        <v>Tuesday</v>
      </c>
      <c r="M4507" s="1" t="str">
        <f>TEXT(Sales[[#This Row],[Date and Time]],"mm")</f>
        <v>04</v>
      </c>
      <c r="N4507" s="10" t="str">
        <f>TEXT(Sales[[#This Row],[Date and Time]],"mmmm")</f>
        <v>April</v>
      </c>
    </row>
    <row r="4508" spans="1:14" x14ac:dyDescent="0.3">
      <c r="A4508" s="1" t="s">
        <v>7976</v>
      </c>
      <c r="B4508" s="2">
        <v>45499.185844907406</v>
      </c>
      <c r="C4508" s="1" t="s">
        <v>3291</v>
      </c>
      <c r="D4508" s="1" t="s">
        <v>1512</v>
      </c>
      <c r="E4508" s="1" t="s">
        <v>3466</v>
      </c>
      <c r="F4508" s="1" t="s">
        <v>3469</v>
      </c>
      <c r="G4508" s="1">
        <v>1754.82</v>
      </c>
      <c r="H4508" s="1">
        <v>10</v>
      </c>
      <c r="I4508" s="1">
        <f>Sales[[#This Row],[Selling Price]]*H4508</f>
        <v>17548.2</v>
      </c>
      <c r="J4508" s="1">
        <f>VLOOKUP(Sales[[#This Row],[Product ID]],Products[],4,0)</f>
        <v>352.83</v>
      </c>
      <c r="K4508" s="1">
        <f>Sales[[#This Row],[Total Sales]]-Sales[[#This Row],[Cost price]]</f>
        <v>17195.37</v>
      </c>
      <c r="L4508" s="1" t="str">
        <f>TEXT(Sales[[#This Row],[Date and Time]],"dddd")</f>
        <v>Friday</v>
      </c>
      <c r="M4508" s="1" t="str">
        <f>TEXT(Sales[[#This Row],[Date and Time]],"mm")</f>
        <v>07</v>
      </c>
      <c r="N4508" s="10" t="str">
        <f>TEXT(Sales[[#This Row],[Date and Time]],"mmmm")</f>
        <v>July</v>
      </c>
    </row>
    <row r="4509" spans="1:14" x14ac:dyDescent="0.3">
      <c r="A4509" s="1" t="s">
        <v>7977</v>
      </c>
      <c r="B4509" s="2">
        <v>45418.254201388889</v>
      </c>
      <c r="C4509" s="1" t="s">
        <v>3355</v>
      </c>
      <c r="D4509" s="1" t="s">
        <v>1393</v>
      </c>
      <c r="E4509" s="1" t="s">
        <v>3466</v>
      </c>
      <c r="F4509" s="1" t="s">
        <v>3476</v>
      </c>
      <c r="G4509" s="1">
        <v>834.08</v>
      </c>
      <c r="H4509" s="1">
        <v>4</v>
      </c>
      <c r="I4509" s="1">
        <f>Sales[[#This Row],[Selling Price]]*H4509</f>
        <v>3336.32</v>
      </c>
      <c r="J4509" s="1">
        <f>VLOOKUP(Sales[[#This Row],[Product ID]],Products[],4,0)</f>
        <v>889.08</v>
      </c>
      <c r="K4509" s="1">
        <f>Sales[[#This Row],[Total Sales]]-Sales[[#This Row],[Cost price]]</f>
        <v>2447.2400000000002</v>
      </c>
      <c r="L4509" s="1" t="str">
        <f>TEXT(Sales[[#This Row],[Date and Time]],"dddd")</f>
        <v>Monday</v>
      </c>
      <c r="M4509" s="1" t="str">
        <f>TEXT(Sales[[#This Row],[Date and Time]],"mm")</f>
        <v>05</v>
      </c>
      <c r="N4509" s="10" t="str">
        <f>TEXT(Sales[[#This Row],[Date and Time]],"mmmm")</f>
        <v>May</v>
      </c>
    </row>
    <row r="4510" spans="1:14" x14ac:dyDescent="0.3">
      <c r="A4510" s="1" t="s">
        <v>7978</v>
      </c>
      <c r="B4510" s="2">
        <v>45537.279097222221</v>
      </c>
      <c r="C4510" s="1" t="s">
        <v>3292</v>
      </c>
      <c r="D4510" s="1" t="s">
        <v>1092</v>
      </c>
      <c r="E4510" s="1" t="s">
        <v>3461</v>
      </c>
      <c r="F4510" s="1" t="s">
        <v>3469</v>
      </c>
      <c r="G4510" s="1">
        <v>689.54</v>
      </c>
      <c r="H4510" s="1">
        <v>2</v>
      </c>
      <c r="I4510" s="1">
        <f>Sales[[#This Row],[Selling Price]]*H4510</f>
        <v>1379.08</v>
      </c>
      <c r="J4510" s="1">
        <f>VLOOKUP(Sales[[#This Row],[Product ID]],Products[],4,0)</f>
        <v>321.19</v>
      </c>
      <c r="K4510" s="1">
        <f>Sales[[#This Row],[Total Sales]]-Sales[[#This Row],[Cost price]]</f>
        <v>1057.8899999999999</v>
      </c>
      <c r="L4510" s="1" t="str">
        <f>TEXT(Sales[[#This Row],[Date and Time]],"dddd")</f>
        <v>Monday</v>
      </c>
      <c r="M4510" s="1" t="str">
        <f>TEXT(Sales[[#This Row],[Date and Time]],"mm")</f>
        <v>09</v>
      </c>
      <c r="N4510" s="10" t="str">
        <f>TEXT(Sales[[#This Row],[Date and Time]],"mmmm")</f>
        <v>September</v>
      </c>
    </row>
    <row r="4511" spans="1:14" x14ac:dyDescent="0.3">
      <c r="A4511" s="1" t="s">
        <v>7979</v>
      </c>
      <c r="B4511" s="2">
        <v>45373.826666666668</v>
      </c>
      <c r="C4511" s="1" t="s">
        <v>3387</v>
      </c>
      <c r="D4511" s="1" t="s">
        <v>2252</v>
      </c>
      <c r="E4511" s="1" t="s">
        <v>3471</v>
      </c>
      <c r="F4511" s="1" t="s">
        <v>3476</v>
      </c>
      <c r="G4511" s="1">
        <v>255.74</v>
      </c>
      <c r="H4511" s="1">
        <v>8</v>
      </c>
      <c r="I4511" s="1">
        <f>Sales[[#This Row],[Selling Price]]*H4511</f>
        <v>2045.92</v>
      </c>
      <c r="J4511" s="1">
        <f>VLOOKUP(Sales[[#This Row],[Product ID]],Products[],4,0)</f>
        <v>162.74</v>
      </c>
      <c r="K4511" s="1">
        <f>Sales[[#This Row],[Total Sales]]-Sales[[#This Row],[Cost price]]</f>
        <v>1883.18</v>
      </c>
      <c r="L4511" s="1" t="str">
        <f>TEXT(Sales[[#This Row],[Date and Time]],"dddd")</f>
        <v>Friday</v>
      </c>
      <c r="M4511" s="1" t="str">
        <f>TEXT(Sales[[#This Row],[Date and Time]],"mm")</f>
        <v>03</v>
      </c>
      <c r="N4511" s="10" t="str">
        <f>TEXT(Sales[[#This Row],[Date and Time]],"mmmm")</f>
        <v>March</v>
      </c>
    </row>
    <row r="4512" spans="1:14" x14ac:dyDescent="0.3">
      <c r="A4512" s="1" t="s">
        <v>7980</v>
      </c>
      <c r="B4512" s="2">
        <v>45596.333460648151</v>
      </c>
      <c r="C4512" s="1" t="s">
        <v>3269</v>
      </c>
      <c r="D4512" s="1" t="s">
        <v>1543</v>
      </c>
      <c r="E4512" s="1" t="s">
        <v>3466</v>
      </c>
      <c r="F4512" s="1" t="s">
        <v>3462</v>
      </c>
      <c r="G4512" s="1">
        <v>1023.03</v>
      </c>
      <c r="H4512" s="1">
        <v>5</v>
      </c>
      <c r="I4512" s="1">
        <f>Sales[[#This Row],[Selling Price]]*H4512</f>
        <v>5115.1499999999996</v>
      </c>
      <c r="J4512" s="1">
        <f>VLOOKUP(Sales[[#This Row],[Product ID]],Products[],4,0)</f>
        <v>627.66</v>
      </c>
      <c r="K4512" s="1">
        <f>Sales[[#This Row],[Total Sales]]-Sales[[#This Row],[Cost price]]</f>
        <v>4487.49</v>
      </c>
      <c r="L4512" s="1" t="str">
        <f>TEXT(Sales[[#This Row],[Date and Time]],"dddd")</f>
        <v>Thursday</v>
      </c>
      <c r="M4512" s="1" t="str">
        <f>TEXT(Sales[[#This Row],[Date and Time]],"mm")</f>
        <v>10</v>
      </c>
      <c r="N4512" s="10" t="str">
        <f>TEXT(Sales[[#This Row],[Date and Time]],"mmmm")</f>
        <v>October</v>
      </c>
    </row>
    <row r="4513" spans="1:14" x14ac:dyDescent="0.3">
      <c r="A4513" s="1" t="s">
        <v>7981</v>
      </c>
      <c r="B4513" s="2">
        <v>45550.413773148146</v>
      </c>
      <c r="C4513" s="1" t="s">
        <v>3368</v>
      </c>
      <c r="D4513" s="1" t="s">
        <v>1396</v>
      </c>
      <c r="E4513" s="1" t="s">
        <v>3479</v>
      </c>
      <c r="F4513" s="1" t="s">
        <v>3462</v>
      </c>
      <c r="G4513" s="1">
        <v>785.31</v>
      </c>
      <c r="H4513" s="1">
        <v>1</v>
      </c>
      <c r="I4513" s="1">
        <f>Sales[[#This Row],[Selling Price]]*H4513</f>
        <v>785.31</v>
      </c>
      <c r="J4513" s="1">
        <f>VLOOKUP(Sales[[#This Row],[Product ID]],Products[],4,0)</f>
        <v>197.58</v>
      </c>
      <c r="K4513" s="1">
        <f>Sales[[#This Row],[Total Sales]]-Sales[[#This Row],[Cost price]]</f>
        <v>587.7299999999999</v>
      </c>
      <c r="L4513" s="1" t="str">
        <f>TEXT(Sales[[#This Row],[Date and Time]],"dddd")</f>
        <v>Sunday</v>
      </c>
      <c r="M4513" s="1" t="str">
        <f>TEXT(Sales[[#This Row],[Date and Time]],"mm")</f>
        <v>09</v>
      </c>
      <c r="N4513" s="10" t="str">
        <f>TEXT(Sales[[#This Row],[Date and Time]],"mmmm")</f>
        <v>September</v>
      </c>
    </row>
    <row r="4514" spans="1:14" x14ac:dyDescent="0.3">
      <c r="A4514" s="1" t="s">
        <v>7982</v>
      </c>
      <c r="B4514" s="2">
        <v>45519.491863425923</v>
      </c>
      <c r="C4514" s="1" t="s">
        <v>3297</v>
      </c>
      <c r="D4514" s="1" t="s">
        <v>761</v>
      </c>
      <c r="E4514" s="1" t="s">
        <v>3464</v>
      </c>
      <c r="F4514" s="1" t="s">
        <v>3476</v>
      </c>
      <c r="G4514" s="1">
        <v>1829.32</v>
      </c>
      <c r="H4514" s="1">
        <v>5</v>
      </c>
      <c r="I4514" s="1">
        <f>Sales[[#This Row],[Selling Price]]*H4514</f>
        <v>9146.6</v>
      </c>
      <c r="J4514" s="1">
        <f>VLOOKUP(Sales[[#This Row],[Product ID]],Products[],4,0)</f>
        <v>821.78</v>
      </c>
      <c r="K4514" s="1">
        <f>Sales[[#This Row],[Total Sales]]-Sales[[#This Row],[Cost price]]</f>
        <v>8324.82</v>
      </c>
      <c r="L4514" s="1" t="str">
        <f>TEXT(Sales[[#This Row],[Date and Time]],"dddd")</f>
        <v>Thursday</v>
      </c>
      <c r="M4514" s="1" t="str">
        <f>TEXT(Sales[[#This Row],[Date and Time]],"mm")</f>
        <v>08</v>
      </c>
      <c r="N4514" s="10" t="str">
        <f>TEXT(Sales[[#This Row],[Date and Time]],"mmmm")</f>
        <v>August</v>
      </c>
    </row>
    <row r="4515" spans="1:14" x14ac:dyDescent="0.3">
      <c r="A4515" s="1" t="s">
        <v>7983</v>
      </c>
      <c r="B4515" s="2">
        <v>45331.955648148149</v>
      </c>
      <c r="C4515" s="1" t="s">
        <v>3369</v>
      </c>
      <c r="D4515" s="1" t="s">
        <v>2375</v>
      </c>
      <c r="E4515" s="1" t="s">
        <v>3464</v>
      </c>
      <c r="F4515" s="1" t="s">
        <v>3467</v>
      </c>
      <c r="G4515" s="1">
        <v>662.89</v>
      </c>
      <c r="H4515" s="1">
        <v>2</v>
      </c>
      <c r="I4515" s="1">
        <f>Sales[[#This Row],[Selling Price]]*H4515</f>
        <v>1325.78</v>
      </c>
      <c r="J4515" s="1">
        <f>VLOOKUP(Sales[[#This Row],[Product ID]],Products[],4,0)</f>
        <v>417.49</v>
      </c>
      <c r="K4515" s="1">
        <f>Sales[[#This Row],[Total Sales]]-Sales[[#This Row],[Cost price]]</f>
        <v>908.29</v>
      </c>
      <c r="L4515" s="1" t="str">
        <f>TEXT(Sales[[#This Row],[Date and Time]],"dddd")</f>
        <v>Friday</v>
      </c>
      <c r="M4515" s="1" t="str">
        <f>TEXT(Sales[[#This Row],[Date and Time]],"mm")</f>
        <v>02</v>
      </c>
      <c r="N4515" s="10" t="str">
        <f>TEXT(Sales[[#This Row],[Date and Time]],"mmmm")</f>
        <v>February</v>
      </c>
    </row>
    <row r="4516" spans="1:14" x14ac:dyDescent="0.3">
      <c r="A4516" s="1" t="s">
        <v>7984</v>
      </c>
      <c r="B4516" s="2">
        <v>45293.351203703707</v>
      </c>
      <c r="C4516" s="1" t="s">
        <v>3241</v>
      </c>
      <c r="D4516" s="1" t="s">
        <v>2512</v>
      </c>
      <c r="E4516" s="1" t="s">
        <v>3461</v>
      </c>
      <c r="F4516" s="1" t="s">
        <v>3476</v>
      </c>
      <c r="G4516" s="1">
        <v>642.4</v>
      </c>
      <c r="H4516" s="1">
        <v>5</v>
      </c>
      <c r="I4516" s="1">
        <f>Sales[[#This Row],[Selling Price]]*H4516</f>
        <v>3212</v>
      </c>
      <c r="J4516" s="1">
        <f>VLOOKUP(Sales[[#This Row],[Product ID]],Products[],4,0)</f>
        <v>595.51</v>
      </c>
      <c r="K4516" s="1">
        <f>Sales[[#This Row],[Total Sales]]-Sales[[#This Row],[Cost price]]</f>
        <v>2616.4899999999998</v>
      </c>
      <c r="L4516" s="1" t="str">
        <f>TEXT(Sales[[#This Row],[Date and Time]],"dddd")</f>
        <v>Tuesday</v>
      </c>
      <c r="M4516" s="1" t="str">
        <f>TEXT(Sales[[#This Row],[Date and Time]],"mm")</f>
        <v>01</v>
      </c>
      <c r="N4516" s="10" t="str">
        <f>TEXT(Sales[[#This Row],[Date and Time]],"mmmm")</f>
        <v>January</v>
      </c>
    </row>
    <row r="4517" spans="1:14" x14ac:dyDescent="0.3">
      <c r="A4517" s="1" t="s">
        <v>7985</v>
      </c>
      <c r="B4517" s="2">
        <v>45560.581562500003</v>
      </c>
      <c r="C4517" s="1" t="s">
        <v>3426</v>
      </c>
      <c r="D4517" s="1" t="s">
        <v>1014</v>
      </c>
      <c r="E4517" s="1" t="s">
        <v>3464</v>
      </c>
      <c r="F4517" s="1" t="s">
        <v>3472</v>
      </c>
      <c r="G4517" s="1">
        <v>1604.39</v>
      </c>
      <c r="H4517" s="1">
        <v>1</v>
      </c>
      <c r="I4517" s="1">
        <f>Sales[[#This Row],[Selling Price]]*H4517</f>
        <v>1604.39</v>
      </c>
      <c r="J4517" s="1">
        <f>VLOOKUP(Sales[[#This Row],[Product ID]],Products[],4,0)</f>
        <v>18.7</v>
      </c>
      <c r="K4517" s="1">
        <f>Sales[[#This Row],[Total Sales]]-Sales[[#This Row],[Cost price]]</f>
        <v>1585.69</v>
      </c>
      <c r="L4517" s="1" t="str">
        <f>TEXT(Sales[[#This Row],[Date and Time]],"dddd")</f>
        <v>Wednesday</v>
      </c>
      <c r="M4517" s="1" t="str">
        <f>TEXT(Sales[[#This Row],[Date and Time]],"mm")</f>
        <v>09</v>
      </c>
      <c r="N4517" s="10" t="str">
        <f>TEXT(Sales[[#This Row],[Date and Time]],"mmmm")</f>
        <v>September</v>
      </c>
    </row>
    <row r="4518" spans="1:14" x14ac:dyDescent="0.3">
      <c r="A4518" s="1" t="s">
        <v>7986</v>
      </c>
      <c r="B4518" s="2">
        <v>45366.979155092595</v>
      </c>
      <c r="C4518" s="1" t="s">
        <v>3231</v>
      </c>
      <c r="D4518" s="1" t="s">
        <v>404</v>
      </c>
      <c r="E4518" s="1" t="s">
        <v>3466</v>
      </c>
      <c r="F4518" s="1" t="s">
        <v>3462</v>
      </c>
      <c r="G4518" s="1">
        <v>597.51</v>
      </c>
      <c r="H4518" s="1">
        <v>10</v>
      </c>
      <c r="I4518" s="1">
        <f>Sales[[#This Row],[Selling Price]]*H4518</f>
        <v>5975.1</v>
      </c>
      <c r="J4518" s="1">
        <f>VLOOKUP(Sales[[#This Row],[Product ID]],Products[],4,0)</f>
        <v>157.37</v>
      </c>
      <c r="K4518" s="1">
        <f>Sales[[#This Row],[Total Sales]]-Sales[[#This Row],[Cost price]]</f>
        <v>5817.7300000000005</v>
      </c>
      <c r="L4518" s="1" t="str">
        <f>TEXT(Sales[[#This Row],[Date and Time]],"dddd")</f>
        <v>Friday</v>
      </c>
      <c r="M4518" s="1" t="str">
        <f>TEXT(Sales[[#This Row],[Date and Time]],"mm")</f>
        <v>03</v>
      </c>
      <c r="N4518" s="10" t="str">
        <f>TEXT(Sales[[#This Row],[Date and Time]],"mmmm")</f>
        <v>March</v>
      </c>
    </row>
    <row r="4519" spans="1:14" x14ac:dyDescent="0.3">
      <c r="A4519" s="1" t="s">
        <v>7987</v>
      </c>
      <c r="B4519" s="2">
        <v>45362.998935185184</v>
      </c>
      <c r="C4519" s="1" t="s">
        <v>3390</v>
      </c>
      <c r="D4519" s="1" t="s">
        <v>2239</v>
      </c>
      <c r="E4519" s="1" t="s">
        <v>3461</v>
      </c>
      <c r="F4519" s="1" t="s">
        <v>3467</v>
      </c>
      <c r="G4519" s="1">
        <v>853.35</v>
      </c>
      <c r="H4519" s="1">
        <v>9</v>
      </c>
      <c r="I4519" s="1">
        <f>Sales[[#This Row],[Selling Price]]*H4519</f>
        <v>7680.1500000000005</v>
      </c>
      <c r="J4519" s="1">
        <f>VLOOKUP(Sales[[#This Row],[Product ID]],Products[],4,0)</f>
        <v>612.41999999999996</v>
      </c>
      <c r="K4519" s="1">
        <f>Sales[[#This Row],[Total Sales]]-Sales[[#This Row],[Cost price]]</f>
        <v>7067.7300000000005</v>
      </c>
      <c r="L4519" s="1" t="str">
        <f>TEXT(Sales[[#This Row],[Date and Time]],"dddd")</f>
        <v>Monday</v>
      </c>
      <c r="M4519" s="1" t="str">
        <f>TEXT(Sales[[#This Row],[Date and Time]],"mm")</f>
        <v>03</v>
      </c>
      <c r="N4519" s="10" t="str">
        <f>TEXT(Sales[[#This Row],[Date and Time]],"mmmm")</f>
        <v>March</v>
      </c>
    </row>
    <row r="4520" spans="1:14" x14ac:dyDescent="0.3">
      <c r="A4520" s="1" t="s">
        <v>7988</v>
      </c>
      <c r="B4520" s="2">
        <v>45558.834398148145</v>
      </c>
      <c r="C4520" s="1" t="s">
        <v>3403</v>
      </c>
      <c r="D4520" s="1" t="s">
        <v>2892</v>
      </c>
      <c r="E4520" s="1" t="s">
        <v>3471</v>
      </c>
      <c r="F4520" s="1" t="s">
        <v>3476</v>
      </c>
      <c r="G4520" s="1">
        <v>990.53</v>
      </c>
      <c r="H4520" s="1">
        <v>4</v>
      </c>
      <c r="I4520" s="1">
        <f>Sales[[#This Row],[Selling Price]]*H4520</f>
        <v>3962.12</v>
      </c>
      <c r="J4520" s="1">
        <f>VLOOKUP(Sales[[#This Row],[Product ID]],Products[],4,0)</f>
        <v>904.67</v>
      </c>
      <c r="K4520" s="1">
        <f>Sales[[#This Row],[Total Sales]]-Sales[[#This Row],[Cost price]]</f>
        <v>3057.45</v>
      </c>
      <c r="L4520" s="1" t="str">
        <f>TEXT(Sales[[#This Row],[Date and Time]],"dddd")</f>
        <v>Monday</v>
      </c>
      <c r="M4520" s="1" t="str">
        <f>TEXT(Sales[[#This Row],[Date and Time]],"mm")</f>
        <v>09</v>
      </c>
      <c r="N4520" s="10" t="str">
        <f>TEXT(Sales[[#This Row],[Date and Time]],"mmmm")</f>
        <v>September</v>
      </c>
    </row>
    <row r="4521" spans="1:14" x14ac:dyDescent="0.3">
      <c r="A4521" s="1" t="s">
        <v>7989</v>
      </c>
      <c r="B4521" s="2">
        <v>45332.20113425926</v>
      </c>
      <c r="C4521" s="1" t="s">
        <v>3297</v>
      </c>
      <c r="D4521" s="1" t="s">
        <v>1728</v>
      </c>
      <c r="E4521" s="1" t="s">
        <v>3461</v>
      </c>
      <c r="F4521" s="1" t="s">
        <v>3476</v>
      </c>
      <c r="G4521" s="1">
        <v>408.95</v>
      </c>
      <c r="H4521" s="1">
        <v>5</v>
      </c>
      <c r="I4521" s="1">
        <f>Sales[[#This Row],[Selling Price]]*H4521</f>
        <v>2044.75</v>
      </c>
      <c r="J4521" s="1">
        <f>VLOOKUP(Sales[[#This Row],[Product ID]],Products[],4,0)</f>
        <v>821.78</v>
      </c>
      <c r="K4521" s="1">
        <f>Sales[[#This Row],[Total Sales]]-Sales[[#This Row],[Cost price]]</f>
        <v>1222.97</v>
      </c>
      <c r="L4521" s="1" t="str">
        <f>TEXT(Sales[[#This Row],[Date and Time]],"dddd")</f>
        <v>Saturday</v>
      </c>
      <c r="M4521" s="1" t="str">
        <f>TEXT(Sales[[#This Row],[Date and Time]],"mm")</f>
        <v>02</v>
      </c>
      <c r="N4521" s="10" t="str">
        <f>TEXT(Sales[[#This Row],[Date and Time]],"mmmm")</f>
        <v>February</v>
      </c>
    </row>
    <row r="4522" spans="1:14" x14ac:dyDescent="0.3">
      <c r="A4522" s="1" t="s">
        <v>7990</v>
      </c>
      <c r="B4522" s="2">
        <v>45563.816944444443</v>
      </c>
      <c r="C4522" s="1" t="s">
        <v>3342</v>
      </c>
      <c r="D4522" s="1" t="s">
        <v>1766</v>
      </c>
      <c r="E4522" s="1" t="s">
        <v>3464</v>
      </c>
      <c r="F4522" s="1" t="s">
        <v>3476</v>
      </c>
      <c r="G4522" s="1">
        <v>442.28</v>
      </c>
      <c r="H4522" s="1">
        <v>9</v>
      </c>
      <c r="I4522" s="1">
        <f>Sales[[#This Row],[Selling Price]]*H4522</f>
        <v>3980.5199999999995</v>
      </c>
      <c r="J4522" s="1">
        <f>VLOOKUP(Sales[[#This Row],[Product ID]],Products[],4,0)</f>
        <v>961.3</v>
      </c>
      <c r="K4522" s="1">
        <f>Sales[[#This Row],[Total Sales]]-Sales[[#This Row],[Cost price]]</f>
        <v>3019.2199999999993</v>
      </c>
      <c r="L4522" s="1" t="str">
        <f>TEXT(Sales[[#This Row],[Date and Time]],"dddd")</f>
        <v>Saturday</v>
      </c>
      <c r="M4522" s="1" t="str">
        <f>TEXT(Sales[[#This Row],[Date and Time]],"mm")</f>
        <v>09</v>
      </c>
      <c r="N4522" s="10" t="str">
        <f>TEXT(Sales[[#This Row],[Date and Time]],"mmmm")</f>
        <v>September</v>
      </c>
    </row>
    <row r="4523" spans="1:14" x14ac:dyDescent="0.3">
      <c r="A4523" s="1" t="s">
        <v>7991</v>
      </c>
      <c r="B4523" s="2">
        <v>45590.863043981481</v>
      </c>
      <c r="C4523" s="1" t="s">
        <v>3397</v>
      </c>
      <c r="D4523" s="1" t="s">
        <v>1427</v>
      </c>
      <c r="E4523" s="1" t="s">
        <v>3471</v>
      </c>
      <c r="F4523" s="1" t="s">
        <v>3472</v>
      </c>
      <c r="G4523" s="1">
        <v>1323.89</v>
      </c>
      <c r="H4523" s="1">
        <v>8</v>
      </c>
      <c r="I4523" s="1">
        <f>Sales[[#This Row],[Selling Price]]*H4523</f>
        <v>10591.12</v>
      </c>
      <c r="J4523" s="1">
        <f>VLOOKUP(Sales[[#This Row],[Product ID]],Products[],4,0)</f>
        <v>369.73</v>
      </c>
      <c r="K4523" s="1">
        <f>Sales[[#This Row],[Total Sales]]-Sales[[#This Row],[Cost price]]</f>
        <v>10221.390000000001</v>
      </c>
      <c r="L4523" s="1" t="str">
        <f>TEXT(Sales[[#This Row],[Date and Time]],"dddd")</f>
        <v>Friday</v>
      </c>
      <c r="M4523" s="1" t="str">
        <f>TEXT(Sales[[#This Row],[Date and Time]],"mm")</f>
        <v>10</v>
      </c>
      <c r="N4523" s="10" t="str">
        <f>TEXT(Sales[[#This Row],[Date and Time]],"mmmm")</f>
        <v>October</v>
      </c>
    </row>
    <row r="4524" spans="1:14" x14ac:dyDescent="0.3">
      <c r="A4524" s="1" t="s">
        <v>7992</v>
      </c>
      <c r="B4524" s="2">
        <v>45428.29755787037</v>
      </c>
      <c r="C4524" s="1" t="s">
        <v>3239</v>
      </c>
      <c r="D4524" s="1" t="s">
        <v>551</v>
      </c>
      <c r="E4524" s="1" t="s">
        <v>3471</v>
      </c>
      <c r="F4524" s="1" t="s">
        <v>3467</v>
      </c>
      <c r="G4524" s="1">
        <v>1853.22</v>
      </c>
      <c r="H4524" s="1">
        <v>1</v>
      </c>
      <c r="I4524" s="1">
        <f>Sales[[#This Row],[Selling Price]]*H4524</f>
        <v>1853.22</v>
      </c>
      <c r="J4524" s="1">
        <f>VLOOKUP(Sales[[#This Row],[Product ID]],Products[],4,0)</f>
        <v>438.5</v>
      </c>
      <c r="K4524" s="1">
        <f>Sales[[#This Row],[Total Sales]]-Sales[[#This Row],[Cost price]]</f>
        <v>1414.72</v>
      </c>
      <c r="L4524" s="1" t="str">
        <f>TEXT(Sales[[#This Row],[Date and Time]],"dddd")</f>
        <v>Thursday</v>
      </c>
      <c r="M4524" s="1" t="str">
        <f>TEXT(Sales[[#This Row],[Date and Time]],"mm")</f>
        <v>05</v>
      </c>
      <c r="N4524" s="10" t="str">
        <f>TEXT(Sales[[#This Row],[Date and Time]],"mmmm")</f>
        <v>May</v>
      </c>
    </row>
    <row r="4525" spans="1:14" x14ac:dyDescent="0.3">
      <c r="A4525" s="1" t="s">
        <v>7993</v>
      </c>
      <c r="B4525" s="2">
        <v>45391.161053240743</v>
      </c>
      <c r="C4525" s="1" t="s">
        <v>3308</v>
      </c>
      <c r="D4525" s="1" t="s">
        <v>2267</v>
      </c>
      <c r="E4525" s="1" t="s">
        <v>3464</v>
      </c>
      <c r="F4525" s="1" t="s">
        <v>3472</v>
      </c>
      <c r="G4525" s="1">
        <v>1441.32</v>
      </c>
      <c r="H4525" s="1">
        <v>8</v>
      </c>
      <c r="I4525" s="1">
        <f>Sales[[#This Row],[Selling Price]]*H4525</f>
        <v>11530.56</v>
      </c>
      <c r="J4525" s="1">
        <f>VLOOKUP(Sales[[#This Row],[Product ID]],Products[],4,0)</f>
        <v>998.57</v>
      </c>
      <c r="K4525" s="1">
        <f>Sales[[#This Row],[Total Sales]]-Sales[[#This Row],[Cost price]]</f>
        <v>10531.99</v>
      </c>
      <c r="L4525" s="1" t="str">
        <f>TEXT(Sales[[#This Row],[Date and Time]],"dddd")</f>
        <v>Tuesday</v>
      </c>
      <c r="M4525" s="1" t="str">
        <f>TEXT(Sales[[#This Row],[Date and Time]],"mm")</f>
        <v>04</v>
      </c>
      <c r="N4525" s="10" t="str">
        <f>TEXT(Sales[[#This Row],[Date and Time]],"mmmm")</f>
        <v>April</v>
      </c>
    </row>
    <row r="4526" spans="1:14" x14ac:dyDescent="0.3">
      <c r="A4526" s="1" t="s">
        <v>7994</v>
      </c>
      <c r="B4526" s="2">
        <v>45501.750717592593</v>
      </c>
      <c r="C4526" s="1" t="s">
        <v>3214</v>
      </c>
      <c r="D4526" s="1" t="s">
        <v>3139</v>
      </c>
      <c r="E4526" s="1" t="s">
        <v>3464</v>
      </c>
      <c r="F4526" s="1" t="s">
        <v>3472</v>
      </c>
      <c r="G4526" s="1">
        <v>86.07</v>
      </c>
      <c r="H4526" s="1">
        <v>7</v>
      </c>
      <c r="I4526" s="1">
        <f>Sales[[#This Row],[Selling Price]]*H4526</f>
        <v>602.49</v>
      </c>
      <c r="J4526" s="1">
        <f>VLOOKUP(Sales[[#This Row],[Product ID]],Products[],4,0)</f>
        <v>435.29</v>
      </c>
      <c r="K4526" s="1">
        <f>Sales[[#This Row],[Total Sales]]-Sales[[#This Row],[Cost price]]</f>
        <v>167.2</v>
      </c>
      <c r="L4526" s="1" t="str">
        <f>TEXT(Sales[[#This Row],[Date and Time]],"dddd")</f>
        <v>Sunday</v>
      </c>
      <c r="M4526" s="1" t="str">
        <f>TEXT(Sales[[#This Row],[Date and Time]],"mm")</f>
        <v>07</v>
      </c>
      <c r="N4526" s="10" t="str">
        <f>TEXT(Sales[[#This Row],[Date and Time]],"mmmm")</f>
        <v>July</v>
      </c>
    </row>
    <row r="4527" spans="1:14" x14ac:dyDescent="0.3">
      <c r="A4527" s="1" t="s">
        <v>7995</v>
      </c>
      <c r="B4527" s="2">
        <v>45453.067048611112</v>
      </c>
      <c r="C4527" s="1" t="s">
        <v>3292</v>
      </c>
      <c r="D4527" s="1" t="s">
        <v>1937</v>
      </c>
      <c r="E4527" s="1" t="s">
        <v>3466</v>
      </c>
      <c r="F4527" s="1" t="s">
        <v>3476</v>
      </c>
      <c r="G4527" s="1">
        <v>1634.73</v>
      </c>
      <c r="H4527" s="1">
        <v>8</v>
      </c>
      <c r="I4527" s="1">
        <f>Sales[[#This Row],[Selling Price]]*H4527</f>
        <v>13077.84</v>
      </c>
      <c r="J4527" s="1">
        <f>VLOOKUP(Sales[[#This Row],[Product ID]],Products[],4,0)</f>
        <v>321.19</v>
      </c>
      <c r="K4527" s="1">
        <f>Sales[[#This Row],[Total Sales]]-Sales[[#This Row],[Cost price]]</f>
        <v>12756.65</v>
      </c>
      <c r="L4527" s="1" t="str">
        <f>TEXT(Sales[[#This Row],[Date and Time]],"dddd")</f>
        <v>Monday</v>
      </c>
      <c r="M4527" s="1" t="str">
        <f>TEXT(Sales[[#This Row],[Date and Time]],"mm")</f>
        <v>06</v>
      </c>
      <c r="N4527" s="10" t="str">
        <f>TEXT(Sales[[#This Row],[Date and Time]],"mmmm")</f>
        <v>June</v>
      </c>
    </row>
    <row r="4528" spans="1:14" x14ac:dyDescent="0.3">
      <c r="A4528" s="1" t="s">
        <v>7996</v>
      </c>
      <c r="B4528" s="2">
        <v>45542.790648148148</v>
      </c>
      <c r="C4528" s="1" t="s">
        <v>3336</v>
      </c>
      <c r="D4528" s="1" t="s">
        <v>1631</v>
      </c>
      <c r="E4528" s="1" t="s">
        <v>3471</v>
      </c>
      <c r="F4528" s="1" t="s">
        <v>3472</v>
      </c>
      <c r="G4528" s="1">
        <v>1962.77</v>
      </c>
      <c r="H4528" s="1">
        <v>9</v>
      </c>
      <c r="I4528" s="1">
        <f>Sales[[#This Row],[Selling Price]]*H4528</f>
        <v>17664.93</v>
      </c>
      <c r="J4528" s="1">
        <f>VLOOKUP(Sales[[#This Row],[Product ID]],Products[],4,0)</f>
        <v>970.96</v>
      </c>
      <c r="K4528" s="1">
        <f>Sales[[#This Row],[Total Sales]]-Sales[[#This Row],[Cost price]]</f>
        <v>16693.97</v>
      </c>
      <c r="L4528" s="1" t="str">
        <f>TEXT(Sales[[#This Row],[Date and Time]],"dddd")</f>
        <v>Saturday</v>
      </c>
      <c r="M4528" s="1" t="str">
        <f>TEXT(Sales[[#This Row],[Date and Time]],"mm")</f>
        <v>09</v>
      </c>
      <c r="N4528" s="10" t="str">
        <f>TEXT(Sales[[#This Row],[Date and Time]],"mmmm")</f>
        <v>September</v>
      </c>
    </row>
    <row r="4529" spans="1:14" x14ac:dyDescent="0.3">
      <c r="A4529" s="1" t="s">
        <v>7997</v>
      </c>
      <c r="B4529" s="2">
        <v>45342.300671296296</v>
      </c>
      <c r="C4529" s="1" t="s">
        <v>3379</v>
      </c>
      <c r="D4529" s="1" t="s">
        <v>180</v>
      </c>
      <c r="E4529" s="1" t="s">
        <v>3466</v>
      </c>
      <c r="F4529" s="1" t="s">
        <v>3467</v>
      </c>
      <c r="G4529" s="1">
        <v>1207.93</v>
      </c>
      <c r="H4529" s="1">
        <v>10</v>
      </c>
      <c r="I4529" s="1">
        <f>Sales[[#This Row],[Selling Price]]*H4529</f>
        <v>12079.300000000001</v>
      </c>
      <c r="J4529" s="1">
        <f>VLOOKUP(Sales[[#This Row],[Product ID]],Products[],4,0)</f>
        <v>605.29999999999995</v>
      </c>
      <c r="K4529" s="1">
        <f>Sales[[#This Row],[Total Sales]]-Sales[[#This Row],[Cost price]]</f>
        <v>11474.000000000002</v>
      </c>
      <c r="L4529" s="1" t="str">
        <f>TEXT(Sales[[#This Row],[Date and Time]],"dddd")</f>
        <v>Tuesday</v>
      </c>
      <c r="M4529" s="1" t="str">
        <f>TEXT(Sales[[#This Row],[Date and Time]],"mm")</f>
        <v>02</v>
      </c>
      <c r="N4529" s="10" t="str">
        <f>TEXT(Sales[[#This Row],[Date and Time]],"mmmm")</f>
        <v>February</v>
      </c>
    </row>
    <row r="4530" spans="1:14" x14ac:dyDescent="0.3">
      <c r="A4530" s="1" t="s">
        <v>7998</v>
      </c>
      <c r="B4530" s="2">
        <v>45375.983136574076</v>
      </c>
      <c r="C4530" s="1" t="s">
        <v>3412</v>
      </c>
      <c r="D4530" s="1" t="s">
        <v>925</v>
      </c>
      <c r="E4530" s="1" t="s">
        <v>3479</v>
      </c>
      <c r="F4530" s="1" t="s">
        <v>3469</v>
      </c>
      <c r="G4530" s="1">
        <v>357.39</v>
      </c>
      <c r="H4530" s="1">
        <v>4</v>
      </c>
      <c r="I4530" s="1">
        <f>Sales[[#This Row],[Selling Price]]*H4530</f>
        <v>1429.56</v>
      </c>
      <c r="J4530" s="1">
        <f>VLOOKUP(Sales[[#This Row],[Product ID]],Products[],4,0)</f>
        <v>220.45</v>
      </c>
      <c r="K4530" s="1">
        <f>Sales[[#This Row],[Total Sales]]-Sales[[#This Row],[Cost price]]</f>
        <v>1209.1099999999999</v>
      </c>
      <c r="L4530" s="1" t="str">
        <f>TEXT(Sales[[#This Row],[Date and Time]],"dddd")</f>
        <v>Sunday</v>
      </c>
      <c r="M4530" s="1" t="str">
        <f>TEXT(Sales[[#This Row],[Date and Time]],"mm")</f>
        <v>03</v>
      </c>
      <c r="N4530" s="10" t="str">
        <f>TEXT(Sales[[#This Row],[Date and Time]],"mmmm")</f>
        <v>March</v>
      </c>
    </row>
    <row r="4531" spans="1:14" x14ac:dyDescent="0.3">
      <c r="A4531" s="1" t="s">
        <v>7999</v>
      </c>
      <c r="B4531" s="2">
        <v>45307.440312500003</v>
      </c>
      <c r="C4531" s="1" t="s">
        <v>3257</v>
      </c>
      <c r="D4531" s="1" t="s">
        <v>2638</v>
      </c>
      <c r="E4531" s="1" t="s">
        <v>3461</v>
      </c>
      <c r="F4531" s="1" t="s">
        <v>3469</v>
      </c>
      <c r="G4531" s="1">
        <v>919.52</v>
      </c>
      <c r="H4531" s="1">
        <v>10</v>
      </c>
      <c r="I4531" s="1">
        <f>Sales[[#This Row],[Selling Price]]*H4531</f>
        <v>9195.2000000000007</v>
      </c>
      <c r="J4531" s="1">
        <f>VLOOKUP(Sales[[#This Row],[Product ID]],Products[],4,0)</f>
        <v>288.51</v>
      </c>
      <c r="K4531" s="1">
        <f>Sales[[#This Row],[Total Sales]]-Sales[[#This Row],[Cost price]]</f>
        <v>8906.69</v>
      </c>
      <c r="L4531" s="1" t="str">
        <f>TEXT(Sales[[#This Row],[Date and Time]],"dddd")</f>
        <v>Tuesday</v>
      </c>
      <c r="M4531" s="1" t="str">
        <f>TEXT(Sales[[#This Row],[Date and Time]],"mm")</f>
        <v>01</v>
      </c>
      <c r="N4531" s="10" t="str">
        <f>TEXT(Sales[[#This Row],[Date and Time]],"mmmm")</f>
        <v>January</v>
      </c>
    </row>
    <row r="4532" spans="1:14" x14ac:dyDescent="0.3">
      <c r="A4532" s="1" t="s">
        <v>8000</v>
      </c>
      <c r="B4532" s="2">
        <v>45452.633414351854</v>
      </c>
      <c r="C4532" s="1" t="s">
        <v>3312</v>
      </c>
      <c r="D4532" s="1" t="s">
        <v>2804</v>
      </c>
      <c r="E4532" s="1" t="s">
        <v>3461</v>
      </c>
      <c r="F4532" s="1" t="s">
        <v>3472</v>
      </c>
      <c r="G4532" s="1">
        <v>211.23</v>
      </c>
      <c r="H4532" s="1">
        <v>1</v>
      </c>
      <c r="I4532" s="1">
        <f>Sales[[#This Row],[Selling Price]]*H4532</f>
        <v>211.23</v>
      </c>
      <c r="J4532" s="1">
        <f>VLOOKUP(Sales[[#This Row],[Product ID]],Products[],4,0)</f>
        <v>193.63</v>
      </c>
      <c r="K4532" s="1">
        <f>Sales[[#This Row],[Total Sales]]-Sales[[#This Row],[Cost price]]</f>
        <v>17.599999999999994</v>
      </c>
      <c r="L4532" s="1" t="str">
        <f>TEXT(Sales[[#This Row],[Date and Time]],"dddd")</f>
        <v>Sunday</v>
      </c>
      <c r="M4532" s="1" t="str">
        <f>TEXT(Sales[[#This Row],[Date and Time]],"mm")</f>
        <v>06</v>
      </c>
      <c r="N4532" s="10" t="str">
        <f>TEXT(Sales[[#This Row],[Date and Time]],"mmmm")</f>
        <v>June</v>
      </c>
    </row>
    <row r="4533" spans="1:14" x14ac:dyDescent="0.3">
      <c r="A4533" s="1" t="s">
        <v>8001</v>
      </c>
      <c r="B4533" s="2">
        <v>45362.25104166667</v>
      </c>
      <c r="C4533" s="1" t="s">
        <v>3269</v>
      </c>
      <c r="D4533" s="1" t="s">
        <v>840</v>
      </c>
      <c r="E4533" s="1" t="s">
        <v>3466</v>
      </c>
      <c r="F4533" s="1" t="s">
        <v>3476</v>
      </c>
      <c r="G4533" s="1">
        <v>848.8</v>
      </c>
      <c r="H4533" s="1">
        <v>10</v>
      </c>
      <c r="I4533" s="1">
        <f>Sales[[#This Row],[Selling Price]]*H4533</f>
        <v>8488</v>
      </c>
      <c r="J4533" s="1">
        <f>VLOOKUP(Sales[[#This Row],[Product ID]],Products[],4,0)</f>
        <v>627.66</v>
      </c>
      <c r="K4533" s="1">
        <f>Sales[[#This Row],[Total Sales]]-Sales[[#This Row],[Cost price]]</f>
        <v>7860.34</v>
      </c>
      <c r="L4533" s="1" t="str">
        <f>TEXT(Sales[[#This Row],[Date and Time]],"dddd")</f>
        <v>Monday</v>
      </c>
      <c r="M4533" s="1" t="str">
        <f>TEXT(Sales[[#This Row],[Date and Time]],"mm")</f>
        <v>03</v>
      </c>
      <c r="N4533" s="10" t="str">
        <f>TEXT(Sales[[#This Row],[Date and Time]],"mmmm")</f>
        <v>March</v>
      </c>
    </row>
    <row r="4534" spans="1:14" x14ac:dyDescent="0.3">
      <c r="A4534" s="1" t="s">
        <v>8002</v>
      </c>
      <c r="B4534" s="2">
        <v>45393.460439814815</v>
      </c>
      <c r="C4534" s="1" t="s">
        <v>3348</v>
      </c>
      <c r="D4534" s="1" t="s">
        <v>2538</v>
      </c>
      <c r="E4534" s="1" t="s">
        <v>3479</v>
      </c>
      <c r="F4534" s="1" t="s">
        <v>3476</v>
      </c>
      <c r="G4534" s="1">
        <v>1153</v>
      </c>
      <c r="H4534" s="1">
        <v>2</v>
      </c>
      <c r="I4534" s="1">
        <f>Sales[[#This Row],[Selling Price]]*H4534</f>
        <v>2306</v>
      </c>
      <c r="J4534" s="1">
        <f>VLOOKUP(Sales[[#This Row],[Product ID]],Products[],4,0)</f>
        <v>307.60000000000002</v>
      </c>
      <c r="K4534" s="1">
        <f>Sales[[#This Row],[Total Sales]]-Sales[[#This Row],[Cost price]]</f>
        <v>1998.4</v>
      </c>
      <c r="L4534" s="1" t="str">
        <f>TEXT(Sales[[#This Row],[Date and Time]],"dddd")</f>
        <v>Thursday</v>
      </c>
      <c r="M4534" s="1" t="str">
        <f>TEXT(Sales[[#This Row],[Date and Time]],"mm")</f>
        <v>04</v>
      </c>
      <c r="N4534" s="10" t="str">
        <f>TEXT(Sales[[#This Row],[Date and Time]],"mmmm")</f>
        <v>April</v>
      </c>
    </row>
    <row r="4535" spans="1:14" x14ac:dyDescent="0.3">
      <c r="A4535" s="1" t="s">
        <v>8003</v>
      </c>
      <c r="B4535" s="2">
        <v>45417.459282407406</v>
      </c>
      <c r="C4535" s="1" t="s">
        <v>3341</v>
      </c>
      <c r="D4535" s="1" t="s">
        <v>1119</v>
      </c>
      <c r="E4535" s="1" t="s">
        <v>3479</v>
      </c>
      <c r="F4535" s="1" t="s">
        <v>3476</v>
      </c>
      <c r="G4535" s="1">
        <v>733.79</v>
      </c>
      <c r="H4535" s="1">
        <v>10</v>
      </c>
      <c r="I4535" s="1">
        <f>Sales[[#This Row],[Selling Price]]*H4535</f>
        <v>7337.9</v>
      </c>
      <c r="J4535" s="1">
        <f>VLOOKUP(Sales[[#This Row],[Product ID]],Products[],4,0)</f>
        <v>77.61</v>
      </c>
      <c r="K4535" s="1">
        <f>Sales[[#This Row],[Total Sales]]-Sales[[#This Row],[Cost price]]</f>
        <v>7260.29</v>
      </c>
      <c r="L4535" s="1" t="str">
        <f>TEXT(Sales[[#This Row],[Date and Time]],"dddd")</f>
        <v>Sunday</v>
      </c>
      <c r="M4535" s="1" t="str">
        <f>TEXT(Sales[[#This Row],[Date and Time]],"mm")</f>
        <v>05</v>
      </c>
      <c r="N4535" s="10" t="str">
        <f>TEXT(Sales[[#This Row],[Date and Time]],"mmmm")</f>
        <v>May</v>
      </c>
    </row>
    <row r="4536" spans="1:14" x14ac:dyDescent="0.3">
      <c r="A4536" s="1" t="s">
        <v>8004</v>
      </c>
      <c r="B4536" s="2">
        <v>45366.084074074075</v>
      </c>
      <c r="C4536" s="1" t="s">
        <v>3306</v>
      </c>
      <c r="D4536" s="1" t="s">
        <v>2765</v>
      </c>
      <c r="E4536" s="1" t="s">
        <v>3471</v>
      </c>
      <c r="F4536" s="1" t="s">
        <v>3472</v>
      </c>
      <c r="G4536" s="1">
        <v>243.66</v>
      </c>
      <c r="H4536" s="1">
        <v>1</v>
      </c>
      <c r="I4536" s="1">
        <f>Sales[[#This Row],[Selling Price]]*H4536</f>
        <v>243.66</v>
      </c>
      <c r="J4536" s="1">
        <f>VLOOKUP(Sales[[#This Row],[Product ID]],Products[],4,0)</f>
        <v>914.29</v>
      </c>
      <c r="K4536" s="1">
        <f>Sales[[#This Row],[Total Sales]]-Sales[[#This Row],[Cost price]]</f>
        <v>-670.63</v>
      </c>
      <c r="L4536" s="1" t="str">
        <f>TEXT(Sales[[#This Row],[Date and Time]],"dddd")</f>
        <v>Friday</v>
      </c>
      <c r="M4536" s="1" t="str">
        <f>TEXT(Sales[[#This Row],[Date and Time]],"mm")</f>
        <v>03</v>
      </c>
      <c r="N4536" s="10" t="str">
        <f>TEXT(Sales[[#This Row],[Date and Time]],"mmmm")</f>
        <v>March</v>
      </c>
    </row>
    <row r="4537" spans="1:14" x14ac:dyDescent="0.3">
      <c r="A4537" s="1" t="s">
        <v>8005</v>
      </c>
      <c r="B4537" s="2">
        <v>45440.723483796297</v>
      </c>
      <c r="C4537" s="1" t="s">
        <v>3433</v>
      </c>
      <c r="D4537" s="1" t="s">
        <v>2412</v>
      </c>
      <c r="E4537" s="1" t="s">
        <v>3461</v>
      </c>
      <c r="F4537" s="1" t="s">
        <v>3469</v>
      </c>
      <c r="G4537" s="1">
        <v>605.30999999999995</v>
      </c>
      <c r="H4537" s="1">
        <v>3</v>
      </c>
      <c r="I4537" s="1">
        <f>Sales[[#This Row],[Selling Price]]*H4537</f>
        <v>1815.9299999999998</v>
      </c>
      <c r="J4537" s="1">
        <f>VLOOKUP(Sales[[#This Row],[Product ID]],Products[],4,0)</f>
        <v>452.2</v>
      </c>
      <c r="K4537" s="1">
        <f>Sales[[#This Row],[Total Sales]]-Sales[[#This Row],[Cost price]]</f>
        <v>1363.7299999999998</v>
      </c>
      <c r="L4537" s="1" t="str">
        <f>TEXT(Sales[[#This Row],[Date and Time]],"dddd")</f>
        <v>Tuesday</v>
      </c>
      <c r="M4537" s="1" t="str">
        <f>TEXT(Sales[[#This Row],[Date and Time]],"mm")</f>
        <v>05</v>
      </c>
      <c r="N4537" s="10" t="str">
        <f>TEXT(Sales[[#This Row],[Date and Time]],"mmmm")</f>
        <v>May</v>
      </c>
    </row>
    <row r="4538" spans="1:14" x14ac:dyDescent="0.3">
      <c r="A4538" s="1" t="s">
        <v>8006</v>
      </c>
      <c r="B4538" s="2">
        <v>45433.850208333337</v>
      </c>
      <c r="C4538" s="1" t="s">
        <v>3296</v>
      </c>
      <c r="D4538" s="1" t="s">
        <v>2957</v>
      </c>
      <c r="E4538" s="1" t="s">
        <v>3479</v>
      </c>
      <c r="F4538" s="1" t="s">
        <v>3469</v>
      </c>
      <c r="G4538" s="1">
        <v>1229.7</v>
      </c>
      <c r="H4538" s="1">
        <v>10</v>
      </c>
      <c r="I4538" s="1">
        <f>Sales[[#This Row],[Selling Price]]*H4538</f>
        <v>12297</v>
      </c>
      <c r="J4538" s="1">
        <f>VLOOKUP(Sales[[#This Row],[Product ID]],Products[],4,0)</f>
        <v>587.24</v>
      </c>
      <c r="K4538" s="1">
        <f>Sales[[#This Row],[Total Sales]]-Sales[[#This Row],[Cost price]]</f>
        <v>11709.76</v>
      </c>
      <c r="L4538" s="1" t="str">
        <f>TEXT(Sales[[#This Row],[Date and Time]],"dddd")</f>
        <v>Tuesday</v>
      </c>
      <c r="M4538" s="1" t="str">
        <f>TEXT(Sales[[#This Row],[Date and Time]],"mm")</f>
        <v>05</v>
      </c>
      <c r="N4538" s="10" t="str">
        <f>TEXT(Sales[[#This Row],[Date and Time]],"mmmm")</f>
        <v>May</v>
      </c>
    </row>
    <row r="4539" spans="1:14" x14ac:dyDescent="0.3">
      <c r="A4539" s="1" t="s">
        <v>8007</v>
      </c>
      <c r="B4539" s="2">
        <v>45458.202060185184</v>
      </c>
      <c r="C4539" s="1" t="s">
        <v>3413</v>
      </c>
      <c r="D4539" s="1" t="s">
        <v>2001</v>
      </c>
      <c r="E4539" s="1" t="s">
        <v>3479</v>
      </c>
      <c r="F4539" s="1" t="s">
        <v>3467</v>
      </c>
      <c r="G4539" s="1">
        <v>1644.92</v>
      </c>
      <c r="H4539" s="1">
        <v>2</v>
      </c>
      <c r="I4539" s="1">
        <f>Sales[[#This Row],[Selling Price]]*H4539</f>
        <v>3289.84</v>
      </c>
      <c r="J4539" s="1">
        <f>VLOOKUP(Sales[[#This Row],[Product ID]],Products[],4,0)</f>
        <v>311.56</v>
      </c>
      <c r="K4539" s="1">
        <f>Sales[[#This Row],[Total Sales]]-Sales[[#This Row],[Cost price]]</f>
        <v>2978.28</v>
      </c>
      <c r="L4539" s="1" t="str">
        <f>TEXT(Sales[[#This Row],[Date and Time]],"dddd")</f>
        <v>Saturday</v>
      </c>
      <c r="M4539" s="1" t="str">
        <f>TEXT(Sales[[#This Row],[Date and Time]],"mm")</f>
        <v>06</v>
      </c>
      <c r="N4539" s="10" t="str">
        <f>TEXT(Sales[[#This Row],[Date and Time]],"mmmm")</f>
        <v>June</v>
      </c>
    </row>
    <row r="4540" spans="1:14" x14ac:dyDescent="0.3">
      <c r="A4540" s="1" t="s">
        <v>8008</v>
      </c>
      <c r="B4540" s="2">
        <v>45298.461192129631</v>
      </c>
      <c r="C4540" s="1" t="s">
        <v>3360</v>
      </c>
      <c r="D4540" s="1" t="s">
        <v>1506</v>
      </c>
      <c r="E4540" s="1" t="s">
        <v>3461</v>
      </c>
      <c r="F4540" s="1" t="s">
        <v>3462</v>
      </c>
      <c r="G4540" s="1">
        <v>428.72</v>
      </c>
      <c r="H4540" s="1">
        <v>8</v>
      </c>
      <c r="I4540" s="1">
        <f>Sales[[#This Row],[Selling Price]]*H4540</f>
        <v>3429.76</v>
      </c>
      <c r="J4540" s="1">
        <f>VLOOKUP(Sales[[#This Row],[Product ID]],Products[],4,0)</f>
        <v>434.88</v>
      </c>
      <c r="K4540" s="1">
        <f>Sales[[#This Row],[Total Sales]]-Sales[[#This Row],[Cost price]]</f>
        <v>2994.88</v>
      </c>
      <c r="L4540" s="1" t="str">
        <f>TEXT(Sales[[#This Row],[Date and Time]],"dddd")</f>
        <v>Sunday</v>
      </c>
      <c r="M4540" s="1" t="str">
        <f>TEXT(Sales[[#This Row],[Date and Time]],"mm")</f>
        <v>01</v>
      </c>
      <c r="N4540" s="10" t="str">
        <f>TEXT(Sales[[#This Row],[Date and Time]],"mmmm")</f>
        <v>January</v>
      </c>
    </row>
    <row r="4541" spans="1:14" x14ac:dyDescent="0.3">
      <c r="A4541" s="1" t="s">
        <v>8009</v>
      </c>
      <c r="B4541" s="2">
        <v>45310.417071759257</v>
      </c>
      <c r="C4541" s="1" t="s">
        <v>3436</v>
      </c>
      <c r="D4541" s="1" t="s">
        <v>1628</v>
      </c>
      <c r="E4541" s="1" t="s">
        <v>3471</v>
      </c>
      <c r="F4541" s="1" t="s">
        <v>3476</v>
      </c>
      <c r="G4541" s="1">
        <v>357.77</v>
      </c>
      <c r="H4541" s="1">
        <v>1</v>
      </c>
      <c r="I4541" s="1">
        <f>Sales[[#This Row],[Selling Price]]*H4541</f>
        <v>357.77</v>
      </c>
      <c r="J4541" s="1">
        <f>VLOOKUP(Sales[[#This Row],[Product ID]],Products[],4,0)</f>
        <v>839.9</v>
      </c>
      <c r="K4541" s="1">
        <f>Sales[[#This Row],[Total Sales]]-Sales[[#This Row],[Cost price]]</f>
        <v>-482.13</v>
      </c>
      <c r="L4541" s="1" t="str">
        <f>TEXT(Sales[[#This Row],[Date and Time]],"dddd")</f>
        <v>Friday</v>
      </c>
      <c r="M4541" s="1" t="str">
        <f>TEXT(Sales[[#This Row],[Date and Time]],"mm")</f>
        <v>01</v>
      </c>
      <c r="N4541" s="10" t="str">
        <f>TEXT(Sales[[#This Row],[Date and Time]],"mmmm")</f>
        <v>January</v>
      </c>
    </row>
    <row r="4542" spans="1:14" x14ac:dyDescent="0.3">
      <c r="A4542" s="1" t="s">
        <v>8010</v>
      </c>
      <c r="B4542" s="2">
        <v>45539.850486111114</v>
      </c>
      <c r="C4542" s="1" t="s">
        <v>3425</v>
      </c>
      <c r="D4542" s="1" t="s">
        <v>618</v>
      </c>
      <c r="E4542" s="1" t="s">
        <v>3464</v>
      </c>
      <c r="F4542" s="1" t="s">
        <v>3467</v>
      </c>
      <c r="G4542" s="1">
        <v>113.23</v>
      </c>
      <c r="H4542" s="1">
        <v>3</v>
      </c>
      <c r="I4542" s="1">
        <f>Sales[[#This Row],[Selling Price]]*H4542</f>
        <v>339.69</v>
      </c>
      <c r="J4542" s="1">
        <f>VLOOKUP(Sales[[#This Row],[Product ID]],Products[],4,0)</f>
        <v>95.27</v>
      </c>
      <c r="K4542" s="1">
        <f>Sales[[#This Row],[Total Sales]]-Sales[[#This Row],[Cost price]]</f>
        <v>244.42000000000002</v>
      </c>
      <c r="L4542" s="1" t="str">
        <f>TEXT(Sales[[#This Row],[Date and Time]],"dddd")</f>
        <v>Wednesday</v>
      </c>
      <c r="M4542" s="1" t="str">
        <f>TEXT(Sales[[#This Row],[Date and Time]],"mm")</f>
        <v>09</v>
      </c>
      <c r="N4542" s="10" t="str">
        <f>TEXT(Sales[[#This Row],[Date and Time]],"mmmm")</f>
        <v>September</v>
      </c>
    </row>
    <row r="4543" spans="1:14" x14ac:dyDescent="0.3">
      <c r="A4543" s="1" t="s">
        <v>8011</v>
      </c>
      <c r="B4543" s="2">
        <v>45574.482152777775</v>
      </c>
      <c r="C4543" s="1" t="s">
        <v>3433</v>
      </c>
      <c r="D4543" s="1" t="s">
        <v>1116</v>
      </c>
      <c r="E4543" s="1" t="s">
        <v>3466</v>
      </c>
      <c r="F4543" s="1" t="s">
        <v>3462</v>
      </c>
      <c r="G4543" s="1">
        <v>1308.68</v>
      </c>
      <c r="H4543" s="1">
        <v>8</v>
      </c>
      <c r="I4543" s="1">
        <f>Sales[[#This Row],[Selling Price]]*H4543</f>
        <v>10469.44</v>
      </c>
      <c r="J4543" s="1">
        <f>VLOOKUP(Sales[[#This Row],[Product ID]],Products[],4,0)</f>
        <v>452.2</v>
      </c>
      <c r="K4543" s="1">
        <f>Sales[[#This Row],[Total Sales]]-Sales[[#This Row],[Cost price]]</f>
        <v>10017.24</v>
      </c>
      <c r="L4543" s="1" t="str">
        <f>TEXT(Sales[[#This Row],[Date and Time]],"dddd")</f>
        <v>Wednesday</v>
      </c>
      <c r="M4543" s="1" t="str">
        <f>TEXT(Sales[[#This Row],[Date and Time]],"mm")</f>
        <v>10</v>
      </c>
      <c r="N4543" s="10" t="str">
        <f>TEXT(Sales[[#This Row],[Date and Time]],"mmmm")</f>
        <v>October</v>
      </c>
    </row>
    <row r="4544" spans="1:14" x14ac:dyDescent="0.3">
      <c r="A4544" s="1" t="s">
        <v>8012</v>
      </c>
      <c r="B4544" s="2">
        <v>45551.381354166668</v>
      </c>
      <c r="C4544" s="1" t="s">
        <v>3331</v>
      </c>
      <c r="D4544" s="1" t="s">
        <v>331</v>
      </c>
      <c r="E4544" s="1" t="s">
        <v>3466</v>
      </c>
      <c r="F4544" s="1" t="s">
        <v>3472</v>
      </c>
      <c r="G4544" s="1">
        <v>1892.7</v>
      </c>
      <c r="H4544" s="1">
        <v>4</v>
      </c>
      <c r="I4544" s="1">
        <f>Sales[[#This Row],[Selling Price]]*H4544</f>
        <v>7570.8</v>
      </c>
      <c r="J4544" s="1">
        <f>VLOOKUP(Sales[[#This Row],[Product ID]],Products[],4,0)</f>
        <v>799.06</v>
      </c>
      <c r="K4544" s="1">
        <f>Sales[[#This Row],[Total Sales]]-Sales[[#This Row],[Cost price]]</f>
        <v>6771.74</v>
      </c>
      <c r="L4544" s="1" t="str">
        <f>TEXT(Sales[[#This Row],[Date and Time]],"dddd")</f>
        <v>Monday</v>
      </c>
      <c r="M4544" s="1" t="str">
        <f>TEXT(Sales[[#This Row],[Date and Time]],"mm")</f>
        <v>09</v>
      </c>
      <c r="N4544" s="10" t="str">
        <f>TEXT(Sales[[#This Row],[Date and Time]],"mmmm")</f>
        <v>September</v>
      </c>
    </row>
    <row r="4545" spans="1:14" x14ac:dyDescent="0.3">
      <c r="A4545" s="1" t="s">
        <v>8013</v>
      </c>
      <c r="B4545" s="2">
        <v>45528.517754629633</v>
      </c>
      <c r="C4545" s="1" t="s">
        <v>3301</v>
      </c>
      <c r="D4545" s="1" t="s">
        <v>650</v>
      </c>
      <c r="E4545" s="1" t="s">
        <v>3461</v>
      </c>
      <c r="F4545" s="1" t="s">
        <v>3467</v>
      </c>
      <c r="G4545" s="1">
        <v>1132.2</v>
      </c>
      <c r="H4545" s="1">
        <v>3</v>
      </c>
      <c r="I4545" s="1">
        <f>Sales[[#This Row],[Selling Price]]*H4545</f>
        <v>3396.6000000000004</v>
      </c>
      <c r="J4545" s="1">
        <f>VLOOKUP(Sales[[#This Row],[Product ID]],Products[],4,0)</f>
        <v>502.29</v>
      </c>
      <c r="K4545" s="1">
        <f>Sales[[#This Row],[Total Sales]]-Sales[[#This Row],[Cost price]]</f>
        <v>2894.3100000000004</v>
      </c>
      <c r="L4545" s="1" t="str">
        <f>TEXT(Sales[[#This Row],[Date and Time]],"dddd")</f>
        <v>Saturday</v>
      </c>
      <c r="M4545" s="1" t="str">
        <f>TEXT(Sales[[#This Row],[Date and Time]],"mm")</f>
        <v>08</v>
      </c>
      <c r="N4545" s="10" t="str">
        <f>TEXT(Sales[[#This Row],[Date and Time]],"mmmm")</f>
        <v>August</v>
      </c>
    </row>
    <row r="4546" spans="1:14" x14ac:dyDescent="0.3">
      <c r="A4546" s="1" t="s">
        <v>8014</v>
      </c>
      <c r="B4546" s="2">
        <v>45558.25105324074</v>
      </c>
      <c r="C4546" s="1" t="s">
        <v>3234</v>
      </c>
      <c r="D4546" s="1" t="s">
        <v>2135</v>
      </c>
      <c r="E4546" s="1" t="s">
        <v>3471</v>
      </c>
      <c r="F4546" s="1" t="s">
        <v>3472</v>
      </c>
      <c r="G4546" s="1">
        <v>411.86</v>
      </c>
      <c r="H4546" s="1">
        <v>5</v>
      </c>
      <c r="I4546" s="1">
        <f>Sales[[#This Row],[Selling Price]]*H4546</f>
        <v>2059.3000000000002</v>
      </c>
      <c r="J4546" s="1">
        <f>VLOOKUP(Sales[[#This Row],[Product ID]],Products[],4,0)</f>
        <v>851.56</v>
      </c>
      <c r="K4546" s="1">
        <f>Sales[[#This Row],[Total Sales]]-Sales[[#This Row],[Cost price]]</f>
        <v>1207.7400000000002</v>
      </c>
      <c r="L4546" s="1" t="str">
        <f>TEXT(Sales[[#This Row],[Date and Time]],"dddd")</f>
        <v>Monday</v>
      </c>
      <c r="M4546" s="1" t="str">
        <f>TEXT(Sales[[#This Row],[Date and Time]],"mm")</f>
        <v>09</v>
      </c>
      <c r="N4546" s="10" t="str">
        <f>TEXT(Sales[[#This Row],[Date and Time]],"mmmm")</f>
        <v>September</v>
      </c>
    </row>
    <row r="4547" spans="1:14" x14ac:dyDescent="0.3">
      <c r="A4547" s="1" t="s">
        <v>8015</v>
      </c>
      <c r="B4547" s="2">
        <v>45472.028287037036</v>
      </c>
      <c r="C4547" s="1" t="s">
        <v>3348</v>
      </c>
      <c r="D4547" s="1" t="s">
        <v>2375</v>
      </c>
      <c r="E4547" s="1" t="s">
        <v>3461</v>
      </c>
      <c r="F4547" s="1" t="s">
        <v>3469</v>
      </c>
      <c r="G4547" s="1">
        <v>1244.6400000000001</v>
      </c>
      <c r="H4547" s="1">
        <v>1</v>
      </c>
      <c r="I4547" s="1">
        <f>Sales[[#This Row],[Selling Price]]*H4547</f>
        <v>1244.6400000000001</v>
      </c>
      <c r="J4547" s="1">
        <f>VLOOKUP(Sales[[#This Row],[Product ID]],Products[],4,0)</f>
        <v>307.60000000000002</v>
      </c>
      <c r="K4547" s="1">
        <f>Sales[[#This Row],[Total Sales]]-Sales[[#This Row],[Cost price]]</f>
        <v>937.04000000000008</v>
      </c>
      <c r="L4547" s="1" t="str">
        <f>TEXT(Sales[[#This Row],[Date and Time]],"dddd")</f>
        <v>Saturday</v>
      </c>
      <c r="M4547" s="1" t="str">
        <f>TEXT(Sales[[#This Row],[Date and Time]],"mm")</f>
        <v>06</v>
      </c>
      <c r="N4547" s="10" t="str">
        <f>TEXT(Sales[[#This Row],[Date and Time]],"mmmm")</f>
        <v>June</v>
      </c>
    </row>
    <row r="4548" spans="1:14" x14ac:dyDescent="0.3">
      <c r="A4548" s="1" t="s">
        <v>8016</v>
      </c>
      <c r="B4548" s="2">
        <v>45574.104942129627</v>
      </c>
      <c r="C4548" s="1" t="s">
        <v>3427</v>
      </c>
      <c r="D4548" s="1" t="s">
        <v>67</v>
      </c>
      <c r="E4548" s="1" t="s">
        <v>3466</v>
      </c>
      <c r="F4548" s="1" t="s">
        <v>3476</v>
      </c>
      <c r="G4548" s="1">
        <v>498.38</v>
      </c>
      <c r="H4548" s="1">
        <v>8</v>
      </c>
      <c r="I4548" s="1">
        <f>Sales[[#This Row],[Selling Price]]*H4548</f>
        <v>3987.04</v>
      </c>
      <c r="J4548" s="1">
        <f>VLOOKUP(Sales[[#This Row],[Product ID]],Products[],4,0)</f>
        <v>348.26</v>
      </c>
      <c r="K4548" s="1">
        <f>Sales[[#This Row],[Total Sales]]-Sales[[#This Row],[Cost price]]</f>
        <v>3638.7799999999997</v>
      </c>
      <c r="L4548" s="1" t="str">
        <f>TEXT(Sales[[#This Row],[Date and Time]],"dddd")</f>
        <v>Wednesday</v>
      </c>
      <c r="M4548" s="1" t="str">
        <f>TEXT(Sales[[#This Row],[Date and Time]],"mm")</f>
        <v>10</v>
      </c>
      <c r="N4548" s="10" t="str">
        <f>TEXT(Sales[[#This Row],[Date and Time]],"mmmm")</f>
        <v>October</v>
      </c>
    </row>
    <row r="4549" spans="1:14" x14ac:dyDescent="0.3">
      <c r="A4549" s="1" t="s">
        <v>8017</v>
      </c>
      <c r="B4549" s="2">
        <v>45555.327662037038</v>
      </c>
      <c r="C4549" s="1" t="s">
        <v>3318</v>
      </c>
      <c r="D4549" s="1" t="s">
        <v>1223</v>
      </c>
      <c r="E4549" s="1" t="s">
        <v>3466</v>
      </c>
      <c r="F4549" s="1" t="s">
        <v>3472</v>
      </c>
      <c r="G4549" s="1">
        <v>731.15</v>
      </c>
      <c r="H4549" s="1">
        <v>2</v>
      </c>
      <c r="I4549" s="1">
        <f>Sales[[#This Row],[Selling Price]]*H4549</f>
        <v>1462.3</v>
      </c>
      <c r="J4549" s="1">
        <f>VLOOKUP(Sales[[#This Row],[Product ID]],Products[],4,0)</f>
        <v>69.03</v>
      </c>
      <c r="K4549" s="1">
        <f>Sales[[#This Row],[Total Sales]]-Sales[[#This Row],[Cost price]]</f>
        <v>1393.27</v>
      </c>
      <c r="L4549" s="1" t="str">
        <f>TEXT(Sales[[#This Row],[Date and Time]],"dddd")</f>
        <v>Friday</v>
      </c>
      <c r="M4549" s="1" t="str">
        <f>TEXT(Sales[[#This Row],[Date and Time]],"mm")</f>
        <v>09</v>
      </c>
      <c r="N4549" s="10" t="str">
        <f>TEXT(Sales[[#This Row],[Date and Time]],"mmmm")</f>
        <v>September</v>
      </c>
    </row>
    <row r="4550" spans="1:14" x14ac:dyDescent="0.3">
      <c r="A4550" s="1" t="s">
        <v>8018</v>
      </c>
      <c r="B4550" s="2">
        <v>45303.077465277776</v>
      </c>
      <c r="C4550" s="1" t="s">
        <v>3282</v>
      </c>
      <c r="D4550" s="1" t="s">
        <v>586</v>
      </c>
      <c r="E4550" s="1" t="s">
        <v>3461</v>
      </c>
      <c r="F4550" s="1" t="s">
        <v>3472</v>
      </c>
      <c r="G4550" s="1">
        <v>790.49</v>
      </c>
      <c r="H4550" s="1">
        <v>6</v>
      </c>
      <c r="I4550" s="1">
        <f>Sales[[#This Row],[Selling Price]]*H4550</f>
        <v>4742.9400000000005</v>
      </c>
      <c r="J4550" s="1">
        <f>VLOOKUP(Sales[[#This Row],[Product ID]],Products[],4,0)</f>
        <v>707.26</v>
      </c>
      <c r="K4550" s="1">
        <f>Sales[[#This Row],[Total Sales]]-Sales[[#This Row],[Cost price]]</f>
        <v>4035.6800000000003</v>
      </c>
      <c r="L4550" s="1" t="str">
        <f>TEXT(Sales[[#This Row],[Date and Time]],"dddd")</f>
        <v>Friday</v>
      </c>
      <c r="M4550" s="1" t="str">
        <f>TEXT(Sales[[#This Row],[Date and Time]],"mm")</f>
        <v>01</v>
      </c>
      <c r="N4550" s="10" t="str">
        <f>TEXT(Sales[[#This Row],[Date and Time]],"mmmm")</f>
        <v>January</v>
      </c>
    </row>
    <row r="4551" spans="1:14" x14ac:dyDescent="0.3">
      <c r="A4551" s="1" t="s">
        <v>8019</v>
      </c>
      <c r="B4551" s="2">
        <v>45417.408009259256</v>
      </c>
      <c r="C4551" s="1" t="s">
        <v>3299</v>
      </c>
      <c r="D4551" s="1" t="s">
        <v>855</v>
      </c>
      <c r="E4551" s="1" t="s">
        <v>3461</v>
      </c>
      <c r="F4551" s="1" t="s">
        <v>3469</v>
      </c>
      <c r="G4551" s="1">
        <v>688.21</v>
      </c>
      <c r="H4551" s="1">
        <v>9</v>
      </c>
      <c r="I4551" s="1">
        <f>Sales[[#This Row],[Selling Price]]*H4551</f>
        <v>6193.89</v>
      </c>
      <c r="J4551" s="1">
        <f>VLOOKUP(Sales[[#This Row],[Product ID]],Products[],4,0)</f>
        <v>401.98</v>
      </c>
      <c r="K4551" s="1">
        <f>Sales[[#This Row],[Total Sales]]-Sales[[#This Row],[Cost price]]</f>
        <v>5791.91</v>
      </c>
      <c r="L4551" s="1" t="str">
        <f>TEXT(Sales[[#This Row],[Date and Time]],"dddd")</f>
        <v>Sunday</v>
      </c>
      <c r="M4551" s="1" t="str">
        <f>TEXT(Sales[[#This Row],[Date and Time]],"mm")</f>
        <v>05</v>
      </c>
      <c r="N4551" s="10" t="str">
        <f>TEXT(Sales[[#This Row],[Date and Time]],"mmmm")</f>
        <v>May</v>
      </c>
    </row>
    <row r="4552" spans="1:14" x14ac:dyDescent="0.3">
      <c r="A4552" s="1" t="s">
        <v>8020</v>
      </c>
      <c r="B4552" s="2">
        <v>45521.277986111112</v>
      </c>
      <c r="C4552" s="1" t="s">
        <v>3342</v>
      </c>
      <c r="D4552" s="1" t="s">
        <v>1217</v>
      </c>
      <c r="E4552" s="1" t="s">
        <v>3461</v>
      </c>
      <c r="F4552" s="1" t="s">
        <v>3476</v>
      </c>
      <c r="G4552" s="1">
        <v>1226.19</v>
      </c>
      <c r="H4552" s="1">
        <v>1</v>
      </c>
      <c r="I4552" s="1">
        <f>Sales[[#This Row],[Selling Price]]*H4552</f>
        <v>1226.19</v>
      </c>
      <c r="J4552" s="1">
        <f>VLOOKUP(Sales[[#This Row],[Product ID]],Products[],4,0)</f>
        <v>961.3</v>
      </c>
      <c r="K4552" s="1">
        <f>Sales[[#This Row],[Total Sales]]-Sales[[#This Row],[Cost price]]</f>
        <v>264.8900000000001</v>
      </c>
      <c r="L4552" s="1" t="str">
        <f>TEXT(Sales[[#This Row],[Date and Time]],"dddd")</f>
        <v>Saturday</v>
      </c>
      <c r="M4552" s="1" t="str">
        <f>TEXT(Sales[[#This Row],[Date and Time]],"mm")</f>
        <v>08</v>
      </c>
      <c r="N4552" s="10" t="str">
        <f>TEXT(Sales[[#This Row],[Date and Time]],"mmmm")</f>
        <v>August</v>
      </c>
    </row>
    <row r="4553" spans="1:14" x14ac:dyDescent="0.3">
      <c r="A4553" s="1" t="s">
        <v>8021</v>
      </c>
      <c r="B4553" s="2">
        <v>45440.661099537036</v>
      </c>
      <c r="C4553" s="1" t="s">
        <v>3386</v>
      </c>
      <c r="D4553" s="1" t="s">
        <v>1488</v>
      </c>
      <c r="E4553" s="1" t="s">
        <v>3464</v>
      </c>
      <c r="F4553" s="1" t="s">
        <v>3476</v>
      </c>
      <c r="G4553" s="1">
        <v>703.83</v>
      </c>
      <c r="H4553" s="1">
        <v>3</v>
      </c>
      <c r="I4553" s="1">
        <f>Sales[[#This Row],[Selling Price]]*H4553</f>
        <v>2111.4900000000002</v>
      </c>
      <c r="J4553" s="1">
        <f>VLOOKUP(Sales[[#This Row],[Product ID]],Products[],4,0)</f>
        <v>751.27</v>
      </c>
      <c r="K4553" s="1">
        <f>Sales[[#This Row],[Total Sales]]-Sales[[#This Row],[Cost price]]</f>
        <v>1360.2200000000003</v>
      </c>
      <c r="L4553" s="1" t="str">
        <f>TEXT(Sales[[#This Row],[Date and Time]],"dddd")</f>
        <v>Tuesday</v>
      </c>
      <c r="M4553" s="1" t="str">
        <f>TEXT(Sales[[#This Row],[Date and Time]],"mm")</f>
        <v>05</v>
      </c>
      <c r="N4553" s="10" t="str">
        <f>TEXT(Sales[[#This Row],[Date and Time]],"mmmm")</f>
        <v>May</v>
      </c>
    </row>
    <row r="4554" spans="1:14" x14ac:dyDescent="0.3">
      <c r="A4554" s="1" t="s">
        <v>8022</v>
      </c>
      <c r="B4554" s="2">
        <v>45408.619930555556</v>
      </c>
      <c r="C4554" s="1" t="s">
        <v>3403</v>
      </c>
      <c r="D4554" s="1" t="s">
        <v>1930</v>
      </c>
      <c r="E4554" s="1" t="s">
        <v>3479</v>
      </c>
      <c r="F4554" s="1" t="s">
        <v>3462</v>
      </c>
      <c r="G4554" s="1">
        <v>69.209999999999994</v>
      </c>
      <c r="H4554" s="1">
        <v>9</v>
      </c>
      <c r="I4554" s="1">
        <f>Sales[[#This Row],[Selling Price]]*H4554</f>
        <v>622.89</v>
      </c>
      <c r="J4554" s="1">
        <f>VLOOKUP(Sales[[#This Row],[Product ID]],Products[],4,0)</f>
        <v>904.67</v>
      </c>
      <c r="K4554" s="1">
        <f>Sales[[#This Row],[Total Sales]]-Sales[[#This Row],[Cost price]]</f>
        <v>-281.77999999999997</v>
      </c>
      <c r="L4554" s="1" t="str">
        <f>TEXT(Sales[[#This Row],[Date and Time]],"dddd")</f>
        <v>Friday</v>
      </c>
      <c r="M4554" s="1" t="str">
        <f>TEXT(Sales[[#This Row],[Date and Time]],"mm")</f>
        <v>04</v>
      </c>
      <c r="N4554" s="10" t="str">
        <f>TEXT(Sales[[#This Row],[Date and Time]],"mmmm")</f>
        <v>April</v>
      </c>
    </row>
    <row r="4555" spans="1:14" x14ac:dyDescent="0.3">
      <c r="A4555" s="1" t="s">
        <v>8023</v>
      </c>
      <c r="B4555" s="2">
        <v>45520.638252314813</v>
      </c>
      <c r="C4555" s="1" t="s">
        <v>3228</v>
      </c>
      <c r="D4555" s="1" t="s">
        <v>815</v>
      </c>
      <c r="E4555" s="1" t="s">
        <v>3461</v>
      </c>
      <c r="F4555" s="1" t="s">
        <v>3472</v>
      </c>
      <c r="G4555" s="1">
        <v>1063.29</v>
      </c>
      <c r="H4555" s="1">
        <v>10</v>
      </c>
      <c r="I4555" s="1">
        <f>Sales[[#This Row],[Selling Price]]*H4555</f>
        <v>10632.9</v>
      </c>
      <c r="J4555" s="1">
        <f>VLOOKUP(Sales[[#This Row],[Product ID]],Products[],4,0)</f>
        <v>96.13</v>
      </c>
      <c r="K4555" s="1">
        <f>Sales[[#This Row],[Total Sales]]-Sales[[#This Row],[Cost price]]</f>
        <v>10536.77</v>
      </c>
      <c r="L4555" s="1" t="str">
        <f>TEXT(Sales[[#This Row],[Date and Time]],"dddd")</f>
        <v>Friday</v>
      </c>
      <c r="M4555" s="1" t="str">
        <f>TEXT(Sales[[#This Row],[Date and Time]],"mm")</f>
        <v>08</v>
      </c>
      <c r="N4555" s="10" t="str">
        <f>TEXT(Sales[[#This Row],[Date and Time]],"mmmm")</f>
        <v>August</v>
      </c>
    </row>
    <row r="4556" spans="1:14" x14ac:dyDescent="0.3">
      <c r="A4556" s="1" t="s">
        <v>8024</v>
      </c>
      <c r="B4556" s="2">
        <v>45452.115763888891</v>
      </c>
      <c r="C4556" s="1" t="s">
        <v>3423</v>
      </c>
      <c r="D4556" s="1" t="s">
        <v>2476</v>
      </c>
      <c r="E4556" s="1" t="s">
        <v>3464</v>
      </c>
      <c r="F4556" s="1" t="s">
        <v>3467</v>
      </c>
      <c r="G4556" s="1">
        <v>129.66999999999999</v>
      </c>
      <c r="H4556" s="1">
        <v>3</v>
      </c>
      <c r="I4556" s="1">
        <f>Sales[[#This Row],[Selling Price]]*H4556</f>
        <v>389.01</v>
      </c>
      <c r="J4556" s="1">
        <f>VLOOKUP(Sales[[#This Row],[Product ID]],Products[],4,0)</f>
        <v>388.3</v>
      </c>
      <c r="K4556" s="1">
        <f>Sales[[#This Row],[Total Sales]]-Sales[[#This Row],[Cost price]]</f>
        <v>0.70999999999997954</v>
      </c>
      <c r="L4556" s="1" t="str">
        <f>TEXT(Sales[[#This Row],[Date and Time]],"dddd")</f>
        <v>Sunday</v>
      </c>
      <c r="M4556" s="1" t="str">
        <f>TEXT(Sales[[#This Row],[Date and Time]],"mm")</f>
        <v>06</v>
      </c>
      <c r="N4556" s="10" t="str">
        <f>TEXT(Sales[[#This Row],[Date and Time]],"mmmm")</f>
        <v>June</v>
      </c>
    </row>
    <row r="4557" spans="1:14" x14ac:dyDescent="0.3">
      <c r="A4557" s="1" t="s">
        <v>8025</v>
      </c>
      <c r="B4557" s="2">
        <v>45346.290381944447</v>
      </c>
      <c r="C4557" s="1" t="s">
        <v>3309</v>
      </c>
      <c r="D4557" s="1" t="s">
        <v>74</v>
      </c>
      <c r="E4557" s="1" t="s">
        <v>3479</v>
      </c>
      <c r="F4557" s="1" t="s">
        <v>3467</v>
      </c>
      <c r="G4557" s="1">
        <v>128.07</v>
      </c>
      <c r="H4557" s="1">
        <v>6</v>
      </c>
      <c r="I4557" s="1">
        <f>Sales[[#This Row],[Selling Price]]*H4557</f>
        <v>768.42</v>
      </c>
      <c r="J4557" s="1">
        <f>VLOOKUP(Sales[[#This Row],[Product ID]],Products[],4,0)</f>
        <v>898.84</v>
      </c>
      <c r="K4557" s="1">
        <f>Sales[[#This Row],[Total Sales]]-Sales[[#This Row],[Cost price]]</f>
        <v>-130.42000000000007</v>
      </c>
      <c r="L4557" s="1" t="str">
        <f>TEXT(Sales[[#This Row],[Date and Time]],"dddd")</f>
        <v>Saturday</v>
      </c>
      <c r="M4557" s="1" t="str">
        <f>TEXT(Sales[[#This Row],[Date and Time]],"mm")</f>
        <v>02</v>
      </c>
      <c r="N4557" s="10" t="str">
        <f>TEXT(Sales[[#This Row],[Date and Time]],"mmmm")</f>
        <v>February</v>
      </c>
    </row>
    <row r="4558" spans="1:14" x14ac:dyDescent="0.3">
      <c r="A4558" s="1" t="s">
        <v>8026</v>
      </c>
      <c r="B4558" s="2">
        <v>45535.757349537038</v>
      </c>
      <c r="C4558" s="1" t="s">
        <v>3435</v>
      </c>
      <c r="D4558" s="1" t="s">
        <v>758</v>
      </c>
      <c r="E4558" s="1" t="s">
        <v>3461</v>
      </c>
      <c r="F4558" s="1" t="s">
        <v>3472</v>
      </c>
      <c r="G4558" s="1">
        <v>1183.3599999999999</v>
      </c>
      <c r="H4558" s="1">
        <v>9</v>
      </c>
      <c r="I4558" s="1">
        <f>Sales[[#This Row],[Selling Price]]*H4558</f>
        <v>10650.24</v>
      </c>
      <c r="J4558" s="1">
        <f>VLOOKUP(Sales[[#This Row],[Product ID]],Products[],4,0)</f>
        <v>316.27</v>
      </c>
      <c r="K4558" s="1">
        <f>Sales[[#This Row],[Total Sales]]-Sales[[#This Row],[Cost price]]</f>
        <v>10333.969999999999</v>
      </c>
      <c r="L4558" s="1" t="str">
        <f>TEXT(Sales[[#This Row],[Date and Time]],"dddd")</f>
        <v>Saturday</v>
      </c>
      <c r="M4558" s="1" t="str">
        <f>TEXT(Sales[[#This Row],[Date and Time]],"mm")</f>
        <v>08</v>
      </c>
      <c r="N4558" s="10" t="str">
        <f>TEXT(Sales[[#This Row],[Date and Time]],"mmmm")</f>
        <v>August</v>
      </c>
    </row>
    <row r="4559" spans="1:14" x14ac:dyDescent="0.3">
      <c r="A4559" s="1" t="s">
        <v>8027</v>
      </c>
      <c r="B4559" s="2">
        <v>45487.366851851853</v>
      </c>
      <c r="C4559" s="1" t="s">
        <v>3276</v>
      </c>
      <c r="D4559" s="1" t="s">
        <v>1563</v>
      </c>
      <c r="E4559" s="1" t="s">
        <v>3466</v>
      </c>
      <c r="F4559" s="1" t="s">
        <v>3467</v>
      </c>
      <c r="G4559" s="1">
        <v>1624.14</v>
      </c>
      <c r="H4559" s="1">
        <v>10</v>
      </c>
      <c r="I4559" s="1">
        <f>Sales[[#This Row],[Selling Price]]*H4559</f>
        <v>16241.400000000001</v>
      </c>
      <c r="J4559" s="1">
        <f>VLOOKUP(Sales[[#This Row],[Product ID]],Products[],4,0)</f>
        <v>736.41</v>
      </c>
      <c r="K4559" s="1">
        <f>Sales[[#This Row],[Total Sales]]-Sales[[#This Row],[Cost price]]</f>
        <v>15504.990000000002</v>
      </c>
      <c r="L4559" s="1" t="str">
        <f>TEXT(Sales[[#This Row],[Date and Time]],"dddd")</f>
        <v>Sunday</v>
      </c>
      <c r="M4559" s="1" t="str">
        <f>TEXT(Sales[[#This Row],[Date and Time]],"mm")</f>
        <v>07</v>
      </c>
      <c r="N4559" s="10" t="str">
        <f>TEXT(Sales[[#This Row],[Date and Time]],"mmmm")</f>
        <v>July</v>
      </c>
    </row>
    <row r="4560" spans="1:14" x14ac:dyDescent="0.3">
      <c r="A4560" s="1" t="s">
        <v>8028</v>
      </c>
      <c r="B4560" s="2">
        <v>45341.97216435185</v>
      </c>
      <c r="C4560" s="1" t="s">
        <v>3359</v>
      </c>
      <c r="D4560" s="1" t="s">
        <v>2001</v>
      </c>
      <c r="E4560" s="1" t="s">
        <v>3466</v>
      </c>
      <c r="F4560" s="1" t="s">
        <v>3467</v>
      </c>
      <c r="G4560" s="1">
        <v>704.15</v>
      </c>
      <c r="H4560" s="1">
        <v>10</v>
      </c>
      <c r="I4560" s="1">
        <f>Sales[[#This Row],[Selling Price]]*H4560</f>
        <v>7041.5</v>
      </c>
      <c r="J4560" s="1">
        <f>VLOOKUP(Sales[[#This Row],[Product ID]],Products[],4,0)</f>
        <v>750.19</v>
      </c>
      <c r="K4560" s="1">
        <f>Sales[[#This Row],[Total Sales]]-Sales[[#This Row],[Cost price]]</f>
        <v>6291.3099999999995</v>
      </c>
      <c r="L4560" s="1" t="str">
        <f>TEXT(Sales[[#This Row],[Date and Time]],"dddd")</f>
        <v>Monday</v>
      </c>
      <c r="M4560" s="1" t="str">
        <f>TEXT(Sales[[#This Row],[Date and Time]],"mm")</f>
        <v>02</v>
      </c>
      <c r="N4560" s="10" t="str">
        <f>TEXT(Sales[[#This Row],[Date and Time]],"mmmm")</f>
        <v>February</v>
      </c>
    </row>
    <row r="4561" spans="1:14" x14ac:dyDescent="0.3">
      <c r="A4561" s="1" t="s">
        <v>8029</v>
      </c>
      <c r="B4561" s="2">
        <v>45389.182615740741</v>
      </c>
      <c r="C4561" s="1" t="s">
        <v>3394</v>
      </c>
      <c r="D4561" s="1" t="s">
        <v>776</v>
      </c>
      <c r="E4561" s="1" t="s">
        <v>3466</v>
      </c>
      <c r="F4561" s="1" t="s">
        <v>3467</v>
      </c>
      <c r="G4561" s="1">
        <v>111.15</v>
      </c>
      <c r="H4561" s="1">
        <v>5</v>
      </c>
      <c r="I4561" s="1">
        <f>Sales[[#This Row],[Selling Price]]*H4561</f>
        <v>555.75</v>
      </c>
      <c r="J4561" s="1">
        <f>VLOOKUP(Sales[[#This Row],[Product ID]],Products[],4,0)</f>
        <v>74.92</v>
      </c>
      <c r="K4561" s="1">
        <f>Sales[[#This Row],[Total Sales]]-Sales[[#This Row],[Cost price]]</f>
        <v>480.83</v>
      </c>
      <c r="L4561" s="1" t="str">
        <f>TEXT(Sales[[#This Row],[Date and Time]],"dddd")</f>
        <v>Sunday</v>
      </c>
      <c r="M4561" s="1" t="str">
        <f>TEXT(Sales[[#This Row],[Date and Time]],"mm")</f>
        <v>04</v>
      </c>
      <c r="N4561" s="10" t="str">
        <f>TEXT(Sales[[#This Row],[Date and Time]],"mmmm")</f>
        <v>April</v>
      </c>
    </row>
    <row r="4562" spans="1:14" x14ac:dyDescent="0.3">
      <c r="A4562" s="1" t="s">
        <v>8030</v>
      </c>
      <c r="B4562" s="2">
        <v>45541.26458333333</v>
      </c>
      <c r="C4562" s="1" t="s">
        <v>3399</v>
      </c>
      <c r="D4562" s="1" t="s">
        <v>646</v>
      </c>
      <c r="E4562" s="1" t="s">
        <v>3479</v>
      </c>
      <c r="F4562" s="1" t="s">
        <v>3476</v>
      </c>
      <c r="G4562" s="1">
        <v>1830.87</v>
      </c>
      <c r="H4562" s="1">
        <v>9</v>
      </c>
      <c r="I4562" s="1">
        <f>Sales[[#This Row],[Selling Price]]*H4562</f>
        <v>16477.829999999998</v>
      </c>
      <c r="J4562" s="1">
        <f>VLOOKUP(Sales[[#This Row],[Product ID]],Products[],4,0)</f>
        <v>687.22</v>
      </c>
      <c r="K4562" s="1">
        <f>Sales[[#This Row],[Total Sales]]-Sales[[#This Row],[Cost price]]</f>
        <v>15790.609999999999</v>
      </c>
      <c r="L4562" s="1" t="str">
        <f>TEXT(Sales[[#This Row],[Date and Time]],"dddd")</f>
        <v>Friday</v>
      </c>
      <c r="M4562" s="1" t="str">
        <f>TEXT(Sales[[#This Row],[Date and Time]],"mm")</f>
        <v>09</v>
      </c>
      <c r="N4562" s="10" t="str">
        <f>TEXT(Sales[[#This Row],[Date and Time]],"mmmm")</f>
        <v>September</v>
      </c>
    </row>
    <row r="4563" spans="1:14" x14ac:dyDescent="0.3">
      <c r="A4563" s="1" t="s">
        <v>8031</v>
      </c>
      <c r="B4563" s="2">
        <v>45442.812928240739</v>
      </c>
      <c r="C4563" s="1" t="s">
        <v>3352</v>
      </c>
      <c r="D4563" s="1" t="s">
        <v>2105</v>
      </c>
      <c r="E4563" s="1" t="s">
        <v>3466</v>
      </c>
      <c r="F4563" s="1" t="s">
        <v>3462</v>
      </c>
      <c r="G4563" s="1">
        <v>965.88</v>
      </c>
      <c r="H4563" s="1">
        <v>10</v>
      </c>
      <c r="I4563" s="1">
        <f>Sales[[#This Row],[Selling Price]]*H4563</f>
        <v>9658.7999999999993</v>
      </c>
      <c r="J4563" s="1">
        <f>VLOOKUP(Sales[[#This Row],[Product ID]],Products[],4,0)</f>
        <v>404.57</v>
      </c>
      <c r="K4563" s="1">
        <f>Sales[[#This Row],[Total Sales]]-Sales[[#This Row],[Cost price]]</f>
        <v>9254.23</v>
      </c>
      <c r="L4563" s="1" t="str">
        <f>TEXT(Sales[[#This Row],[Date and Time]],"dddd")</f>
        <v>Thursday</v>
      </c>
      <c r="M4563" s="1" t="str">
        <f>TEXT(Sales[[#This Row],[Date and Time]],"mm")</f>
        <v>05</v>
      </c>
      <c r="N4563" s="10" t="str">
        <f>TEXT(Sales[[#This Row],[Date and Time]],"mmmm")</f>
        <v>May</v>
      </c>
    </row>
    <row r="4564" spans="1:14" x14ac:dyDescent="0.3">
      <c r="A4564" s="1" t="s">
        <v>8032</v>
      </c>
      <c r="B4564" s="2">
        <v>45523.856134259258</v>
      </c>
      <c r="C4564" s="1" t="s">
        <v>3427</v>
      </c>
      <c r="D4564" s="1" t="s">
        <v>2195</v>
      </c>
      <c r="E4564" s="1" t="s">
        <v>3479</v>
      </c>
      <c r="F4564" s="1" t="s">
        <v>3472</v>
      </c>
      <c r="G4564" s="1">
        <v>1865.92</v>
      </c>
      <c r="H4564" s="1">
        <v>2</v>
      </c>
      <c r="I4564" s="1">
        <f>Sales[[#This Row],[Selling Price]]*H4564</f>
        <v>3731.84</v>
      </c>
      <c r="J4564" s="1">
        <f>VLOOKUP(Sales[[#This Row],[Product ID]],Products[],4,0)</f>
        <v>348.26</v>
      </c>
      <c r="K4564" s="1">
        <f>Sales[[#This Row],[Total Sales]]-Sales[[#This Row],[Cost price]]</f>
        <v>3383.58</v>
      </c>
      <c r="L4564" s="1" t="str">
        <f>TEXT(Sales[[#This Row],[Date and Time]],"dddd")</f>
        <v>Monday</v>
      </c>
      <c r="M4564" s="1" t="str">
        <f>TEXT(Sales[[#This Row],[Date and Time]],"mm")</f>
        <v>08</v>
      </c>
      <c r="N4564" s="10" t="str">
        <f>TEXT(Sales[[#This Row],[Date and Time]],"mmmm")</f>
        <v>August</v>
      </c>
    </row>
    <row r="4565" spans="1:14" x14ac:dyDescent="0.3">
      <c r="A4565" s="1" t="s">
        <v>8033</v>
      </c>
      <c r="B4565" s="2">
        <v>45537.808287037034</v>
      </c>
      <c r="C4565" s="1" t="s">
        <v>3320</v>
      </c>
      <c r="D4565" s="1" t="s">
        <v>2436</v>
      </c>
      <c r="E4565" s="1" t="s">
        <v>3471</v>
      </c>
      <c r="F4565" s="1" t="s">
        <v>3476</v>
      </c>
      <c r="G4565" s="1">
        <v>1528.47</v>
      </c>
      <c r="H4565" s="1">
        <v>1</v>
      </c>
      <c r="I4565" s="1">
        <f>Sales[[#This Row],[Selling Price]]*H4565</f>
        <v>1528.47</v>
      </c>
      <c r="J4565" s="1">
        <f>VLOOKUP(Sales[[#This Row],[Product ID]],Products[],4,0)</f>
        <v>878.74</v>
      </c>
      <c r="K4565" s="1">
        <f>Sales[[#This Row],[Total Sales]]-Sales[[#This Row],[Cost price]]</f>
        <v>649.73</v>
      </c>
      <c r="L4565" s="1" t="str">
        <f>TEXT(Sales[[#This Row],[Date and Time]],"dddd")</f>
        <v>Monday</v>
      </c>
      <c r="M4565" s="1" t="str">
        <f>TEXT(Sales[[#This Row],[Date and Time]],"mm")</f>
        <v>09</v>
      </c>
      <c r="N4565" s="10" t="str">
        <f>TEXT(Sales[[#This Row],[Date and Time]],"mmmm")</f>
        <v>September</v>
      </c>
    </row>
    <row r="4566" spans="1:14" x14ac:dyDescent="0.3">
      <c r="A4566" s="1" t="s">
        <v>8034</v>
      </c>
      <c r="B4566" s="2">
        <v>45503.927974537037</v>
      </c>
      <c r="C4566" s="1" t="s">
        <v>3374</v>
      </c>
      <c r="D4566" s="1" t="s">
        <v>1266</v>
      </c>
      <c r="E4566" s="1" t="s">
        <v>3466</v>
      </c>
      <c r="F4566" s="1" t="s">
        <v>3467</v>
      </c>
      <c r="G4566" s="1">
        <v>597.11</v>
      </c>
      <c r="H4566" s="1">
        <v>5</v>
      </c>
      <c r="I4566" s="1">
        <f>Sales[[#This Row],[Selling Price]]*H4566</f>
        <v>2985.55</v>
      </c>
      <c r="J4566" s="1">
        <f>VLOOKUP(Sales[[#This Row],[Product ID]],Products[],4,0)</f>
        <v>795.14</v>
      </c>
      <c r="K4566" s="1">
        <f>Sales[[#This Row],[Total Sales]]-Sales[[#This Row],[Cost price]]</f>
        <v>2190.4100000000003</v>
      </c>
      <c r="L4566" s="1" t="str">
        <f>TEXT(Sales[[#This Row],[Date and Time]],"dddd")</f>
        <v>Tuesday</v>
      </c>
      <c r="M4566" s="1" t="str">
        <f>TEXT(Sales[[#This Row],[Date and Time]],"mm")</f>
        <v>07</v>
      </c>
      <c r="N4566" s="10" t="str">
        <f>TEXT(Sales[[#This Row],[Date and Time]],"mmmm")</f>
        <v>July</v>
      </c>
    </row>
    <row r="4567" spans="1:14" x14ac:dyDescent="0.3">
      <c r="A4567" s="1" t="s">
        <v>8035</v>
      </c>
      <c r="B4567" s="2">
        <v>45346.26666666667</v>
      </c>
      <c r="C4567" s="1" t="s">
        <v>3313</v>
      </c>
      <c r="D4567" s="1" t="s">
        <v>2248</v>
      </c>
      <c r="E4567" s="1" t="s">
        <v>3466</v>
      </c>
      <c r="F4567" s="1" t="s">
        <v>3476</v>
      </c>
      <c r="G4567" s="1">
        <v>870.91</v>
      </c>
      <c r="H4567" s="1">
        <v>3</v>
      </c>
      <c r="I4567" s="1">
        <f>Sales[[#This Row],[Selling Price]]*H4567</f>
        <v>2612.73</v>
      </c>
      <c r="J4567" s="1">
        <f>VLOOKUP(Sales[[#This Row],[Product ID]],Products[],4,0)</f>
        <v>778.48</v>
      </c>
      <c r="K4567" s="1">
        <f>Sales[[#This Row],[Total Sales]]-Sales[[#This Row],[Cost price]]</f>
        <v>1834.25</v>
      </c>
      <c r="L4567" s="1" t="str">
        <f>TEXT(Sales[[#This Row],[Date and Time]],"dddd")</f>
        <v>Saturday</v>
      </c>
      <c r="M4567" s="1" t="str">
        <f>TEXT(Sales[[#This Row],[Date and Time]],"mm")</f>
        <v>02</v>
      </c>
      <c r="N4567" s="10" t="str">
        <f>TEXT(Sales[[#This Row],[Date and Time]],"mmmm")</f>
        <v>February</v>
      </c>
    </row>
    <row r="4568" spans="1:14" x14ac:dyDescent="0.3">
      <c r="A4568" s="1" t="s">
        <v>8036</v>
      </c>
      <c r="B4568" s="2">
        <v>45340.011608796296</v>
      </c>
      <c r="C4568" s="1" t="s">
        <v>3302</v>
      </c>
      <c r="D4568" s="1" t="s">
        <v>203</v>
      </c>
      <c r="E4568" s="1" t="s">
        <v>3466</v>
      </c>
      <c r="F4568" s="1" t="s">
        <v>3476</v>
      </c>
      <c r="G4568" s="1">
        <v>276.95</v>
      </c>
      <c r="H4568" s="1">
        <v>2</v>
      </c>
      <c r="I4568" s="1">
        <f>Sales[[#This Row],[Selling Price]]*H4568</f>
        <v>553.9</v>
      </c>
      <c r="J4568" s="1">
        <f>VLOOKUP(Sales[[#This Row],[Product ID]],Products[],4,0)</f>
        <v>71.47</v>
      </c>
      <c r="K4568" s="1">
        <f>Sales[[#This Row],[Total Sales]]-Sales[[#This Row],[Cost price]]</f>
        <v>482.42999999999995</v>
      </c>
      <c r="L4568" s="1" t="str">
        <f>TEXT(Sales[[#This Row],[Date and Time]],"dddd")</f>
        <v>Sunday</v>
      </c>
      <c r="M4568" s="1" t="str">
        <f>TEXT(Sales[[#This Row],[Date and Time]],"mm")</f>
        <v>02</v>
      </c>
      <c r="N4568" s="10" t="str">
        <f>TEXT(Sales[[#This Row],[Date and Time]],"mmmm")</f>
        <v>February</v>
      </c>
    </row>
    <row r="4569" spans="1:14" x14ac:dyDescent="0.3">
      <c r="A4569" s="1" t="s">
        <v>8037</v>
      </c>
      <c r="B4569" s="2">
        <v>45548.189571759256</v>
      </c>
      <c r="C4569" s="1" t="s">
        <v>3348</v>
      </c>
      <c r="D4569" s="1" t="s">
        <v>50</v>
      </c>
      <c r="E4569" s="1" t="s">
        <v>3479</v>
      </c>
      <c r="F4569" s="1" t="s">
        <v>3467</v>
      </c>
      <c r="G4569" s="1">
        <v>255.52</v>
      </c>
      <c r="H4569" s="1">
        <v>6</v>
      </c>
      <c r="I4569" s="1">
        <f>Sales[[#This Row],[Selling Price]]*H4569</f>
        <v>1533.1200000000001</v>
      </c>
      <c r="J4569" s="1">
        <f>VLOOKUP(Sales[[#This Row],[Product ID]],Products[],4,0)</f>
        <v>307.60000000000002</v>
      </c>
      <c r="K4569" s="1">
        <f>Sales[[#This Row],[Total Sales]]-Sales[[#This Row],[Cost price]]</f>
        <v>1225.52</v>
      </c>
      <c r="L4569" s="1" t="str">
        <f>TEXT(Sales[[#This Row],[Date and Time]],"dddd")</f>
        <v>Friday</v>
      </c>
      <c r="M4569" s="1" t="str">
        <f>TEXT(Sales[[#This Row],[Date and Time]],"mm")</f>
        <v>09</v>
      </c>
      <c r="N4569" s="10" t="str">
        <f>TEXT(Sales[[#This Row],[Date and Time]],"mmmm")</f>
        <v>September</v>
      </c>
    </row>
    <row r="4570" spans="1:14" x14ac:dyDescent="0.3">
      <c r="A4570" s="1" t="s">
        <v>8038</v>
      </c>
      <c r="B4570" s="2">
        <v>45467.903252314813</v>
      </c>
      <c r="C4570" s="1" t="s">
        <v>3448</v>
      </c>
      <c r="D4570" s="1" t="s">
        <v>1543</v>
      </c>
      <c r="E4570" s="1" t="s">
        <v>3466</v>
      </c>
      <c r="F4570" s="1" t="s">
        <v>3462</v>
      </c>
      <c r="G4570" s="1">
        <v>750.18</v>
      </c>
      <c r="H4570" s="1">
        <v>8</v>
      </c>
      <c r="I4570" s="1">
        <f>Sales[[#This Row],[Selling Price]]*H4570</f>
        <v>6001.44</v>
      </c>
      <c r="J4570" s="1">
        <f>VLOOKUP(Sales[[#This Row],[Product ID]],Products[],4,0)</f>
        <v>955.51</v>
      </c>
      <c r="K4570" s="1">
        <f>Sales[[#This Row],[Total Sales]]-Sales[[#This Row],[Cost price]]</f>
        <v>5045.9299999999994</v>
      </c>
      <c r="L4570" s="1" t="str">
        <f>TEXT(Sales[[#This Row],[Date and Time]],"dddd")</f>
        <v>Monday</v>
      </c>
      <c r="M4570" s="1" t="str">
        <f>TEXT(Sales[[#This Row],[Date and Time]],"mm")</f>
        <v>06</v>
      </c>
      <c r="N4570" s="10" t="str">
        <f>TEXT(Sales[[#This Row],[Date and Time]],"mmmm")</f>
        <v>June</v>
      </c>
    </row>
    <row r="4571" spans="1:14" x14ac:dyDescent="0.3">
      <c r="A4571" s="1" t="s">
        <v>8039</v>
      </c>
      <c r="B4571" s="2">
        <v>45493.974803240744</v>
      </c>
      <c r="C4571" s="1" t="s">
        <v>3424</v>
      </c>
      <c r="D4571" s="1" t="s">
        <v>2436</v>
      </c>
      <c r="E4571" s="1" t="s">
        <v>3466</v>
      </c>
      <c r="F4571" s="1" t="s">
        <v>3472</v>
      </c>
      <c r="G4571" s="1">
        <v>965.74</v>
      </c>
      <c r="H4571" s="1">
        <v>8</v>
      </c>
      <c r="I4571" s="1">
        <f>Sales[[#This Row],[Selling Price]]*H4571</f>
        <v>7725.92</v>
      </c>
      <c r="J4571" s="1">
        <f>VLOOKUP(Sales[[#This Row],[Product ID]],Products[],4,0)</f>
        <v>485.76</v>
      </c>
      <c r="K4571" s="1">
        <f>Sales[[#This Row],[Total Sales]]-Sales[[#This Row],[Cost price]]</f>
        <v>7240.16</v>
      </c>
      <c r="L4571" s="1" t="str">
        <f>TEXT(Sales[[#This Row],[Date and Time]],"dddd")</f>
        <v>Saturday</v>
      </c>
      <c r="M4571" s="1" t="str">
        <f>TEXT(Sales[[#This Row],[Date and Time]],"mm")</f>
        <v>07</v>
      </c>
      <c r="N4571" s="10" t="str">
        <f>TEXT(Sales[[#This Row],[Date and Time]],"mmmm")</f>
        <v>July</v>
      </c>
    </row>
    <row r="4572" spans="1:14" x14ac:dyDescent="0.3">
      <c r="A4572" s="1" t="s">
        <v>8040</v>
      </c>
      <c r="B4572" s="2">
        <v>45366.94730324074</v>
      </c>
      <c r="C4572" s="1" t="s">
        <v>3293</v>
      </c>
      <c r="D4572" s="1" t="s">
        <v>1420</v>
      </c>
      <c r="E4572" s="1" t="s">
        <v>3479</v>
      </c>
      <c r="F4572" s="1" t="s">
        <v>3472</v>
      </c>
      <c r="G4572" s="1">
        <v>1438</v>
      </c>
      <c r="H4572" s="1">
        <v>7</v>
      </c>
      <c r="I4572" s="1">
        <f>Sales[[#This Row],[Selling Price]]*H4572</f>
        <v>10066</v>
      </c>
      <c r="J4572" s="1">
        <f>VLOOKUP(Sales[[#This Row],[Product ID]],Products[],4,0)</f>
        <v>174.99</v>
      </c>
      <c r="K4572" s="1">
        <f>Sales[[#This Row],[Total Sales]]-Sales[[#This Row],[Cost price]]</f>
        <v>9891.01</v>
      </c>
      <c r="L4572" s="1" t="str">
        <f>TEXT(Sales[[#This Row],[Date and Time]],"dddd")</f>
        <v>Friday</v>
      </c>
      <c r="M4572" s="1" t="str">
        <f>TEXT(Sales[[#This Row],[Date and Time]],"mm")</f>
        <v>03</v>
      </c>
      <c r="N4572" s="10" t="str">
        <f>TEXT(Sales[[#This Row],[Date and Time]],"mmmm")</f>
        <v>March</v>
      </c>
    </row>
    <row r="4573" spans="1:14" x14ac:dyDescent="0.3">
      <c r="A4573" s="1" t="s">
        <v>8041</v>
      </c>
      <c r="B4573" s="2">
        <v>45579.409120370372</v>
      </c>
      <c r="C4573" s="1" t="s">
        <v>3297</v>
      </c>
      <c r="D4573" s="1" t="s">
        <v>331</v>
      </c>
      <c r="E4573" s="1" t="s">
        <v>3471</v>
      </c>
      <c r="F4573" s="1" t="s">
        <v>3472</v>
      </c>
      <c r="G4573" s="1">
        <v>851.17</v>
      </c>
      <c r="H4573" s="1">
        <v>4</v>
      </c>
      <c r="I4573" s="1">
        <f>Sales[[#This Row],[Selling Price]]*H4573</f>
        <v>3404.68</v>
      </c>
      <c r="J4573" s="1">
        <f>VLOOKUP(Sales[[#This Row],[Product ID]],Products[],4,0)</f>
        <v>821.78</v>
      </c>
      <c r="K4573" s="1">
        <f>Sales[[#This Row],[Total Sales]]-Sales[[#This Row],[Cost price]]</f>
        <v>2582.8999999999996</v>
      </c>
      <c r="L4573" s="1" t="str">
        <f>TEXT(Sales[[#This Row],[Date and Time]],"dddd")</f>
        <v>Monday</v>
      </c>
      <c r="M4573" s="1" t="str">
        <f>TEXT(Sales[[#This Row],[Date and Time]],"mm")</f>
        <v>10</v>
      </c>
      <c r="N4573" s="10" t="str">
        <f>TEXT(Sales[[#This Row],[Date and Time]],"mmmm")</f>
        <v>October</v>
      </c>
    </row>
    <row r="4574" spans="1:14" x14ac:dyDescent="0.3">
      <c r="A4574" s="1" t="s">
        <v>8042</v>
      </c>
      <c r="B4574" s="2">
        <v>45533.911550925928</v>
      </c>
      <c r="C4574" s="1" t="s">
        <v>3312</v>
      </c>
      <c r="D4574" s="1" t="s">
        <v>579</v>
      </c>
      <c r="E4574" s="1" t="s">
        <v>3479</v>
      </c>
      <c r="F4574" s="1" t="s">
        <v>3476</v>
      </c>
      <c r="G4574" s="1">
        <v>1939.64</v>
      </c>
      <c r="H4574" s="1">
        <v>1</v>
      </c>
      <c r="I4574" s="1">
        <f>Sales[[#This Row],[Selling Price]]*H4574</f>
        <v>1939.64</v>
      </c>
      <c r="J4574" s="1">
        <f>VLOOKUP(Sales[[#This Row],[Product ID]],Products[],4,0)</f>
        <v>193.63</v>
      </c>
      <c r="K4574" s="1">
        <f>Sales[[#This Row],[Total Sales]]-Sales[[#This Row],[Cost price]]</f>
        <v>1746.0100000000002</v>
      </c>
      <c r="L4574" s="1" t="str">
        <f>TEXT(Sales[[#This Row],[Date and Time]],"dddd")</f>
        <v>Thursday</v>
      </c>
      <c r="M4574" s="1" t="str">
        <f>TEXT(Sales[[#This Row],[Date and Time]],"mm")</f>
        <v>08</v>
      </c>
      <c r="N4574" s="10" t="str">
        <f>TEXT(Sales[[#This Row],[Date and Time]],"mmmm")</f>
        <v>August</v>
      </c>
    </row>
    <row r="4575" spans="1:14" x14ac:dyDescent="0.3">
      <c r="A4575" s="1" t="s">
        <v>8043</v>
      </c>
      <c r="B4575" s="2">
        <v>45507.907384259262</v>
      </c>
      <c r="C4575" s="1" t="s">
        <v>3415</v>
      </c>
      <c r="D4575" s="1" t="s">
        <v>2913</v>
      </c>
      <c r="E4575" s="1" t="s">
        <v>3466</v>
      </c>
      <c r="F4575" s="1" t="s">
        <v>3476</v>
      </c>
      <c r="G4575" s="1">
        <v>1369.27</v>
      </c>
      <c r="H4575" s="1">
        <v>6</v>
      </c>
      <c r="I4575" s="1">
        <f>Sales[[#This Row],[Selling Price]]*H4575</f>
        <v>8215.619999999999</v>
      </c>
      <c r="J4575" s="1">
        <f>VLOOKUP(Sales[[#This Row],[Product ID]],Products[],4,0)</f>
        <v>109.48</v>
      </c>
      <c r="K4575" s="1">
        <f>Sales[[#This Row],[Total Sales]]-Sales[[#This Row],[Cost price]]</f>
        <v>8106.1399999999994</v>
      </c>
      <c r="L4575" s="1" t="str">
        <f>TEXT(Sales[[#This Row],[Date and Time]],"dddd")</f>
        <v>Saturday</v>
      </c>
      <c r="M4575" s="1" t="str">
        <f>TEXT(Sales[[#This Row],[Date and Time]],"mm")</f>
        <v>08</v>
      </c>
      <c r="N4575" s="10" t="str">
        <f>TEXT(Sales[[#This Row],[Date and Time]],"mmmm")</f>
        <v>August</v>
      </c>
    </row>
    <row r="4576" spans="1:14" x14ac:dyDescent="0.3">
      <c r="A4576" s="1" t="s">
        <v>8044</v>
      </c>
      <c r="B4576" s="2">
        <v>45350.052303240744</v>
      </c>
      <c r="C4576" s="1" t="s">
        <v>3378</v>
      </c>
      <c r="D4576" s="1" t="s">
        <v>32</v>
      </c>
      <c r="E4576" s="1" t="s">
        <v>3471</v>
      </c>
      <c r="F4576" s="1" t="s">
        <v>3462</v>
      </c>
      <c r="G4576" s="1">
        <v>1139.6400000000001</v>
      </c>
      <c r="H4576" s="1">
        <v>3</v>
      </c>
      <c r="I4576" s="1">
        <f>Sales[[#This Row],[Selling Price]]*H4576</f>
        <v>3418.92</v>
      </c>
      <c r="J4576" s="1">
        <f>VLOOKUP(Sales[[#This Row],[Product ID]],Products[],4,0)</f>
        <v>358.25</v>
      </c>
      <c r="K4576" s="1">
        <f>Sales[[#This Row],[Total Sales]]-Sales[[#This Row],[Cost price]]</f>
        <v>3060.67</v>
      </c>
      <c r="L4576" s="1" t="str">
        <f>TEXT(Sales[[#This Row],[Date and Time]],"dddd")</f>
        <v>Wednesday</v>
      </c>
      <c r="M4576" s="1" t="str">
        <f>TEXT(Sales[[#This Row],[Date and Time]],"mm")</f>
        <v>02</v>
      </c>
      <c r="N4576" s="10" t="str">
        <f>TEXT(Sales[[#This Row],[Date and Time]],"mmmm")</f>
        <v>February</v>
      </c>
    </row>
    <row r="4577" spans="1:14" x14ac:dyDescent="0.3">
      <c r="A4577" s="1" t="s">
        <v>8045</v>
      </c>
      <c r="B4577" s="2">
        <v>45360.675763888888</v>
      </c>
      <c r="C4577" s="1" t="s">
        <v>3223</v>
      </c>
      <c r="D4577" s="1" t="s">
        <v>276</v>
      </c>
      <c r="E4577" s="1" t="s">
        <v>3471</v>
      </c>
      <c r="F4577" s="1" t="s">
        <v>3472</v>
      </c>
      <c r="G4577" s="1">
        <v>1534.53</v>
      </c>
      <c r="H4577" s="1">
        <v>1</v>
      </c>
      <c r="I4577" s="1">
        <f>Sales[[#This Row],[Selling Price]]*H4577</f>
        <v>1534.53</v>
      </c>
      <c r="J4577" s="1">
        <f>VLOOKUP(Sales[[#This Row],[Product ID]],Products[],4,0)</f>
        <v>454.08</v>
      </c>
      <c r="K4577" s="1">
        <f>Sales[[#This Row],[Total Sales]]-Sales[[#This Row],[Cost price]]</f>
        <v>1080.45</v>
      </c>
      <c r="L4577" s="1" t="str">
        <f>TEXT(Sales[[#This Row],[Date and Time]],"dddd")</f>
        <v>Saturday</v>
      </c>
      <c r="M4577" s="1" t="str">
        <f>TEXT(Sales[[#This Row],[Date and Time]],"mm")</f>
        <v>03</v>
      </c>
      <c r="N4577" s="10" t="str">
        <f>TEXT(Sales[[#This Row],[Date and Time]],"mmmm")</f>
        <v>March</v>
      </c>
    </row>
    <row r="4578" spans="1:14" x14ac:dyDescent="0.3">
      <c r="A4578" s="1" t="s">
        <v>8046</v>
      </c>
      <c r="B4578" s="2">
        <v>45321.845150462963</v>
      </c>
      <c r="C4578" s="1" t="s">
        <v>3412</v>
      </c>
      <c r="D4578" s="1" t="s">
        <v>1995</v>
      </c>
      <c r="E4578" s="1" t="s">
        <v>3466</v>
      </c>
      <c r="F4578" s="1" t="s">
        <v>3467</v>
      </c>
      <c r="G4578" s="1">
        <v>358.44</v>
      </c>
      <c r="H4578" s="1">
        <v>7</v>
      </c>
      <c r="I4578" s="1">
        <f>Sales[[#This Row],[Selling Price]]*H4578</f>
        <v>2509.08</v>
      </c>
      <c r="J4578" s="1">
        <f>VLOOKUP(Sales[[#This Row],[Product ID]],Products[],4,0)</f>
        <v>220.45</v>
      </c>
      <c r="K4578" s="1">
        <f>Sales[[#This Row],[Total Sales]]-Sales[[#This Row],[Cost price]]</f>
        <v>2288.63</v>
      </c>
      <c r="L4578" s="1" t="str">
        <f>TEXT(Sales[[#This Row],[Date and Time]],"dddd")</f>
        <v>Tuesday</v>
      </c>
      <c r="M4578" s="1" t="str">
        <f>TEXT(Sales[[#This Row],[Date and Time]],"mm")</f>
        <v>01</v>
      </c>
      <c r="N4578" s="10" t="str">
        <f>TEXT(Sales[[#This Row],[Date and Time]],"mmmm")</f>
        <v>January</v>
      </c>
    </row>
    <row r="4579" spans="1:14" x14ac:dyDescent="0.3">
      <c r="A4579" s="1" t="s">
        <v>8047</v>
      </c>
      <c r="B4579" s="2">
        <v>45376.688333333332</v>
      </c>
      <c r="C4579" s="1" t="s">
        <v>3429</v>
      </c>
      <c r="D4579" s="1" t="s">
        <v>2972</v>
      </c>
      <c r="E4579" s="1" t="s">
        <v>3471</v>
      </c>
      <c r="F4579" s="1" t="s">
        <v>3472</v>
      </c>
      <c r="G4579" s="1">
        <v>138.47</v>
      </c>
      <c r="H4579" s="1">
        <v>10</v>
      </c>
      <c r="I4579" s="1">
        <f>Sales[[#This Row],[Selling Price]]*H4579</f>
        <v>1384.7</v>
      </c>
      <c r="J4579" s="1">
        <f>VLOOKUP(Sales[[#This Row],[Product ID]],Products[],4,0)</f>
        <v>653.88</v>
      </c>
      <c r="K4579" s="1">
        <f>Sales[[#This Row],[Total Sales]]-Sales[[#This Row],[Cost price]]</f>
        <v>730.82</v>
      </c>
      <c r="L4579" s="1" t="str">
        <f>TEXT(Sales[[#This Row],[Date and Time]],"dddd")</f>
        <v>Monday</v>
      </c>
      <c r="M4579" s="1" t="str">
        <f>TEXT(Sales[[#This Row],[Date and Time]],"mm")</f>
        <v>03</v>
      </c>
      <c r="N4579" s="10" t="str">
        <f>TEXT(Sales[[#This Row],[Date and Time]],"mmmm")</f>
        <v>March</v>
      </c>
    </row>
    <row r="4580" spans="1:14" x14ac:dyDescent="0.3">
      <c r="A4580" s="1" t="s">
        <v>8048</v>
      </c>
      <c r="B4580" s="2">
        <v>45303.187847222223</v>
      </c>
      <c r="C4580" s="1" t="s">
        <v>3432</v>
      </c>
      <c r="D4580" s="1" t="s">
        <v>2671</v>
      </c>
      <c r="E4580" s="1" t="s">
        <v>3471</v>
      </c>
      <c r="F4580" s="1" t="s">
        <v>3467</v>
      </c>
      <c r="G4580" s="1">
        <v>1397.67</v>
      </c>
      <c r="H4580" s="1">
        <v>9</v>
      </c>
      <c r="I4580" s="1">
        <f>Sales[[#This Row],[Selling Price]]*H4580</f>
        <v>12579.03</v>
      </c>
      <c r="J4580" s="1">
        <f>VLOOKUP(Sales[[#This Row],[Product ID]],Products[],4,0)</f>
        <v>221.06</v>
      </c>
      <c r="K4580" s="1">
        <f>Sales[[#This Row],[Total Sales]]-Sales[[#This Row],[Cost price]]</f>
        <v>12357.970000000001</v>
      </c>
      <c r="L4580" s="1" t="str">
        <f>TEXT(Sales[[#This Row],[Date and Time]],"dddd")</f>
        <v>Friday</v>
      </c>
      <c r="M4580" s="1" t="str">
        <f>TEXT(Sales[[#This Row],[Date and Time]],"mm")</f>
        <v>01</v>
      </c>
      <c r="N4580" s="10" t="str">
        <f>TEXT(Sales[[#This Row],[Date and Time]],"mmmm")</f>
        <v>January</v>
      </c>
    </row>
    <row r="4581" spans="1:14" x14ac:dyDescent="0.3">
      <c r="A4581" s="1" t="s">
        <v>8049</v>
      </c>
      <c r="B4581" s="2">
        <v>45425.429259259261</v>
      </c>
      <c r="C4581" s="1" t="s">
        <v>3266</v>
      </c>
      <c r="D4581" s="1" t="s">
        <v>2819</v>
      </c>
      <c r="E4581" s="1" t="s">
        <v>3461</v>
      </c>
      <c r="F4581" s="1" t="s">
        <v>3467</v>
      </c>
      <c r="G4581" s="1">
        <v>590.73</v>
      </c>
      <c r="H4581" s="1">
        <v>4</v>
      </c>
      <c r="I4581" s="1">
        <f>Sales[[#This Row],[Selling Price]]*H4581</f>
        <v>2362.92</v>
      </c>
      <c r="J4581" s="1">
        <f>VLOOKUP(Sales[[#This Row],[Product ID]],Products[],4,0)</f>
        <v>42.41</v>
      </c>
      <c r="K4581" s="1">
        <f>Sales[[#This Row],[Total Sales]]-Sales[[#This Row],[Cost price]]</f>
        <v>2320.5100000000002</v>
      </c>
      <c r="L4581" s="1" t="str">
        <f>TEXT(Sales[[#This Row],[Date and Time]],"dddd")</f>
        <v>Monday</v>
      </c>
      <c r="M4581" s="1" t="str">
        <f>TEXT(Sales[[#This Row],[Date and Time]],"mm")</f>
        <v>05</v>
      </c>
      <c r="N4581" s="10" t="str">
        <f>TEXT(Sales[[#This Row],[Date and Time]],"mmmm")</f>
        <v>May</v>
      </c>
    </row>
    <row r="4582" spans="1:14" x14ac:dyDescent="0.3">
      <c r="A4582" s="1" t="s">
        <v>8050</v>
      </c>
      <c r="B4582" s="2">
        <v>45295.280219907407</v>
      </c>
      <c r="C4582" s="1" t="s">
        <v>3314</v>
      </c>
      <c r="D4582" s="1" t="s">
        <v>2064</v>
      </c>
      <c r="E4582" s="1" t="s">
        <v>3464</v>
      </c>
      <c r="F4582" s="1" t="s">
        <v>3476</v>
      </c>
      <c r="G4582" s="1">
        <v>1416.72</v>
      </c>
      <c r="H4582" s="1">
        <v>8</v>
      </c>
      <c r="I4582" s="1">
        <f>Sales[[#This Row],[Selling Price]]*H4582</f>
        <v>11333.76</v>
      </c>
      <c r="J4582" s="1">
        <f>VLOOKUP(Sales[[#This Row],[Product ID]],Products[],4,0)</f>
        <v>925.53</v>
      </c>
      <c r="K4582" s="1">
        <f>Sales[[#This Row],[Total Sales]]-Sales[[#This Row],[Cost price]]</f>
        <v>10408.23</v>
      </c>
      <c r="L4582" s="1" t="str">
        <f>TEXT(Sales[[#This Row],[Date and Time]],"dddd")</f>
        <v>Thursday</v>
      </c>
      <c r="M4582" s="1" t="str">
        <f>TEXT(Sales[[#This Row],[Date and Time]],"mm")</f>
        <v>01</v>
      </c>
      <c r="N4582" s="10" t="str">
        <f>TEXT(Sales[[#This Row],[Date and Time]],"mmmm")</f>
        <v>January</v>
      </c>
    </row>
    <row r="4583" spans="1:14" x14ac:dyDescent="0.3">
      <c r="A4583" s="1" t="s">
        <v>8051</v>
      </c>
      <c r="B4583" s="2">
        <v>45523.802557870367</v>
      </c>
      <c r="C4583" s="1" t="s">
        <v>3397</v>
      </c>
      <c r="D4583" s="1" t="s">
        <v>2503</v>
      </c>
      <c r="E4583" s="1" t="s">
        <v>3464</v>
      </c>
      <c r="F4583" s="1" t="s">
        <v>3462</v>
      </c>
      <c r="G4583" s="1">
        <v>1024.8800000000001</v>
      </c>
      <c r="H4583" s="1">
        <v>2</v>
      </c>
      <c r="I4583" s="1">
        <f>Sales[[#This Row],[Selling Price]]*H4583</f>
        <v>2049.7600000000002</v>
      </c>
      <c r="J4583" s="1">
        <f>VLOOKUP(Sales[[#This Row],[Product ID]],Products[],4,0)</f>
        <v>369.73</v>
      </c>
      <c r="K4583" s="1">
        <f>Sales[[#This Row],[Total Sales]]-Sales[[#This Row],[Cost price]]</f>
        <v>1680.0300000000002</v>
      </c>
      <c r="L4583" s="1" t="str">
        <f>TEXT(Sales[[#This Row],[Date and Time]],"dddd")</f>
        <v>Monday</v>
      </c>
      <c r="M4583" s="1" t="str">
        <f>TEXT(Sales[[#This Row],[Date and Time]],"mm")</f>
        <v>08</v>
      </c>
      <c r="N4583" s="10" t="str">
        <f>TEXT(Sales[[#This Row],[Date and Time]],"mmmm")</f>
        <v>August</v>
      </c>
    </row>
    <row r="4584" spans="1:14" x14ac:dyDescent="0.3">
      <c r="A4584" s="1" t="s">
        <v>8052</v>
      </c>
      <c r="B4584" s="2">
        <v>45344.734039351853</v>
      </c>
      <c r="C4584" s="1" t="s">
        <v>3401</v>
      </c>
      <c r="D4584" s="1" t="s">
        <v>1295</v>
      </c>
      <c r="E4584" s="1" t="s">
        <v>3461</v>
      </c>
      <c r="F4584" s="1" t="s">
        <v>3476</v>
      </c>
      <c r="G4584" s="1">
        <v>790.51</v>
      </c>
      <c r="H4584" s="1">
        <v>7</v>
      </c>
      <c r="I4584" s="1">
        <f>Sales[[#This Row],[Selling Price]]*H4584</f>
        <v>5533.57</v>
      </c>
      <c r="J4584" s="1">
        <f>VLOOKUP(Sales[[#This Row],[Product ID]],Products[],4,0)</f>
        <v>93.21</v>
      </c>
      <c r="K4584" s="1">
        <f>Sales[[#This Row],[Total Sales]]-Sales[[#This Row],[Cost price]]</f>
        <v>5440.36</v>
      </c>
      <c r="L4584" s="1" t="str">
        <f>TEXT(Sales[[#This Row],[Date and Time]],"dddd")</f>
        <v>Thursday</v>
      </c>
      <c r="M4584" s="1" t="str">
        <f>TEXT(Sales[[#This Row],[Date and Time]],"mm")</f>
        <v>02</v>
      </c>
      <c r="N4584" s="10" t="str">
        <f>TEXT(Sales[[#This Row],[Date and Time]],"mmmm")</f>
        <v>February</v>
      </c>
    </row>
    <row r="4585" spans="1:14" x14ac:dyDescent="0.3">
      <c r="A4585" s="1" t="s">
        <v>8053</v>
      </c>
      <c r="B4585" s="2">
        <v>45401.604189814818</v>
      </c>
      <c r="C4585" s="1" t="s">
        <v>3243</v>
      </c>
      <c r="D4585" s="1" t="s">
        <v>2960</v>
      </c>
      <c r="E4585" s="1" t="s">
        <v>3466</v>
      </c>
      <c r="F4585" s="1" t="s">
        <v>3462</v>
      </c>
      <c r="G4585" s="1">
        <v>1170.77</v>
      </c>
      <c r="H4585" s="1">
        <v>5</v>
      </c>
      <c r="I4585" s="1">
        <f>Sales[[#This Row],[Selling Price]]*H4585</f>
        <v>5853.85</v>
      </c>
      <c r="J4585" s="1">
        <f>VLOOKUP(Sales[[#This Row],[Product ID]],Products[],4,0)</f>
        <v>132.38999999999999</v>
      </c>
      <c r="K4585" s="1">
        <f>Sales[[#This Row],[Total Sales]]-Sales[[#This Row],[Cost price]]</f>
        <v>5721.46</v>
      </c>
      <c r="L4585" s="1" t="str">
        <f>TEXT(Sales[[#This Row],[Date and Time]],"dddd")</f>
        <v>Friday</v>
      </c>
      <c r="M4585" s="1" t="str">
        <f>TEXT(Sales[[#This Row],[Date and Time]],"mm")</f>
        <v>04</v>
      </c>
      <c r="N4585" s="10" t="str">
        <f>TEXT(Sales[[#This Row],[Date and Time]],"mmmm")</f>
        <v>April</v>
      </c>
    </row>
    <row r="4586" spans="1:14" x14ac:dyDescent="0.3">
      <c r="A4586" s="1" t="s">
        <v>8054</v>
      </c>
      <c r="B4586" s="2">
        <v>45443.553171296298</v>
      </c>
      <c r="C4586" s="1" t="s">
        <v>3445</v>
      </c>
      <c r="D4586" s="1" t="s">
        <v>671</v>
      </c>
      <c r="E4586" s="1" t="s">
        <v>3464</v>
      </c>
      <c r="F4586" s="1" t="s">
        <v>3476</v>
      </c>
      <c r="G4586" s="1">
        <v>1832.5</v>
      </c>
      <c r="H4586" s="1">
        <v>4</v>
      </c>
      <c r="I4586" s="1">
        <f>Sales[[#This Row],[Selling Price]]*H4586</f>
        <v>7330</v>
      </c>
      <c r="J4586" s="1">
        <f>VLOOKUP(Sales[[#This Row],[Product ID]],Products[],4,0)</f>
        <v>154.76</v>
      </c>
      <c r="K4586" s="1">
        <f>Sales[[#This Row],[Total Sales]]-Sales[[#This Row],[Cost price]]</f>
        <v>7175.24</v>
      </c>
      <c r="L4586" s="1" t="str">
        <f>TEXT(Sales[[#This Row],[Date and Time]],"dddd")</f>
        <v>Friday</v>
      </c>
      <c r="M4586" s="1" t="str">
        <f>TEXT(Sales[[#This Row],[Date and Time]],"mm")</f>
        <v>05</v>
      </c>
      <c r="N4586" s="10" t="str">
        <f>TEXT(Sales[[#This Row],[Date and Time]],"mmmm")</f>
        <v>May</v>
      </c>
    </row>
    <row r="4587" spans="1:14" x14ac:dyDescent="0.3">
      <c r="A4587" s="1" t="s">
        <v>8055</v>
      </c>
      <c r="B4587" s="2">
        <v>45322.71261574074</v>
      </c>
      <c r="C4587" s="1" t="s">
        <v>3396</v>
      </c>
      <c r="D4587" s="1" t="s">
        <v>642</v>
      </c>
      <c r="E4587" s="1" t="s">
        <v>3464</v>
      </c>
      <c r="F4587" s="1" t="s">
        <v>3472</v>
      </c>
      <c r="G4587" s="1">
        <v>1509.6</v>
      </c>
      <c r="H4587" s="1">
        <v>4</v>
      </c>
      <c r="I4587" s="1">
        <f>Sales[[#This Row],[Selling Price]]*H4587</f>
        <v>6038.4</v>
      </c>
      <c r="J4587" s="1">
        <f>VLOOKUP(Sales[[#This Row],[Product ID]],Products[],4,0)</f>
        <v>570.6</v>
      </c>
      <c r="K4587" s="1">
        <f>Sales[[#This Row],[Total Sales]]-Sales[[#This Row],[Cost price]]</f>
        <v>5467.7999999999993</v>
      </c>
      <c r="L4587" s="1" t="str">
        <f>TEXT(Sales[[#This Row],[Date and Time]],"dddd")</f>
        <v>Wednesday</v>
      </c>
      <c r="M4587" s="1" t="str">
        <f>TEXT(Sales[[#This Row],[Date and Time]],"mm")</f>
        <v>01</v>
      </c>
      <c r="N4587" s="10" t="str">
        <f>TEXT(Sales[[#This Row],[Date and Time]],"mmmm")</f>
        <v>January</v>
      </c>
    </row>
    <row r="4588" spans="1:14" x14ac:dyDescent="0.3">
      <c r="A4588" s="1" t="s">
        <v>8056</v>
      </c>
      <c r="B4588" s="2">
        <v>45430.000486111108</v>
      </c>
      <c r="C4588" s="1" t="s">
        <v>3428</v>
      </c>
      <c r="D4588" s="1" t="s">
        <v>3069</v>
      </c>
      <c r="E4588" s="1" t="s">
        <v>3461</v>
      </c>
      <c r="F4588" s="1" t="s">
        <v>3469</v>
      </c>
      <c r="G4588" s="1">
        <v>175.66</v>
      </c>
      <c r="H4588" s="1">
        <v>5</v>
      </c>
      <c r="I4588" s="1">
        <f>Sales[[#This Row],[Selling Price]]*H4588</f>
        <v>878.3</v>
      </c>
      <c r="J4588" s="1">
        <f>VLOOKUP(Sales[[#This Row],[Product ID]],Products[],4,0)</f>
        <v>742.32</v>
      </c>
      <c r="K4588" s="1">
        <f>Sales[[#This Row],[Total Sales]]-Sales[[#This Row],[Cost price]]</f>
        <v>135.9799999999999</v>
      </c>
      <c r="L4588" s="1" t="str">
        <f>TEXT(Sales[[#This Row],[Date and Time]],"dddd")</f>
        <v>Saturday</v>
      </c>
      <c r="M4588" s="1" t="str">
        <f>TEXT(Sales[[#This Row],[Date and Time]],"mm")</f>
        <v>05</v>
      </c>
      <c r="N4588" s="10" t="str">
        <f>TEXT(Sales[[#This Row],[Date and Time]],"mmmm")</f>
        <v>May</v>
      </c>
    </row>
    <row r="4589" spans="1:14" x14ac:dyDescent="0.3">
      <c r="A4589" s="1" t="s">
        <v>8057</v>
      </c>
      <c r="B4589" s="2">
        <v>45553.560763888891</v>
      </c>
      <c r="C4589" s="1" t="s">
        <v>3332</v>
      </c>
      <c r="D4589" s="1" t="s">
        <v>472</v>
      </c>
      <c r="E4589" s="1" t="s">
        <v>3479</v>
      </c>
      <c r="F4589" s="1" t="s">
        <v>3462</v>
      </c>
      <c r="G4589" s="1">
        <v>1870.81</v>
      </c>
      <c r="H4589" s="1">
        <v>4</v>
      </c>
      <c r="I4589" s="1">
        <f>Sales[[#This Row],[Selling Price]]*H4589</f>
        <v>7483.24</v>
      </c>
      <c r="J4589" s="1">
        <f>VLOOKUP(Sales[[#This Row],[Product ID]],Products[],4,0)</f>
        <v>348.54</v>
      </c>
      <c r="K4589" s="1">
        <f>Sales[[#This Row],[Total Sales]]-Sales[[#This Row],[Cost price]]</f>
        <v>7134.7</v>
      </c>
      <c r="L4589" s="1" t="str">
        <f>TEXT(Sales[[#This Row],[Date and Time]],"dddd")</f>
        <v>Wednesday</v>
      </c>
      <c r="M4589" s="1" t="str">
        <f>TEXT(Sales[[#This Row],[Date and Time]],"mm")</f>
        <v>09</v>
      </c>
      <c r="N4589" s="10" t="str">
        <f>TEXT(Sales[[#This Row],[Date and Time]],"mmmm")</f>
        <v>September</v>
      </c>
    </row>
    <row r="4590" spans="1:14" x14ac:dyDescent="0.3">
      <c r="A4590" s="1" t="s">
        <v>8058</v>
      </c>
      <c r="B4590" s="2">
        <v>45545.837939814817</v>
      </c>
      <c r="C4590" s="1" t="s">
        <v>3363</v>
      </c>
      <c r="D4590" s="1" t="s">
        <v>3054</v>
      </c>
      <c r="E4590" s="1" t="s">
        <v>3466</v>
      </c>
      <c r="F4590" s="1" t="s">
        <v>3472</v>
      </c>
      <c r="G4590" s="1">
        <v>1182.51</v>
      </c>
      <c r="H4590" s="1">
        <v>8</v>
      </c>
      <c r="I4590" s="1">
        <f>Sales[[#This Row],[Selling Price]]*H4590</f>
        <v>9460.08</v>
      </c>
      <c r="J4590" s="1">
        <f>VLOOKUP(Sales[[#This Row],[Product ID]],Products[],4,0)</f>
        <v>678.93</v>
      </c>
      <c r="K4590" s="1">
        <f>Sales[[#This Row],[Total Sales]]-Sales[[#This Row],[Cost price]]</f>
        <v>8781.15</v>
      </c>
      <c r="L4590" s="1" t="str">
        <f>TEXT(Sales[[#This Row],[Date and Time]],"dddd")</f>
        <v>Tuesday</v>
      </c>
      <c r="M4590" s="1" t="str">
        <f>TEXT(Sales[[#This Row],[Date and Time]],"mm")</f>
        <v>09</v>
      </c>
      <c r="N4590" s="10" t="str">
        <f>TEXT(Sales[[#This Row],[Date and Time]],"mmmm")</f>
        <v>September</v>
      </c>
    </row>
    <row r="4591" spans="1:14" x14ac:dyDescent="0.3">
      <c r="A4591" s="1" t="s">
        <v>8059</v>
      </c>
      <c r="B4591" s="2">
        <v>45434.446770833332</v>
      </c>
      <c r="C4591" s="1" t="s">
        <v>3437</v>
      </c>
      <c r="D4591" s="1" t="s">
        <v>1853</v>
      </c>
      <c r="E4591" s="1" t="s">
        <v>3479</v>
      </c>
      <c r="F4591" s="1" t="s">
        <v>3469</v>
      </c>
      <c r="G4591" s="1">
        <v>81.599999999999994</v>
      </c>
      <c r="H4591" s="1">
        <v>8</v>
      </c>
      <c r="I4591" s="1">
        <f>Sales[[#This Row],[Selling Price]]*H4591</f>
        <v>652.79999999999995</v>
      </c>
      <c r="J4591" s="1">
        <f>VLOOKUP(Sales[[#This Row],[Product ID]],Products[],4,0)</f>
        <v>986.68</v>
      </c>
      <c r="K4591" s="1">
        <f>Sales[[#This Row],[Total Sales]]-Sales[[#This Row],[Cost price]]</f>
        <v>-333.88</v>
      </c>
      <c r="L4591" s="1" t="str">
        <f>TEXT(Sales[[#This Row],[Date and Time]],"dddd")</f>
        <v>Wednesday</v>
      </c>
      <c r="M4591" s="1" t="str">
        <f>TEXT(Sales[[#This Row],[Date and Time]],"mm")</f>
        <v>05</v>
      </c>
      <c r="N4591" s="10" t="str">
        <f>TEXT(Sales[[#This Row],[Date and Time]],"mmmm")</f>
        <v>May</v>
      </c>
    </row>
    <row r="4592" spans="1:14" x14ac:dyDescent="0.3">
      <c r="A4592" s="1" t="s">
        <v>8060</v>
      </c>
      <c r="B4592" s="2">
        <v>45489.36824074074</v>
      </c>
      <c r="C4592" s="1" t="s">
        <v>3405</v>
      </c>
      <c r="D4592" s="1" t="s">
        <v>1937</v>
      </c>
      <c r="E4592" s="1" t="s">
        <v>3464</v>
      </c>
      <c r="F4592" s="1" t="s">
        <v>3476</v>
      </c>
      <c r="G4592" s="1">
        <v>207.96</v>
      </c>
      <c r="H4592" s="1">
        <v>4</v>
      </c>
      <c r="I4592" s="1">
        <f>Sales[[#This Row],[Selling Price]]*H4592</f>
        <v>831.84</v>
      </c>
      <c r="J4592" s="1">
        <f>VLOOKUP(Sales[[#This Row],[Product ID]],Products[],4,0)</f>
        <v>143.38</v>
      </c>
      <c r="K4592" s="1">
        <f>Sales[[#This Row],[Total Sales]]-Sales[[#This Row],[Cost price]]</f>
        <v>688.46</v>
      </c>
      <c r="L4592" s="1" t="str">
        <f>TEXT(Sales[[#This Row],[Date and Time]],"dddd")</f>
        <v>Tuesday</v>
      </c>
      <c r="M4592" s="1" t="str">
        <f>TEXT(Sales[[#This Row],[Date and Time]],"mm")</f>
        <v>07</v>
      </c>
      <c r="N4592" s="10" t="str">
        <f>TEXT(Sales[[#This Row],[Date and Time]],"mmmm")</f>
        <v>July</v>
      </c>
    </row>
    <row r="4593" spans="1:14" x14ac:dyDescent="0.3">
      <c r="A4593" s="1" t="s">
        <v>8061</v>
      </c>
      <c r="B4593" s="2">
        <v>45585.709930555553</v>
      </c>
      <c r="C4593" s="1" t="s">
        <v>3347</v>
      </c>
      <c r="D4593" s="1" t="s">
        <v>162</v>
      </c>
      <c r="E4593" s="1" t="s">
        <v>3461</v>
      </c>
      <c r="F4593" s="1" t="s">
        <v>3476</v>
      </c>
      <c r="G4593" s="1">
        <v>1065.92</v>
      </c>
      <c r="H4593" s="1">
        <v>1</v>
      </c>
      <c r="I4593" s="1">
        <f>Sales[[#This Row],[Selling Price]]*H4593</f>
        <v>1065.92</v>
      </c>
      <c r="J4593" s="1">
        <f>VLOOKUP(Sales[[#This Row],[Product ID]],Products[],4,0)</f>
        <v>211.14</v>
      </c>
      <c r="K4593" s="1">
        <f>Sales[[#This Row],[Total Sales]]-Sales[[#This Row],[Cost price]]</f>
        <v>854.78000000000009</v>
      </c>
      <c r="L4593" s="1" t="str">
        <f>TEXT(Sales[[#This Row],[Date and Time]],"dddd")</f>
        <v>Sunday</v>
      </c>
      <c r="M4593" s="1" t="str">
        <f>TEXT(Sales[[#This Row],[Date and Time]],"mm")</f>
        <v>10</v>
      </c>
      <c r="N4593" s="10" t="str">
        <f>TEXT(Sales[[#This Row],[Date and Time]],"mmmm")</f>
        <v>October</v>
      </c>
    </row>
    <row r="4594" spans="1:14" x14ac:dyDescent="0.3">
      <c r="A4594" s="1" t="s">
        <v>8062</v>
      </c>
      <c r="B4594" s="2">
        <v>45495.667766203704</v>
      </c>
      <c r="C4594" s="1" t="s">
        <v>3382</v>
      </c>
      <c r="D4594" s="1" t="s">
        <v>562</v>
      </c>
      <c r="E4594" s="1" t="s">
        <v>3471</v>
      </c>
      <c r="F4594" s="1" t="s">
        <v>3476</v>
      </c>
      <c r="G4594" s="1">
        <v>1855.66</v>
      </c>
      <c r="H4594" s="1">
        <v>6</v>
      </c>
      <c r="I4594" s="1">
        <f>Sales[[#This Row],[Selling Price]]*H4594</f>
        <v>11133.960000000001</v>
      </c>
      <c r="J4594" s="1">
        <f>VLOOKUP(Sales[[#This Row],[Product ID]],Products[],4,0)</f>
        <v>67.97</v>
      </c>
      <c r="K4594" s="1">
        <f>Sales[[#This Row],[Total Sales]]-Sales[[#This Row],[Cost price]]</f>
        <v>11065.990000000002</v>
      </c>
      <c r="L4594" s="1" t="str">
        <f>TEXT(Sales[[#This Row],[Date and Time]],"dddd")</f>
        <v>Monday</v>
      </c>
      <c r="M4594" s="1" t="str">
        <f>TEXT(Sales[[#This Row],[Date and Time]],"mm")</f>
        <v>07</v>
      </c>
      <c r="N4594" s="10" t="str">
        <f>TEXT(Sales[[#This Row],[Date and Time]],"mmmm")</f>
        <v>July</v>
      </c>
    </row>
    <row r="4595" spans="1:14" x14ac:dyDescent="0.3">
      <c r="A4595" s="1" t="s">
        <v>8063</v>
      </c>
      <c r="B4595" s="2">
        <v>45414.994050925925</v>
      </c>
      <c r="C4595" s="1" t="s">
        <v>3226</v>
      </c>
      <c r="D4595" s="1" t="s">
        <v>1433</v>
      </c>
      <c r="E4595" s="1" t="s">
        <v>3466</v>
      </c>
      <c r="F4595" s="1" t="s">
        <v>3469</v>
      </c>
      <c r="G4595" s="1">
        <v>1305.31</v>
      </c>
      <c r="H4595" s="1">
        <v>2</v>
      </c>
      <c r="I4595" s="1">
        <f>Sales[[#This Row],[Selling Price]]*H4595</f>
        <v>2610.62</v>
      </c>
      <c r="J4595" s="1">
        <f>VLOOKUP(Sales[[#This Row],[Product ID]],Products[],4,0)</f>
        <v>809.47</v>
      </c>
      <c r="K4595" s="1">
        <f>Sales[[#This Row],[Total Sales]]-Sales[[#This Row],[Cost price]]</f>
        <v>1801.1499999999999</v>
      </c>
      <c r="L4595" s="1" t="str">
        <f>TEXT(Sales[[#This Row],[Date and Time]],"dddd")</f>
        <v>Thursday</v>
      </c>
      <c r="M4595" s="1" t="str">
        <f>TEXT(Sales[[#This Row],[Date and Time]],"mm")</f>
        <v>05</v>
      </c>
      <c r="N4595" s="10" t="str">
        <f>TEXT(Sales[[#This Row],[Date and Time]],"mmmm")</f>
        <v>May</v>
      </c>
    </row>
    <row r="4596" spans="1:14" x14ac:dyDescent="0.3">
      <c r="A4596" s="1" t="s">
        <v>8064</v>
      </c>
      <c r="B4596" s="2">
        <v>45308.762800925928</v>
      </c>
      <c r="C4596" s="1" t="s">
        <v>3249</v>
      </c>
      <c r="D4596" s="1" t="s">
        <v>2750</v>
      </c>
      <c r="E4596" s="1" t="s">
        <v>3471</v>
      </c>
      <c r="F4596" s="1" t="s">
        <v>3467</v>
      </c>
      <c r="G4596" s="1">
        <v>535.32000000000005</v>
      </c>
      <c r="H4596" s="1">
        <v>4</v>
      </c>
      <c r="I4596" s="1">
        <f>Sales[[#This Row],[Selling Price]]*H4596</f>
        <v>2141.2800000000002</v>
      </c>
      <c r="J4596" s="1">
        <f>VLOOKUP(Sales[[#This Row],[Product ID]],Products[],4,0)</f>
        <v>866.87</v>
      </c>
      <c r="K4596" s="1">
        <f>Sales[[#This Row],[Total Sales]]-Sales[[#This Row],[Cost price]]</f>
        <v>1274.4100000000003</v>
      </c>
      <c r="L4596" s="1" t="str">
        <f>TEXT(Sales[[#This Row],[Date and Time]],"dddd")</f>
        <v>Wednesday</v>
      </c>
      <c r="M4596" s="1" t="str">
        <f>TEXT(Sales[[#This Row],[Date and Time]],"mm")</f>
        <v>01</v>
      </c>
      <c r="N4596" s="10" t="str">
        <f>TEXT(Sales[[#This Row],[Date and Time]],"mmmm")</f>
        <v>January</v>
      </c>
    </row>
    <row r="4597" spans="1:14" x14ac:dyDescent="0.3">
      <c r="A4597" s="1" t="s">
        <v>8065</v>
      </c>
      <c r="B4597" s="2">
        <v>45393.648553240739</v>
      </c>
      <c r="C4597" s="1" t="s">
        <v>3407</v>
      </c>
      <c r="D4597" s="1" t="s">
        <v>3106</v>
      </c>
      <c r="E4597" s="1" t="s">
        <v>3466</v>
      </c>
      <c r="F4597" s="1" t="s">
        <v>3476</v>
      </c>
      <c r="G4597" s="1">
        <v>129.1</v>
      </c>
      <c r="H4597" s="1">
        <v>7</v>
      </c>
      <c r="I4597" s="1">
        <f>Sales[[#This Row],[Selling Price]]*H4597</f>
        <v>903.69999999999993</v>
      </c>
      <c r="J4597" s="1">
        <f>VLOOKUP(Sales[[#This Row],[Product ID]],Products[],4,0)</f>
        <v>37.53</v>
      </c>
      <c r="K4597" s="1">
        <f>Sales[[#This Row],[Total Sales]]-Sales[[#This Row],[Cost price]]</f>
        <v>866.17</v>
      </c>
      <c r="L4597" s="1" t="str">
        <f>TEXT(Sales[[#This Row],[Date and Time]],"dddd")</f>
        <v>Thursday</v>
      </c>
      <c r="M4597" s="1" t="str">
        <f>TEXT(Sales[[#This Row],[Date and Time]],"mm")</f>
        <v>04</v>
      </c>
      <c r="N4597" s="10" t="str">
        <f>TEXT(Sales[[#This Row],[Date and Time]],"mmmm")</f>
        <v>April</v>
      </c>
    </row>
    <row r="4598" spans="1:14" x14ac:dyDescent="0.3">
      <c r="A4598" s="1" t="s">
        <v>8066</v>
      </c>
      <c r="B4598" s="2">
        <v>45591.533263888887</v>
      </c>
      <c r="C4598" s="1" t="s">
        <v>3259</v>
      </c>
      <c r="D4598" s="1" t="s">
        <v>1269</v>
      </c>
      <c r="E4598" s="1" t="s">
        <v>3466</v>
      </c>
      <c r="F4598" s="1" t="s">
        <v>3476</v>
      </c>
      <c r="G4598" s="1">
        <v>836.88</v>
      </c>
      <c r="H4598" s="1">
        <v>5</v>
      </c>
      <c r="I4598" s="1">
        <f>Sales[[#This Row],[Selling Price]]*H4598</f>
        <v>4184.3999999999996</v>
      </c>
      <c r="J4598" s="1">
        <f>VLOOKUP(Sales[[#This Row],[Product ID]],Products[],4,0)</f>
        <v>211.71</v>
      </c>
      <c r="K4598" s="1">
        <f>Sales[[#This Row],[Total Sales]]-Sales[[#This Row],[Cost price]]</f>
        <v>3972.6899999999996</v>
      </c>
      <c r="L4598" s="1" t="str">
        <f>TEXT(Sales[[#This Row],[Date and Time]],"dddd")</f>
        <v>Saturday</v>
      </c>
      <c r="M4598" s="1" t="str">
        <f>TEXT(Sales[[#This Row],[Date and Time]],"mm")</f>
        <v>10</v>
      </c>
      <c r="N4598" s="10" t="str">
        <f>TEXT(Sales[[#This Row],[Date and Time]],"mmmm")</f>
        <v>October</v>
      </c>
    </row>
    <row r="4599" spans="1:14" x14ac:dyDescent="0.3">
      <c r="A4599" s="1" t="s">
        <v>8067</v>
      </c>
      <c r="B4599" s="2">
        <v>45535.3280787037</v>
      </c>
      <c r="C4599" s="1" t="s">
        <v>3368</v>
      </c>
      <c r="D4599" s="1" t="s">
        <v>1185</v>
      </c>
      <c r="E4599" s="1" t="s">
        <v>3464</v>
      </c>
      <c r="F4599" s="1" t="s">
        <v>3472</v>
      </c>
      <c r="G4599" s="1">
        <v>587.49</v>
      </c>
      <c r="H4599" s="1">
        <v>6</v>
      </c>
      <c r="I4599" s="1">
        <f>Sales[[#This Row],[Selling Price]]*H4599</f>
        <v>3524.94</v>
      </c>
      <c r="J4599" s="1">
        <f>VLOOKUP(Sales[[#This Row],[Product ID]],Products[],4,0)</f>
        <v>197.58</v>
      </c>
      <c r="K4599" s="1">
        <f>Sales[[#This Row],[Total Sales]]-Sales[[#This Row],[Cost price]]</f>
        <v>3327.36</v>
      </c>
      <c r="L4599" s="1" t="str">
        <f>TEXT(Sales[[#This Row],[Date and Time]],"dddd")</f>
        <v>Saturday</v>
      </c>
      <c r="M4599" s="1" t="str">
        <f>TEXT(Sales[[#This Row],[Date and Time]],"mm")</f>
        <v>08</v>
      </c>
      <c r="N4599" s="10" t="str">
        <f>TEXT(Sales[[#This Row],[Date and Time]],"mmmm")</f>
        <v>August</v>
      </c>
    </row>
    <row r="4600" spans="1:14" x14ac:dyDescent="0.3">
      <c r="A4600" s="1" t="s">
        <v>8068</v>
      </c>
      <c r="B4600" s="2">
        <v>45326.548460648148</v>
      </c>
      <c r="C4600" s="1" t="s">
        <v>3433</v>
      </c>
      <c r="D4600" s="1" t="s">
        <v>986</v>
      </c>
      <c r="E4600" s="1" t="s">
        <v>3464</v>
      </c>
      <c r="F4600" s="1" t="s">
        <v>3462</v>
      </c>
      <c r="G4600" s="1">
        <v>1316.45</v>
      </c>
      <c r="H4600" s="1">
        <v>4</v>
      </c>
      <c r="I4600" s="1">
        <f>Sales[[#This Row],[Selling Price]]*H4600</f>
        <v>5265.8</v>
      </c>
      <c r="J4600" s="1">
        <f>VLOOKUP(Sales[[#This Row],[Product ID]],Products[],4,0)</f>
        <v>452.2</v>
      </c>
      <c r="K4600" s="1">
        <f>Sales[[#This Row],[Total Sales]]-Sales[[#This Row],[Cost price]]</f>
        <v>4813.6000000000004</v>
      </c>
      <c r="L4600" s="1" t="str">
        <f>TEXT(Sales[[#This Row],[Date and Time]],"dddd")</f>
        <v>Sunday</v>
      </c>
      <c r="M4600" s="1" t="str">
        <f>TEXT(Sales[[#This Row],[Date and Time]],"mm")</f>
        <v>02</v>
      </c>
      <c r="N4600" s="10" t="str">
        <f>TEXT(Sales[[#This Row],[Date and Time]],"mmmm")</f>
        <v>February</v>
      </c>
    </row>
    <row r="4601" spans="1:14" x14ac:dyDescent="0.3">
      <c r="A4601" s="1" t="s">
        <v>8069</v>
      </c>
      <c r="B4601" s="2">
        <v>45502.928912037038</v>
      </c>
      <c r="C4601" s="1" t="s">
        <v>3269</v>
      </c>
      <c r="D4601" s="1" t="s">
        <v>695</v>
      </c>
      <c r="E4601" s="1" t="s">
        <v>3479</v>
      </c>
      <c r="F4601" s="1" t="s">
        <v>3476</v>
      </c>
      <c r="G4601" s="1">
        <v>1527.3</v>
      </c>
      <c r="H4601" s="1">
        <v>9</v>
      </c>
      <c r="I4601" s="1">
        <f>Sales[[#This Row],[Selling Price]]*H4601</f>
        <v>13745.699999999999</v>
      </c>
      <c r="J4601" s="1">
        <f>VLOOKUP(Sales[[#This Row],[Product ID]],Products[],4,0)</f>
        <v>627.66</v>
      </c>
      <c r="K4601" s="1">
        <f>Sales[[#This Row],[Total Sales]]-Sales[[#This Row],[Cost price]]</f>
        <v>13118.039999999999</v>
      </c>
      <c r="L4601" s="1" t="str">
        <f>TEXT(Sales[[#This Row],[Date and Time]],"dddd")</f>
        <v>Monday</v>
      </c>
      <c r="M4601" s="1" t="str">
        <f>TEXT(Sales[[#This Row],[Date and Time]],"mm")</f>
        <v>07</v>
      </c>
      <c r="N4601" s="10" t="str">
        <f>TEXT(Sales[[#This Row],[Date and Time]],"mmmm")</f>
        <v>July</v>
      </c>
    </row>
    <row r="4602" spans="1:14" x14ac:dyDescent="0.3">
      <c r="A4602" s="1" t="s">
        <v>8070</v>
      </c>
      <c r="B4602" s="2">
        <v>45576.717835648145</v>
      </c>
      <c r="C4602" s="1" t="s">
        <v>3343</v>
      </c>
      <c r="D4602" s="1" t="s">
        <v>1720</v>
      </c>
      <c r="E4602" s="1" t="s">
        <v>3461</v>
      </c>
      <c r="F4602" s="1" t="s">
        <v>3476</v>
      </c>
      <c r="G4602" s="1">
        <v>1182.99</v>
      </c>
      <c r="H4602" s="1">
        <v>5</v>
      </c>
      <c r="I4602" s="1">
        <f>Sales[[#This Row],[Selling Price]]*H4602</f>
        <v>5914.95</v>
      </c>
      <c r="J4602" s="1">
        <f>VLOOKUP(Sales[[#This Row],[Product ID]],Products[],4,0)</f>
        <v>105.91</v>
      </c>
      <c r="K4602" s="1">
        <f>Sales[[#This Row],[Total Sales]]-Sales[[#This Row],[Cost price]]</f>
        <v>5809.04</v>
      </c>
      <c r="L4602" s="1" t="str">
        <f>TEXT(Sales[[#This Row],[Date and Time]],"dddd")</f>
        <v>Friday</v>
      </c>
      <c r="M4602" s="1" t="str">
        <f>TEXT(Sales[[#This Row],[Date and Time]],"mm")</f>
        <v>10</v>
      </c>
      <c r="N4602" s="10" t="str">
        <f>TEXT(Sales[[#This Row],[Date and Time]],"mmmm")</f>
        <v>October</v>
      </c>
    </row>
    <row r="4603" spans="1:14" x14ac:dyDescent="0.3">
      <c r="A4603" s="1" t="s">
        <v>8071</v>
      </c>
      <c r="B4603" s="2">
        <v>45515.473263888889</v>
      </c>
      <c r="C4603" s="1" t="s">
        <v>3407</v>
      </c>
      <c r="D4603" s="1" t="s">
        <v>2430</v>
      </c>
      <c r="E4603" s="1" t="s">
        <v>3479</v>
      </c>
      <c r="F4603" s="1" t="s">
        <v>3462</v>
      </c>
      <c r="G4603" s="1">
        <v>1400.4</v>
      </c>
      <c r="H4603" s="1">
        <v>1</v>
      </c>
      <c r="I4603" s="1">
        <f>Sales[[#This Row],[Selling Price]]*H4603</f>
        <v>1400.4</v>
      </c>
      <c r="J4603" s="1">
        <f>VLOOKUP(Sales[[#This Row],[Product ID]],Products[],4,0)</f>
        <v>37.53</v>
      </c>
      <c r="K4603" s="1">
        <f>Sales[[#This Row],[Total Sales]]-Sales[[#This Row],[Cost price]]</f>
        <v>1362.8700000000001</v>
      </c>
      <c r="L4603" s="1" t="str">
        <f>TEXT(Sales[[#This Row],[Date and Time]],"dddd")</f>
        <v>Sunday</v>
      </c>
      <c r="M4603" s="1" t="str">
        <f>TEXT(Sales[[#This Row],[Date and Time]],"mm")</f>
        <v>08</v>
      </c>
      <c r="N4603" s="10" t="str">
        <f>TEXT(Sales[[#This Row],[Date and Time]],"mmmm")</f>
        <v>August</v>
      </c>
    </row>
    <row r="4604" spans="1:14" x14ac:dyDescent="0.3">
      <c r="A4604" s="1" t="s">
        <v>8072</v>
      </c>
      <c r="B4604" s="2">
        <v>45435.662557870368</v>
      </c>
      <c r="C4604" s="1" t="s">
        <v>3281</v>
      </c>
      <c r="D4604" s="1" t="s">
        <v>1113</v>
      </c>
      <c r="E4604" s="1" t="s">
        <v>3466</v>
      </c>
      <c r="F4604" s="1" t="s">
        <v>3469</v>
      </c>
      <c r="G4604" s="1">
        <v>252.81</v>
      </c>
      <c r="H4604" s="1">
        <v>6</v>
      </c>
      <c r="I4604" s="1">
        <f>Sales[[#This Row],[Selling Price]]*H4604</f>
        <v>1516.8600000000001</v>
      </c>
      <c r="J4604" s="1">
        <f>VLOOKUP(Sales[[#This Row],[Product ID]],Products[],4,0)</f>
        <v>136.99</v>
      </c>
      <c r="K4604" s="1">
        <f>Sales[[#This Row],[Total Sales]]-Sales[[#This Row],[Cost price]]</f>
        <v>1379.8700000000001</v>
      </c>
      <c r="L4604" s="1" t="str">
        <f>TEXT(Sales[[#This Row],[Date and Time]],"dddd")</f>
        <v>Thursday</v>
      </c>
      <c r="M4604" s="1" t="str">
        <f>TEXT(Sales[[#This Row],[Date and Time]],"mm")</f>
        <v>05</v>
      </c>
      <c r="N4604" s="10" t="str">
        <f>TEXT(Sales[[#This Row],[Date and Time]],"mmmm")</f>
        <v>May</v>
      </c>
    </row>
    <row r="4605" spans="1:14" x14ac:dyDescent="0.3">
      <c r="A4605" s="1" t="s">
        <v>8073</v>
      </c>
      <c r="B4605" s="2">
        <v>45537.746874999997</v>
      </c>
      <c r="C4605" s="1" t="s">
        <v>3380</v>
      </c>
      <c r="D4605" s="1" t="s">
        <v>3037</v>
      </c>
      <c r="E4605" s="1" t="s">
        <v>3466</v>
      </c>
      <c r="F4605" s="1" t="s">
        <v>3472</v>
      </c>
      <c r="G4605" s="1">
        <v>1892.78</v>
      </c>
      <c r="H4605" s="1">
        <v>5</v>
      </c>
      <c r="I4605" s="1">
        <f>Sales[[#This Row],[Selling Price]]*H4605</f>
        <v>9463.9</v>
      </c>
      <c r="J4605" s="1">
        <f>VLOOKUP(Sales[[#This Row],[Product ID]],Products[],4,0)</f>
        <v>802.35</v>
      </c>
      <c r="K4605" s="1">
        <f>Sales[[#This Row],[Total Sales]]-Sales[[#This Row],[Cost price]]</f>
        <v>8661.5499999999993</v>
      </c>
      <c r="L4605" s="1" t="str">
        <f>TEXT(Sales[[#This Row],[Date and Time]],"dddd")</f>
        <v>Monday</v>
      </c>
      <c r="M4605" s="1" t="str">
        <f>TEXT(Sales[[#This Row],[Date and Time]],"mm")</f>
        <v>09</v>
      </c>
      <c r="N4605" s="10" t="str">
        <f>TEXT(Sales[[#This Row],[Date and Time]],"mmmm")</f>
        <v>September</v>
      </c>
    </row>
    <row r="4606" spans="1:14" x14ac:dyDescent="0.3">
      <c r="A4606" s="1" t="s">
        <v>8074</v>
      </c>
      <c r="B4606" s="2">
        <v>45411.550092592595</v>
      </c>
      <c r="C4606" s="1" t="s">
        <v>3319</v>
      </c>
      <c r="D4606" s="1" t="s">
        <v>1269</v>
      </c>
      <c r="E4606" s="1" t="s">
        <v>3479</v>
      </c>
      <c r="F4606" s="1" t="s">
        <v>3467</v>
      </c>
      <c r="G4606" s="1">
        <v>1075.3599999999999</v>
      </c>
      <c r="H4606" s="1">
        <v>2</v>
      </c>
      <c r="I4606" s="1">
        <f>Sales[[#This Row],[Selling Price]]*H4606</f>
        <v>2150.7199999999998</v>
      </c>
      <c r="J4606" s="1">
        <f>VLOOKUP(Sales[[#This Row],[Product ID]],Products[],4,0)</f>
        <v>704.91</v>
      </c>
      <c r="K4606" s="1">
        <f>Sales[[#This Row],[Total Sales]]-Sales[[#This Row],[Cost price]]</f>
        <v>1445.81</v>
      </c>
      <c r="L4606" s="1" t="str">
        <f>TEXT(Sales[[#This Row],[Date and Time]],"dddd")</f>
        <v>Monday</v>
      </c>
      <c r="M4606" s="1" t="str">
        <f>TEXT(Sales[[#This Row],[Date and Time]],"mm")</f>
        <v>04</v>
      </c>
      <c r="N4606" s="10" t="str">
        <f>TEXT(Sales[[#This Row],[Date and Time]],"mmmm")</f>
        <v>April</v>
      </c>
    </row>
    <row r="4607" spans="1:14" x14ac:dyDescent="0.3">
      <c r="A4607" s="1" t="s">
        <v>8075</v>
      </c>
      <c r="B4607" s="2">
        <v>45544.87568287037</v>
      </c>
      <c r="C4607" s="1" t="s">
        <v>3427</v>
      </c>
      <c r="D4607" s="1" t="s">
        <v>1890</v>
      </c>
      <c r="E4607" s="1" t="s">
        <v>3479</v>
      </c>
      <c r="F4607" s="1" t="s">
        <v>3476</v>
      </c>
      <c r="G4607" s="1">
        <v>126.05</v>
      </c>
      <c r="H4607" s="1">
        <v>7</v>
      </c>
      <c r="I4607" s="1">
        <f>Sales[[#This Row],[Selling Price]]*H4607</f>
        <v>882.35</v>
      </c>
      <c r="J4607" s="1">
        <f>VLOOKUP(Sales[[#This Row],[Product ID]],Products[],4,0)</f>
        <v>348.26</v>
      </c>
      <c r="K4607" s="1">
        <f>Sales[[#This Row],[Total Sales]]-Sales[[#This Row],[Cost price]]</f>
        <v>534.09</v>
      </c>
      <c r="L4607" s="1" t="str">
        <f>TEXT(Sales[[#This Row],[Date and Time]],"dddd")</f>
        <v>Monday</v>
      </c>
      <c r="M4607" s="1" t="str">
        <f>TEXT(Sales[[#This Row],[Date and Time]],"mm")</f>
        <v>09</v>
      </c>
      <c r="N4607" s="10" t="str">
        <f>TEXT(Sales[[#This Row],[Date and Time]],"mmmm")</f>
        <v>September</v>
      </c>
    </row>
    <row r="4608" spans="1:14" x14ac:dyDescent="0.3">
      <c r="A4608" s="1" t="s">
        <v>8076</v>
      </c>
      <c r="B4608" s="2">
        <v>45326.061388888891</v>
      </c>
      <c r="C4608" s="1" t="s">
        <v>3334</v>
      </c>
      <c r="D4608" s="1" t="s">
        <v>1790</v>
      </c>
      <c r="E4608" s="1" t="s">
        <v>3471</v>
      </c>
      <c r="F4608" s="1" t="s">
        <v>3476</v>
      </c>
      <c r="G4608" s="1">
        <v>1907.73</v>
      </c>
      <c r="H4608" s="1">
        <v>10</v>
      </c>
      <c r="I4608" s="1">
        <f>Sales[[#This Row],[Selling Price]]*H4608</f>
        <v>19077.3</v>
      </c>
      <c r="J4608" s="1">
        <f>VLOOKUP(Sales[[#This Row],[Product ID]],Products[],4,0)</f>
        <v>208.12</v>
      </c>
      <c r="K4608" s="1">
        <f>Sales[[#This Row],[Total Sales]]-Sales[[#This Row],[Cost price]]</f>
        <v>18869.18</v>
      </c>
      <c r="L4608" s="1" t="str">
        <f>TEXT(Sales[[#This Row],[Date and Time]],"dddd")</f>
        <v>Sunday</v>
      </c>
      <c r="M4608" s="1" t="str">
        <f>TEXT(Sales[[#This Row],[Date and Time]],"mm")</f>
        <v>02</v>
      </c>
      <c r="N4608" s="10" t="str">
        <f>TEXT(Sales[[#This Row],[Date and Time]],"mmmm")</f>
        <v>February</v>
      </c>
    </row>
    <row r="4609" spans="1:14" x14ac:dyDescent="0.3">
      <c r="A4609" s="1" t="s">
        <v>8077</v>
      </c>
      <c r="B4609" s="2">
        <v>45377.259756944448</v>
      </c>
      <c r="C4609" s="1" t="s">
        <v>3249</v>
      </c>
      <c r="D4609" s="1" t="s">
        <v>1371</v>
      </c>
      <c r="E4609" s="1" t="s">
        <v>3471</v>
      </c>
      <c r="F4609" s="1" t="s">
        <v>3467</v>
      </c>
      <c r="G4609" s="1">
        <v>1739.58</v>
      </c>
      <c r="H4609" s="1">
        <v>7</v>
      </c>
      <c r="I4609" s="1">
        <f>Sales[[#This Row],[Selling Price]]*H4609</f>
        <v>12177.06</v>
      </c>
      <c r="J4609" s="1">
        <f>VLOOKUP(Sales[[#This Row],[Product ID]],Products[],4,0)</f>
        <v>866.87</v>
      </c>
      <c r="K4609" s="1">
        <f>Sales[[#This Row],[Total Sales]]-Sales[[#This Row],[Cost price]]</f>
        <v>11310.189999999999</v>
      </c>
      <c r="L4609" s="1" t="str">
        <f>TEXT(Sales[[#This Row],[Date and Time]],"dddd")</f>
        <v>Tuesday</v>
      </c>
      <c r="M4609" s="1" t="str">
        <f>TEXT(Sales[[#This Row],[Date and Time]],"mm")</f>
        <v>03</v>
      </c>
      <c r="N4609" s="10" t="str">
        <f>TEXT(Sales[[#This Row],[Date and Time]],"mmmm")</f>
        <v>March</v>
      </c>
    </row>
    <row r="4610" spans="1:14" x14ac:dyDescent="0.3">
      <c r="A4610" s="1" t="s">
        <v>8078</v>
      </c>
      <c r="B4610" s="2">
        <v>45605.597094907411</v>
      </c>
      <c r="C4610" s="1" t="s">
        <v>3329</v>
      </c>
      <c r="D4610" s="1" t="s">
        <v>94</v>
      </c>
      <c r="E4610" s="1" t="s">
        <v>3471</v>
      </c>
      <c r="F4610" s="1" t="s">
        <v>3469</v>
      </c>
      <c r="G4610" s="1">
        <v>315.69</v>
      </c>
      <c r="H4610" s="1">
        <v>8</v>
      </c>
      <c r="I4610" s="1">
        <f>Sales[[#This Row],[Selling Price]]*H4610</f>
        <v>2525.52</v>
      </c>
      <c r="J4610" s="1">
        <f>VLOOKUP(Sales[[#This Row],[Product ID]],Products[],4,0)</f>
        <v>596.91999999999996</v>
      </c>
      <c r="K4610" s="1">
        <f>Sales[[#This Row],[Total Sales]]-Sales[[#This Row],[Cost price]]</f>
        <v>1928.6</v>
      </c>
      <c r="L4610" s="1" t="str">
        <f>TEXT(Sales[[#This Row],[Date and Time]],"dddd")</f>
        <v>Saturday</v>
      </c>
      <c r="M4610" s="1" t="str">
        <f>TEXT(Sales[[#This Row],[Date and Time]],"mm")</f>
        <v>11</v>
      </c>
      <c r="N4610" s="10" t="str">
        <f>TEXT(Sales[[#This Row],[Date and Time]],"mmmm")</f>
        <v>November</v>
      </c>
    </row>
    <row r="4611" spans="1:14" x14ac:dyDescent="0.3">
      <c r="A4611" s="1" t="s">
        <v>8079</v>
      </c>
      <c r="B4611" s="2">
        <v>45328.045451388891</v>
      </c>
      <c r="C4611" s="1" t="s">
        <v>3333</v>
      </c>
      <c r="D4611" s="1" t="s">
        <v>18</v>
      </c>
      <c r="E4611" s="1" t="s">
        <v>3471</v>
      </c>
      <c r="F4611" s="1" t="s">
        <v>3467</v>
      </c>
      <c r="G4611" s="1">
        <v>829.19</v>
      </c>
      <c r="H4611" s="1">
        <v>8</v>
      </c>
      <c r="I4611" s="1">
        <f>Sales[[#This Row],[Selling Price]]*H4611</f>
        <v>6633.52</v>
      </c>
      <c r="J4611" s="1">
        <f>VLOOKUP(Sales[[#This Row],[Product ID]],Products[],4,0)</f>
        <v>783.02</v>
      </c>
      <c r="K4611" s="1">
        <f>Sales[[#This Row],[Total Sales]]-Sales[[#This Row],[Cost price]]</f>
        <v>5850.5</v>
      </c>
      <c r="L4611" s="1" t="str">
        <f>TEXT(Sales[[#This Row],[Date and Time]],"dddd")</f>
        <v>Tuesday</v>
      </c>
      <c r="M4611" s="1" t="str">
        <f>TEXT(Sales[[#This Row],[Date and Time]],"mm")</f>
        <v>02</v>
      </c>
      <c r="N4611" s="10" t="str">
        <f>TEXT(Sales[[#This Row],[Date and Time]],"mmmm")</f>
        <v>February</v>
      </c>
    </row>
    <row r="4612" spans="1:14" x14ac:dyDescent="0.3">
      <c r="A4612" s="1" t="s">
        <v>8080</v>
      </c>
      <c r="B4612" s="2">
        <v>45376.27679398148</v>
      </c>
      <c r="C4612" s="1" t="s">
        <v>3340</v>
      </c>
      <c r="D4612" s="1" t="s">
        <v>1261</v>
      </c>
      <c r="E4612" s="1" t="s">
        <v>3479</v>
      </c>
      <c r="F4612" s="1" t="s">
        <v>3476</v>
      </c>
      <c r="G4612" s="1">
        <v>361.27</v>
      </c>
      <c r="H4612" s="1">
        <v>8</v>
      </c>
      <c r="I4612" s="1">
        <f>Sales[[#This Row],[Selling Price]]*H4612</f>
        <v>2890.16</v>
      </c>
      <c r="J4612" s="1">
        <f>VLOOKUP(Sales[[#This Row],[Product ID]],Products[],4,0)</f>
        <v>834.4</v>
      </c>
      <c r="K4612" s="1">
        <f>Sales[[#This Row],[Total Sales]]-Sales[[#This Row],[Cost price]]</f>
        <v>2055.7599999999998</v>
      </c>
      <c r="L4612" s="1" t="str">
        <f>TEXT(Sales[[#This Row],[Date and Time]],"dddd")</f>
        <v>Monday</v>
      </c>
      <c r="M4612" s="1" t="str">
        <f>TEXT(Sales[[#This Row],[Date and Time]],"mm")</f>
        <v>03</v>
      </c>
      <c r="N4612" s="10" t="str">
        <f>TEXT(Sales[[#This Row],[Date and Time]],"mmmm")</f>
        <v>March</v>
      </c>
    </row>
    <row r="4613" spans="1:14" x14ac:dyDescent="0.3">
      <c r="A4613" s="1" t="s">
        <v>8081</v>
      </c>
      <c r="B4613" s="2">
        <v>45374.152627314812</v>
      </c>
      <c r="C4613" s="1" t="s">
        <v>3378</v>
      </c>
      <c r="D4613" s="1" t="s">
        <v>1278</v>
      </c>
      <c r="E4613" s="1" t="s">
        <v>3471</v>
      </c>
      <c r="F4613" s="1" t="s">
        <v>3467</v>
      </c>
      <c r="G4613" s="1">
        <v>1610.44</v>
      </c>
      <c r="H4613" s="1">
        <v>1</v>
      </c>
      <c r="I4613" s="1">
        <f>Sales[[#This Row],[Selling Price]]*H4613</f>
        <v>1610.44</v>
      </c>
      <c r="J4613" s="1">
        <f>VLOOKUP(Sales[[#This Row],[Product ID]],Products[],4,0)</f>
        <v>358.25</v>
      </c>
      <c r="K4613" s="1">
        <f>Sales[[#This Row],[Total Sales]]-Sales[[#This Row],[Cost price]]</f>
        <v>1252.19</v>
      </c>
      <c r="L4613" s="1" t="str">
        <f>TEXT(Sales[[#This Row],[Date and Time]],"dddd")</f>
        <v>Saturday</v>
      </c>
      <c r="M4613" s="1" t="str">
        <f>TEXT(Sales[[#This Row],[Date and Time]],"mm")</f>
        <v>03</v>
      </c>
      <c r="N4613" s="10" t="str">
        <f>TEXT(Sales[[#This Row],[Date and Time]],"mmmm")</f>
        <v>March</v>
      </c>
    </row>
    <row r="4614" spans="1:14" x14ac:dyDescent="0.3">
      <c r="A4614" s="1" t="s">
        <v>8082</v>
      </c>
      <c r="B4614" s="2">
        <v>45307.006678240738</v>
      </c>
      <c r="C4614" s="1" t="s">
        <v>3383</v>
      </c>
      <c r="D4614" s="1" t="s">
        <v>3207</v>
      </c>
      <c r="E4614" s="1" t="s">
        <v>3466</v>
      </c>
      <c r="F4614" s="1" t="s">
        <v>3472</v>
      </c>
      <c r="G4614" s="1">
        <v>849.34</v>
      </c>
      <c r="H4614" s="1">
        <v>10</v>
      </c>
      <c r="I4614" s="1">
        <f>Sales[[#This Row],[Selling Price]]*H4614</f>
        <v>8493.4</v>
      </c>
      <c r="J4614" s="1">
        <f>VLOOKUP(Sales[[#This Row],[Product ID]],Products[],4,0)</f>
        <v>692.63</v>
      </c>
      <c r="K4614" s="1">
        <f>Sales[[#This Row],[Total Sales]]-Sales[[#This Row],[Cost price]]</f>
        <v>7800.7699999999995</v>
      </c>
      <c r="L4614" s="1" t="str">
        <f>TEXT(Sales[[#This Row],[Date and Time]],"dddd")</f>
        <v>Tuesday</v>
      </c>
      <c r="M4614" s="1" t="str">
        <f>TEXT(Sales[[#This Row],[Date and Time]],"mm")</f>
        <v>01</v>
      </c>
      <c r="N4614" s="10" t="str">
        <f>TEXT(Sales[[#This Row],[Date and Time]],"mmmm")</f>
        <v>January</v>
      </c>
    </row>
    <row r="4615" spans="1:14" x14ac:dyDescent="0.3">
      <c r="A4615" s="1" t="s">
        <v>8083</v>
      </c>
      <c r="B4615" s="2">
        <v>45475.783854166664</v>
      </c>
      <c r="C4615" s="1" t="s">
        <v>3429</v>
      </c>
      <c r="D4615" s="1" t="s">
        <v>1686</v>
      </c>
      <c r="E4615" s="1" t="s">
        <v>3466</v>
      </c>
      <c r="F4615" s="1" t="s">
        <v>3469</v>
      </c>
      <c r="G4615" s="1">
        <v>1479.93</v>
      </c>
      <c r="H4615" s="1">
        <v>3</v>
      </c>
      <c r="I4615" s="1">
        <f>Sales[[#This Row],[Selling Price]]*H4615</f>
        <v>4439.79</v>
      </c>
      <c r="J4615" s="1">
        <f>VLOOKUP(Sales[[#This Row],[Product ID]],Products[],4,0)</f>
        <v>653.88</v>
      </c>
      <c r="K4615" s="1">
        <f>Sales[[#This Row],[Total Sales]]-Sales[[#This Row],[Cost price]]</f>
        <v>3785.91</v>
      </c>
      <c r="L4615" s="1" t="str">
        <f>TEXT(Sales[[#This Row],[Date and Time]],"dddd")</f>
        <v>Tuesday</v>
      </c>
      <c r="M4615" s="1" t="str">
        <f>TEXT(Sales[[#This Row],[Date and Time]],"mm")</f>
        <v>07</v>
      </c>
      <c r="N4615" s="10" t="str">
        <f>TEXT(Sales[[#This Row],[Date and Time]],"mmmm")</f>
        <v>July</v>
      </c>
    </row>
    <row r="4616" spans="1:14" x14ac:dyDescent="0.3">
      <c r="A4616" s="1" t="s">
        <v>8084</v>
      </c>
      <c r="B4616" s="2">
        <v>45329.891087962962</v>
      </c>
      <c r="C4616" s="1" t="s">
        <v>3261</v>
      </c>
      <c r="D4616" s="1" t="s">
        <v>2907</v>
      </c>
      <c r="E4616" s="1" t="s">
        <v>3471</v>
      </c>
      <c r="F4616" s="1" t="s">
        <v>3476</v>
      </c>
      <c r="G4616" s="1">
        <v>1792.12</v>
      </c>
      <c r="H4616" s="1">
        <v>5</v>
      </c>
      <c r="I4616" s="1">
        <f>Sales[[#This Row],[Selling Price]]*H4616</f>
        <v>8960.5999999999985</v>
      </c>
      <c r="J4616" s="1">
        <f>VLOOKUP(Sales[[#This Row],[Product ID]],Products[],4,0)</f>
        <v>950.81</v>
      </c>
      <c r="K4616" s="1">
        <f>Sales[[#This Row],[Total Sales]]-Sales[[#This Row],[Cost price]]</f>
        <v>8009.7899999999991</v>
      </c>
      <c r="L4616" s="1" t="str">
        <f>TEXT(Sales[[#This Row],[Date and Time]],"dddd")</f>
        <v>Wednesday</v>
      </c>
      <c r="M4616" s="1" t="str">
        <f>TEXT(Sales[[#This Row],[Date and Time]],"mm")</f>
        <v>02</v>
      </c>
      <c r="N4616" s="10" t="str">
        <f>TEXT(Sales[[#This Row],[Date and Time]],"mmmm")</f>
        <v>February</v>
      </c>
    </row>
    <row r="4617" spans="1:14" x14ac:dyDescent="0.3">
      <c r="A4617" s="1" t="s">
        <v>8085</v>
      </c>
      <c r="B4617" s="2">
        <v>45454.284884259258</v>
      </c>
      <c r="C4617" s="1" t="s">
        <v>3333</v>
      </c>
      <c r="D4617" s="1" t="s">
        <v>995</v>
      </c>
      <c r="E4617" s="1" t="s">
        <v>3466</v>
      </c>
      <c r="F4617" s="1" t="s">
        <v>3472</v>
      </c>
      <c r="G4617" s="1">
        <v>176.41</v>
      </c>
      <c r="H4617" s="1">
        <v>4</v>
      </c>
      <c r="I4617" s="1">
        <f>Sales[[#This Row],[Selling Price]]*H4617</f>
        <v>705.64</v>
      </c>
      <c r="J4617" s="1">
        <f>VLOOKUP(Sales[[#This Row],[Product ID]],Products[],4,0)</f>
        <v>783.02</v>
      </c>
      <c r="K4617" s="1">
        <f>Sales[[#This Row],[Total Sales]]-Sales[[#This Row],[Cost price]]</f>
        <v>-77.38</v>
      </c>
      <c r="L4617" s="1" t="str">
        <f>TEXT(Sales[[#This Row],[Date and Time]],"dddd")</f>
        <v>Tuesday</v>
      </c>
      <c r="M4617" s="1" t="str">
        <f>TEXT(Sales[[#This Row],[Date and Time]],"mm")</f>
        <v>06</v>
      </c>
      <c r="N4617" s="10" t="str">
        <f>TEXT(Sales[[#This Row],[Date and Time]],"mmmm")</f>
        <v>June</v>
      </c>
    </row>
    <row r="4618" spans="1:14" x14ac:dyDescent="0.3">
      <c r="A4618" s="1" t="s">
        <v>8086</v>
      </c>
      <c r="B4618" s="2">
        <v>45477.26122685185</v>
      </c>
      <c r="C4618" s="1" t="s">
        <v>3400</v>
      </c>
      <c r="D4618" s="1" t="s">
        <v>234</v>
      </c>
      <c r="E4618" s="1" t="s">
        <v>3479</v>
      </c>
      <c r="F4618" s="1" t="s">
        <v>3462</v>
      </c>
      <c r="G4618" s="1">
        <v>553.91999999999996</v>
      </c>
      <c r="H4618" s="1">
        <v>2</v>
      </c>
      <c r="I4618" s="1">
        <f>Sales[[#This Row],[Selling Price]]*H4618</f>
        <v>1107.8399999999999</v>
      </c>
      <c r="J4618" s="1">
        <f>VLOOKUP(Sales[[#This Row],[Product ID]],Products[],4,0)</f>
        <v>257.93</v>
      </c>
      <c r="K4618" s="1">
        <f>Sales[[#This Row],[Total Sales]]-Sales[[#This Row],[Cost price]]</f>
        <v>849.90999999999985</v>
      </c>
      <c r="L4618" s="1" t="str">
        <f>TEXT(Sales[[#This Row],[Date and Time]],"dddd")</f>
        <v>Thursday</v>
      </c>
      <c r="M4618" s="1" t="str">
        <f>TEXT(Sales[[#This Row],[Date and Time]],"mm")</f>
        <v>07</v>
      </c>
      <c r="N4618" s="10" t="str">
        <f>TEXT(Sales[[#This Row],[Date and Time]],"mmmm")</f>
        <v>July</v>
      </c>
    </row>
    <row r="4619" spans="1:14" x14ac:dyDescent="0.3">
      <c r="A4619" s="1" t="s">
        <v>8087</v>
      </c>
      <c r="B4619" s="2">
        <v>45600.122129629628</v>
      </c>
      <c r="C4619" s="1" t="s">
        <v>3283</v>
      </c>
      <c r="D4619" s="1" t="s">
        <v>2340</v>
      </c>
      <c r="E4619" s="1" t="s">
        <v>3466</v>
      </c>
      <c r="F4619" s="1" t="s">
        <v>3467</v>
      </c>
      <c r="G4619" s="1">
        <v>108.27</v>
      </c>
      <c r="H4619" s="1">
        <v>8</v>
      </c>
      <c r="I4619" s="1">
        <f>Sales[[#This Row],[Selling Price]]*H4619</f>
        <v>866.16</v>
      </c>
      <c r="J4619" s="1">
        <f>VLOOKUP(Sales[[#This Row],[Product ID]],Products[],4,0)</f>
        <v>462.14</v>
      </c>
      <c r="K4619" s="1">
        <f>Sales[[#This Row],[Total Sales]]-Sales[[#This Row],[Cost price]]</f>
        <v>404.02</v>
      </c>
      <c r="L4619" s="1" t="str">
        <f>TEXT(Sales[[#This Row],[Date and Time]],"dddd")</f>
        <v>Monday</v>
      </c>
      <c r="M4619" s="1" t="str">
        <f>TEXT(Sales[[#This Row],[Date and Time]],"mm")</f>
        <v>11</v>
      </c>
      <c r="N4619" s="10" t="str">
        <f>TEXT(Sales[[#This Row],[Date and Time]],"mmmm")</f>
        <v>November</v>
      </c>
    </row>
    <row r="4620" spans="1:14" x14ac:dyDescent="0.3">
      <c r="A4620" s="1" t="s">
        <v>8088</v>
      </c>
      <c r="B4620" s="2">
        <v>45380.70175925926</v>
      </c>
      <c r="C4620" s="1" t="s">
        <v>3333</v>
      </c>
      <c r="D4620" s="1" t="s">
        <v>634</v>
      </c>
      <c r="E4620" s="1" t="s">
        <v>3466</v>
      </c>
      <c r="F4620" s="1" t="s">
        <v>3472</v>
      </c>
      <c r="G4620" s="1">
        <v>463.52</v>
      </c>
      <c r="H4620" s="1">
        <v>10</v>
      </c>
      <c r="I4620" s="1">
        <f>Sales[[#This Row],[Selling Price]]*H4620</f>
        <v>4635.2</v>
      </c>
      <c r="J4620" s="1">
        <f>VLOOKUP(Sales[[#This Row],[Product ID]],Products[],4,0)</f>
        <v>783.02</v>
      </c>
      <c r="K4620" s="1">
        <f>Sales[[#This Row],[Total Sales]]-Sales[[#This Row],[Cost price]]</f>
        <v>3852.18</v>
      </c>
      <c r="L4620" s="1" t="str">
        <f>TEXT(Sales[[#This Row],[Date and Time]],"dddd")</f>
        <v>Friday</v>
      </c>
      <c r="M4620" s="1" t="str">
        <f>TEXT(Sales[[#This Row],[Date and Time]],"mm")</f>
        <v>03</v>
      </c>
      <c r="N4620" s="10" t="str">
        <f>TEXT(Sales[[#This Row],[Date and Time]],"mmmm")</f>
        <v>March</v>
      </c>
    </row>
    <row r="4621" spans="1:14" x14ac:dyDescent="0.3">
      <c r="A4621" s="1" t="s">
        <v>8089</v>
      </c>
      <c r="B4621" s="2">
        <v>45348.217557870368</v>
      </c>
      <c r="C4621" s="1" t="s">
        <v>3257</v>
      </c>
      <c r="D4621" s="1" t="s">
        <v>1373</v>
      </c>
      <c r="E4621" s="1" t="s">
        <v>3471</v>
      </c>
      <c r="F4621" s="1" t="s">
        <v>3476</v>
      </c>
      <c r="G4621" s="1">
        <v>1139.45</v>
      </c>
      <c r="H4621" s="1">
        <v>10</v>
      </c>
      <c r="I4621" s="1">
        <f>Sales[[#This Row],[Selling Price]]*H4621</f>
        <v>11394.5</v>
      </c>
      <c r="J4621" s="1">
        <f>VLOOKUP(Sales[[#This Row],[Product ID]],Products[],4,0)</f>
        <v>288.51</v>
      </c>
      <c r="K4621" s="1">
        <f>Sales[[#This Row],[Total Sales]]-Sales[[#This Row],[Cost price]]</f>
        <v>11105.99</v>
      </c>
      <c r="L4621" s="1" t="str">
        <f>TEXT(Sales[[#This Row],[Date and Time]],"dddd")</f>
        <v>Monday</v>
      </c>
      <c r="M4621" s="1" t="str">
        <f>TEXT(Sales[[#This Row],[Date and Time]],"mm")</f>
        <v>02</v>
      </c>
      <c r="N4621" s="10" t="str">
        <f>TEXT(Sales[[#This Row],[Date and Time]],"mmmm")</f>
        <v>February</v>
      </c>
    </row>
    <row r="4622" spans="1:14" x14ac:dyDescent="0.3">
      <c r="A4622" s="1" t="s">
        <v>8090</v>
      </c>
      <c r="B4622" s="2">
        <v>45404.257025462961</v>
      </c>
      <c r="C4622" s="1" t="s">
        <v>3257</v>
      </c>
      <c r="D4622" s="1" t="s">
        <v>510</v>
      </c>
      <c r="E4622" s="1" t="s">
        <v>3466</v>
      </c>
      <c r="F4622" s="1" t="s">
        <v>3472</v>
      </c>
      <c r="G4622" s="1">
        <v>221.91</v>
      </c>
      <c r="H4622" s="1">
        <v>1</v>
      </c>
      <c r="I4622" s="1">
        <f>Sales[[#This Row],[Selling Price]]*H4622</f>
        <v>221.91</v>
      </c>
      <c r="J4622" s="1">
        <f>VLOOKUP(Sales[[#This Row],[Product ID]],Products[],4,0)</f>
        <v>288.51</v>
      </c>
      <c r="K4622" s="1">
        <f>Sales[[#This Row],[Total Sales]]-Sales[[#This Row],[Cost price]]</f>
        <v>-66.599999999999994</v>
      </c>
      <c r="L4622" s="1" t="str">
        <f>TEXT(Sales[[#This Row],[Date and Time]],"dddd")</f>
        <v>Monday</v>
      </c>
      <c r="M4622" s="1" t="str">
        <f>TEXT(Sales[[#This Row],[Date and Time]],"mm")</f>
        <v>04</v>
      </c>
      <c r="N4622" s="10" t="str">
        <f>TEXT(Sales[[#This Row],[Date and Time]],"mmmm")</f>
        <v>April</v>
      </c>
    </row>
    <row r="4623" spans="1:14" x14ac:dyDescent="0.3">
      <c r="A4623" s="1" t="s">
        <v>8091</v>
      </c>
      <c r="B4623" s="2">
        <v>45545.612766203703</v>
      </c>
      <c r="C4623" s="1" t="s">
        <v>3301</v>
      </c>
      <c r="D4623" s="1" t="s">
        <v>983</v>
      </c>
      <c r="E4623" s="1" t="s">
        <v>3471</v>
      </c>
      <c r="F4623" s="1" t="s">
        <v>3469</v>
      </c>
      <c r="G4623" s="1">
        <v>697.64</v>
      </c>
      <c r="H4623" s="1">
        <v>9</v>
      </c>
      <c r="I4623" s="1">
        <f>Sales[[#This Row],[Selling Price]]*H4623</f>
        <v>6278.76</v>
      </c>
      <c r="J4623" s="1">
        <f>VLOOKUP(Sales[[#This Row],[Product ID]],Products[],4,0)</f>
        <v>502.29</v>
      </c>
      <c r="K4623" s="1">
        <f>Sales[[#This Row],[Total Sales]]-Sales[[#This Row],[Cost price]]</f>
        <v>5776.47</v>
      </c>
      <c r="L4623" s="1" t="str">
        <f>TEXT(Sales[[#This Row],[Date and Time]],"dddd")</f>
        <v>Tuesday</v>
      </c>
      <c r="M4623" s="1" t="str">
        <f>TEXT(Sales[[#This Row],[Date and Time]],"mm")</f>
        <v>09</v>
      </c>
      <c r="N4623" s="10" t="str">
        <f>TEXT(Sales[[#This Row],[Date and Time]],"mmmm")</f>
        <v>September</v>
      </c>
    </row>
    <row r="4624" spans="1:14" x14ac:dyDescent="0.3">
      <c r="A4624" s="1" t="s">
        <v>8092</v>
      </c>
      <c r="B4624" s="2">
        <v>45423.94908564815</v>
      </c>
      <c r="C4624" s="1" t="s">
        <v>3393</v>
      </c>
      <c r="D4624" s="1" t="s">
        <v>2741</v>
      </c>
      <c r="E4624" s="1" t="s">
        <v>3461</v>
      </c>
      <c r="F4624" s="1" t="s">
        <v>3469</v>
      </c>
      <c r="G4624" s="1">
        <v>864.18</v>
      </c>
      <c r="H4624" s="1">
        <v>8</v>
      </c>
      <c r="I4624" s="1">
        <f>Sales[[#This Row],[Selling Price]]*H4624</f>
        <v>6913.44</v>
      </c>
      <c r="J4624" s="1">
        <f>VLOOKUP(Sales[[#This Row],[Product ID]],Products[],4,0)</f>
        <v>368.41</v>
      </c>
      <c r="K4624" s="1">
        <f>Sales[[#This Row],[Total Sales]]-Sales[[#This Row],[Cost price]]</f>
        <v>6545.03</v>
      </c>
      <c r="L4624" s="1" t="str">
        <f>TEXT(Sales[[#This Row],[Date and Time]],"dddd")</f>
        <v>Saturday</v>
      </c>
      <c r="M4624" s="1" t="str">
        <f>TEXT(Sales[[#This Row],[Date and Time]],"mm")</f>
        <v>05</v>
      </c>
      <c r="N4624" s="10" t="str">
        <f>TEXT(Sales[[#This Row],[Date and Time]],"mmmm")</f>
        <v>May</v>
      </c>
    </row>
    <row r="4625" spans="1:14" x14ac:dyDescent="0.3">
      <c r="A4625" s="1" t="s">
        <v>8093</v>
      </c>
      <c r="B4625" s="2">
        <v>45518.284328703703</v>
      </c>
      <c r="C4625" s="1" t="s">
        <v>3334</v>
      </c>
      <c r="D4625" s="1" t="s">
        <v>3066</v>
      </c>
      <c r="E4625" s="1" t="s">
        <v>3479</v>
      </c>
      <c r="F4625" s="1" t="s">
        <v>3469</v>
      </c>
      <c r="G4625" s="1">
        <v>655.87</v>
      </c>
      <c r="H4625" s="1">
        <v>6</v>
      </c>
      <c r="I4625" s="1">
        <f>Sales[[#This Row],[Selling Price]]*H4625</f>
        <v>3935.2200000000003</v>
      </c>
      <c r="J4625" s="1">
        <f>VLOOKUP(Sales[[#This Row],[Product ID]],Products[],4,0)</f>
        <v>208.12</v>
      </c>
      <c r="K4625" s="1">
        <f>Sales[[#This Row],[Total Sales]]-Sales[[#This Row],[Cost price]]</f>
        <v>3727.1000000000004</v>
      </c>
      <c r="L4625" s="1" t="str">
        <f>TEXT(Sales[[#This Row],[Date and Time]],"dddd")</f>
        <v>Wednesday</v>
      </c>
      <c r="M4625" s="1" t="str">
        <f>TEXT(Sales[[#This Row],[Date and Time]],"mm")</f>
        <v>08</v>
      </c>
      <c r="N4625" s="10" t="str">
        <f>TEXT(Sales[[#This Row],[Date and Time]],"mmmm")</f>
        <v>August</v>
      </c>
    </row>
    <row r="4626" spans="1:14" x14ac:dyDescent="0.3">
      <c r="A4626" s="1" t="s">
        <v>8094</v>
      </c>
      <c r="B4626" s="2">
        <v>45584.718055555553</v>
      </c>
      <c r="C4626" s="1" t="s">
        <v>3387</v>
      </c>
      <c r="D4626" s="1" t="s">
        <v>2623</v>
      </c>
      <c r="E4626" s="1" t="s">
        <v>3464</v>
      </c>
      <c r="F4626" s="1" t="s">
        <v>3472</v>
      </c>
      <c r="G4626" s="1">
        <v>1701.72</v>
      </c>
      <c r="H4626" s="1">
        <v>3</v>
      </c>
      <c r="I4626" s="1">
        <f>Sales[[#This Row],[Selling Price]]*H4626</f>
        <v>5105.16</v>
      </c>
      <c r="J4626" s="1">
        <f>VLOOKUP(Sales[[#This Row],[Product ID]],Products[],4,0)</f>
        <v>162.74</v>
      </c>
      <c r="K4626" s="1">
        <f>Sales[[#This Row],[Total Sales]]-Sales[[#This Row],[Cost price]]</f>
        <v>4942.42</v>
      </c>
      <c r="L4626" s="1" t="str">
        <f>TEXT(Sales[[#This Row],[Date and Time]],"dddd")</f>
        <v>Saturday</v>
      </c>
      <c r="M4626" s="1" t="str">
        <f>TEXT(Sales[[#This Row],[Date and Time]],"mm")</f>
        <v>10</v>
      </c>
      <c r="N4626" s="10" t="str">
        <f>TEXT(Sales[[#This Row],[Date and Time]],"mmmm")</f>
        <v>October</v>
      </c>
    </row>
    <row r="4627" spans="1:14" x14ac:dyDescent="0.3">
      <c r="A4627" s="1" t="s">
        <v>8095</v>
      </c>
      <c r="B4627" s="2">
        <v>45533.993298611109</v>
      </c>
      <c r="C4627" s="1" t="s">
        <v>3350</v>
      </c>
      <c r="D4627" s="1" t="s">
        <v>1524</v>
      </c>
      <c r="E4627" s="1" t="s">
        <v>3479</v>
      </c>
      <c r="F4627" s="1" t="s">
        <v>3476</v>
      </c>
      <c r="G4627" s="1">
        <v>1441.51</v>
      </c>
      <c r="H4627" s="1">
        <v>4</v>
      </c>
      <c r="I4627" s="1">
        <f>Sales[[#This Row],[Selling Price]]*H4627</f>
        <v>5766.04</v>
      </c>
      <c r="J4627" s="1">
        <f>VLOOKUP(Sales[[#This Row],[Product ID]],Products[],4,0)</f>
        <v>943.24</v>
      </c>
      <c r="K4627" s="1">
        <f>Sales[[#This Row],[Total Sales]]-Sales[[#This Row],[Cost price]]</f>
        <v>4822.8</v>
      </c>
      <c r="L4627" s="1" t="str">
        <f>TEXT(Sales[[#This Row],[Date and Time]],"dddd")</f>
        <v>Thursday</v>
      </c>
      <c r="M4627" s="1" t="str">
        <f>TEXT(Sales[[#This Row],[Date and Time]],"mm")</f>
        <v>08</v>
      </c>
      <c r="N4627" s="10" t="str">
        <f>TEXT(Sales[[#This Row],[Date and Time]],"mmmm")</f>
        <v>August</v>
      </c>
    </row>
    <row r="4628" spans="1:14" x14ac:dyDescent="0.3">
      <c r="A4628" s="1" t="s">
        <v>8096</v>
      </c>
      <c r="B4628" s="2">
        <v>45594.368495370371</v>
      </c>
      <c r="C4628" s="1" t="s">
        <v>3361</v>
      </c>
      <c r="D4628" s="1" t="s">
        <v>1099</v>
      </c>
      <c r="E4628" s="1" t="s">
        <v>3461</v>
      </c>
      <c r="F4628" s="1" t="s">
        <v>3472</v>
      </c>
      <c r="G4628" s="1">
        <v>50.24</v>
      </c>
      <c r="H4628" s="1">
        <v>10</v>
      </c>
      <c r="I4628" s="1">
        <f>Sales[[#This Row],[Selling Price]]*H4628</f>
        <v>502.40000000000003</v>
      </c>
      <c r="J4628" s="1">
        <f>VLOOKUP(Sales[[#This Row],[Product ID]],Products[],4,0)</f>
        <v>188.08</v>
      </c>
      <c r="K4628" s="1">
        <f>Sales[[#This Row],[Total Sales]]-Sales[[#This Row],[Cost price]]</f>
        <v>314.32000000000005</v>
      </c>
      <c r="L4628" s="1" t="str">
        <f>TEXT(Sales[[#This Row],[Date and Time]],"dddd")</f>
        <v>Tuesday</v>
      </c>
      <c r="M4628" s="1" t="str">
        <f>TEXT(Sales[[#This Row],[Date and Time]],"mm")</f>
        <v>10</v>
      </c>
      <c r="N4628" s="10" t="str">
        <f>TEXT(Sales[[#This Row],[Date and Time]],"mmmm")</f>
        <v>October</v>
      </c>
    </row>
    <row r="4629" spans="1:14" x14ac:dyDescent="0.3">
      <c r="A4629" s="1" t="s">
        <v>8097</v>
      </c>
      <c r="B4629" s="2">
        <v>45437.586215277777</v>
      </c>
      <c r="C4629" s="1" t="s">
        <v>3410</v>
      </c>
      <c r="D4629" s="1" t="s">
        <v>2355</v>
      </c>
      <c r="E4629" s="1" t="s">
        <v>3479</v>
      </c>
      <c r="F4629" s="1" t="s">
        <v>3469</v>
      </c>
      <c r="G4629" s="1">
        <v>544.36</v>
      </c>
      <c r="H4629" s="1">
        <v>4</v>
      </c>
      <c r="I4629" s="1">
        <f>Sales[[#This Row],[Selling Price]]*H4629</f>
        <v>2177.44</v>
      </c>
      <c r="J4629" s="1">
        <f>VLOOKUP(Sales[[#This Row],[Product ID]],Products[],4,0)</f>
        <v>152.68</v>
      </c>
      <c r="K4629" s="1">
        <f>Sales[[#This Row],[Total Sales]]-Sales[[#This Row],[Cost price]]</f>
        <v>2024.76</v>
      </c>
      <c r="L4629" s="1" t="str">
        <f>TEXT(Sales[[#This Row],[Date and Time]],"dddd")</f>
        <v>Saturday</v>
      </c>
      <c r="M4629" s="1" t="str">
        <f>TEXT(Sales[[#This Row],[Date and Time]],"mm")</f>
        <v>05</v>
      </c>
      <c r="N4629" s="10" t="str">
        <f>TEXT(Sales[[#This Row],[Date and Time]],"mmmm")</f>
        <v>May</v>
      </c>
    </row>
    <row r="4630" spans="1:14" x14ac:dyDescent="0.3">
      <c r="A4630" s="1" t="s">
        <v>8098</v>
      </c>
      <c r="B4630" s="2">
        <v>45604.661631944444</v>
      </c>
      <c r="C4630" s="1" t="s">
        <v>3386</v>
      </c>
      <c r="D4630" s="1" t="s">
        <v>3204</v>
      </c>
      <c r="E4630" s="1" t="s">
        <v>3471</v>
      </c>
      <c r="F4630" s="1" t="s">
        <v>3462</v>
      </c>
      <c r="G4630" s="1">
        <v>891.76</v>
      </c>
      <c r="H4630" s="1">
        <v>2</v>
      </c>
      <c r="I4630" s="1">
        <f>Sales[[#This Row],[Selling Price]]*H4630</f>
        <v>1783.52</v>
      </c>
      <c r="J4630" s="1">
        <f>VLOOKUP(Sales[[#This Row],[Product ID]],Products[],4,0)</f>
        <v>751.27</v>
      </c>
      <c r="K4630" s="1">
        <f>Sales[[#This Row],[Total Sales]]-Sales[[#This Row],[Cost price]]</f>
        <v>1032.25</v>
      </c>
      <c r="L4630" s="1" t="str">
        <f>TEXT(Sales[[#This Row],[Date and Time]],"dddd")</f>
        <v>Friday</v>
      </c>
      <c r="M4630" s="1" t="str">
        <f>TEXT(Sales[[#This Row],[Date and Time]],"mm")</f>
        <v>11</v>
      </c>
      <c r="N4630" s="10" t="str">
        <f>TEXT(Sales[[#This Row],[Date and Time]],"mmmm")</f>
        <v>November</v>
      </c>
    </row>
    <row r="4631" spans="1:14" x14ac:dyDescent="0.3">
      <c r="A4631" s="1" t="s">
        <v>8099</v>
      </c>
      <c r="B4631" s="2">
        <v>45524.234803240739</v>
      </c>
      <c r="C4631" s="1" t="s">
        <v>3301</v>
      </c>
      <c r="D4631" s="1" t="s">
        <v>911</v>
      </c>
      <c r="E4631" s="1" t="s">
        <v>3471</v>
      </c>
      <c r="F4631" s="1" t="s">
        <v>3469</v>
      </c>
      <c r="G4631" s="1">
        <v>1745.74</v>
      </c>
      <c r="H4631" s="1">
        <v>7</v>
      </c>
      <c r="I4631" s="1">
        <f>Sales[[#This Row],[Selling Price]]*H4631</f>
        <v>12220.18</v>
      </c>
      <c r="J4631" s="1">
        <f>VLOOKUP(Sales[[#This Row],[Product ID]],Products[],4,0)</f>
        <v>502.29</v>
      </c>
      <c r="K4631" s="1">
        <f>Sales[[#This Row],[Total Sales]]-Sales[[#This Row],[Cost price]]</f>
        <v>11717.89</v>
      </c>
      <c r="L4631" s="1" t="str">
        <f>TEXT(Sales[[#This Row],[Date and Time]],"dddd")</f>
        <v>Tuesday</v>
      </c>
      <c r="M4631" s="1" t="str">
        <f>TEXT(Sales[[#This Row],[Date and Time]],"mm")</f>
        <v>08</v>
      </c>
      <c r="N4631" s="10" t="str">
        <f>TEXT(Sales[[#This Row],[Date and Time]],"mmmm")</f>
        <v>August</v>
      </c>
    </row>
    <row r="4632" spans="1:14" x14ac:dyDescent="0.3">
      <c r="A4632" s="1" t="s">
        <v>8100</v>
      </c>
      <c r="B4632" s="2">
        <v>45368.573136574072</v>
      </c>
      <c r="C4632" s="1" t="s">
        <v>3422</v>
      </c>
      <c r="D4632" s="1" t="s">
        <v>2500</v>
      </c>
      <c r="E4632" s="1" t="s">
        <v>3479</v>
      </c>
      <c r="F4632" s="1" t="s">
        <v>3469</v>
      </c>
      <c r="G4632" s="1">
        <v>1961.78</v>
      </c>
      <c r="H4632" s="1">
        <v>2</v>
      </c>
      <c r="I4632" s="1">
        <f>Sales[[#This Row],[Selling Price]]*H4632</f>
        <v>3923.56</v>
      </c>
      <c r="J4632" s="1">
        <f>VLOOKUP(Sales[[#This Row],[Product ID]],Products[],4,0)</f>
        <v>772.45</v>
      </c>
      <c r="K4632" s="1">
        <f>Sales[[#This Row],[Total Sales]]-Sales[[#This Row],[Cost price]]</f>
        <v>3151.1099999999997</v>
      </c>
      <c r="L4632" s="1" t="str">
        <f>TEXT(Sales[[#This Row],[Date and Time]],"dddd")</f>
        <v>Sunday</v>
      </c>
      <c r="M4632" s="1" t="str">
        <f>TEXT(Sales[[#This Row],[Date and Time]],"mm")</f>
        <v>03</v>
      </c>
      <c r="N4632" s="10" t="str">
        <f>TEXT(Sales[[#This Row],[Date and Time]],"mmmm")</f>
        <v>March</v>
      </c>
    </row>
    <row r="4633" spans="1:14" x14ac:dyDescent="0.3">
      <c r="A4633" s="1" t="s">
        <v>8101</v>
      </c>
      <c r="B4633" s="2">
        <v>45442.522789351853</v>
      </c>
      <c r="C4633" s="1" t="s">
        <v>3403</v>
      </c>
      <c r="D4633" s="1" t="s">
        <v>1033</v>
      </c>
      <c r="E4633" s="1" t="s">
        <v>3479</v>
      </c>
      <c r="F4633" s="1" t="s">
        <v>3472</v>
      </c>
      <c r="G4633" s="1">
        <v>207.7</v>
      </c>
      <c r="H4633" s="1">
        <v>2</v>
      </c>
      <c r="I4633" s="1">
        <f>Sales[[#This Row],[Selling Price]]*H4633</f>
        <v>415.4</v>
      </c>
      <c r="J4633" s="1">
        <f>VLOOKUP(Sales[[#This Row],[Product ID]],Products[],4,0)</f>
        <v>904.67</v>
      </c>
      <c r="K4633" s="1">
        <f>Sales[[#This Row],[Total Sales]]-Sales[[#This Row],[Cost price]]</f>
        <v>-489.27</v>
      </c>
      <c r="L4633" s="1" t="str">
        <f>TEXT(Sales[[#This Row],[Date and Time]],"dddd")</f>
        <v>Thursday</v>
      </c>
      <c r="M4633" s="1" t="str">
        <f>TEXT(Sales[[#This Row],[Date and Time]],"mm")</f>
        <v>05</v>
      </c>
      <c r="N4633" s="10" t="str">
        <f>TEXT(Sales[[#This Row],[Date and Time]],"mmmm")</f>
        <v>May</v>
      </c>
    </row>
    <row r="4634" spans="1:14" x14ac:dyDescent="0.3">
      <c r="A4634" s="1" t="s">
        <v>8102</v>
      </c>
      <c r="B4634" s="2">
        <v>45543.682303240741</v>
      </c>
      <c r="C4634" s="1" t="s">
        <v>3416</v>
      </c>
      <c r="D4634" s="1" t="s">
        <v>2922</v>
      </c>
      <c r="E4634" s="1" t="s">
        <v>3461</v>
      </c>
      <c r="F4634" s="1" t="s">
        <v>3469</v>
      </c>
      <c r="G4634" s="1">
        <v>875.7</v>
      </c>
      <c r="H4634" s="1">
        <v>5</v>
      </c>
      <c r="I4634" s="1">
        <f>Sales[[#This Row],[Selling Price]]*H4634</f>
        <v>4378.5</v>
      </c>
      <c r="J4634" s="1">
        <f>VLOOKUP(Sales[[#This Row],[Product ID]],Products[],4,0)</f>
        <v>753.5</v>
      </c>
      <c r="K4634" s="1">
        <f>Sales[[#This Row],[Total Sales]]-Sales[[#This Row],[Cost price]]</f>
        <v>3625</v>
      </c>
      <c r="L4634" s="1" t="str">
        <f>TEXT(Sales[[#This Row],[Date and Time]],"dddd")</f>
        <v>Sunday</v>
      </c>
      <c r="M4634" s="1" t="str">
        <f>TEXT(Sales[[#This Row],[Date and Time]],"mm")</f>
        <v>09</v>
      </c>
      <c r="N4634" s="10" t="str">
        <f>TEXT(Sales[[#This Row],[Date and Time]],"mmmm")</f>
        <v>September</v>
      </c>
    </row>
    <row r="4635" spans="1:14" x14ac:dyDescent="0.3">
      <c r="A4635" s="1" t="s">
        <v>8103</v>
      </c>
      <c r="B4635" s="2">
        <v>45322.035057870373</v>
      </c>
      <c r="C4635" s="1" t="s">
        <v>3449</v>
      </c>
      <c r="D4635" s="1" t="s">
        <v>3115</v>
      </c>
      <c r="E4635" s="1" t="s">
        <v>3479</v>
      </c>
      <c r="F4635" s="1" t="s">
        <v>3472</v>
      </c>
      <c r="G4635" s="1">
        <v>1171.21</v>
      </c>
      <c r="H4635" s="1">
        <v>4</v>
      </c>
      <c r="I4635" s="1">
        <f>Sales[[#This Row],[Selling Price]]*H4635</f>
        <v>4684.84</v>
      </c>
      <c r="J4635" s="1">
        <f>VLOOKUP(Sales[[#This Row],[Product ID]],Products[],4,0)</f>
        <v>487.84</v>
      </c>
      <c r="K4635" s="1">
        <f>Sales[[#This Row],[Total Sales]]-Sales[[#This Row],[Cost price]]</f>
        <v>4197</v>
      </c>
      <c r="L4635" s="1" t="str">
        <f>TEXT(Sales[[#This Row],[Date and Time]],"dddd")</f>
        <v>Wednesday</v>
      </c>
      <c r="M4635" s="1" t="str">
        <f>TEXT(Sales[[#This Row],[Date and Time]],"mm")</f>
        <v>01</v>
      </c>
      <c r="N4635" s="10" t="str">
        <f>TEXT(Sales[[#This Row],[Date and Time]],"mmmm")</f>
        <v>January</v>
      </c>
    </row>
    <row r="4636" spans="1:14" x14ac:dyDescent="0.3">
      <c r="A4636" s="1" t="s">
        <v>8104</v>
      </c>
      <c r="B4636" s="2">
        <v>45394.651574074072</v>
      </c>
      <c r="C4636" s="1" t="s">
        <v>3329</v>
      </c>
      <c r="D4636" s="1" t="s">
        <v>905</v>
      </c>
      <c r="E4636" s="1" t="s">
        <v>3479</v>
      </c>
      <c r="F4636" s="1" t="s">
        <v>3462</v>
      </c>
      <c r="G4636" s="1">
        <v>279.48</v>
      </c>
      <c r="H4636" s="1">
        <v>2</v>
      </c>
      <c r="I4636" s="1">
        <f>Sales[[#This Row],[Selling Price]]*H4636</f>
        <v>558.96</v>
      </c>
      <c r="J4636" s="1">
        <f>VLOOKUP(Sales[[#This Row],[Product ID]],Products[],4,0)</f>
        <v>596.91999999999996</v>
      </c>
      <c r="K4636" s="1">
        <f>Sales[[#This Row],[Total Sales]]-Sales[[#This Row],[Cost price]]</f>
        <v>-37.959999999999923</v>
      </c>
      <c r="L4636" s="1" t="str">
        <f>TEXT(Sales[[#This Row],[Date and Time]],"dddd")</f>
        <v>Friday</v>
      </c>
      <c r="M4636" s="1" t="str">
        <f>TEXT(Sales[[#This Row],[Date and Time]],"mm")</f>
        <v>04</v>
      </c>
      <c r="N4636" s="10" t="str">
        <f>TEXT(Sales[[#This Row],[Date and Time]],"mmmm")</f>
        <v>April</v>
      </c>
    </row>
    <row r="4637" spans="1:14" x14ac:dyDescent="0.3">
      <c r="A4637" s="1" t="s">
        <v>8105</v>
      </c>
      <c r="B4637" s="2">
        <v>45539.796365740738</v>
      </c>
      <c r="C4637" s="1" t="s">
        <v>3287</v>
      </c>
      <c r="D4637" s="1" t="s">
        <v>2604</v>
      </c>
      <c r="E4637" s="1" t="s">
        <v>3466</v>
      </c>
      <c r="F4637" s="1" t="s">
        <v>3469</v>
      </c>
      <c r="G4637" s="1">
        <v>281.93</v>
      </c>
      <c r="H4637" s="1">
        <v>5</v>
      </c>
      <c r="I4637" s="1">
        <f>Sales[[#This Row],[Selling Price]]*H4637</f>
        <v>1409.65</v>
      </c>
      <c r="J4637" s="1">
        <f>VLOOKUP(Sales[[#This Row],[Product ID]],Products[],4,0)</f>
        <v>901.68</v>
      </c>
      <c r="K4637" s="1">
        <f>Sales[[#This Row],[Total Sales]]-Sales[[#This Row],[Cost price]]</f>
        <v>507.97000000000014</v>
      </c>
      <c r="L4637" s="1" t="str">
        <f>TEXT(Sales[[#This Row],[Date and Time]],"dddd")</f>
        <v>Wednesday</v>
      </c>
      <c r="M4637" s="1" t="str">
        <f>TEXT(Sales[[#This Row],[Date and Time]],"mm")</f>
        <v>09</v>
      </c>
      <c r="N4637" s="10" t="str">
        <f>TEXT(Sales[[#This Row],[Date and Time]],"mmmm")</f>
        <v>September</v>
      </c>
    </row>
    <row r="4638" spans="1:14" x14ac:dyDescent="0.3">
      <c r="A4638" s="1" t="s">
        <v>8106</v>
      </c>
      <c r="B4638" s="2">
        <v>45498.399085648147</v>
      </c>
      <c r="C4638" s="1" t="s">
        <v>3440</v>
      </c>
      <c r="D4638" s="1" t="s">
        <v>2138</v>
      </c>
      <c r="E4638" s="1" t="s">
        <v>3466</v>
      </c>
      <c r="F4638" s="1" t="s">
        <v>3462</v>
      </c>
      <c r="G4638" s="1">
        <v>1302.19</v>
      </c>
      <c r="H4638" s="1">
        <v>6</v>
      </c>
      <c r="I4638" s="1">
        <f>Sales[[#This Row],[Selling Price]]*H4638</f>
        <v>7813.14</v>
      </c>
      <c r="J4638" s="1">
        <f>VLOOKUP(Sales[[#This Row],[Product ID]],Products[],4,0)</f>
        <v>117.5</v>
      </c>
      <c r="K4638" s="1">
        <f>Sales[[#This Row],[Total Sales]]-Sales[[#This Row],[Cost price]]</f>
        <v>7695.64</v>
      </c>
      <c r="L4638" s="1" t="str">
        <f>TEXT(Sales[[#This Row],[Date and Time]],"dddd")</f>
        <v>Thursday</v>
      </c>
      <c r="M4638" s="1" t="str">
        <f>TEXT(Sales[[#This Row],[Date and Time]],"mm")</f>
        <v>07</v>
      </c>
      <c r="N4638" s="10" t="str">
        <f>TEXT(Sales[[#This Row],[Date and Time]],"mmmm")</f>
        <v>July</v>
      </c>
    </row>
    <row r="4639" spans="1:14" x14ac:dyDescent="0.3">
      <c r="A4639" s="1" t="s">
        <v>8107</v>
      </c>
      <c r="B4639" s="2">
        <v>45579.038460648146</v>
      </c>
      <c r="C4639" s="1" t="s">
        <v>3426</v>
      </c>
      <c r="D4639" s="1" t="s">
        <v>2298</v>
      </c>
      <c r="E4639" s="1" t="s">
        <v>3479</v>
      </c>
      <c r="F4639" s="1" t="s">
        <v>3469</v>
      </c>
      <c r="G4639" s="1">
        <v>281.14999999999998</v>
      </c>
      <c r="H4639" s="1">
        <v>4</v>
      </c>
      <c r="I4639" s="1">
        <f>Sales[[#This Row],[Selling Price]]*H4639</f>
        <v>1124.5999999999999</v>
      </c>
      <c r="J4639" s="1">
        <f>VLOOKUP(Sales[[#This Row],[Product ID]],Products[],4,0)</f>
        <v>18.7</v>
      </c>
      <c r="K4639" s="1">
        <f>Sales[[#This Row],[Total Sales]]-Sales[[#This Row],[Cost price]]</f>
        <v>1105.8999999999999</v>
      </c>
      <c r="L4639" s="1" t="str">
        <f>TEXT(Sales[[#This Row],[Date and Time]],"dddd")</f>
        <v>Monday</v>
      </c>
      <c r="M4639" s="1" t="str">
        <f>TEXT(Sales[[#This Row],[Date and Time]],"mm")</f>
        <v>10</v>
      </c>
      <c r="N4639" s="10" t="str">
        <f>TEXT(Sales[[#This Row],[Date and Time]],"mmmm")</f>
        <v>October</v>
      </c>
    </row>
    <row r="4640" spans="1:14" x14ac:dyDescent="0.3">
      <c r="A4640" s="1" t="s">
        <v>8108</v>
      </c>
      <c r="B4640" s="2">
        <v>45308.904074074075</v>
      </c>
      <c r="C4640" s="1" t="s">
        <v>3318</v>
      </c>
      <c r="D4640" s="1" t="s">
        <v>1357</v>
      </c>
      <c r="E4640" s="1" t="s">
        <v>3479</v>
      </c>
      <c r="F4640" s="1" t="s">
        <v>3476</v>
      </c>
      <c r="G4640" s="1">
        <v>114.87</v>
      </c>
      <c r="H4640" s="1">
        <v>10</v>
      </c>
      <c r="I4640" s="1">
        <f>Sales[[#This Row],[Selling Price]]*H4640</f>
        <v>1148.7</v>
      </c>
      <c r="J4640" s="1">
        <f>VLOOKUP(Sales[[#This Row],[Product ID]],Products[],4,0)</f>
        <v>69.03</v>
      </c>
      <c r="K4640" s="1">
        <f>Sales[[#This Row],[Total Sales]]-Sales[[#This Row],[Cost price]]</f>
        <v>1079.67</v>
      </c>
      <c r="L4640" s="1" t="str">
        <f>TEXT(Sales[[#This Row],[Date and Time]],"dddd")</f>
        <v>Wednesday</v>
      </c>
      <c r="M4640" s="1" t="str">
        <f>TEXT(Sales[[#This Row],[Date and Time]],"mm")</f>
        <v>01</v>
      </c>
      <c r="N4640" s="10" t="str">
        <f>TEXT(Sales[[#This Row],[Date and Time]],"mmmm")</f>
        <v>January</v>
      </c>
    </row>
    <row r="4641" spans="1:14" x14ac:dyDescent="0.3">
      <c r="A4641" s="1" t="s">
        <v>8109</v>
      </c>
      <c r="B4641" s="2">
        <v>45444.075381944444</v>
      </c>
      <c r="C4641" s="1" t="s">
        <v>3271</v>
      </c>
      <c r="D4641" s="1" t="s">
        <v>2678</v>
      </c>
      <c r="E4641" s="1" t="s">
        <v>3464</v>
      </c>
      <c r="F4641" s="1" t="s">
        <v>3467</v>
      </c>
      <c r="G4641" s="1">
        <v>532.04999999999995</v>
      </c>
      <c r="H4641" s="1">
        <v>5</v>
      </c>
      <c r="I4641" s="1">
        <f>Sales[[#This Row],[Selling Price]]*H4641</f>
        <v>2660.25</v>
      </c>
      <c r="J4641" s="1">
        <f>VLOOKUP(Sales[[#This Row],[Product ID]],Products[],4,0)</f>
        <v>493.17</v>
      </c>
      <c r="K4641" s="1">
        <f>Sales[[#This Row],[Total Sales]]-Sales[[#This Row],[Cost price]]</f>
        <v>2167.08</v>
      </c>
      <c r="L4641" s="1" t="str">
        <f>TEXT(Sales[[#This Row],[Date and Time]],"dddd")</f>
        <v>Saturday</v>
      </c>
      <c r="M4641" s="1" t="str">
        <f>TEXT(Sales[[#This Row],[Date and Time]],"mm")</f>
        <v>06</v>
      </c>
      <c r="N4641" s="10" t="str">
        <f>TEXT(Sales[[#This Row],[Date and Time]],"mmmm")</f>
        <v>June</v>
      </c>
    </row>
    <row r="4642" spans="1:14" x14ac:dyDescent="0.3">
      <c r="A4642" s="1" t="s">
        <v>8110</v>
      </c>
      <c r="B4642" s="2">
        <v>45305.553923611114</v>
      </c>
      <c r="C4642" s="1" t="s">
        <v>3342</v>
      </c>
      <c r="D4642" s="1" t="s">
        <v>468</v>
      </c>
      <c r="E4642" s="1" t="s">
        <v>3471</v>
      </c>
      <c r="F4642" s="1" t="s">
        <v>3472</v>
      </c>
      <c r="G4642" s="1">
        <v>1920.58</v>
      </c>
      <c r="H4642" s="1">
        <v>3</v>
      </c>
      <c r="I4642" s="1">
        <f>Sales[[#This Row],[Selling Price]]*H4642</f>
        <v>5761.74</v>
      </c>
      <c r="J4642" s="1">
        <f>VLOOKUP(Sales[[#This Row],[Product ID]],Products[],4,0)</f>
        <v>961.3</v>
      </c>
      <c r="K4642" s="1">
        <f>Sales[[#This Row],[Total Sales]]-Sales[[#This Row],[Cost price]]</f>
        <v>4800.4399999999996</v>
      </c>
      <c r="L4642" s="1" t="str">
        <f>TEXT(Sales[[#This Row],[Date and Time]],"dddd")</f>
        <v>Sunday</v>
      </c>
      <c r="M4642" s="1" t="str">
        <f>TEXT(Sales[[#This Row],[Date and Time]],"mm")</f>
        <v>01</v>
      </c>
      <c r="N4642" s="10" t="str">
        <f>TEXT(Sales[[#This Row],[Date and Time]],"mmmm")</f>
        <v>January</v>
      </c>
    </row>
    <row r="4643" spans="1:14" x14ac:dyDescent="0.3">
      <c r="A4643" s="1" t="s">
        <v>8111</v>
      </c>
      <c r="B4643" s="2">
        <v>45313.368576388886</v>
      </c>
      <c r="C4643" s="1" t="s">
        <v>3342</v>
      </c>
      <c r="D4643" s="1" t="s">
        <v>1131</v>
      </c>
      <c r="E4643" s="1" t="s">
        <v>3471</v>
      </c>
      <c r="F4643" s="1" t="s">
        <v>3476</v>
      </c>
      <c r="G4643" s="1">
        <v>55.36</v>
      </c>
      <c r="H4643" s="1">
        <v>2</v>
      </c>
      <c r="I4643" s="1">
        <f>Sales[[#This Row],[Selling Price]]*H4643</f>
        <v>110.72</v>
      </c>
      <c r="J4643" s="1">
        <f>VLOOKUP(Sales[[#This Row],[Product ID]],Products[],4,0)</f>
        <v>961.3</v>
      </c>
      <c r="K4643" s="1">
        <f>Sales[[#This Row],[Total Sales]]-Sales[[#This Row],[Cost price]]</f>
        <v>-850.57999999999993</v>
      </c>
      <c r="L4643" s="1" t="str">
        <f>TEXT(Sales[[#This Row],[Date and Time]],"dddd")</f>
        <v>Monday</v>
      </c>
      <c r="M4643" s="1" t="str">
        <f>TEXT(Sales[[#This Row],[Date and Time]],"mm")</f>
        <v>01</v>
      </c>
      <c r="N4643" s="10" t="str">
        <f>TEXT(Sales[[#This Row],[Date and Time]],"mmmm")</f>
        <v>January</v>
      </c>
    </row>
    <row r="4644" spans="1:14" x14ac:dyDescent="0.3">
      <c r="A4644" s="1" t="s">
        <v>8112</v>
      </c>
      <c r="B4644" s="2">
        <v>45483.857164351852</v>
      </c>
      <c r="C4644" s="1" t="s">
        <v>3435</v>
      </c>
      <c r="D4644" s="1" t="s">
        <v>1927</v>
      </c>
      <c r="E4644" s="1" t="s">
        <v>3461</v>
      </c>
      <c r="F4644" s="1" t="s">
        <v>3472</v>
      </c>
      <c r="G4644" s="1">
        <v>302.87</v>
      </c>
      <c r="H4644" s="1">
        <v>9</v>
      </c>
      <c r="I4644" s="1">
        <f>Sales[[#This Row],[Selling Price]]*H4644</f>
        <v>2725.83</v>
      </c>
      <c r="J4644" s="1">
        <f>VLOOKUP(Sales[[#This Row],[Product ID]],Products[],4,0)</f>
        <v>316.27</v>
      </c>
      <c r="K4644" s="1">
        <f>Sales[[#This Row],[Total Sales]]-Sales[[#This Row],[Cost price]]</f>
        <v>2409.56</v>
      </c>
      <c r="L4644" s="1" t="str">
        <f>TEXT(Sales[[#This Row],[Date and Time]],"dddd")</f>
        <v>Wednesday</v>
      </c>
      <c r="M4644" s="1" t="str">
        <f>TEXT(Sales[[#This Row],[Date and Time]],"mm")</f>
        <v>07</v>
      </c>
      <c r="N4644" s="10" t="str">
        <f>TEXT(Sales[[#This Row],[Date and Time]],"mmmm")</f>
        <v>July</v>
      </c>
    </row>
    <row r="4645" spans="1:14" x14ac:dyDescent="0.3">
      <c r="A4645" s="1" t="s">
        <v>8113</v>
      </c>
      <c r="B4645" s="2">
        <v>45351.478495370371</v>
      </c>
      <c r="C4645" s="1" t="s">
        <v>3255</v>
      </c>
      <c r="D4645" s="1" t="s">
        <v>2810</v>
      </c>
      <c r="E4645" s="1" t="s">
        <v>3479</v>
      </c>
      <c r="F4645" s="1" t="s">
        <v>3472</v>
      </c>
      <c r="G4645" s="1">
        <v>1574.65</v>
      </c>
      <c r="H4645" s="1">
        <v>7</v>
      </c>
      <c r="I4645" s="1">
        <f>Sales[[#This Row],[Selling Price]]*H4645</f>
        <v>11022.550000000001</v>
      </c>
      <c r="J4645" s="1">
        <f>VLOOKUP(Sales[[#This Row],[Product ID]],Products[],4,0)</f>
        <v>973.48</v>
      </c>
      <c r="K4645" s="1">
        <f>Sales[[#This Row],[Total Sales]]-Sales[[#This Row],[Cost price]]</f>
        <v>10049.070000000002</v>
      </c>
      <c r="L4645" s="1" t="str">
        <f>TEXT(Sales[[#This Row],[Date and Time]],"dddd")</f>
        <v>Thursday</v>
      </c>
      <c r="M4645" s="1" t="str">
        <f>TEXT(Sales[[#This Row],[Date and Time]],"mm")</f>
        <v>02</v>
      </c>
      <c r="N4645" s="10" t="str">
        <f>TEXT(Sales[[#This Row],[Date and Time]],"mmmm")</f>
        <v>February</v>
      </c>
    </row>
    <row r="4646" spans="1:14" x14ac:dyDescent="0.3">
      <c r="A4646" s="1" t="s">
        <v>8114</v>
      </c>
      <c r="B4646" s="2">
        <v>45318.774270833332</v>
      </c>
      <c r="C4646" s="1" t="s">
        <v>3343</v>
      </c>
      <c r="D4646" s="1" t="s">
        <v>789</v>
      </c>
      <c r="E4646" s="1" t="s">
        <v>3471</v>
      </c>
      <c r="F4646" s="1" t="s">
        <v>3462</v>
      </c>
      <c r="G4646" s="1">
        <v>281.79000000000002</v>
      </c>
      <c r="H4646" s="1">
        <v>6</v>
      </c>
      <c r="I4646" s="1">
        <f>Sales[[#This Row],[Selling Price]]*H4646</f>
        <v>1690.7400000000002</v>
      </c>
      <c r="J4646" s="1">
        <f>VLOOKUP(Sales[[#This Row],[Product ID]],Products[],4,0)</f>
        <v>105.91</v>
      </c>
      <c r="K4646" s="1">
        <f>Sales[[#This Row],[Total Sales]]-Sales[[#This Row],[Cost price]]</f>
        <v>1584.8300000000002</v>
      </c>
      <c r="L4646" s="1" t="str">
        <f>TEXT(Sales[[#This Row],[Date and Time]],"dddd")</f>
        <v>Saturday</v>
      </c>
      <c r="M4646" s="1" t="str">
        <f>TEXT(Sales[[#This Row],[Date and Time]],"mm")</f>
        <v>01</v>
      </c>
      <c r="N4646" s="10" t="str">
        <f>TEXT(Sales[[#This Row],[Date and Time]],"mmmm")</f>
        <v>January</v>
      </c>
    </row>
    <row r="4647" spans="1:14" x14ac:dyDescent="0.3">
      <c r="A4647" s="1" t="s">
        <v>8115</v>
      </c>
      <c r="B4647" s="2">
        <v>45448.134699074071</v>
      </c>
      <c r="C4647" s="1" t="s">
        <v>3269</v>
      </c>
      <c r="D4647" s="1" t="s">
        <v>2108</v>
      </c>
      <c r="E4647" s="1" t="s">
        <v>3464</v>
      </c>
      <c r="F4647" s="1" t="s">
        <v>3472</v>
      </c>
      <c r="G4647" s="1">
        <v>1892.95</v>
      </c>
      <c r="H4647" s="1">
        <v>1</v>
      </c>
      <c r="I4647" s="1">
        <f>Sales[[#This Row],[Selling Price]]*H4647</f>
        <v>1892.95</v>
      </c>
      <c r="J4647" s="1">
        <f>VLOOKUP(Sales[[#This Row],[Product ID]],Products[],4,0)</f>
        <v>627.66</v>
      </c>
      <c r="K4647" s="1">
        <f>Sales[[#This Row],[Total Sales]]-Sales[[#This Row],[Cost price]]</f>
        <v>1265.29</v>
      </c>
      <c r="L4647" s="1" t="str">
        <f>TEXT(Sales[[#This Row],[Date and Time]],"dddd")</f>
        <v>Wednesday</v>
      </c>
      <c r="M4647" s="1" t="str">
        <f>TEXT(Sales[[#This Row],[Date and Time]],"mm")</f>
        <v>06</v>
      </c>
      <c r="N4647" s="10" t="str">
        <f>TEXT(Sales[[#This Row],[Date and Time]],"mmmm")</f>
        <v>June</v>
      </c>
    </row>
    <row r="4648" spans="1:14" x14ac:dyDescent="0.3">
      <c r="A4648" s="1" t="s">
        <v>8116</v>
      </c>
      <c r="B4648" s="2">
        <v>45455.192974537036</v>
      </c>
      <c r="C4648" s="1" t="s">
        <v>3344</v>
      </c>
      <c r="D4648" s="1" t="s">
        <v>1596</v>
      </c>
      <c r="E4648" s="1" t="s">
        <v>3464</v>
      </c>
      <c r="F4648" s="1" t="s">
        <v>3467</v>
      </c>
      <c r="G4648" s="1">
        <v>1104.3699999999999</v>
      </c>
      <c r="H4648" s="1">
        <v>6</v>
      </c>
      <c r="I4648" s="1">
        <f>Sales[[#This Row],[Selling Price]]*H4648</f>
        <v>6626.2199999999993</v>
      </c>
      <c r="J4648" s="1">
        <f>VLOOKUP(Sales[[#This Row],[Product ID]],Products[],4,0)</f>
        <v>814.84</v>
      </c>
      <c r="K4648" s="1">
        <f>Sales[[#This Row],[Total Sales]]-Sales[[#This Row],[Cost price]]</f>
        <v>5811.3799999999992</v>
      </c>
      <c r="L4648" s="1" t="str">
        <f>TEXT(Sales[[#This Row],[Date and Time]],"dddd")</f>
        <v>Wednesday</v>
      </c>
      <c r="M4648" s="1" t="str">
        <f>TEXT(Sales[[#This Row],[Date and Time]],"mm")</f>
        <v>06</v>
      </c>
      <c r="N4648" s="10" t="str">
        <f>TEXT(Sales[[#This Row],[Date and Time]],"mmmm")</f>
        <v>June</v>
      </c>
    </row>
    <row r="4649" spans="1:14" x14ac:dyDescent="0.3">
      <c r="A4649" s="1" t="s">
        <v>8117</v>
      </c>
      <c r="B4649" s="2">
        <v>45505.693171296298</v>
      </c>
      <c r="C4649" s="1" t="s">
        <v>3411</v>
      </c>
      <c r="D4649" s="1" t="s">
        <v>1877</v>
      </c>
      <c r="E4649" s="1" t="s">
        <v>3464</v>
      </c>
      <c r="F4649" s="1" t="s">
        <v>3462</v>
      </c>
      <c r="G4649" s="1">
        <v>409.98</v>
      </c>
      <c r="H4649" s="1">
        <v>6</v>
      </c>
      <c r="I4649" s="1">
        <f>Sales[[#This Row],[Selling Price]]*H4649</f>
        <v>2459.88</v>
      </c>
      <c r="J4649" s="1">
        <f>VLOOKUP(Sales[[#This Row],[Product ID]],Products[],4,0)</f>
        <v>688.88</v>
      </c>
      <c r="K4649" s="1">
        <f>Sales[[#This Row],[Total Sales]]-Sales[[#This Row],[Cost price]]</f>
        <v>1771</v>
      </c>
      <c r="L4649" s="1" t="str">
        <f>TEXT(Sales[[#This Row],[Date and Time]],"dddd")</f>
        <v>Thursday</v>
      </c>
      <c r="M4649" s="1" t="str">
        <f>TEXT(Sales[[#This Row],[Date and Time]],"mm")</f>
        <v>08</v>
      </c>
      <c r="N4649" s="10" t="str">
        <f>TEXT(Sales[[#This Row],[Date and Time]],"mmmm")</f>
        <v>August</v>
      </c>
    </row>
    <row r="4650" spans="1:14" x14ac:dyDescent="0.3">
      <c r="A4650" s="1" t="s">
        <v>8118</v>
      </c>
      <c r="B4650" s="2">
        <v>45380.601226851853</v>
      </c>
      <c r="C4650" s="1" t="s">
        <v>3303</v>
      </c>
      <c r="D4650" s="1" t="s">
        <v>1604</v>
      </c>
      <c r="E4650" s="1" t="s">
        <v>3461</v>
      </c>
      <c r="F4650" s="1" t="s">
        <v>3472</v>
      </c>
      <c r="G4650" s="1">
        <v>355.64</v>
      </c>
      <c r="H4650" s="1">
        <v>2</v>
      </c>
      <c r="I4650" s="1">
        <f>Sales[[#This Row],[Selling Price]]*H4650</f>
        <v>711.28</v>
      </c>
      <c r="J4650" s="1">
        <f>VLOOKUP(Sales[[#This Row],[Product ID]],Products[],4,0)</f>
        <v>752.34</v>
      </c>
      <c r="K4650" s="1">
        <f>Sales[[#This Row],[Total Sales]]-Sales[[#This Row],[Cost price]]</f>
        <v>-41.060000000000059</v>
      </c>
      <c r="L4650" s="1" t="str">
        <f>TEXT(Sales[[#This Row],[Date and Time]],"dddd")</f>
        <v>Friday</v>
      </c>
      <c r="M4650" s="1" t="str">
        <f>TEXT(Sales[[#This Row],[Date and Time]],"mm")</f>
        <v>03</v>
      </c>
      <c r="N4650" s="10" t="str">
        <f>TEXT(Sales[[#This Row],[Date and Time]],"mmmm")</f>
        <v>March</v>
      </c>
    </row>
    <row r="4651" spans="1:14" x14ac:dyDescent="0.3">
      <c r="A4651" s="1" t="s">
        <v>8119</v>
      </c>
      <c r="B4651" s="2">
        <v>45522.173263888886</v>
      </c>
      <c r="C4651" s="1" t="s">
        <v>3391</v>
      </c>
      <c r="D4651" s="1" t="s">
        <v>851</v>
      </c>
      <c r="E4651" s="1" t="s">
        <v>3471</v>
      </c>
      <c r="F4651" s="1" t="s">
        <v>3469</v>
      </c>
      <c r="G4651" s="1">
        <v>366.17</v>
      </c>
      <c r="H4651" s="1">
        <v>7</v>
      </c>
      <c r="I4651" s="1">
        <f>Sales[[#This Row],[Selling Price]]*H4651</f>
        <v>2563.19</v>
      </c>
      <c r="J4651" s="1">
        <f>VLOOKUP(Sales[[#This Row],[Product ID]],Products[],4,0)</f>
        <v>374.92</v>
      </c>
      <c r="K4651" s="1">
        <f>Sales[[#This Row],[Total Sales]]-Sales[[#This Row],[Cost price]]</f>
        <v>2188.27</v>
      </c>
      <c r="L4651" s="1" t="str">
        <f>TEXT(Sales[[#This Row],[Date and Time]],"dddd")</f>
        <v>Sunday</v>
      </c>
      <c r="M4651" s="1" t="str">
        <f>TEXT(Sales[[#This Row],[Date and Time]],"mm")</f>
        <v>08</v>
      </c>
      <c r="N4651" s="10" t="str">
        <f>TEXT(Sales[[#This Row],[Date and Time]],"mmmm")</f>
        <v>August</v>
      </c>
    </row>
    <row r="4652" spans="1:14" x14ac:dyDescent="0.3">
      <c r="A4652" s="1" t="s">
        <v>8120</v>
      </c>
      <c r="B4652" s="2">
        <v>45518.912280092591</v>
      </c>
      <c r="C4652" s="1" t="s">
        <v>3259</v>
      </c>
      <c r="D4652" s="1" t="s">
        <v>180</v>
      </c>
      <c r="E4652" s="1" t="s">
        <v>3471</v>
      </c>
      <c r="F4652" s="1" t="s">
        <v>3476</v>
      </c>
      <c r="G4652" s="1">
        <v>1621.9</v>
      </c>
      <c r="H4652" s="1">
        <v>7</v>
      </c>
      <c r="I4652" s="1">
        <f>Sales[[#This Row],[Selling Price]]*H4652</f>
        <v>11353.300000000001</v>
      </c>
      <c r="J4652" s="1">
        <f>VLOOKUP(Sales[[#This Row],[Product ID]],Products[],4,0)</f>
        <v>211.71</v>
      </c>
      <c r="K4652" s="1">
        <f>Sales[[#This Row],[Total Sales]]-Sales[[#This Row],[Cost price]]</f>
        <v>11141.590000000002</v>
      </c>
      <c r="L4652" s="1" t="str">
        <f>TEXT(Sales[[#This Row],[Date and Time]],"dddd")</f>
        <v>Wednesday</v>
      </c>
      <c r="M4652" s="1" t="str">
        <f>TEXT(Sales[[#This Row],[Date and Time]],"mm")</f>
        <v>08</v>
      </c>
      <c r="N4652" s="10" t="str">
        <f>TEXT(Sales[[#This Row],[Date and Time]],"mmmm")</f>
        <v>August</v>
      </c>
    </row>
    <row r="4653" spans="1:14" x14ac:dyDescent="0.3">
      <c r="A4653" s="1" t="s">
        <v>8121</v>
      </c>
      <c r="B4653" s="2">
        <v>45325.252581018518</v>
      </c>
      <c r="C4653" s="1" t="s">
        <v>3341</v>
      </c>
      <c r="D4653" s="1" t="s">
        <v>1804</v>
      </c>
      <c r="E4653" s="1" t="s">
        <v>3466</v>
      </c>
      <c r="F4653" s="1" t="s">
        <v>3467</v>
      </c>
      <c r="G4653" s="1">
        <v>498.19</v>
      </c>
      <c r="H4653" s="1">
        <v>10</v>
      </c>
      <c r="I4653" s="1">
        <f>Sales[[#This Row],[Selling Price]]*H4653</f>
        <v>4981.8999999999996</v>
      </c>
      <c r="J4653" s="1">
        <f>VLOOKUP(Sales[[#This Row],[Product ID]],Products[],4,0)</f>
        <v>77.61</v>
      </c>
      <c r="K4653" s="1">
        <f>Sales[[#This Row],[Total Sales]]-Sales[[#This Row],[Cost price]]</f>
        <v>4904.29</v>
      </c>
      <c r="L4653" s="1" t="str">
        <f>TEXT(Sales[[#This Row],[Date and Time]],"dddd")</f>
        <v>Saturday</v>
      </c>
      <c r="M4653" s="1" t="str">
        <f>TEXT(Sales[[#This Row],[Date and Time]],"mm")</f>
        <v>02</v>
      </c>
      <c r="N4653" s="10" t="str">
        <f>TEXT(Sales[[#This Row],[Date and Time]],"mmmm")</f>
        <v>February</v>
      </c>
    </row>
    <row r="4654" spans="1:14" x14ac:dyDescent="0.3">
      <c r="A4654" s="1" t="s">
        <v>8122</v>
      </c>
      <c r="B4654" s="2">
        <v>45538.108564814815</v>
      </c>
      <c r="C4654" s="1" t="s">
        <v>3298</v>
      </c>
      <c r="D4654" s="1" t="s">
        <v>2276</v>
      </c>
      <c r="E4654" s="1" t="s">
        <v>3471</v>
      </c>
      <c r="F4654" s="1" t="s">
        <v>3476</v>
      </c>
      <c r="G4654" s="1">
        <v>229.61</v>
      </c>
      <c r="H4654" s="1">
        <v>5</v>
      </c>
      <c r="I4654" s="1">
        <f>Sales[[#This Row],[Selling Price]]*H4654</f>
        <v>1148.0500000000002</v>
      </c>
      <c r="J4654" s="1">
        <f>VLOOKUP(Sales[[#This Row],[Product ID]],Products[],4,0)</f>
        <v>965.14</v>
      </c>
      <c r="K4654" s="1">
        <f>Sales[[#This Row],[Total Sales]]-Sales[[#This Row],[Cost price]]</f>
        <v>182.9100000000002</v>
      </c>
      <c r="L4654" s="1" t="str">
        <f>TEXT(Sales[[#This Row],[Date and Time]],"dddd")</f>
        <v>Tuesday</v>
      </c>
      <c r="M4654" s="1" t="str">
        <f>TEXT(Sales[[#This Row],[Date and Time]],"mm")</f>
        <v>09</v>
      </c>
      <c r="N4654" s="10" t="str">
        <f>TEXT(Sales[[#This Row],[Date and Time]],"mmmm")</f>
        <v>September</v>
      </c>
    </row>
    <row r="4655" spans="1:14" x14ac:dyDescent="0.3">
      <c r="A4655" s="1" t="s">
        <v>8123</v>
      </c>
      <c r="B4655" s="2">
        <v>45576.275231481479</v>
      </c>
      <c r="C4655" s="1" t="s">
        <v>3325</v>
      </c>
      <c r="D4655" s="1" t="s">
        <v>2780</v>
      </c>
      <c r="E4655" s="1" t="s">
        <v>3461</v>
      </c>
      <c r="F4655" s="1" t="s">
        <v>3476</v>
      </c>
      <c r="G4655" s="1">
        <v>965.83</v>
      </c>
      <c r="H4655" s="1">
        <v>7</v>
      </c>
      <c r="I4655" s="1">
        <f>Sales[[#This Row],[Selling Price]]*H4655</f>
        <v>6760.81</v>
      </c>
      <c r="J4655" s="1">
        <f>VLOOKUP(Sales[[#This Row],[Product ID]],Products[],4,0)</f>
        <v>670.34</v>
      </c>
      <c r="K4655" s="1">
        <f>Sales[[#This Row],[Total Sales]]-Sales[[#This Row],[Cost price]]</f>
        <v>6090.47</v>
      </c>
      <c r="L4655" s="1" t="str">
        <f>TEXT(Sales[[#This Row],[Date and Time]],"dddd")</f>
        <v>Friday</v>
      </c>
      <c r="M4655" s="1" t="str">
        <f>TEXT(Sales[[#This Row],[Date and Time]],"mm")</f>
        <v>10</v>
      </c>
      <c r="N4655" s="10" t="str">
        <f>TEXT(Sales[[#This Row],[Date and Time]],"mmmm")</f>
        <v>October</v>
      </c>
    </row>
    <row r="4656" spans="1:14" x14ac:dyDescent="0.3">
      <c r="A4656" s="1" t="s">
        <v>8124</v>
      </c>
      <c r="B4656" s="2">
        <v>45564.398657407408</v>
      </c>
      <c r="C4656" s="1" t="s">
        <v>3341</v>
      </c>
      <c r="D4656" s="1" t="s">
        <v>2696</v>
      </c>
      <c r="E4656" s="1" t="s">
        <v>3466</v>
      </c>
      <c r="F4656" s="1" t="s">
        <v>3476</v>
      </c>
      <c r="G4656" s="1">
        <v>1679.07</v>
      </c>
      <c r="H4656" s="1">
        <v>3</v>
      </c>
      <c r="I4656" s="1">
        <f>Sales[[#This Row],[Selling Price]]*H4656</f>
        <v>5037.21</v>
      </c>
      <c r="J4656" s="1">
        <f>VLOOKUP(Sales[[#This Row],[Product ID]],Products[],4,0)</f>
        <v>77.61</v>
      </c>
      <c r="K4656" s="1">
        <f>Sales[[#This Row],[Total Sales]]-Sales[[#This Row],[Cost price]]</f>
        <v>4959.6000000000004</v>
      </c>
      <c r="L4656" s="1" t="str">
        <f>TEXT(Sales[[#This Row],[Date and Time]],"dddd")</f>
        <v>Sunday</v>
      </c>
      <c r="M4656" s="1" t="str">
        <f>TEXT(Sales[[#This Row],[Date and Time]],"mm")</f>
        <v>09</v>
      </c>
      <c r="N4656" s="10" t="str">
        <f>TEXT(Sales[[#This Row],[Date and Time]],"mmmm")</f>
        <v>September</v>
      </c>
    </row>
    <row r="4657" spans="1:14" x14ac:dyDescent="0.3">
      <c r="A4657" s="1" t="s">
        <v>8125</v>
      </c>
      <c r="B4657" s="2">
        <v>45410.285324074073</v>
      </c>
      <c r="C4657" s="1" t="s">
        <v>3319</v>
      </c>
      <c r="D4657" s="1" t="s">
        <v>2617</v>
      </c>
      <c r="E4657" s="1" t="s">
        <v>3466</v>
      </c>
      <c r="F4657" s="1" t="s">
        <v>3469</v>
      </c>
      <c r="G4657" s="1">
        <v>1739.61</v>
      </c>
      <c r="H4657" s="1">
        <v>7</v>
      </c>
      <c r="I4657" s="1">
        <f>Sales[[#This Row],[Selling Price]]*H4657</f>
        <v>12177.269999999999</v>
      </c>
      <c r="J4657" s="1">
        <f>VLOOKUP(Sales[[#This Row],[Product ID]],Products[],4,0)</f>
        <v>704.91</v>
      </c>
      <c r="K4657" s="1">
        <f>Sales[[#This Row],[Total Sales]]-Sales[[#This Row],[Cost price]]</f>
        <v>11472.359999999999</v>
      </c>
      <c r="L4657" s="1" t="str">
        <f>TEXT(Sales[[#This Row],[Date and Time]],"dddd")</f>
        <v>Sunday</v>
      </c>
      <c r="M4657" s="1" t="str">
        <f>TEXT(Sales[[#This Row],[Date and Time]],"mm")</f>
        <v>04</v>
      </c>
      <c r="N4657" s="10" t="str">
        <f>TEXT(Sales[[#This Row],[Date and Time]],"mmmm")</f>
        <v>April</v>
      </c>
    </row>
    <row r="4658" spans="1:14" x14ac:dyDescent="0.3">
      <c r="A4658" s="1" t="s">
        <v>8126</v>
      </c>
      <c r="B4658" s="2">
        <v>45484.842534722222</v>
      </c>
      <c r="C4658" s="1" t="s">
        <v>3293</v>
      </c>
      <c r="D4658" s="1" t="s">
        <v>2978</v>
      </c>
      <c r="E4658" s="1" t="s">
        <v>3461</v>
      </c>
      <c r="F4658" s="1" t="s">
        <v>3476</v>
      </c>
      <c r="G4658" s="1">
        <v>301.36</v>
      </c>
      <c r="H4658" s="1">
        <v>8</v>
      </c>
      <c r="I4658" s="1">
        <f>Sales[[#This Row],[Selling Price]]*H4658</f>
        <v>2410.88</v>
      </c>
      <c r="J4658" s="1">
        <f>VLOOKUP(Sales[[#This Row],[Product ID]],Products[],4,0)</f>
        <v>174.99</v>
      </c>
      <c r="K4658" s="1">
        <f>Sales[[#This Row],[Total Sales]]-Sales[[#This Row],[Cost price]]</f>
        <v>2235.8900000000003</v>
      </c>
      <c r="L4658" s="1" t="str">
        <f>TEXT(Sales[[#This Row],[Date and Time]],"dddd")</f>
        <v>Thursday</v>
      </c>
      <c r="M4658" s="1" t="str">
        <f>TEXT(Sales[[#This Row],[Date and Time]],"mm")</f>
        <v>07</v>
      </c>
      <c r="N4658" s="10" t="str">
        <f>TEXT(Sales[[#This Row],[Date and Time]],"mmmm")</f>
        <v>July</v>
      </c>
    </row>
    <row r="4659" spans="1:14" x14ac:dyDescent="0.3">
      <c r="A4659" s="1" t="s">
        <v>8127</v>
      </c>
      <c r="B4659" s="2">
        <v>45482.368634259263</v>
      </c>
      <c r="C4659" s="1" t="s">
        <v>3304</v>
      </c>
      <c r="D4659" s="1" t="s">
        <v>2114</v>
      </c>
      <c r="E4659" s="1" t="s">
        <v>3461</v>
      </c>
      <c r="F4659" s="1" t="s">
        <v>3469</v>
      </c>
      <c r="G4659" s="1">
        <v>996.84</v>
      </c>
      <c r="H4659" s="1">
        <v>2</v>
      </c>
      <c r="I4659" s="1">
        <f>Sales[[#This Row],[Selling Price]]*H4659</f>
        <v>1993.68</v>
      </c>
      <c r="J4659" s="1">
        <f>VLOOKUP(Sales[[#This Row],[Product ID]],Products[],4,0)</f>
        <v>17.89</v>
      </c>
      <c r="K4659" s="1">
        <f>Sales[[#This Row],[Total Sales]]-Sales[[#This Row],[Cost price]]</f>
        <v>1975.79</v>
      </c>
      <c r="L4659" s="1" t="str">
        <f>TEXT(Sales[[#This Row],[Date and Time]],"dddd")</f>
        <v>Tuesday</v>
      </c>
      <c r="M4659" s="1" t="str">
        <f>TEXT(Sales[[#This Row],[Date and Time]],"mm")</f>
        <v>07</v>
      </c>
      <c r="N4659" s="10" t="str">
        <f>TEXT(Sales[[#This Row],[Date and Time]],"mmmm")</f>
        <v>July</v>
      </c>
    </row>
    <row r="4660" spans="1:14" x14ac:dyDescent="0.3">
      <c r="A4660" s="1" t="s">
        <v>8128</v>
      </c>
      <c r="B4660" s="2">
        <v>45505.651620370372</v>
      </c>
      <c r="C4660" s="1" t="s">
        <v>3356</v>
      </c>
      <c r="D4660" s="1" t="s">
        <v>1152</v>
      </c>
      <c r="E4660" s="1" t="s">
        <v>3464</v>
      </c>
      <c r="F4660" s="1" t="s">
        <v>3472</v>
      </c>
      <c r="G4660" s="1">
        <v>1533.42</v>
      </c>
      <c r="H4660" s="1">
        <v>5</v>
      </c>
      <c r="I4660" s="1">
        <f>Sales[[#This Row],[Selling Price]]*H4660</f>
        <v>7667.1</v>
      </c>
      <c r="J4660" s="1">
        <f>VLOOKUP(Sales[[#This Row],[Product ID]],Products[],4,0)</f>
        <v>310.20999999999998</v>
      </c>
      <c r="K4660" s="1">
        <f>Sales[[#This Row],[Total Sales]]-Sales[[#This Row],[Cost price]]</f>
        <v>7356.89</v>
      </c>
      <c r="L4660" s="1" t="str">
        <f>TEXT(Sales[[#This Row],[Date and Time]],"dddd")</f>
        <v>Thursday</v>
      </c>
      <c r="M4660" s="1" t="str">
        <f>TEXT(Sales[[#This Row],[Date and Time]],"mm")</f>
        <v>08</v>
      </c>
      <c r="N4660" s="10" t="str">
        <f>TEXT(Sales[[#This Row],[Date and Time]],"mmmm")</f>
        <v>August</v>
      </c>
    </row>
    <row r="4661" spans="1:14" x14ac:dyDescent="0.3">
      <c r="A4661" s="1" t="s">
        <v>8129</v>
      </c>
      <c r="B4661" s="2">
        <v>45306.569849537038</v>
      </c>
      <c r="C4661" s="1" t="s">
        <v>3308</v>
      </c>
      <c r="D4661" s="1" t="s">
        <v>90</v>
      </c>
      <c r="E4661" s="1" t="s">
        <v>3466</v>
      </c>
      <c r="F4661" s="1" t="s">
        <v>3469</v>
      </c>
      <c r="G4661" s="1">
        <v>1748.71</v>
      </c>
      <c r="H4661" s="1">
        <v>2</v>
      </c>
      <c r="I4661" s="1">
        <f>Sales[[#This Row],[Selling Price]]*H4661</f>
        <v>3497.42</v>
      </c>
      <c r="J4661" s="1">
        <f>VLOOKUP(Sales[[#This Row],[Product ID]],Products[],4,0)</f>
        <v>998.57</v>
      </c>
      <c r="K4661" s="1">
        <f>Sales[[#This Row],[Total Sales]]-Sales[[#This Row],[Cost price]]</f>
        <v>2498.85</v>
      </c>
      <c r="L4661" s="1" t="str">
        <f>TEXT(Sales[[#This Row],[Date and Time]],"dddd")</f>
        <v>Monday</v>
      </c>
      <c r="M4661" s="1" t="str">
        <f>TEXT(Sales[[#This Row],[Date and Time]],"mm")</f>
        <v>01</v>
      </c>
      <c r="N4661" s="10" t="str">
        <f>TEXT(Sales[[#This Row],[Date and Time]],"mmmm")</f>
        <v>January</v>
      </c>
    </row>
    <row r="4662" spans="1:14" x14ac:dyDescent="0.3">
      <c r="A4662" s="1" t="s">
        <v>8130</v>
      </c>
      <c r="B4662" s="2">
        <v>45498.375277777777</v>
      </c>
      <c r="C4662" s="1" t="s">
        <v>3273</v>
      </c>
      <c r="D4662" s="1" t="s">
        <v>2895</v>
      </c>
      <c r="E4662" s="1" t="s">
        <v>3479</v>
      </c>
      <c r="F4662" s="1" t="s">
        <v>3467</v>
      </c>
      <c r="G4662" s="1">
        <v>1837.59</v>
      </c>
      <c r="H4662" s="1">
        <v>10</v>
      </c>
      <c r="I4662" s="1">
        <f>Sales[[#This Row],[Selling Price]]*H4662</f>
        <v>18375.899999999998</v>
      </c>
      <c r="J4662" s="1">
        <f>VLOOKUP(Sales[[#This Row],[Product ID]],Products[],4,0)</f>
        <v>963.58</v>
      </c>
      <c r="K4662" s="1">
        <f>Sales[[#This Row],[Total Sales]]-Sales[[#This Row],[Cost price]]</f>
        <v>17412.319999999996</v>
      </c>
      <c r="L4662" s="1" t="str">
        <f>TEXT(Sales[[#This Row],[Date and Time]],"dddd")</f>
        <v>Thursday</v>
      </c>
      <c r="M4662" s="1" t="str">
        <f>TEXT(Sales[[#This Row],[Date and Time]],"mm")</f>
        <v>07</v>
      </c>
      <c r="N4662" s="10" t="str">
        <f>TEXT(Sales[[#This Row],[Date and Time]],"mmmm")</f>
        <v>July</v>
      </c>
    </row>
    <row r="4663" spans="1:14" x14ac:dyDescent="0.3">
      <c r="A4663" s="1" t="s">
        <v>8131</v>
      </c>
      <c r="B4663" s="2">
        <v>45515.323738425926</v>
      </c>
      <c r="C4663" s="1" t="s">
        <v>3312</v>
      </c>
      <c r="D4663" s="1" t="s">
        <v>2901</v>
      </c>
      <c r="E4663" s="1" t="s">
        <v>3461</v>
      </c>
      <c r="F4663" s="1" t="s">
        <v>3472</v>
      </c>
      <c r="G4663" s="1">
        <v>462.65</v>
      </c>
      <c r="H4663" s="1">
        <v>8</v>
      </c>
      <c r="I4663" s="1">
        <f>Sales[[#This Row],[Selling Price]]*H4663</f>
        <v>3701.2</v>
      </c>
      <c r="J4663" s="1">
        <f>VLOOKUP(Sales[[#This Row],[Product ID]],Products[],4,0)</f>
        <v>193.63</v>
      </c>
      <c r="K4663" s="1">
        <f>Sales[[#This Row],[Total Sales]]-Sales[[#This Row],[Cost price]]</f>
        <v>3507.5699999999997</v>
      </c>
      <c r="L4663" s="1" t="str">
        <f>TEXT(Sales[[#This Row],[Date and Time]],"dddd")</f>
        <v>Sunday</v>
      </c>
      <c r="M4663" s="1" t="str">
        <f>TEXT(Sales[[#This Row],[Date and Time]],"mm")</f>
        <v>08</v>
      </c>
      <c r="N4663" s="10" t="str">
        <f>TEXT(Sales[[#This Row],[Date and Time]],"mmmm")</f>
        <v>August</v>
      </c>
    </row>
    <row r="4664" spans="1:14" x14ac:dyDescent="0.3">
      <c r="A4664" s="1" t="s">
        <v>8132</v>
      </c>
      <c r="B4664" s="2">
        <v>45378.991875</v>
      </c>
      <c r="C4664" s="1" t="s">
        <v>3381</v>
      </c>
      <c r="D4664" s="1" t="s">
        <v>334</v>
      </c>
      <c r="E4664" s="1" t="s">
        <v>3461</v>
      </c>
      <c r="F4664" s="1" t="s">
        <v>3476</v>
      </c>
      <c r="G4664" s="1">
        <v>1702.83</v>
      </c>
      <c r="H4664" s="1">
        <v>7</v>
      </c>
      <c r="I4664" s="1">
        <f>Sales[[#This Row],[Selling Price]]*H4664</f>
        <v>11919.81</v>
      </c>
      <c r="J4664" s="1">
        <f>VLOOKUP(Sales[[#This Row],[Product ID]],Products[],4,0)</f>
        <v>505.04</v>
      </c>
      <c r="K4664" s="1">
        <f>Sales[[#This Row],[Total Sales]]-Sales[[#This Row],[Cost price]]</f>
        <v>11414.769999999999</v>
      </c>
      <c r="L4664" s="1" t="str">
        <f>TEXT(Sales[[#This Row],[Date and Time]],"dddd")</f>
        <v>Wednesday</v>
      </c>
      <c r="M4664" s="1" t="str">
        <f>TEXT(Sales[[#This Row],[Date and Time]],"mm")</f>
        <v>03</v>
      </c>
      <c r="N4664" s="10" t="str">
        <f>TEXT(Sales[[#This Row],[Date and Time]],"mmmm")</f>
        <v>March</v>
      </c>
    </row>
    <row r="4665" spans="1:14" x14ac:dyDescent="0.3">
      <c r="A4665" s="1" t="s">
        <v>8133</v>
      </c>
      <c r="B4665" s="2">
        <v>45420.379837962966</v>
      </c>
      <c r="C4665" s="1" t="s">
        <v>3445</v>
      </c>
      <c r="D4665" s="1" t="s">
        <v>1439</v>
      </c>
      <c r="E4665" s="1" t="s">
        <v>3466</v>
      </c>
      <c r="F4665" s="1" t="s">
        <v>3469</v>
      </c>
      <c r="G4665" s="1">
        <v>1971.89</v>
      </c>
      <c r="H4665" s="1">
        <v>3</v>
      </c>
      <c r="I4665" s="1">
        <f>Sales[[#This Row],[Selling Price]]*H4665</f>
        <v>5915.67</v>
      </c>
      <c r="J4665" s="1">
        <f>VLOOKUP(Sales[[#This Row],[Product ID]],Products[],4,0)</f>
        <v>154.76</v>
      </c>
      <c r="K4665" s="1">
        <f>Sales[[#This Row],[Total Sales]]-Sales[[#This Row],[Cost price]]</f>
        <v>5760.91</v>
      </c>
      <c r="L4665" s="1" t="str">
        <f>TEXT(Sales[[#This Row],[Date and Time]],"dddd")</f>
        <v>Wednesday</v>
      </c>
      <c r="M4665" s="1" t="str">
        <f>TEXT(Sales[[#This Row],[Date and Time]],"mm")</f>
        <v>05</v>
      </c>
      <c r="N4665" s="10" t="str">
        <f>TEXT(Sales[[#This Row],[Date and Time]],"mmmm")</f>
        <v>May</v>
      </c>
    </row>
    <row r="4666" spans="1:14" x14ac:dyDescent="0.3">
      <c r="A4666" s="1" t="s">
        <v>8134</v>
      </c>
      <c r="B4666" s="2">
        <v>45428.549479166664</v>
      </c>
      <c r="C4666" s="1" t="s">
        <v>3214</v>
      </c>
      <c r="D4666" s="1" t="s">
        <v>744</v>
      </c>
      <c r="E4666" s="1" t="s">
        <v>3471</v>
      </c>
      <c r="F4666" s="1" t="s">
        <v>3476</v>
      </c>
      <c r="G4666" s="1">
        <v>274.25</v>
      </c>
      <c r="H4666" s="1">
        <v>2</v>
      </c>
      <c r="I4666" s="1">
        <f>Sales[[#This Row],[Selling Price]]*H4666</f>
        <v>548.5</v>
      </c>
      <c r="J4666" s="1">
        <f>VLOOKUP(Sales[[#This Row],[Product ID]],Products[],4,0)</f>
        <v>435.29</v>
      </c>
      <c r="K4666" s="1">
        <f>Sales[[#This Row],[Total Sales]]-Sales[[#This Row],[Cost price]]</f>
        <v>113.20999999999998</v>
      </c>
      <c r="L4666" s="1" t="str">
        <f>TEXT(Sales[[#This Row],[Date and Time]],"dddd")</f>
        <v>Thursday</v>
      </c>
      <c r="M4666" s="1" t="str">
        <f>TEXT(Sales[[#This Row],[Date and Time]],"mm")</f>
        <v>05</v>
      </c>
      <c r="N4666" s="10" t="str">
        <f>TEXT(Sales[[#This Row],[Date and Time]],"mmmm")</f>
        <v>May</v>
      </c>
    </row>
    <row r="4667" spans="1:14" x14ac:dyDescent="0.3">
      <c r="A4667" s="1" t="s">
        <v>8135</v>
      </c>
      <c r="B4667" s="2">
        <v>45381.921944444446</v>
      </c>
      <c r="C4667" s="1" t="s">
        <v>3250</v>
      </c>
      <c r="D4667" s="1" t="s">
        <v>2245</v>
      </c>
      <c r="E4667" s="1" t="s">
        <v>3464</v>
      </c>
      <c r="F4667" s="1" t="s">
        <v>3467</v>
      </c>
      <c r="G4667" s="1">
        <v>1962.32</v>
      </c>
      <c r="H4667" s="1">
        <v>4</v>
      </c>
      <c r="I4667" s="1">
        <f>Sales[[#This Row],[Selling Price]]*H4667</f>
        <v>7849.28</v>
      </c>
      <c r="J4667" s="1">
        <f>VLOOKUP(Sales[[#This Row],[Product ID]],Products[],4,0)</f>
        <v>114.47</v>
      </c>
      <c r="K4667" s="1">
        <f>Sales[[#This Row],[Total Sales]]-Sales[[#This Row],[Cost price]]</f>
        <v>7734.8099999999995</v>
      </c>
      <c r="L4667" s="1" t="str">
        <f>TEXT(Sales[[#This Row],[Date and Time]],"dddd")</f>
        <v>Saturday</v>
      </c>
      <c r="M4667" s="1" t="str">
        <f>TEXT(Sales[[#This Row],[Date and Time]],"mm")</f>
        <v>03</v>
      </c>
      <c r="N4667" s="10" t="str">
        <f>TEXT(Sales[[#This Row],[Date and Time]],"mmmm")</f>
        <v>March</v>
      </c>
    </row>
    <row r="4668" spans="1:14" x14ac:dyDescent="0.3">
      <c r="A4668" s="1" t="s">
        <v>8136</v>
      </c>
      <c r="B4668" s="2">
        <v>45379.63422453704</v>
      </c>
      <c r="C4668" s="1" t="s">
        <v>3406</v>
      </c>
      <c r="D4668" s="1" t="s">
        <v>507</v>
      </c>
      <c r="E4668" s="1" t="s">
        <v>3461</v>
      </c>
      <c r="F4668" s="1" t="s">
        <v>3476</v>
      </c>
      <c r="G4668" s="1">
        <v>120.61</v>
      </c>
      <c r="H4668" s="1">
        <v>2</v>
      </c>
      <c r="I4668" s="1">
        <f>Sales[[#This Row],[Selling Price]]*H4668</f>
        <v>241.22</v>
      </c>
      <c r="J4668" s="1">
        <f>VLOOKUP(Sales[[#This Row],[Product ID]],Products[],4,0)</f>
        <v>585.16999999999996</v>
      </c>
      <c r="K4668" s="1">
        <f>Sales[[#This Row],[Total Sales]]-Sales[[#This Row],[Cost price]]</f>
        <v>-343.94999999999993</v>
      </c>
      <c r="L4668" s="1" t="str">
        <f>TEXT(Sales[[#This Row],[Date and Time]],"dddd")</f>
        <v>Thursday</v>
      </c>
      <c r="M4668" s="1" t="str">
        <f>TEXT(Sales[[#This Row],[Date and Time]],"mm")</f>
        <v>03</v>
      </c>
      <c r="N4668" s="10" t="str">
        <f>TEXT(Sales[[#This Row],[Date and Time]],"mmmm")</f>
        <v>March</v>
      </c>
    </row>
    <row r="4669" spans="1:14" x14ac:dyDescent="0.3">
      <c r="A4669" s="1" t="s">
        <v>8137</v>
      </c>
      <c r="B4669" s="2">
        <v>45545.61645833333</v>
      </c>
      <c r="C4669" s="1" t="s">
        <v>3439</v>
      </c>
      <c r="D4669" s="1" t="s">
        <v>1494</v>
      </c>
      <c r="E4669" s="1" t="s">
        <v>3471</v>
      </c>
      <c r="F4669" s="1" t="s">
        <v>3476</v>
      </c>
      <c r="G4669" s="1">
        <v>1009.61</v>
      </c>
      <c r="H4669" s="1">
        <v>6</v>
      </c>
      <c r="I4669" s="1">
        <f>Sales[[#This Row],[Selling Price]]*H4669</f>
        <v>6057.66</v>
      </c>
      <c r="J4669" s="1">
        <f>VLOOKUP(Sales[[#This Row],[Product ID]],Products[],4,0)</f>
        <v>945.84</v>
      </c>
      <c r="K4669" s="1">
        <f>Sales[[#This Row],[Total Sales]]-Sales[[#This Row],[Cost price]]</f>
        <v>5111.82</v>
      </c>
      <c r="L4669" s="1" t="str">
        <f>TEXT(Sales[[#This Row],[Date and Time]],"dddd")</f>
        <v>Tuesday</v>
      </c>
      <c r="M4669" s="1" t="str">
        <f>TEXT(Sales[[#This Row],[Date and Time]],"mm")</f>
        <v>09</v>
      </c>
      <c r="N4669" s="10" t="str">
        <f>TEXT(Sales[[#This Row],[Date and Time]],"mmmm")</f>
        <v>September</v>
      </c>
    </row>
    <row r="4670" spans="1:14" x14ac:dyDescent="0.3">
      <c r="A4670" s="1" t="s">
        <v>8138</v>
      </c>
      <c r="B4670" s="2">
        <v>45302.071782407409</v>
      </c>
      <c r="C4670" s="1" t="s">
        <v>3318</v>
      </c>
      <c r="D4670" s="1" t="s">
        <v>918</v>
      </c>
      <c r="E4670" s="1" t="s">
        <v>3461</v>
      </c>
      <c r="F4670" s="1" t="s">
        <v>3476</v>
      </c>
      <c r="G4670" s="1">
        <v>195.58</v>
      </c>
      <c r="H4670" s="1">
        <v>9</v>
      </c>
      <c r="I4670" s="1">
        <f>Sales[[#This Row],[Selling Price]]*H4670</f>
        <v>1760.22</v>
      </c>
      <c r="J4670" s="1">
        <f>VLOOKUP(Sales[[#This Row],[Product ID]],Products[],4,0)</f>
        <v>69.03</v>
      </c>
      <c r="K4670" s="1">
        <f>Sales[[#This Row],[Total Sales]]-Sales[[#This Row],[Cost price]]</f>
        <v>1691.19</v>
      </c>
      <c r="L4670" s="1" t="str">
        <f>TEXT(Sales[[#This Row],[Date and Time]],"dddd")</f>
        <v>Thursday</v>
      </c>
      <c r="M4670" s="1" t="str">
        <f>TEXT(Sales[[#This Row],[Date and Time]],"mm")</f>
        <v>01</v>
      </c>
      <c r="N4670" s="10" t="str">
        <f>TEXT(Sales[[#This Row],[Date and Time]],"mmmm")</f>
        <v>January</v>
      </c>
    </row>
    <row r="4671" spans="1:14" x14ac:dyDescent="0.3">
      <c r="A4671" s="1" t="s">
        <v>8139</v>
      </c>
      <c r="B4671" s="2">
        <v>45435.733842592592</v>
      </c>
      <c r="C4671" s="1" t="s">
        <v>3406</v>
      </c>
      <c r="D4671" s="1" t="s">
        <v>773</v>
      </c>
      <c r="E4671" s="1" t="s">
        <v>3464</v>
      </c>
      <c r="F4671" s="1" t="s">
        <v>3462</v>
      </c>
      <c r="G4671" s="1">
        <v>880.07</v>
      </c>
      <c r="H4671" s="1">
        <v>10</v>
      </c>
      <c r="I4671" s="1">
        <f>Sales[[#This Row],[Selling Price]]*H4671</f>
        <v>8800.7000000000007</v>
      </c>
      <c r="J4671" s="1">
        <f>VLOOKUP(Sales[[#This Row],[Product ID]],Products[],4,0)</f>
        <v>585.16999999999996</v>
      </c>
      <c r="K4671" s="1">
        <f>Sales[[#This Row],[Total Sales]]-Sales[[#This Row],[Cost price]]</f>
        <v>8215.5300000000007</v>
      </c>
      <c r="L4671" s="1" t="str">
        <f>TEXT(Sales[[#This Row],[Date and Time]],"dddd")</f>
        <v>Thursday</v>
      </c>
      <c r="M4671" s="1" t="str">
        <f>TEXT(Sales[[#This Row],[Date and Time]],"mm")</f>
        <v>05</v>
      </c>
      <c r="N4671" s="10" t="str">
        <f>TEXT(Sales[[#This Row],[Date and Time]],"mmmm")</f>
        <v>May</v>
      </c>
    </row>
    <row r="4672" spans="1:14" x14ac:dyDescent="0.3">
      <c r="A4672" s="1" t="s">
        <v>8140</v>
      </c>
      <c r="B4672" s="2">
        <v>45426.09207175926</v>
      </c>
      <c r="C4672" s="1" t="s">
        <v>3234</v>
      </c>
      <c r="D4672" s="1" t="s">
        <v>1500</v>
      </c>
      <c r="E4672" s="1" t="s">
        <v>3461</v>
      </c>
      <c r="F4672" s="1" t="s">
        <v>3462</v>
      </c>
      <c r="G4672" s="1">
        <v>234.87</v>
      </c>
      <c r="H4672" s="1">
        <v>7</v>
      </c>
      <c r="I4672" s="1">
        <f>Sales[[#This Row],[Selling Price]]*H4672</f>
        <v>1644.0900000000001</v>
      </c>
      <c r="J4672" s="1">
        <f>VLOOKUP(Sales[[#This Row],[Product ID]],Products[],4,0)</f>
        <v>851.56</v>
      </c>
      <c r="K4672" s="1">
        <f>Sales[[#This Row],[Total Sales]]-Sales[[#This Row],[Cost price]]</f>
        <v>792.5300000000002</v>
      </c>
      <c r="L4672" s="1" t="str">
        <f>TEXT(Sales[[#This Row],[Date and Time]],"dddd")</f>
        <v>Tuesday</v>
      </c>
      <c r="M4672" s="1" t="str">
        <f>TEXT(Sales[[#This Row],[Date and Time]],"mm")</f>
        <v>05</v>
      </c>
      <c r="N4672" s="10" t="str">
        <f>TEXT(Sales[[#This Row],[Date and Time]],"mmmm")</f>
        <v>May</v>
      </c>
    </row>
    <row r="4673" spans="1:14" x14ac:dyDescent="0.3">
      <c r="A4673" s="1" t="s">
        <v>8141</v>
      </c>
      <c r="B4673" s="2">
        <v>45326.634363425925</v>
      </c>
      <c r="C4673" s="1" t="s">
        <v>3431</v>
      </c>
      <c r="D4673" s="1" t="s">
        <v>1524</v>
      </c>
      <c r="E4673" s="1" t="s">
        <v>3466</v>
      </c>
      <c r="F4673" s="1" t="s">
        <v>3467</v>
      </c>
      <c r="G4673" s="1">
        <v>82.74</v>
      </c>
      <c r="H4673" s="1">
        <v>10</v>
      </c>
      <c r="I4673" s="1">
        <f>Sales[[#This Row],[Selling Price]]*H4673</f>
        <v>827.4</v>
      </c>
      <c r="J4673" s="1">
        <f>VLOOKUP(Sales[[#This Row],[Product ID]],Products[],4,0)</f>
        <v>750.55</v>
      </c>
      <c r="K4673" s="1">
        <f>Sales[[#This Row],[Total Sales]]-Sales[[#This Row],[Cost price]]</f>
        <v>76.850000000000023</v>
      </c>
      <c r="L4673" s="1" t="str">
        <f>TEXT(Sales[[#This Row],[Date and Time]],"dddd")</f>
        <v>Sunday</v>
      </c>
      <c r="M4673" s="1" t="str">
        <f>TEXT(Sales[[#This Row],[Date and Time]],"mm")</f>
        <v>02</v>
      </c>
      <c r="N4673" s="10" t="str">
        <f>TEXT(Sales[[#This Row],[Date and Time]],"mmmm")</f>
        <v>February</v>
      </c>
    </row>
    <row r="4674" spans="1:14" x14ac:dyDescent="0.3">
      <c r="A4674" s="1" t="s">
        <v>8142</v>
      </c>
      <c r="B4674" s="2">
        <v>45499.779652777775</v>
      </c>
      <c r="C4674" s="1" t="s">
        <v>3267</v>
      </c>
      <c r="D4674" s="1" t="s">
        <v>2450</v>
      </c>
      <c r="E4674" s="1" t="s">
        <v>3464</v>
      </c>
      <c r="F4674" s="1" t="s">
        <v>3462</v>
      </c>
      <c r="G4674" s="1">
        <v>298.73</v>
      </c>
      <c r="H4674" s="1">
        <v>3</v>
      </c>
      <c r="I4674" s="1">
        <f>Sales[[#This Row],[Selling Price]]*H4674</f>
        <v>896.19</v>
      </c>
      <c r="J4674" s="1">
        <f>VLOOKUP(Sales[[#This Row],[Product ID]],Products[],4,0)</f>
        <v>465.59</v>
      </c>
      <c r="K4674" s="1">
        <f>Sales[[#This Row],[Total Sales]]-Sales[[#This Row],[Cost price]]</f>
        <v>430.60000000000008</v>
      </c>
      <c r="L4674" s="1" t="str">
        <f>TEXT(Sales[[#This Row],[Date and Time]],"dddd")</f>
        <v>Friday</v>
      </c>
      <c r="M4674" s="1" t="str">
        <f>TEXT(Sales[[#This Row],[Date and Time]],"mm")</f>
        <v>07</v>
      </c>
      <c r="N4674" s="10" t="str">
        <f>TEXT(Sales[[#This Row],[Date and Time]],"mmmm")</f>
        <v>July</v>
      </c>
    </row>
    <row r="4675" spans="1:14" x14ac:dyDescent="0.3">
      <c r="A4675" s="1" t="s">
        <v>8143</v>
      </c>
      <c r="B4675" s="2">
        <v>45352.403599537036</v>
      </c>
      <c r="C4675" s="1" t="s">
        <v>3317</v>
      </c>
      <c r="D4675" s="1" t="s">
        <v>28</v>
      </c>
      <c r="E4675" s="1" t="s">
        <v>3464</v>
      </c>
      <c r="F4675" s="1" t="s">
        <v>3467</v>
      </c>
      <c r="G4675" s="1">
        <v>169.59</v>
      </c>
      <c r="H4675" s="1">
        <v>9</v>
      </c>
      <c r="I4675" s="1">
        <f>Sales[[#This Row],[Selling Price]]*H4675</f>
        <v>1526.31</v>
      </c>
      <c r="J4675" s="1">
        <f>VLOOKUP(Sales[[#This Row],[Product ID]],Products[],4,0)</f>
        <v>327.89</v>
      </c>
      <c r="K4675" s="1">
        <f>Sales[[#This Row],[Total Sales]]-Sales[[#This Row],[Cost price]]</f>
        <v>1198.42</v>
      </c>
      <c r="L4675" s="1" t="str">
        <f>TEXT(Sales[[#This Row],[Date and Time]],"dddd")</f>
        <v>Friday</v>
      </c>
      <c r="M4675" s="1" t="str">
        <f>TEXT(Sales[[#This Row],[Date and Time]],"mm")</f>
        <v>03</v>
      </c>
      <c r="N4675" s="10" t="str">
        <f>TEXT(Sales[[#This Row],[Date and Time]],"mmmm")</f>
        <v>March</v>
      </c>
    </row>
    <row r="4676" spans="1:14" x14ac:dyDescent="0.3">
      <c r="A4676" s="1" t="s">
        <v>8144</v>
      </c>
      <c r="B4676" s="2">
        <v>45307.971458333333</v>
      </c>
      <c r="C4676" s="1" t="s">
        <v>3326</v>
      </c>
      <c r="D4676" s="1" t="s">
        <v>2767</v>
      </c>
      <c r="E4676" s="1" t="s">
        <v>3471</v>
      </c>
      <c r="F4676" s="1" t="s">
        <v>3462</v>
      </c>
      <c r="G4676" s="1">
        <v>610.49</v>
      </c>
      <c r="H4676" s="1">
        <v>6</v>
      </c>
      <c r="I4676" s="1">
        <f>Sales[[#This Row],[Selling Price]]*H4676</f>
        <v>3662.94</v>
      </c>
      <c r="J4676" s="1">
        <f>VLOOKUP(Sales[[#This Row],[Product ID]],Products[],4,0)</f>
        <v>703.67</v>
      </c>
      <c r="K4676" s="1">
        <f>Sales[[#This Row],[Total Sales]]-Sales[[#This Row],[Cost price]]</f>
        <v>2959.27</v>
      </c>
      <c r="L4676" s="1" t="str">
        <f>TEXT(Sales[[#This Row],[Date and Time]],"dddd")</f>
        <v>Tuesday</v>
      </c>
      <c r="M4676" s="1" t="str">
        <f>TEXT(Sales[[#This Row],[Date and Time]],"mm")</f>
        <v>01</v>
      </c>
      <c r="N4676" s="10" t="str">
        <f>TEXT(Sales[[#This Row],[Date and Time]],"mmmm")</f>
        <v>January</v>
      </c>
    </row>
    <row r="4677" spans="1:14" x14ac:dyDescent="0.3">
      <c r="A4677" s="1" t="s">
        <v>8145</v>
      </c>
      <c r="B4677" s="2">
        <v>45342.249062499999</v>
      </c>
      <c r="C4677" s="1" t="s">
        <v>3411</v>
      </c>
      <c r="D4677" s="1" t="s">
        <v>2617</v>
      </c>
      <c r="E4677" s="1" t="s">
        <v>3479</v>
      </c>
      <c r="F4677" s="1" t="s">
        <v>3469</v>
      </c>
      <c r="G4677" s="1">
        <v>420.17</v>
      </c>
      <c r="H4677" s="1">
        <v>4</v>
      </c>
      <c r="I4677" s="1">
        <f>Sales[[#This Row],[Selling Price]]*H4677</f>
        <v>1680.68</v>
      </c>
      <c r="J4677" s="1">
        <f>VLOOKUP(Sales[[#This Row],[Product ID]],Products[],4,0)</f>
        <v>688.88</v>
      </c>
      <c r="K4677" s="1">
        <f>Sales[[#This Row],[Total Sales]]-Sales[[#This Row],[Cost price]]</f>
        <v>991.80000000000007</v>
      </c>
      <c r="L4677" s="1" t="str">
        <f>TEXT(Sales[[#This Row],[Date and Time]],"dddd")</f>
        <v>Tuesday</v>
      </c>
      <c r="M4677" s="1" t="str">
        <f>TEXT(Sales[[#This Row],[Date and Time]],"mm")</f>
        <v>02</v>
      </c>
      <c r="N4677" s="10" t="str">
        <f>TEXT(Sales[[#This Row],[Date and Time]],"mmmm")</f>
        <v>February</v>
      </c>
    </row>
    <row r="4678" spans="1:14" x14ac:dyDescent="0.3">
      <c r="A4678" s="1" t="s">
        <v>8146</v>
      </c>
      <c r="B4678" s="2">
        <v>45496.898032407407</v>
      </c>
      <c r="C4678" s="1" t="s">
        <v>3331</v>
      </c>
      <c r="D4678" s="1" t="s">
        <v>1376</v>
      </c>
      <c r="E4678" s="1" t="s">
        <v>3479</v>
      </c>
      <c r="F4678" s="1" t="s">
        <v>3467</v>
      </c>
      <c r="G4678" s="1">
        <v>1372.78</v>
      </c>
      <c r="H4678" s="1">
        <v>7</v>
      </c>
      <c r="I4678" s="1">
        <f>Sales[[#This Row],[Selling Price]]*H4678</f>
        <v>9609.4599999999991</v>
      </c>
      <c r="J4678" s="1">
        <f>VLOOKUP(Sales[[#This Row],[Product ID]],Products[],4,0)</f>
        <v>799.06</v>
      </c>
      <c r="K4678" s="1">
        <f>Sales[[#This Row],[Total Sales]]-Sales[[#This Row],[Cost price]]</f>
        <v>8810.4</v>
      </c>
      <c r="L4678" s="1" t="str">
        <f>TEXT(Sales[[#This Row],[Date and Time]],"dddd")</f>
        <v>Tuesday</v>
      </c>
      <c r="M4678" s="1" t="str">
        <f>TEXT(Sales[[#This Row],[Date and Time]],"mm")</f>
        <v>07</v>
      </c>
      <c r="N4678" s="10" t="str">
        <f>TEXT(Sales[[#This Row],[Date and Time]],"mmmm")</f>
        <v>July</v>
      </c>
    </row>
    <row r="4679" spans="1:14" x14ac:dyDescent="0.3">
      <c r="A4679" s="1" t="s">
        <v>8147</v>
      </c>
      <c r="B4679" s="2">
        <v>45443.077060185184</v>
      </c>
      <c r="C4679" s="1" t="s">
        <v>3442</v>
      </c>
      <c r="D4679" s="1" t="s">
        <v>2418</v>
      </c>
      <c r="E4679" s="1" t="s">
        <v>3461</v>
      </c>
      <c r="F4679" s="1" t="s">
        <v>3476</v>
      </c>
      <c r="G4679" s="1">
        <v>429.1</v>
      </c>
      <c r="H4679" s="1">
        <v>7</v>
      </c>
      <c r="I4679" s="1">
        <f>Sales[[#This Row],[Selling Price]]*H4679</f>
        <v>3003.7000000000003</v>
      </c>
      <c r="J4679" s="1">
        <f>VLOOKUP(Sales[[#This Row],[Product ID]],Products[],4,0)</f>
        <v>532.16999999999996</v>
      </c>
      <c r="K4679" s="1">
        <f>Sales[[#This Row],[Total Sales]]-Sales[[#This Row],[Cost price]]</f>
        <v>2471.5300000000002</v>
      </c>
      <c r="L4679" s="1" t="str">
        <f>TEXT(Sales[[#This Row],[Date and Time]],"dddd")</f>
        <v>Friday</v>
      </c>
      <c r="M4679" s="1" t="str">
        <f>TEXT(Sales[[#This Row],[Date and Time]],"mm")</f>
        <v>05</v>
      </c>
      <c r="N4679" s="10" t="str">
        <f>TEXT(Sales[[#This Row],[Date and Time]],"mmmm")</f>
        <v>May</v>
      </c>
    </row>
    <row r="4680" spans="1:14" x14ac:dyDescent="0.3">
      <c r="A4680" s="1" t="s">
        <v>8148</v>
      </c>
      <c r="B4680" s="2">
        <v>45305.202604166669</v>
      </c>
      <c r="C4680" s="1" t="s">
        <v>3303</v>
      </c>
      <c r="D4680" s="1" t="s">
        <v>1364</v>
      </c>
      <c r="E4680" s="1" t="s">
        <v>3464</v>
      </c>
      <c r="F4680" s="1" t="s">
        <v>3476</v>
      </c>
      <c r="G4680" s="1">
        <v>646.04999999999995</v>
      </c>
      <c r="H4680" s="1">
        <v>5</v>
      </c>
      <c r="I4680" s="1">
        <f>Sales[[#This Row],[Selling Price]]*H4680</f>
        <v>3230.25</v>
      </c>
      <c r="J4680" s="1">
        <f>VLOOKUP(Sales[[#This Row],[Product ID]],Products[],4,0)</f>
        <v>752.34</v>
      </c>
      <c r="K4680" s="1">
        <f>Sales[[#This Row],[Total Sales]]-Sales[[#This Row],[Cost price]]</f>
        <v>2477.91</v>
      </c>
      <c r="L4680" s="1" t="str">
        <f>TEXT(Sales[[#This Row],[Date and Time]],"dddd")</f>
        <v>Sunday</v>
      </c>
      <c r="M4680" s="1" t="str">
        <f>TEXT(Sales[[#This Row],[Date and Time]],"mm")</f>
        <v>01</v>
      </c>
      <c r="N4680" s="10" t="str">
        <f>TEXT(Sales[[#This Row],[Date and Time]],"mmmm")</f>
        <v>January</v>
      </c>
    </row>
    <row r="4681" spans="1:14" x14ac:dyDescent="0.3">
      <c r="A4681" s="1" t="s">
        <v>8149</v>
      </c>
      <c r="B4681" s="2">
        <v>45378.731886574074</v>
      </c>
      <c r="C4681" s="1" t="s">
        <v>3250</v>
      </c>
      <c r="D4681" s="1" t="s">
        <v>341</v>
      </c>
      <c r="E4681" s="1" t="s">
        <v>3464</v>
      </c>
      <c r="F4681" s="1" t="s">
        <v>3469</v>
      </c>
      <c r="G4681" s="1">
        <v>444.37</v>
      </c>
      <c r="H4681" s="1">
        <v>8</v>
      </c>
      <c r="I4681" s="1">
        <f>Sales[[#This Row],[Selling Price]]*H4681</f>
        <v>3554.96</v>
      </c>
      <c r="J4681" s="1">
        <f>VLOOKUP(Sales[[#This Row],[Product ID]],Products[],4,0)</f>
        <v>114.47</v>
      </c>
      <c r="K4681" s="1">
        <f>Sales[[#This Row],[Total Sales]]-Sales[[#This Row],[Cost price]]</f>
        <v>3440.4900000000002</v>
      </c>
      <c r="L4681" s="1" t="str">
        <f>TEXT(Sales[[#This Row],[Date and Time]],"dddd")</f>
        <v>Wednesday</v>
      </c>
      <c r="M4681" s="1" t="str">
        <f>TEXT(Sales[[#This Row],[Date and Time]],"mm")</f>
        <v>03</v>
      </c>
      <c r="N4681" s="10" t="str">
        <f>TEXT(Sales[[#This Row],[Date and Time]],"mmmm")</f>
        <v>March</v>
      </c>
    </row>
    <row r="4682" spans="1:14" x14ac:dyDescent="0.3">
      <c r="A4682" s="1" t="s">
        <v>8150</v>
      </c>
      <c r="B4682" s="2">
        <v>45468.213356481479</v>
      </c>
      <c r="C4682" s="1" t="s">
        <v>3372</v>
      </c>
      <c r="D4682" s="1" t="s">
        <v>464</v>
      </c>
      <c r="E4682" s="1" t="s">
        <v>3461</v>
      </c>
      <c r="F4682" s="1" t="s">
        <v>3467</v>
      </c>
      <c r="G4682" s="1">
        <v>1721.7</v>
      </c>
      <c r="H4682" s="1">
        <v>2</v>
      </c>
      <c r="I4682" s="1">
        <f>Sales[[#This Row],[Selling Price]]*H4682</f>
        <v>3443.4</v>
      </c>
      <c r="J4682" s="1">
        <f>VLOOKUP(Sales[[#This Row],[Product ID]],Products[],4,0)</f>
        <v>415.38</v>
      </c>
      <c r="K4682" s="1">
        <f>Sales[[#This Row],[Total Sales]]-Sales[[#This Row],[Cost price]]</f>
        <v>3028.02</v>
      </c>
      <c r="L4682" s="1" t="str">
        <f>TEXT(Sales[[#This Row],[Date and Time]],"dddd")</f>
        <v>Tuesday</v>
      </c>
      <c r="M4682" s="1" t="str">
        <f>TEXT(Sales[[#This Row],[Date and Time]],"mm")</f>
        <v>06</v>
      </c>
      <c r="N4682" s="10" t="str">
        <f>TEXT(Sales[[#This Row],[Date and Time]],"mmmm")</f>
        <v>June</v>
      </c>
    </row>
    <row r="4683" spans="1:14" x14ac:dyDescent="0.3">
      <c r="A4683" s="1" t="s">
        <v>8151</v>
      </c>
      <c r="B4683" s="2">
        <v>45539.85974537037</v>
      </c>
      <c r="C4683" s="1" t="s">
        <v>3366</v>
      </c>
      <c r="D4683" s="1" t="s">
        <v>1107</v>
      </c>
      <c r="E4683" s="1" t="s">
        <v>3466</v>
      </c>
      <c r="F4683" s="1" t="s">
        <v>3476</v>
      </c>
      <c r="G4683" s="1">
        <v>1966.87</v>
      </c>
      <c r="H4683" s="1">
        <v>5</v>
      </c>
      <c r="I4683" s="1">
        <f>Sales[[#This Row],[Selling Price]]*H4683</f>
        <v>9834.3499999999985</v>
      </c>
      <c r="J4683" s="1">
        <f>VLOOKUP(Sales[[#This Row],[Product ID]],Products[],4,0)</f>
        <v>669.31</v>
      </c>
      <c r="K4683" s="1">
        <f>Sales[[#This Row],[Total Sales]]-Sales[[#This Row],[Cost price]]</f>
        <v>9165.0399999999991</v>
      </c>
      <c r="L4683" s="1" t="str">
        <f>TEXT(Sales[[#This Row],[Date and Time]],"dddd")</f>
        <v>Wednesday</v>
      </c>
      <c r="M4683" s="1" t="str">
        <f>TEXT(Sales[[#This Row],[Date and Time]],"mm")</f>
        <v>09</v>
      </c>
      <c r="N4683" s="10" t="str">
        <f>TEXT(Sales[[#This Row],[Date and Time]],"mmmm")</f>
        <v>September</v>
      </c>
    </row>
    <row r="4684" spans="1:14" x14ac:dyDescent="0.3">
      <c r="A4684" s="1" t="s">
        <v>8152</v>
      </c>
      <c r="B4684" s="2">
        <v>45345.933379629627</v>
      </c>
      <c r="C4684" s="1" t="s">
        <v>3337</v>
      </c>
      <c r="D4684" s="1" t="s">
        <v>142</v>
      </c>
      <c r="E4684" s="1" t="s">
        <v>3464</v>
      </c>
      <c r="F4684" s="1" t="s">
        <v>3472</v>
      </c>
      <c r="G4684" s="1">
        <v>1429.14</v>
      </c>
      <c r="H4684" s="1">
        <v>2</v>
      </c>
      <c r="I4684" s="1">
        <f>Sales[[#This Row],[Selling Price]]*H4684</f>
        <v>2858.28</v>
      </c>
      <c r="J4684" s="1">
        <f>VLOOKUP(Sales[[#This Row],[Product ID]],Products[],4,0)</f>
        <v>899.57</v>
      </c>
      <c r="K4684" s="1">
        <f>Sales[[#This Row],[Total Sales]]-Sales[[#This Row],[Cost price]]</f>
        <v>1958.71</v>
      </c>
      <c r="L4684" s="1" t="str">
        <f>TEXT(Sales[[#This Row],[Date and Time]],"dddd")</f>
        <v>Friday</v>
      </c>
      <c r="M4684" s="1" t="str">
        <f>TEXT(Sales[[#This Row],[Date and Time]],"mm")</f>
        <v>02</v>
      </c>
      <c r="N4684" s="10" t="str">
        <f>TEXT(Sales[[#This Row],[Date and Time]],"mmmm")</f>
        <v>February</v>
      </c>
    </row>
    <row r="4685" spans="1:14" x14ac:dyDescent="0.3">
      <c r="A4685" s="1" t="s">
        <v>8153</v>
      </c>
      <c r="B4685" s="2">
        <v>45459.128935185188</v>
      </c>
      <c r="C4685" s="1" t="s">
        <v>3402</v>
      </c>
      <c r="D4685" s="1" t="s">
        <v>2369</v>
      </c>
      <c r="E4685" s="1" t="s">
        <v>3461</v>
      </c>
      <c r="F4685" s="1" t="s">
        <v>3476</v>
      </c>
      <c r="G4685" s="1">
        <v>1842.51</v>
      </c>
      <c r="H4685" s="1">
        <v>5</v>
      </c>
      <c r="I4685" s="1">
        <f>Sales[[#This Row],[Selling Price]]*H4685</f>
        <v>9212.5499999999993</v>
      </c>
      <c r="J4685" s="1">
        <f>VLOOKUP(Sales[[#This Row],[Product ID]],Products[],4,0)</f>
        <v>581.64</v>
      </c>
      <c r="K4685" s="1">
        <f>Sales[[#This Row],[Total Sales]]-Sales[[#This Row],[Cost price]]</f>
        <v>8630.91</v>
      </c>
      <c r="L4685" s="1" t="str">
        <f>TEXT(Sales[[#This Row],[Date and Time]],"dddd")</f>
        <v>Sunday</v>
      </c>
      <c r="M4685" s="1" t="str">
        <f>TEXT(Sales[[#This Row],[Date and Time]],"mm")</f>
        <v>06</v>
      </c>
      <c r="N4685" s="10" t="str">
        <f>TEXT(Sales[[#This Row],[Date and Time]],"mmmm")</f>
        <v>June</v>
      </c>
    </row>
    <row r="4686" spans="1:14" x14ac:dyDescent="0.3">
      <c r="A4686" s="1" t="s">
        <v>8154</v>
      </c>
      <c r="B4686" s="2">
        <v>45456.468275462961</v>
      </c>
      <c r="C4686" s="1" t="s">
        <v>3339</v>
      </c>
      <c r="D4686" s="1" t="s">
        <v>2276</v>
      </c>
      <c r="E4686" s="1" t="s">
        <v>3466</v>
      </c>
      <c r="F4686" s="1" t="s">
        <v>3462</v>
      </c>
      <c r="G4686" s="1">
        <v>465.91</v>
      </c>
      <c r="H4686" s="1">
        <v>4</v>
      </c>
      <c r="I4686" s="1">
        <f>Sales[[#This Row],[Selling Price]]*H4686</f>
        <v>1863.64</v>
      </c>
      <c r="J4686" s="1">
        <f>VLOOKUP(Sales[[#This Row],[Product ID]],Products[],4,0)</f>
        <v>646.59</v>
      </c>
      <c r="K4686" s="1">
        <f>Sales[[#This Row],[Total Sales]]-Sales[[#This Row],[Cost price]]</f>
        <v>1217.0500000000002</v>
      </c>
      <c r="L4686" s="1" t="str">
        <f>TEXT(Sales[[#This Row],[Date and Time]],"dddd")</f>
        <v>Thursday</v>
      </c>
      <c r="M4686" s="1" t="str">
        <f>TEXT(Sales[[#This Row],[Date and Time]],"mm")</f>
        <v>06</v>
      </c>
      <c r="N4686" s="10" t="str">
        <f>TEXT(Sales[[#This Row],[Date and Time]],"mmmm")</f>
        <v>June</v>
      </c>
    </row>
    <row r="4687" spans="1:14" x14ac:dyDescent="0.3">
      <c r="A4687" s="1" t="s">
        <v>8155</v>
      </c>
      <c r="B4687" s="2">
        <v>45314.517071759263</v>
      </c>
      <c r="C4687" s="1" t="s">
        <v>3415</v>
      </c>
      <c r="D4687" s="1" t="s">
        <v>2675</v>
      </c>
      <c r="E4687" s="1" t="s">
        <v>3466</v>
      </c>
      <c r="F4687" s="1" t="s">
        <v>3467</v>
      </c>
      <c r="G4687" s="1">
        <v>115.41</v>
      </c>
      <c r="H4687" s="1">
        <v>4</v>
      </c>
      <c r="I4687" s="1">
        <f>Sales[[#This Row],[Selling Price]]*H4687</f>
        <v>461.64</v>
      </c>
      <c r="J4687" s="1">
        <f>VLOOKUP(Sales[[#This Row],[Product ID]],Products[],4,0)</f>
        <v>109.48</v>
      </c>
      <c r="K4687" s="1">
        <f>Sales[[#This Row],[Total Sales]]-Sales[[#This Row],[Cost price]]</f>
        <v>352.15999999999997</v>
      </c>
      <c r="L4687" s="1" t="str">
        <f>TEXT(Sales[[#This Row],[Date and Time]],"dddd")</f>
        <v>Tuesday</v>
      </c>
      <c r="M4687" s="1" t="str">
        <f>TEXT(Sales[[#This Row],[Date and Time]],"mm")</f>
        <v>01</v>
      </c>
      <c r="N4687" s="10" t="str">
        <f>TEXT(Sales[[#This Row],[Date and Time]],"mmmm")</f>
        <v>January</v>
      </c>
    </row>
    <row r="4688" spans="1:14" x14ac:dyDescent="0.3">
      <c r="A4688" s="1" t="s">
        <v>8156</v>
      </c>
      <c r="B4688" s="2">
        <v>45312.613136574073</v>
      </c>
      <c r="C4688" s="1" t="s">
        <v>3324</v>
      </c>
      <c r="D4688" s="1" t="s">
        <v>1361</v>
      </c>
      <c r="E4688" s="1" t="s">
        <v>3471</v>
      </c>
      <c r="F4688" s="1" t="s">
        <v>3469</v>
      </c>
      <c r="G4688" s="1">
        <v>1853.42</v>
      </c>
      <c r="H4688" s="1">
        <v>9</v>
      </c>
      <c r="I4688" s="1">
        <f>Sales[[#This Row],[Selling Price]]*H4688</f>
        <v>16680.78</v>
      </c>
      <c r="J4688" s="1">
        <f>VLOOKUP(Sales[[#This Row],[Product ID]],Products[],4,0)</f>
        <v>427.85</v>
      </c>
      <c r="K4688" s="1">
        <f>Sales[[#This Row],[Total Sales]]-Sales[[#This Row],[Cost price]]</f>
        <v>16252.929999999998</v>
      </c>
      <c r="L4688" s="1" t="str">
        <f>TEXT(Sales[[#This Row],[Date and Time]],"dddd")</f>
        <v>Sunday</v>
      </c>
      <c r="M4688" s="1" t="str">
        <f>TEXT(Sales[[#This Row],[Date and Time]],"mm")</f>
        <v>01</v>
      </c>
      <c r="N4688" s="10" t="str">
        <f>TEXT(Sales[[#This Row],[Date and Time]],"mmmm")</f>
        <v>January</v>
      </c>
    </row>
    <row r="4689" spans="1:14" x14ac:dyDescent="0.3">
      <c r="A4689" s="1" t="s">
        <v>8157</v>
      </c>
      <c r="B4689" s="2">
        <v>45331.223796296297</v>
      </c>
      <c r="C4689" s="1" t="s">
        <v>3452</v>
      </c>
      <c r="D4689" s="1" t="s">
        <v>2141</v>
      </c>
      <c r="E4689" s="1" t="s">
        <v>3466</v>
      </c>
      <c r="F4689" s="1" t="s">
        <v>3467</v>
      </c>
      <c r="G4689" s="1">
        <v>987.82</v>
      </c>
      <c r="H4689" s="1">
        <v>7</v>
      </c>
      <c r="I4689" s="1">
        <f>Sales[[#This Row],[Selling Price]]*H4689</f>
        <v>6914.7400000000007</v>
      </c>
      <c r="J4689" s="1">
        <f>VLOOKUP(Sales[[#This Row],[Product ID]],Products[],4,0)</f>
        <v>907.07</v>
      </c>
      <c r="K4689" s="1">
        <f>Sales[[#This Row],[Total Sales]]-Sales[[#This Row],[Cost price]]</f>
        <v>6007.670000000001</v>
      </c>
      <c r="L4689" s="1" t="str">
        <f>TEXT(Sales[[#This Row],[Date and Time]],"dddd")</f>
        <v>Friday</v>
      </c>
      <c r="M4689" s="1" t="str">
        <f>TEXT(Sales[[#This Row],[Date and Time]],"mm")</f>
        <v>02</v>
      </c>
      <c r="N4689" s="10" t="str">
        <f>TEXT(Sales[[#This Row],[Date and Time]],"mmmm")</f>
        <v>February</v>
      </c>
    </row>
    <row r="4690" spans="1:14" x14ac:dyDescent="0.3">
      <c r="A4690" s="1" t="s">
        <v>8158</v>
      </c>
      <c r="B4690" s="2">
        <v>45472.157013888886</v>
      </c>
      <c r="C4690" s="1" t="s">
        <v>3314</v>
      </c>
      <c r="D4690" s="1" t="s">
        <v>1666</v>
      </c>
      <c r="E4690" s="1" t="s">
        <v>3471</v>
      </c>
      <c r="F4690" s="1" t="s">
        <v>3462</v>
      </c>
      <c r="G4690" s="1">
        <v>1988.9</v>
      </c>
      <c r="H4690" s="1">
        <v>2</v>
      </c>
      <c r="I4690" s="1">
        <f>Sales[[#This Row],[Selling Price]]*H4690</f>
        <v>3977.8</v>
      </c>
      <c r="J4690" s="1">
        <f>VLOOKUP(Sales[[#This Row],[Product ID]],Products[],4,0)</f>
        <v>925.53</v>
      </c>
      <c r="K4690" s="1">
        <f>Sales[[#This Row],[Total Sales]]-Sales[[#This Row],[Cost price]]</f>
        <v>3052.2700000000004</v>
      </c>
      <c r="L4690" s="1" t="str">
        <f>TEXT(Sales[[#This Row],[Date and Time]],"dddd")</f>
        <v>Saturday</v>
      </c>
      <c r="M4690" s="1" t="str">
        <f>TEXT(Sales[[#This Row],[Date and Time]],"mm")</f>
        <v>06</v>
      </c>
      <c r="N4690" s="10" t="str">
        <f>TEXT(Sales[[#This Row],[Date and Time]],"mmmm")</f>
        <v>June</v>
      </c>
    </row>
    <row r="4691" spans="1:14" x14ac:dyDescent="0.3">
      <c r="A4691" s="1" t="s">
        <v>8159</v>
      </c>
      <c r="B4691" s="2">
        <v>45385.808680555558</v>
      </c>
      <c r="C4691" s="1" t="s">
        <v>3434</v>
      </c>
      <c r="D4691" s="1" t="s">
        <v>1399</v>
      </c>
      <c r="E4691" s="1" t="s">
        <v>3464</v>
      </c>
      <c r="F4691" s="1" t="s">
        <v>3467</v>
      </c>
      <c r="G4691" s="1">
        <v>58.25</v>
      </c>
      <c r="H4691" s="1">
        <v>1</v>
      </c>
      <c r="I4691" s="1">
        <f>Sales[[#This Row],[Selling Price]]*H4691</f>
        <v>58.25</v>
      </c>
      <c r="J4691" s="1">
        <f>VLOOKUP(Sales[[#This Row],[Product ID]],Products[],4,0)</f>
        <v>29.06</v>
      </c>
      <c r="K4691" s="1">
        <f>Sales[[#This Row],[Total Sales]]-Sales[[#This Row],[Cost price]]</f>
        <v>29.19</v>
      </c>
      <c r="L4691" s="1" t="str">
        <f>TEXT(Sales[[#This Row],[Date and Time]],"dddd")</f>
        <v>Wednesday</v>
      </c>
      <c r="M4691" s="1" t="str">
        <f>TEXT(Sales[[#This Row],[Date and Time]],"mm")</f>
        <v>04</v>
      </c>
      <c r="N4691" s="10" t="str">
        <f>TEXT(Sales[[#This Row],[Date and Time]],"mmmm")</f>
        <v>April</v>
      </c>
    </row>
    <row r="4692" spans="1:14" x14ac:dyDescent="0.3">
      <c r="A4692" s="1" t="s">
        <v>8160</v>
      </c>
      <c r="B4692" s="2">
        <v>45464.604849537034</v>
      </c>
      <c r="C4692" s="1" t="s">
        <v>3250</v>
      </c>
      <c r="D4692" s="1" t="s">
        <v>2219</v>
      </c>
      <c r="E4692" s="1" t="s">
        <v>3464</v>
      </c>
      <c r="F4692" s="1" t="s">
        <v>3472</v>
      </c>
      <c r="G4692" s="1">
        <v>391.54</v>
      </c>
      <c r="H4692" s="1">
        <v>7</v>
      </c>
      <c r="I4692" s="1">
        <f>Sales[[#This Row],[Selling Price]]*H4692</f>
        <v>2740.78</v>
      </c>
      <c r="J4692" s="1">
        <f>VLOOKUP(Sales[[#This Row],[Product ID]],Products[],4,0)</f>
        <v>114.47</v>
      </c>
      <c r="K4692" s="1">
        <f>Sales[[#This Row],[Total Sales]]-Sales[[#This Row],[Cost price]]</f>
        <v>2626.3100000000004</v>
      </c>
      <c r="L4692" s="1" t="str">
        <f>TEXT(Sales[[#This Row],[Date and Time]],"dddd")</f>
        <v>Friday</v>
      </c>
      <c r="M4692" s="1" t="str">
        <f>TEXT(Sales[[#This Row],[Date and Time]],"mm")</f>
        <v>06</v>
      </c>
      <c r="N4692" s="10" t="str">
        <f>TEXT(Sales[[#This Row],[Date and Time]],"mmmm")</f>
        <v>June</v>
      </c>
    </row>
    <row r="4693" spans="1:14" x14ac:dyDescent="0.3">
      <c r="A4693" s="1" t="s">
        <v>8161</v>
      </c>
      <c r="B4693" s="2">
        <v>45462.013553240744</v>
      </c>
      <c r="C4693" s="1" t="s">
        <v>3447</v>
      </c>
      <c r="D4693" s="1" t="s">
        <v>2055</v>
      </c>
      <c r="E4693" s="1" t="s">
        <v>3479</v>
      </c>
      <c r="F4693" s="1" t="s">
        <v>3467</v>
      </c>
      <c r="G4693" s="1">
        <v>1468.6</v>
      </c>
      <c r="H4693" s="1">
        <v>5</v>
      </c>
      <c r="I4693" s="1">
        <f>Sales[[#This Row],[Selling Price]]*H4693</f>
        <v>7343</v>
      </c>
      <c r="J4693" s="1">
        <f>VLOOKUP(Sales[[#This Row],[Product ID]],Products[],4,0)</f>
        <v>521.98</v>
      </c>
      <c r="K4693" s="1">
        <f>Sales[[#This Row],[Total Sales]]-Sales[[#This Row],[Cost price]]</f>
        <v>6821.02</v>
      </c>
      <c r="L4693" s="1" t="str">
        <f>TEXT(Sales[[#This Row],[Date and Time]],"dddd")</f>
        <v>Wednesday</v>
      </c>
      <c r="M4693" s="1" t="str">
        <f>TEXT(Sales[[#This Row],[Date and Time]],"mm")</f>
        <v>06</v>
      </c>
      <c r="N4693" s="10" t="str">
        <f>TEXT(Sales[[#This Row],[Date and Time]],"mmmm")</f>
        <v>June</v>
      </c>
    </row>
    <row r="4694" spans="1:14" x14ac:dyDescent="0.3">
      <c r="A4694" s="1" t="s">
        <v>8162</v>
      </c>
      <c r="B4694" s="2">
        <v>45445.97210648148</v>
      </c>
      <c r="C4694" s="1" t="s">
        <v>3428</v>
      </c>
      <c r="D4694" s="1" t="s">
        <v>1717</v>
      </c>
      <c r="E4694" s="1" t="s">
        <v>3471</v>
      </c>
      <c r="F4694" s="1" t="s">
        <v>3472</v>
      </c>
      <c r="G4694" s="1">
        <v>1866.33</v>
      </c>
      <c r="H4694" s="1">
        <v>9</v>
      </c>
      <c r="I4694" s="1">
        <f>Sales[[#This Row],[Selling Price]]*H4694</f>
        <v>16796.97</v>
      </c>
      <c r="J4694" s="1">
        <f>VLOOKUP(Sales[[#This Row],[Product ID]],Products[],4,0)</f>
        <v>742.32</v>
      </c>
      <c r="K4694" s="1">
        <f>Sales[[#This Row],[Total Sales]]-Sales[[#This Row],[Cost price]]</f>
        <v>16054.650000000001</v>
      </c>
      <c r="L4694" s="1" t="str">
        <f>TEXT(Sales[[#This Row],[Date and Time]],"dddd")</f>
        <v>Sunday</v>
      </c>
      <c r="M4694" s="1" t="str">
        <f>TEXT(Sales[[#This Row],[Date and Time]],"mm")</f>
        <v>06</v>
      </c>
      <c r="N4694" s="10" t="str">
        <f>TEXT(Sales[[#This Row],[Date and Time]],"mmmm")</f>
        <v>June</v>
      </c>
    </row>
    <row r="4695" spans="1:14" x14ac:dyDescent="0.3">
      <c r="A4695" s="1" t="s">
        <v>8163</v>
      </c>
      <c r="B4695" s="2">
        <v>45381.808969907404</v>
      </c>
      <c r="C4695" s="1" t="s">
        <v>3414</v>
      </c>
      <c r="D4695" s="1" t="s">
        <v>1790</v>
      </c>
      <c r="E4695" s="1" t="s">
        <v>3464</v>
      </c>
      <c r="F4695" s="1" t="s">
        <v>3462</v>
      </c>
      <c r="G4695" s="1">
        <v>229.61</v>
      </c>
      <c r="H4695" s="1">
        <v>9</v>
      </c>
      <c r="I4695" s="1">
        <f>Sales[[#This Row],[Selling Price]]*H4695</f>
        <v>2066.4900000000002</v>
      </c>
      <c r="J4695" s="1">
        <f>VLOOKUP(Sales[[#This Row],[Product ID]],Products[],4,0)</f>
        <v>859.01</v>
      </c>
      <c r="K4695" s="1">
        <f>Sales[[#This Row],[Total Sales]]-Sales[[#This Row],[Cost price]]</f>
        <v>1207.4800000000002</v>
      </c>
      <c r="L4695" s="1" t="str">
        <f>TEXT(Sales[[#This Row],[Date and Time]],"dddd")</f>
        <v>Saturday</v>
      </c>
      <c r="M4695" s="1" t="str">
        <f>TEXT(Sales[[#This Row],[Date and Time]],"mm")</f>
        <v>03</v>
      </c>
      <c r="N4695" s="10" t="str">
        <f>TEXT(Sales[[#This Row],[Date and Time]],"mmmm")</f>
        <v>March</v>
      </c>
    </row>
    <row r="4696" spans="1:14" x14ac:dyDescent="0.3">
      <c r="A4696" s="1" t="s">
        <v>8164</v>
      </c>
      <c r="B4696" s="2">
        <v>45569.092731481483</v>
      </c>
      <c r="C4696" s="1" t="s">
        <v>3376</v>
      </c>
      <c r="D4696" s="1" t="s">
        <v>1403</v>
      </c>
      <c r="E4696" s="1" t="s">
        <v>3461</v>
      </c>
      <c r="F4696" s="1" t="s">
        <v>3472</v>
      </c>
      <c r="G4696" s="1">
        <v>244.87</v>
      </c>
      <c r="H4696" s="1">
        <v>9</v>
      </c>
      <c r="I4696" s="1">
        <f>Sales[[#This Row],[Selling Price]]*H4696</f>
        <v>2203.83</v>
      </c>
      <c r="J4696" s="1">
        <f>VLOOKUP(Sales[[#This Row],[Product ID]],Products[],4,0)</f>
        <v>372.5</v>
      </c>
      <c r="K4696" s="1">
        <f>Sales[[#This Row],[Total Sales]]-Sales[[#This Row],[Cost price]]</f>
        <v>1831.33</v>
      </c>
      <c r="L4696" s="1" t="str">
        <f>TEXT(Sales[[#This Row],[Date and Time]],"dddd")</f>
        <v>Friday</v>
      </c>
      <c r="M4696" s="1" t="str">
        <f>TEXT(Sales[[#This Row],[Date and Time]],"mm")</f>
        <v>10</v>
      </c>
      <c r="N4696" s="10" t="str">
        <f>TEXT(Sales[[#This Row],[Date and Time]],"mmmm")</f>
        <v>October</v>
      </c>
    </row>
    <row r="4697" spans="1:14" x14ac:dyDescent="0.3">
      <c r="A4697" s="1" t="s">
        <v>8165</v>
      </c>
      <c r="B4697" s="2">
        <v>45528.79792824074</v>
      </c>
      <c r="C4697" s="1" t="s">
        <v>3391</v>
      </c>
      <c r="D4697" s="1" t="s">
        <v>733</v>
      </c>
      <c r="E4697" s="1" t="s">
        <v>3464</v>
      </c>
      <c r="F4697" s="1" t="s">
        <v>3469</v>
      </c>
      <c r="G4697" s="1">
        <v>1343.31</v>
      </c>
      <c r="H4697" s="1">
        <v>1</v>
      </c>
      <c r="I4697" s="1">
        <f>Sales[[#This Row],[Selling Price]]*H4697</f>
        <v>1343.31</v>
      </c>
      <c r="J4697" s="1">
        <f>VLOOKUP(Sales[[#This Row],[Product ID]],Products[],4,0)</f>
        <v>374.92</v>
      </c>
      <c r="K4697" s="1">
        <f>Sales[[#This Row],[Total Sales]]-Sales[[#This Row],[Cost price]]</f>
        <v>968.38999999999987</v>
      </c>
      <c r="L4697" s="1" t="str">
        <f>TEXT(Sales[[#This Row],[Date and Time]],"dddd")</f>
        <v>Saturday</v>
      </c>
      <c r="M4697" s="1" t="str">
        <f>TEXT(Sales[[#This Row],[Date and Time]],"mm")</f>
        <v>08</v>
      </c>
      <c r="N4697" s="10" t="str">
        <f>TEXT(Sales[[#This Row],[Date and Time]],"mmmm")</f>
        <v>August</v>
      </c>
    </row>
    <row r="4698" spans="1:14" x14ac:dyDescent="0.3">
      <c r="A4698" s="1" t="s">
        <v>8166</v>
      </c>
      <c r="B4698" s="2">
        <v>45415.588182870371</v>
      </c>
      <c r="C4698" s="1" t="s">
        <v>3417</v>
      </c>
      <c r="D4698" s="1" t="s">
        <v>1731</v>
      </c>
      <c r="E4698" s="1" t="s">
        <v>3461</v>
      </c>
      <c r="F4698" s="1" t="s">
        <v>3462</v>
      </c>
      <c r="G4698" s="1">
        <v>782.72</v>
      </c>
      <c r="H4698" s="1">
        <v>5</v>
      </c>
      <c r="I4698" s="1">
        <f>Sales[[#This Row],[Selling Price]]*H4698</f>
        <v>3913.6000000000004</v>
      </c>
      <c r="J4698" s="1">
        <f>VLOOKUP(Sales[[#This Row],[Product ID]],Products[],4,0)</f>
        <v>648.5</v>
      </c>
      <c r="K4698" s="1">
        <f>Sales[[#This Row],[Total Sales]]-Sales[[#This Row],[Cost price]]</f>
        <v>3265.1000000000004</v>
      </c>
      <c r="L4698" s="1" t="str">
        <f>TEXT(Sales[[#This Row],[Date and Time]],"dddd")</f>
        <v>Friday</v>
      </c>
      <c r="M4698" s="1" t="str">
        <f>TEXT(Sales[[#This Row],[Date and Time]],"mm")</f>
        <v>05</v>
      </c>
      <c r="N4698" s="10" t="str">
        <f>TEXT(Sales[[#This Row],[Date and Time]],"mmmm")</f>
        <v>May</v>
      </c>
    </row>
    <row r="4699" spans="1:14" x14ac:dyDescent="0.3">
      <c r="A4699" s="1" t="s">
        <v>8167</v>
      </c>
      <c r="B4699" s="2">
        <v>45331.131168981483</v>
      </c>
      <c r="C4699" s="1" t="s">
        <v>3284</v>
      </c>
      <c r="D4699" s="1" t="s">
        <v>2403</v>
      </c>
      <c r="E4699" s="1" t="s">
        <v>3461</v>
      </c>
      <c r="F4699" s="1" t="s">
        <v>3476</v>
      </c>
      <c r="G4699" s="1">
        <v>1891.27</v>
      </c>
      <c r="H4699" s="1">
        <v>6</v>
      </c>
      <c r="I4699" s="1">
        <f>Sales[[#This Row],[Selling Price]]*H4699</f>
        <v>11347.619999999999</v>
      </c>
      <c r="J4699" s="1">
        <f>VLOOKUP(Sales[[#This Row],[Product ID]],Products[],4,0)</f>
        <v>644.58000000000004</v>
      </c>
      <c r="K4699" s="1">
        <f>Sales[[#This Row],[Total Sales]]-Sales[[#This Row],[Cost price]]</f>
        <v>10703.039999999999</v>
      </c>
      <c r="L4699" s="1" t="str">
        <f>TEXT(Sales[[#This Row],[Date and Time]],"dddd")</f>
        <v>Friday</v>
      </c>
      <c r="M4699" s="1" t="str">
        <f>TEXT(Sales[[#This Row],[Date and Time]],"mm")</f>
        <v>02</v>
      </c>
      <c r="N4699" s="10" t="str">
        <f>TEXT(Sales[[#This Row],[Date and Time]],"mmmm")</f>
        <v>February</v>
      </c>
    </row>
    <row r="4700" spans="1:14" x14ac:dyDescent="0.3">
      <c r="A4700" s="1" t="s">
        <v>8168</v>
      </c>
      <c r="B4700" s="2">
        <v>45420.389270833337</v>
      </c>
      <c r="C4700" s="1" t="s">
        <v>3301</v>
      </c>
      <c r="D4700" s="1" t="s">
        <v>2681</v>
      </c>
      <c r="E4700" s="1" t="s">
        <v>3479</v>
      </c>
      <c r="F4700" s="1" t="s">
        <v>3469</v>
      </c>
      <c r="G4700" s="1">
        <v>1021.81</v>
      </c>
      <c r="H4700" s="1">
        <v>9</v>
      </c>
      <c r="I4700" s="1">
        <f>Sales[[#This Row],[Selling Price]]*H4700</f>
        <v>9196.2899999999991</v>
      </c>
      <c r="J4700" s="1">
        <f>VLOOKUP(Sales[[#This Row],[Product ID]],Products[],4,0)</f>
        <v>502.29</v>
      </c>
      <c r="K4700" s="1">
        <f>Sales[[#This Row],[Total Sales]]-Sales[[#This Row],[Cost price]]</f>
        <v>8693.9999999999982</v>
      </c>
      <c r="L4700" s="1" t="str">
        <f>TEXT(Sales[[#This Row],[Date and Time]],"dddd")</f>
        <v>Wednesday</v>
      </c>
      <c r="M4700" s="1" t="str">
        <f>TEXT(Sales[[#This Row],[Date and Time]],"mm")</f>
        <v>05</v>
      </c>
      <c r="N4700" s="10" t="str">
        <f>TEXT(Sales[[#This Row],[Date and Time]],"mmmm")</f>
        <v>May</v>
      </c>
    </row>
    <row r="4701" spans="1:14" x14ac:dyDescent="0.3">
      <c r="A4701" s="1" t="s">
        <v>8169</v>
      </c>
      <c r="B4701" s="2">
        <v>45554.275590277779</v>
      </c>
      <c r="C4701" s="1" t="s">
        <v>3275</v>
      </c>
      <c r="D4701" s="1" t="s">
        <v>2289</v>
      </c>
      <c r="E4701" s="1" t="s">
        <v>3466</v>
      </c>
      <c r="F4701" s="1" t="s">
        <v>3476</v>
      </c>
      <c r="G4701" s="1">
        <v>1921.09</v>
      </c>
      <c r="H4701" s="1">
        <v>1</v>
      </c>
      <c r="I4701" s="1">
        <f>Sales[[#This Row],[Selling Price]]*H4701</f>
        <v>1921.09</v>
      </c>
      <c r="J4701" s="1">
        <f>VLOOKUP(Sales[[#This Row],[Product ID]],Products[],4,0)</f>
        <v>363.91</v>
      </c>
      <c r="K4701" s="1">
        <f>Sales[[#This Row],[Total Sales]]-Sales[[#This Row],[Cost price]]</f>
        <v>1557.1799999999998</v>
      </c>
      <c r="L4701" s="1" t="str">
        <f>TEXT(Sales[[#This Row],[Date and Time]],"dddd")</f>
        <v>Thursday</v>
      </c>
      <c r="M4701" s="1" t="str">
        <f>TEXT(Sales[[#This Row],[Date and Time]],"mm")</f>
        <v>09</v>
      </c>
      <c r="N4701" s="10" t="str">
        <f>TEXT(Sales[[#This Row],[Date and Time]],"mmmm")</f>
        <v>September</v>
      </c>
    </row>
    <row r="4702" spans="1:14" x14ac:dyDescent="0.3">
      <c r="A4702" s="1" t="s">
        <v>8170</v>
      </c>
      <c r="B4702" s="2">
        <v>45541.432835648149</v>
      </c>
      <c r="C4702" s="1" t="s">
        <v>3403</v>
      </c>
      <c r="D4702" s="1" t="s">
        <v>2852</v>
      </c>
      <c r="E4702" s="1" t="s">
        <v>3466</v>
      </c>
      <c r="F4702" s="1" t="s">
        <v>3469</v>
      </c>
      <c r="G4702" s="1">
        <v>1133.1600000000001</v>
      </c>
      <c r="H4702" s="1">
        <v>3</v>
      </c>
      <c r="I4702" s="1">
        <f>Sales[[#This Row],[Selling Price]]*H4702</f>
        <v>3399.4800000000005</v>
      </c>
      <c r="J4702" s="1">
        <f>VLOOKUP(Sales[[#This Row],[Product ID]],Products[],4,0)</f>
        <v>904.67</v>
      </c>
      <c r="K4702" s="1">
        <f>Sales[[#This Row],[Total Sales]]-Sales[[#This Row],[Cost price]]</f>
        <v>2494.8100000000004</v>
      </c>
      <c r="L4702" s="1" t="str">
        <f>TEXT(Sales[[#This Row],[Date and Time]],"dddd")</f>
        <v>Friday</v>
      </c>
      <c r="M4702" s="1" t="str">
        <f>TEXT(Sales[[#This Row],[Date and Time]],"mm")</f>
        <v>09</v>
      </c>
      <c r="N4702" s="10" t="str">
        <f>TEXT(Sales[[#This Row],[Date and Time]],"mmmm")</f>
        <v>September</v>
      </c>
    </row>
    <row r="4703" spans="1:14" x14ac:dyDescent="0.3">
      <c r="A4703" s="1" t="s">
        <v>8171</v>
      </c>
      <c r="B4703" s="2">
        <v>45609.089432870373</v>
      </c>
      <c r="C4703" s="1" t="s">
        <v>3223</v>
      </c>
      <c r="D4703" s="1" t="s">
        <v>2724</v>
      </c>
      <c r="E4703" s="1" t="s">
        <v>3464</v>
      </c>
      <c r="F4703" s="1" t="s">
        <v>3469</v>
      </c>
      <c r="G4703" s="1">
        <v>1523.39</v>
      </c>
      <c r="H4703" s="1">
        <v>3</v>
      </c>
      <c r="I4703" s="1">
        <f>Sales[[#This Row],[Selling Price]]*H4703</f>
        <v>4570.17</v>
      </c>
      <c r="J4703" s="1">
        <f>VLOOKUP(Sales[[#This Row],[Product ID]],Products[],4,0)</f>
        <v>454.08</v>
      </c>
      <c r="K4703" s="1">
        <f>Sales[[#This Row],[Total Sales]]-Sales[[#This Row],[Cost price]]</f>
        <v>4116.09</v>
      </c>
      <c r="L4703" s="1" t="str">
        <f>TEXT(Sales[[#This Row],[Date and Time]],"dddd")</f>
        <v>Wednesday</v>
      </c>
      <c r="M4703" s="1" t="str">
        <f>TEXT(Sales[[#This Row],[Date and Time]],"mm")</f>
        <v>11</v>
      </c>
      <c r="N4703" s="10" t="str">
        <f>TEXT(Sales[[#This Row],[Date and Time]],"mmmm")</f>
        <v>November</v>
      </c>
    </row>
    <row r="4704" spans="1:14" x14ac:dyDescent="0.3">
      <c r="A4704" s="1" t="s">
        <v>8172</v>
      </c>
      <c r="B4704" s="2">
        <v>45302.684606481482</v>
      </c>
      <c r="C4704" s="1" t="s">
        <v>3434</v>
      </c>
      <c r="D4704" s="1" t="s">
        <v>2770</v>
      </c>
      <c r="E4704" s="1" t="s">
        <v>3471</v>
      </c>
      <c r="F4704" s="1" t="s">
        <v>3469</v>
      </c>
      <c r="G4704" s="1">
        <v>92.01</v>
      </c>
      <c r="H4704" s="1">
        <v>6</v>
      </c>
      <c r="I4704" s="1">
        <f>Sales[[#This Row],[Selling Price]]*H4704</f>
        <v>552.06000000000006</v>
      </c>
      <c r="J4704" s="1">
        <f>VLOOKUP(Sales[[#This Row],[Product ID]],Products[],4,0)</f>
        <v>29.06</v>
      </c>
      <c r="K4704" s="1">
        <f>Sales[[#This Row],[Total Sales]]-Sales[[#This Row],[Cost price]]</f>
        <v>523.00000000000011</v>
      </c>
      <c r="L4704" s="1" t="str">
        <f>TEXT(Sales[[#This Row],[Date and Time]],"dddd")</f>
        <v>Thursday</v>
      </c>
      <c r="M4704" s="1" t="str">
        <f>TEXT(Sales[[#This Row],[Date and Time]],"mm")</f>
        <v>01</v>
      </c>
      <c r="N4704" s="10" t="str">
        <f>TEXT(Sales[[#This Row],[Date and Time]],"mmmm")</f>
        <v>January</v>
      </c>
    </row>
    <row r="4705" spans="1:14" x14ac:dyDescent="0.3">
      <c r="A4705" s="1" t="s">
        <v>8173</v>
      </c>
      <c r="B4705" s="2">
        <v>45559.802719907406</v>
      </c>
      <c r="C4705" s="1" t="s">
        <v>3310</v>
      </c>
      <c r="D4705" s="1" t="s">
        <v>2445</v>
      </c>
      <c r="E4705" s="1" t="s">
        <v>3461</v>
      </c>
      <c r="F4705" s="1" t="s">
        <v>3469</v>
      </c>
      <c r="G4705" s="1">
        <v>900.27</v>
      </c>
      <c r="H4705" s="1">
        <v>6</v>
      </c>
      <c r="I4705" s="1">
        <f>Sales[[#This Row],[Selling Price]]*H4705</f>
        <v>5401.62</v>
      </c>
      <c r="J4705" s="1">
        <f>VLOOKUP(Sales[[#This Row],[Product ID]],Products[],4,0)</f>
        <v>297.7</v>
      </c>
      <c r="K4705" s="1">
        <f>Sales[[#This Row],[Total Sales]]-Sales[[#This Row],[Cost price]]</f>
        <v>5103.92</v>
      </c>
      <c r="L4705" s="1" t="str">
        <f>TEXT(Sales[[#This Row],[Date and Time]],"dddd")</f>
        <v>Tuesday</v>
      </c>
      <c r="M4705" s="1" t="str">
        <f>TEXT(Sales[[#This Row],[Date and Time]],"mm")</f>
        <v>09</v>
      </c>
      <c r="N4705" s="10" t="str">
        <f>TEXT(Sales[[#This Row],[Date and Time]],"mmmm")</f>
        <v>September</v>
      </c>
    </row>
    <row r="4706" spans="1:14" x14ac:dyDescent="0.3">
      <c r="A4706" s="1" t="s">
        <v>8174</v>
      </c>
      <c r="B4706" s="2">
        <v>45557.257928240739</v>
      </c>
      <c r="C4706" s="1" t="s">
        <v>3422</v>
      </c>
      <c r="D4706" s="1" t="s">
        <v>3136</v>
      </c>
      <c r="E4706" s="1" t="s">
        <v>3471</v>
      </c>
      <c r="F4706" s="1" t="s">
        <v>3472</v>
      </c>
      <c r="G4706" s="1">
        <v>696.25</v>
      </c>
      <c r="H4706" s="1">
        <v>3</v>
      </c>
      <c r="I4706" s="1">
        <f>Sales[[#This Row],[Selling Price]]*H4706</f>
        <v>2088.75</v>
      </c>
      <c r="J4706" s="1">
        <f>VLOOKUP(Sales[[#This Row],[Product ID]],Products[],4,0)</f>
        <v>772.45</v>
      </c>
      <c r="K4706" s="1">
        <f>Sales[[#This Row],[Total Sales]]-Sales[[#This Row],[Cost price]]</f>
        <v>1316.3</v>
      </c>
      <c r="L4706" s="1" t="str">
        <f>TEXT(Sales[[#This Row],[Date and Time]],"dddd")</f>
        <v>Sunday</v>
      </c>
      <c r="M4706" s="1" t="str">
        <f>TEXT(Sales[[#This Row],[Date and Time]],"mm")</f>
        <v>09</v>
      </c>
      <c r="N4706" s="10" t="str">
        <f>TEXT(Sales[[#This Row],[Date and Time]],"mmmm")</f>
        <v>September</v>
      </c>
    </row>
    <row r="4707" spans="1:14" x14ac:dyDescent="0.3">
      <c r="A4707" s="1" t="s">
        <v>8175</v>
      </c>
      <c r="B4707" s="2">
        <v>45470.890474537038</v>
      </c>
      <c r="C4707" s="1" t="s">
        <v>3436</v>
      </c>
      <c r="D4707" s="1" t="s">
        <v>1930</v>
      </c>
      <c r="E4707" s="1" t="s">
        <v>3464</v>
      </c>
      <c r="F4707" s="1" t="s">
        <v>3467</v>
      </c>
      <c r="G4707" s="1">
        <v>1266.48</v>
      </c>
      <c r="H4707" s="1">
        <v>3</v>
      </c>
      <c r="I4707" s="1">
        <f>Sales[[#This Row],[Selling Price]]*H4707</f>
        <v>3799.44</v>
      </c>
      <c r="J4707" s="1">
        <f>VLOOKUP(Sales[[#This Row],[Product ID]],Products[],4,0)</f>
        <v>839.9</v>
      </c>
      <c r="K4707" s="1">
        <f>Sales[[#This Row],[Total Sales]]-Sales[[#This Row],[Cost price]]</f>
        <v>2959.54</v>
      </c>
      <c r="L4707" s="1" t="str">
        <f>TEXT(Sales[[#This Row],[Date and Time]],"dddd")</f>
        <v>Thursday</v>
      </c>
      <c r="M4707" s="1" t="str">
        <f>TEXT(Sales[[#This Row],[Date and Time]],"mm")</f>
        <v>06</v>
      </c>
      <c r="N4707" s="10" t="str">
        <f>TEXT(Sales[[#This Row],[Date and Time]],"mmmm")</f>
        <v>June</v>
      </c>
    </row>
    <row r="4708" spans="1:14" x14ac:dyDescent="0.3">
      <c r="A4708" s="1" t="s">
        <v>8176</v>
      </c>
      <c r="B4708" s="2">
        <v>45576.474918981483</v>
      </c>
      <c r="C4708" s="1" t="s">
        <v>3357</v>
      </c>
      <c r="D4708" s="1" t="s">
        <v>2394</v>
      </c>
      <c r="E4708" s="1" t="s">
        <v>3464</v>
      </c>
      <c r="F4708" s="1" t="s">
        <v>3469</v>
      </c>
      <c r="G4708" s="1">
        <v>487.14</v>
      </c>
      <c r="H4708" s="1">
        <v>2</v>
      </c>
      <c r="I4708" s="1">
        <f>Sales[[#This Row],[Selling Price]]*H4708</f>
        <v>974.28</v>
      </c>
      <c r="J4708" s="1">
        <f>VLOOKUP(Sales[[#This Row],[Product ID]],Products[],4,0)</f>
        <v>305.49</v>
      </c>
      <c r="K4708" s="1">
        <f>Sales[[#This Row],[Total Sales]]-Sales[[#This Row],[Cost price]]</f>
        <v>668.79</v>
      </c>
      <c r="L4708" s="1" t="str">
        <f>TEXT(Sales[[#This Row],[Date and Time]],"dddd")</f>
        <v>Friday</v>
      </c>
      <c r="M4708" s="1" t="str">
        <f>TEXT(Sales[[#This Row],[Date and Time]],"mm")</f>
        <v>10</v>
      </c>
      <c r="N4708" s="10" t="str">
        <f>TEXT(Sales[[#This Row],[Date and Time]],"mmmm")</f>
        <v>October</v>
      </c>
    </row>
    <row r="4709" spans="1:14" x14ac:dyDescent="0.3">
      <c r="A4709" s="1" t="s">
        <v>8177</v>
      </c>
      <c r="B4709" s="2">
        <v>45538.699212962965</v>
      </c>
      <c r="C4709" s="1" t="s">
        <v>3298</v>
      </c>
      <c r="D4709" s="1" t="s">
        <v>2568</v>
      </c>
      <c r="E4709" s="1" t="s">
        <v>3464</v>
      </c>
      <c r="F4709" s="1" t="s">
        <v>3476</v>
      </c>
      <c r="G4709" s="1">
        <v>692.46</v>
      </c>
      <c r="H4709" s="1">
        <v>9</v>
      </c>
      <c r="I4709" s="1">
        <f>Sales[[#This Row],[Selling Price]]*H4709</f>
        <v>6232.14</v>
      </c>
      <c r="J4709" s="1">
        <f>VLOOKUP(Sales[[#This Row],[Product ID]],Products[],4,0)</f>
        <v>965.14</v>
      </c>
      <c r="K4709" s="1">
        <f>Sales[[#This Row],[Total Sales]]-Sales[[#This Row],[Cost price]]</f>
        <v>5267</v>
      </c>
      <c r="L4709" s="1" t="str">
        <f>TEXT(Sales[[#This Row],[Date and Time]],"dddd")</f>
        <v>Tuesday</v>
      </c>
      <c r="M4709" s="1" t="str">
        <f>TEXT(Sales[[#This Row],[Date and Time]],"mm")</f>
        <v>09</v>
      </c>
      <c r="N4709" s="10" t="str">
        <f>TEXT(Sales[[#This Row],[Date and Time]],"mmmm")</f>
        <v>September</v>
      </c>
    </row>
    <row r="4710" spans="1:14" x14ac:dyDescent="0.3">
      <c r="A4710" s="1" t="s">
        <v>8178</v>
      </c>
      <c r="B4710" s="2">
        <v>45386.888159722221</v>
      </c>
      <c r="C4710" s="1" t="s">
        <v>3413</v>
      </c>
      <c r="D4710" s="1" t="s">
        <v>1386</v>
      </c>
      <c r="E4710" s="1" t="s">
        <v>3461</v>
      </c>
      <c r="F4710" s="1" t="s">
        <v>3469</v>
      </c>
      <c r="G4710" s="1">
        <v>613.63</v>
      </c>
      <c r="H4710" s="1">
        <v>10</v>
      </c>
      <c r="I4710" s="1">
        <f>Sales[[#This Row],[Selling Price]]*H4710</f>
        <v>6136.3</v>
      </c>
      <c r="J4710" s="1">
        <f>VLOOKUP(Sales[[#This Row],[Product ID]],Products[],4,0)</f>
        <v>311.56</v>
      </c>
      <c r="K4710" s="1">
        <f>Sales[[#This Row],[Total Sales]]-Sales[[#This Row],[Cost price]]</f>
        <v>5824.74</v>
      </c>
      <c r="L4710" s="1" t="str">
        <f>TEXT(Sales[[#This Row],[Date and Time]],"dddd")</f>
        <v>Thursday</v>
      </c>
      <c r="M4710" s="1" t="str">
        <f>TEXT(Sales[[#This Row],[Date and Time]],"mm")</f>
        <v>04</v>
      </c>
      <c r="N4710" s="10" t="str">
        <f>TEXT(Sales[[#This Row],[Date and Time]],"mmmm")</f>
        <v>April</v>
      </c>
    </row>
    <row r="4711" spans="1:14" x14ac:dyDescent="0.3">
      <c r="A4711" s="1" t="s">
        <v>8179</v>
      </c>
      <c r="B4711" s="2">
        <v>45538.330891203703</v>
      </c>
      <c r="C4711" s="1" t="s">
        <v>3314</v>
      </c>
      <c r="D4711" s="1" t="s">
        <v>1303</v>
      </c>
      <c r="E4711" s="1" t="s">
        <v>3471</v>
      </c>
      <c r="F4711" s="1" t="s">
        <v>3476</v>
      </c>
      <c r="G4711" s="1">
        <v>761.48</v>
      </c>
      <c r="H4711" s="1">
        <v>4</v>
      </c>
      <c r="I4711" s="1">
        <f>Sales[[#This Row],[Selling Price]]*H4711</f>
        <v>3045.92</v>
      </c>
      <c r="J4711" s="1">
        <f>VLOOKUP(Sales[[#This Row],[Product ID]],Products[],4,0)</f>
        <v>925.53</v>
      </c>
      <c r="K4711" s="1">
        <f>Sales[[#This Row],[Total Sales]]-Sales[[#This Row],[Cost price]]</f>
        <v>2120.3900000000003</v>
      </c>
      <c r="L4711" s="1" t="str">
        <f>TEXT(Sales[[#This Row],[Date and Time]],"dddd")</f>
        <v>Tuesday</v>
      </c>
      <c r="M4711" s="1" t="str">
        <f>TEXT(Sales[[#This Row],[Date and Time]],"mm")</f>
        <v>09</v>
      </c>
      <c r="N4711" s="10" t="str">
        <f>TEXT(Sales[[#This Row],[Date and Time]],"mmmm")</f>
        <v>September</v>
      </c>
    </row>
    <row r="4712" spans="1:14" x14ac:dyDescent="0.3">
      <c r="A4712" s="1" t="s">
        <v>8180</v>
      </c>
      <c r="B4712" s="2">
        <v>45432.596990740742</v>
      </c>
      <c r="C4712" s="1" t="s">
        <v>3327</v>
      </c>
      <c r="D4712" s="1" t="s">
        <v>3190</v>
      </c>
      <c r="E4712" s="1" t="s">
        <v>3466</v>
      </c>
      <c r="F4712" s="1" t="s">
        <v>3476</v>
      </c>
      <c r="G4712" s="1">
        <v>504.83</v>
      </c>
      <c r="H4712" s="1">
        <v>5</v>
      </c>
      <c r="I4712" s="1">
        <f>Sales[[#This Row],[Selling Price]]*H4712</f>
        <v>2524.15</v>
      </c>
      <c r="J4712" s="1">
        <f>VLOOKUP(Sales[[#This Row],[Product ID]],Products[],4,0)</f>
        <v>984.71</v>
      </c>
      <c r="K4712" s="1">
        <f>Sales[[#This Row],[Total Sales]]-Sales[[#This Row],[Cost price]]</f>
        <v>1539.44</v>
      </c>
      <c r="L4712" s="1" t="str">
        <f>TEXT(Sales[[#This Row],[Date and Time]],"dddd")</f>
        <v>Monday</v>
      </c>
      <c r="M4712" s="1" t="str">
        <f>TEXT(Sales[[#This Row],[Date and Time]],"mm")</f>
        <v>05</v>
      </c>
      <c r="N4712" s="10" t="str">
        <f>TEXT(Sales[[#This Row],[Date and Time]],"mmmm")</f>
        <v>May</v>
      </c>
    </row>
    <row r="4713" spans="1:14" x14ac:dyDescent="0.3">
      <c r="A4713" s="1" t="s">
        <v>8181</v>
      </c>
      <c r="B4713" s="2">
        <v>45461.845682870371</v>
      </c>
      <c r="C4713" s="1" t="s">
        <v>3323</v>
      </c>
      <c r="D4713" s="1" t="s">
        <v>3082</v>
      </c>
      <c r="E4713" s="1" t="s">
        <v>3479</v>
      </c>
      <c r="F4713" s="1" t="s">
        <v>3467</v>
      </c>
      <c r="G4713" s="1">
        <v>655.14</v>
      </c>
      <c r="H4713" s="1">
        <v>7</v>
      </c>
      <c r="I4713" s="1">
        <f>Sales[[#This Row],[Selling Price]]*H4713</f>
        <v>4585.9799999999996</v>
      </c>
      <c r="J4713" s="1">
        <f>VLOOKUP(Sales[[#This Row],[Product ID]],Products[],4,0)</f>
        <v>942.34</v>
      </c>
      <c r="K4713" s="1">
        <f>Sales[[#This Row],[Total Sales]]-Sales[[#This Row],[Cost price]]</f>
        <v>3643.6399999999994</v>
      </c>
      <c r="L4713" s="1" t="str">
        <f>TEXT(Sales[[#This Row],[Date and Time]],"dddd")</f>
        <v>Tuesday</v>
      </c>
      <c r="M4713" s="1" t="str">
        <f>TEXT(Sales[[#This Row],[Date and Time]],"mm")</f>
        <v>06</v>
      </c>
      <c r="N4713" s="10" t="str">
        <f>TEXT(Sales[[#This Row],[Date and Time]],"mmmm")</f>
        <v>June</v>
      </c>
    </row>
    <row r="4714" spans="1:14" x14ac:dyDescent="0.3">
      <c r="A4714" s="1" t="s">
        <v>8182</v>
      </c>
      <c r="B4714" s="2">
        <v>45589.151909722219</v>
      </c>
      <c r="C4714" s="1" t="s">
        <v>3334</v>
      </c>
      <c r="D4714" s="1" t="s">
        <v>2550</v>
      </c>
      <c r="E4714" s="1" t="s">
        <v>3461</v>
      </c>
      <c r="F4714" s="1" t="s">
        <v>3462</v>
      </c>
      <c r="G4714" s="1">
        <v>478.59</v>
      </c>
      <c r="H4714" s="1">
        <v>6</v>
      </c>
      <c r="I4714" s="1">
        <f>Sales[[#This Row],[Selling Price]]*H4714</f>
        <v>2871.54</v>
      </c>
      <c r="J4714" s="1">
        <f>VLOOKUP(Sales[[#This Row],[Product ID]],Products[],4,0)</f>
        <v>208.12</v>
      </c>
      <c r="K4714" s="1">
        <f>Sales[[#This Row],[Total Sales]]-Sales[[#This Row],[Cost price]]</f>
        <v>2663.42</v>
      </c>
      <c r="L4714" s="1" t="str">
        <f>TEXT(Sales[[#This Row],[Date and Time]],"dddd")</f>
        <v>Thursday</v>
      </c>
      <c r="M4714" s="1" t="str">
        <f>TEXT(Sales[[#This Row],[Date and Time]],"mm")</f>
        <v>10</v>
      </c>
      <c r="N4714" s="10" t="str">
        <f>TEXT(Sales[[#This Row],[Date and Time]],"mmmm")</f>
        <v>October</v>
      </c>
    </row>
    <row r="4715" spans="1:14" x14ac:dyDescent="0.3">
      <c r="A4715" s="1" t="s">
        <v>8183</v>
      </c>
      <c r="B4715" s="2">
        <v>45392.504930555559</v>
      </c>
      <c r="C4715" s="1" t="s">
        <v>3366</v>
      </c>
      <c r="D4715" s="1" t="s">
        <v>881</v>
      </c>
      <c r="E4715" s="1" t="s">
        <v>3464</v>
      </c>
      <c r="F4715" s="1" t="s">
        <v>3469</v>
      </c>
      <c r="G4715" s="1">
        <v>559.6</v>
      </c>
      <c r="H4715" s="1">
        <v>1</v>
      </c>
      <c r="I4715" s="1">
        <f>Sales[[#This Row],[Selling Price]]*H4715</f>
        <v>559.6</v>
      </c>
      <c r="J4715" s="1">
        <f>VLOOKUP(Sales[[#This Row],[Product ID]],Products[],4,0)</f>
        <v>669.31</v>
      </c>
      <c r="K4715" s="1">
        <f>Sales[[#This Row],[Total Sales]]-Sales[[#This Row],[Cost price]]</f>
        <v>-109.70999999999992</v>
      </c>
      <c r="L4715" s="1" t="str">
        <f>TEXT(Sales[[#This Row],[Date and Time]],"dddd")</f>
        <v>Wednesday</v>
      </c>
      <c r="M4715" s="1" t="str">
        <f>TEXT(Sales[[#This Row],[Date and Time]],"mm")</f>
        <v>04</v>
      </c>
      <c r="N4715" s="10" t="str">
        <f>TEXT(Sales[[#This Row],[Date and Time]],"mmmm")</f>
        <v>April</v>
      </c>
    </row>
    <row r="4716" spans="1:14" x14ac:dyDescent="0.3">
      <c r="A4716" s="1" t="s">
        <v>8184</v>
      </c>
      <c r="B4716" s="2">
        <v>45324.162453703706</v>
      </c>
      <c r="C4716" s="1" t="s">
        <v>3308</v>
      </c>
      <c r="D4716" s="1" t="s">
        <v>1051</v>
      </c>
      <c r="E4716" s="1" t="s">
        <v>3466</v>
      </c>
      <c r="F4716" s="1" t="s">
        <v>3476</v>
      </c>
      <c r="G4716" s="1">
        <v>1982.23</v>
      </c>
      <c r="H4716" s="1">
        <v>8</v>
      </c>
      <c r="I4716" s="1">
        <f>Sales[[#This Row],[Selling Price]]*H4716</f>
        <v>15857.84</v>
      </c>
      <c r="J4716" s="1">
        <f>VLOOKUP(Sales[[#This Row],[Product ID]],Products[],4,0)</f>
        <v>998.57</v>
      </c>
      <c r="K4716" s="1">
        <f>Sales[[#This Row],[Total Sales]]-Sales[[#This Row],[Cost price]]</f>
        <v>14859.27</v>
      </c>
      <c r="L4716" s="1" t="str">
        <f>TEXT(Sales[[#This Row],[Date and Time]],"dddd")</f>
        <v>Friday</v>
      </c>
      <c r="M4716" s="1" t="str">
        <f>TEXT(Sales[[#This Row],[Date and Time]],"mm")</f>
        <v>02</v>
      </c>
      <c r="N4716" s="10" t="str">
        <f>TEXT(Sales[[#This Row],[Date and Time]],"mmmm")</f>
        <v>February</v>
      </c>
    </row>
    <row r="4717" spans="1:14" x14ac:dyDescent="0.3">
      <c r="A4717" s="1" t="s">
        <v>8185</v>
      </c>
      <c r="B4717" s="2">
        <v>45400.834675925929</v>
      </c>
      <c r="C4717" s="1" t="s">
        <v>3386</v>
      </c>
      <c r="D4717" s="1" t="s">
        <v>457</v>
      </c>
      <c r="E4717" s="1" t="s">
        <v>3466</v>
      </c>
      <c r="F4717" s="1" t="s">
        <v>3462</v>
      </c>
      <c r="G4717" s="1">
        <v>645.52</v>
      </c>
      <c r="H4717" s="1">
        <v>9</v>
      </c>
      <c r="I4717" s="1">
        <f>Sales[[#This Row],[Selling Price]]*H4717</f>
        <v>5809.68</v>
      </c>
      <c r="J4717" s="1">
        <f>VLOOKUP(Sales[[#This Row],[Product ID]],Products[],4,0)</f>
        <v>751.27</v>
      </c>
      <c r="K4717" s="1">
        <f>Sales[[#This Row],[Total Sales]]-Sales[[#This Row],[Cost price]]</f>
        <v>5058.41</v>
      </c>
      <c r="L4717" s="1" t="str">
        <f>TEXT(Sales[[#This Row],[Date and Time]],"dddd")</f>
        <v>Thursday</v>
      </c>
      <c r="M4717" s="1" t="str">
        <f>TEXT(Sales[[#This Row],[Date and Time]],"mm")</f>
        <v>04</v>
      </c>
      <c r="N4717" s="10" t="str">
        <f>TEXT(Sales[[#This Row],[Date and Time]],"mmmm")</f>
        <v>April</v>
      </c>
    </row>
    <row r="4718" spans="1:14" x14ac:dyDescent="0.3">
      <c r="A4718" s="1" t="s">
        <v>8186</v>
      </c>
      <c r="B4718" s="2">
        <v>45559.669444444444</v>
      </c>
      <c r="C4718" s="1" t="s">
        <v>3303</v>
      </c>
      <c r="D4718" s="1" t="s">
        <v>1959</v>
      </c>
      <c r="E4718" s="1" t="s">
        <v>3466</v>
      </c>
      <c r="F4718" s="1" t="s">
        <v>3467</v>
      </c>
      <c r="G4718" s="1">
        <v>307.87</v>
      </c>
      <c r="H4718" s="1">
        <v>4</v>
      </c>
      <c r="I4718" s="1">
        <f>Sales[[#This Row],[Selling Price]]*H4718</f>
        <v>1231.48</v>
      </c>
      <c r="J4718" s="1">
        <f>VLOOKUP(Sales[[#This Row],[Product ID]],Products[],4,0)</f>
        <v>752.34</v>
      </c>
      <c r="K4718" s="1">
        <f>Sales[[#This Row],[Total Sales]]-Sales[[#This Row],[Cost price]]</f>
        <v>479.14</v>
      </c>
      <c r="L4718" s="1" t="str">
        <f>TEXT(Sales[[#This Row],[Date and Time]],"dddd")</f>
        <v>Tuesday</v>
      </c>
      <c r="M4718" s="1" t="str">
        <f>TEXT(Sales[[#This Row],[Date and Time]],"mm")</f>
        <v>09</v>
      </c>
      <c r="N4718" s="10" t="str">
        <f>TEXT(Sales[[#This Row],[Date and Time]],"mmmm")</f>
        <v>September</v>
      </c>
    </row>
    <row r="4719" spans="1:14" x14ac:dyDescent="0.3">
      <c r="A4719" s="1" t="s">
        <v>8187</v>
      </c>
      <c r="B4719" s="2">
        <v>45437.273009259261</v>
      </c>
      <c r="C4719" s="1" t="s">
        <v>3320</v>
      </c>
      <c r="D4719" s="1" t="s">
        <v>884</v>
      </c>
      <c r="E4719" s="1" t="s">
        <v>3461</v>
      </c>
      <c r="F4719" s="1" t="s">
        <v>3469</v>
      </c>
      <c r="G4719" s="1">
        <v>1617.61</v>
      </c>
      <c r="H4719" s="1">
        <v>8</v>
      </c>
      <c r="I4719" s="1">
        <f>Sales[[#This Row],[Selling Price]]*H4719</f>
        <v>12940.88</v>
      </c>
      <c r="J4719" s="1">
        <f>VLOOKUP(Sales[[#This Row],[Product ID]],Products[],4,0)</f>
        <v>878.74</v>
      </c>
      <c r="K4719" s="1">
        <f>Sales[[#This Row],[Total Sales]]-Sales[[#This Row],[Cost price]]</f>
        <v>12062.14</v>
      </c>
      <c r="L4719" s="1" t="str">
        <f>TEXT(Sales[[#This Row],[Date and Time]],"dddd")</f>
        <v>Saturday</v>
      </c>
      <c r="M4719" s="1" t="str">
        <f>TEXT(Sales[[#This Row],[Date and Time]],"mm")</f>
        <v>05</v>
      </c>
      <c r="N4719" s="10" t="str">
        <f>TEXT(Sales[[#This Row],[Date and Time]],"mmmm")</f>
        <v>May</v>
      </c>
    </row>
    <row r="4720" spans="1:14" x14ac:dyDescent="0.3">
      <c r="A4720" s="1" t="s">
        <v>8188</v>
      </c>
      <c r="B4720" s="2">
        <v>45485.684513888889</v>
      </c>
      <c r="C4720" s="1" t="s">
        <v>3304</v>
      </c>
      <c r="D4720" s="1" t="s">
        <v>1552</v>
      </c>
      <c r="E4720" s="1" t="s">
        <v>3479</v>
      </c>
      <c r="F4720" s="1" t="s">
        <v>3462</v>
      </c>
      <c r="G4720" s="1">
        <v>571.5</v>
      </c>
      <c r="H4720" s="1">
        <v>4</v>
      </c>
      <c r="I4720" s="1">
        <f>Sales[[#This Row],[Selling Price]]*H4720</f>
        <v>2286</v>
      </c>
      <c r="J4720" s="1">
        <f>VLOOKUP(Sales[[#This Row],[Product ID]],Products[],4,0)</f>
        <v>17.89</v>
      </c>
      <c r="K4720" s="1">
        <f>Sales[[#This Row],[Total Sales]]-Sales[[#This Row],[Cost price]]</f>
        <v>2268.11</v>
      </c>
      <c r="L4720" s="1" t="str">
        <f>TEXT(Sales[[#This Row],[Date and Time]],"dddd")</f>
        <v>Friday</v>
      </c>
      <c r="M4720" s="1" t="str">
        <f>TEXT(Sales[[#This Row],[Date and Time]],"mm")</f>
        <v>07</v>
      </c>
      <c r="N4720" s="10" t="str">
        <f>TEXT(Sales[[#This Row],[Date and Time]],"mmmm")</f>
        <v>July</v>
      </c>
    </row>
    <row r="4721" spans="1:14" x14ac:dyDescent="0.3">
      <c r="A4721" s="1" t="s">
        <v>8189</v>
      </c>
      <c r="B4721" s="2">
        <v>45393.284039351849</v>
      </c>
      <c r="C4721" s="1" t="s">
        <v>3263</v>
      </c>
      <c r="D4721" s="1" t="s">
        <v>1410</v>
      </c>
      <c r="E4721" s="1" t="s">
        <v>3471</v>
      </c>
      <c r="F4721" s="1" t="s">
        <v>3462</v>
      </c>
      <c r="G4721" s="1">
        <v>197.06</v>
      </c>
      <c r="H4721" s="1">
        <v>4</v>
      </c>
      <c r="I4721" s="1">
        <f>Sales[[#This Row],[Selling Price]]*H4721</f>
        <v>788.24</v>
      </c>
      <c r="J4721" s="1">
        <f>VLOOKUP(Sales[[#This Row],[Product ID]],Products[],4,0)</f>
        <v>418.1</v>
      </c>
      <c r="K4721" s="1">
        <f>Sales[[#This Row],[Total Sales]]-Sales[[#This Row],[Cost price]]</f>
        <v>370.14</v>
      </c>
      <c r="L4721" s="1" t="str">
        <f>TEXT(Sales[[#This Row],[Date and Time]],"dddd")</f>
        <v>Thursday</v>
      </c>
      <c r="M4721" s="1" t="str">
        <f>TEXT(Sales[[#This Row],[Date and Time]],"mm")</f>
        <v>04</v>
      </c>
      <c r="N4721" s="10" t="str">
        <f>TEXT(Sales[[#This Row],[Date and Time]],"mmmm")</f>
        <v>April</v>
      </c>
    </row>
    <row r="4722" spans="1:14" x14ac:dyDescent="0.3">
      <c r="A4722" s="1" t="s">
        <v>8190</v>
      </c>
      <c r="B4722" s="2">
        <v>45302.828414351854</v>
      </c>
      <c r="C4722" s="1" t="s">
        <v>3450</v>
      </c>
      <c r="D4722" s="1" t="s">
        <v>941</v>
      </c>
      <c r="E4722" s="1" t="s">
        <v>3466</v>
      </c>
      <c r="F4722" s="1" t="s">
        <v>3467</v>
      </c>
      <c r="G4722" s="1">
        <v>1271.7</v>
      </c>
      <c r="H4722" s="1">
        <v>5</v>
      </c>
      <c r="I4722" s="1">
        <f>Sales[[#This Row],[Selling Price]]*H4722</f>
        <v>6358.5</v>
      </c>
      <c r="J4722" s="1">
        <f>VLOOKUP(Sales[[#This Row],[Product ID]],Products[],4,0)</f>
        <v>754.1</v>
      </c>
      <c r="K4722" s="1">
        <f>Sales[[#This Row],[Total Sales]]-Sales[[#This Row],[Cost price]]</f>
        <v>5604.4</v>
      </c>
      <c r="L4722" s="1" t="str">
        <f>TEXT(Sales[[#This Row],[Date and Time]],"dddd")</f>
        <v>Thursday</v>
      </c>
      <c r="M4722" s="1" t="str">
        <f>TEXT(Sales[[#This Row],[Date and Time]],"mm")</f>
        <v>01</v>
      </c>
      <c r="N4722" s="10" t="str">
        <f>TEXT(Sales[[#This Row],[Date and Time]],"mmmm")</f>
        <v>January</v>
      </c>
    </row>
    <row r="4723" spans="1:14" x14ac:dyDescent="0.3">
      <c r="A4723" s="1" t="s">
        <v>8191</v>
      </c>
      <c r="B4723" s="2">
        <v>45586.263506944444</v>
      </c>
      <c r="C4723" s="1" t="s">
        <v>3417</v>
      </c>
      <c r="D4723" s="1" t="s">
        <v>2509</v>
      </c>
      <c r="E4723" s="1" t="s">
        <v>3464</v>
      </c>
      <c r="F4723" s="1" t="s">
        <v>3467</v>
      </c>
      <c r="G4723" s="1">
        <v>739.29</v>
      </c>
      <c r="H4723" s="1">
        <v>9</v>
      </c>
      <c r="I4723" s="1">
        <f>Sales[[#This Row],[Selling Price]]*H4723</f>
        <v>6653.61</v>
      </c>
      <c r="J4723" s="1">
        <f>VLOOKUP(Sales[[#This Row],[Product ID]],Products[],4,0)</f>
        <v>648.5</v>
      </c>
      <c r="K4723" s="1">
        <f>Sales[[#This Row],[Total Sales]]-Sales[[#This Row],[Cost price]]</f>
        <v>6005.11</v>
      </c>
      <c r="L4723" s="1" t="str">
        <f>TEXT(Sales[[#This Row],[Date and Time]],"dddd")</f>
        <v>Monday</v>
      </c>
      <c r="M4723" s="1" t="str">
        <f>TEXT(Sales[[#This Row],[Date and Time]],"mm")</f>
        <v>10</v>
      </c>
      <c r="N4723" s="10" t="str">
        <f>TEXT(Sales[[#This Row],[Date and Time]],"mmmm")</f>
        <v>October</v>
      </c>
    </row>
    <row r="4724" spans="1:14" x14ac:dyDescent="0.3">
      <c r="A4724" s="1" t="s">
        <v>8192</v>
      </c>
      <c r="B4724" s="2">
        <v>45484.565416666665</v>
      </c>
      <c r="C4724" s="1" t="s">
        <v>3316</v>
      </c>
      <c r="D4724" s="1" t="s">
        <v>905</v>
      </c>
      <c r="E4724" s="1" t="s">
        <v>3464</v>
      </c>
      <c r="F4724" s="1" t="s">
        <v>3472</v>
      </c>
      <c r="G4724" s="1">
        <v>307.07</v>
      </c>
      <c r="H4724" s="1">
        <v>1</v>
      </c>
      <c r="I4724" s="1">
        <f>Sales[[#This Row],[Selling Price]]*H4724</f>
        <v>307.07</v>
      </c>
      <c r="J4724" s="1">
        <f>VLOOKUP(Sales[[#This Row],[Product ID]],Products[],4,0)</f>
        <v>974.22</v>
      </c>
      <c r="K4724" s="1">
        <f>Sales[[#This Row],[Total Sales]]-Sales[[#This Row],[Cost price]]</f>
        <v>-667.15000000000009</v>
      </c>
      <c r="L4724" s="1" t="str">
        <f>TEXT(Sales[[#This Row],[Date and Time]],"dddd")</f>
        <v>Thursday</v>
      </c>
      <c r="M4724" s="1" t="str">
        <f>TEXT(Sales[[#This Row],[Date and Time]],"mm")</f>
        <v>07</v>
      </c>
      <c r="N4724" s="10" t="str">
        <f>TEXT(Sales[[#This Row],[Date and Time]],"mmmm")</f>
        <v>July</v>
      </c>
    </row>
    <row r="4725" spans="1:14" x14ac:dyDescent="0.3">
      <c r="A4725" s="1" t="s">
        <v>8193</v>
      </c>
      <c r="B4725" s="2">
        <v>45369.360497685186</v>
      </c>
      <c r="C4725" s="1" t="s">
        <v>3337</v>
      </c>
      <c r="D4725" s="1" t="s">
        <v>2167</v>
      </c>
      <c r="E4725" s="1" t="s">
        <v>3461</v>
      </c>
      <c r="F4725" s="1" t="s">
        <v>3469</v>
      </c>
      <c r="G4725" s="1">
        <v>711.34</v>
      </c>
      <c r="H4725" s="1">
        <v>1</v>
      </c>
      <c r="I4725" s="1">
        <f>Sales[[#This Row],[Selling Price]]*H4725</f>
        <v>711.34</v>
      </c>
      <c r="J4725" s="1">
        <f>VLOOKUP(Sales[[#This Row],[Product ID]],Products[],4,0)</f>
        <v>899.57</v>
      </c>
      <c r="K4725" s="1">
        <f>Sales[[#This Row],[Total Sales]]-Sales[[#This Row],[Cost price]]</f>
        <v>-188.23000000000002</v>
      </c>
      <c r="L4725" s="1" t="str">
        <f>TEXT(Sales[[#This Row],[Date and Time]],"dddd")</f>
        <v>Monday</v>
      </c>
      <c r="M4725" s="1" t="str">
        <f>TEXT(Sales[[#This Row],[Date and Time]],"mm")</f>
        <v>03</v>
      </c>
      <c r="N4725" s="10" t="str">
        <f>TEXT(Sales[[#This Row],[Date and Time]],"mmmm")</f>
        <v>March</v>
      </c>
    </row>
    <row r="4726" spans="1:14" x14ac:dyDescent="0.3">
      <c r="A4726" s="1" t="s">
        <v>8194</v>
      </c>
      <c r="B4726" s="2">
        <v>45350.702766203707</v>
      </c>
      <c r="C4726" s="1" t="s">
        <v>3351</v>
      </c>
      <c r="D4726" s="1" t="s">
        <v>2482</v>
      </c>
      <c r="E4726" s="1" t="s">
        <v>3464</v>
      </c>
      <c r="F4726" s="1" t="s">
        <v>3469</v>
      </c>
      <c r="G4726" s="1">
        <v>1319.72</v>
      </c>
      <c r="H4726" s="1">
        <v>1</v>
      </c>
      <c r="I4726" s="1">
        <f>Sales[[#This Row],[Selling Price]]*H4726</f>
        <v>1319.72</v>
      </c>
      <c r="J4726" s="1">
        <f>VLOOKUP(Sales[[#This Row],[Product ID]],Products[],4,0)</f>
        <v>643.29</v>
      </c>
      <c r="K4726" s="1">
        <f>Sales[[#This Row],[Total Sales]]-Sales[[#This Row],[Cost price]]</f>
        <v>676.43000000000006</v>
      </c>
      <c r="L4726" s="1" t="str">
        <f>TEXT(Sales[[#This Row],[Date and Time]],"dddd")</f>
        <v>Wednesday</v>
      </c>
      <c r="M4726" s="1" t="str">
        <f>TEXT(Sales[[#This Row],[Date and Time]],"mm")</f>
        <v>02</v>
      </c>
      <c r="N4726" s="10" t="str">
        <f>TEXT(Sales[[#This Row],[Date and Time]],"mmmm")</f>
        <v>February</v>
      </c>
    </row>
    <row r="4727" spans="1:14" x14ac:dyDescent="0.3">
      <c r="A4727" s="1" t="s">
        <v>8195</v>
      </c>
      <c r="B4727" s="2">
        <v>45477.752951388888</v>
      </c>
      <c r="C4727" s="1" t="s">
        <v>3342</v>
      </c>
      <c r="D4727" s="1" t="s">
        <v>302</v>
      </c>
      <c r="E4727" s="1" t="s">
        <v>3461</v>
      </c>
      <c r="F4727" s="1" t="s">
        <v>3472</v>
      </c>
      <c r="G4727" s="1">
        <v>1144.17</v>
      </c>
      <c r="H4727" s="1">
        <v>7</v>
      </c>
      <c r="I4727" s="1">
        <f>Sales[[#This Row],[Selling Price]]*H4727</f>
        <v>8009.1900000000005</v>
      </c>
      <c r="J4727" s="1">
        <f>VLOOKUP(Sales[[#This Row],[Product ID]],Products[],4,0)</f>
        <v>961.3</v>
      </c>
      <c r="K4727" s="1">
        <f>Sales[[#This Row],[Total Sales]]-Sales[[#This Row],[Cost price]]</f>
        <v>7047.89</v>
      </c>
      <c r="L4727" s="1" t="str">
        <f>TEXT(Sales[[#This Row],[Date and Time]],"dddd")</f>
        <v>Thursday</v>
      </c>
      <c r="M4727" s="1" t="str">
        <f>TEXT(Sales[[#This Row],[Date and Time]],"mm")</f>
        <v>07</v>
      </c>
      <c r="N4727" s="10" t="str">
        <f>TEXT(Sales[[#This Row],[Date and Time]],"mmmm")</f>
        <v>July</v>
      </c>
    </row>
    <row r="4728" spans="1:14" x14ac:dyDescent="0.3">
      <c r="A4728" s="1" t="s">
        <v>8196</v>
      </c>
      <c r="B4728" s="2">
        <v>45436.159722222219</v>
      </c>
      <c r="C4728" s="1" t="s">
        <v>3329</v>
      </c>
      <c r="D4728" s="1" t="s">
        <v>2418</v>
      </c>
      <c r="E4728" s="1" t="s">
        <v>3461</v>
      </c>
      <c r="F4728" s="1" t="s">
        <v>3462</v>
      </c>
      <c r="G4728" s="1">
        <v>164.28</v>
      </c>
      <c r="H4728" s="1">
        <v>4</v>
      </c>
      <c r="I4728" s="1">
        <f>Sales[[#This Row],[Selling Price]]*H4728</f>
        <v>657.12</v>
      </c>
      <c r="J4728" s="1">
        <f>VLOOKUP(Sales[[#This Row],[Product ID]],Products[],4,0)</f>
        <v>596.91999999999996</v>
      </c>
      <c r="K4728" s="1">
        <f>Sales[[#This Row],[Total Sales]]-Sales[[#This Row],[Cost price]]</f>
        <v>60.200000000000045</v>
      </c>
      <c r="L4728" s="1" t="str">
        <f>TEXT(Sales[[#This Row],[Date and Time]],"dddd")</f>
        <v>Friday</v>
      </c>
      <c r="M4728" s="1" t="str">
        <f>TEXT(Sales[[#This Row],[Date and Time]],"mm")</f>
        <v>05</v>
      </c>
      <c r="N4728" s="10" t="str">
        <f>TEXT(Sales[[#This Row],[Date and Time]],"mmmm")</f>
        <v>May</v>
      </c>
    </row>
    <row r="4729" spans="1:14" x14ac:dyDescent="0.3">
      <c r="A4729" s="1" t="s">
        <v>8197</v>
      </c>
      <c r="B4729" s="2">
        <v>45578.874502314815</v>
      </c>
      <c r="C4729" s="1" t="s">
        <v>3423</v>
      </c>
      <c r="D4729" s="1" t="s">
        <v>1051</v>
      </c>
      <c r="E4729" s="1" t="s">
        <v>3471</v>
      </c>
      <c r="F4729" s="1" t="s">
        <v>3472</v>
      </c>
      <c r="G4729" s="1">
        <v>1802.7</v>
      </c>
      <c r="H4729" s="1">
        <v>2</v>
      </c>
      <c r="I4729" s="1">
        <f>Sales[[#This Row],[Selling Price]]*H4729</f>
        <v>3605.4</v>
      </c>
      <c r="J4729" s="1">
        <f>VLOOKUP(Sales[[#This Row],[Product ID]],Products[],4,0)</f>
        <v>388.3</v>
      </c>
      <c r="K4729" s="1">
        <f>Sales[[#This Row],[Total Sales]]-Sales[[#This Row],[Cost price]]</f>
        <v>3217.1</v>
      </c>
      <c r="L4729" s="1" t="str">
        <f>TEXT(Sales[[#This Row],[Date and Time]],"dddd")</f>
        <v>Sunday</v>
      </c>
      <c r="M4729" s="1" t="str">
        <f>TEXT(Sales[[#This Row],[Date and Time]],"mm")</f>
        <v>10</v>
      </c>
      <c r="N4729" s="10" t="str">
        <f>TEXT(Sales[[#This Row],[Date and Time]],"mmmm")</f>
        <v>October</v>
      </c>
    </row>
    <row r="4730" spans="1:14" x14ac:dyDescent="0.3">
      <c r="A4730" s="1" t="s">
        <v>8198</v>
      </c>
      <c r="B4730" s="2">
        <v>45550.064293981479</v>
      </c>
      <c r="C4730" s="1" t="s">
        <v>3449</v>
      </c>
      <c r="D4730" s="1" t="s">
        <v>1470</v>
      </c>
      <c r="E4730" s="1" t="s">
        <v>3479</v>
      </c>
      <c r="F4730" s="1" t="s">
        <v>3462</v>
      </c>
      <c r="G4730" s="1">
        <v>1947.24</v>
      </c>
      <c r="H4730" s="1">
        <v>3</v>
      </c>
      <c r="I4730" s="1">
        <f>Sales[[#This Row],[Selling Price]]*H4730</f>
        <v>5841.72</v>
      </c>
      <c r="J4730" s="1">
        <f>VLOOKUP(Sales[[#This Row],[Product ID]],Products[],4,0)</f>
        <v>487.84</v>
      </c>
      <c r="K4730" s="1">
        <f>Sales[[#This Row],[Total Sales]]-Sales[[#This Row],[Cost price]]</f>
        <v>5353.88</v>
      </c>
      <c r="L4730" s="1" t="str">
        <f>TEXT(Sales[[#This Row],[Date and Time]],"dddd")</f>
        <v>Sunday</v>
      </c>
      <c r="M4730" s="1" t="str">
        <f>TEXT(Sales[[#This Row],[Date and Time]],"mm")</f>
        <v>09</v>
      </c>
      <c r="N4730" s="10" t="str">
        <f>TEXT(Sales[[#This Row],[Date and Time]],"mmmm")</f>
        <v>September</v>
      </c>
    </row>
    <row r="4731" spans="1:14" x14ac:dyDescent="0.3">
      <c r="A4731" s="1" t="s">
        <v>8199</v>
      </c>
      <c r="B4731" s="2">
        <v>45304.590567129628</v>
      </c>
      <c r="C4731" s="1" t="s">
        <v>3412</v>
      </c>
      <c r="D4731" s="1" t="s">
        <v>3054</v>
      </c>
      <c r="E4731" s="1" t="s">
        <v>3471</v>
      </c>
      <c r="F4731" s="1" t="s">
        <v>3472</v>
      </c>
      <c r="G4731" s="1">
        <v>1613.62</v>
      </c>
      <c r="H4731" s="1">
        <v>6</v>
      </c>
      <c r="I4731" s="1">
        <f>Sales[[#This Row],[Selling Price]]*H4731</f>
        <v>9681.7199999999993</v>
      </c>
      <c r="J4731" s="1">
        <f>VLOOKUP(Sales[[#This Row],[Product ID]],Products[],4,0)</f>
        <v>220.45</v>
      </c>
      <c r="K4731" s="1">
        <f>Sales[[#This Row],[Total Sales]]-Sales[[#This Row],[Cost price]]</f>
        <v>9461.2699999999986</v>
      </c>
      <c r="L4731" s="1" t="str">
        <f>TEXT(Sales[[#This Row],[Date and Time]],"dddd")</f>
        <v>Saturday</v>
      </c>
      <c r="M4731" s="1" t="str">
        <f>TEXT(Sales[[#This Row],[Date and Time]],"mm")</f>
        <v>01</v>
      </c>
      <c r="N4731" s="10" t="str">
        <f>TEXT(Sales[[#This Row],[Date and Time]],"mmmm")</f>
        <v>January</v>
      </c>
    </row>
    <row r="4732" spans="1:14" x14ac:dyDescent="0.3">
      <c r="A4732" s="1" t="s">
        <v>8200</v>
      </c>
      <c r="B4732" s="2">
        <v>45342.335775462961</v>
      </c>
      <c r="C4732" s="1" t="s">
        <v>3259</v>
      </c>
      <c r="D4732" s="1" t="s">
        <v>252</v>
      </c>
      <c r="E4732" s="1" t="s">
        <v>3464</v>
      </c>
      <c r="F4732" s="1" t="s">
        <v>3467</v>
      </c>
      <c r="G4732" s="1">
        <v>1022.75</v>
      </c>
      <c r="H4732" s="1">
        <v>5</v>
      </c>
      <c r="I4732" s="1">
        <f>Sales[[#This Row],[Selling Price]]*H4732</f>
        <v>5113.75</v>
      </c>
      <c r="J4732" s="1">
        <f>VLOOKUP(Sales[[#This Row],[Product ID]],Products[],4,0)</f>
        <v>211.71</v>
      </c>
      <c r="K4732" s="1">
        <f>Sales[[#This Row],[Total Sales]]-Sales[[#This Row],[Cost price]]</f>
        <v>4902.04</v>
      </c>
      <c r="L4732" s="1" t="str">
        <f>TEXT(Sales[[#This Row],[Date and Time]],"dddd")</f>
        <v>Tuesday</v>
      </c>
      <c r="M4732" s="1" t="str">
        <f>TEXT(Sales[[#This Row],[Date and Time]],"mm")</f>
        <v>02</v>
      </c>
      <c r="N4732" s="10" t="str">
        <f>TEXT(Sales[[#This Row],[Date and Time]],"mmmm")</f>
        <v>February</v>
      </c>
    </row>
    <row r="4733" spans="1:14" x14ac:dyDescent="0.3">
      <c r="A4733" s="1" t="s">
        <v>8201</v>
      </c>
      <c r="B4733" s="2">
        <v>45377.361550925925</v>
      </c>
      <c r="C4733" s="1" t="s">
        <v>3326</v>
      </c>
      <c r="D4733" s="1" t="s">
        <v>1185</v>
      </c>
      <c r="E4733" s="1" t="s">
        <v>3461</v>
      </c>
      <c r="F4733" s="1" t="s">
        <v>3472</v>
      </c>
      <c r="G4733" s="1">
        <v>1513.93</v>
      </c>
      <c r="H4733" s="1">
        <v>8</v>
      </c>
      <c r="I4733" s="1">
        <f>Sales[[#This Row],[Selling Price]]*H4733</f>
        <v>12111.44</v>
      </c>
      <c r="J4733" s="1">
        <f>VLOOKUP(Sales[[#This Row],[Product ID]],Products[],4,0)</f>
        <v>703.67</v>
      </c>
      <c r="K4733" s="1">
        <f>Sales[[#This Row],[Total Sales]]-Sales[[#This Row],[Cost price]]</f>
        <v>11407.77</v>
      </c>
      <c r="L4733" s="1" t="str">
        <f>TEXT(Sales[[#This Row],[Date and Time]],"dddd")</f>
        <v>Tuesday</v>
      </c>
      <c r="M4733" s="1" t="str">
        <f>TEXT(Sales[[#This Row],[Date and Time]],"mm")</f>
        <v>03</v>
      </c>
      <c r="N4733" s="10" t="str">
        <f>TEXT(Sales[[#This Row],[Date and Time]],"mmmm")</f>
        <v>March</v>
      </c>
    </row>
    <row r="4734" spans="1:14" x14ac:dyDescent="0.3">
      <c r="A4734" s="1" t="s">
        <v>8202</v>
      </c>
      <c r="B4734" s="2">
        <v>45334.765960648147</v>
      </c>
      <c r="C4734" s="1" t="s">
        <v>3427</v>
      </c>
      <c r="D4734" s="1" t="s">
        <v>1986</v>
      </c>
      <c r="E4734" s="1" t="s">
        <v>3461</v>
      </c>
      <c r="F4734" s="1" t="s">
        <v>3472</v>
      </c>
      <c r="G4734" s="1">
        <v>209.16</v>
      </c>
      <c r="H4734" s="1">
        <v>8</v>
      </c>
      <c r="I4734" s="1">
        <f>Sales[[#This Row],[Selling Price]]*H4734</f>
        <v>1673.28</v>
      </c>
      <c r="J4734" s="1">
        <f>VLOOKUP(Sales[[#This Row],[Product ID]],Products[],4,0)</f>
        <v>348.26</v>
      </c>
      <c r="K4734" s="1">
        <f>Sales[[#This Row],[Total Sales]]-Sales[[#This Row],[Cost price]]</f>
        <v>1325.02</v>
      </c>
      <c r="L4734" s="1" t="str">
        <f>TEXT(Sales[[#This Row],[Date and Time]],"dddd")</f>
        <v>Monday</v>
      </c>
      <c r="M4734" s="1" t="str">
        <f>TEXT(Sales[[#This Row],[Date and Time]],"mm")</f>
        <v>02</v>
      </c>
      <c r="N4734" s="10" t="str">
        <f>TEXT(Sales[[#This Row],[Date and Time]],"mmmm")</f>
        <v>February</v>
      </c>
    </row>
    <row r="4735" spans="1:14" x14ac:dyDescent="0.3">
      <c r="A4735" s="1" t="s">
        <v>8203</v>
      </c>
      <c r="B4735" s="2">
        <v>45345.376458333332</v>
      </c>
      <c r="C4735" s="1" t="s">
        <v>3243</v>
      </c>
      <c r="D4735" s="1" t="s">
        <v>1524</v>
      </c>
      <c r="E4735" s="1" t="s">
        <v>3471</v>
      </c>
      <c r="F4735" s="1" t="s">
        <v>3472</v>
      </c>
      <c r="G4735" s="1">
        <v>293.33</v>
      </c>
      <c r="H4735" s="1">
        <v>1</v>
      </c>
      <c r="I4735" s="1">
        <f>Sales[[#This Row],[Selling Price]]*H4735</f>
        <v>293.33</v>
      </c>
      <c r="J4735" s="1">
        <f>VLOOKUP(Sales[[#This Row],[Product ID]],Products[],4,0)</f>
        <v>132.38999999999999</v>
      </c>
      <c r="K4735" s="1">
        <f>Sales[[#This Row],[Total Sales]]-Sales[[#This Row],[Cost price]]</f>
        <v>160.94</v>
      </c>
      <c r="L4735" s="1" t="str">
        <f>TEXT(Sales[[#This Row],[Date and Time]],"dddd")</f>
        <v>Friday</v>
      </c>
      <c r="M4735" s="1" t="str">
        <f>TEXT(Sales[[#This Row],[Date and Time]],"mm")</f>
        <v>02</v>
      </c>
      <c r="N4735" s="10" t="str">
        <f>TEXT(Sales[[#This Row],[Date and Time]],"mmmm")</f>
        <v>February</v>
      </c>
    </row>
    <row r="4736" spans="1:14" x14ac:dyDescent="0.3">
      <c r="A4736" s="1" t="s">
        <v>8204</v>
      </c>
      <c r="B4736" s="2">
        <v>45353.685335648152</v>
      </c>
      <c r="C4736" s="1" t="s">
        <v>3390</v>
      </c>
      <c r="D4736" s="1" t="s">
        <v>1962</v>
      </c>
      <c r="E4736" s="1" t="s">
        <v>3464</v>
      </c>
      <c r="F4736" s="1" t="s">
        <v>3462</v>
      </c>
      <c r="G4736" s="1">
        <v>636.87</v>
      </c>
      <c r="H4736" s="1">
        <v>5</v>
      </c>
      <c r="I4736" s="1">
        <f>Sales[[#This Row],[Selling Price]]*H4736</f>
        <v>3184.35</v>
      </c>
      <c r="J4736" s="1">
        <f>VLOOKUP(Sales[[#This Row],[Product ID]],Products[],4,0)</f>
        <v>612.41999999999996</v>
      </c>
      <c r="K4736" s="1">
        <f>Sales[[#This Row],[Total Sales]]-Sales[[#This Row],[Cost price]]</f>
        <v>2571.9299999999998</v>
      </c>
      <c r="L4736" s="1" t="str">
        <f>TEXT(Sales[[#This Row],[Date and Time]],"dddd")</f>
        <v>Saturday</v>
      </c>
      <c r="M4736" s="1" t="str">
        <f>TEXT(Sales[[#This Row],[Date and Time]],"mm")</f>
        <v>03</v>
      </c>
      <c r="N4736" s="10" t="str">
        <f>TEXT(Sales[[#This Row],[Date and Time]],"mmmm")</f>
        <v>March</v>
      </c>
    </row>
    <row r="4737" spans="1:14" x14ac:dyDescent="0.3">
      <c r="A4737" s="1" t="s">
        <v>8205</v>
      </c>
      <c r="B4737" s="2">
        <v>45295.227187500001</v>
      </c>
      <c r="C4737" s="1" t="s">
        <v>3347</v>
      </c>
      <c r="D4737" s="1" t="s">
        <v>2538</v>
      </c>
      <c r="E4737" s="1" t="s">
        <v>3464</v>
      </c>
      <c r="F4737" s="1" t="s">
        <v>3467</v>
      </c>
      <c r="G4737" s="1">
        <v>706.8</v>
      </c>
      <c r="H4737" s="1">
        <v>2</v>
      </c>
      <c r="I4737" s="1">
        <f>Sales[[#This Row],[Selling Price]]*H4737</f>
        <v>1413.6</v>
      </c>
      <c r="J4737" s="1">
        <f>VLOOKUP(Sales[[#This Row],[Product ID]],Products[],4,0)</f>
        <v>211.14</v>
      </c>
      <c r="K4737" s="1">
        <f>Sales[[#This Row],[Total Sales]]-Sales[[#This Row],[Cost price]]</f>
        <v>1202.46</v>
      </c>
      <c r="L4737" s="1" t="str">
        <f>TEXT(Sales[[#This Row],[Date and Time]],"dddd")</f>
        <v>Thursday</v>
      </c>
      <c r="M4737" s="1" t="str">
        <f>TEXT(Sales[[#This Row],[Date and Time]],"mm")</f>
        <v>01</v>
      </c>
      <c r="N4737" s="10" t="str">
        <f>TEXT(Sales[[#This Row],[Date and Time]],"mmmm")</f>
        <v>January</v>
      </c>
    </row>
    <row r="4738" spans="1:14" x14ac:dyDescent="0.3">
      <c r="A4738" s="1" t="s">
        <v>8206</v>
      </c>
      <c r="B4738" s="2">
        <v>45356.738587962966</v>
      </c>
      <c r="C4738" s="1" t="s">
        <v>3434</v>
      </c>
      <c r="D4738" s="1" t="s">
        <v>594</v>
      </c>
      <c r="E4738" s="1" t="s">
        <v>3464</v>
      </c>
      <c r="F4738" s="1" t="s">
        <v>3467</v>
      </c>
      <c r="G4738" s="1">
        <v>744.34</v>
      </c>
      <c r="H4738" s="1">
        <v>9</v>
      </c>
      <c r="I4738" s="1">
        <f>Sales[[#This Row],[Selling Price]]*H4738</f>
        <v>6699.06</v>
      </c>
      <c r="J4738" s="1">
        <f>VLOOKUP(Sales[[#This Row],[Product ID]],Products[],4,0)</f>
        <v>29.06</v>
      </c>
      <c r="K4738" s="1">
        <f>Sales[[#This Row],[Total Sales]]-Sales[[#This Row],[Cost price]]</f>
        <v>6670</v>
      </c>
      <c r="L4738" s="1" t="str">
        <f>TEXT(Sales[[#This Row],[Date and Time]],"dddd")</f>
        <v>Tuesday</v>
      </c>
      <c r="M4738" s="1" t="str">
        <f>TEXT(Sales[[#This Row],[Date and Time]],"mm")</f>
        <v>03</v>
      </c>
      <c r="N4738" s="10" t="str">
        <f>TEXT(Sales[[#This Row],[Date and Time]],"mmmm")</f>
        <v>March</v>
      </c>
    </row>
    <row r="4739" spans="1:14" x14ac:dyDescent="0.3">
      <c r="A4739" s="1" t="s">
        <v>8207</v>
      </c>
      <c r="B4739" s="2">
        <v>45405.602581018517</v>
      </c>
      <c r="C4739" s="1" t="s">
        <v>3257</v>
      </c>
      <c r="D4739" s="1" t="s">
        <v>3002</v>
      </c>
      <c r="E4739" s="1" t="s">
        <v>3464</v>
      </c>
      <c r="F4739" s="1" t="s">
        <v>3472</v>
      </c>
      <c r="G4739" s="1">
        <v>32.35</v>
      </c>
      <c r="H4739" s="1">
        <v>8</v>
      </c>
      <c r="I4739" s="1">
        <f>Sales[[#This Row],[Selling Price]]*H4739</f>
        <v>258.8</v>
      </c>
      <c r="J4739" s="1">
        <f>VLOOKUP(Sales[[#This Row],[Product ID]],Products[],4,0)</f>
        <v>288.51</v>
      </c>
      <c r="K4739" s="1">
        <f>Sales[[#This Row],[Total Sales]]-Sales[[#This Row],[Cost price]]</f>
        <v>-29.70999999999998</v>
      </c>
      <c r="L4739" s="1" t="str">
        <f>TEXT(Sales[[#This Row],[Date and Time]],"dddd")</f>
        <v>Tuesday</v>
      </c>
      <c r="M4739" s="1" t="str">
        <f>TEXT(Sales[[#This Row],[Date and Time]],"mm")</f>
        <v>04</v>
      </c>
      <c r="N4739" s="10" t="str">
        <f>TEXT(Sales[[#This Row],[Date and Time]],"mmmm")</f>
        <v>April</v>
      </c>
    </row>
    <row r="4740" spans="1:14" x14ac:dyDescent="0.3">
      <c r="A4740" s="1" t="s">
        <v>8208</v>
      </c>
      <c r="B4740" s="2">
        <v>45342.025289351855</v>
      </c>
      <c r="C4740" s="1" t="s">
        <v>3412</v>
      </c>
      <c r="D4740" s="1" t="s">
        <v>2173</v>
      </c>
      <c r="E4740" s="1" t="s">
        <v>3479</v>
      </c>
      <c r="F4740" s="1" t="s">
        <v>3467</v>
      </c>
      <c r="G4740" s="1">
        <v>1089.07</v>
      </c>
      <c r="H4740" s="1">
        <v>10</v>
      </c>
      <c r="I4740" s="1">
        <f>Sales[[#This Row],[Selling Price]]*H4740</f>
        <v>10890.699999999999</v>
      </c>
      <c r="J4740" s="1">
        <f>VLOOKUP(Sales[[#This Row],[Product ID]],Products[],4,0)</f>
        <v>220.45</v>
      </c>
      <c r="K4740" s="1">
        <f>Sales[[#This Row],[Total Sales]]-Sales[[#This Row],[Cost price]]</f>
        <v>10670.249999999998</v>
      </c>
      <c r="L4740" s="1" t="str">
        <f>TEXT(Sales[[#This Row],[Date and Time]],"dddd")</f>
        <v>Tuesday</v>
      </c>
      <c r="M4740" s="1" t="str">
        <f>TEXT(Sales[[#This Row],[Date and Time]],"mm")</f>
        <v>02</v>
      </c>
      <c r="N4740" s="10" t="str">
        <f>TEXT(Sales[[#This Row],[Date and Time]],"mmmm")</f>
        <v>February</v>
      </c>
    </row>
    <row r="4741" spans="1:14" x14ac:dyDescent="0.3">
      <c r="A4741" s="1" t="s">
        <v>8209</v>
      </c>
      <c r="B4741" s="2">
        <v>45295.745104166665</v>
      </c>
      <c r="C4741" s="1" t="s">
        <v>3419</v>
      </c>
      <c r="D4741" s="1" t="s">
        <v>449</v>
      </c>
      <c r="E4741" s="1" t="s">
        <v>3479</v>
      </c>
      <c r="F4741" s="1" t="s">
        <v>3472</v>
      </c>
      <c r="G4741" s="1">
        <v>1171.8699999999999</v>
      </c>
      <c r="H4741" s="1">
        <v>8</v>
      </c>
      <c r="I4741" s="1">
        <f>Sales[[#This Row],[Selling Price]]*H4741</f>
        <v>9374.9599999999991</v>
      </c>
      <c r="J4741" s="1">
        <f>VLOOKUP(Sales[[#This Row],[Product ID]],Products[],4,0)</f>
        <v>925.33</v>
      </c>
      <c r="K4741" s="1">
        <f>Sales[[#This Row],[Total Sales]]-Sales[[#This Row],[Cost price]]</f>
        <v>8449.6299999999992</v>
      </c>
      <c r="L4741" s="1" t="str">
        <f>TEXT(Sales[[#This Row],[Date and Time]],"dddd")</f>
        <v>Thursday</v>
      </c>
      <c r="M4741" s="1" t="str">
        <f>TEXT(Sales[[#This Row],[Date and Time]],"mm")</f>
        <v>01</v>
      </c>
      <c r="N4741" s="10" t="str">
        <f>TEXT(Sales[[#This Row],[Date and Time]],"mmmm")</f>
        <v>January</v>
      </c>
    </row>
    <row r="4742" spans="1:14" x14ac:dyDescent="0.3">
      <c r="A4742" s="1" t="s">
        <v>8210</v>
      </c>
      <c r="B4742" s="2">
        <v>45447.974224537036</v>
      </c>
      <c r="C4742" s="1" t="s">
        <v>3326</v>
      </c>
      <c r="D4742" s="1" t="s">
        <v>1058</v>
      </c>
      <c r="E4742" s="1" t="s">
        <v>3466</v>
      </c>
      <c r="F4742" s="1" t="s">
        <v>3462</v>
      </c>
      <c r="G4742" s="1">
        <v>489.5</v>
      </c>
      <c r="H4742" s="1">
        <v>4</v>
      </c>
      <c r="I4742" s="1">
        <f>Sales[[#This Row],[Selling Price]]*H4742</f>
        <v>1958</v>
      </c>
      <c r="J4742" s="1">
        <f>VLOOKUP(Sales[[#This Row],[Product ID]],Products[],4,0)</f>
        <v>703.67</v>
      </c>
      <c r="K4742" s="1">
        <f>Sales[[#This Row],[Total Sales]]-Sales[[#This Row],[Cost price]]</f>
        <v>1254.33</v>
      </c>
      <c r="L4742" s="1" t="str">
        <f>TEXT(Sales[[#This Row],[Date and Time]],"dddd")</f>
        <v>Tuesday</v>
      </c>
      <c r="M4742" s="1" t="str">
        <f>TEXT(Sales[[#This Row],[Date and Time]],"mm")</f>
        <v>06</v>
      </c>
      <c r="N4742" s="10" t="str">
        <f>TEXT(Sales[[#This Row],[Date and Time]],"mmmm")</f>
        <v>June</v>
      </c>
    </row>
    <row r="4743" spans="1:14" x14ac:dyDescent="0.3">
      <c r="A4743" s="1" t="s">
        <v>8211</v>
      </c>
      <c r="B4743" s="2">
        <v>45487.812997685185</v>
      </c>
      <c r="C4743" s="1" t="s">
        <v>3348</v>
      </c>
      <c r="D4743" s="1" t="s">
        <v>404</v>
      </c>
      <c r="E4743" s="1" t="s">
        <v>3461</v>
      </c>
      <c r="F4743" s="1" t="s">
        <v>3472</v>
      </c>
      <c r="G4743" s="1">
        <v>542.77</v>
      </c>
      <c r="H4743" s="1">
        <v>4</v>
      </c>
      <c r="I4743" s="1">
        <f>Sales[[#This Row],[Selling Price]]*H4743</f>
        <v>2171.08</v>
      </c>
      <c r="J4743" s="1">
        <f>VLOOKUP(Sales[[#This Row],[Product ID]],Products[],4,0)</f>
        <v>307.60000000000002</v>
      </c>
      <c r="K4743" s="1">
        <f>Sales[[#This Row],[Total Sales]]-Sales[[#This Row],[Cost price]]</f>
        <v>1863.48</v>
      </c>
      <c r="L4743" s="1" t="str">
        <f>TEXT(Sales[[#This Row],[Date and Time]],"dddd")</f>
        <v>Sunday</v>
      </c>
      <c r="M4743" s="1" t="str">
        <f>TEXT(Sales[[#This Row],[Date and Time]],"mm")</f>
        <v>07</v>
      </c>
      <c r="N4743" s="10" t="str">
        <f>TEXT(Sales[[#This Row],[Date and Time]],"mmmm")</f>
        <v>July</v>
      </c>
    </row>
    <row r="4744" spans="1:14" x14ac:dyDescent="0.3">
      <c r="A4744" s="1" t="s">
        <v>8212</v>
      </c>
      <c r="B4744" s="2">
        <v>45408.497476851851</v>
      </c>
      <c r="C4744" s="1" t="s">
        <v>3364</v>
      </c>
      <c r="D4744" s="1" t="s">
        <v>1590</v>
      </c>
      <c r="E4744" s="1" t="s">
        <v>3479</v>
      </c>
      <c r="F4744" s="1" t="s">
        <v>3476</v>
      </c>
      <c r="G4744" s="1">
        <v>1229.55</v>
      </c>
      <c r="H4744" s="1">
        <v>8</v>
      </c>
      <c r="I4744" s="1">
        <f>Sales[[#This Row],[Selling Price]]*H4744</f>
        <v>9836.4</v>
      </c>
      <c r="J4744" s="1">
        <f>VLOOKUP(Sales[[#This Row],[Product ID]],Products[],4,0)</f>
        <v>771.88</v>
      </c>
      <c r="K4744" s="1">
        <f>Sales[[#This Row],[Total Sales]]-Sales[[#This Row],[Cost price]]</f>
        <v>9064.52</v>
      </c>
      <c r="L4744" s="1" t="str">
        <f>TEXT(Sales[[#This Row],[Date and Time]],"dddd")</f>
        <v>Friday</v>
      </c>
      <c r="M4744" s="1" t="str">
        <f>TEXT(Sales[[#This Row],[Date and Time]],"mm")</f>
        <v>04</v>
      </c>
      <c r="N4744" s="10" t="str">
        <f>TEXT(Sales[[#This Row],[Date and Time]],"mmmm")</f>
        <v>April</v>
      </c>
    </row>
    <row r="4745" spans="1:14" x14ac:dyDescent="0.3">
      <c r="A4745" s="1" t="s">
        <v>8213</v>
      </c>
      <c r="B4745" s="2">
        <v>45364.453657407408</v>
      </c>
      <c r="C4745" s="1" t="s">
        <v>3340</v>
      </c>
      <c r="D4745" s="1" t="s">
        <v>2662</v>
      </c>
      <c r="E4745" s="1" t="s">
        <v>3461</v>
      </c>
      <c r="F4745" s="1" t="s">
        <v>3462</v>
      </c>
      <c r="G4745" s="1">
        <v>859.83</v>
      </c>
      <c r="H4745" s="1">
        <v>9</v>
      </c>
      <c r="I4745" s="1">
        <f>Sales[[#This Row],[Selling Price]]*H4745</f>
        <v>7738.47</v>
      </c>
      <c r="J4745" s="1">
        <f>VLOOKUP(Sales[[#This Row],[Product ID]],Products[],4,0)</f>
        <v>834.4</v>
      </c>
      <c r="K4745" s="1">
        <f>Sales[[#This Row],[Total Sales]]-Sales[[#This Row],[Cost price]]</f>
        <v>6904.0700000000006</v>
      </c>
      <c r="L4745" s="1" t="str">
        <f>TEXT(Sales[[#This Row],[Date and Time]],"dddd")</f>
        <v>Wednesday</v>
      </c>
      <c r="M4745" s="1" t="str">
        <f>TEXT(Sales[[#This Row],[Date and Time]],"mm")</f>
        <v>03</v>
      </c>
      <c r="N4745" s="10" t="str">
        <f>TEXT(Sales[[#This Row],[Date and Time]],"mmmm")</f>
        <v>March</v>
      </c>
    </row>
    <row r="4746" spans="1:14" x14ac:dyDescent="0.3">
      <c r="A4746" s="1" t="s">
        <v>8214</v>
      </c>
      <c r="B4746" s="2">
        <v>45374.053541666668</v>
      </c>
      <c r="C4746" s="1" t="s">
        <v>3324</v>
      </c>
      <c r="D4746" s="1" t="s">
        <v>302</v>
      </c>
      <c r="E4746" s="1" t="s">
        <v>3466</v>
      </c>
      <c r="F4746" s="1" t="s">
        <v>3469</v>
      </c>
      <c r="G4746" s="1">
        <v>1775</v>
      </c>
      <c r="H4746" s="1">
        <v>10</v>
      </c>
      <c r="I4746" s="1">
        <f>Sales[[#This Row],[Selling Price]]*H4746</f>
        <v>17750</v>
      </c>
      <c r="J4746" s="1">
        <f>VLOOKUP(Sales[[#This Row],[Product ID]],Products[],4,0)</f>
        <v>427.85</v>
      </c>
      <c r="K4746" s="1">
        <f>Sales[[#This Row],[Total Sales]]-Sales[[#This Row],[Cost price]]</f>
        <v>17322.150000000001</v>
      </c>
      <c r="L4746" s="1" t="str">
        <f>TEXT(Sales[[#This Row],[Date and Time]],"dddd")</f>
        <v>Saturday</v>
      </c>
      <c r="M4746" s="1" t="str">
        <f>TEXT(Sales[[#This Row],[Date and Time]],"mm")</f>
        <v>03</v>
      </c>
      <c r="N4746" s="10" t="str">
        <f>TEXT(Sales[[#This Row],[Date and Time]],"mmmm")</f>
        <v>March</v>
      </c>
    </row>
    <row r="4747" spans="1:14" x14ac:dyDescent="0.3">
      <c r="A4747" s="1" t="s">
        <v>8215</v>
      </c>
      <c r="B4747" s="2">
        <v>45346.984513888892</v>
      </c>
      <c r="C4747" s="1" t="s">
        <v>3424</v>
      </c>
      <c r="D4747" s="1" t="s">
        <v>855</v>
      </c>
      <c r="E4747" s="1" t="s">
        <v>3466</v>
      </c>
      <c r="F4747" s="1" t="s">
        <v>3472</v>
      </c>
      <c r="G4747" s="1">
        <v>689.03</v>
      </c>
      <c r="H4747" s="1">
        <v>4</v>
      </c>
      <c r="I4747" s="1">
        <f>Sales[[#This Row],[Selling Price]]*H4747</f>
        <v>2756.12</v>
      </c>
      <c r="J4747" s="1">
        <f>VLOOKUP(Sales[[#This Row],[Product ID]],Products[],4,0)</f>
        <v>485.76</v>
      </c>
      <c r="K4747" s="1">
        <f>Sales[[#This Row],[Total Sales]]-Sales[[#This Row],[Cost price]]</f>
        <v>2270.3599999999997</v>
      </c>
      <c r="L4747" s="1" t="str">
        <f>TEXT(Sales[[#This Row],[Date and Time]],"dddd")</f>
        <v>Saturday</v>
      </c>
      <c r="M4747" s="1" t="str">
        <f>TEXT(Sales[[#This Row],[Date and Time]],"mm")</f>
        <v>02</v>
      </c>
      <c r="N4747" s="10" t="str">
        <f>TEXT(Sales[[#This Row],[Date and Time]],"mmmm")</f>
        <v>February</v>
      </c>
    </row>
    <row r="4748" spans="1:14" x14ac:dyDescent="0.3">
      <c r="A4748" s="1" t="s">
        <v>8216</v>
      </c>
      <c r="B4748" s="2">
        <v>45510.80431712963</v>
      </c>
      <c r="C4748" s="1" t="s">
        <v>3452</v>
      </c>
      <c r="D4748" s="1" t="s">
        <v>2999</v>
      </c>
      <c r="E4748" s="1" t="s">
        <v>3461</v>
      </c>
      <c r="F4748" s="1" t="s">
        <v>3462</v>
      </c>
      <c r="G4748" s="1">
        <v>1856.68</v>
      </c>
      <c r="H4748" s="1">
        <v>5</v>
      </c>
      <c r="I4748" s="1">
        <f>Sales[[#This Row],[Selling Price]]*H4748</f>
        <v>9283.4</v>
      </c>
      <c r="J4748" s="1">
        <f>VLOOKUP(Sales[[#This Row],[Product ID]],Products[],4,0)</f>
        <v>907.07</v>
      </c>
      <c r="K4748" s="1">
        <f>Sales[[#This Row],[Total Sales]]-Sales[[#This Row],[Cost price]]</f>
        <v>8376.33</v>
      </c>
      <c r="L4748" s="1" t="str">
        <f>TEXT(Sales[[#This Row],[Date and Time]],"dddd")</f>
        <v>Tuesday</v>
      </c>
      <c r="M4748" s="1" t="str">
        <f>TEXT(Sales[[#This Row],[Date and Time]],"mm")</f>
        <v>08</v>
      </c>
      <c r="N4748" s="10" t="str">
        <f>TEXT(Sales[[#This Row],[Date and Time]],"mmmm")</f>
        <v>August</v>
      </c>
    </row>
    <row r="4749" spans="1:14" x14ac:dyDescent="0.3">
      <c r="A4749" s="1" t="s">
        <v>8217</v>
      </c>
      <c r="B4749" s="2">
        <v>45407.924317129633</v>
      </c>
      <c r="C4749" s="1" t="s">
        <v>3392</v>
      </c>
      <c r="D4749" s="1" t="s">
        <v>3048</v>
      </c>
      <c r="E4749" s="1" t="s">
        <v>3466</v>
      </c>
      <c r="F4749" s="1" t="s">
        <v>3472</v>
      </c>
      <c r="G4749" s="1">
        <v>1531.4</v>
      </c>
      <c r="H4749" s="1">
        <v>8</v>
      </c>
      <c r="I4749" s="1">
        <f>Sales[[#This Row],[Selling Price]]*H4749</f>
        <v>12251.2</v>
      </c>
      <c r="J4749" s="1">
        <f>VLOOKUP(Sales[[#This Row],[Product ID]],Products[],4,0)</f>
        <v>699.64</v>
      </c>
      <c r="K4749" s="1">
        <f>Sales[[#This Row],[Total Sales]]-Sales[[#This Row],[Cost price]]</f>
        <v>11551.560000000001</v>
      </c>
      <c r="L4749" s="1" t="str">
        <f>TEXT(Sales[[#This Row],[Date and Time]],"dddd")</f>
        <v>Thursday</v>
      </c>
      <c r="M4749" s="1" t="str">
        <f>TEXT(Sales[[#This Row],[Date and Time]],"mm")</f>
        <v>04</v>
      </c>
      <c r="N4749" s="10" t="str">
        <f>TEXT(Sales[[#This Row],[Date and Time]],"mmmm")</f>
        <v>April</v>
      </c>
    </row>
    <row r="4750" spans="1:14" x14ac:dyDescent="0.3">
      <c r="A4750" s="1" t="s">
        <v>8218</v>
      </c>
      <c r="B4750" s="2">
        <v>45374.749988425923</v>
      </c>
      <c r="C4750" s="1" t="s">
        <v>3370</v>
      </c>
      <c r="D4750" s="1" t="s">
        <v>1831</v>
      </c>
      <c r="E4750" s="1" t="s">
        <v>3471</v>
      </c>
      <c r="F4750" s="1" t="s">
        <v>3462</v>
      </c>
      <c r="G4750" s="1">
        <v>1923.75</v>
      </c>
      <c r="H4750" s="1">
        <v>4</v>
      </c>
      <c r="I4750" s="1">
        <f>Sales[[#This Row],[Selling Price]]*H4750</f>
        <v>7695</v>
      </c>
      <c r="J4750" s="1">
        <f>VLOOKUP(Sales[[#This Row],[Product ID]],Products[],4,0)</f>
        <v>621.46</v>
      </c>
      <c r="K4750" s="1">
        <f>Sales[[#This Row],[Total Sales]]-Sales[[#This Row],[Cost price]]</f>
        <v>7073.54</v>
      </c>
      <c r="L4750" s="1" t="str">
        <f>TEXT(Sales[[#This Row],[Date and Time]],"dddd")</f>
        <v>Saturday</v>
      </c>
      <c r="M4750" s="1" t="str">
        <f>TEXT(Sales[[#This Row],[Date and Time]],"mm")</f>
        <v>03</v>
      </c>
      <c r="N4750" s="10" t="str">
        <f>TEXT(Sales[[#This Row],[Date and Time]],"mmmm")</f>
        <v>March</v>
      </c>
    </row>
    <row r="4751" spans="1:14" x14ac:dyDescent="0.3">
      <c r="A4751" s="1" t="s">
        <v>8219</v>
      </c>
      <c r="B4751" s="2">
        <v>45487.739293981482</v>
      </c>
      <c r="C4751" s="1" t="s">
        <v>3340</v>
      </c>
      <c r="D4751" s="1" t="s">
        <v>921</v>
      </c>
      <c r="E4751" s="1" t="s">
        <v>3466</v>
      </c>
      <c r="F4751" s="1" t="s">
        <v>3462</v>
      </c>
      <c r="G4751" s="1">
        <v>1140.82</v>
      </c>
      <c r="H4751" s="1">
        <v>8</v>
      </c>
      <c r="I4751" s="1">
        <f>Sales[[#This Row],[Selling Price]]*H4751</f>
        <v>9126.56</v>
      </c>
      <c r="J4751" s="1">
        <f>VLOOKUP(Sales[[#This Row],[Product ID]],Products[],4,0)</f>
        <v>834.4</v>
      </c>
      <c r="K4751" s="1">
        <f>Sales[[#This Row],[Total Sales]]-Sales[[#This Row],[Cost price]]</f>
        <v>8292.16</v>
      </c>
      <c r="L4751" s="1" t="str">
        <f>TEXT(Sales[[#This Row],[Date and Time]],"dddd")</f>
        <v>Sunday</v>
      </c>
      <c r="M4751" s="1" t="str">
        <f>TEXT(Sales[[#This Row],[Date and Time]],"mm")</f>
        <v>07</v>
      </c>
      <c r="N4751" s="10" t="str">
        <f>TEXT(Sales[[#This Row],[Date and Time]],"mmmm")</f>
        <v>July</v>
      </c>
    </row>
    <row r="4752" spans="1:14" x14ac:dyDescent="0.3">
      <c r="A4752" s="1" t="s">
        <v>8220</v>
      </c>
      <c r="B4752" s="2">
        <v>45573.043402777781</v>
      </c>
      <c r="C4752" s="1" t="s">
        <v>3314</v>
      </c>
      <c r="D4752" s="1" t="s">
        <v>1701</v>
      </c>
      <c r="E4752" s="1" t="s">
        <v>3479</v>
      </c>
      <c r="F4752" s="1" t="s">
        <v>3472</v>
      </c>
      <c r="G4752" s="1">
        <v>867.51</v>
      </c>
      <c r="H4752" s="1">
        <v>5</v>
      </c>
      <c r="I4752" s="1">
        <f>Sales[[#This Row],[Selling Price]]*H4752</f>
        <v>4337.55</v>
      </c>
      <c r="J4752" s="1">
        <f>VLOOKUP(Sales[[#This Row],[Product ID]],Products[],4,0)</f>
        <v>925.53</v>
      </c>
      <c r="K4752" s="1">
        <f>Sales[[#This Row],[Total Sales]]-Sales[[#This Row],[Cost price]]</f>
        <v>3412.0200000000004</v>
      </c>
      <c r="L4752" s="1" t="str">
        <f>TEXT(Sales[[#This Row],[Date and Time]],"dddd")</f>
        <v>Tuesday</v>
      </c>
      <c r="M4752" s="1" t="str">
        <f>TEXT(Sales[[#This Row],[Date and Time]],"mm")</f>
        <v>10</v>
      </c>
      <c r="N4752" s="10" t="str">
        <f>TEXT(Sales[[#This Row],[Date and Time]],"mmmm")</f>
        <v>October</v>
      </c>
    </row>
    <row r="4753" spans="1:14" x14ac:dyDescent="0.3">
      <c r="A4753" s="1" t="s">
        <v>8221</v>
      </c>
      <c r="B4753" s="2">
        <v>45345.108912037038</v>
      </c>
      <c r="C4753" s="1" t="s">
        <v>3384</v>
      </c>
      <c r="D4753" s="1" t="s">
        <v>1714</v>
      </c>
      <c r="E4753" s="1" t="s">
        <v>3466</v>
      </c>
      <c r="F4753" s="1" t="s">
        <v>3472</v>
      </c>
      <c r="G4753" s="1">
        <v>1569.36</v>
      </c>
      <c r="H4753" s="1">
        <v>9</v>
      </c>
      <c r="I4753" s="1">
        <f>Sales[[#This Row],[Selling Price]]*H4753</f>
        <v>14124.24</v>
      </c>
      <c r="J4753" s="1">
        <f>VLOOKUP(Sales[[#This Row],[Product ID]],Products[],4,0)</f>
        <v>694.54</v>
      </c>
      <c r="K4753" s="1">
        <f>Sales[[#This Row],[Total Sales]]-Sales[[#This Row],[Cost price]]</f>
        <v>13429.7</v>
      </c>
      <c r="L4753" s="1" t="str">
        <f>TEXT(Sales[[#This Row],[Date and Time]],"dddd")</f>
        <v>Friday</v>
      </c>
      <c r="M4753" s="1" t="str">
        <f>TEXT(Sales[[#This Row],[Date and Time]],"mm")</f>
        <v>02</v>
      </c>
      <c r="N4753" s="10" t="str">
        <f>TEXT(Sales[[#This Row],[Date and Time]],"mmmm")</f>
        <v>February</v>
      </c>
    </row>
    <row r="4754" spans="1:14" x14ac:dyDescent="0.3">
      <c r="A4754" s="1" t="s">
        <v>8222</v>
      </c>
      <c r="B4754" s="2">
        <v>45383.07</v>
      </c>
      <c r="C4754" s="1" t="s">
        <v>3453</v>
      </c>
      <c r="D4754" s="1" t="s">
        <v>2141</v>
      </c>
      <c r="E4754" s="1" t="s">
        <v>3466</v>
      </c>
      <c r="F4754" s="1" t="s">
        <v>3467</v>
      </c>
      <c r="G4754" s="1">
        <v>1936.25</v>
      </c>
      <c r="H4754" s="1">
        <v>9</v>
      </c>
      <c r="I4754" s="1">
        <f>Sales[[#This Row],[Selling Price]]*H4754</f>
        <v>17426.25</v>
      </c>
      <c r="J4754" s="1">
        <f>VLOOKUP(Sales[[#This Row],[Product ID]],Products[],4,0)</f>
        <v>606.07000000000005</v>
      </c>
      <c r="K4754" s="1">
        <f>Sales[[#This Row],[Total Sales]]-Sales[[#This Row],[Cost price]]</f>
        <v>16820.18</v>
      </c>
      <c r="L4754" s="1" t="str">
        <f>TEXT(Sales[[#This Row],[Date and Time]],"dddd")</f>
        <v>Monday</v>
      </c>
      <c r="M4754" s="1" t="str">
        <f>TEXT(Sales[[#This Row],[Date and Time]],"mm")</f>
        <v>04</v>
      </c>
      <c r="N4754" s="10" t="str">
        <f>TEXT(Sales[[#This Row],[Date and Time]],"mmmm")</f>
        <v>April</v>
      </c>
    </row>
    <row r="4755" spans="1:14" x14ac:dyDescent="0.3">
      <c r="A4755" s="1" t="s">
        <v>8223</v>
      </c>
      <c r="B4755" s="2">
        <v>45400.372488425928</v>
      </c>
      <c r="C4755" s="1" t="s">
        <v>3323</v>
      </c>
      <c r="D4755" s="1" t="s">
        <v>86</v>
      </c>
      <c r="E4755" s="1" t="s">
        <v>3471</v>
      </c>
      <c r="F4755" s="1" t="s">
        <v>3472</v>
      </c>
      <c r="G4755" s="1">
        <v>715.68</v>
      </c>
      <c r="H4755" s="1">
        <v>10</v>
      </c>
      <c r="I4755" s="1">
        <f>Sales[[#This Row],[Selling Price]]*H4755</f>
        <v>7156.7999999999993</v>
      </c>
      <c r="J4755" s="1">
        <f>VLOOKUP(Sales[[#This Row],[Product ID]],Products[],4,0)</f>
        <v>942.34</v>
      </c>
      <c r="K4755" s="1">
        <f>Sales[[#This Row],[Total Sales]]-Sales[[#This Row],[Cost price]]</f>
        <v>6214.4599999999991</v>
      </c>
      <c r="L4755" s="1" t="str">
        <f>TEXT(Sales[[#This Row],[Date and Time]],"dddd")</f>
        <v>Thursday</v>
      </c>
      <c r="M4755" s="1" t="str">
        <f>TEXT(Sales[[#This Row],[Date and Time]],"mm")</f>
        <v>04</v>
      </c>
      <c r="N4755" s="10" t="str">
        <f>TEXT(Sales[[#This Row],[Date and Time]],"mmmm")</f>
        <v>April</v>
      </c>
    </row>
    <row r="4756" spans="1:14" x14ac:dyDescent="0.3">
      <c r="A4756" s="1" t="s">
        <v>8224</v>
      </c>
      <c r="B4756" s="2">
        <v>45563.477083333331</v>
      </c>
      <c r="C4756" s="1" t="s">
        <v>3407</v>
      </c>
      <c r="D4756" s="1" t="s">
        <v>341</v>
      </c>
      <c r="E4756" s="1" t="s">
        <v>3479</v>
      </c>
      <c r="F4756" s="1" t="s">
        <v>3462</v>
      </c>
      <c r="G4756" s="1">
        <v>1574.73</v>
      </c>
      <c r="H4756" s="1">
        <v>4</v>
      </c>
      <c r="I4756" s="1">
        <f>Sales[[#This Row],[Selling Price]]*H4756</f>
        <v>6298.92</v>
      </c>
      <c r="J4756" s="1">
        <f>VLOOKUP(Sales[[#This Row],[Product ID]],Products[],4,0)</f>
        <v>37.53</v>
      </c>
      <c r="K4756" s="1">
        <f>Sales[[#This Row],[Total Sales]]-Sales[[#This Row],[Cost price]]</f>
        <v>6261.39</v>
      </c>
      <c r="L4756" s="1" t="str">
        <f>TEXT(Sales[[#This Row],[Date and Time]],"dddd")</f>
        <v>Saturday</v>
      </c>
      <c r="M4756" s="1" t="str">
        <f>TEXT(Sales[[#This Row],[Date and Time]],"mm")</f>
        <v>09</v>
      </c>
      <c r="N4756" s="10" t="str">
        <f>TEXT(Sales[[#This Row],[Date and Time]],"mmmm")</f>
        <v>September</v>
      </c>
    </row>
    <row r="4757" spans="1:14" x14ac:dyDescent="0.3">
      <c r="A4757" s="1" t="s">
        <v>8225</v>
      </c>
      <c r="B4757" s="2">
        <v>45455.840960648151</v>
      </c>
      <c r="C4757" s="1" t="s">
        <v>3318</v>
      </c>
      <c r="D4757" s="1" t="s">
        <v>3139</v>
      </c>
      <c r="E4757" s="1" t="s">
        <v>3479</v>
      </c>
      <c r="F4757" s="1" t="s">
        <v>3462</v>
      </c>
      <c r="G4757" s="1">
        <v>1958.8</v>
      </c>
      <c r="H4757" s="1">
        <v>10</v>
      </c>
      <c r="I4757" s="1">
        <f>Sales[[#This Row],[Selling Price]]*H4757</f>
        <v>19588</v>
      </c>
      <c r="J4757" s="1">
        <f>VLOOKUP(Sales[[#This Row],[Product ID]],Products[],4,0)</f>
        <v>69.03</v>
      </c>
      <c r="K4757" s="1">
        <f>Sales[[#This Row],[Total Sales]]-Sales[[#This Row],[Cost price]]</f>
        <v>19518.97</v>
      </c>
      <c r="L4757" s="1" t="str">
        <f>TEXT(Sales[[#This Row],[Date and Time]],"dddd")</f>
        <v>Wednesday</v>
      </c>
      <c r="M4757" s="1" t="str">
        <f>TEXT(Sales[[#This Row],[Date and Time]],"mm")</f>
        <v>06</v>
      </c>
      <c r="N4757" s="10" t="str">
        <f>TEXT(Sales[[#This Row],[Date and Time]],"mmmm")</f>
        <v>June</v>
      </c>
    </row>
    <row r="4758" spans="1:14" x14ac:dyDescent="0.3">
      <c r="A4758" s="1" t="s">
        <v>8226</v>
      </c>
      <c r="B4758" s="2">
        <v>45364.63077546296</v>
      </c>
      <c r="C4758" s="1" t="s">
        <v>3451</v>
      </c>
      <c r="D4758" s="1" t="s">
        <v>2678</v>
      </c>
      <c r="E4758" s="1" t="s">
        <v>3471</v>
      </c>
      <c r="F4758" s="1" t="s">
        <v>3469</v>
      </c>
      <c r="G4758" s="1">
        <v>1999.16</v>
      </c>
      <c r="H4758" s="1">
        <v>2</v>
      </c>
      <c r="I4758" s="1">
        <f>Sales[[#This Row],[Selling Price]]*H4758</f>
        <v>3998.32</v>
      </c>
      <c r="J4758" s="1">
        <f>VLOOKUP(Sales[[#This Row],[Product ID]],Products[],4,0)</f>
        <v>565.99</v>
      </c>
      <c r="K4758" s="1">
        <f>Sales[[#This Row],[Total Sales]]-Sales[[#This Row],[Cost price]]</f>
        <v>3432.33</v>
      </c>
      <c r="L4758" s="1" t="str">
        <f>TEXT(Sales[[#This Row],[Date and Time]],"dddd")</f>
        <v>Wednesday</v>
      </c>
      <c r="M4758" s="1" t="str">
        <f>TEXT(Sales[[#This Row],[Date and Time]],"mm")</f>
        <v>03</v>
      </c>
      <c r="N4758" s="10" t="str">
        <f>TEXT(Sales[[#This Row],[Date and Time]],"mmmm")</f>
        <v>March</v>
      </c>
    </row>
    <row r="4759" spans="1:14" x14ac:dyDescent="0.3">
      <c r="A4759" s="1" t="s">
        <v>8227</v>
      </c>
      <c r="B4759" s="2">
        <v>45461.182164351849</v>
      </c>
      <c r="C4759" s="1" t="s">
        <v>3399</v>
      </c>
      <c r="D4759" s="1" t="s">
        <v>2255</v>
      </c>
      <c r="E4759" s="1" t="s">
        <v>3466</v>
      </c>
      <c r="F4759" s="1" t="s">
        <v>3467</v>
      </c>
      <c r="G4759" s="1">
        <v>676.67</v>
      </c>
      <c r="H4759" s="1">
        <v>9</v>
      </c>
      <c r="I4759" s="1">
        <f>Sales[[#This Row],[Selling Price]]*H4759</f>
        <v>6090.03</v>
      </c>
      <c r="J4759" s="1">
        <f>VLOOKUP(Sales[[#This Row],[Product ID]],Products[],4,0)</f>
        <v>687.22</v>
      </c>
      <c r="K4759" s="1">
        <f>Sales[[#This Row],[Total Sales]]-Sales[[#This Row],[Cost price]]</f>
        <v>5402.8099999999995</v>
      </c>
      <c r="L4759" s="1" t="str">
        <f>TEXT(Sales[[#This Row],[Date and Time]],"dddd")</f>
        <v>Tuesday</v>
      </c>
      <c r="M4759" s="1" t="str">
        <f>TEXT(Sales[[#This Row],[Date and Time]],"mm")</f>
        <v>06</v>
      </c>
      <c r="N4759" s="10" t="str">
        <f>TEXT(Sales[[#This Row],[Date and Time]],"mmmm")</f>
        <v>June</v>
      </c>
    </row>
    <row r="4760" spans="1:14" x14ac:dyDescent="0.3">
      <c r="A4760" s="1" t="s">
        <v>8228</v>
      </c>
      <c r="B4760" s="2">
        <v>45292.073530092595</v>
      </c>
      <c r="C4760" s="1" t="s">
        <v>3353</v>
      </c>
      <c r="D4760" s="1" t="s">
        <v>1275</v>
      </c>
      <c r="E4760" s="1" t="s">
        <v>3461</v>
      </c>
      <c r="F4760" s="1" t="s">
        <v>3469</v>
      </c>
      <c r="G4760" s="1">
        <v>201.84</v>
      </c>
      <c r="H4760" s="1">
        <v>8</v>
      </c>
      <c r="I4760" s="1">
        <f>Sales[[#This Row],[Selling Price]]*H4760</f>
        <v>1614.72</v>
      </c>
      <c r="J4760" s="1">
        <f>VLOOKUP(Sales[[#This Row],[Product ID]],Products[],4,0)</f>
        <v>978.72</v>
      </c>
      <c r="K4760" s="1">
        <f>Sales[[#This Row],[Total Sales]]-Sales[[#This Row],[Cost price]]</f>
        <v>636</v>
      </c>
      <c r="L4760" s="1" t="str">
        <f>TEXT(Sales[[#This Row],[Date and Time]],"dddd")</f>
        <v>Monday</v>
      </c>
      <c r="M4760" s="1" t="str">
        <f>TEXT(Sales[[#This Row],[Date and Time]],"mm")</f>
        <v>01</v>
      </c>
      <c r="N4760" s="10" t="str">
        <f>TEXT(Sales[[#This Row],[Date and Time]],"mmmm")</f>
        <v>January</v>
      </c>
    </row>
    <row r="4761" spans="1:14" x14ac:dyDescent="0.3">
      <c r="A4761" s="1" t="s">
        <v>8229</v>
      </c>
      <c r="B4761" s="2">
        <v>45529.053969907407</v>
      </c>
      <c r="C4761" s="1" t="s">
        <v>3237</v>
      </c>
      <c r="D4761" s="1" t="s">
        <v>2276</v>
      </c>
      <c r="E4761" s="1" t="s">
        <v>3471</v>
      </c>
      <c r="F4761" s="1" t="s">
        <v>3472</v>
      </c>
      <c r="G4761" s="1">
        <v>55.86</v>
      </c>
      <c r="H4761" s="1">
        <v>2</v>
      </c>
      <c r="I4761" s="1">
        <f>Sales[[#This Row],[Selling Price]]*H4761</f>
        <v>111.72</v>
      </c>
      <c r="J4761" s="1">
        <f>VLOOKUP(Sales[[#This Row],[Product ID]],Products[],4,0)</f>
        <v>481</v>
      </c>
      <c r="K4761" s="1">
        <f>Sales[[#This Row],[Total Sales]]-Sales[[#This Row],[Cost price]]</f>
        <v>-369.28</v>
      </c>
      <c r="L4761" s="1" t="str">
        <f>TEXT(Sales[[#This Row],[Date and Time]],"dddd")</f>
        <v>Sunday</v>
      </c>
      <c r="M4761" s="1" t="str">
        <f>TEXT(Sales[[#This Row],[Date and Time]],"mm")</f>
        <v>08</v>
      </c>
      <c r="N4761" s="10" t="str">
        <f>TEXT(Sales[[#This Row],[Date and Time]],"mmmm")</f>
        <v>August</v>
      </c>
    </row>
    <row r="4762" spans="1:14" x14ac:dyDescent="0.3">
      <c r="A4762" s="1" t="s">
        <v>8230</v>
      </c>
      <c r="B4762" s="2">
        <v>45375.767083333332</v>
      </c>
      <c r="C4762" s="1" t="s">
        <v>3257</v>
      </c>
      <c r="D4762" s="1" t="s">
        <v>2733</v>
      </c>
      <c r="E4762" s="1" t="s">
        <v>3461</v>
      </c>
      <c r="F4762" s="1" t="s">
        <v>3462</v>
      </c>
      <c r="G4762" s="1">
        <v>639.64</v>
      </c>
      <c r="H4762" s="1">
        <v>3</v>
      </c>
      <c r="I4762" s="1">
        <f>Sales[[#This Row],[Selling Price]]*H4762</f>
        <v>1918.92</v>
      </c>
      <c r="J4762" s="1">
        <f>VLOOKUP(Sales[[#This Row],[Product ID]],Products[],4,0)</f>
        <v>288.51</v>
      </c>
      <c r="K4762" s="1">
        <f>Sales[[#This Row],[Total Sales]]-Sales[[#This Row],[Cost price]]</f>
        <v>1630.41</v>
      </c>
      <c r="L4762" s="1" t="str">
        <f>TEXT(Sales[[#This Row],[Date and Time]],"dddd")</f>
        <v>Sunday</v>
      </c>
      <c r="M4762" s="1" t="str">
        <f>TEXT(Sales[[#This Row],[Date and Time]],"mm")</f>
        <v>03</v>
      </c>
      <c r="N4762" s="10" t="str">
        <f>TEXT(Sales[[#This Row],[Date and Time]],"mmmm")</f>
        <v>March</v>
      </c>
    </row>
    <row r="4763" spans="1:14" x14ac:dyDescent="0.3">
      <c r="A4763" s="1" t="s">
        <v>8231</v>
      </c>
      <c r="B4763" s="2">
        <v>45606.805243055554</v>
      </c>
      <c r="C4763" s="1" t="s">
        <v>3348</v>
      </c>
      <c r="D4763" s="1" t="s">
        <v>3023</v>
      </c>
      <c r="E4763" s="1" t="s">
        <v>3466</v>
      </c>
      <c r="F4763" s="1" t="s">
        <v>3469</v>
      </c>
      <c r="G4763" s="1">
        <v>1436.41</v>
      </c>
      <c r="H4763" s="1">
        <v>4</v>
      </c>
      <c r="I4763" s="1">
        <f>Sales[[#This Row],[Selling Price]]*H4763</f>
        <v>5745.64</v>
      </c>
      <c r="J4763" s="1">
        <f>VLOOKUP(Sales[[#This Row],[Product ID]],Products[],4,0)</f>
        <v>307.60000000000002</v>
      </c>
      <c r="K4763" s="1">
        <f>Sales[[#This Row],[Total Sales]]-Sales[[#This Row],[Cost price]]</f>
        <v>5438.04</v>
      </c>
      <c r="L4763" s="1" t="str">
        <f>TEXT(Sales[[#This Row],[Date and Time]],"dddd")</f>
        <v>Sunday</v>
      </c>
      <c r="M4763" s="1" t="str">
        <f>TEXT(Sales[[#This Row],[Date and Time]],"mm")</f>
        <v>11</v>
      </c>
      <c r="N4763" s="10" t="str">
        <f>TEXT(Sales[[#This Row],[Date and Time]],"mmmm")</f>
        <v>November</v>
      </c>
    </row>
    <row r="4764" spans="1:14" x14ac:dyDescent="0.3">
      <c r="A4764" s="1" t="s">
        <v>8232</v>
      </c>
      <c r="B4764" s="2">
        <v>45362.673425925925</v>
      </c>
      <c r="C4764" s="1" t="s">
        <v>3324</v>
      </c>
      <c r="D4764" s="1" t="s">
        <v>1717</v>
      </c>
      <c r="E4764" s="1" t="s">
        <v>3464</v>
      </c>
      <c r="F4764" s="1" t="s">
        <v>3462</v>
      </c>
      <c r="G4764" s="1">
        <v>1332.67</v>
      </c>
      <c r="H4764" s="1">
        <v>8</v>
      </c>
      <c r="I4764" s="1">
        <f>Sales[[#This Row],[Selling Price]]*H4764</f>
        <v>10661.36</v>
      </c>
      <c r="J4764" s="1">
        <f>VLOOKUP(Sales[[#This Row],[Product ID]],Products[],4,0)</f>
        <v>427.85</v>
      </c>
      <c r="K4764" s="1">
        <f>Sales[[#This Row],[Total Sales]]-Sales[[#This Row],[Cost price]]</f>
        <v>10233.51</v>
      </c>
      <c r="L4764" s="1" t="str">
        <f>TEXT(Sales[[#This Row],[Date and Time]],"dddd")</f>
        <v>Monday</v>
      </c>
      <c r="M4764" s="1" t="str">
        <f>TEXT(Sales[[#This Row],[Date and Time]],"mm")</f>
        <v>03</v>
      </c>
      <c r="N4764" s="10" t="str">
        <f>TEXT(Sales[[#This Row],[Date and Time]],"mmmm")</f>
        <v>March</v>
      </c>
    </row>
    <row r="4765" spans="1:14" x14ac:dyDescent="0.3">
      <c r="A4765" s="1" t="s">
        <v>8233</v>
      </c>
      <c r="B4765" s="2">
        <v>45461.373171296298</v>
      </c>
      <c r="C4765" s="1" t="s">
        <v>3359</v>
      </c>
      <c r="D4765" s="1" t="s">
        <v>2283</v>
      </c>
      <c r="E4765" s="1" t="s">
        <v>3479</v>
      </c>
      <c r="F4765" s="1" t="s">
        <v>3467</v>
      </c>
      <c r="G4765" s="1">
        <v>229.97</v>
      </c>
      <c r="H4765" s="1">
        <v>1</v>
      </c>
      <c r="I4765" s="1">
        <f>Sales[[#This Row],[Selling Price]]*H4765</f>
        <v>229.97</v>
      </c>
      <c r="J4765" s="1">
        <f>VLOOKUP(Sales[[#This Row],[Product ID]],Products[],4,0)</f>
        <v>750.19</v>
      </c>
      <c r="K4765" s="1">
        <f>Sales[[#This Row],[Total Sales]]-Sales[[#This Row],[Cost price]]</f>
        <v>-520.22</v>
      </c>
      <c r="L4765" s="1" t="str">
        <f>TEXT(Sales[[#This Row],[Date and Time]],"dddd")</f>
        <v>Tuesday</v>
      </c>
      <c r="M4765" s="1" t="str">
        <f>TEXT(Sales[[#This Row],[Date and Time]],"mm")</f>
        <v>06</v>
      </c>
      <c r="N4765" s="10" t="str">
        <f>TEXT(Sales[[#This Row],[Date and Time]],"mmmm")</f>
        <v>June</v>
      </c>
    </row>
    <row r="4766" spans="1:14" x14ac:dyDescent="0.3">
      <c r="A4766" s="1" t="s">
        <v>8234</v>
      </c>
      <c r="B4766" s="2">
        <v>45434.082499999997</v>
      </c>
      <c r="C4766" s="1" t="s">
        <v>3408</v>
      </c>
      <c r="D4766" s="1" t="s">
        <v>1214</v>
      </c>
      <c r="E4766" s="1" t="s">
        <v>3471</v>
      </c>
      <c r="F4766" s="1" t="s">
        <v>3472</v>
      </c>
      <c r="G4766" s="1">
        <v>487.59</v>
      </c>
      <c r="H4766" s="1">
        <v>5</v>
      </c>
      <c r="I4766" s="1">
        <f>Sales[[#This Row],[Selling Price]]*H4766</f>
        <v>2437.9499999999998</v>
      </c>
      <c r="J4766" s="1">
        <f>VLOOKUP(Sales[[#This Row],[Product ID]],Products[],4,0)</f>
        <v>28.84</v>
      </c>
      <c r="K4766" s="1">
        <f>Sales[[#This Row],[Total Sales]]-Sales[[#This Row],[Cost price]]</f>
        <v>2409.1099999999997</v>
      </c>
      <c r="L4766" s="1" t="str">
        <f>TEXT(Sales[[#This Row],[Date and Time]],"dddd")</f>
        <v>Wednesday</v>
      </c>
      <c r="M4766" s="1" t="str">
        <f>TEXT(Sales[[#This Row],[Date and Time]],"mm")</f>
        <v>05</v>
      </c>
      <c r="N4766" s="10" t="str">
        <f>TEXT(Sales[[#This Row],[Date and Time]],"mmmm")</f>
        <v>May</v>
      </c>
    </row>
    <row r="4767" spans="1:14" x14ac:dyDescent="0.3">
      <c r="A4767" s="1" t="s">
        <v>8235</v>
      </c>
      <c r="B4767" s="2">
        <v>45408.597280092596</v>
      </c>
      <c r="C4767" s="1" t="s">
        <v>3447</v>
      </c>
      <c r="D4767" s="1" t="s">
        <v>438</v>
      </c>
      <c r="E4767" s="1" t="s">
        <v>3466</v>
      </c>
      <c r="F4767" s="1" t="s">
        <v>3467</v>
      </c>
      <c r="G4767" s="1">
        <v>1620.74</v>
      </c>
      <c r="H4767" s="1">
        <v>1</v>
      </c>
      <c r="I4767" s="1">
        <f>Sales[[#This Row],[Selling Price]]*H4767</f>
        <v>1620.74</v>
      </c>
      <c r="J4767" s="1">
        <f>VLOOKUP(Sales[[#This Row],[Product ID]],Products[],4,0)</f>
        <v>521.98</v>
      </c>
      <c r="K4767" s="1">
        <f>Sales[[#This Row],[Total Sales]]-Sales[[#This Row],[Cost price]]</f>
        <v>1098.76</v>
      </c>
      <c r="L4767" s="1" t="str">
        <f>TEXT(Sales[[#This Row],[Date and Time]],"dddd")</f>
        <v>Friday</v>
      </c>
      <c r="M4767" s="1" t="str">
        <f>TEXT(Sales[[#This Row],[Date and Time]],"mm")</f>
        <v>04</v>
      </c>
      <c r="N4767" s="10" t="str">
        <f>TEXT(Sales[[#This Row],[Date and Time]],"mmmm")</f>
        <v>April</v>
      </c>
    </row>
    <row r="4768" spans="1:14" x14ac:dyDescent="0.3">
      <c r="A4768" s="1" t="s">
        <v>8236</v>
      </c>
      <c r="B4768" s="2">
        <v>45401.9375</v>
      </c>
      <c r="C4768" s="1" t="s">
        <v>3304</v>
      </c>
      <c r="D4768" s="1" t="s">
        <v>2473</v>
      </c>
      <c r="E4768" s="1" t="s">
        <v>3461</v>
      </c>
      <c r="F4768" s="1" t="s">
        <v>3476</v>
      </c>
      <c r="G4768" s="1">
        <v>1863.5</v>
      </c>
      <c r="H4768" s="1">
        <v>6</v>
      </c>
      <c r="I4768" s="1">
        <f>Sales[[#This Row],[Selling Price]]*H4768</f>
        <v>11181</v>
      </c>
      <c r="J4768" s="1">
        <f>VLOOKUP(Sales[[#This Row],[Product ID]],Products[],4,0)</f>
        <v>17.89</v>
      </c>
      <c r="K4768" s="1">
        <f>Sales[[#This Row],[Total Sales]]-Sales[[#This Row],[Cost price]]</f>
        <v>11163.11</v>
      </c>
      <c r="L4768" s="1" t="str">
        <f>TEXT(Sales[[#This Row],[Date and Time]],"dddd")</f>
        <v>Friday</v>
      </c>
      <c r="M4768" s="1" t="str">
        <f>TEXT(Sales[[#This Row],[Date and Time]],"mm")</f>
        <v>04</v>
      </c>
      <c r="N4768" s="10" t="str">
        <f>TEXT(Sales[[#This Row],[Date and Time]],"mmmm")</f>
        <v>April</v>
      </c>
    </row>
    <row r="4769" spans="1:14" x14ac:dyDescent="0.3">
      <c r="A4769" s="1" t="s">
        <v>8237</v>
      </c>
      <c r="B4769" s="2">
        <v>45396.717129629629</v>
      </c>
      <c r="C4769" s="1" t="s">
        <v>3385</v>
      </c>
      <c r="D4769" s="1" t="s">
        <v>3158</v>
      </c>
      <c r="E4769" s="1" t="s">
        <v>3479</v>
      </c>
      <c r="F4769" s="1" t="s">
        <v>3469</v>
      </c>
      <c r="G4769" s="1">
        <v>273.83999999999997</v>
      </c>
      <c r="H4769" s="1">
        <v>5</v>
      </c>
      <c r="I4769" s="1">
        <f>Sales[[#This Row],[Selling Price]]*H4769</f>
        <v>1369.1999999999998</v>
      </c>
      <c r="J4769" s="1">
        <f>VLOOKUP(Sales[[#This Row],[Product ID]],Products[],4,0)</f>
        <v>28.1</v>
      </c>
      <c r="K4769" s="1">
        <f>Sales[[#This Row],[Total Sales]]-Sales[[#This Row],[Cost price]]</f>
        <v>1341.1</v>
      </c>
      <c r="L4769" s="1" t="str">
        <f>TEXT(Sales[[#This Row],[Date and Time]],"dddd")</f>
        <v>Sunday</v>
      </c>
      <c r="M4769" s="1" t="str">
        <f>TEXT(Sales[[#This Row],[Date and Time]],"mm")</f>
        <v>04</v>
      </c>
      <c r="N4769" s="10" t="str">
        <f>TEXT(Sales[[#This Row],[Date and Time]],"mmmm")</f>
        <v>April</v>
      </c>
    </row>
    <row r="4770" spans="1:14" x14ac:dyDescent="0.3">
      <c r="A4770" s="1" t="s">
        <v>8238</v>
      </c>
      <c r="B4770" s="2">
        <v>45580.722291666665</v>
      </c>
      <c r="C4770" s="1" t="s">
        <v>3283</v>
      </c>
      <c r="D4770" s="1" t="s">
        <v>1261</v>
      </c>
      <c r="E4770" s="1" t="s">
        <v>3466</v>
      </c>
      <c r="F4770" s="1" t="s">
        <v>3462</v>
      </c>
      <c r="G4770" s="1">
        <v>1284.6199999999999</v>
      </c>
      <c r="H4770" s="1">
        <v>9</v>
      </c>
      <c r="I4770" s="1">
        <f>Sales[[#This Row],[Selling Price]]*H4770</f>
        <v>11561.579999999998</v>
      </c>
      <c r="J4770" s="1">
        <f>VLOOKUP(Sales[[#This Row],[Product ID]],Products[],4,0)</f>
        <v>462.14</v>
      </c>
      <c r="K4770" s="1">
        <f>Sales[[#This Row],[Total Sales]]-Sales[[#This Row],[Cost price]]</f>
        <v>11099.439999999999</v>
      </c>
      <c r="L4770" s="1" t="str">
        <f>TEXT(Sales[[#This Row],[Date and Time]],"dddd")</f>
        <v>Tuesday</v>
      </c>
      <c r="M4770" s="1" t="str">
        <f>TEXT(Sales[[#This Row],[Date and Time]],"mm")</f>
        <v>10</v>
      </c>
      <c r="N4770" s="10" t="str">
        <f>TEXT(Sales[[#This Row],[Date and Time]],"mmmm")</f>
        <v>October</v>
      </c>
    </row>
    <row r="4771" spans="1:14" x14ac:dyDescent="0.3">
      <c r="A4771" s="1" t="s">
        <v>8239</v>
      </c>
      <c r="B4771" s="2">
        <v>45362.070949074077</v>
      </c>
      <c r="C4771" s="1" t="s">
        <v>3414</v>
      </c>
      <c r="D4771" s="1" t="s">
        <v>2684</v>
      </c>
      <c r="E4771" s="1" t="s">
        <v>3466</v>
      </c>
      <c r="F4771" s="1" t="s">
        <v>3472</v>
      </c>
      <c r="G4771" s="1">
        <v>1904.38</v>
      </c>
      <c r="H4771" s="1">
        <v>6</v>
      </c>
      <c r="I4771" s="1">
        <f>Sales[[#This Row],[Selling Price]]*H4771</f>
        <v>11426.28</v>
      </c>
      <c r="J4771" s="1">
        <f>VLOOKUP(Sales[[#This Row],[Product ID]],Products[],4,0)</f>
        <v>859.01</v>
      </c>
      <c r="K4771" s="1">
        <f>Sales[[#This Row],[Total Sales]]-Sales[[#This Row],[Cost price]]</f>
        <v>10567.27</v>
      </c>
      <c r="L4771" s="1" t="str">
        <f>TEXT(Sales[[#This Row],[Date and Time]],"dddd")</f>
        <v>Monday</v>
      </c>
      <c r="M4771" s="1" t="str">
        <f>TEXT(Sales[[#This Row],[Date and Time]],"mm")</f>
        <v>03</v>
      </c>
      <c r="N4771" s="10" t="str">
        <f>TEXT(Sales[[#This Row],[Date and Time]],"mmmm")</f>
        <v>March</v>
      </c>
    </row>
    <row r="4772" spans="1:14" x14ac:dyDescent="0.3">
      <c r="A4772" s="1" t="s">
        <v>8240</v>
      </c>
      <c r="B4772" s="2">
        <v>45601.759398148148</v>
      </c>
      <c r="C4772" s="1" t="s">
        <v>3311</v>
      </c>
      <c r="D4772" s="1" t="s">
        <v>2076</v>
      </c>
      <c r="E4772" s="1" t="s">
        <v>3466</v>
      </c>
      <c r="F4772" s="1" t="s">
        <v>3462</v>
      </c>
      <c r="G4772" s="1">
        <v>1188.8399999999999</v>
      </c>
      <c r="H4772" s="1">
        <v>1</v>
      </c>
      <c r="I4772" s="1">
        <f>Sales[[#This Row],[Selling Price]]*H4772</f>
        <v>1188.8399999999999</v>
      </c>
      <c r="J4772" s="1">
        <f>VLOOKUP(Sales[[#This Row],[Product ID]],Products[],4,0)</f>
        <v>961.88</v>
      </c>
      <c r="K4772" s="1">
        <f>Sales[[#This Row],[Total Sales]]-Sales[[#This Row],[Cost price]]</f>
        <v>226.95999999999992</v>
      </c>
      <c r="L4772" s="1" t="str">
        <f>TEXT(Sales[[#This Row],[Date and Time]],"dddd")</f>
        <v>Tuesday</v>
      </c>
      <c r="M4772" s="1" t="str">
        <f>TEXT(Sales[[#This Row],[Date and Time]],"mm")</f>
        <v>11</v>
      </c>
      <c r="N4772" s="10" t="str">
        <f>TEXT(Sales[[#This Row],[Date and Time]],"mmmm")</f>
        <v>November</v>
      </c>
    </row>
    <row r="4773" spans="1:14" x14ac:dyDescent="0.3">
      <c r="A4773" s="1" t="s">
        <v>8241</v>
      </c>
      <c r="B4773" s="2">
        <v>45323.403391203705</v>
      </c>
      <c r="C4773" s="1" t="s">
        <v>3360</v>
      </c>
      <c r="D4773" s="1" t="s">
        <v>966</v>
      </c>
      <c r="E4773" s="1" t="s">
        <v>3471</v>
      </c>
      <c r="F4773" s="1" t="s">
        <v>3469</v>
      </c>
      <c r="G4773" s="1">
        <v>292.33</v>
      </c>
      <c r="H4773" s="1">
        <v>3</v>
      </c>
      <c r="I4773" s="1">
        <f>Sales[[#This Row],[Selling Price]]*H4773</f>
        <v>876.99</v>
      </c>
      <c r="J4773" s="1">
        <f>VLOOKUP(Sales[[#This Row],[Product ID]],Products[],4,0)</f>
        <v>434.88</v>
      </c>
      <c r="K4773" s="1">
        <f>Sales[[#This Row],[Total Sales]]-Sales[[#This Row],[Cost price]]</f>
        <v>442.11</v>
      </c>
      <c r="L4773" s="1" t="str">
        <f>TEXT(Sales[[#This Row],[Date and Time]],"dddd")</f>
        <v>Thursday</v>
      </c>
      <c r="M4773" s="1" t="str">
        <f>TEXT(Sales[[#This Row],[Date and Time]],"mm")</f>
        <v>02</v>
      </c>
      <c r="N4773" s="10" t="str">
        <f>TEXT(Sales[[#This Row],[Date and Time]],"mmmm")</f>
        <v>February</v>
      </c>
    </row>
    <row r="4774" spans="1:14" x14ac:dyDescent="0.3">
      <c r="A4774" s="1" t="s">
        <v>8242</v>
      </c>
      <c r="B4774" s="2">
        <v>45570.572905092595</v>
      </c>
      <c r="C4774" s="1" t="s">
        <v>3249</v>
      </c>
      <c r="D4774" s="1" t="s">
        <v>1537</v>
      </c>
      <c r="E4774" s="1" t="s">
        <v>3471</v>
      </c>
      <c r="F4774" s="1" t="s">
        <v>3462</v>
      </c>
      <c r="G4774" s="1">
        <v>1919.85</v>
      </c>
      <c r="H4774" s="1">
        <v>5</v>
      </c>
      <c r="I4774" s="1">
        <f>Sales[[#This Row],[Selling Price]]*H4774</f>
        <v>9599.25</v>
      </c>
      <c r="J4774" s="1">
        <f>VLOOKUP(Sales[[#This Row],[Product ID]],Products[],4,0)</f>
        <v>866.87</v>
      </c>
      <c r="K4774" s="1">
        <f>Sales[[#This Row],[Total Sales]]-Sales[[#This Row],[Cost price]]</f>
        <v>8732.3799999999992</v>
      </c>
      <c r="L4774" s="1" t="str">
        <f>TEXT(Sales[[#This Row],[Date and Time]],"dddd")</f>
        <v>Saturday</v>
      </c>
      <c r="M4774" s="1" t="str">
        <f>TEXT(Sales[[#This Row],[Date and Time]],"mm")</f>
        <v>10</v>
      </c>
      <c r="N4774" s="10" t="str">
        <f>TEXT(Sales[[#This Row],[Date and Time]],"mmmm")</f>
        <v>October</v>
      </c>
    </row>
    <row r="4775" spans="1:14" x14ac:dyDescent="0.3">
      <c r="A4775" s="1" t="s">
        <v>8243</v>
      </c>
      <c r="B4775" s="2">
        <v>45385.421053240738</v>
      </c>
      <c r="C4775" s="1" t="s">
        <v>3337</v>
      </c>
      <c r="D4775" s="1" t="s">
        <v>555</v>
      </c>
      <c r="E4775" s="1" t="s">
        <v>3471</v>
      </c>
      <c r="F4775" s="1" t="s">
        <v>3472</v>
      </c>
      <c r="G4775" s="1">
        <v>1853.71</v>
      </c>
      <c r="H4775" s="1">
        <v>9</v>
      </c>
      <c r="I4775" s="1">
        <f>Sales[[#This Row],[Selling Price]]*H4775</f>
        <v>16683.39</v>
      </c>
      <c r="J4775" s="1">
        <f>VLOOKUP(Sales[[#This Row],[Product ID]],Products[],4,0)</f>
        <v>899.57</v>
      </c>
      <c r="K4775" s="1">
        <f>Sales[[#This Row],[Total Sales]]-Sales[[#This Row],[Cost price]]</f>
        <v>15783.82</v>
      </c>
      <c r="L4775" s="1" t="str">
        <f>TEXT(Sales[[#This Row],[Date and Time]],"dddd")</f>
        <v>Wednesday</v>
      </c>
      <c r="M4775" s="1" t="str">
        <f>TEXT(Sales[[#This Row],[Date and Time]],"mm")</f>
        <v>04</v>
      </c>
      <c r="N4775" s="10" t="str">
        <f>TEXT(Sales[[#This Row],[Date and Time]],"mmmm")</f>
        <v>April</v>
      </c>
    </row>
    <row r="4776" spans="1:14" x14ac:dyDescent="0.3">
      <c r="A4776" s="1" t="s">
        <v>8244</v>
      </c>
      <c r="B4776" s="2">
        <v>45560.666898148149</v>
      </c>
      <c r="C4776" s="1" t="s">
        <v>3239</v>
      </c>
      <c r="D4776" s="1" t="s">
        <v>598</v>
      </c>
      <c r="E4776" s="1" t="s">
        <v>3479</v>
      </c>
      <c r="F4776" s="1" t="s">
        <v>3462</v>
      </c>
      <c r="G4776" s="1">
        <v>1506.28</v>
      </c>
      <c r="H4776" s="1">
        <v>4</v>
      </c>
      <c r="I4776" s="1">
        <f>Sales[[#This Row],[Selling Price]]*H4776</f>
        <v>6025.12</v>
      </c>
      <c r="J4776" s="1">
        <f>VLOOKUP(Sales[[#This Row],[Product ID]],Products[],4,0)</f>
        <v>438.5</v>
      </c>
      <c r="K4776" s="1">
        <f>Sales[[#This Row],[Total Sales]]-Sales[[#This Row],[Cost price]]</f>
        <v>5586.62</v>
      </c>
      <c r="L4776" s="1" t="str">
        <f>TEXT(Sales[[#This Row],[Date and Time]],"dddd")</f>
        <v>Wednesday</v>
      </c>
      <c r="M4776" s="1" t="str">
        <f>TEXT(Sales[[#This Row],[Date and Time]],"mm")</f>
        <v>09</v>
      </c>
      <c r="N4776" s="10" t="str">
        <f>TEXT(Sales[[#This Row],[Date and Time]],"mmmm")</f>
        <v>September</v>
      </c>
    </row>
    <row r="4777" spans="1:14" x14ac:dyDescent="0.3">
      <c r="A4777" s="1" t="s">
        <v>8245</v>
      </c>
      <c r="B4777" s="2">
        <v>45576.928969907407</v>
      </c>
      <c r="C4777" s="1" t="s">
        <v>3276</v>
      </c>
      <c r="D4777" s="1" t="s">
        <v>2753</v>
      </c>
      <c r="E4777" s="1" t="s">
        <v>3479</v>
      </c>
      <c r="F4777" s="1" t="s">
        <v>3467</v>
      </c>
      <c r="G4777" s="1">
        <v>1683.4</v>
      </c>
      <c r="H4777" s="1">
        <v>5</v>
      </c>
      <c r="I4777" s="1">
        <f>Sales[[#This Row],[Selling Price]]*H4777</f>
        <v>8417</v>
      </c>
      <c r="J4777" s="1">
        <f>VLOOKUP(Sales[[#This Row],[Product ID]],Products[],4,0)</f>
        <v>736.41</v>
      </c>
      <c r="K4777" s="1">
        <f>Sales[[#This Row],[Total Sales]]-Sales[[#This Row],[Cost price]]</f>
        <v>7680.59</v>
      </c>
      <c r="L4777" s="1" t="str">
        <f>TEXT(Sales[[#This Row],[Date and Time]],"dddd")</f>
        <v>Friday</v>
      </c>
      <c r="M4777" s="1" t="str">
        <f>TEXT(Sales[[#This Row],[Date and Time]],"mm")</f>
        <v>10</v>
      </c>
      <c r="N4777" s="10" t="str">
        <f>TEXT(Sales[[#This Row],[Date and Time]],"mmmm")</f>
        <v>October</v>
      </c>
    </row>
    <row r="4778" spans="1:14" x14ac:dyDescent="0.3">
      <c r="A4778" s="1" t="s">
        <v>8246</v>
      </c>
      <c r="B4778" s="2">
        <v>45585.20484953704</v>
      </c>
      <c r="C4778" s="1" t="s">
        <v>3379</v>
      </c>
      <c r="D4778" s="1" t="s">
        <v>3072</v>
      </c>
      <c r="E4778" s="1" t="s">
        <v>3461</v>
      </c>
      <c r="F4778" s="1" t="s">
        <v>3467</v>
      </c>
      <c r="G4778" s="1">
        <v>1033.1600000000001</v>
      </c>
      <c r="H4778" s="1">
        <v>8</v>
      </c>
      <c r="I4778" s="1">
        <f>Sales[[#This Row],[Selling Price]]*H4778</f>
        <v>8265.2800000000007</v>
      </c>
      <c r="J4778" s="1">
        <f>VLOOKUP(Sales[[#This Row],[Product ID]],Products[],4,0)</f>
        <v>605.29999999999995</v>
      </c>
      <c r="K4778" s="1">
        <f>Sales[[#This Row],[Total Sales]]-Sales[[#This Row],[Cost price]]</f>
        <v>7659.9800000000005</v>
      </c>
      <c r="L4778" s="1" t="str">
        <f>TEXT(Sales[[#This Row],[Date and Time]],"dddd")</f>
        <v>Sunday</v>
      </c>
      <c r="M4778" s="1" t="str">
        <f>TEXT(Sales[[#This Row],[Date and Time]],"mm")</f>
        <v>10</v>
      </c>
      <c r="N4778" s="10" t="str">
        <f>TEXT(Sales[[#This Row],[Date and Time]],"mmmm")</f>
        <v>October</v>
      </c>
    </row>
    <row r="4779" spans="1:14" x14ac:dyDescent="0.3">
      <c r="A4779" s="1" t="s">
        <v>8247</v>
      </c>
      <c r="B4779" s="2">
        <v>45598.105243055557</v>
      </c>
      <c r="C4779" s="1" t="s">
        <v>3301</v>
      </c>
      <c r="D4779" s="1" t="s">
        <v>2227</v>
      </c>
      <c r="E4779" s="1" t="s">
        <v>3464</v>
      </c>
      <c r="F4779" s="1" t="s">
        <v>3476</v>
      </c>
      <c r="G4779" s="1">
        <v>1677.28</v>
      </c>
      <c r="H4779" s="1">
        <v>2</v>
      </c>
      <c r="I4779" s="1">
        <f>Sales[[#This Row],[Selling Price]]*H4779</f>
        <v>3354.56</v>
      </c>
      <c r="J4779" s="1">
        <f>VLOOKUP(Sales[[#This Row],[Product ID]],Products[],4,0)</f>
        <v>502.29</v>
      </c>
      <c r="K4779" s="1">
        <f>Sales[[#This Row],[Total Sales]]-Sales[[#This Row],[Cost price]]</f>
        <v>2852.27</v>
      </c>
      <c r="L4779" s="1" t="str">
        <f>TEXT(Sales[[#This Row],[Date and Time]],"dddd")</f>
        <v>Saturday</v>
      </c>
      <c r="M4779" s="1" t="str">
        <f>TEXT(Sales[[#This Row],[Date and Time]],"mm")</f>
        <v>11</v>
      </c>
      <c r="N4779" s="10" t="str">
        <f>TEXT(Sales[[#This Row],[Date and Time]],"mmmm")</f>
        <v>November</v>
      </c>
    </row>
    <row r="4780" spans="1:14" x14ac:dyDescent="0.3">
      <c r="A4780" s="1" t="s">
        <v>8248</v>
      </c>
      <c r="B4780" s="2">
        <v>45413.121689814812</v>
      </c>
      <c r="C4780" s="1" t="s">
        <v>3322</v>
      </c>
      <c r="D4780" s="1" t="s">
        <v>579</v>
      </c>
      <c r="E4780" s="1" t="s">
        <v>3479</v>
      </c>
      <c r="F4780" s="1" t="s">
        <v>3476</v>
      </c>
      <c r="G4780" s="1">
        <v>54.53</v>
      </c>
      <c r="H4780" s="1">
        <v>6</v>
      </c>
      <c r="I4780" s="1">
        <f>Sales[[#This Row],[Selling Price]]*H4780</f>
        <v>327.18</v>
      </c>
      <c r="J4780" s="1">
        <f>VLOOKUP(Sales[[#This Row],[Product ID]],Products[],4,0)</f>
        <v>35.22</v>
      </c>
      <c r="K4780" s="1">
        <f>Sales[[#This Row],[Total Sales]]-Sales[[#This Row],[Cost price]]</f>
        <v>291.96000000000004</v>
      </c>
      <c r="L4780" s="1" t="str">
        <f>TEXT(Sales[[#This Row],[Date and Time]],"dddd")</f>
        <v>Wednesday</v>
      </c>
      <c r="M4780" s="1" t="str">
        <f>TEXT(Sales[[#This Row],[Date and Time]],"mm")</f>
        <v>05</v>
      </c>
      <c r="N4780" s="10" t="str">
        <f>TEXT(Sales[[#This Row],[Date and Time]],"mmmm")</f>
        <v>May</v>
      </c>
    </row>
    <row r="4781" spans="1:14" x14ac:dyDescent="0.3">
      <c r="A4781" s="1" t="s">
        <v>8249</v>
      </c>
      <c r="B4781" s="2">
        <v>45359.70003472222</v>
      </c>
      <c r="C4781" s="1" t="s">
        <v>3384</v>
      </c>
      <c r="D4781" s="1" t="s">
        <v>3008</v>
      </c>
      <c r="E4781" s="1" t="s">
        <v>3479</v>
      </c>
      <c r="F4781" s="1" t="s">
        <v>3476</v>
      </c>
      <c r="G4781" s="1">
        <v>883.78</v>
      </c>
      <c r="H4781" s="1">
        <v>10</v>
      </c>
      <c r="I4781" s="1">
        <f>Sales[[#This Row],[Selling Price]]*H4781</f>
        <v>8837.7999999999993</v>
      </c>
      <c r="J4781" s="1">
        <f>VLOOKUP(Sales[[#This Row],[Product ID]],Products[],4,0)</f>
        <v>694.54</v>
      </c>
      <c r="K4781" s="1">
        <f>Sales[[#This Row],[Total Sales]]-Sales[[#This Row],[Cost price]]</f>
        <v>8143.2599999999993</v>
      </c>
      <c r="L4781" s="1" t="str">
        <f>TEXT(Sales[[#This Row],[Date and Time]],"dddd")</f>
        <v>Friday</v>
      </c>
      <c r="M4781" s="1" t="str">
        <f>TEXT(Sales[[#This Row],[Date and Time]],"mm")</f>
        <v>03</v>
      </c>
      <c r="N4781" s="10" t="str">
        <f>TEXT(Sales[[#This Row],[Date and Time]],"mmmm")</f>
        <v>March</v>
      </c>
    </row>
    <row r="4782" spans="1:14" x14ac:dyDescent="0.3">
      <c r="A4782" s="1" t="s">
        <v>8250</v>
      </c>
      <c r="B4782" s="2">
        <v>45551.451516203706</v>
      </c>
      <c r="C4782" s="1" t="s">
        <v>3411</v>
      </c>
      <c r="D4782" s="1" t="s">
        <v>1918</v>
      </c>
      <c r="E4782" s="1" t="s">
        <v>3479</v>
      </c>
      <c r="F4782" s="1" t="s">
        <v>3472</v>
      </c>
      <c r="G4782" s="1">
        <v>103.28</v>
      </c>
      <c r="H4782" s="1">
        <v>6</v>
      </c>
      <c r="I4782" s="1">
        <f>Sales[[#This Row],[Selling Price]]*H4782</f>
        <v>619.68000000000006</v>
      </c>
      <c r="J4782" s="1">
        <f>VLOOKUP(Sales[[#This Row],[Product ID]],Products[],4,0)</f>
        <v>688.88</v>
      </c>
      <c r="K4782" s="1">
        <f>Sales[[#This Row],[Total Sales]]-Sales[[#This Row],[Cost price]]</f>
        <v>-69.199999999999932</v>
      </c>
      <c r="L4782" s="1" t="str">
        <f>TEXT(Sales[[#This Row],[Date and Time]],"dddd")</f>
        <v>Monday</v>
      </c>
      <c r="M4782" s="1" t="str">
        <f>TEXT(Sales[[#This Row],[Date and Time]],"mm")</f>
        <v>09</v>
      </c>
      <c r="N4782" s="10" t="str">
        <f>TEXT(Sales[[#This Row],[Date and Time]],"mmmm")</f>
        <v>September</v>
      </c>
    </row>
    <row r="4783" spans="1:14" x14ac:dyDescent="0.3">
      <c r="A4783" s="1" t="s">
        <v>8251</v>
      </c>
      <c r="B4783" s="2">
        <v>45469.000081018516</v>
      </c>
      <c r="C4783" s="1" t="s">
        <v>3325</v>
      </c>
      <c r="D4783" s="1" t="s">
        <v>2738</v>
      </c>
      <c r="E4783" s="1" t="s">
        <v>3466</v>
      </c>
      <c r="F4783" s="1" t="s">
        <v>3476</v>
      </c>
      <c r="G4783" s="1">
        <v>68.84</v>
      </c>
      <c r="H4783" s="1">
        <v>1</v>
      </c>
      <c r="I4783" s="1">
        <f>Sales[[#This Row],[Selling Price]]*H4783</f>
        <v>68.84</v>
      </c>
      <c r="J4783" s="1">
        <f>VLOOKUP(Sales[[#This Row],[Product ID]],Products[],4,0)</f>
        <v>670.34</v>
      </c>
      <c r="K4783" s="1">
        <f>Sales[[#This Row],[Total Sales]]-Sales[[#This Row],[Cost price]]</f>
        <v>-601.5</v>
      </c>
      <c r="L4783" s="1" t="str">
        <f>TEXT(Sales[[#This Row],[Date and Time]],"dddd")</f>
        <v>Wednesday</v>
      </c>
      <c r="M4783" s="1" t="str">
        <f>TEXT(Sales[[#This Row],[Date and Time]],"mm")</f>
        <v>06</v>
      </c>
      <c r="N4783" s="10" t="str">
        <f>TEXT(Sales[[#This Row],[Date and Time]],"mmmm")</f>
        <v>June</v>
      </c>
    </row>
    <row r="4784" spans="1:14" x14ac:dyDescent="0.3">
      <c r="A4784" s="1" t="s">
        <v>8252</v>
      </c>
      <c r="B4784" s="2">
        <v>45355.583287037036</v>
      </c>
      <c r="C4784" s="1" t="s">
        <v>3327</v>
      </c>
      <c r="D4784" s="1" t="s">
        <v>1103</v>
      </c>
      <c r="E4784" s="1" t="s">
        <v>3471</v>
      </c>
      <c r="F4784" s="1" t="s">
        <v>3469</v>
      </c>
      <c r="G4784" s="1">
        <v>1389.45</v>
      </c>
      <c r="H4784" s="1">
        <v>4</v>
      </c>
      <c r="I4784" s="1">
        <f>Sales[[#This Row],[Selling Price]]*H4784</f>
        <v>5557.8</v>
      </c>
      <c r="J4784" s="1">
        <f>VLOOKUP(Sales[[#This Row],[Product ID]],Products[],4,0)</f>
        <v>984.71</v>
      </c>
      <c r="K4784" s="1">
        <f>Sales[[#This Row],[Total Sales]]-Sales[[#This Row],[Cost price]]</f>
        <v>4573.09</v>
      </c>
      <c r="L4784" s="1" t="str">
        <f>TEXT(Sales[[#This Row],[Date and Time]],"dddd")</f>
        <v>Monday</v>
      </c>
      <c r="M4784" s="1" t="str">
        <f>TEXT(Sales[[#This Row],[Date and Time]],"mm")</f>
        <v>03</v>
      </c>
      <c r="N4784" s="10" t="str">
        <f>TEXT(Sales[[#This Row],[Date and Time]],"mmmm")</f>
        <v>March</v>
      </c>
    </row>
    <row r="4785" spans="1:14" x14ac:dyDescent="0.3">
      <c r="A4785" s="1" t="s">
        <v>8253</v>
      </c>
      <c r="B4785" s="2">
        <v>45530.902418981481</v>
      </c>
      <c r="C4785" s="1" t="s">
        <v>3259</v>
      </c>
      <c r="D4785" s="1" t="s">
        <v>2641</v>
      </c>
      <c r="E4785" s="1" t="s">
        <v>3466</v>
      </c>
      <c r="F4785" s="1" t="s">
        <v>3467</v>
      </c>
      <c r="G4785" s="1">
        <v>1626.37</v>
      </c>
      <c r="H4785" s="1">
        <v>8</v>
      </c>
      <c r="I4785" s="1">
        <f>Sales[[#This Row],[Selling Price]]*H4785</f>
        <v>13010.96</v>
      </c>
      <c r="J4785" s="1">
        <f>VLOOKUP(Sales[[#This Row],[Product ID]],Products[],4,0)</f>
        <v>211.71</v>
      </c>
      <c r="K4785" s="1">
        <f>Sales[[#This Row],[Total Sales]]-Sales[[#This Row],[Cost price]]</f>
        <v>12799.25</v>
      </c>
      <c r="L4785" s="1" t="str">
        <f>TEXT(Sales[[#This Row],[Date and Time]],"dddd")</f>
        <v>Monday</v>
      </c>
      <c r="M4785" s="1" t="str">
        <f>TEXT(Sales[[#This Row],[Date and Time]],"mm")</f>
        <v>08</v>
      </c>
      <c r="N4785" s="10" t="str">
        <f>TEXT(Sales[[#This Row],[Date and Time]],"mmmm")</f>
        <v>August</v>
      </c>
    </row>
    <row r="4786" spans="1:14" x14ac:dyDescent="0.3">
      <c r="A4786" s="1" t="s">
        <v>8254</v>
      </c>
      <c r="B4786" s="2">
        <v>45551.919293981482</v>
      </c>
      <c r="C4786" s="1" t="s">
        <v>3274</v>
      </c>
      <c r="D4786" s="1" t="s">
        <v>654</v>
      </c>
      <c r="E4786" s="1" t="s">
        <v>3464</v>
      </c>
      <c r="F4786" s="1" t="s">
        <v>3476</v>
      </c>
      <c r="G4786" s="1">
        <v>447.65</v>
      </c>
      <c r="H4786" s="1">
        <v>1</v>
      </c>
      <c r="I4786" s="1">
        <f>Sales[[#This Row],[Selling Price]]*H4786</f>
        <v>447.65</v>
      </c>
      <c r="J4786" s="1">
        <f>VLOOKUP(Sales[[#This Row],[Product ID]],Products[],4,0)</f>
        <v>951.64</v>
      </c>
      <c r="K4786" s="1">
        <f>Sales[[#This Row],[Total Sales]]-Sales[[#This Row],[Cost price]]</f>
        <v>-503.99</v>
      </c>
      <c r="L4786" s="1" t="str">
        <f>TEXT(Sales[[#This Row],[Date and Time]],"dddd")</f>
        <v>Monday</v>
      </c>
      <c r="M4786" s="1" t="str">
        <f>TEXT(Sales[[#This Row],[Date and Time]],"mm")</f>
        <v>09</v>
      </c>
      <c r="N4786" s="10" t="str">
        <f>TEXT(Sales[[#This Row],[Date and Time]],"mmmm")</f>
        <v>September</v>
      </c>
    </row>
    <row r="4787" spans="1:14" x14ac:dyDescent="0.3">
      <c r="A4787" s="1" t="s">
        <v>8255</v>
      </c>
      <c r="B4787" s="2">
        <v>45582.464467592596</v>
      </c>
      <c r="C4787" s="1" t="s">
        <v>3347</v>
      </c>
      <c r="D4787" s="1" t="s">
        <v>1088</v>
      </c>
      <c r="E4787" s="1" t="s">
        <v>3479</v>
      </c>
      <c r="F4787" s="1" t="s">
        <v>3462</v>
      </c>
      <c r="G4787" s="1">
        <v>345.73</v>
      </c>
      <c r="H4787" s="1">
        <v>2</v>
      </c>
      <c r="I4787" s="1">
        <f>Sales[[#This Row],[Selling Price]]*H4787</f>
        <v>691.46</v>
      </c>
      <c r="J4787" s="1">
        <f>VLOOKUP(Sales[[#This Row],[Product ID]],Products[],4,0)</f>
        <v>211.14</v>
      </c>
      <c r="K4787" s="1">
        <f>Sales[[#This Row],[Total Sales]]-Sales[[#This Row],[Cost price]]</f>
        <v>480.32000000000005</v>
      </c>
      <c r="L4787" s="1" t="str">
        <f>TEXT(Sales[[#This Row],[Date and Time]],"dddd")</f>
        <v>Thursday</v>
      </c>
      <c r="M4787" s="1" t="str">
        <f>TEXT(Sales[[#This Row],[Date and Time]],"mm")</f>
        <v>10</v>
      </c>
      <c r="N4787" s="10" t="str">
        <f>TEXT(Sales[[#This Row],[Date and Time]],"mmmm")</f>
        <v>October</v>
      </c>
    </row>
    <row r="4788" spans="1:14" x14ac:dyDescent="0.3">
      <c r="A4788" s="1" t="s">
        <v>8256</v>
      </c>
      <c r="B4788" s="2">
        <v>45364.323807870373</v>
      </c>
      <c r="C4788" s="1" t="s">
        <v>3374</v>
      </c>
      <c r="D4788" s="1" t="s">
        <v>3124</v>
      </c>
      <c r="E4788" s="1" t="s">
        <v>3461</v>
      </c>
      <c r="F4788" s="1" t="s">
        <v>3476</v>
      </c>
      <c r="G4788" s="1">
        <v>726.32</v>
      </c>
      <c r="H4788" s="1">
        <v>6</v>
      </c>
      <c r="I4788" s="1">
        <f>Sales[[#This Row],[Selling Price]]*H4788</f>
        <v>4357.92</v>
      </c>
      <c r="J4788" s="1">
        <f>VLOOKUP(Sales[[#This Row],[Product ID]],Products[],4,0)</f>
        <v>795.14</v>
      </c>
      <c r="K4788" s="1">
        <f>Sales[[#This Row],[Total Sales]]-Sales[[#This Row],[Cost price]]</f>
        <v>3562.78</v>
      </c>
      <c r="L4788" s="1" t="str">
        <f>TEXT(Sales[[#This Row],[Date and Time]],"dddd")</f>
        <v>Wednesday</v>
      </c>
      <c r="M4788" s="1" t="str">
        <f>TEXT(Sales[[#This Row],[Date and Time]],"mm")</f>
        <v>03</v>
      </c>
      <c r="N4788" s="10" t="str">
        <f>TEXT(Sales[[#This Row],[Date and Time]],"mmmm")</f>
        <v>March</v>
      </c>
    </row>
    <row r="4789" spans="1:14" x14ac:dyDescent="0.3">
      <c r="A4789" s="1" t="s">
        <v>8257</v>
      </c>
      <c r="B4789" s="2">
        <v>45358.499722222223</v>
      </c>
      <c r="C4789" s="1" t="s">
        <v>3411</v>
      </c>
      <c r="D4789" s="1" t="s">
        <v>2361</v>
      </c>
      <c r="E4789" s="1" t="s">
        <v>3466</v>
      </c>
      <c r="F4789" s="1" t="s">
        <v>3462</v>
      </c>
      <c r="G4789" s="1">
        <v>237.9</v>
      </c>
      <c r="H4789" s="1">
        <v>2</v>
      </c>
      <c r="I4789" s="1">
        <f>Sales[[#This Row],[Selling Price]]*H4789</f>
        <v>475.8</v>
      </c>
      <c r="J4789" s="1">
        <f>VLOOKUP(Sales[[#This Row],[Product ID]],Products[],4,0)</f>
        <v>688.88</v>
      </c>
      <c r="K4789" s="1">
        <f>Sales[[#This Row],[Total Sales]]-Sales[[#This Row],[Cost price]]</f>
        <v>-213.07999999999998</v>
      </c>
      <c r="L4789" s="1" t="str">
        <f>TEXT(Sales[[#This Row],[Date and Time]],"dddd")</f>
        <v>Thursday</v>
      </c>
      <c r="M4789" s="1" t="str">
        <f>TEXT(Sales[[#This Row],[Date and Time]],"mm")</f>
        <v>03</v>
      </c>
      <c r="N4789" s="10" t="str">
        <f>TEXT(Sales[[#This Row],[Date and Time]],"mmmm")</f>
        <v>March</v>
      </c>
    </row>
    <row r="4790" spans="1:14" x14ac:dyDescent="0.3">
      <c r="A4790" s="1" t="s">
        <v>8258</v>
      </c>
      <c r="B4790" s="2">
        <v>45436.572638888887</v>
      </c>
      <c r="C4790" s="1" t="s">
        <v>3239</v>
      </c>
      <c r="D4790" s="1" t="s">
        <v>3152</v>
      </c>
      <c r="E4790" s="1" t="s">
        <v>3461</v>
      </c>
      <c r="F4790" s="1" t="s">
        <v>3469</v>
      </c>
      <c r="G4790" s="1">
        <v>445.07</v>
      </c>
      <c r="H4790" s="1">
        <v>10</v>
      </c>
      <c r="I4790" s="1">
        <f>Sales[[#This Row],[Selling Price]]*H4790</f>
        <v>4450.7</v>
      </c>
      <c r="J4790" s="1">
        <f>VLOOKUP(Sales[[#This Row],[Product ID]],Products[],4,0)</f>
        <v>438.5</v>
      </c>
      <c r="K4790" s="1">
        <f>Sales[[#This Row],[Total Sales]]-Sales[[#This Row],[Cost price]]</f>
        <v>4012.2</v>
      </c>
      <c r="L4790" s="1" t="str">
        <f>TEXT(Sales[[#This Row],[Date and Time]],"dddd")</f>
        <v>Friday</v>
      </c>
      <c r="M4790" s="1" t="str">
        <f>TEXT(Sales[[#This Row],[Date and Time]],"mm")</f>
        <v>05</v>
      </c>
      <c r="N4790" s="10" t="str">
        <f>TEXT(Sales[[#This Row],[Date and Time]],"mmmm")</f>
        <v>May</v>
      </c>
    </row>
    <row r="4791" spans="1:14" x14ac:dyDescent="0.3">
      <c r="A4791" s="1" t="s">
        <v>8259</v>
      </c>
      <c r="B4791" s="2">
        <v>45347.635972222219</v>
      </c>
      <c r="C4791" s="1" t="s">
        <v>3450</v>
      </c>
      <c r="D4791" s="1" t="s">
        <v>446</v>
      </c>
      <c r="E4791" s="1" t="s">
        <v>3471</v>
      </c>
      <c r="F4791" s="1" t="s">
        <v>3469</v>
      </c>
      <c r="G4791" s="1">
        <v>257.45</v>
      </c>
      <c r="H4791" s="1">
        <v>7</v>
      </c>
      <c r="I4791" s="1">
        <f>Sales[[#This Row],[Selling Price]]*H4791</f>
        <v>1802.1499999999999</v>
      </c>
      <c r="J4791" s="1">
        <f>VLOOKUP(Sales[[#This Row],[Product ID]],Products[],4,0)</f>
        <v>754.1</v>
      </c>
      <c r="K4791" s="1">
        <f>Sales[[#This Row],[Total Sales]]-Sales[[#This Row],[Cost price]]</f>
        <v>1048.0499999999997</v>
      </c>
      <c r="L4791" s="1" t="str">
        <f>TEXT(Sales[[#This Row],[Date and Time]],"dddd")</f>
        <v>Sunday</v>
      </c>
      <c r="M4791" s="1" t="str">
        <f>TEXT(Sales[[#This Row],[Date and Time]],"mm")</f>
        <v>02</v>
      </c>
      <c r="N4791" s="10" t="str">
        <f>TEXT(Sales[[#This Row],[Date and Time]],"mmmm")</f>
        <v>February</v>
      </c>
    </row>
    <row r="4792" spans="1:14" x14ac:dyDescent="0.3">
      <c r="A4792" s="1" t="s">
        <v>8260</v>
      </c>
      <c r="B4792" s="2">
        <v>45474.278900462959</v>
      </c>
      <c r="C4792" s="1" t="s">
        <v>3433</v>
      </c>
      <c r="D4792" s="1" t="s">
        <v>37</v>
      </c>
      <c r="E4792" s="1" t="s">
        <v>3461</v>
      </c>
      <c r="F4792" s="1" t="s">
        <v>3469</v>
      </c>
      <c r="G4792" s="1">
        <v>1534.8</v>
      </c>
      <c r="H4792" s="1">
        <v>8</v>
      </c>
      <c r="I4792" s="1">
        <f>Sales[[#This Row],[Selling Price]]*H4792</f>
        <v>12278.4</v>
      </c>
      <c r="J4792" s="1">
        <f>VLOOKUP(Sales[[#This Row],[Product ID]],Products[],4,0)</f>
        <v>452.2</v>
      </c>
      <c r="K4792" s="1">
        <f>Sales[[#This Row],[Total Sales]]-Sales[[#This Row],[Cost price]]</f>
        <v>11826.199999999999</v>
      </c>
      <c r="L4792" s="1" t="str">
        <f>TEXT(Sales[[#This Row],[Date and Time]],"dddd")</f>
        <v>Monday</v>
      </c>
      <c r="M4792" s="1" t="str">
        <f>TEXT(Sales[[#This Row],[Date and Time]],"mm")</f>
        <v>07</v>
      </c>
      <c r="N4792" s="10" t="str">
        <f>TEXT(Sales[[#This Row],[Date and Time]],"mmmm")</f>
        <v>July</v>
      </c>
    </row>
    <row r="4793" spans="1:14" x14ac:dyDescent="0.3">
      <c r="A4793" s="1" t="s">
        <v>8261</v>
      </c>
      <c r="B4793" s="2">
        <v>45430.098541666666</v>
      </c>
      <c r="C4793" s="1" t="s">
        <v>3214</v>
      </c>
      <c r="D4793" s="1" t="s">
        <v>1345</v>
      </c>
      <c r="E4793" s="1" t="s">
        <v>3461</v>
      </c>
      <c r="F4793" s="1" t="s">
        <v>3467</v>
      </c>
      <c r="G4793" s="1">
        <v>542.41</v>
      </c>
      <c r="H4793" s="1">
        <v>10</v>
      </c>
      <c r="I4793" s="1">
        <f>Sales[[#This Row],[Selling Price]]*H4793</f>
        <v>5424.0999999999995</v>
      </c>
      <c r="J4793" s="1">
        <f>VLOOKUP(Sales[[#This Row],[Product ID]],Products[],4,0)</f>
        <v>435.29</v>
      </c>
      <c r="K4793" s="1">
        <f>Sales[[#This Row],[Total Sales]]-Sales[[#This Row],[Cost price]]</f>
        <v>4988.8099999999995</v>
      </c>
      <c r="L4793" s="1" t="str">
        <f>TEXT(Sales[[#This Row],[Date and Time]],"dddd")</f>
        <v>Saturday</v>
      </c>
      <c r="M4793" s="1" t="str">
        <f>TEXT(Sales[[#This Row],[Date and Time]],"mm")</f>
        <v>05</v>
      </c>
      <c r="N4793" s="10" t="str">
        <f>TEXT(Sales[[#This Row],[Date and Time]],"mmmm")</f>
        <v>May</v>
      </c>
    </row>
    <row r="4794" spans="1:14" x14ac:dyDescent="0.3">
      <c r="A4794" s="1" t="s">
        <v>8262</v>
      </c>
      <c r="B4794" s="2">
        <v>45414.389710648145</v>
      </c>
      <c r="C4794" s="1" t="s">
        <v>3289</v>
      </c>
      <c r="D4794" s="1" t="s">
        <v>819</v>
      </c>
      <c r="E4794" s="1" t="s">
        <v>3479</v>
      </c>
      <c r="F4794" s="1" t="s">
        <v>3462</v>
      </c>
      <c r="G4794" s="1">
        <v>1410.31</v>
      </c>
      <c r="H4794" s="1">
        <v>1</v>
      </c>
      <c r="I4794" s="1">
        <f>Sales[[#This Row],[Selling Price]]*H4794</f>
        <v>1410.31</v>
      </c>
      <c r="J4794" s="1">
        <f>VLOOKUP(Sales[[#This Row],[Product ID]],Products[],4,0)</f>
        <v>184.29</v>
      </c>
      <c r="K4794" s="1">
        <f>Sales[[#This Row],[Total Sales]]-Sales[[#This Row],[Cost price]]</f>
        <v>1226.02</v>
      </c>
      <c r="L4794" s="1" t="str">
        <f>TEXT(Sales[[#This Row],[Date and Time]],"dddd")</f>
        <v>Thursday</v>
      </c>
      <c r="M4794" s="1" t="str">
        <f>TEXT(Sales[[#This Row],[Date and Time]],"mm")</f>
        <v>05</v>
      </c>
      <c r="N4794" s="10" t="str">
        <f>TEXT(Sales[[#This Row],[Date and Time]],"mmmm")</f>
        <v>May</v>
      </c>
    </row>
    <row r="4795" spans="1:14" x14ac:dyDescent="0.3">
      <c r="A4795" s="1" t="s">
        <v>8263</v>
      </c>
      <c r="B4795" s="2">
        <v>45306.645682870374</v>
      </c>
      <c r="C4795" s="1" t="s">
        <v>3453</v>
      </c>
      <c r="D4795" s="1" t="s">
        <v>2470</v>
      </c>
      <c r="E4795" s="1" t="s">
        <v>3471</v>
      </c>
      <c r="F4795" s="1" t="s">
        <v>3472</v>
      </c>
      <c r="G4795" s="1">
        <v>183.61</v>
      </c>
      <c r="H4795" s="1">
        <v>9</v>
      </c>
      <c r="I4795" s="1">
        <f>Sales[[#This Row],[Selling Price]]*H4795</f>
        <v>1652.4900000000002</v>
      </c>
      <c r="J4795" s="1">
        <f>VLOOKUP(Sales[[#This Row],[Product ID]],Products[],4,0)</f>
        <v>606.07000000000005</v>
      </c>
      <c r="K4795" s="1">
        <f>Sales[[#This Row],[Total Sales]]-Sales[[#This Row],[Cost price]]</f>
        <v>1046.42</v>
      </c>
      <c r="L4795" s="1" t="str">
        <f>TEXT(Sales[[#This Row],[Date and Time]],"dddd")</f>
        <v>Monday</v>
      </c>
      <c r="M4795" s="1" t="str">
        <f>TEXT(Sales[[#This Row],[Date and Time]],"mm")</f>
        <v>01</v>
      </c>
      <c r="N4795" s="10" t="str">
        <f>TEXT(Sales[[#This Row],[Date and Time]],"mmmm")</f>
        <v>January</v>
      </c>
    </row>
    <row r="4796" spans="1:14" x14ac:dyDescent="0.3">
      <c r="A4796" s="1" t="s">
        <v>8264</v>
      </c>
      <c r="B4796" s="2">
        <v>45600.105057870373</v>
      </c>
      <c r="C4796" s="1" t="s">
        <v>3336</v>
      </c>
      <c r="D4796" s="1" t="s">
        <v>2529</v>
      </c>
      <c r="E4796" s="1" t="s">
        <v>3471</v>
      </c>
      <c r="F4796" s="1" t="s">
        <v>3462</v>
      </c>
      <c r="G4796" s="1">
        <v>753.19</v>
      </c>
      <c r="H4796" s="1">
        <v>7</v>
      </c>
      <c r="I4796" s="1">
        <f>Sales[[#This Row],[Selling Price]]*H4796</f>
        <v>5272.33</v>
      </c>
      <c r="J4796" s="1">
        <f>VLOOKUP(Sales[[#This Row],[Product ID]],Products[],4,0)</f>
        <v>970.96</v>
      </c>
      <c r="K4796" s="1">
        <f>Sales[[#This Row],[Total Sales]]-Sales[[#This Row],[Cost price]]</f>
        <v>4301.37</v>
      </c>
      <c r="L4796" s="1" t="str">
        <f>TEXT(Sales[[#This Row],[Date and Time]],"dddd")</f>
        <v>Monday</v>
      </c>
      <c r="M4796" s="1" t="str">
        <f>TEXT(Sales[[#This Row],[Date and Time]],"mm")</f>
        <v>11</v>
      </c>
      <c r="N4796" s="10" t="str">
        <f>TEXT(Sales[[#This Row],[Date and Time]],"mmmm")</f>
        <v>November</v>
      </c>
    </row>
    <row r="4797" spans="1:14" x14ac:dyDescent="0.3">
      <c r="A4797" s="1" t="s">
        <v>8265</v>
      </c>
      <c r="B4797" s="2">
        <v>45432.522372685184</v>
      </c>
      <c r="C4797" s="1" t="s">
        <v>3448</v>
      </c>
      <c r="D4797" s="1" t="s">
        <v>1287</v>
      </c>
      <c r="E4797" s="1" t="s">
        <v>3479</v>
      </c>
      <c r="F4797" s="1" t="s">
        <v>3469</v>
      </c>
      <c r="G4797" s="1">
        <v>1860.7</v>
      </c>
      <c r="H4797" s="1">
        <v>7</v>
      </c>
      <c r="I4797" s="1">
        <f>Sales[[#This Row],[Selling Price]]*H4797</f>
        <v>13024.9</v>
      </c>
      <c r="J4797" s="1">
        <f>VLOOKUP(Sales[[#This Row],[Product ID]],Products[],4,0)</f>
        <v>955.51</v>
      </c>
      <c r="K4797" s="1">
        <f>Sales[[#This Row],[Total Sales]]-Sales[[#This Row],[Cost price]]</f>
        <v>12069.39</v>
      </c>
      <c r="L4797" s="1" t="str">
        <f>TEXT(Sales[[#This Row],[Date and Time]],"dddd")</f>
        <v>Monday</v>
      </c>
      <c r="M4797" s="1" t="str">
        <f>TEXT(Sales[[#This Row],[Date and Time]],"mm")</f>
        <v>05</v>
      </c>
      <c r="N4797" s="10" t="str">
        <f>TEXT(Sales[[#This Row],[Date and Time]],"mmmm")</f>
        <v>May</v>
      </c>
    </row>
    <row r="4798" spans="1:14" x14ac:dyDescent="0.3">
      <c r="A4798" s="1" t="s">
        <v>8266</v>
      </c>
      <c r="B4798" s="2">
        <v>45333.083831018521</v>
      </c>
      <c r="C4798" s="1" t="s">
        <v>3334</v>
      </c>
      <c r="D4798" s="1" t="s">
        <v>2152</v>
      </c>
      <c r="E4798" s="1" t="s">
        <v>3479</v>
      </c>
      <c r="F4798" s="1" t="s">
        <v>3472</v>
      </c>
      <c r="G4798" s="1">
        <v>1748.63</v>
      </c>
      <c r="H4798" s="1">
        <v>3</v>
      </c>
      <c r="I4798" s="1">
        <f>Sales[[#This Row],[Selling Price]]*H4798</f>
        <v>5245.89</v>
      </c>
      <c r="J4798" s="1">
        <f>VLOOKUP(Sales[[#This Row],[Product ID]],Products[],4,0)</f>
        <v>208.12</v>
      </c>
      <c r="K4798" s="1">
        <f>Sales[[#This Row],[Total Sales]]-Sales[[#This Row],[Cost price]]</f>
        <v>5037.7700000000004</v>
      </c>
      <c r="L4798" s="1" t="str">
        <f>TEXT(Sales[[#This Row],[Date and Time]],"dddd")</f>
        <v>Sunday</v>
      </c>
      <c r="M4798" s="1" t="str">
        <f>TEXT(Sales[[#This Row],[Date and Time]],"mm")</f>
        <v>02</v>
      </c>
      <c r="N4798" s="10" t="str">
        <f>TEXT(Sales[[#This Row],[Date and Time]],"mmmm")</f>
        <v>February</v>
      </c>
    </row>
    <row r="4799" spans="1:14" x14ac:dyDescent="0.3">
      <c r="A4799" s="1" t="s">
        <v>8267</v>
      </c>
      <c r="B4799" s="2">
        <v>45509.772824074076</v>
      </c>
      <c r="C4799" s="1" t="s">
        <v>3450</v>
      </c>
      <c r="D4799" s="1" t="s">
        <v>187</v>
      </c>
      <c r="E4799" s="1" t="s">
        <v>3461</v>
      </c>
      <c r="F4799" s="1" t="s">
        <v>3467</v>
      </c>
      <c r="G4799" s="1">
        <v>1314.6</v>
      </c>
      <c r="H4799" s="1">
        <v>8</v>
      </c>
      <c r="I4799" s="1">
        <f>Sales[[#This Row],[Selling Price]]*H4799</f>
        <v>10516.8</v>
      </c>
      <c r="J4799" s="1">
        <f>VLOOKUP(Sales[[#This Row],[Product ID]],Products[],4,0)</f>
        <v>754.1</v>
      </c>
      <c r="K4799" s="1">
        <f>Sales[[#This Row],[Total Sales]]-Sales[[#This Row],[Cost price]]</f>
        <v>9762.6999999999989</v>
      </c>
      <c r="L4799" s="1" t="str">
        <f>TEXT(Sales[[#This Row],[Date and Time]],"dddd")</f>
        <v>Monday</v>
      </c>
      <c r="M4799" s="1" t="str">
        <f>TEXT(Sales[[#This Row],[Date and Time]],"mm")</f>
        <v>08</v>
      </c>
      <c r="N4799" s="10" t="str">
        <f>TEXT(Sales[[#This Row],[Date and Time]],"mmmm")</f>
        <v>August</v>
      </c>
    </row>
    <row r="4800" spans="1:14" x14ac:dyDescent="0.3">
      <c r="A4800" s="1" t="s">
        <v>8268</v>
      </c>
      <c r="B4800" s="2">
        <v>45325.174537037034</v>
      </c>
      <c r="C4800" s="1" t="s">
        <v>3375</v>
      </c>
      <c r="D4800" s="1" t="s">
        <v>82</v>
      </c>
      <c r="E4800" s="1" t="s">
        <v>3461</v>
      </c>
      <c r="F4800" s="1" t="s">
        <v>3472</v>
      </c>
      <c r="G4800" s="1">
        <v>23.82</v>
      </c>
      <c r="H4800" s="1">
        <v>6</v>
      </c>
      <c r="I4800" s="1">
        <f>Sales[[#This Row],[Selling Price]]*H4800</f>
        <v>142.92000000000002</v>
      </c>
      <c r="J4800" s="1">
        <f>VLOOKUP(Sales[[#This Row],[Product ID]],Products[],4,0)</f>
        <v>574.14</v>
      </c>
      <c r="K4800" s="1">
        <f>Sales[[#This Row],[Total Sales]]-Sales[[#This Row],[Cost price]]</f>
        <v>-431.21999999999997</v>
      </c>
      <c r="L4800" s="1" t="str">
        <f>TEXT(Sales[[#This Row],[Date and Time]],"dddd")</f>
        <v>Saturday</v>
      </c>
      <c r="M4800" s="1" t="str">
        <f>TEXT(Sales[[#This Row],[Date and Time]],"mm")</f>
        <v>02</v>
      </c>
      <c r="N4800" s="10" t="str">
        <f>TEXT(Sales[[#This Row],[Date and Time]],"mmmm")</f>
        <v>February</v>
      </c>
    </row>
    <row r="4801" spans="1:14" x14ac:dyDescent="0.3">
      <c r="A4801" s="1" t="s">
        <v>8269</v>
      </c>
      <c r="B4801" s="2">
        <v>45460.322962962964</v>
      </c>
      <c r="C4801" s="1" t="s">
        <v>3399</v>
      </c>
      <c r="D4801" s="1" t="s">
        <v>2828</v>
      </c>
      <c r="E4801" s="1" t="s">
        <v>3479</v>
      </c>
      <c r="F4801" s="1" t="s">
        <v>3469</v>
      </c>
      <c r="G4801" s="1">
        <v>36.5</v>
      </c>
      <c r="H4801" s="1">
        <v>5</v>
      </c>
      <c r="I4801" s="1">
        <f>Sales[[#This Row],[Selling Price]]*H4801</f>
        <v>182.5</v>
      </c>
      <c r="J4801" s="1">
        <f>VLOOKUP(Sales[[#This Row],[Product ID]],Products[],4,0)</f>
        <v>687.22</v>
      </c>
      <c r="K4801" s="1">
        <f>Sales[[#This Row],[Total Sales]]-Sales[[#This Row],[Cost price]]</f>
        <v>-504.72</v>
      </c>
      <c r="L4801" s="1" t="str">
        <f>TEXT(Sales[[#This Row],[Date and Time]],"dddd")</f>
        <v>Monday</v>
      </c>
      <c r="M4801" s="1" t="str">
        <f>TEXT(Sales[[#This Row],[Date and Time]],"mm")</f>
        <v>06</v>
      </c>
      <c r="N4801" s="10" t="str">
        <f>TEXT(Sales[[#This Row],[Date and Time]],"mmmm")</f>
        <v>June</v>
      </c>
    </row>
    <row r="4802" spans="1:14" x14ac:dyDescent="0.3">
      <c r="A4802" s="1" t="s">
        <v>8270</v>
      </c>
      <c r="B4802" s="2">
        <v>45380.616747685184</v>
      </c>
      <c r="C4802" s="1" t="s">
        <v>3452</v>
      </c>
      <c r="D4802" s="1" t="s">
        <v>2189</v>
      </c>
      <c r="E4802" s="1" t="s">
        <v>3471</v>
      </c>
      <c r="F4802" s="1" t="s">
        <v>3476</v>
      </c>
      <c r="G4802" s="1">
        <v>163.29</v>
      </c>
      <c r="H4802" s="1">
        <v>3</v>
      </c>
      <c r="I4802" s="1">
        <f>Sales[[#This Row],[Selling Price]]*H4802</f>
        <v>489.87</v>
      </c>
      <c r="J4802" s="1">
        <f>VLOOKUP(Sales[[#This Row],[Product ID]],Products[],4,0)</f>
        <v>907.07</v>
      </c>
      <c r="K4802" s="1">
        <f>Sales[[#This Row],[Total Sales]]-Sales[[#This Row],[Cost price]]</f>
        <v>-417.20000000000005</v>
      </c>
      <c r="L4802" s="1" t="str">
        <f>TEXT(Sales[[#This Row],[Date and Time]],"dddd")</f>
        <v>Friday</v>
      </c>
      <c r="M4802" s="1" t="str">
        <f>TEXT(Sales[[#This Row],[Date and Time]],"mm")</f>
        <v>03</v>
      </c>
      <c r="N4802" s="10" t="str">
        <f>TEXT(Sales[[#This Row],[Date and Time]],"mmmm")</f>
        <v>March</v>
      </c>
    </row>
    <row r="4803" spans="1:14" x14ac:dyDescent="0.3">
      <c r="A4803" s="1" t="s">
        <v>8271</v>
      </c>
      <c r="B4803" s="2">
        <v>45412.960381944446</v>
      </c>
      <c r="C4803" s="1" t="s">
        <v>3237</v>
      </c>
      <c r="D4803" s="1" t="s">
        <v>2916</v>
      </c>
      <c r="E4803" s="1" t="s">
        <v>3461</v>
      </c>
      <c r="F4803" s="1" t="s">
        <v>3472</v>
      </c>
      <c r="G4803" s="1">
        <v>1085.83</v>
      </c>
      <c r="H4803" s="1">
        <v>4</v>
      </c>
      <c r="I4803" s="1">
        <f>Sales[[#This Row],[Selling Price]]*H4803</f>
        <v>4343.32</v>
      </c>
      <c r="J4803" s="1">
        <f>VLOOKUP(Sales[[#This Row],[Product ID]],Products[],4,0)</f>
        <v>481</v>
      </c>
      <c r="K4803" s="1">
        <f>Sales[[#This Row],[Total Sales]]-Sales[[#This Row],[Cost price]]</f>
        <v>3862.3199999999997</v>
      </c>
      <c r="L4803" s="1" t="str">
        <f>TEXT(Sales[[#This Row],[Date and Time]],"dddd")</f>
        <v>Tuesday</v>
      </c>
      <c r="M4803" s="1" t="str">
        <f>TEXT(Sales[[#This Row],[Date and Time]],"mm")</f>
        <v>04</v>
      </c>
      <c r="N4803" s="10" t="str">
        <f>TEXT(Sales[[#This Row],[Date and Time]],"mmmm")</f>
        <v>April</v>
      </c>
    </row>
    <row r="4804" spans="1:14" x14ac:dyDescent="0.3">
      <c r="A4804" s="1" t="s">
        <v>8272</v>
      </c>
      <c r="B4804" s="2">
        <v>45436.485115740739</v>
      </c>
      <c r="C4804" s="1" t="s">
        <v>3398</v>
      </c>
      <c r="D4804" s="1" t="s">
        <v>998</v>
      </c>
      <c r="E4804" s="1" t="s">
        <v>3471</v>
      </c>
      <c r="F4804" s="1" t="s">
        <v>3472</v>
      </c>
      <c r="G4804" s="1">
        <v>484.13</v>
      </c>
      <c r="H4804" s="1">
        <v>7</v>
      </c>
      <c r="I4804" s="1">
        <f>Sales[[#This Row],[Selling Price]]*H4804</f>
        <v>3388.91</v>
      </c>
      <c r="J4804" s="1">
        <f>VLOOKUP(Sales[[#This Row],[Product ID]],Products[],4,0)</f>
        <v>789.58</v>
      </c>
      <c r="K4804" s="1">
        <f>Sales[[#This Row],[Total Sales]]-Sales[[#This Row],[Cost price]]</f>
        <v>2599.33</v>
      </c>
      <c r="L4804" s="1" t="str">
        <f>TEXT(Sales[[#This Row],[Date and Time]],"dddd")</f>
        <v>Friday</v>
      </c>
      <c r="M4804" s="1" t="str">
        <f>TEXT(Sales[[#This Row],[Date and Time]],"mm")</f>
        <v>05</v>
      </c>
      <c r="N4804" s="10" t="str">
        <f>TEXT(Sales[[#This Row],[Date and Time]],"mmmm")</f>
        <v>May</v>
      </c>
    </row>
    <row r="4805" spans="1:14" x14ac:dyDescent="0.3">
      <c r="A4805" s="1" t="s">
        <v>8273</v>
      </c>
      <c r="B4805" s="2">
        <v>45539.579791666663</v>
      </c>
      <c r="C4805" s="1" t="s">
        <v>3346</v>
      </c>
      <c r="D4805" s="1" t="s">
        <v>1924</v>
      </c>
      <c r="E4805" s="1" t="s">
        <v>3466</v>
      </c>
      <c r="F4805" s="1" t="s">
        <v>3469</v>
      </c>
      <c r="G4805" s="1">
        <v>132.38999999999999</v>
      </c>
      <c r="H4805" s="1">
        <v>2</v>
      </c>
      <c r="I4805" s="1">
        <f>Sales[[#This Row],[Selling Price]]*H4805</f>
        <v>264.77999999999997</v>
      </c>
      <c r="J4805" s="1">
        <f>VLOOKUP(Sales[[#This Row],[Product ID]],Products[],4,0)</f>
        <v>171.16</v>
      </c>
      <c r="K4805" s="1">
        <f>Sales[[#This Row],[Total Sales]]-Sales[[#This Row],[Cost price]]</f>
        <v>93.619999999999976</v>
      </c>
      <c r="L4805" s="1" t="str">
        <f>TEXT(Sales[[#This Row],[Date and Time]],"dddd")</f>
        <v>Wednesday</v>
      </c>
      <c r="M4805" s="1" t="str">
        <f>TEXT(Sales[[#This Row],[Date and Time]],"mm")</f>
        <v>09</v>
      </c>
      <c r="N4805" s="10" t="str">
        <f>TEXT(Sales[[#This Row],[Date and Time]],"mmmm")</f>
        <v>September</v>
      </c>
    </row>
    <row r="4806" spans="1:14" x14ac:dyDescent="0.3">
      <c r="A4806" s="1" t="s">
        <v>8274</v>
      </c>
      <c r="B4806" s="2">
        <v>45328.65960648148</v>
      </c>
      <c r="C4806" s="1" t="s">
        <v>3371</v>
      </c>
      <c r="D4806" s="1" t="s">
        <v>2843</v>
      </c>
      <c r="E4806" s="1" t="s">
        <v>3461</v>
      </c>
      <c r="F4806" s="1" t="s">
        <v>3476</v>
      </c>
      <c r="G4806" s="1">
        <v>1597.32</v>
      </c>
      <c r="H4806" s="1">
        <v>7</v>
      </c>
      <c r="I4806" s="1">
        <f>Sales[[#This Row],[Selling Price]]*H4806</f>
        <v>11181.24</v>
      </c>
      <c r="J4806" s="1">
        <f>VLOOKUP(Sales[[#This Row],[Product ID]],Products[],4,0)</f>
        <v>370.52</v>
      </c>
      <c r="K4806" s="1">
        <f>Sales[[#This Row],[Total Sales]]-Sales[[#This Row],[Cost price]]</f>
        <v>10810.72</v>
      </c>
      <c r="L4806" s="1" t="str">
        <f>TEXT(Sales[[#This Row],[Date and Time]],"dddd")</f>
        <v>Tuesday</v>
      </c>
      <c r="M4806" s="1" t="str">
        <f>TEXT(Sales[[#This Row],[Date and Time]],"mm")</f>
        <v>02</v>
      </c>
      <c r="N4806" s="10" t="str">
        <f>TEXT(Sales[[#This Row],[Date and Time]],"mmmm")</f>
        <v>February</v>
      </c>
    </row>
    <row r="4807" spans="1:14" x14ac:dyDescent="0.3">
      <c r="A4807" s="1" t="s">
        <v>8275</v>
      </c>
      <c r="B4807" s="2">
        <v>45322.313807870371</v>
      </c>
      <c r="C4807" s="1" t="s">
        <v>3340</v>
      </c>
      <c r="D4807" s="1" t="s">
        <v>2049</v>
      </c>
      <c r="E4807" s="1" t="s">
        <v>3471</v>
      </c>
      <c r="F4807" s="1" t="s">
        <v>3476</v>
      </c>
      <c r="G4807" s="1">
        <v>613.62</v>
      </c>
      <c r="H4807" s="1">
        <v>7</v>
      </c>
      <c r="I4807" s="1">
        <f>Sales[[#This Row],[Selling Price]]*H4807</f>
        <v>4295.34</v>
      </c>
      <c r="J4807" s="1">
        <f>VLOOKUP(Sales[[#This Row],[Product ID]],Products[],4,0)</f>
        <v>834.4</v>
      </c>
      <c r="K4807" s="1">
        <f>Sales[[#This Row],[Total Sales]]-Sales[[#This Row],[Cost price]]</f>
        <v>3460.94</v>
      </c>
      <c r="L4807" s="1" t="str">
        <f>TEXT(Sales[[#This Row],[Date and Time]],"dddd")</f>
        <v>Wednesday</v>
      </c>
      <c r="M4807" s="1" t="str">
        <f>TEXT(Sales[[#This Row],[Date and Time]],"mm")</f>
        <v>01</v>
      </c>
      <c r="N4807" s="10" t="str">
        <f>TEXT(Sales[[#This Row],[Date and Time]],"mmmm")</f>
        <v>January</v>
      </c>
    </row>
    <row r="4808" spans="1:14" x14ac:dyDescent="0.3">
      <c r="A4808" s="1" t="s">
        <v>8276</v>
      </c>
      <c r="B4808" s="2">
        <v>45605.152719907404</v>
      </c>
      <c r="C4808" s="1" t="s">
        <v>3214</v>
      </c>
      <c r="D4808" s="1" t="s">
        <v>2195</v>
      </c>
      <c r="E4808" s="1" t="s">
        <v>3461</v>
      </c>
      <c r="F4808" s="1" t="s">
        <v>3476</v>
      </c>
      <c r="G4808" s="1">
        <v>262.06</v>
      </c>
      <c r="H4808" s="1">
        <v>7</v>
      </c>
      <c r="I4808" s="1">
        <f>Sales[[#This Row],[Selling Price]]*H4808</f>
        <v>1834.42</v>
      </c>
      <c r="J4808" s="1">
        <f>VLOOKUP(Sales[[#This Row],[Product ID]],Products[],4,0)</f>
        <v>435.29</v>
      </c>
      <c r="K4808" s="1">
        <f>Sales[[#This Row],[Total Sales]]-Sales[[#This Row],[Cost price]]</f>
        <v>1399.13</v>
      </c>
      <c r="L4808" s="1" t="str">
        <f>TEXT(Sales[[#This Row],[Date and Time]],"dddd")</f>
        <v>Saturday</v>
      </c>
      <c r="M4808" s="1" t="str">
        <f>TEXT(Sales[[#This Row],[Date and Time]],"mm")</f>
        <v>11</v>
      </c>
      <c r="N4808" s="10" t="str">
        <f>TEXT(Sales[[#This Row],[Date and Time]],"mmmm")</f>
        <v>November</v>
      </c>
    </row>
    <row r="4809" spans="1:14" x14ac:dyDescent="0.3">
      <c r="A4809" s="1" t="s">
        <v>8277</v>
      </c>
      <c r="B4809" s="2">
        <v>45405.478958333333</v>
      </c>
      <c r="C4809" s="1" t="s">
        <v>3342</v>
      </c>
      <c r="D4809" s="1" t="s">
        <v>1959</v>
      </c>
      <c r="E4809" s="1" t="s">
        <v>3479</v>
      </c>
      <c r="F4809" s="1" t="s">
        <v>3472</v>
      </c>
      <c r="G4809" s="1">
        <v>1974.57</v>
      </c>
      <c r="H4809" s="1">
        <v>8</v>
      </c>
      <c r="I4809" s="1">
        <f>Sales[[#This Row],[Selling Price]]*H4809</f>
        <v>15796.56</v>
      </c>
      <c r="J4809" s="1">
        <f>VLOOKUP(Sales[[#This Row],[Product ID]],Products[],4,0)</f>
        <v>961.3</v>
      </c>
      <c r="K4809" s="1">
        <f>Sales[[#This Row],[Total Sales]]-Sales[[#This Row],[Cost price]]</f>
        <v>14835.26</v>
      </c>
      <c r="L4809" s="1" t="str">
        <f>TEXT(Sales[[#This Row],[Date and Time]],"dddd")</f>
        <v>Tuesday</v>
      </c>
      <c r="M4809" s="1" t="str">
        <f>TEXT(Sales[[#This Row],[Date and Time]],"mm")</f>
        <v>04</v>
      </c>
      <c r="N4809" s="10" t="str">
        <f>TEXT(Sales[[#This Row],[Date and Time]],"mmmm")</f>
        <v>April</v>
      </c>
    </row>
    <row r="4810" spans="1:14" x14ac:dyDescent="0.3">
      <c r="A4810" s="1" t="s">
        <v>8278</v>
      </c>
      <c r="B4810" s="2">
        <v>45529.908784722225</v>
      </c>
      <c r="C4810" s="1" t="s">
        <v>3380</v>
      </c>
      <c r="D4810" s="1" t="s">
        <v>530</v>
      </c>
      <c r="E4810" s="1" t="s">
        <v>3461</v>
      </c>
      <c r="F4810" s="1" t="s">
        <v>3462</v>
      </c>
      <c r="G4810" s="1">
        <v>924.81</v>
      </c>
      <c r="H4810" s="1">
        <v>6</v>
      </c>
      <c r="I4810" s="1">
        <f>Sales[[#This Row],[Selling Price]]*H4810</f>
        <v>5548.86</v>
      </c>
      <c r="J4810" s="1">
        <f>VLOOKUP(Sales[[#This Row],[Product ID]],Products[],4,0)</f>
        <v>802.35</v>
      </c>
      <c r="K4810" s="1">
        <f>Sales[[#This Row],[Total Sales]]-Sales[[#This Row],[Cost price]]</f>
        <v>4746.5099999999993</v>
      </c>
      <c r="L4810" s="1" t="str">
        <f>TEXT(Sales[[#This Row],[Date and Time]],"dddd")</f>
        <v>Sunday</v>
      </c>
      <c r="M4810" s="1" t="str">
        <f>TEXT(Sales[[#This Row],[Date and Time]],"mm")</f>
        <v>08</v>
      </c>
      <c r="N4810" s="10" t="str">
        <f>TEXT(Sales[[#This Row],[Date and Time]],"mmmm")</f>
        <v>August</v>
      </c>
    </row>
    <row r="4811" spans="1:14" x14ac:dyDescent="0.3">
      <c r="A4811" s="1" t="s">
        <v>8279</v>
      </c>
      <c r="B4811" s="2">
        <v>45531.464861111112</v>
      </c>
      <c r="C4811" s="1" t="s">
        <v>3375</v>
      </c>
      <c r="D4811" s="1" t="s">
        <v>426</v>
      </c>
      <c r="E4811" s="1" t="s">
        <v>3466</v>
      </c>
      <c r="F4811" s="1" t="s">
        <v>3469</v>
      </c>
      <c r="G4811" s="1">
        <v>1931.31</v>
      </c>
      <c r="H4811" s="1">
        <v>6</v>
      </c>
      <c r="I4811" s="1">
        <f>Sales[[#This Row],[Selling Price]]*H4811</f>
        <v>11587.86</v>
      </c>
      <c r="J4811" s="1">
        <f>VLOOKUP(Sales[[#This Row],[Product ID]],Products[],4,0)</f>
        <v>574.14</v>
      </c>
      <c r="K4811" s="1">
        <f>Sales[[#This Row],[Total Sales]]-Sales[[#This Row],[Cost price]]</f>
        <v>11013.720000000001</v>
      </c>
      <c r="L4811" s="1" t="str">
        <f>TEXT(Sales[[#This Row],[Date and Time]],"dddd")</f>
        <v>Tuesday</v>
      </c>
      <c r="M4811" s="1" t="str">
        <f>TEXT(Sales[[#This Row],[Date and Time]],"mm")</f>
        <v>08</v>
      </c>
      <c r="N4811" s="10" t="str">
        <f>TEXT(Sales[[#This Row],[Date and Time]],"mmmm")</f>
        <v>August</v>
      </c>
    </row>
    <row r="4812" spans="1:14" x14ac:dyDescent="0.3">
      <c r="A4812" s="1" t="s">
        <v>8280</v>
      </c>
      <c r="B4812" s="2">
        <v>45606.567488425928</v>
      </c>
      <c r="C4812" s="1" t="s">
        <v>3282</v>
      </c>
      <c r="D4812" s="1" t="s">
        <v>547</v>
      </c>
      <c r="E4812" s="1" t="s">
        <v>3461</v>
      </c>
      <c r="F4812" s="1" t="s">
        <v>3469</v>
      </c>
      <c r="G4812" s="1">
        <v>287.68</v>
      </c>
      <c r="H4812" s="1">
        <v>2</v>
      </c>
      <c r="I4812" s="1">
        <f>Sales[[#This Row],[Selling Price]]*H4812</f>
        <v>575.36</v>
      </c>
      <c r="J4812" s="1">
        <f>VLOOKUP(Sales[[#This Row],[Product ID]],Products[],4,0)</f>
        <v>707.26</v>
      </c>
      <c r="K4812" s="1">
        <f>Sales[[#This Row],[Total Sales]]-Sales[[#This Row],[Cost price]]</f>
        <v>-131.89999999999998</v>
      </c>
      <c r="L4812" s="1" t="str">
        <f>TEXT(Sales[[#This Row],[Date and Time]],"dddd")</f>
        <v>Sunday</v>
      </c>
      <c r="M4812" s="1" t="str">
        <f>TEXT(Sales[[#This Row],[Date and Time]],"mm")</f>
        <v>11</v>
      </c>
      <c r="N4812" s="10" t="str">
        <f>TEXT(Sales[[#This Row],[Date and Time]],"mmmm")</f>
        <v>November</v>
      </c>
    </row>
    <row r="4813" spans="1:14" x14ac:dyDescent="0.3">
      <c r="A4813" s="1" t="s">
        <v>8281</v>
      </c>
      <c r="B4813" s="2">
        <v>45397.887604166666</v>
      </c>
      <c r="C4813" s="1" t="s">
        <v>3393</v>
      </c>
      <c r="D4813" s="1" t="s">
        <v>3060</v>
      </c>
      <c r="E4813" s="1" t="s">
        <v>3461</v>
      </c>
      <c r="F4813" s="1" t="s">
        <v>3462</v>
      </c>
      <c r="G4813" s="1">
        <v>900.64</v>
      </c>
      <c r="H4813" s="1">
        <v>10</v>
      </c>
      <c r="I4813" s="1">
        <f>Sales[[#This Row],[Selling Price]]*H4813</f>
        <v>9006.4</v>
      </c>
      <c r="J4813" s="1">
        <f>VLOOKUP(Sales[[#This Row],[Product ID]],Products[],4,0)</f>
        <v>368.41</v>
      </c>
      <c r="K4813" s="1">
        <f>Sales[[#This Row],[Total Sales]]-Sales[[#This Row],[Cost price]]</f>
        <v>8637.99</v>
      </c>
      <c r="L4813" s="1" t="str">
        <f>TEXT(Sales[[#This Row],[Date and Time]],"dddd")</f>
        <v>Monday</v>
      </c>
      <c r="M4813" s="1" t="str">
        <f>TEXT(Sales[[#This Row],[Date and Time]],"mm")</f>
        <v>04</v>
      </c>
      <c r="N4813" s="10" t="str">
        <f>TEXT(Sales[[#This Row],[Date and Time]],"mmmm")</f>
        <v>April</v>
      </c>
    </row>
    <row r="4814" spans="1:14" x14ac:dyDescent="0.3">
      <c r="A4814" s="1" t="s">
        <v>8282</v>
      </c>
      <c r="B4814" s="2">
        <v>45446.190023148149</v>
      </c>
      <c r="C4814" s="1" t="s">
        <v>3370</v>
      </c>
      <c r="D4814" s="1" t="s">
        <v>1566</v>
      </c>
      <c r="E4814" s="1" t="s">
        <v>3464</v>
      </c>
      <c r="F4814" s="1" t="s">
        <v>3472</v>
      </c>
      <c r="G4814" s="1">
        <v>1698.79</v>
      </c>
      <c r="H4814" s="1">
        <v>8</v>
      </c>
      <c r="I4814" s="1">
        <f>Sales[[#This Row],[Selling Price]]*H4814</f>
        <v>13590.32</v>
      </c>
      <c r="J4814" s="1">
        <f>VLOOKUP(Sales[[#This Row],[Product ID]],Products[],4,0)</f>
        <v>621.46</v>
      </c>
      <c r="K4814" s="1">
        <f>Sales[[#This Row],[Total Sales]]-Sales[[#This Row],[Cost price]]</f>
        <v>12968.86</v>
      </c>
      <c r="L4814" s="1" t="str">
        <f>TEXT(Sales[[#This Row],[Date and Time]],"dddd")</f>
        <v>Monday</v>
      </c>
      <c r="M4814" s="1" t="str">
        <f>TEXT(Sales[[#This Row],[Date and Time]],"mm")</f>
        <v>06</v>
      </c>
      <c r="N4814" s="10" t="str">
        <f>TEXT(Sales[[#This Row],[Date and Time]],"mmmm")</f>
        <v>June</v>
      </c>
    </row>
    <row r="4815" spans="1:14" x14ac:dyDescent="0.3">
      <c r="A4815" s="1" t="s">
        <v>8283</v>
      </c>
      <c r="B4815" s="2">
        <v>45533.009143518517</v>
      </c>
      <c r="C4815" s="1" t="s">
        <v>3220</v>
      </c>
      <c r="D4815" s="1" t="s">
        <v>1467</v>
      </c>
      <c r="E4815" s="1" t="s">
        <v>3471</v>
      </c>
      <c r="F4815" s="1" t="s">
        <v>3467</v>
      </c>
      <c r="G4815" s="1">
        <v>440.97</v>
      </c>
      <c r="H4815" s="1">
        <v>4</v>
      </c>
      <c r="I4815" s="1">
        <f>Sales[[#This Row],[Selling Price]]*H4815</f>
        <v>1763.88</v>
      </c>
      <c r="J4815" s="1">
        <f>VLOOKUP(Sales[[#This Row],[Product ID]],Products[],4,0)</f>
        <v>27.63</v>
      </c>
      <c r="K4815" s="1">
        <f>Sales[[#This Row],[Total Sales]]-Sales[[#This Row],[Cost price]]</f>
        <v>1736.25</v>
      </c>
      <c r="L4815" s="1" t="str">
        <f>TEXT(Sales[[#This Row],[Date and Time]],"dddd")</f>
        <v>Thursday</v>
      </c>
      <c r="M4815" s="1" t="str">
        <f>TEXT(Sales[[#This Row],[Date and Time]],"mm")</f>
        <v>08</v>
      </c>
      <c r="N4815" s="10" t="str">
        <f>TEXT(Sales[[#This Row],[Date and Time]],"mmmm")</f>
        <v>August</v>
      </c>
    </row>
    <row r="4816" spans="1:14" x14ac:dyDescent="0.3">
      <c r="A4816" s="1" t="s">
        <v>8284</v>
      </c>
      <c r="B4816" s="2">
        <v>45336.663680555554</v>
      </c>
      <c r="C4816" s="1" t="s">
        <v>3405</v>
      </c>
      <c r="D4816" s="1" t="s">
        <v>1329</v>
      </c>
      <c r="E4816" s="1" t="s">
        <v>3466</v>
      </c>
      <c r="F4816" s="1" t="s">
        <v>3462</v>
      </c>
      <c r="G4816" s="1">
        <v>355.74</v>
      </c>
      <c r="H4816" s="1">
        <v>2</v>
      </c>
      <c r="I4816" s="1">
        <f>Sales[[#This Row],[Selling Price]]*H4816</f>
        <v>711.48</v>
      </c>
      <c r="J4816" s="1">
        <f>VLOOKUP(Sales[[#This Row],[Product ID]],Products[],4,0)</f>
        <v>143.38</v>
      </c>
      <c r="K4816" s="1">
        <f>Sales[[#This Row],[Total Sales]]-Sales[[#This Row],[Cost price]]</f>
        <v>568.1</v>
      </c>
      <c r="L4816" s="1" t="str">
        <f>TEXT(Sales[[#This Row],[Date and Time]],"dddd")</f>
        <v>Wednesday</v>
      </c>
      <c r="M4816" s="1" t="str">
        <f>TEXT(Sales[[#This Row],[Date and Time]],"mm")</f>
        <v>02</v>
      </c>
      <c r="N4816" s="10" t="str">
        <f>TEXT(Sales[[#This Row],[Date and Time]],"mmmm")</f>
        <v>February</v>
      </c>
    </row>
    <row r="4817" spans="1:14" x14ac:dyDescent="0.3">
      <c r="A4817" s="1" t="s">
        <v>8285</v>
      </c>
      <c r="B4817" s="2">
        <v>45385.598807870374</v>
      </c>
      <c r="C4817" s="1" t="s">
        <v>3397</v>
      </c>
      <c r="D4817" s="1" t="s">
        <v>938</v>
      </c>
      <c r="E4817" s="1" t="s">
        <v>3466</v>
      </c>
      <c r="F4817" s="1" t="s">
        <v>3472</v>
      </c>
      <c r="G4817" s="1">
        <v>1938.46</v>
      </c>
      <c r="H4817" s="1">
        <v>6</v>
      </c>
      <c r="I4817" s="1">
        <f>Sales[[#This Row],[Selling Price]]*H4817</f>
        <v>11630.76</v>
      </c>
      <c r="J4817" s="1">
        <f>VLOOKUP(Sales[[#This Row],[Product ID]],Products[],4,0)</f>
        <v>369.73</v>
      </c>
      <c r="K4817" s="1">
        <f>Sales[[#This Row],[Total Sales]]-Sales[[#This Row],[Cost price]]</f>
        <v>11261.03</v>
      </c>
      <c r="L4817" s="1" t="str">
        <f>TEXT(Sales[[#This Row],[Date and Time]],"dddd")</f>
        <v>Wednesday</v>
      </c>
      <c r="M4817" s="1" t="str">
        <f>TEXT(Sales[[#This Row],[Date and Time]],"mm")</f>
        <v>04</v>
      </c>
      <c r="N4817" s="10" t="str">
        <f>TEXT(Sales[[#This Row],[Date and Time]],"mmmm")</f>
        <v>April</v>
      </c>
    </row>
    <row r="4818" spans="1:14" x14ac:dyDescent="0.3">
      <c r="A4818" s="1" t="s">
        <v>8286</v>
      </c>
      <c r="B4818" s="2">
        <v>45299.896689814814</v>
      </c>
      <c r="C4818" s="1" t="s">
        <v>3352</v>
      </c>
      <c r="D4818" s="1" t="s">
        <v>2204</v>
      </c>
      <c r="E4818" s="1" t="s">
        <v>3464</v>
      </c>
      <c r="F4818" s="1" t="s">
        <v>3472</v>
      </c>
      <c r="G4818" s="1">
        <v>336.9</v>
      </c>
      <c r="H4818" s="1">
        <v>8</v>
      </c>
      <c r="I4818" s="1">
        <f>Sales[[#This Row],[Selling Price]]*H4818</f>
        <v>2695.2</v>
      </c>
      <c r="J4818" s="1">
        <f>VLOOKUP(Sales[[#This Row],[Product ID]],Products[],4,0)</f>
        <v>404.57</v>
      </c>
      <c r="K4818" s="1">
        <f>Sales[[#This Row],[Total Sales]]-Sales[[#This Row],[Cost price]]</f>
        <v>2290.6299999999997</v>
      </c>
      <c r="L4818" s="1" t="str">
        <f>TEXT(Sales[[#This Row],[Date and Time]],"dddd")</f>
        <v>Monday</v>
      </c>
      <c r="M4818" s="1" t="str">
        <f>TEXT(Sales[[#This Row],[Date and Time]],"mm")</f>
        <v>01</v>
      </c>
      <c r="N4818" s="10" t="str">
        <f>TEXT(Sales[[#This Row],[Date and Time]],"mmmm")</f>
        <v>January</v>
      </c>
    </row>
    <row r="4819" spans="1:14" x14ac:dyDescent="0.3">
      <c r="A4819" s="1" t="s">
        <v>8287</v>
      </c>
      <c r="B4819" s="2">
        <v>45401.423587962963</v>
      </c>
      <c r="C4819" s="1" t="s">
        <v>3278</v>
      </c>
      <c r="D4819" s="1" t="s">
        <v>795</v>
      </c>
      <c r="E4819" s="1" t="s">
        <v>3471</v>
      </c>
      <c r="F4819" s="1" t="s">
        <v>3462</v>
      </c>
      <c r="G4819" s="1">
        <v>1500.02</v>
      </c>
      <c r="H4819" s="1">
        <v>5</v>
      </c>
      <c r="I4819" s="1">
        <f>Sales[[#This Row],[Selling Price]]*H4819</f>
        <v>7500.1</v>
      </c>
      <c r="J4819" s="1">
        <f>VLOOKUP(Sales[[#This Row],[Product ID]],Products[],4,0)</f>
        <v>330.51</v>
      </c>
      <c r="K4819" s="1">
        <f>Sales[[#This Row],[Total Sales]]-Sales[[#This Row],[Cost price]]</f>
        <v>7169.59</v>
      </c>
      <c r="L4819" s="1" t="str">
        <f>TEXT(Sales[[#This Row],[Date and Time]],"dddd")</f>
        <v>Friday</v>
      </c>
      <c r="M4819" s="1" t="str">
        <f>TEXT(Sales[[#This Row],[Date and Time]],"mm")</f>
        <v>04</v>
      </c>
      <c r="N4819" s="10" t="str">
        <f>TEXT(Sales[[#This Row],[Date and Time]],"mmmm")</f>
        <v>April</v>
      </c>
    </row>
    <row r="4820" spans="1:14" x14ac:dyDescent="0.3">
      <c r="A4820" s="1" t="s">
        <v>8288</v>
      </c>
      <c r="B4820" s="2">
        <v>45299.891481481478</v>
      </c>
      <c r="C4820" s="1" t="s">
        <v>3405</v>
      </c>
      <c r="D4820" s="1" t="s">
        <v>969</v>
      </c>
      <c r="E4820" s="1" t="s">
        <v>3479</v>
      </c>
      <c r="F4820" s="1" t="s">
        <v>3469</v>
      </c>
      <c r="G4820" s="1">
        <v>78.81</v>
      </c>
      <c r="H4820" s="1">
        <v>3</v>
      </c>
      <c r="I4820" s="1">
        <f>Sales[[#This Row],[Selling Price]]*H4820</f>
        <v>236.43</v>
      </c>
      <c r="J4820" s="1">
        <f>VLOOKUP(Sales[[#This Row],[Product ID]],Products[],4,0)</f>
        <v>143.38</v>
      </c>
      <c r="K4820" s="1">
        <f>Sales[[#This Row],[Total Sales]]-Sales[[#This Row],[Cost price]]</f>
        <v>93.050000000000011</v>
      </c>
      <c r="L4820" s="1" t="str">
        <f>TEXT(Sales[[#This Row],[Date and Time]],"dddd")</f>
        <v>Monday</v>
      </c>
      <c r="M4820" s="1" t="str">
        <f>TEXT(Sales[[#This Row],[Date and Time]],"mm")</f>
        <v>01</v>
      </c>
      <c r="N4820" s="10" t="str">
        <f>TEXT(Sales[[#This Row],[Date and Time]],"mmmm")</f>
        <v>January</v>
      </c>
    </row>
    <row r="4821" spans="1:14" x14ac:dyDescent="0.3">
      <c r="A4821" s="1" t="s">
        <v>8289</v>
      </c>
      <c r="B4821" s="2">
        <v>45345.260706018518</v>
      </c>
      <c r="C4821" s="1" t="s">
        <v>3409</v>
      </c>
      <c r="D4821" s="1" t="s">
        <v>222</v>
      </c>
      <c r="E4821" s="1" t="s">
        <v>3464</v>
      </c>
      <c r="F4821" s="1" t="s">
        <v>3467</v>
      </c>
      <c r="G4821" s="1">
        <v>444.9</v>
      </c>
      <c r="H4821" s="1">
        <v>8</v>
      </c>
      <c r="I4821" s="1">
        <f>Sales[[#This Row],[Selling Price]]*H4821</f>
        <v>3559.2</v>
      </c>
      <c r="J4821" s="1">
        <f>VLOOKUP(Sales[[#This Row],[Product ID]],Products[],4,0)</f>
        <v>660.16</v>
      </c>
      <c r="K4821" s="1">
        <f>Sales[[#This Row],[Total Sales]]-Sales[[#This Row],[Cost price]]</f>
        <v>2899.04</v>
      </c>
      <c r="L4821" s="1" t="str">
        <f>TEXT(Sales[[#This Row],[Date and Time]],"dddd")</f>
        <v>Friday</v>
      </c>
      <c r="M4821" s="1" t="str">
        <f>TEXT(Sales[[#This Row],[Date and Time]],"mm")</f>
        <v>02</v>
      </c>
      <c r="N4821" s="10" t="str">
        <f>TEXT(Sales[[#This Row],[Date and Time]],"mmmm")</f>
        <v>February</v>
      </c>
    </row>
    <row r="4822" spans="1:14" x14ac:dyDescent="0.3">
      <c r="A4822" s="1" t="s">
        <v>8290</v>
      </c>
      <c r="B4822" s="2">
        <v>45537.974780092591</v>
      </c>
      <c r="C4822" s="1" t="s">
        <v>3297</v>
      </c>
      <c r="D4822" s="1" t="s">
        <v>2221</v>
      </c>
      <c r="E4822" s="1" t="s">
        <v>3471</v>
      </c>
      <c r="F4822" s="1" t="s">
        <v>3472</v>
      </c>
      <c r="G4822" s="1">
        <v>115.28</v>
      </c>
      <c r="H4822" s="1">
        <v>1</v>
      </c>
      <c r="I4822" s="1">
        <f>Sales[[#This Row],[Selling Price]]*H4822</f>
        <v>115.28</v>
      </c>
      <c r="J4822" s="1">
        <f>VLOOKUP(Sales[[#This Row],[Product ID]],Products[],4,0)</f>
        <v>821.78</v>
      </c>
      <c r="K4822" s="1">
        <f>Sales[[#This Row],[Total Sales]]-Sales[[#This Row],[Cost price]]</f>
        <v>-706.5</v>
      </c>
      <c r="L4822" s="1" t="str">
        <f>TEXT(Sales[[#This Row],[Date and Time]],"dddd")</f>
        <v>Monday</v>
      </c>
      <c r="M4822" s="1" t="str">
        <f>TEXT(Sales[[#This Row],[Date and Time]],"mm")</f>
        <v>09</v>
      </c>
      <c r="N4822" s="10" t="str">
        <f>TEXT(Sales[[#This Row],[Date and Time]],"mmmm")</f>
        <v>September</v>
      </c>
    </row>
    <row r="4823" spans="1:14" x14ac:dyDescent="0.3">
      <c r="A4823" s="1" t="s">
        <v>8291</v>
      </c>
      <c r="B4823" s="2">
        <v>45479.234571759262</v>
      </c>
      <c r="C4823" s="1" t="s">
        <v>3395</v>
      </c>
      <c r="D4823" s="1" t="s">
        <v>2699</v>
      </c>
      <c r="E4823" s="1" t="s">
        <v>3461</v>
      </c>
      <c r="F4823" s="1" t="s">
        <v>3469</v>
      </c>
      <c r="G4823" s="1">
        <v>737.39</v>
      </c>
      <c r="H4823" s="1">
        <v>4</v>
      </c>
      <c r="I4823" s="1">
        <f>Sales[[#This Row],[Selling Price]]*H4823</f>
        <v>2949.56</v>
      </c>
      <c r="J4823" s="1">
        <f>VLOOKUP(Sales[[#This Row],[Product ID]],Products[],4,0)</f>
        <v>102.72</v>
      </c>
      <c r="K4823" s="1">
        <f>Sales[[#This Row],[Total Sales]]-Sales[[#This Row],[Cost price]]</f>
        <v>2846.84</v>
      </c>
      <c r="L4823" s="1" t="str">
        <f>TEXT(Sales[[#This Row],[Date and Time]],"dddd")</f>
        <v>Saturday</v>
      </c>
      <c r="M4823" s="1" t="str">
        <f>TEXT(Sales[[#This Row],[Date and Time]],"mm")</f>
        <v>07</v>
      </c>
      <c r="N4823" s="10" t="str">
        <f>TEXT(Sales[[#This Row],[Date and Time]],"mmmm")</f>
        <v>July</v>
      </c>
    </row>
    <row r="4824" spans="1:14" x14ac:dyDescent="0.3">
      <c r="A4824" s="1" t="s">
        <v>8292</v>
      </c>
      <c r="B4824" s="2">
        <v>45587.662962962961</v>
      </c>
      <c r="C4824" s="1" t="s">
        <v>3406</v>
      </c>
      <c r="D4824" s="1" t="s">
        <v>1738</v>
      </c>
      <c r="E4824" s="1" t="s">
        <v>3471</v>
      </c>
      <c r="F4824" s="1" t="s">
        <v>3462</v>
      </c>
      <c r="G4824" s="1">
        <v>1539.94</v>
      </c>
      <c r="H4824" s="1">
        <v>9</v>
      </c>
      <c r="I4824" s="1">
        <f>Sales[[#This Row],[Selling Price]]*H4824</f>
        <v>13859.460000000001</v>
      </c>
      <c r="J4824" s="1">
        <f>VLOOKUP(Sales[[#This Row],[Product ID]],Products[],4,0)</f>
        <v>585.16999999999996</v>
      </c>
      <c r="K4824" s="1">
        <f>Sales[[#This Row],[Total Sales]]-Sales[[#This Row],[Cost price]]</f>
        <v>13274.29</v>
      </c>
      <c r="L4824" s="1" t="str">
        <f>TEXT(Sales[[#This Row],[Date and Time]],"dddd")</f>
        <v>Tuesday</v>
      </c>
      <c r="M4824" s="1" t="str">
        <f>TEXT(Sales[[#This Row],[Date and Time]],"mm")</f>
        <v>10</v>
      </c>
      <c r="N4824" s="10" t="str">
        <f>TEXT(Sales[[#This Row],[Date and Time]],"mmmm")</f>
        <v>October</v>
      </c>
    </row>
    <row r="4825" spans="1:14" x14ac:dyDescent="0.3">
      <c r="A4825" s="1" t="s">
        <v>8293</v>
      </c>
      <c r="B4825" s="2">
        <v>45569.614953703705</v>
      </c>
      <c r="C4825" s="1" t="s">
        <v>3426</v>
      </c>
      <c r="D4825" s="1" t="s">
        <v>2583</v>
      </c>
      <c r="E4825" s="1" t="s">
        <v>3466</v>
      </c>
      <c r="F4825" s="1" t="s">
        <v>3476</v>
      </c>
      <c r="G4825" s="1">
        <v>1433.22</v>
      </c>
      <c r="H4825" s="1">
        <v>3</v>
      </c>
      <c r="I4825" s="1">
        <f>Sales[[#This Row],[Selling Price]]*H4825</f>
        <v>4299.66</v>
      </c>
      <c r="J4825" s="1">
        <f>VLOOKUP(Sales[[#This Row],[Product ID]],Products[],4,0)</f>
        <v>18.7</v>
      </c>
      <c r="K4825" s="1">
        <f>Sales[[#This Row],[Total Sales]]-Sales[[#This Row],[Cost price]]</f>
        <v>4280.96</v>
      </c>
      <c r="L4825" s="1" t="str">
        <f>TEXT(Sales[[#This Row],[Date and Time]],"dddd")</f>
        <v>Friday</v>
      </c>
      <c r="M4825" s="1" t="str">
        <f>TEXT(Sales[[#This Row],[Date and Time]],"mm")</f>
        <v>10</v>
      </c>
      <c r="N4825" s="10" t="str">
        <f>TEXT(Sales[[#This Row],[Date and Time]],"mmmm")</f>
        <v>October</v>
      </c>
    </row>
    <row r="4826" spans="1:14" x14ac:dyDescent="0.3">
      <c r="A4826" s="1" t="s">
        <v>8294</v>
      </c>
      <c r="B4826" s="2">
        <v>45390.251493055555</v>
      </c>
      <c r="C4826" s="1" t="s">
        <v>3312</v>
      </c>
      <c r="D4826" s="1" t="s">
        <v>2840</v>
      </c>
      <c r="E4826" s="1" t="s">
        <v>3461</v>
      </c>
      <c r="F4826" s="1" t="s">
        <v>3469</v>
      </c>
      <c r="G4826" s="1">
        <v>473.73</v>
      </c>
      <c r="H4826" s="1">
        <v>4</v>
      </c>
      <c r="I4826" s="1">
        <f>Sales[[#This Row],[Selling Price]]*H4826</f>
        <v>1894.92</v>
      </c>
      <c r="J4826" s="1">
        <f>VLOOKUP(Sales[[#This Row],[Product ID]],Products[],4,0)</f>
        <v>193.63</v>
      </c>
      <c r="K4826" s="1">
        <f>Sales[[#This Row],[Total Sales]]-Sales[[#This Row],[Cost price]]</f>
        <v>1701.29</v>
      </c>
      <c r="L4826" s="1" t="str">
        <f>TEXT(Sales[[#This Row],[Date and Time]],"dddd")</f>
        <v>Monday</v>
      </c>
      <c r="M4826" s="1" t="str">
        <f>TEXT(Sales[[#This Row],[Date and Time]],"mm")</f>
        <v>04</v>
      </c>
      <c r="N4826" s="10" t="str">
        <f>TEXT(Sales[[#This Row],[Date and Time]],"mmmm")</f>
        <v>April</v>
      </c>
    </row>
    <row r="4827" spans="1:14" x14ac:dyDescent="0.3">
      <c r="A4827" s="1" t="s">
        <v>8295</v>
      </c>
      <c r="B4827" s="2">
        <v>45382.796284722222</v>
      </c>
      <c r="C4827" s="1" t="s">
        <v>3261</v>
      </c>
      <c r="D4827" s="1" t="s">
        <v>1515</v>
      </c>
      <c r="E4827" s="1" t="s">
        <v>3479</v>
      </c>
      <c r="F4827" s="1" t="s">
        <v>3462</v>
      </c>
      <c r="G4827" s="1">
        <v>980.78</v>
      </c>
      <c r="H4827" s="1">
        <v>8</v>
      </c>
      <c r="I4827" s="1">
        <f>Sales[[#This Row],[Selling Price]]*H4827</f>
        <v>7846.24</v>
      </c>
      <c r="J4827" s="1">
        <f>VLOOKUP(Sales[[#This Row],[Product ID]],Products[],4,0)</f>
        <v>950.81</v>
      </c>
      <c r="K4827" s="1">
        <f>Sales[[#This Row],[Total Sales]]-Sales[[#This Row],[Cost price]]</f>
        <v>6895.43</v>
      </c>
      <c r="L4827" s="1" t="str">
        <f>TEXT(Sales[[#This Row],[Date and Time]],"dddd")</f>
        <v>Sunday</v>
      </c>
      <c r="M4827" s="1" t="str">
        <f>TEXT(Sales[[#This Row],[Date and Time]],"mm")</f>
        <v>03</v>
      </c>
      <c r="N4827" s="10" t="str">
        <f>TEXT(Sales[[#This Row],[Date and Time]],"mmmm")</f>
        <v>March</v>
      </c>
    </row>
    <row r="4828" spans="1:14" x14ac:dyDescent="0.3">
      <c r="A4828" s="1" t="s">
        <v>8296</v>
      </c>
      <c r="B4828" s="2">
        <v>45440.382615740738</v>
      </c>
      <c r="C4828" s="1" t="s">
        <v>3321</v>
      </c>
      <c r="D4828" s="1" t="s">
        <v>1445</v>
      </c>
      <c r="E4828" s="1" t="s">
        <v>3461</v>
      </c>
      <c r="F4828" s="1" t="s">
        <v>3462</v>
      </c>
      <c r="G4828" s="1">
        <v>1019.6</v>
      </c>
      <c r="H4828" s="1">
        <v>3</v>
      </c>
      <c r="I4828" s="1">
        <f>Sales[[#This Row],[Selling Price]]*H4828</f>
        <v>3058.8</v>
      </c>
      <c r="J4828" s="1">
        <f>VLOOKUP(Sales[[#This Row],[Product ID]],Products[],4,0)</f>
        <v>57.64</v>
      </c>
      <c r="K4828" s="1">
        <f>Sales[[#This Row],[Total Sales]]-Sales[[#This Row],[Cost price]]</f>
        <v>3001.1600000000003</v>
      </c>
      <c r="L4828" s="1" t="str">
        <f>TEXT(Sales[[#This Row],[Date and Time]],"dddd")</f>
        <v>Tuesday</v>
      </c>
      <c r="M4828" s="1" t="str">
        <f>TEXT(Sales[[#This Row],[Date and Time]],"mm")</f>
        <v>05</v>
      </c>
      <c r="N4828" s="10" t="str">
        <f>TEXT(Sales[[#This Row],[Date and Time]],"mmmm")</f>
        <v>May</v>
      </c>
    </row>
    <row r="4829" spans="1:14" x14ac:dyDescent="0.3">
      <c r="A4829" s="1" t="s">
        <v>8297</v>
      </c>
      <c r="B4829" s="2">
        <v>45299.902025462965</v>
      </c>
      <c r="C4829" s="1" t="s">
        <v>3402</v>
      </c>
      <c r="D4829" s="1" t="s">
        <v>2854</v>
      </c>
      <c r="E4829" s="1" t="s">
        <v>3471</v>
      </c>
      <c r="F4829" s="1" t="s">
        <v>3476</v>
      </c>
      <c r="G4829" s="1">
        <v>1129.0999999999999</v>
      </c>
      <c r="H4829" s="1">
        <v>5</v>
      </c>
      <c r="I4829" s="1">
        <f>Sales[[#This Row],[Selling Price]]*H4829</f>
        <v>5645.5</v>
      </c>
      <c r="J4829" s="1">
        <f>VLOOKUP(Sales[[#This Row],[Product ID]],Products[],4,0)</f>
        <v>581.64</v>
      </c>
      <c r="K4829" s="1">
        <f>Sales[[#This Row],[Total Sales]]-Sales[[#This Row],[Cost price]]</f>
        <v>5063.8599999999997</v>
      </c>
      <c r="L4829" s="1" t="str">
        <f>TEXT(Sales[[#This Row],[Date and Time]],"dddd")</f>
        <v>Monday</v>
      </c>
      <c r="M4829" s="1" t="str">
        <f>TEXT(Sales[[#This Row],[Date and Time]],"mm")</f>
        <v>01</v>
      </c>
      <c r="N4829" s="10" t="str">
        <f>TEXT(Sales[[#This Row],[Date and Time]],"mmmm")</f>
        <v>January</v>
      </c>
    </row>
    <row r="4830" spans="1:14" x14ac:dyDescent="0.3">
      <c r="A4830" s="1" t="s">
        <v>8298</v>
      </c>
      <c r="B4830" s="2">
        <v>45346.025902777779</v>
      </c>
      <c r="C4830" s="1" t="s">
        <v>3359</v>
      </c>
      <c r="D4830" s="1" t="s">
        <v>2364</v>
      </c>
      <c r="E4830" s="1" t="s">
        <v>3461</v>
      </c>
      <c r="F4830" s="1" t="s">
        <v>3476</v>
      </c>
      <c r="G4830" s="1">
        <v>1899.54</v>
      </c>
      <c r="H4830" s="1">
        <v>2</v>
      </c>
      <c r="I4830" s="1">
        <f>Sales[[#This Row],[Selling Price]]*H4830</f>
        <v>3799.08</v>
      </c>
      <c r="J4830" s="1">
        <f>VLOOKUP(Sales[[#This Row],[Product ID]],Products[],4,0)</f>
        <v>750.19</v>
      </c>
      <c r="K4830" s="1">
        <f>Sales[[#This Row],[Total Sales]]-Sales[[#This Row],[Cost price]]</f>
        <v>3048.89</v>
      </c>
      <c r="L4830" s="1" t="str">
        <f>TEXT(Sales[[#This Row],[Date and Time]],"dddd")</f>
        <v>Saturday</v>
      </c>
      <c r="M4830" s="1" t="str">
        <f>TEXT(Sales[[#This Row],[Date and Time]],"mm")</f>
        <v>02</v>
      </c>
      <c r="N4830" s="10" t="str">
        <f>TEXT(Sales[[#This Row],[Date and Time]],"mmmm")</f>
        <v>February</v>
      </c>
    </row>
    <row r="4831" spans="1:14" x14ac:dyDescent="0.3">
      <c r="A4831" s="1" t="s">
        <v>8299</v>
      </c>
      <c r="B4831" s="2">
        <v>45406.337523148148</v>
      </c>
      <c r="C4831" s="1" t="s">
        <v>3353</v>
      </c>
      <c r="D4831" s="1" t="s">
        <v>168</v>
      </c>
      <c r="E4831" s="1" t="s">
        <v>3466</v>
      </c>
      <c r="F4831" s="1" t="s">
        <v>3462</v>
      </c>
      <c r="G4831" s="1">
        <v>516.16999999999996</v>
      </c>
      <c r="H4831" s="1">
        <v>8</v>
      </c>
      <c r="I4831" s="1">
        <f>Sales[[#This Row],[Selling Price]]*H4831</f>
        <v>4129.3599999999997</v>
      </c>
      <c r="J4831" s="1">
        <f>VLOOKUP(Sales[[#This Row],[Product ID]],Products[],4,0)</f>
        <v>978.72</v>
      </c>
      <c r="K4831" s="1">
        <f>Sales[[#This Row],[Total Sales]]-Sales[[#This Row],[Cost price]]</f>
        <v>3150.6399999999994</v>
      </c>
      <c r="L4831" s="1" t="str">
        <f>TEXT(Sales[[#This Row],[Date and Time]],"dddd")</f>
        <v>Wednesday</v>
      </c>
      <c r="M4831" s="1" t="str">
        <f>TEXT(Sales[[#This Row],[Date and Time]],"mm")</f>
        <v>04</v>
      </c>
      <c r="N4831" s="10" t="str">
        <f>TEXT(Sales[[#This Row],[Date and Time]],"mmmm")</f>
        <v>April</v>
      </c>
    </row>
    <row r="4832" spans="1:14" x14ac:dyDescent="0.3">
      <c r="A4832" s="1" t="s">
        <v>8300</v>
      </c>
      <c r="B4832" s="2">
        <v>45519.113217592596</v>
      </c>
      <c r="C4832" s="1" t="s">
        <v>3418</v>
      </c>
      <c r="D4832" s="1" t="s">
        <v>2865</v>
      </c>
      <c r="E4832" s="1" t="s">
        <v>3464</v>
      </c>
      <c r="F4832" s="1" t="s">
        <v>3467</v>
      </c>
      <c r="G4832" s="1">
        <v>297.39</v>
      </c>
      <c r="H4832" s="1">
        <v>1</v>
      </c>
      <c r="I4832" s="1">
        <f>Sales[[#This Row],[Selling Price]]*H4832</f>
        <v>297.39</v>
      </c>
      <c r="J4832" s="1">
        <f>VLOOKUP(Sales[[#This Row],[Product ID]],Products[],4,0)</f>
        <v>563.57000000000005</v>
      </c>
      <c r="K4832" s="1">
        <f>Sales[[#This Row],[Total Sales]]-Sales[[#This Row],[Cost price]]</f>
        <v>-266.18000000000006</v>
      </c>
      <c r="L4832" s="1" t="str">
        <f>TEXT(Sales[[#This Row],[Date and Time]],"dddd")</f>
        <v>Thursday</v>
      </c>
      <c r="M4832" s="1" t="str">
        <f>TEXT(Sales[[#This Row],[Date and Time]],"mm")</f>
        <v>08</v>
      </c>
      <c r="N4832" s="10" t="str">
        <f>TEXT(Sales[[#This Row],[Date and Time]],"mmmm")</f>
        <v>August</v>
      </c>
    </row>
    <row r="4833" spans="1:14" x14ac:dyDescent="0.3">
      <c r="A4833" s="1" t="s">
        <v>8301</v>
      </c>
      <c r="B4833" s="2">
        <v>45584.778657407405</v>
      </c>
      <c r="C4833" s="1" t="s">
        <v>3291</v>
      </c>
      <c r="D4833" s="1" t="s">
        <v>2862</v>
      </c>
      <c r="E4833" s="1" t="s">
        <v>3479</v>
      </c>
      <c r="F4833" s="1" t="s">
        <v>3467</v>
      </c>
      <c r="G4833" s="1">
        <v>1628.62</v>
      </c>
      <c r="H4833" s="1">
        <v>3</v>
      </c>
      <c r="I4833" s="1">
        <f>Sales[[#This Row],[Selling Price]]*H4833</f>
        <v>4885.8599999999997</v>
      </c>
      <c r="J4833" s="1">
        <f>VLOOKUP(Sales[[#This Row],[Product ID]],Products[],4,0)</f>
        <v>352.83</v>
      </c>
      <c r="K4833" s="1">
        <f>Sales[[#This Row],[Total Sales]]-Sales[[#This Row],[Cost price]]</f>
        <v>4533.03</v>
      </c>
      <c r="L4833" s="1" t="str">
        <f>TEXT(Sales[[#This Row],[Date and Time]],"dddd")</f>
        <v>Saturday</v>
      </c>
      <c r="M4833" s="1" t="str">
        <f>TEXT(Sales[[#This Row],[Date and Time]],"mm")</f>
        <v>10</v>
      </c>
      <c r="N4833" s="10" t="str">
        <f>TEXT(Sales[[#This Row],[Date and Time]],"mmmm")</f>
        <v>October</v>
      </c>
    </row>
    <row r="4834" spans="1:14" x14ac:dyDescent="0.3">
      <c r="A4834" s="1" t="s">
        <v>8302</v>
      </c>
      <c r="B4834" s="2">
        <v>45596.182488425926</v>
      </c>
      <c r="C4834" s="1" t="s">
        <v>3381</v>
      </c>
      <c r="D4834" s="1" t="s">
        <v>2981</v>
      </c>
      <c r="E4834" s="1" t="s">
        <v>3479</v>
      </c>
      <c r="F4834" s="1" t="s">
        <v>3462</v>
      </c>
      <c r="G4834" s="1">
        <v>715.35</v>
      </c>
      <c r="H4834" s="1">
        <v>2</v>
      </c>
      <c r="I4834" s="1">
        <f>Sales[[#This Row],[Selling Price]]*H4834</f>
        <v>1430.7</v>
      </c>
      <c r="J4834" s="1">
        <f>VLOOKUP(Sales[[#This Row],[Product ID]],Products[],4,0)</f>
        <v>505.04</v>
      </c>
      <c r="K4834" s="1">
        <f>Sales[[#This Row],[Total Sales]]-Sales[[#This Row],[Cost price]]</f>
        <v>925.66000000000008</v>
      </c>
      <c r="L4834" s="1" t="str">
        <f>TEXT(Sales[[#This Row],[Date and Time]],"dddd")</f>
        <v>Thursday</v>
      </c>
      <c r="M4834" s="1" t="str">
        <f>TEXT(Sales[[#This Row],[Date and Time]],"mm")</f>
        <v>10</v>
      </c>
      <c r="N4834" s="10" t="str">
        <f>TEXT(Sales[[#This Row],[Date and Time]],"mmmm")</f>
        <v>October</v>
      </c>
    </row>
    <row r="4835" spans="1:14" x14ac:dyDescent="0.3">
      <c r="A4835" s="1" t="s">
        <v>8303</v>
      </c>
      <c r="B4835" s="2">
        <v>45567.688171296293</v>
      </c>
      <c r="C4835" s="1" t="s">
        <v>3398</v>
      </c>
      <c r="D4835" s="1" t="s">
        <v>2529</v>
      </c>
      <c r="E4835" s="1" t="s">
        <v>3466</v>
      </c>
      <c r="F4835" s="1" t="s">
        <v>3472</v>
      </c>
      <c r="G4835" s="1">
        <v>971.02</v>
      </c>
      <c r="H4835" s="1">
        <v>8</v>
      </c>
      <c r="I4835" s="1">
        <f>Sales[[#This Row],[Selling Price]]*H4835</f>
        <v>7768.16</v>
      </c>
      <c r="J4835" s="1">
        <f>VLOOKUP(Sales[[#This Row],[Product ID]],Products[],4,0)</f>
        <v>789.58</v>
      </c>
      <c r="K4835" s="1">
        <f>Sales[[#This Row],[Total Sales]]-Sales[[#This Row],[Cost price]]</f>
        <v>6978.58</v>
      </c>
      <c r="L4835" s="1" t="str">
        <f>TEXT(Sales[[#This Row],[Date and Time]],"dddd")</f>
        <v>Wednesday</v>
      </c>
      <c r="M4835" s="1" t="str">
        <f>TEXT(Sales[[#This Row],[Date and Time]],"mm")</f>
        <v>10</v>
      </c>
      <c r="N4835" s="10" t="str">
        <f>TEXT(Sales[[#This Row],[Date and Time]],"mmmm")</f>
        <v>October</v>
      </c>
    </row>
    <row r="4836" spans="1:14" x14ac:dyDescent="0.3">
      <c r="A4836" s="1" t="s">
        <v>8304</v>
      </c>
      <c r="B4836" s="2">
        <v>45581.395520833335</v>
      </c>
      <c r="C4836" s="1" t="s">
        <v>3332</v>
      </c>
      <c r="D4836" s="1" t="s">
        <v>1232</v>
      </c>
      <c r="E4836" s="1" t="s">
        <v>3461</v>
      </c>
      <c r="F4836" s="1" t="s">
        <v>3476</v>
      </c>
      <c r="G4836" s="1">
        <v>1891.31</v>
      </c>
      <c r="H4836" s="1">
        <v>10</v>
      </c>
      <c r="I4836" s="1">
        <f>Sales[[#This Row],[Selling Price]]*H4836</f>
        <v>18913.099999999999</v>
      </c>
      <c r="J4836" s="1">
        <f>VLOOKUP(Sales[[#This Row],[Product ID]],Products[],4,0)</f>
        <v>348.54</v>
      </c>
      <c r="K4836" s="1">
        <f>Sales[[#This Row],[Total Sales]]-Sales[[#This Row],[Cost price]]</f>
        <v>18564.559999999998</v>
      </c>
      <c r="L4836" s="1" t="str">
        <f>TEXT(Sales[[#This Row],[Date and Time]],"dddd")</f>
        <v>Wednesday</v>
      </c>
      <c r="M4836" s="1" t="str">
        <f>TEXT(Sales[[#This Row],[Date and Time]],"mm")</f>
        <v>10</v>
      </c>
      <c r="N4836" s="10" t="str">
        <f>TEXT(Sales[[#This Row],[Date and Time]],"mmmm")</f>
        <v>October</v>
      </c>
    </row>
    <row r="4837" spans="1:14" x14ac:dyDescent="0.3">
      <c r="A4837" s="1" t="s">
        <v>8305</v>
      </c>
      <c r="B4837" s="2">
        <v>45514.534907407404</v>
      </c>
      <c r="C4837" s="1" t="s">
        <v>3381</v>
      </c>
      <c r="D4837" s="1" t="s">
        <v>2245</v>
      </c>
      <c r="E4837" s="1" t="s">
        <v>3479</v>
      </c>
      <c r="F4837" s="1" t="s">
        <v>3476</v>
      </c>
      <c r="G4837" s="1">
        <v>653.51</v>
      </c>
      <c r="H4837" s="1">
        <v>4</v>
      </c>
      <c r="I4837" s="1">
        <f>Sales[[#This Row],[Selling Price]]*H4837</f>
        <v>2614.04</v>
      </c>
      <c r="J4837" s="1">
        <f>VLOOKUP(Sales[[#This Row],[Product ID]],Products[],4,0)</f>
        <v>505.04</v>
      </c>
      <c r="K4837" s="1">
        <f>Sales[[#This Row],[Total Sales]]-Sales[[#This Row],[Cost price]]</f>
        <v>2109</v>
      </c>
      <c r="L4837" s="1" t="str">
        <f>TEXT(Sales[[#This Row],[Date and Time]],"dddd")</f>
        <v>Saturday</v>
      </c>
      <c r="M4837" s="1" t="str">
        <f>TEXT(Sales[[#This Row],[Date and Time]],"mm")</f>
        <v>08</v>
      </c>
      <c r="N4837" s="10" t="str">
        <f>TEXT(Sales[[#This Row],[Date and Time]],"mmmm")</f>
        <v>August</v>
      </c>
    </row>
    <row r="4838" spans="1:14" x14ac:dyDescent="0.3">
      <c r="A4838" s="1" t="s">
        <v>8306</v>
      </c>
      <c r="B4838" s="2">
        <v>45515.098194444443</v>
      </c>
      <c r="C4838" s="1" t="s">
        <v>3451</v>
      </c>
      <c r="D4838" s="1" t="s">
        <v>3088</v>
      </c>
      <c r="E4838" s="1" t="s">
        <v>3464</v>
      </c>
      <c r="F4838" s="1" t="s">
        <v>3462</v>
      </c>
      <c r="G4838" s="1">
        <v>1486.84</v>
      </c>
      <c r="H4838" s="1">
        <v>4</v>
      </c>
      <c r="I4838" s="1">
        <f>Sales[[#This Row],[Selling Price]]*H4838</f>
        <v>5947.36</v>
      </c>
      <c r="J4838" s="1">
        <f>VLOOKUP(Sales[[#This Row],[Product ID]],Products[],4,0)</f>
        <v>565.99</v>
      </c>
      <c r="K4838" s="1">
        <f>Sales[[#This Row],[Total Sales]]-Sales[[#This Row],[Cost price]]</f>
        <v>5381.37</v>
      </c>
      <c r="L4838" s="1" t="str">
        <f>TEXT(Sales[[#This Row],[Date and Time]],"dddd")</f>
        <v>Sunday</v>
      </c>
      <c r="M4838" s="1" t="str">
        <f>TEXT(Sales[[#This Row],[Date and Time]],"mm")</f>
        <v>08</v>
      </c>
      <c r="N4838" s="10" t="str">
        <f>TEXT(Sales[[#This Row],[Date and Time]],"mmmm")</f>
        <v>August</v>
      </c>
    </row>
    <row r="4839" spans="1:14" x14ac:dyDescent="0.3">
      <c r="A4839" s="1" t="s">
        <v>8307</v>
      </c>
      <c r="B4839" s="2">
        <v>45477.467129629629</v>
      </c>
      <c r="C4839" s="1" t="s">
        <v>3352</v>
      </c>
      <c r="D4839" s="1" t="s">
        <v>646</v>
      </c>
      <c r="E4839" s="1" t="s">
        <v>3471</v>
      </c>
      <c r="F4839" s="1" t="s">
        <v>3476</v>
      </c>
      <c r="G4839" s="1">
        <v>1258.45</v>
      </c>
      <c r="H4839" s="1">
        <v>9</v>
      </c>
      <c r="I4839" s="1">
        <f>Sales[[#This Row],[Selling Price]]*H4839</f>
        <v>11326.050000000001</v>
      </c>
      <c r="J4839" s="1">
        <f>VLOOKUP(Sales[[#This Row],[Product ID]],Products[],4,0)</f>
        <v>404.57</v>
      </c>
      <c r="K4839" s="1">
        <f>Sales[[#This Row],[Total Sales]]-Sales[[#This Row],[Cost price]]</f>
        <v>10921.480000000001</v>
      </c>
      <c r="L4839" s="1" t="str">
        <f>TEXT(Sales[[#This Row],[Date and Time]],"dddd")</f>
        <v>Thursday</v>
      </c>
      <c r="M4839" s="1" t="str">
        <f>TEXT(Sales[[#This Row],[Date and Time]],"mm")</f>
        <v>07</v>
      </c>
      <c r="N4839" s="10" t="str">
        <f>TEXT(Sales[[#This Row],[Date and Time]],"mmmm")</f>
        <v>July</v>
      </c>
    </row>
    <row r="4840" spans="1:14" x14ac:dyDescent="0.3">
      <c r="A4840" s="1" t="s">
        <v>8308</v>
      </c>
      <c r="B4840" s="2">
        <v>45545.247511574074</v>
      </c>
      <c r="C4840" s="1" t="s">
        <v>3237</v>
      </c>
      <c r="D4840" s="1" t="s">
        <v>2412</v>
      </c>
      <c r="E4840" s="1" t="s">
        <v>3461</v>
      </c>
      <c r="F4840" s="1" t="s">
        <v>3472</v>
      </c>
      <c r="G4840" s="1">
        <v>672.58</v>
      </c>
      <c r="H4840" s="1">
        <v>5</v>
      </c>
      <c r="I4840" s="1">
        <f>Sales[[#This Row],[Selling Price]]*H4840</f>
        <v>3362.9</v>
      </c>
      <c r="J4840" s="1">
        <f>VLOOKUP(Sales[[#This Row],[Product ID]],Products[],4,0)</f>
        <v>481</v>
      </c>
      <c r="K4840" s="1">
        <f>Sales[[#This Row],[Total Sales]]-Sales[[#This Row],[Cost price]]</f>
        <v>2881.9</v>
      </c>
      <c r="L4840" s="1" t="str">
        <f>TEXT(Sales[[#This Row],[Date and Time]],"dddd")</f>
        <v>Tuesday</v>
      </c>
      <c r="M4840" s="1" t="str">
        <f>TEXT(Sales[[#This Row],[Date and Time]],"mm")</f>
        <v>09</v>
      </c>
      <c r="N4840" s="10" t="str">
        <f>TEXT(Sales[[#This Row],[Date and Time]],"mmmm")</f>
        <v>September</v>
      </c>
    </row>
    <row r="4841" spans="1:14" x14ac:dyDescent="0.3">
      <c r="A4841" s="1" t="s">
        <v>8309</v>
      </c>
      <c r="B4841" s="2">
        <v>45535.822395833333</v>
      </c>
      <c r="C4841" s="1" t="s">
        <v>3340</v>
      </c>
      <c r="D4841" s="1" t="s">
        <v>1521</v>
      </c>
      <c r="E4841" s="1" t="s">
        <v>3461</v>
      </c>
      <c r="F4841" s="1" t="s">
        <v>3462</v>
      </c>
      <c r="G4841" s="1">
        <v>1816.77</v>
      </c>
      <c r="H4841" s="1">
        <v>4</v>
      </c>
      <c r="I4841" s="1">
        <f>Sales[[#This Row],[Selling Price]]*H4841</f>
        <v>7267.08</v>
      </c>
      <c r="J4841" s="1">
        <f>VLOOKUP(Sales[[#This Row],[Product ID]],Products[],4,0)</f>
        <v>834.4</v>
      </c>
      <c r="K4841" s="1">
        <f>Sales[[#This Row],[Total Sales]]-Sales[[#This Row],[Cost price]]</f>
        <v>6432.68</v>
      </c>
      <c r="L4841" s="1" t="str">
        <f>TEXT(Sales[[#This Row],[Date and Time]],"dddd")</f>
        <v>Saturday</v>
      </c>
      <c r="M4841" s="1" t="str">
        <f>TEXT(Sales[[#This Row],[Date and Time]],"mm")</f>
        <v>08</v>
      </c>
      <c r="N4841" s="10" t="str">
        <f>TEXT(Sales[[#This Row],[Date and Time]],"mmmm")</f>
        <v>August</v>
      </c>
    </row>
    <row r="4842" spans="1:14" x14ac:dyDescent="0.3">
      <c r="A4842" s="1" t="s">
        <v>8310</v>
      </c>
      <c r="B4842" s="2">
        <v>45321.928148148145</v>
      </c>
      <c r="C4842" s="1" t="s">
        <v>3418</v>
      </c>
      <c r="D4842" s="1" t="s">
        <v>3051</v>
      </c>
      <c r="E4842" s="1" t="s">
        <v>3479</v>
      </c>
      <c r="F4842" s="1" t="s">
        <v>3476</v>
      </c>
      <c r="G4842" s="1">
        <v>1770.18</v>
      </c>
      <c r="H4842" s="1">
        <v>5</v>
      </c>
      <c r="I4842" s="1">
        <f>Sales[[#This Row],[Selling Price]]*H4842</f>
        <v>8850.9</v>
      </c>
      <c r="J4842" s="1">
        <f>VLOOKUP(Sales[[#This Row],[Product ID]],Products[],4,0)</f>
        <v>563.57000000000005</v>
      </c>
      <c r="K4842" s="1">
        <f>Sales[[#This Row],[Total Sales]]-Sales[[#This Row],[Cost price]]</f>
        <v>8287.33</v>
      </c>
      <c r="L4842" s="1" t="str">
        <f>TEXT(Sales[[#This Row],[Date and Time]],"dddd")</f>
        <v>Tuesday</v>
      </c>
      <c r="M4842" s="1" t="str">
        <f>TEXT(Sales[[#This Row],[Date and Time]],"mm")</f>
        <v>01</v>
      </c>
      <c r="N4842" s="10" t="str">
        <f>TEXT(Sales[[#This Row],[Date and Time]],"mmmm")</f>
        <v>January</v>
      </c>
    </row>
    <row r="4843" spans="1:14" x14ac:dyDescent="0.3">
      <c r="A4843" s="1" t="s">
        <v>8311</v>
      </c>
      <c r="B4843" s="2">
        <v>45488.117314814815</v>
      </c>
      <c r="C4843" s="1" t="s">
        <v>3387</v>
      </c>
      <c r="D4843" s="1" t="s">
        <v>272</v>
      </c>
      <c r="E4843" s="1" t="s">
        <v>3461</v>
      </c>
      <c r="F4843" s="1" t="s">
        <v>3469</v>
      </c>
      <c r="G4843" s="1">
        <v>78.27</v>
      </c>
      <c r="H4843" s="1">
        <v>4</v>
      </c>
      <c r="I4843" s="1">
        <f>Sales[[#This Row],[Selling Price]]*H4843</f>
        <v>313.08</v>
      </c>
      <c r="J4843" s="1">
        <f>VLOOKUP(Sales[[#This Row],[Product ID]],Products[],4,0)</f>
        <v>162.74</v>
      </c>
      <c r="K4843" s="1">
        <f>Sales[[#This Row],[Total Sales]]-Sales[[#This Row],[Cost price]]</f>
        <v>150.33999999999997</v>
      </c>
      <c r="L4843" s="1" t="str">
        <f>TEXT(Sales[[#This Row],[Date and Time]],"dddd")</f>
        <v>Monday</v>
      </c>
      <c r="M4843" s="1" t="str">
        <f>TEXT(Sales[[#This Row],[Date and Time]],"mm")</f>
        <v>07</v>
      </c>
      <c r="N4843" s="10" t="str">
        <f>TEXT(Sales[[#This Row],[Date and Time]],"mmmm")</f>
        <v>July</v>
      </c>
    </row>
    <row r="4844" spans="1:14" x14ac:dyDescent="0.3">
      <c r="A4844" s="1" t="s">
        <v>8312</v>
      </c>
      <c r="B4844" s="2">
        <v>45402.432164351849</v>
      </c>
      <c r="C4844" s="1" t="s">
        <v>3438</v>
      </c>
      <c r="D4844" s="1" t="s">
        <v>2046</v>
      </c>
      <c r="E4844" s="1" t="s">
        <v>3479</v>
      </c>
      <c r="F4844" s="1" t="s">
        <v>3462</v>
      </c>
      <c r="G4844" s="1">
        <v>1622.19</v>
      </c>
      <c r="H4844" s="1">
        <v>5</v>
      </c>
      <c r="I4844" s="1">
        <f>Sales[[#This Row],[Selling Price]]*H4844</f>
        <v>8110.9500000000007</v>
      </c>
      <c r="J4844" s="1">
        <f>VLOOKUP(Sales[[#This Row],[Product ID]],Products[],4,0)</f>
        <v>751.58</v>
      </c>
      <c r="K4844" s="1">
        <f>Sales[[#This Row],[Total Sales]]-Sales[[#This Row],[Cost price]]</f>
        <v>7359.3700000000008</v>
      </c>
      <c r="L4844" s="1" t="str">
        <f>TEXT(Sales[[#This Row],[Date and Time]],"dddd")</f>
        <v>Saturday</v>
      </c>
      <c r="M4844" s="1" t="str">
        <f>TEXT(Sales[[#This Row],[Date and Time]],"mm")</f>
        <v>04</v>
      </c>
      <c r="N4844" s="10" t="str">
        <f>TEXT(Sales[[#This Row],[Date and Time]],"mmmm")</f>
        <v>April</v>
      </c>
    </row>
    <row r="4845" spans="1:14" x14ac:dyDescent="0.3">
      <c r="A4845" s="1" t="s">
        <v>8313</v>
      </c>
      <c r="B4845" s="2">
        <v>45313.177372685182</v>
      </c>
      <c r="C4845" s="1" t="s">
        <v>3396</v>
      </c>
      <c r="D4845" s="1" t="s">
        <v>1692</v>
      </c>
      <c r="E4845" s="1" t="s">
        <v>3471</v>
      </c>
      <c r="F4845" s="1" t="s">
        <v>3469</v>
      </c>
      <c r="G4845" s="1">
        <v>1972.11</v>
      </c>
      <c r="H4845" s="1">
        <v>9</v>
      </c>
      <c r="I4845" s="1">
        <f>Sales[[#This Row],[Selling Price]]*H4845</f>
        <v>17748.989999999998</v>
      </c>
      <c r="J4845" s="1">
        <f>VLOOKUP(Sales[[#This Row],[Product ID]],Products[],4,0)</f>
        <v>570.6</v>
      </c>
      <c r="K4845" s="1">
        <f>Sales[[#This Row],[Total Sales]]-Sales[[#This Row],[Cost price]]</f>
        <v>17178.39</v>
      </c>
      <c r="L4845" s="1" t="str">
        <f>TEXT(Sales[[#This Row],[Date and Time]],"dddd")</f>
        <v>Monday</v>
      </c>
      <c r="M4845" s="1" t="str">
        <f>TEXT(Sales[[#This Row],[Date and Time]],"mm")</f>
        <v>01</v>
      </c>
      <c r="N4845" s="10" t="str">
        <f>TEXT(Sales[[#This Row],[Date and Time]],"mmmm")</f>
        <v>January</v>
      </c>
    </row>
    <row r="4846" spans="1:14" x14ac:dyDescent="0.3">
      <c r="A4846" s="1" t="s">
        <v>8314</v>
      </c>
      <c r="B4846" s="2">
        <v>45352.448449074072</v>
      </c>
      <c r="C4846" s="1" t="s">
        <v>3345</v>
      </c>
      <c r="D4846" s="1" t="s">
        <v>3023</v>
      </c>
      <c r="E4846" s="1" t="s">
        <v>3479</v>
      </c>
      <c r="F4846" s="1" t="s">
        <v>3476</v>
      </c>
      <c r="G4846" s="1">
        <v>1509.23</v>
      </c>
      <c r="H4846" s="1">
        <v>8</v>
      </c>
      <c r="I4846" s="1">
        <f>Sales[[#This Row],[Selling Price]]*H4846</f>
        <v>12073.84</v>
      </c>
      <c r="J4846" s="1">
        <f>VLOOKUP(Sales[[#This Row],[Product ID]],Products[],4,0)</f>
        <v>762.47</v>
      </c>
      <c r="K4846" s="1">
        <f>Sales[[#This Row],[Total Sales]]-Sales[[#This Row],[Cost price]]</f>
        <v>11311.37</v>
      </c>
      <c r="L4846" s="1" t="str">
        <f>TEXT(Sales[[#This Row],[Date and Time]],"dddd")</f>
        <v>Friday</v>
      </c>
      <c r="M4846" s="1" t="str">
        <f>TEXT(Sales[[#This Row],[Date and Time]],"mm")</f>
        <v>03</v>
      </c>
      <c r="N4846" s="10" t="str">
        <f>TEXT(Sales[[#This Row],[Date and Time]],"mmmm")</f>
        <v>March</v>
      </c>
    </row>
    <row r="4847" spans="1:14" x14ac:dyDescent="0.3">
      <c r="A4847" s="1" t="s">
        <v>8315</v>
      </c>
      <c r="B4847" s="2">
        <v>45444.549027777779</v>
      </c>
      <c r="C4847" s="1" t="s">
        <v>3390</v>
      </c>
      <c r="D4847" s="1" t="s">
        <v>2189</v>
      </c>
      <c r="E4847" s="1" t="s">
        <v>3479</v>
      </c>
      <c r="F4847" s="1" t="s">
        <v>3462</v>
      </c>
      <c r="G4847" s="1">
        <v>617.02</v>
      </c>
      <c r="H4847" s="1">
        <v>7</v>
      </c>
      <c r="I4847" s="1">
        <f>Sales[[#This Row],[Selling Price]]*H4847</f>
        <v>4319.1399999999994</v>
      </c>
      <c r="J4847" s="1">
        <f>VLOOKUP(Sales[[#This Row],[Product ID]],Products[],4,0)</f>
        <v>612.41999999999996</v>
      </c>
      <c r="K4847" s="1">
        <f>Sales[[#This Row],[Total Sales]]-Sales[[#This Row],[Cost price]]</f>
        <v>3706.7199999999993</v>
      </c>
      <c r="L4847" s="1" t="str">
        <f>TEXT(Sales[[#This Row],[Date and Time]],"dddd")</f>
        <v>Saturday</v>
      </c>
      <c r="M4847" s="1" t="str">
        <f>TEXT(Sales[[#This Row],[Date and Time]],"mm")</f>
        <v>06</v>
      </c>
      <c r="N4847" s="10" t="str">
        <f>TEXT(Sales[[#This Row],[Date and Time]],"mmmm")</f>
        <v>June</v>
      </c>
    </row>
    <row r="4848" spans="1:14" x14ac:dyDescent="0.3">
      <c r="A4848" s="1" t="s">
        <v>8316</v>
      </c>
      <c r="B4848" s="2">
        <v>45566.789293981485</v>
      </c>
      <c r="C4848" s="1" t="s">
        <v>3245</v>
      </c>
      <c r="D4848" s="1" t="s">
        <v>1676</v>
      </c>
      <c r="E4848" s="1" t="s">
        <v>3461</v>
      </c>
      <c r="F4848" s="1" t="s">
        <v>3472</v>
      </c>
      <c r="G4848" s="1">
        <v>251.16</v>
      </c>
      <c r="H4848" s="1">
        <v>9</v>
      </c>
      <c r="I4848" s="1">
        <f>Sales[[#This Row],[Selling Price]]*H4848</f>
        <v>2260.44</v>
      </c>
      <c r="J4848" s="1">
        <f>VLOOKUP(Sales[[#This Row],[Product ID]],Products[],4,0)</f>
        <v>188.4</v>
      </c>
      <c r="K4848" s="1">
        <f>Sales[[#This Row],[Total Sales]]-Sales[[#This Row],[Cost price]]</f>
        <v>2072.04</v>
      </c>
      <c r="L4848" s="1" t="str">
        <f>TEXT(Sales[[#This Row],[Date and Time]],"dddd")</f>
        <v>Tuesday</v>
      </c>
      <c r="M4848" s="1" t="str">
        <f>TEXT(Sales[[#This Row],[Date and Time]],"mm")</f>
        <v>10</v>
      </c>
      <c r="N4848" s="10" t="str">
        <f>TEXT(Sales[[#This Row],[Date and Time]],"mmmm")</f>
        <v>October</v>
      </c>
    </row>
    <row r="4849" spans="1:14" x14ac:dyDescent="0.3">
      <c r="A4849" s="1" t="s">
        <v>8317</v>
      </c>
      <c r="B4849" s="2">
        <v>45303.717210648145</v>
      </c>
      <c r="C4849" s="1" t="s">
        <v>3336</v>
      </c>
      <c r="D4849" s="1" t="s">
        <v>1500</v>
      </c>
      <c r="E4849" s="1" t="s">
        <v>3461</v>
      </c>
      <c r="F4849" s="1" t="s">
        <v>3472</v>
      </c>
      <c r="G4849" s="1">
        <v>134.38999999999999</v>
      </c>
      <c r="H4849" s="1">
        <v>7</v>
      </c>
      <c r="I4849" s="1">
        <f>Sales[[#This Row],[Selling Price]]*H4849</f>
        <v>940.7299999999999</v>
      </c>
      <c r="J4849" s="1">
        <f>VLOOKUP(Sales[[#This Row],[Product ID]],Products[],4,0)</f>
        <v>970.96</v>
      </c>
      <c r="K4849" s="1">
        <f>Sales[[#This Row],[Total Sales]]-Sales[[#This Row],[Cost price]]</f>
        <v>-30.230000000000132</v>
      </c>
      <c r="L4849" s="1" t="str">
        <f>TEXT(Sales[[#This Row],[Date and Time]],"dddd")</f>
        <v>Friday</v>
      </c>
      <c r="M4849" s="1" t="str">
        <f>TEXT(Sales[[#This Row],[Date and Time]],"mm")</f>
        <v>01</v>
      </c>
      <c r="N4849" s="10" t="str">
        <f>TEXT(Sales[[#This Row],[Date and Time]],"mmmm")</f>
        <v>January</v>
      </c>
    </row>
    <row r="4850" spans="1:14" x14ac:dyDescent="0.3">
      <c r="A4850" s="1" t="s">
        <v>8318</v>
      </c>
      <c r="B4850" s="2">
        <v>45524.810162037036</v>
      </c>
      <c r="C4850" s="1" t="s">
        <v>3303</v>
      </c>
      <c r="D4850" s="1" t="s">
        <v>3075</v>
      </c>
      <c r="E4850" s="1" t="s">
        <v>3461</v>
      </c>
      <c r="F4850" s="1" t="s">
        <v>3472</v>
      </c>
      <c r="G4850" s="1">
        <v>1208.82</v>
      </c>
      <c r="H4850" s="1">
        <v>6</v>
      </c>
      <c r="I4850" s="1">
        <f>Sales[[#This Row],[Selling Price]]*H4850</f>
        <v>7252.92</v>
      </c>
      <c r="J4850" s="1">
        <f>VLOOKUP(Sales[[#This Row],[Product ID]],Products[],4,0)</f>
        <v>752.34</v>
      </c>
      <c r="K4850" s="1">
        <f>Sales[[#This Row],[Total Sales]]-Sales[[#This Row],[Cost price]]</f>
        <v>6500.58</v>
      </c>
      <c r="L4850" s="1" t="str">
        <f>TEXT(Sales[[#This Row],[Date and Time]],"dddd")</f>
        <v>Tuesday</v>
      </c>
      <c r="M4850" s="1" t="str">
        <f>TEXT(Sales[[#This Row],[Date and Time]],"mm")</f>
        <v>08</v>
      </c>
      <c r="N4850" s="10" t="str">
        <f>TEXT(Sales[[#This Row],[Date and Time]],"mmmm")</f>
        <v>August</v>
      </c>
    </row>
    <row r="4851" spans="1:14" x14ac:dyDescent="0.3">
      <c r="A4851" s="1" t="s">
        <v>8319</v>
      </c>
      <c r="B4851" s="2">
        <v>45539.285219907404</v>
      </c>
      <c r="C4851" s="1" t="s">
        <v>3352</v>
      </c>
      <c r="D4851" s="1" t="s">
        <v>2822</v>
      </c>
      <c r="E4851" s="1" t="s">
        <v>3471</v>
      </c>
      <c r="F4851" s="1" t="s">
        <v>3469</v>
      </c>
      <c r="G4851" s="1">
        <v>1102.99</v>
      </c>
      <c r="H4851" s="1">
        <v>1</v>
      </c>
      <c r="I4851" s="1">
        <f>Sales[[#This Row],[Selling Price]]*H4851</f>
        <v>1102.99</v>
      </c>
      <c r="J4851" s="1">
        <f>VLOOKUP(Sales[[#This Row],[Product ID]],Products[],4,0)</f>
        <v>404.57</v>
      </c>
      <c r="K4851" s="1">
        <f>Sales[[#This Row],[Total Sales]]-Sales[[#This Row],[Cost price]]</f>
        <v>698.42000000000007</v>
      </c>
      <c r="L4851" s="1" t="str">
        <f>TEXT(Sales[[#This Row],[Date and Time]],"dddd")</f>
        <v>Wednesday</v>
      </c>
      <c r="M4851" s="1" t="str">
        <f>TEXT(Sales[[#This Row],[Date and Time]],"mm")</f>
        <v>09</v>
      </c>
      <c r="N4851" s="10" t="str">
        <f>TEXT(Sales[[#This Row],[Date and Time]],"mmmm")</f>
        <v>September</v>
      </c>
    </row>
    <row r="4852" spans="1:14" x14ac:dyDescent="0.3">
      <c r="A4852" s="1" t="s">
        <v>8320</v>
      </c>
      <c r="B4852" s="2">
        <v>45443.361550925925</v>
      </c>
      <c r="C4852" s="1" t="s">
        <v>3228</v>
      </c>
      <c r="D4852" s="1" t="s">
        <v>646</v>
      </c>
      <c r="E4852" s="1" t="s">
        <v>3471</v>
      </c>
      <c r="F4852" s="1" t="s">
        <v>3476</v>
      </c>
      <c r="G4852" s="1">
        <v>1299.93</v>
      </c>
      <c r="H4852" s="1">
        <v>8</v>
      </c>
      <c r="I4852" s="1">
        <f>Sales[[#This Row],[Selling Price]]*H4852</f>
        <v>10399.44</v>
      </c>
      <c r="J4852" s="1">
        <f>VLOOKUP(Sales[[#This Row],[Product ID]],Products[],4,0)</f>
        <v>96.13</v>
      </c>
      <c r="K4852" s="1">
        <f>Sales[[#This Row],[Total Sales]]-Sales[[#This Row],[Cost price]]</f>
        <v>10303.310000000001</v>
      </c>
      <c r="L4852" s="1" t="str">
        <f>TEXT(Sales[[#This Row],[Date and Time]],"dddd")</f>
        <v>Friday</v>
      </c>
      <c r="M4852" s="1" t="str">
        <f>TEXT(Sales[[#This Row],[Date and Time]],"mm")</f>
        <v>05</v>
      </c>
      <c r="N4852" s="10" t="str">
        <f>TEXT(Sales[[#This Row],[Date and Time]],"mmmm")</f>
        <v>May</v>
      </c>
    </row>
    <row r="4853" spans="1:14" x14ac:dyDescent="0.3">
      <c r="A4853" s="1" t="s">
        <v>8321</v>
      </c>
      <c r="B4853" s="2">
        <v>45445.677094907405</v>
      </c>
      <c r="C4853" s="1" t="s">
        <v>3359</v>
      </c>
      <c r="D4853" s="1" t="s">
        <v>180</v>
      </c>
      <c r="E4853" s="1" t="s">
        <v>3479</v>
      </c>
      <c r="F4853" s="1" t="s">
        <v>3467</v>
      </c>
      <c r="G4853" s="1">
        <v>322.5</v>
      </c>
      <c r="H4853" s="1">
        <v>3</v>
      </c>
      <c r="I4853" s="1">
        <f>Sales[[#This Row],[Selling Price]]*H4853</f>
        <v>967.5</v>
      </c>
      <c r="J4853" s="1">
        <f>VLOOKUP(Sales[[#This Row],[Product ID]],Products[],4,0)</f>
        <v>750.19</v>
      </c>
      <c r="K4853" s="1">
        <f>Sales[[#This Row],[Total Sales]]-Sales[[#This Row],[Cost price]]</f>
        <v>217.30999999999995</v>
      </c>
      <c r="L4853" s="1" t="str">
        <f>TEXT(Sales[[#This Row],[Date and Time]],"dddd")</f>
        <v>Sunday</v>
      </c>
      <c r="M4853" s="1" t="str">
        <f>TEXT(Sales[[#This Row],[Date and Time]],"mm")</f>
        <v>06</v>
      </c>
      <c r="N4853" s="10" t="str">
        <f>TEXT(Sales[[#This Row],[Date and Time]],"mmmm")</f>
        <v>June</v>
      </c>
    </row>
    <row r="4854" spans="1:14" x14ac:dyDescent="0.3">
      <c r="A4854" s="1" t="s">
        <v>8322</v>
      </c>
      <c r="B4854" s="2">
        <v>45566.826840277776</v>
      </c>
      <c r="C4854" s="1" t="s">
        <v>3384</v>
      </c>
      <c r="D4854" s="1" t="s">
        <v>316</v>
      </c>
      <c r="E4854" s="1" t="s">
        <v>3461</v>
      </c>
      <c r="F4854" s="1" t="s">
        <v>3476</v>
      </c>
      <c r="G4854" s="1">
        <v>1766.28</v>
      </c>
      <c r="H4854" s="1">
        <v>2</v>
      </c>
      <c r="I4854" s="1">
        <f>Sales[[#This Row],[Selling Price]]*H4854</f>
        <v>3532.56</v>
      </c>
      <c r="J4854" s="1">
        <f>VLOOKUP(Sales[[#This Row],[Product ID]],Products[],4,0)</f>
        <v>694.54</v>
      </c>
      <c r="K4854" s="1">
        <f>Sales[[#This Row],[Total Sales]]-Sales[[#This Row],[Cost price]]</f>
        <v>2838.02</v>
      </c>
      <c r="L4854" s="1" t="str">
        <f>TEXT(Sales[[#This Row],[Date and Time]],"dddd")</f>
        <v>Tuesday</v>
      </c>
      <c r="M4854" s="1" t="str">
        <f>TEXT(Sales[[#This Row],[Date and Time]],"mm")</f>
        <v>10</v>
      </c>
      <c r="N4854" s="10" t="str">
        <f>TEXT(Sales[[#This Row],[Date and Time]],"mmmm")</f>
        <v>October</v>
      </c>
    </row>
    <row r="4855" spans="1:14" x14ac:dyDescent="0.3">
      <c r="A4855" s="1" t="s">
        <v>8323</v>
      </c>
      <c r="B4855" s="2">
        <v>45371.235000000001</v>
      </c>
      <c r="C4855" s="1" t="s">
        <v>3430</v>
      </c>
      <c r="D4855" s="1" t="s">
        <v>2993</v>
      </c>
      <c r="E4855" s="1" t="s">
        <v>3479</v>
      </c>
      <c r="F4855" s="1" t="s">
        <v>3462</v>
      </c>
      <c r="G4855" s="1">
        <v>150.74</v>
      </c>
      <c r="H4855" s="1">
        <v>1</v>
      </c>
      <c r="I4855" s="1">
        <f>Sales[[#This Row],[Selling Price]]*H4855</f>
        <v>150.74</v>
      </c>
      <c r="J4855" s="1">
        <f>VLOOKUP(Sales[[#This Row],[Product ID]],Products[],4,0)</f>
        <v>102.73</v>
      </c>
      <c r="K4855" s="1">
        <f>Sales[[#This Row],[Total Sales]]-Sales[[#This Row],[Cost price]]</f>
        <v>48.010000000000005</v>
      </c>
      <c r="L4855" s="1" t="str">
        <f>TEXT(Sales[[#This Row],[Date and Time]],"dddd")</f>
        <v>Wednesday</v>
      </c>
      <c r="M4855" s="1" t="str">
        <f>TEXT(Sales[[#This Row],[Date and Time]],"mm")</f>
        <v>03</v>
      </c>
      <c r="N4855" s="10" t="str">
        <f>TEXT(Sales[[#This Row],[Date and Time]],"mmmm")</f>
        <v>March</v>
      </c>
    </row>
    <row r="4856" spans="1:14" x14ac:dyDescent="0.3">
      <c r="A4856" s="1" t="s">
        <v>8324</v>
      </c>
      <c r="B4856" s="2">
        <v>45468.741099537037</v>
      </c>
      <c r="C4856" s="1" t="s">
        <v>3321</v>
      </c>
      <c r="D4856" s="1" t="s">
        <v>2969</v>
      </c>
      <c r="E4856" s="1" t="s">
        <v>3471</v>
      </c>
      <c r="F4856" s="1" t="s">
        <v>3467</v>
      </c>
      <c r="G4856" s="1">
        <v>895.93</v>
      </c>
      <c r="H4856" s="1">
        <v>5</v>
      </c>
      <c r="I4856" s="1">
        <f>Sales[[#This Row],[Selling Price]]*H4856</f>
        <v>4479.6499999999996</v>
      </c>
      <c r="J4856" s="1">
        <f>VLOOKUP(Sales[[#This Row],[Product ID]],Products[],4,0)</f>
        <v>57.64</v>
      </c>
      <c r="K4856" s="1">
        <f>Sales[[#This Row],[Total Sales]]-Sales[[#This Row],[Cost price]]</f>
        <v>4422.0099999999993</v>
      </c>
      <c r="L4856" s="1" t="str">
        <f>TEXT(Sales[[#This Row],[Date and Time]],"dddd")</f>
        <v>Tuesday</v>
      </c>
      <c r="M4856" s="1" t="str">
        <f>TEXT(Sales[[#This Row],[Date and Time]],"mm")</f>
        <v>06</v>
      </c>
      <c r="N4856" s="10" t="str">
        <f>TEXT(Sales[[#This Row],[Date and Time]],"mmmm")</f>
        <v>June</v>
      </c>
    </row>
    <row r="4857" spans="1:14" x14ac:dyDescent="0.3">
      <c r="A4857" s="1" t="s">
        <v>8325</v>
      </c>
      <c r="B4857" s="2">
        <v>45345.612476851849</v>
      </c>
      <c r="C4857" s="1" t="s">
        <v>3253</v>
      </c>
      <c r="D4857" s="1" t="s">
        <v>789</v>
      </c>
      <c r="E4857" s="1" t="s">
        <v>3479</v>
      </c>
      <c r="F4857" s="1" t="s">
        <v>3462</v>
      </c>
      <c r="G4857" s="1">
        <v>900.98</v>
      </c>
      <c r="H4857" s="1">
        <v>2</v>
      </c>
      <c r="I4857" s="1">
        <f>Sales[[#This Row],[Selling Price]]*H4857</f>
        <v>1801.96</v>
      </c>
      <c r="J4857" s="1">
        <f>VLOOKUP(Sales[[#This Row],[Product ID]],Products[],4,0)</f>
        <v>34.31</v>
      </c>
      <c r="K4857" s="1">
        <f>Sales[[#This Row],[Total Sales]]-Sales[[#This Row],[Cost price]]</f>
        <v>1767.65</v>
      </c>
      <c r="L4857" s="1" t="str">
        <f>TEXT(Sales[[#This Row],[Date and Time]],"dddd")</f>
        <v>Friday</v>
      </c>
      <c r="M4857" s="1" t="str">
        <f>TEXT(Sales[[#This Row],[Date and Time]],"mm")</f>
        <v>02</v>
      </c>
      <c r="N4857" s="10" t="str">
        <f>TEXT(Sales[[#This Row],[Date and Time]],"mmmm")</f>
        <v>February</v>
      </c>
    </row>
    <row r="4858" spans="1:14" x14ac:dyDescent="0.3">
      <c r="A4858" s="1" t="s">
        <v>8326</v>
      </c>
      <c r="B4858" s="2">
        <v>45560.433344907404</v>
      </c>
      <c r="C4858" s="1" t="s">
        <v>3437</v>
      </c>
      <c r="D4858" s="1" t="s">
        <v>1890</v>
      </c>
      <c r="E4858" s="1" t="s">
        <v>3479</v>
      </c>
      <c r="F4858" s="1" t="s">
        <v>3467</v>
      </c>
      <c r="G4858" s="1">
        <v>461.25</v>
      </c>
      <c r="H4858" s="1">
        <v>9</v>
      </c>
      <c r="I4858" s="1">
        <f>Sales[[#This Row],[Selling Price]]*H4858</f>
        <v>4151.25</v>
      </c>
      <c r="J4858" s="1">
        <f>VLOOKUP(Sales[[#This Row],[Product ID]],Products[],4,0)</f>
        <v>986.68</v>
      </c>
      <c r="K4858" s="1">
        <f>Sales[[#This Row],[Total Sales]]-Sales[[#This Row],[Cost price]]</f>
        <v>3164.57</v>
      </c>
      <c r="L4858" s="1" t="str">
        <f>TEXT(Sales[[#This Row],[Date and Time]],"dddd")</f>
        <v>Wednesday</v>
      </c>
      <c r="M4858" s="1" t="str">
        <f>TEXT(Sales[[#This Row],[Date and Time]],"mm")</f>
        <v>09</v>
      </c>
      <c r="N4858" s="10" t="str">
        <f>TEXT(Sales[[#This Row],[Date and Time]],"mmmm")</f>
        <v>September</v>
      </c>
    </row>
    <row r="4859" spans="1:14" x14ac:dyDescent="0.3">
      <c r="A4859" s="1" t="s">
        <v>8327</v>
      </c>
      <c r="B4859" s="2">
        <v>45558.689479166664</v>
      </c>
      <c r="C4859" s="1" t="s">
        <v>3340</v>
      </c>
      <c r="D4859" s="1" t="s">
        <v>291</v>
      </c>
      <c r="E4859" s="1" t="s">
        <v>3466</v>
      </c>
      <c r="F4859" s="1" t="s">
        <v>3476</v>
      </c>
      <c r="G4859" s="1">
        <v>723.97</v>
      </c>
      <c r="H4859" s="1">
        <v>8</v>
      </c>
      <c r="I4859" s="1">
        <f>Sales[[#This Row],[Selling Price]]*H4859</f>
        <v>5791.76</v>
      </c>
      <c r="J4859" s="1">
        <f>VLOOKUP(Sales[[#This Row],[Product ID]],Products[],4,0)</f>
        <v>834.4</v>
      </c>
      <c r="K4859" s="1">
        <f>Sales[[#This Row],[Total Sales]]-Sales[[#This Row],[Cost price]]</f>
        <v>4957.3600000000006</v>
      </c>
      <c r="L4859" s="1" t="str">
        <f>TEXT(Sales[[#This Row],[Date and Time]],"dddd")</f>
        <v>Monday</v>
      </c>
      <c r="M4859" s="1" t="str">
        <f>TEXT(Sales[[#This Row],[Date and Time]],"mm")</f>
        <v>09</v>
      </c>
      <c r="N4859" s="10" t="str">
        <f>TEXT(Sales[[#This Row],[Date and Time]],"mmmm")</f>
        <v>September</v>
      </c>
    </row>
    <row r="4860" spans="1:14" x14ac:dyDescent="0.3">
      <c r="A4860" s="1" t="s">
        <v>8328</v>
      </c>
      <c r="B4860" s="2">
        <v>45528.43476851852</v>
      </c>
      <c r="C4860" s="1" t="s">
        <v>3305</v>
      </c>
      <c r="D4860" s="1" t="s">
        <v>2391</v>
      </c>
      <c r="E4860" s="1" t="s">
        <v>3479</v>
      </c>
      <c r="F4860" s="1" t="s">
        <v>3462</v>
      </c>
      <c r="G4860" s="1">
        <v>1557.53</v>
      </c>
      <c r="H4860" s="1">
        <v>8</v>
      </c>
      <c r="I4860" s="1">
        <f>Sales[[#This Row],[Selling Price]]*H4860</f>
        <v>12460.24</v>
      </c>
      <c r="J4860" s="1">
        <f>VLOOKUP(Sales[[#This Row],[Product ID]],Products[],4,0)</f>
        <v>376.96</v>
      </c>
      <c r="K4860" s="1">
        <f>Sales[[#This Row],[Total Sales]]-Sales[[#This Row],[Cost price]]</f>
        <v>12083.28</v>
      </c>
      <c r="L4860" s="1" t="str">
        <f>TEXT(Sales[[#This Row],[Date and Time]],"dddd")</f>
        <v>Saturday</v>
      </c>
      <c r="M4860" s="1" t="str">
        <f>TEXT(Sales[[#This Row],[Date and Time]],"mm")</f>
        <v>08</v>
      </c>
      <c r="N4860" s="10" t="str">
        <f>TEXT(Sales[[#This Row],[Date and Time]],"mmmm")</f>
        <v>August</v>
      </c>
    </row>
    <row r="4861" spans="1:14" x14ac:dyDescent="0.3">
      <c r="A4861" s="1" t="s">
        <v>8329</v>
      </c>
      <c r="B4861" s="2">
        <v>45567.712581018517</v>
      </c>
      <c r="C4861" s="1" t="s">
        <v>3293</v>
      </c>
      <c r="D4861" s="1" t="s">
        <v>71</v>
      </c>
      <c r="E4861" s="1" t="s">
        <v>3466</v>
      </c>
      <c r="F4861" s="1" t="s">
        <v>3469</v>
      </c>
      <c r="G4861" s="1">
        <v>828.24</v>
      </c>
      <c r="H4861" s="1">
        <v>3</v>
      </c>
      <c r="I4861" s="1">
        <f>Sales[[#This Row],[Selling Price]]*H4861</f>
        <v>2484.7200000000003</v>
      </c>
      <c r="J4861" s="1">
        <f>VLOOKUP(Sales[[#This Row],[Product ID]],Products[],4,0)</f>
        <v>174.99</v>
      </c>
      <c r="K4861" s="1">
        <f>Sales[[#This Row],[Total Sales]]-Sales[[#This Row],[Cost price]]</f>
        <v>2309.7300000000005</v>
      </c>
      <c r="L4861" s="1" t="str">
        <f>TEXT(Sales[[#This Row],[Date and Time]],"dddd")</f>
        <v>Wednesday</v>
      </c>
      <c r="M4861" s="1" t="str">
        <f>TEXT(Sales[[#This Row],[Date and Time]],"mm")</f>
        <v>10</v>
      </c>
      <c r="N4861" s="10" t="str">
        <f>TEXT(Sales[[#This Row],[Date and Time]],"mmmm")</f>
        <v>October</v>
      </c>
    </row>
    <row r="4862" spans="1:14" x14ac:dyDescent="0.3">
      <c r="A4862" s="1" t="s">
        <v>8330</v>
      </c>
      <c r="B4862" s="2">
        <v>45327.655335648145</v>
      </c>
      <c r="C4862" s="1" t="s">
        <v>3326</v>
      </c>
      <c r="D4862" s="1" t="s">
        <v>1084</v>
      </c>
      <c r="E4862" s="1" t="s">
        <v>3466</v>
      </c>
      <c r="F4862" s="1" t="s">
        <v>3476</v>
      </c>
      <c r="G4862" s="1">
        <v>1669.85</v>
      </c>
      <c r="H4862" s="1">
        <v>5</v>
      </c>
      <c r="I4862" s="1">
        <f>Sales[[#This Row],[Selling Price]]*H4862</f>
        <v>8349.25</v>
      </c>
      <c r="J4862" s="1">
        <f>VLOOKUP(Sales[[#This Row],[Product ID]],Products[],4,0)</f>
        <v>703.67</v>
      </c>
      <c r="K4862" s="1">
        <f>Sales[[#This Row],[Total Sales]]-Sales[[#This Row],[Cost price]]</f>
        <v>7645.58</v>
      </c>
      <c r="L4862" s="1" t="str">
        <f>TEXT(Sales[[#This Row],[Date and Time]],"dddd")</f>
        <v>Monday</v>
      </c>
      <c r="M4862" s="1" t="str">
        <f>TEXT(Sales[[#This Row],[Date and Time]],"mm")</f>
        <v>02</v>
      </c>
      <c r="N4862" s="10" t="str">
        <f>TEXT(Sales[[#This Row],[Date and Time]],"mmmm")</f>
        <v>February</v>
      </c>
    </row>
    <row r="4863" spans="1:14" x14ac:dyDescent="0.3">
      <c r="A4863" s="1" t="s">
        <v>8331</v>
      </c>
      <c r="B4863" s="2">
        <v>45319.372106481482</v>
      </c>
      <c r="C4863" s="1" t="s">
        <v>3359</v>
      </c>
      <c r="D4863" s="1" t="s">
        <v>898</v>
      </c>
      <c r="E4863" s="1" t="s">
        <v>3461</v>
      </c>
      <c r="F4863" s="1" t="s">
        <v>3476</v>
      </c>
      <c r="G4863" s="1">
        <v>1296.1300000000001</v>
      </c>
      <c r="H4863" s="1">
        <v>3</v>
      </c>
      <c r="I4863" s="1">
        <f>Sales[[#This Row],[Selling Price]]*H4863</f>
        <v>3888.3900000000003</v>
      </c>
      <c r="J4863" s="1">
        <f>VLOOKUP(Sales[[#This Row],[Product ID]],Products[],4,0)</f>
        <v>750.19</v>
      </c>
      <c r="K4863" s="1">
        <f>Sales[[#This Row],[Total Sales]]-Sales[[#This Row],[Cost price]]</f>
        <v>3138.2000000000003</v>
      </c>
      <c r="L4863" s="1" t="str">
        <f>TEXT(Sales[[#This Row],[Date and Time]],"dddd")</f>
        <v>Sunday</v>
      </c>
      <c r="M4863" s="1" t="str">
        <f>TEXT(Sales[[#This Row],[Date and Time]],"mm")</f>
        <v>01</v>
      </c>
      <c r="N4863" s="10" t="str">
        <f>TEXT(Sales[[#This Row],[Date and Time]],"mmmm")</f>
        <v>January</v>
      </c>
    </row>
    <row r="4864" spans="1:14" x14ac:dyDescent="0.3">
      <c r="A4864" s="1" t="s">
        <v>8332</v>
      </c>
      <c r="B4864" s="2">
        <v>45417.886469907404</v>
      </c>
      <c r="C4864" s="1" t="s">
        <v>3326</v>
      </c>
      <c r="D4864" s="1" t="s">
        <v>1116</v>
      </c>
      <c r="E4864" s="1" t="s">
        <v>3471</v>
      </c>
      <c r="F4864" s="1" t="s">
        <v>3476</v>
      </c>
      <c r="G4864" s="1">
        <v>1315.93</v>
      </c>
      <c r="H4864" s="1">
        <v>7</v>
      </c>
      <c r="I4864" s="1">
        <f>Sales[[#This Row],[Selling Price]]*H4864</f>
        <v>9211.51</v>
      </c>
      <c r="J4864" s="1">
        <f>VLOOKUP(Sales[[#This Row],[Product ID]],Products[],4,0)</f>
        <v>703.67</v>
      </c>
      <c r="K4864" s="1">
        <f>Sales[[#This Row],[Total Sales]]-Sales[[#This Row],[Cost price]]</f>
        <v>8507.84</v>
      </c>
      <c r="L4864" s="1" t="str">
        <f>TEXT(Sales[[#This Row],[Date and Time]],"dddd")</f>
        <v>Sunday</v>
      </c>
      <c r="M4864" s="1" t="str">
        <f>TEXT(Sales[[#This Row],[Date and Time]],"mm")</f>
        <v>05</v>
      </c>
      <c r="N4864" s="10" t="str">
        <f>TEXT(Sales[[#This Row],[Date and Time]],"mmmm")</f>
        <v>May</v>
      </c>
    </row>
    <row r="4865" spans="1:14" x14ac:dyDescent="0.3">
      <c r="A4865" s="1" t="s">
        <v>8333</v>
      </c>
      <c r="B4865" s="2">
        <v>45540.263344907406</v>
      </c>
      <c r="C4865" s="1" t="s">
        <v>3440</v>
      </c>
      <c r="D4865" s="1" t="s">
        <v>789</v>
      </c>
      <c r="E4865" s="1" t="s">
        <v>3479</v>
      </c>
      <c r="F4865" s="1" t="s">
        <v>3476</v>
      </c>
      <c r="G4865" s="1">
        <v>895.77</v>
      </c>
      <c r="H4865" s="1">
        <v>1</v>
      </c>
      <c r="I4865" s="1">
        <f>Sales[[#This Row],[Selling Price]]*H4865</f>
        <v>895.77</v>
      </c>
      <c r="J4865" s="1">
        <f>VLOOKUP(Sales[[#This Row],[Product ID]],Products[],4,0)</f>
        <v>117.5</v>
      </c>
      <c r="K4865" s="1">
        <f>Sales[[#This Row],[Total Sales]]-Sales[[#This Row],[Cost price]]</f>
        <v>778.27</v>
      </c>
      <c r="L4865" s="1" t="str">
        <f>TEXT(Sales[[#This Row],[Date and Time]],"dddd")</f>
        <v>Thursday</v>
      </c>
      <c r="M4865" s="1" t="str">
        <f>TEXT(Sales[[#This Row],[Date and Time]],"mm")</f>
        <v>09</v>
      </c>
      <c r="N4865" s="10" t="str">
        <f>TEXT(Sales[[#This Row],[Date and Time]],"mmmm")</f>
        <v>September</v>
      </c>
    </row>
    <row r="4866" spans="1:14" x14ac:dyDescent="0.3">
      <c r="A4866" s="1" t="s">
        <v>8334</v>
      </c>
      <c r="B4866" s="2">
        <v>45502.531365740739</v>
      </c>
      <c r="C4866" s="1" t="s">
        <v>3403</v>
      </c>
      <c r="D4866" s="1" t="s">
        <v>1407</v>
      </c>
      <c r="E4866" s="1" t="s">
        <v>3464</v>
      </c>
      <c r="F4866" s="1" t="s">
        <v>3476</v>
      </c>
      <c r="G4866" s="1">
        <v>182.64</v>
      </c>
      <c r="H4866" s="1">
        <v>4</v>
      </c>
      <c r="I4866" s="1">
        <f>Sales[[#This Row],[Selling Price]]*H4866</f>
        <v>730.56</v>
      </c>
      <c r="J4866" s="1">
        <f>VLOOKUP(Sales[[#This Row],[Product ID]],Products[],4,0)</f>
        <v>904.67</v>
      </c>
      <c r="K4866" s="1">
        <f>Sales[[#This Row],[Total Sales]]-Sales[[#This Row],[Cost price]]</f>
        <v>-174.11</v>
      </c>
      <c r="L4866" s="1" t="str">
        <f>TEXT(Sales[[#This Row],[Date and Time]],"dddd")</f>
        <v>Monday</v>
      </c>
      <c r="M4866" s="1" t="str">
        <f>TEXT(Sales[[#This Row],[Date and Time]],"mm")</f>
        <v>07</v>
      </c>
      <c r="N4866" s="10" t="str">
        <f>TEXT(Sales[[#This Row],[Date and Time]],"mmmm")</f>
        <v>July</v>
      </c>
    </row>
    <row r="4867" spans="1:14" x14ac:dyDescent="0.3">
      <c r="A4867" s="1" t="s">
        <v>8335</v>
      </c>
      <c r="B4867" s="2">
        <v>45362.666990740741</v>
      </c>
      <c r="C4867" s="1" t="s">
        <v>3214</v>
      </c>
      <c r="D4867" s="1" t="s">
        <v>2993</v>
      </c>
      <c r="E4867" s="1" t="s">
        <v>3471</v>
      </c>
      <c r="F4867" s="1" t="s">
        <v>3476</v>
      </c>
      <c r="G4867" s="1">
        <v>1828.97</v>
      </c>
      <c r="H4867" s="1">
        <v>3</v>
      </c>
      <c r="I4867" s="1">
        <f>Sales[[#This Row],[Selling Price]]*H4867</f>
        <v>5486.91</v>
      </c>
      <c r="J4867" s="1">
        <f>VLOOKUP(Sales[[#This Row],[Product ID]],Products[],4,0)</f>
        <v>435.29</v>
      </c>
      <c r="K4867" s="1">
        <f>Sales[[#This Row],[Total Sales]]-Sales[[#This Row],[Cost price]]</f>
        <v>5051.62</v>
      </c>
      <c r="L4867" s="1" t="str">
        <f>TEXT(Sales[[#This Row],[Date and Time]],"dddd")</f>
        <v>Monday</v>
      </c>
      <c r="M4867" s="1" t="str">
        <f>TEXT(Sales[[#This Row],[Date and Time]],"mm")</f>
        <v>03</v>
      </c>
      <c r="N4867" s="10" t="str">
        <f>TEXT(Sales[[#This Row],[Date and Time]],"mmmm")</f>
        <v>March</v>
      </c>
    </row>
    <row r="4868" spans="1:14" x14ac:dyDescent="0.3">
      <c r="A4868" s="1" t="s">
        <v>8336</v>
      </c>
      <c r="B4868" s="2">
        <v>45458.232118055559</v>
      </c>
      <c r="C4868" s="1" t="s">
        <v>3360</v>
      </c>
      <c r="D4868" s="1" t="s">
        <v>2076</v>
      </c>
      <c r="E4868" s="1" t="s">
        <v>3464</v>
      </c>
      <c r="F4868" s="1" t="s">
        <v>3469</v>
      </c>
      <c r="G4868" s="1">
        <v>1921.45</v>
      </c>
      <c r="H4868" s="1">
        <v>10</v>
      </c>
      <c r="I4868" s="1">
        <f>Sales[[#This Row],[Selling Price]]*H4868</f>
        <v>19214.5</v>
      </c>
      <c r="J4868" s="1">
        <f>VLOOKUP(Sales[[#This Row],[Product ID]],Products[],4,0)</f>
        <v>434.88</v>
      </c>
      <c r="K4868" s="1">
        <f>Sales[[#This Row],[Total Sales]]-Sales[[#This Row],[Cost price]]</f>
        <v>18779.62</v>
      </c>
      <c r="L4868" s="1" t="str">
        <f>TEXT(Sales[[#This Row],[Date and Time]],"dddd")</f>
        <v>Saturday</v>
      </c>
      <c r="M4868" s="1" t="str">
        <f>TEXT(Sales[[#This Row],[Date and Time]],"mm")</f>
        <v>06</v>
      </c>
      <c r="N4868" s="10" t="str">
        <f>TEXT(Sales[[#This Row],[Date and Time]],"mmmm")</f>
        <v>June</v>
      </c>
    </row>
    <row r="4869" spans="1:14" x14ac:dyDescent="0.3">
      <c r="A4869" s="1" t="s">
        <v>8337</v>
      </c>
      <c r="B4869" s="2">
        <v>45380.569652777776</v>
      </c>
      <c r="C4869" s="1" t="s">
        <v>3327</v>
      </c>
      <c r="D4869" s="1" t="s">
        <v>1847</v>
      </c>
      <c r="E4869" s="1" t="s">
        <v>3461</v>
      </c>
      <c r="F4869" s="1" t="s">
        <v>3462</v>
      </c>
      <c r="G4869" s="1">
        <v>316.02999999999997</v>
      </c>
      <c r="H4869" s="1">
        <v>8</v>
      </c>
      <c r="I4869" s="1">
        <f>Sales[[#This Row],[Selling Price]]*H4869</f>
        <v>2528.2399999999998</v>
      </c>
      <c r="J4869" s="1">
        <f>VLOOKUP(Sales[[#This Row],[Product ID]],Products[],4,0)</f>
        <v>984.71</v>
      </c>
      <c r="K4869" s="1">
        <f>Sales[[#This Row],[Total Sales]]-Sales[[#This Row],[Cost price]]</f>
        <v>1543.5299999999997</v>
      </c>
      <c r="L4869" s="1" t="str">
        <f>TEXT(Sales[[#This Row],[Date and Time]],"dddd")</f>
        <v>Friday</v>
      </c>
      <c r="M4869" s="1" t="str">
        <f>TEXT(Sales[[#This Row],[Date and Time]],"mm")</f>
        <v>03</v>
      </c>
      <c r="N4869" s="10" t="str">
        <f>TEXT(Sales[[#This Row],[Date and Time]],"mmmm")</f>
        <v>March</v>
      </c>
    </row>
    <row r="4870" spans="1:14" x14ac:dyDescent="0.3">
      <c r="A4870" s="1" t="s">
        <v>8338</v>
      </c>
      <c r="B4870" s="2">
        <v>45468.683298611111</v>
      </c>
      <c r="C4870" s="1" t="s">
        <v>3337</v>
      </c>
      <c r="D4870" s="1" t="s">
        <v>1781</v>
      </c>
      <c r="E4870" s="1" t="s">
        <v>3461</v>
      </c>
      <c r="F4870" s="1" t="s">
        <v>3469</v>
      </c>
      <c r="G4870" s="1">
        <v>1985.07</v>
      </c>
      <c r="H4870" s="1">
        <v>4</v>
      </c>
      <c r="I4870" s="1">
        <f>Sales[[#This Row],[Selling Price]]*H4870</f>
        <v>7940.28</v>
      </c>
      <c r="J4870" s="1">
        <f>VLOOKUP(Sales[[#This Row],[Product ID]],Products[],4,0)</f>
        <v>899.57</v>
      </c>
      <c r="K4870" s="1">
        <f>Sales[[#This Row],[Total Sales]]-Sales[[#This Row],[Cost price]]</f>
        <v>7040.71</v>
      </c>
      <c r="L4870" s="1" t="str">
        <f>TEXT(Sales[[#This Row],[Date and Time]],"dddd")</f>
        <v>Tuesday</v>
      </c>
      <c r="M4870" s="1" t="str">
        <f>TEXT(Sales[[#This Row],[Date and Time]],"mm")</f>
        <v>06</v>
      </c>
      <c r="N4870" s="10" t="str">
        <f>TEXT(Sales[[#This Row],[Date and Time]],"mmmm")</f>
        <v>June</v>
      </c>
    </row>
    <row r="4871" spans="1:14" x14ac:dyDescent="0.3">
      <c r="A4871" s="1" t="s">
        <v>8339</v>
      </c>
      <c r="B4871" s="2">
        <v>45305.709768518522</v>
      </c>
      <c r="C4871" s="1" t="s">
        <v>3377</v>
      </c>
      <c r="D4871" s="1" t="s">
        <v>663</v>
      </c>
      <c r="E4871" s="1" t="s">
        <v>3466</v>
      </c>
      <c r="F4871" s="1" t="s">
        <v>3469</v>
      </c>
      <c r="G4871" s="1">
        <v>1461.56</v>
      </c>
      <c r="H4871" s="1">
        <v>7</v>
      </c>
      <c r="I4871" s="1">
        <f>Sales[[#This Row],[Selling Price]]*H4871</f>
        <v>10230.92</v>
      </c>
      <c r="J4871" s="1">
        <f>VLOOKUP(Sales[[#This Row],[Product ID]],Products[],4,0)</f>
        <v>409.39</v>
      </c>
      <c r="K4871" s="1">
        <f>Sales[[#This Row],[Total Sales]]-Sales[[#This Row],[Cost price]]</f>
        <v>9821.5300000000007</v>
      </c>
      <c r="L4871" s="1" t="str">
        <f>TEXT(Sales[[#This Row],[Date and Time]],"dddd")</f>
        <v>Sunday</v>
      </c>
      <c r="M4871" s="1" t="str">
        <f>TEXT(Sales[[#This Row],[Date and Time]],"mm")</f>
        <v>01</v>
      </c>
      <c r="N4871" s="10" t="str">
        <f>TEXT(Sales[[#This Row],[Date and Time]],"mmmm")</f>
        <v>January</v>
      </c>
    </row>
    <row r="4872" spans="1:14" x14ac:dyDescent="0.3">
      <c r="A4872" s="1" t="s">
        <v>8340</v>
      </c>
      <c r="B4872" s="2">
        <v>45395.228993055556</v>
      </c>
      <c r="C4872" s="1" t="s">
        <v>3327</v>
      </c>
      <c r="D4872" s="1" t="s">
        <v>2058</v>
      </c>
      <c r="E4872" s="1" t="s">
        <v>3471</v>
      </c>
      <c r="F4872" s="1" t="s">
        <v>3462</v>
      </c>
      <c r="G4872" s="1">
        <v>381.37</v>
      </c>
      <c r="H4872" s="1">
        <v>10</v>
      </c>
      <c r="I4872" s="1">
        <f>Sales[[#This Row],[Selling Price]]*H4872</f>
        <v>3813.7</v>
      </c>
      <c r="J4872" s="1">
        <f>VLOOKUP(Sales[[#This Row],[Product ID]],Products[],4,0)</f>
        <v>984.71</v>
      </c>
      <c r="K4872" s="1">
        <f>Sales[[#This Row],[Total Sales]]-Sales[[#This Row],[Cost price]]</f>
        <v>2828.99</v>
      </c>
      <c r="L4872" s="1" t="str">
        <f>TEXT(Sales[[#This Row],[Date and Time]],"dddd")</f>
        <v>Saturday</v>
      </c>
      <c r="M4872" s="1" t="str">
        <f>TEXT(Sales[[#This Row],[Date and Time]],"mm")</f>
        <v>04</v>
      </c>
      <c r="N4872" s="10" t="str">
        <f>TEXT(Sales[[#This Row],[Date and Time]],"mmmm")</f>
        <v>April</v>
      </c>
    </row>
    <row r="4873" spans="1:14" x14ac:dyDescent="0.3">
      <c r="A4873" s="1" t="s">
        <v>8341</v>
      </c>
      <c r="B4873" s="2">
        <v>45572.256863425922</v>
      </c>
      <c r="C4873" s="1" t="s">
        <v>3255</v>
      </c>
      <c r="D4873" s="1" t="s">
        <v>1810</v>
      </c>
      <c r="E4873" s="1" t="s">
        <v>3464</v>
      </c>
      <c r="F4873" s="1" t="s">
        <v>3476</v>
      </c>
      <c r="G4873" s="1">
        <v>1074.58</v>
      </c>
      <c r="H4873" s="1">
        <v>3</v>
      </c>
      <c r="I4873" s="1">
        <f>Sales[[#This Row],[Selling Price]]*H4873</f>
        <v>3223.74</v>
      </c>
      <c r="J4873" s="1">
        <f>VLOOKUP(Sales[[#This Row],[Product ID]],Products[],4,0)</f>
        <v>973.48</v>
      </c>
      <c r="K4873" s="1">
        <f>Sales[[#This Row],[Total Sales]]-Sales[[#This Row],[Cost price]]</f>
        <v>2250.2599999999998</v>
      </c>
      <c r="L4873" s="1" t="str">
        <f>TEXT(Sales[[#This Row],[Date and Time]],"dddd")</f>
        <v>Monday</v>
      </c>
      <c r="M4873" s="1" t="str">
        <f>TEXT(Sales[[#This Row],[Date and Time]],"mm")</f>
        <v>10</v>
      </c>
      <c r="N4873" s="10" t="str">
        <f>TEXT(Sales[[#This Row],[Date and Time]],"mmmm")</f>
        <v>October</v>
      </c>
    </row>
    <row r="4874" spans="1:14" x14ac:dyDescent="0.3">
      <c r="A4874" s="1" t="s">
        <v>8342</v>
      </c>
      <c r="B4874" s="2">
        <v>45607.83730324074</v>
      </c>
      <c r="C4874" s="1" t="s">
        <v>3319</v>
      </c>
      <c r="D4874" s="1" t="s">
        <v>1965</v>
      </c>
      <c r="E4874" s="1" t="s">
        <v>3466</v>
      </c>
      <c r="F4874" s="1" t="s">
        <v>3472</v>
      </c>
      <c r="G4874" s="1">
        <v>52.28</v>
      </c>
      <c r="H4874" s="1">
        <v>3</v>
      </c>
      <c r="I4874" s="1">
        <f>Sales[[#This Row],[Selling Price]]*H4874</f>
        <v>156.84</v>
      </c>
      <c r="J4874" s="1">
        <f>VLOOKUP(Sales[[#This Row],[Product ID]],Products[],4,0)</f>
        <v>704.91</v>
      </c>
      <c r="K4874" s="1">
        <f>Sales[[#This Row],[Total Sales]]-Sales[[#This Row],[Cost price]]</f>
        <v>-548.06999999999994</v>
      </c>
      <c r="L4874" s="1" t="str">
        <f>TEXT(Sales[[#This Row],[Date and Time]],"dddd")</f>
        <v>Monday</v>
      </c>
      <c r="M4874" s="1" t="str">
        <f>TEXT(Sales[[#This Row],[Date and Time]],"mm")</f>
        <v>11</v>
      </c>
      <c r="N4874" s="10" t="str">
        <f>TEXT(Sales[[#This Row],[Date and Time]],"mmmm")</f>
        <v>November</v>
      </c>
    </row>
    <row r="4875" spans="1:14" x14ac:dyDescent="0.3">
      <c r="A4875" s="1" t="s">
        <v>8343</v>
      </c>
      <c r="B4875" s="2">
        <v>45340.38784722222</v>
      </c>
      <c r="C4875" s="1" t="s">
        <v>3415</v>
      </c>
      <c r="D4875" s="1" t="s">
        <v>2132</v>
      </c>
      <c r="E4875" s="1" t="s">
        <v>3479</v>
      </c>
      <c r="F4875" s="1" t="s">
        <v>3476</v>
      </c>
      <c r="G4875" s="1">
        <v>715.74</v>
      </c>
      <c r="H4875" s="1">
        <v>6</v>
      </c>
      <c r="I4875" s="1">
        <f>Sales[[#This Row],[Selling Price]]*H4875</f>
        <v>4294.4400000000005</v>
      </c>
      <c r="J4875" s="1">
        <f>VLOOKUP(Sales[[#This Row],[Product ID]],Products[],4,0)</f>
        <v>109.48</v>
      </c>
      <c r="K4875" s="1">
        <f>Sales[[#This Row],[Total Sales]]-Sales[[#This Row],[Cost price]]</f>
        <v>4184.9600000000009</v>
      </c>
      <c r="L4875" s="1" t="str">
        <f>TEXT(Sales[[#This Row],[Date and Time]],"dddd")</f>
        <v>Sunday</v>
      </c>
      <c r="M4875" s="1" t="str">
        <f>TEXT(Sales[[#This Row],[Date and Time]],"mm")</f>
        <v>02</v>
      </c>
      <c r="N4875" s="10" t="str">
        <f>TEXT(Sales[[#This Row],[Date and Time]],"mmmm")</f>
        <v>February</v>
      </c>
    </row>
    <row r="4876" spans="1:14" x14ac:dyDescent="0.3">
      <c r="A4876" s="1" t="s">
        <v>8344</v>
      </c>
      <c r="B4876" s="2">
        <v>45543.832314814812</v>
      </c>
      <c r="C4876" s="1" t="s">
        <v>3434</v>
      </c>
      <c r="D4876" s="1" t="s">
        <v>572</v>
      </c>
      <c r="E4876" s="1" t="s">
        <v>3461</v>
      </c>
      <c r="F4876" s="1" t="s">
        <v>3476</v>
      </c>
      <c r="G4876" s="1">
        <v>318.70999999999998</v>
      </c>
      <c r="H4876" s="1">
        <v>7</v>
      </c>
      <c r="I4876" s="1">
        <f>Sales[[#This Row],[Selling Price]]*H4876</f>
        <v>2230.9699999999998</v>
      </c>
      <c r="J4876" s="1">
        <f>VLOOKUP(Sales[[#This Row],[Product ID]],Products[],4,0)</f>
        <v>29.06</v>
      </c>
      <c r="K4876" s="1">
        <f>Sales[[#This Row],[Total Sales]]-Sales[[#This Row],[Cost price]]</f>
        <v>2201.91</v>
      </c>
      <c r="L4876" s="1" t="str">
        <f>TEXT(Sales[[#This Row],[Date and Time]],"dddd")</f>
        <v>Sunday</v>
      </c>
      <c r="M4876" s="1" t="str">
        <f>TEXT(Sales[[#This Row],[Date and Time]],"mm")</f>
        <v>09</v>
      </c>
      <c r="N4876" s="10" t="str">
        <f>TEXT(Sales[[#This Row],[Date and Time]],"mmmm")</f>
        <v>September</v>
      </c>
    </row>
    <row r="4877" spans="1:14" x14ac:dyDescent="0.3">
      <c r="A4877" s="1" t="s">
        <v>8345</v>
      </c>
      <c r="B4877" s="2">
        <v>45563.73841435185</v>
      </c>
      <c r="C4877" s="1" t="s">
        <v>3343</v>
      </c>
      <c r="D4877" s="1" t="s">
        <v>2699</v>
      </c>
      <c r="E4877" s="1" t="s">
        <v>3464</v>
      </c>
      <c r="F4877" s="1" t="s">
        <v>3467</v>
      </c>
      <c r="G4877" s="1">
        <v>1739.03</v>
      </c>
      <c r="H4877" s="1">
        <v>7</v>
      </c>
      <c r="I4877" s="1">
        <f>Sales[[#This Row],[Selling Price]]*H4877</f>
        <v>12173.21</v>
      </c>
      <c r="J4877" s="1">
        <f>VLOOKUP(Sales[[#This Row],[Product ID]],Products[],4,0)</f>
        <v>105.91</v>
      </c>
      <c r="K4877" s="1">
        <f>Sales[[#This Row],[Total Sales]]-Sales[[#This Row],[Cost price]]</f>
        <v>12067.3</v>
      </c>
      <c r="L4877" s="1" t="str">
        <f>TEXT(Sales[[#This Row],[Date and Time]],"dddd")</f>
        <v>Saturday</v>
      </c>
      <c r="M4877" s="1" t="str">
        <f>TEXT(Sales[[#This Row],[Date and Time]],"mm")</f>
        <v>09</v>
      </c>
      <c r="N4877" s="10" t="str">
        <f>TEXT(Sales[[#This Row],[Date and Time]],"mmmm")</f>
        <v>September</v>
      </c>
    </row>
    <row r="4878" spans="1:14" x14ac:dyDescent="0.3">
      <c r="A4878" s="1" t="s">
        <v>8346</v>
      </c>
      <c r="B4878" s="2">
        <v>45468.142060185186</v>
      </c>
      <c r="C4878" s="1" t="s">
        <v>3332</v>
      </c>
      <c r="D4878" s="1" t="s">
        <v>1166</v>
      </c>
      <c r="E4878" s="1" t="s">
        <v>3461</v>
      </c>
      <c r="F4878" s="1" t="s">
        <v>3472</v>
      </c>
      <c r="G4878" s="1">
        <v>447.23</v>
      </c>
      <c r="H4878" s="1">
        <v>3</v>
      </c>
      <c r="I4878" s="1">
        <f>Sales[[#This Row],[Selling Price]]*H4878</f>
        <v>1341.69</v>
      </c>
      <c r="J4878" s="1">
        <f>VLOOKUP(Sales[[#This Row],[Product ID]],Products[],4,0)</f>
        <v>348.54</v>
      </c>
      <c r="K4878" s="1">
        <f>Sales[[#This Row],[Total Sales]]-Sales[[#This Row],[Cost price]]</f>
        <v>993.15000000000009</v>
      </c>
      <c r="L4878" s="1" t="str">
        <f>TEXT(Sales[[#This Row],[Date and Time]],"dddd")</f>
        <v>Tuesday</v>
      </c>
      <c r="M4878" s="1" t="str">
        <f>TEXT(Sales[[#This Row],[Date and Time]],"mm")</f>
        <v>06</v>
      </c>
      <c r="N4878" s="10" t="str">
        <f>TEXT(Sales[[#This Row],[Date and Time]],"mmmm")</f>
        <v>June</v>
      </c>
    </row>
    <row r="4879" spans="1:14" x14ac:dyDescent="0.3">
      <c r="A4879" s="1" t="s">
        <v>8347</v>
      </c>
      <c r="B4879" s="2">
        <v>45543.213738425926</v>
      </c>
      <c r="C4879" s="1" t="s">
        <v>3319</v>
      </c>
      <c r="D4879" s="1" t="s">
        <v>2535</v>
      </c>
      <c r="E4879" s="1" t="s">
        <v>3464</v>
      </c>
      <c r="F4879" s="1" t="s">
        <v>3476</v>
      </c>
      <c r="G4879" s="1">
        <v>402.44</v>
      </c>
      <c r="H4879" s="1">
        <v>6</v>
      </c>
      <c r="I4879" s="1">
        <f>Sales[[#This Row],[Selling Price]]*H4879</f>
        <v>2414.64</v>
      </c>
      <c r="J4879" s="1">
        <f>VLOOKUP(Sales[[#This Row],[Product ID]],Products[],4,0)</f>
        <v>704.91</v>
      </c>
      <c r="K4879" s="1">
        <f>Sales[[#This Row],[Total Sales]]-Sales[[#This Row],[Cost price]]</f>
        <v>1709.73</v>
      </c>
      <c r="L4879" s="1" t="str">
        <f>TEXT(Sales[[#This Row],[Date and Time]],"dddd")</f>
        <v>Sunday</v>
      </c>
      <c r="M4879" s="1" t="str">
        <f>TEXT(Sales[[#This Row],[Date and Time]],"mm")</f>
        <v>09</v>
      </c>
      <c r="N4879" s="10" t="str">
        <f>TEXT(Sales[[#This Row],[Date and Time]],"mmmm")</f>
        <v>September</v>
      </c>
    </row>
    <row r="4880" spans="1:14" x14ac:dyDescent="0.3">
      <c r="A4880" s="1" t="s">
        <v>8348</v>
      </c>
      <c r="B4880" s="2">
        <v>45468.888136574074</v>
      </c>
      <c r="C4880" s="1" t="s">
        <v>3415</v>
      </c>
      <c r="D4880" s="1" t="s">
        <v>2494</v>
      </c>
      <c r="E4880" s="1" t="s">
        <v>3479</v>
      </c>
      <c r="F4880" s="1" t="s">
        <v>3476</v>
      </c>
      <c r="G4880" s="1">
        <v>1364.17</v>
      </c>
      <c r="H4880" s="1">
        <v>8</v>
      </c>
      <c r="I4880" s="1">
        <f>Sales[[#This Row],[Selling Price]]*H4880</f>
        <v>10913.36</v>
      </c>
      <c r="J4880" s="1">
        <f>VLOOKUP(Sales[[#This Row],[Product ID]],Products[],4,0)</f>
        <v>109.48</v>
      </c>
      <c r="K4880" s="1">
        <f>Sales[[#This Row],[Total Sales]]-Sales[[#This Row],[Cost price]]</f>
        <v>10803.880000000001</v>
      </c>
      <c r="L4880" s="1" t="str">
        <f>TEXT(Sales[[#This Row],[Date and Time]],"dddd")</f>
        <v>Tuesday</v>
      </c>
      <c r="M4880" s="1" t="str">
        <f>TEXT(Sales[[#This Row],[Date and Time]],"mm")</f>
        <v>06</v>
      </c>
      <c r="N4880" s="10" t="str">
        <f>TEXT(Sales[[#This Row],[Date and Time]],"mmmm")</f>
        <v>June</v>
      </c>
    </row>
    <row r="4881" spans="1:14" x14ac:dyDescent="0.3">
      <c r="A4881" s="1" t="s">
        <v>8349</v>
      </c>
      <c r="B4881" s="2">
        <v>45384.96465277778</v>
      </c>
      <c r="C4881" s="1" t="s">
        <v>3278</v>
      </c>
      <c r="D4881" s="1" t="s">
        <v>1040</v>
      </c>
      <c r="E4881" s="1" t="s">
        <v>3464</v>
      </c>
      <c r="F4881" s="1" t="s">
        <v>3462</v>
      </c>
      <c r="G4881" s="1">
        <v>622.99</v>
      </c>
      <c r="H4881" s="1">
        <v>5</v>
      </c>
      <c r="I4881" s="1">
        <f>Sales[[#This Row],[Selling Price]]*H4881</f>
        <v>3114.95</v>
      </c>
      <c r="J4881" s="1">
        <f>VLOOKUP(Sales[[#This Row],[Product ID]],Products[],4,0)</f>
        <v>330.51</v>
      </c>
      <c r="K4881" s="1">
        <f>Sales[[#This Row],[Total Sales]]-Sales[[#This Row],[Cost price]]</f>
        <v>2784.4399999999996</v>
      </c>
      <c r="L4881" s="1" t="str">
        <f>TEXT(Sales[[#This Row],[Date and Time]],"dddd")</f>
        <v>Tuesday</v>
      </c>
      <c r="M4881" s="1" t="str">
        <f>TEXT(Sales[[#This Row],[Date and Time]],"mm")</f>
        <v>04</v>
      </c>
      <c r="N4881" s="10" t="str">
        <f>TEXT(Sales[[#This Row],[Date and Time]],"mmmm")</f>
        <v>April</v>
      </c>
    </row>
    <row r="4882" spans="1:14" x14ac:dyDescent="0.3">
      <c r="A4882" s="1" t="s">
        <v>8350</v>
      </c>
      <c r="B4882" s="2">
        <v>45550.454629629632</v>
      </c>
      <c r="C4882" s="1" t="s">
        <v>3354</v>
      </c>
      <c r="D4882" s="1" t="s">
        <v>1241</v>
      </c>
      <c r="E4882" s="1" t="s">
        <v>3466</v>
      </c>
      <c r="F4882" s="1" t="s">
        <v>3476</v>
      </c>
      <c r="G4882" s="1">
        <v>782.79</v>
      </c>
      <c r="H4882" s="1">
        <v>3</v>
      </c>
      <c r="I4882" s="1">
        <f>Sales[[#This Row],[Selling Price]]*H4882</f>
        <v>2348.37</v>
      </c>
      <c r="J4882" s="1">
        <f>VLOOKUP(Sales[[#This Row],[Product ID]],Products[],4,0)</f>
        <v>294.83</v>
      </c>
      <c r="K4882" s="1">
        <f>Sales[[#This Row],[Total Sales]]-Sales[[#This Row],[Cost price]]</f>
        <v>2053.54</v>
      </c>
      <c r="L4882" s="1" t="str">
        <f>TEXT(Sales[[#This Row],[Date and Time]],"dddd")</f>
        <v>Sunday</v>
      </c>
      <c r="M4882" s="1" t="str">
        <f>TEXT(Sales[[#This Row],[Date and Time]],"mm")</f>
        <v>09</v>
      </c>
      <c r="N4882" s="10" t="str">
        <f>TEXT(Sales[[#This Row],[Date and Time]],"mmmm")</f>
        <v>September</v>
      </c>
    </row>
    <row r="4883" spans="1:14" x14ac:dyDescent="0.3">
      <c r="A4883" s="1" t="s">
        <v>8351</v>
      </c>
      <c r="B4883" s="2">
        <v>45472.01090277778</v>
      </c>
      <c r="C4883" s="1" t="s">
        <v>3228</v>
      </c>
      <c r="D4883" s="1" t="s">
        <v>714</v>
      </c>
      <c r="E4883" s="1" t="s">
        <v>3479</v>
      </c>
      <c r="F4883" s="1" t="s">
        <v>3469</v>
      </c>
      <c r="G4883" s="1">
        <v>1859.58</v>
      </c>
      <c r="H4883" s="1">
        <v>3</v>
      </c>
      <c r="I4883" s="1">
        <f>Sales[[#This Row],[Selling Price]]*H4883</f>
        <v>5578.74</v>
      </c>
      <c r="J4883" s="1">
        <f>VLOOKUP(Sales[[#This Row],[Product ID]],Products[],4,0)</f>
        <v>96.13</v>
      </c>
      <c r="K4883" s="1">
        <f>Sales[[#This Row],[Total Sales]]-Sales[[#This Row],[Cost price]]</f>
        <v>5482.61</v>
      </c>
      <c r="L4883" s="1" t="str">
        <f>TEXT(Sales[[#This Row],[Date and Time]],"dddd")</f>
        <v>Saturday</v>
      </c>
      <c r="M4883" s="1" t="str">
        <f>TEXT(Sales[[#This Row],[Date and Time]],"mm")</f>
        <v>06</v>
      </c>
      <c r="N4883" s="10" t="str">
        <f>TEXT(Sales[[#This Row],[Date and Time]],"mmmm")</f>
        <v>June</v>
      </c>
    </row>
    <row r="4884" spans="1:14" x14ac:dyDescent="0.3">
      <c r="A4884" s="1" t="s">
        <v>8352</v>
      </c>
      <c r="B4884" s="2">
        <v>45533.707685185182</v>
      </c>
      <c r="C4884" s="1" t="s">
        <v>3346</v>
      </c>
      <c r="D4884" s="1" t="s">
        <v>569</v>
      </c>
      <c r="E4884" s="1" t="s">
        <v>3471</v>
      </c>
      <c r="F4884" s="1" t="s">
        <v>3476</v>
      </c>
      <c r="G4884" s="1">
        <v>518.41</v>
      </c>
      <c r="H4884" s="1">
        <v>3</v>
      </c>
      <c r="I4884" s="1">
        <f>Sales[[#This Row],[Selling Price]]*H4884</f>
        <v>1555.23</v>
      </c>
      <c r="J4884" s="1">
        <f>VLOOKUP(Sales[[#This Row],[Product ID]],Products[],4,0)</f>
        <v>171.16</v>
      </c>
      <c r="K4884" s="1">
        <f>Sales[[#This Row],[Total Sales]]-Sales[[#This Row],[Cost price]]</f>
        <v>1384.07</v>
      </c>
      <c r="L4884" s="1" t="str">
        <f>TEXT(Sales[[#This Row],[Date and Time]],"dddd")</f>
        <v>Thursday</v>
      </c>
      <c r="M4884" s="1" t="str">
        <f>TEXT(Sales[[#This Row],[Date and Time]],"mm")</f>
        <v>08</v>
      </c>
      <c r="N4884" s="10" t="str">
        <f>TEXT(Sales[[#This Row],[Date and Time]],"mmmm")</f>
        <v>August</v>
      </c>
    </row>
    <row r="4885" spans="1:14" x14ac:dyDescent="0.3">
      <c r="A4885" s="1" t="s">
        <v>8353</v>
      </c>
      <c r="B4885" s="2">
        <v>45407.751689814817</v>
      </c>
      <c r="C4885" s="1" t="s">
        <v>3250</v>
      </c>
      <c r="D4885" s="1" t="s">
        <v>514</v>
      </c>
      <c r="E4885" s="1" t="s">
        <v>3471</v>
      </c>
      <c r="F4885" s="1" t="s">
        <v>3476</v>
      </c>
      <c r="G4885" s="1">
        <v>261.8</v>
      </c>
      <c r="H4885" s="1">
        <v>2</v>
      </c>
      <c r="I4885" s="1">
        <f>Sales[[#This Row],[Selling Price]]*H4885</f>
        <v>523.6</v>
      </c>
      <c r="J4885" s="1">
        <f>VLOOKUP(Sales[[#This Row],[Product ID]],Products[],4,0)</f>
        <v>114.47</v>
      </c>
      <c r="K4885" s="1">
        <f>Sales[[#This Row],[Total Sales]]-Sales[[#This Row],[Cost price]]</f>
        <v>409.13</v>
      </c>
      <c r="L4885" s="1" t="str">
        <f>TEXT(Sales[[#This Row],[Date and Time]],"dddd")</f>
        <v>Thursday</v>
      </c>
      <c r="M4885" s="1" t="str">
        <f>TEXT(Sales[[#This Row],[Date and Time]],"mm")</f>
        <v>04</v>
      </c>
      <c r="N4885" s="10" t="str">
        <f>TEXT(Sales[[#This Row],[Date and Time]],"mmmm")</f>
        <v>April</v>
      </c>
    </row>
    <row r="4886" spans="1:14" x14ac:dyDescent="0.3">
      <c r="A4886" s="1" t="s">
        <v>8354</v>
      </c>
      <c r="B4886" s="2">
        <v>45438.022627314815</v>
      </c>
      <c r="C4886" s="1" t="s">
        <v>3382</v>
      </c>
      <c r="D4886" s="1" t="s">
        <v>858</v>
      </c>
      <c r="E4886" s="1" t="s">
        <v>3479</v>
      </c>
      <c r="F4886" s="1" t="s">
        <v>3469</v>
      </c>
      <c r="G4886" s="1">
        <v>177.02</v>
      </c>
      <c r="H4886" s="1">
        <v>1</v>
      </c>
      <c r="I4886" s="1">
        <f>Sales[[#This Row],[Selling Price]]*H4886</f>
        <v>177.02</v>
      </c>
      <c r="J4886" s="1">
        <f>VLOOKUP(Sales[[#This Row],[Product ID]],Products[],4,0)</f>
        <v>67.97</v>
      </c>
      <c r="K4886" s="1">
        <f>Sales[[#This Row],[Total Sales]]-Sales[[#This Row],[Cost price]]</f>
        <v>109.05000000000001</v>
      </c>
      <c r="L4886" s="1" t="str">
        <f>TEXT(Sales[[#This Row],[Date and Time]],"dddd")</f>
        <v>Sunday</v>
      </c>
      <c r="M4886" s="1" t="str">
        <f>TEXT(Sales[[#This Row],[Date and Time]],"mm")</f>
        <v>05</v>
      </c>
      <c r="N4886" s="10" t="str">
        <f>TEXT(Sales[[#This Row],[Date and Time]],"mmmm")</f>
        <v>May</v>
      </c>
    </row>
    <row r="4887" spans="1:14" x14ac:dyDescent="0.3">
      <c r="A4887" s="1" t="s">
        <v>8355</v>
      </c>
      <c r="B4887" s="2">
        <v>45486.765324074076</v>
      </c>
      <c r="C4887" s="1" t="s">
        <v>3395</v>
      </c>
      <c r="D4887" s="1" t="s">
        <v>851</v>
      </c>
      <c r="E4887" s="1" t="s">
        <v>3464</v>
      </c>
      <c r="F4887" s="1" t="s">
        <v>3467</v>
      </c>
      <c r="G4887" s="1">
        <v>429.16</v>
      </c>
      <c r="H4887" s="1">
        <v>4</v>
      </c>
      <c r="I4887" s="1">
        <f>Sales[[#This Row],[Selling Price]]*H4887</f>
        <v>1716.64</v>
      </c>
      <c r="J4887" s="1">
        <f>VLOOKUP(Sales[[#This Row],[Product ID]],Products[],4,0)</f>
        <v>102.72</v>
      </c>
      <c r="K4887" s="1">
        <f>Sales[[#This Row],[Total Sales]]-Sales[[#This Row],[Cost price]]</f>
        <v>1613.92</v>
      </c>
      <c r="L4887" s="1" t="str">
        <f>TEXT(Sales[[#This Row],[Date and Time]],"dddd")</f>
        <v>Saturday</v>
      </c>
      <c r="M4887" s="1" t="str">
        <f>TEXT(Sales[[#This Row],[Date and Time]],"mm")</f>
        <v>07</v>
      </c>
      <c r="N4887" s="10" t="str">
        <f>TEXT(Sales[[#This Row],[Date and Time]],"mmmm")</f>
        <v>July</v>
      </c>
    </row>
    <row r="4888" spans="1:14" x14ac:dyDescent="0.3">
      <c r="A4888" s="1" t="s">
        <v>8356</v>
      </c>
      <c r="B4888" s="2">
        <v>45512.584965277776</v>
      </c>
      <c r="C4888" s="1" t="s">
        <v>3326</v>
      </c>
      <c r="D4888" s="1" t="s">
        <v>2810</v>
      </c>
      <c r="E4888" s="1" t="s">
        <v>3466</v>
      </c>
      <c r="F4888" s="1" t="s">
        <v>3476</v>
      </c>
      <c r="G4888" s="1">
        <v>1467.43</v>
      </c>
      <c r="H4888" s="1">
        <v>7</v>
      </c>
      <c r="I4888" s="1">
        <f>Sales[[#This Row],[Selling Price]]*H4888</f>
        <v>10272.01</v>
      </c>
      <c r="J4888" s="1">
        <f>VLOOKUP(Sales[[#This Row],[Product ID]],Products[],4,0)</f>
        <v>703.67</v>
      </c>
      <c r="K4888" s="1">
        <f>Sales[[#This Row],[Total Sales]]-Sales[[#This Row],[Cost price]]</f>
        <v>9568.34</v>
      </c>
      <c r="L4888" s="1" t="str">
        <f>TEXT(Sales[[#This Row],[Date and Time]],"dddd")</f>
        <v>Thursday</v>
      </c>
      <c r="M4888" s="1" t="str">
        <f>TEXT(Sales[[#This Row],[Date and Time]],"mm")</f>
        <v>08</v>
      </c>
      <c r="N4888" s="10" t="str">
        <f>TEXT(Sales[[#This Row],[Date and Time]],"mmmm")</f>
        <v>August</v>
      </c>
    </row>
    <row r="4889" spans="1:14" x14ac:dyDescent="0.3">
      <c r="A4889" s="1" t="s">
        <v>8357</v>
      </c>
      <c r="B4889" s="2">
        <v>45371.301504629628</v>
      </c>
      <c r="C4889" s="1" t="s">
        <v>3311</v>
      </c>
      <c r="D4889" s="1" t="s">
        <v>2216</v>
      </c>
      <c r="E4889" s="1" t="s">
        <v>3461</v>
      </c>
      <c r="F4889" s="1" t="s">
        <v>3467</v>
      </c>
      <c r="G4889" s="1">
        <v>1133.19</v>
      </c>
      <c r="H4889" s="1">
        <v>3</v>
      </c>
      <c r="I4889" s="1">
        <f>Sales[[#This Row],[Selling Price]]*H4889</f>
        <v>3399.57</v>
      </c>
      <c r="J4889" s="1">
        <f>VLOOKUP(Sales[[#This Row],[Product ID]],Products[],4,0)</f>
        <v>961.88</v>
      </c>
      <c r="K4889" s="1">
        <f>Sales[[#This Row],[Total Sales]]-Sales[[#This Row],[Cost price]]</f>
        <v>2437.69</v>
      </c>
      <c r="L4889" s="1" t="str">
        <f>TEXT(Sales[[#This Row],[Date and Time]],"dddd")</f>
        <v>Wednesday</v>
      </c>
      <c r="M4889" s="1" t="str">
        <f>TEXT(Sales[[#This Row],[Date and Time]],"mm")</f>
        <v>03</v>
      </c>
      <c r="N4889" s="10" t="str">
        <f>TEXT(Sales[[#This Row],[Date and Time]],"mmmm")</f>
        <v>March</v>
      </c>
    </row>
    <row r="4890" spans="1:14" x14ac:dyDescent="0.3">
      <c r="A4890" s="1" t="s">
        <v>8358</v>
      </c>
      <c r="B4890" s="2">
        <v>45311.266967592594</v>
      </c>
      <c r="C4890" s="1" t="s">
        <v>3257</v>
      </c>
      <c r="D4890" s="1" t="s">
        <v>3190</v>
      </c>
      <c r="E4890" s="1" t="s">
        <v>3479</v>
      </c>
      <c r="F4890" s="1" t="s">
        <v>3462</v>
      </c>
      <c r="G4890" s="1">
        <v>222.33</v>
      </c>
      <c r="H4890" s="1">
        <v>1</v>
      </c>
      <c r="I4890" s="1">
        <f>Sales[[#This Row],[Selling Price]]*H4890</f>
        <v>222.33</v>
      </c>
      <c r="J4890" s="1">
        <f>VLOOKUP(Sales[[#This Row],[Product ID]],Products[],4,0)</f>
        <v>288.51</v>
      </c>
      <c r="K4890" s="1">
        <f>Sales[[#This Row],[Total Sales]]-Sales[[#This Row],[Cost price]]</f>
        <v>-66.179999999999978</v>
      </c>
      <c r="L4890" s="1" t="str">
        <f>TEXT(Sales[[#This Row],[Date and Time]],"dddd")</f>
        <v>Saturday</v>
      </c>
      <c r="M4890" s="1" t="str">
        <f>TEXT(Sales[[#This Row],[Date and Time]],"mm")</f>
        <v>01</v>
      </c>
      <c r="N4890" s="10" t="str">
        <f>TEXT(Sales[[#This Row],[Date and Time]],"mmmm")</f>
        <v>January</v>
      </c>
    </row>
    <row r="4891" spans="1:14" x14ac:dyDescent="0.3">
      <c r="A4891" s="1" t="s">
        <v>8359</v>
      </c>
      <c r="B4891" s="2">
        <v>45453.506319444445</v>
      </c>
      <c r="C4891" s="1" t="s">
        <v>3267</v>
      </c>
      <c r="D4891" s="1" t="s">
        <v>165</v>
      </c>
      <c r="E4891" s="1" t="s">
        <v>3479</v>
      </c>
      <c r="F4891" s="1" t="s">
        <v>3476</v>
      </c>
      <c r="G4891" s="1">
        <v>1542.85</v>
      </c>
      <c r="H4891" s="1">
        <v>2</v>
      </c>
      <c r="I4891" s="1">
        <f>Sales[[#This Row],[Selling Price]]*H4891</f>
        <v>3085.7</v>
      </c>
      <c r="J4891" s="1">
        <f>VLOOKUP(Sales[[#This Row],[Product ID]],Products[],4,0)</f>
        <v>465.59</v>
      </c>
      <c r="K4891" s="1">
        <f>Sales[[#This Row],[Total Sales]]-Sales[[#This Row],[Cost price]]</f>
        <v>2620.1099999999997</v>
      </c>
      <c r="L4891" s="1" t="str">
        <f>TEXT(Sales[[#This Row],[Date and Time]],"dddd")</f>
        <v>Monday</v>
      </c>
      <c r="M4891" s="1" t="str">
        <f>TEXT(Sales[[#This Row],[Date and Time]],"mm")</f>
        <v>06</v>
      </c>
      <c r="N4891" s="10" t="str">
        <f>TEXT(Sales[[#This Row],[Date and Time]],"mmmm")</f>
        <v>June</v>
      </c>
    </row>
    <row r="4892" spans="1:14" x14ac:dyDescent="0.3">
      <c r="A4892" s="1" t="s">
        <v>8360</v>
      </c>
      <c r="B4892" s="2">
        <v>45557.509097222224</v>
      </c>
      <c r="C4892" s="1" t="s">
        <v>3327</v>
      </c>
      <c r="D4892" s="1" t="s">
        <v>215</v>
      </c>
      <c r="E4892" s="1" t="s">
        <v>3461</v>
      </c>
      <c r="F4892" s="1" t="s">
        <v>3476</v>
      </c>
      <c r="G4892" s="1">
        <v>243.15</v>
      </c>
      <c r="H4892" s="1">
        <v>9</v>
      </c>
      <c r="I4892" s="1">
        <f>Sales[[#This Row],[Selling Price]]*H4892</f>
        <v>2188.35</v>
      </c>
      <c r="J4892" s="1">
        <f>VLOOKUP(Sales[[#This Row],[Product ID]],Products[],4,0)</f>
        <v>984.71</v>
      </c>
      <c r="K4892" s="1">
        <f>Sales[[#This Row],[Total Sales]]-Sales[[#This Row],[Cost price]]</f>
        <v>1203.6399999999999</v>
      </c>
      <c r="L4892" s="1" t="str">
        <f>TEXT(Sales[[#This Row],[Date and Time]],"dddd")</f>
        <v>Sunday</v>
      </c>
      <c r="M4892" s="1" t="str">
        <f>TEXT(Sales[[#This Row],[Date and Time]],"mm")</f>
        <v>09</v>
      </c>
      <c r="N4892" s="10" t="str">
        <f>TEXT(Sales[[#This Row],[Date and Time]],"mmmm")</f>
        <v>September</v>
      </c>
    </row>
    <row r="4893" spans="1:14" x14ac:dyDescent="0.3">
      <c r="A4893" s="1" t="s">
        <v>8361</v>
      </c>
      <c r="B4893" s="2">
        <v>45606.063275462962</v>
      </c>
      <c r="C4893" s="1" t="s">
        <v>3330</v>
      </c>
      <c r="D4893" s="1" t="s">
        <v>1281</v>
      </c>
      <c r="E4893" s="1" t="s">
        <v>3471</v>
      </c>
      <c r="F4893" s="1" t="s">
        <v>3472</v>
      </c>
      <c r="G4893" s="1">
        <v>1979.37</v>
      </c>
      <c r="H4893" s="1">
        <v>8</v>
      </c>
      <c r="I4893" s="1">
        <f>Sales[[#This Row],[Selling Price]]*H4893</f>
        <v>15834.96</v>
      </c>
      <c r="J4893" s="1">
        <f>VLOOKUP(Sales[[#This Row],[Product ID]],Products[],4,0)</f>
        <v>368.23</v>
      </c>
      <c r="K4893" s="1">
        <f>Sales[[#This Row],[Total Sales]]-Sales[[#This Row],[Cost price]]</f>
        <v>15466.73</v>
      </c>
      <c r="L4893" s="1" t="str">
        <f>TEXT(Sales[[#This Row],[Date and Time]],"dddd")</f>
        <v>Sunday</v>
      </c>
      <c r="M4893" s="1" t="str">
        <f>TEXT(Sales[[#This Row],[Date and Time]],"mm")</f>
        <v>11</v>
      </c>
      <c r="N4893" s="10" t="str">
        <f>TEXT(Sales[[#This Row],[Date and Time]],"mmmm")</f>
        <v>November</v>
      </c>
    </row>
    <row r="4894" spans="1:14" x14ac:dyDescent="0.3">
      <c r="A4894" s="1" t="s">
        <v>8362</v>
      </c>
      <c r="B4894" s="2">
        <v>45532.801018518519</v>
      </c>
      <c r="C4894" s="1" t="s">
        <v>3425</v>
      </c>
      <c r="D4894" s="1" t="s">
        <v>1373</v>
      </c>
      <c r="E4894" s="1" t="s">
        <v>3479</v>
      </c>
      <c r="F4894" s="1" t="s">
        <v>3469</v>
      </c>
      <c r="G4894" s="1">
        <v>1212.8699999999999</v>
      </c>
      <c r="H4894" s="1">
        <v>4</v>
      </c>
      <c r="I4894" s="1">
        <f>Sales[[#This Row],[Selling Price]]*H4894</f>
        <v>4851.4799999999996</v>
      </c>
      <c r="J4894" s="1">
        <f>VLOOKUP(Sales[[#This Row],[Product ID]],Products[],4,0)</f>
        <v>95.27</v>
      </c>
      <c r="K4894" s="1">
        <f>Sales[[#This Row],[Total Sales]]-Sales[[#This Row],[Cost price]]</f>
        <v>4756.2099999999991</v>
      </c>
      <c r="L4894" s="1" t="str">
        <f>TEXT(Sales[[#This Row],[Date and Time]],"dddd")</f>
        <v>Wednesday</v>
      </c>
      <c r="M4894" s="1" t="str">
        <f>TEXT(Sales[[#This Row],[Date and Time]],"mm")</f>
        <v>08</v>
      </c>
      <c r="N4894" s="10" t="str">
        <f>TEXT(Sales[[#This Row],[Date and Time]],"mmmm")</f>
        <v>August</v>
      </c>
    </row>
    <row r="4895" spans="1:14" x14ac:dyDescent="0.3">
      <c r="A4895" s="1" t="s">
        <v>8363</v>
      </c>
      <c r="B4895" s="2">
        <v>45296.070972222224</v>
      </c>
      <c r="C4895" s="1" t="s">
        <v>3348</v>
      </c>
      <c r="D4895" s="1" t="s">
        <v>2267</v>
      </c>
      <c r="E4895" s="1" t="s">
        <v>3466</v>
      </c>
      <c r="F4895" s="1" t="s">
        <v>3472</v>
      </c>
      <c r="G4895" s="1">
        <v>1245.25</v>
      </c>
      <c r="H4895" s="1">
        <v>9</v>
      </c>
      <c r="I4895" s="1">
        <f>Sales[[#This Row],[Selling Price]]*H4895</f>
        <v>11207.25</v>
      </c>
      <c r="J4895" s="1">
        <f>VLOOKUP(Sales[[#This Row],[Product ID]],Products[],4,0)</f>
        <v>307.60000000000002</v>
      </c>
      <c r="K4895" s="1">
        <f>Sales[[#This Row],[Total Sales]]-Sales[[#This Row],[Cost price]]</f>
        <v>10899.65</v>
      </c>
      <c r="L4895" s="1" t="str">
        <f>TEXT(Sales[[#This Row],[Date and Time]],"dddd")</f>
        <v>Friday</v>
      </c>
      <c r="M4895" s="1" t="str">
        <f>TEXT(Sales[[#This Row],[Date and Time]],"mm")</f>
        <v>01</v>
      </c>
      <c r="N4895" s="10" t="str">
        <f>TEXT(Sales[[#This Row],[Date and Time]],"mmmm")</f>
        <v>January</v>
      </c>
    </row>
    <row r="4896" spans="1:14" x14ac:dyDescent="0.3">
      <c r="A4896" s="1" t="s">
        <v>8364</v>
      </c>
      <c r="B4896" s="2">
        <v>45295.543877314813</v>
      </c>
      <c r="C4896" s="1" t="s">
        <v>3399</v>
      </c>
      <c r="D4896" s="1" t="s">
        <v>1287</v>
      </c>
      <c r="E4896" s="1" t="s">
        <v>3464</v>
      </c>
      <c r="F4896" s="1" t="s">
        <v>3472</v>
      </c>
      <c r="G4896" s="1">
        <v>533.69000000000005</v>
      </c>
      <c r="H4896" s="1">
        <v>9</v>
      </c>
      <c r="I4896" s="1">
        <f>Sales[[#This Row],[Selling Price]]*H4896</f>
        <v>4803.2100000000009</v>
      </c>
      <c r="J4896" s="1">
        <f>VLOOKUP(Sales[[#This Row],[Product ID]],Products[],4,0)</f>
        <v>687.22</v>
      </c>
      <c r="K4896" s="1">
        <f>Sales[[#This Row],[Total Sales]]-Sales[[#This Row],[Cost price]]</f>
        <v>4115.9900000000007</v>
      </c>
      <c r="L4896" s="1" t="str">
        <f>TEXT(Sales[[#This Row],[Date and Time]],"dddd")</f>
        <v>Thursday</v>
      </c>
      <c r="M4896" s="1" t="str">
        <f>TEXT(Sales[[#This Row],[Date and Time]],"mm")</f>
        <v>01</v>
      </c>
      <c r="N4896" s="10" t="str">
        <f>TEXT(Sales[[#This Row],[Date and Time]],"mmmm")</f>
        <v>January</v>
      </c>
    </row>
    <row r="4897" spans="1:14" x14ac:dyDescent="0.3">
      <c r="A4897" s="1" t="s">
        <v>8365</v>
      </c>
      <c r="B4897" s="2">
        <v>45602.134872685187</v>
      </c>
      <c r="C4897" s="1" t="s">
        <v>3444</v>
      </c>
      <c r="D4897" s="1" t="s">
        <v>1506</v>
      </c>
      <c r="E4897" s="1" t="s">
        <v>3464</v>
      </c>
      <c r="F4897" s="1" t="s">
        <v>3462</v>
      </c>
      <c r="G4897" s="1">
        <v>148.76</v>
      </c>
      <c r="H4897" s="1">
        <v>2</v>
      </c>
      <c r="I4897" s="1">
        <f>Sales[[#This Row],[Selling Price]]*H4897</f>
        <v>297.52</v>
      </c>
      <c r="J4897" s="1">
        <f>VLOOKUP(Sales[[#This Row],[Product ID]],Products[],4,0)</f>
        <v>148.63</v>
      </c>
      <c r="K4897" s="1">
        <f>Sales[[#This Row],[Total Sales]]-Sales[[#This Row],[Cost price]]</f>
        <v>148.88999999999999</v>
      </c>
      <c r="L4897" s="1" t="str">
        <f>TEXT(Sales[[#This Row],[Date and Time]],"dddd")</f>
        <v>Wednesday</v>
      </c>
      <c r="M4897" s="1" t="str">
        <f>TEXT(Sales[[#This Row],[Date and Time]],"mm")</f>
        <v>11</v>
      </c>
      <c r="N4897" s="10" t="str">
        <f>TEXT(Sales[[#This Row],[Date and Time]],"mmmm")</f>
        <v>November</v>
      </c>
    </row>
    <row r="4898" spans="1:14" x14ac:dyDescent="0.3">
      <c r="A4898" s="1" t="s">
        <v>8366</v>
      </c>
      <c r="B4898" s="2">
        <v>45587.339062500003</v>
      </c>
      <c r="C4898" s="1" t="s">
        <v>3380</v>
      </c>
      <c r="D4898" s="1" t="s">
        <v>2391</v>
      </c>
      <c r="E4898" s="1" t="s">
        <v>3461</v>
      </c>
      <c r="F4898" s="1" t="s">
        <v>3462</v>
      </c>
      <c r="G4898" s="1">
        <v>763.47</v>
      </c>
      <c r="H4898" s="1">
        <v>2</v>
      </c>
      <c r="I4898" s="1">
        <f>Sales[[#This Row],[Selling Price]]*H4898</f>
        <v>1526.94</v>
      </c>
      <c r="J4898" s="1">
        <f>VLOOKUP(Sales[[#This Row],[Product ID]],Products[],4,0)</f>
        <v>802.35</v>
      </c>
      <c r="K4898" s="1">
        <f>Sales[[#This Row],[Total Sales]]-Sales[[#This Row],[Cost price]]</f>
        <v>724.59</v>
      </c>
      <c r="L4898" s="1" t="str">
        <f>TEXT(Sales[[#This Row],[Date and Time]],"dddd")</f>
        <v>Tuesday</v>
      </c>
      <c r="M4898" s="1" t="str">
        <f>TEXT(Sales[[#This Row],[Date and Time]],"mm")</f>
        <v>10</v>
      </c>
      <c r="N4898" s="10" t="str">
        <f>TEXT(Sales[[#This Row],[Date and Time]],"mmmm")</f>
        <v>October</v>
      </c>
    </row>
    <row r="4899" spans="1:14" x14ac:dyDescent="0.3">
      <c r="A4899" s="1" t="s">
        <v>8367</v>
      </c>
      <c r="B4899" s="2">
        <v>45570.978796296295</v>
      </c>
      <c r="C4899" s="1" t="s">
        <v>3321</v>
      </c>
      <c r="D4899" s="1" t="s">
        <v>2708</v>
      </c>
      <c r="E4899" s="1" t="s">
        <v>3479</v>
      </c>
      <c r="F4899" s="1" t="s">
        <v>3469</v>
      </c>
      <c r="G4899" s="1">
        <v>392.82</v>
      </c>
      <c r="H4899" s="1">
        <v>6</v>
      </c>
      <c r="I4899" s="1">
        <f>Sales[[#This Row],[Selling Price]]*H4899</f>
        <v>2356.92</v>
      </c>
      <c r="J4899" s="1">
        <f>VLOOKUP(Sales[[#This Row],[Product ID]],Products[],4,0)</f>
        <v>57.64</v>
      </c>
      <c r="K4899" s="1">
        <f>Sales[[#This Row],[Total Sales]]-Sales[[#This Row],[Cost price]]</f>
        <v>2299.2800000000002</v>
      </c>
      <c r="L4899" s="1" t="str">
        <f>TEXT(Sales[[#This Row],[Date and Time]],"dddd")</f>
        <v>Saturday</v>
      </c>
      <c r="M4899" s="1" t="str">
        <f>TEXT(Sales[[#This Row],[Date and Time]],"mm")</f>
        <v>10</v>
      </c>
      <c r="N4899" s="10" t="str">
        <f>TEXT(Sales[[#This Row],[Date and Time]],"mmmm")</f>
        <v>October</v>
      </c>
    </row>
    <row r="4900" spans="1:14" x14ac:dyDescent="0.3">
      <c r="A4900" s="1" t="s">
        <v>8368</v>
      </c>
      <c r="B4900" s="2">
        <v>45500.707777777781</v>
      </c>
      <c r="C4900" s="1" t="s">
        <v>3305</v>
      </c>
      <c r="D4900" s="1" t="s">
        <v>1813</v>
      </c>
      <c r="E4900" s="1" t="s">
        <v>3464</v>
      </c>
      <c r="F4900" s="1" t="s">
        <v>3467</v>
      </c>
      <c r="G4900" s="1">
        <v>957.83</v>
      </c>
      <c r="H4900" s="1">
        <v>5</v>
      </c>
      <c r="I4900" s="1">
        <f>Sales[[#This Row],[Selling Price]]*H4900</f>
        <v>4789.1500000000005</v>
      </c>
      <c r="J4900" s="1">
        <f>VLOOKUP(Sales[[#This Row],[Product ID]],Products[],4,0)</f>
        <v>376.96</v>
      </c>
      <c r="K4900" s="1">
        <f>Sales[[#This Row],[Total Sales]]-Sales[[#This Row],[Cost price]]</f>
        <v>4412.1900000000005</v>
      </c>
      <c r="L4900" s="1" t="str">
        <f>TEXT(Sales[[#This Row],[Date and Time]],"dddd")</f>
        <v>Saturday</v>
      </c>
      <c r="M4900" s="1" t="str">
        <f>TEXT(Sales[[#This Row],[Date and Time]],"mm")</f>
        <v>07</v>
      </c>
      <c r="N4900" s="10" t="str">
        <f>TEXT(Sales[[#This Row],[Date and Time]],"mmmm")</f>
        <v>July</v>
      </c>
    </row>
    <row r="4901" spans="1:14" x14ac:dyDescent="0.3">
      <c r="A4901" s="1" t="s">
        <v>8369</v>
      </c>
      <c r="B4901" s="2">
        <v>45608.708425925928</v>
      </c>
      <c r="C4901" s="1" t="s">
        <v>3320</v>
      </c>
      <c r="D4901" s="1" t="s">
        <v>3155</v>
      </c>
      <c r="E4901" s="1" t="s">
        <v>3471</v>
      </c>
      <c r="F4901" s="1" t="s">
        <v>3462</v>
      </c>
      <c r="G4901" s="1">
        <v>256.52</v>
      </c>
      <c r="H4901" s="1">
        <v>10</v>
      </c>
      <c r="I4901" s="1">
        <f>Sales[[#This Row],[Selling Price]]*H4901</f>
        <v>2565.1999999999998</v>
      </c>
      <c r="J4901" s="1">
        <f>VLOOKUP(Sales[[#This Row],[Product ID]],Products[],4,0)</f>
        <v>878.74</v>
      </c>
      <c r="K4901" s="1">
        <f>Sales[[#This Row],[Total Sales]]-Sales[[#This Row],[Cost price]]</f>
        <v>1686.4599999999998</v>
      </c>
      <c r="L4901" s="1" t="str">
        <f>TEXT(Sales[[#This Row],[Date and Time]],"dddd")</f>
        <v>Tuesday</v>
      </c>
      <c r="M4901" s="1" t="str">
        <f>TEXT(Sales[[#This Row],[Date and Time]],"mm")</f>
        <v>11</v>
      </c>
      <c r="N4901" s="10" t="str">
        <f>TEXT(Sales[[#This Row],[Date and Time]],"mmmm")</f>
        <v>November</v>
      </c>
    </row>
    <row r="4902" spans="1:14" x14ac:dyDescent="0.3">
      <c r="A4902" s="1" t="s">
        <v>8370</v>
      </c>
      <c r="B4902" s="2">
        <v>45398.866064814814</v>
      </c>
      <c r="C4902" s="1" t="s">
        <v>3220</v>
      </c>
      <c r="D4902" s="1" t="s">
        <v>2388</v>
      </c>
      <c r="E4902" s="1" t="s">
        <v>3471</v>
      </c>
      <c r="F4902" s="1" t="s">
        <v>3476</v>
      </c>
      <c r="G4902" s="1">
        <v>805.63</v>
      </c>
      <c r="H4902" s="1">
        <v>10</v>
      </c>
      <c r="I4902" s="1">
        <f>Sales[[#This Row],[Selling Price]]*H4902</f>
        <v>8056.3</v>
      </c>
      <c r="J4902" s="1">
        <f>VLOOKUP(Sales[[#This Row],[Product ID]],Products[],4,0)</f>
        <v>27.63</v>
      </c>
      <c r="K4902" s="1">
        <f>Sales[[#This Row],[Total Sales]]-Sales[[#This Row],[Cost price]]</f>
        <v>8028.67</v>
      </c>
      <c r="L4902" s="1" t="str">
        <f>TEXT(Sales[[#This Row],[Date and Time]],"dddd")</f>
        <v>Tuesday</v>
      </c>
      <c r="M4902" s="1" t="str">
        <f>TEXT(Sales[[#This Row],[Date and Time]],"mm")</f>
        <v>04</v>
      </c>
      <c r="N4902" s="10" t="str">
        <f>TEXT(Sales[[#This Row],[Date and Time]],"mmmm")</f>
        <v>April</v>
      </c>
    </row>
    <row r="4903" spans="1:14" x14ac:dyDescent="0.3">
      <c r="A4903" s="1" t="s">
        <v>8371</v>
      </c>
      <c r="B4903" s="2">
        <v>45605.07608796296</v>
      </c>
      <c r="C4903" s="1" t="s">
        <v>3361</v>
      </c>
      <c r="D4903" s="1" t="s">
        <v>851</v>
      </c>
      <c r="E4903" s="1" t="s">
        <v>3471</v>
      </c>
      <c r="F4903" s="1" t="s">
        <v>3462</v>
      </c>
      <c r="G4903" s="1">
        <v>820.59</v>
      </c>
      <c r="H4903" s="1">
        <v>5</v>
      </c>
      <c r="I4903" s="1">
        <f>Sales[[#This Row],[Selling Price]]*H4903</f>
        <v>4102.95</v>
      </c>
      <c r="J4903" s="1">
        <f>VLOOKUP(Sales[[#This Row],[Product ID]],Products[],4,0)</f>
        <v>188.08</v>
      </c>
      <c r="K4903" s="1">
        <f>Sales[[#This Row],[Total Sales]]-Sales[[#This Row],[Cost price]]</f>
        <v>3914.87</v>
      </c>
      <c r="L4903" s="1" t="str">
        <f>TEXT(Sales[[#This Row],[Date and Time]],"dddd")</f>
        <v>Saturday</v>
      </c>
      <c r="M4903" s="1" t="str">
        <f>TEXT(Sales[[#This Row],[Date and Time]],"mm")</f>
        <v>11</v>
      </c>
      <c r="N4903" s="10" t="str">
        <f>TEXT(Sales[[#This Row],[Date and Time]],"mmmm")</f>
        <v>November</v>
      </c>
    </row>
    <row r="4904" spans="1:14" x14ac:dyDescent="0.3">
      <c r="A4904" s="1" t="s">
        <v>8372</v>
      </c>
      <c r="B4904" s="2">
        <v>45563.148715277777</v>
      </c>
      <c r="C4904" s="1" t="s">
        <v>3323</v>
      </c>
      <c r="D4904" s="1" t="s">
        <v>2708</v>
      </c>
      <c r="E4904" s="1" t="s">
        <v>3471</v>
      </c>
      <c r="F4904" s="1" t="s">
        <v>3467</v>
      </c>
      <c r="G4904" s="1">
        <v>490.55</v>
      </c>
      <c r="H4904" s="1">
        <v>10</v>
      </c>
      <c r="I4904" s="1">
        <f>Sales[[#This Row],[Selling Price]]*H4904</f>
        <v>4905.5</v>
      </c>
      <c r="J4904" s="1">
        <f>VLOOKUP(Sales[[#This Row],[Product ID]],Products[],4,0)</f>
        <v>942.34</v>
      </c>
      <c r="K4904" s="1">
        <f>Sales[[#This Row],[Total Sales]]-Sales[[#This Row],[Cost price]]</f>
        <v>3963.16</v>
      </c>
      <c r="L4904" s="1" t="str">
        <f>TEXT(Sales[[#This Row],[Date and Time]],"dddd")</f>
        <v>Saturday</v>
      </c>
      <c r="M4904" s="1" t="str">
        <f>TEXT(Sales[[#This Row],[Date and Time]],"mm")</f>
        <v>09</v>
      </c>
      <c r="N4904" s="10" t="str">
        <f>TEXT(Sales[[#This Row],[Date and Time]],"mmmm")</f>
        <v>September</v>
      </c>
    </row>
    <row r="4905" spans="1:14" x14ac:dyDescent="0.3">
      <c r="A4905" s="1" t="s">
        <v>8373</v>
      </c>
      <c r="B4905" s="2">
        <v>45594.00371527778</v>
      </c>
      <c r="C4905" s="1" t="s">
        <v>3329</v>
      </c>
      <c r="D4905" s="1" t="s">
        <v>207</v>
      </c>
      <c r="E4905" s="1" t="s">
        <v>3464</v>
      </c>
      <c r="F4905" s="1" t="s">
        <v>3469</v>
      </c>
      <c r="G4905" s="1">
        <v>245.28</v>
      </c>
      <c r="H4905" s="1">
        <v>4</v>
      </c>
      <c r="I4905" s="1">
        <f>Sales[[#This Row],[Selling Price]]*H4905</f>
        <v>981.12</v>
      </c>
      <c r="J4905" s="1">
        <f>VLOOKUP(Sales[[#This Row],[Product ID]],Products[],4,0)</f>
        <v>596.91999999999996</v>
      </c>
      <c r="K4905" s="1">
        <f>Sales[[#This Row],[Total Sales]]-Sales[[#This Row],[Cost price]]</f>
        <v>384.20000000000005</v>
      </c>
      <c r="L4905" s="1" t="str">
        <f>TEXT(Sales[[#This Row],[Date and Time]],"dddd")</f>
        <v>Tuesday</v>
      </c>
      <c r="M4905" s="1" t="str">
        <f>TEXT(Sales[[#This Row],[Date and Time]],"mm")</f>
        <v>10</v>
      </c>
      <c r="N4905" s="10" t="str">
        <f>TEXT(Sales[[#This Row],[Date and Time]],"mmmm")</f>
        <v>October</v>
      </c>
    </row>
    <row r="4906" spans="1:14" x14ac:dyDescent="0.3">
      <c r="A4906" s="1" t="s">
        <v>8374</v>
      </c>
      <c r="B4906" s="2">
        <v>45414.159409722219</v>
      </c>
      <c r="C4906" s="1" t="s">
        <v>3354</v>
      </c>
      <c r="D4906" s="1" t="s">
        <v>1479</v>
      </c>
      <c r="E4906" s="1" t="s">
        <v>3461</v>
      </c>
      <c r="F4906" s="1" t="s">
        <v>3469</v>
      </c>
      <c r="G4906" s="1">
        <v>1976.7</v>
      </c>
      <c r="H4906" s="1">
        <v>3</v>
      </c>
      <c r="I4906" s="1">
        <f>Sales[[#This Row],[Selling Price]]*H4906</f>
        <v>5930.1</v>
      </c>
      <c r="J4906" s="1">
        <f>VLOOKUP(Sales[[#This Row],[Product ID]],Products[],4,0)</f>
        <v>294.83</v>
      </c>
      <c r="K4906" s="1">
        <f>Sales[[#This Row],[Total Sales]]-Sales[[#This Row],[Cost price]]</f>
        <v>5635.27</v>
      </c>
      <c r="L4906" s="1" t="str">
        <f>TEXT(Sales[[#This Row],[Date and Time]],"dddd")</f>
        <v>Thursday</v>
      </c>
      <c r="M4906" s="1" t="str">
        <f>TEXT(Sales[[#This Row],[Date and Time]],"mm")</f>
        <v>05</v>
      </c>
      <c r="N4906" s="10" t="str">
        <f>TEXT(Sales[[#This Row],[Date and Time]],"mmmm")</f>
        <v>May</v>
      </c>
    </row>
    <row r="4907" spans="1:14" x14ac:dyDescent="0.3">
      <c r="A4907" s="1" t="s">
        <v>8375</v>
      </c>
      <c r="B4907" s="2">
        <v>45419.875960648147</v>
      </c>
      <c r="C4907" s="1" t="s">
        <v>3287</v>
      </c>
      <c r="D4907" s="1" t="s">
        <v>840</v>
      </c>
      <c r="E4907" s="1" t="s">
        <v>3466</v>
      </c>
      <c r="F4907" s="1" t="s">
        <v>3467</v>
      </c>
      <c r="G4907" s="1">
        <v>739.43</v>
      </c>
      <c r="H4907" s="1">
        <v>1</v>
      </c>
      <c r="I4907" s="1">
        <f>Sales[[#This Row],[Selling Price]]*H4907</f>
        <v>739.43</v>
      </c>
      <c r="J4907" s="1">
        <f>VLOOKUP(Sales[[#This Row],[Product ID]],Products[],4,0)</f>
        <v>901.68</v>
      </c>
      <c r="K4907" s="1">
        <f>Sales[[#This Row],[Total Sales]]-Sales[[#This Row],[Cost price]]</f>
        <v>-162.25</v>
      </c>
      <c r="L4907" s="1" t="str">
        <f>TEXT(Sales[[#This Row],[Date and Time]],"dddd")</f>
        <v>Tuesday</v>
      </c>
      <c r="M4907" s="1" t="str">
        <f>TEXT(Sales[[#This Row],[Date and Time]],"mm")</f>
        <v>05</v>
      </c>
      <c r="N4907" s="10" t="str">
        <f>TEXT(Sales[[#This Row],[Date and Time]],"mmmm")</f>
        <v>May</v>
      </c>
    </row>
    <row r="4908" spans="1:14" x14ac:dyDescent="0.3">
      <c r="A4908" s="1" t="s">
        <v>8376</v>
      </c>
      <c r="B4908" s="2">
        <v>45501.054930555554</v>
      </c>
      <c r="C4908" s="1" t="s">
        <v>3447</v>
      </c>
      <c r="D4908" s="1" t="s">
        <v>2653</v>
      </c>
      <c r="E4908" s="1" t="s">
        <v>3479</v>
      </c>
      <c r="F4908" s="1" t="s">
        <v>3462</v>
      </c>
      <c r="G4908" s="1">
        <v>1408.87</v>
      </c>
      <c r="H4908" s="1">
        <v>1</v>
      </c>
      <c r="I4908" s="1">
        <f>Sales[[#This Row],[Selling Price]]*H4908</f>
        <v>1408.87</v>
      </c>
      <c r="J4908" s="1">
        <f>VLOOKUP(Sales[[#This Row],[Product ID]],Products[],4,0)</f>
        <v>521.98</v>
      </c>
      <c r="K4908" s="1">
        <f>Sales[[#This Row],[Total Sales]]-Sales[[#This Row],[Cost price]]</f>
        <v>886.88999999999987</v>
      </c>
      <c r="L4908" s="1" t="str">
        <f>TEXT(Sales[[#This Row],[Date and Time]],"dddd")</f>
        <v>Sunday</v>
      </c>
      <c r="M4908" s="1" t="str">
        <f>TEXT(Sales[[#This Row],[Date and Time]],"mm")</f>
        <v>07</v>
      </c>
      <c r="N4908" s="10" t="str">
        <f>TEXT(Sales[[#This Row],[Date and Time]],"mmmm")</f>
        <v>July</v>
      </c>
    </row>
    <row r="4909" spans="1:14" x14ac:dyDescent="0.3">
      <c r="A4909" s="1" t="s">
        <v>8377</v>
      </c>
      <c r="B4909" s="2">
        <v>45485.380243055559</v>
      </c>
      <c r="C4909" s="1" t="s">
        <v>3322</v>
      </c>
      <c r="D4909" s="1" t="s">
        <v>1235</v>
      </c>
      <c r="E4909" s="1" t="s">
        <v>3471</v>
      </c>
      <c r="F4909" s="1" t="s">
        <v>3467</v>
      </c>
      <c r="G4909" s="1">
        <v>1722.57</v>
      </c>
      <c r="H4909" s="1">
        <v>2</v>
      </c>
      <c r="I4909" s="1">
        <f>Sales[[#This Row],[Selling Price]]*H4909</f>
        <v>3445.14</v>
      </c>
      <c r="J4909" s="1">
        <f>VLOOKUP(Sales[[#This Row],[Product ID]],Products[],4,0)</f>
        <v>35.22</v>
      </c>
      <c r="K4909" s="1">
        <f>Sales[[#This Row],[Total Sales]]-Sales[[#This Row],[Cost price]]</f>
        <v>3409.92</v>
      </c>
      <c r="L4909" s="1" t="str">
        <f>TEXT(Sales[[#This Row],[Date and Time]],"dddd")</f>
        <v>Friday</v>
      </c>
      <c r="M4909" s="1" t="str">
        <f>TEXT(Sales[[#This Row],[Date and Time]],"mm")</f>
        <v>07</v>
      </c>
      <c r="N4909" s="10" t="str">
        <f>TEXT(Sales[[#This Row],[Date and Time]],"mmmm")</f>
        <v>July</v>
      </c>
    </row>
    <row r="4910" spans="1:14" x14ac:dyDescent="0.3">
      <c r="A4910" s="1" t="s">
        <v>8378</v>
      </c>
      <c r="B4910" s="2">
        <v>45336.370104166665</v>
      </c>
      <c r="C4910" s="1" t="s">
        <v>3253</v>
      </c>
      <c r="D4910" s="1" t="s">
        <v>2898</v>
      </c>
      <c r="E4910" s="1" t="s">
        <v>3464</v>
      </c>
      <c r="F4910" s="1" t="s">
        <v>3476</v>
      </c>
      <c r="G4910" s="1">
        <v>329.76</v>
      </c>
      <c r="H4910" s="1">
        <v>9</v>
      </c>
      <c r="I4910" s="1">
        <f>Sales[[#This Row],[Selling Price]]*H4910</f>
        <v>2967.84</v>
      </c>
      <c r="J4910" s="1">
        <f>VLOOKUP(Sales[[#This Row],[Product ID]],Products[],4,0)</f>
        <v>34.31</v>
      </c>
      <c r="K4910" s="1">
        <f>Sales[[#This Row],[Total Sales]]-Sales[[#This Row],[Cost price]]</f>
        <v>2933.53</v>
      </c>
      <c r="L4910" s="1" t="str">
        <f>TEXT(Sales[[#This Row],[Date and Time]],"dddd")</f>
        <v>Wednesday</v>
      </c>
      <c r="M4910" s="1" t="str">
        <f>TEXT(Sales[[#This Row],[Date and Time]],"mm")</f>
        <v>02</v>
      </c>
      <c r="N4910" s="10" t="str">
        <f>TEXT(Sales[[#This Row],[Date and Time]],"mmmm")</f>
        <v>February</v>
      </c>
    </row>
    <row r="4911" spans="1:14" x14ac:dyDescent="0.3">
      <c r="A4911" s="1" t="s">
        <v>8379</v>
      </c>
      <c r="B4911" s="2">
        <v>45546.971226851849</v>
      </c>
      <c r="C4911" s="1" t="s">
        <v>3441</v>
      </c>
      <c r="D4911" s="1" t="s">
        <v>935</v>
      </c>
      <c r="E4911" s="1" t="s">
        <v>3466</v>
      </c>
      <c r="F4911" s="1" t="s">
        <v>3476</v>
      </c>
      <c r="G4911" s="1">
        <v>1165.6199999999999</v>
      </c>
      <c r="H4911" s="1">
        <v>4</v>
      </c>
      <c r="I4911" s="1">
        <f>Sales[[#This Row],[Selling Price]]*H4911</f>
        <v>4662.4799999999996</v>
      </c>
      <c r="J4911" s="1">
        <f>VLOOKUP(Sales[[#This Row],[Product ID]],Products[],4,0)</f>
        <v>325.48</v>
      </c>
      <c r="K4911" s="1">
        <f>Sales[[#This Row],[Total Sales]]-Sales[[#This Row],[Cost price]]</f>
        <v>4337</v>
      </c>
      <c r="L4911" s="1" t="str">
        <f>TEXT(Sales[[#This Row],[Date and Time]],"dddd")</f>
        <v>Wednesday</v>
      </c>
      <c r="M4911" s="1" t="str">
        <f>TEXT(Sales[[#This Row],[Date and Time]],"mm")</f>
        <v>09</v>
      </c>
      <c r="N4911" s="10" t="str">
        <f>TEXT(Sales[[#This Row],[Date and Time]],"mmmm")</f>
        <v>September</v>
      </c>
    </row>
    <row r="4912" spans="1:14" x14ac:dyDescent="0.3">
      <c r="A4912" s="1" t="s">
        <v>8380</v>
      </c>
      <c r="B4912" s="2">
        <v>45519.069953703707</v>
      </c>
      <c r="C4912" s="1" t="s">
        <v>3281</v>
      </c>
      <c r="D4912" s="1" t="s">
        <v>572</v>
      </c>
      <c r="E4912" s="1" t="s">
        <v>3479</v>
      </c>
      <c r="F4912" s="1" t="s">
        <v>3472</v>
      </c>
      <c r="G4912" s="1">
        <v>303.44</v>
      </c>
      <c r="H4912" s="1">
        <v>10</v>
      </c>
      <c r="I4912" s="1">
        <f>Sales[[#This Row],[Selling Price]]*H4912</f>
        <v>3034.4</v>
      </c>
      <c r="J4912" s="1">
        <f>VLOOKUP(Sales[[#This Row],[Product ID]],Products[],4,0)</f>
        <v>136.99</v>
      </c>
      <c r="K4912" s="1">
        <f>Sales[[#This Row],[Total Sales]]-Sales[[#This Row],[Cost price]]</f>
        <v>2897.41</v>
      </c>
      <c r="L4912" s="1" t="str">
        <f>TEXT(Sales[[#This Row],[Date and Time]],"dddd")</f>
        <v>Thursday</v>
      </c>
      <c r="M4912" s="1" t="str">
        <f>TEXT(Sales[[#This Row],[Date and Time]],"mm")</f>
        <v>08</v>
      </c>
      <c r="N4912" s="10" t="str">
        <f>TEXT(Sales[[#This Row],[Date and Time]],"mmmm")</f>
        <v>August</v>
      </c>
    </row>
    <row r="4913" spans="1:14" x14ac:dyDescent="0.3">
      <c r="A4913" s="1" t="s">
        <v>8381</v>
      </c>
      <c r="B4913" s="2">
        <v>45355.582997685182</v>
      </c>
      <c r="C4913" s="1" t="s">
        <v>3359</v>
      </c>
      <c r="D4913" s="1" t="s">
        <v>1179</v>
      </c>
      <c r="E4913" s="1" t="s">
        <v>3471</v>
      </c>
      <c r="F4913" s="1" t="s">
        <v>3467</v>
      </c>
      <c r="G4913" s="1">
        <v>681.75</v>
      </c>
      <c r="H4913" s="1">
        <v>3</v>
      </c>
      <c r="I4913" s="1">
        <f>Sales[[#This Row],[Selling Price]]*H4913</f>
        <v>2045.25</v>
      </c>
      <c r="J4913" s="1">
        <f>VLOOKUP(Sales[[#This Row],[Product ID]],Products[],4,0)</f>
        <v>750.19</v>
      </c>
      <c r="K4913" s="1">
        <f>Sales[[#This Row],[Total Sales]]-Sales[[#This Row],[Cost price]]</f>
        <v>1295.06</v>
      </c>
      <c r="L4913" s="1" t="str">
        <f>TEXT(Sales[[#This Row],[Date and Time]],"dddd")</f>
        <v>Monday</v>
      </c>
      <c r="M4913" s="1" t="str">
        <f>TEXT(Sales[[#This Row],[Date and Time]],"mm")</f>
        <v>03</v>
      </c>
      <c r="N4913" s="10" t="str">
        <f>TEXT(Sales[[#This Row],[Date and Time]],"mmmm")</f>
        <v>March</v>
      </c>
    </row>
    <row r="4914" spans="1:14" x14ac:dyDescent="0.3">
      <c r="A4914" s="1" t="s">
        <v>8382</v>
      </c>
      <c r="B4914" s="2">
        <v>45299.999340277776</v>
      </c>
      <c r="C4914" s="1" t="s">
        <v>3297</v>
      </c>
      <c r="D4914" s="1" t="s">
        <v>2571</v>
      </c>
      <c r="E4914" s="1" t="s">
        <v>3479</v>
      </c>
      <c r="F4914" s="1" t="s">
        <v>3469</v>
      </c>
      <c r="G4914" s="1">
        <v>199.25</v>
      </c>
      <c r="H4914" s="1">
        <v>7</v>
      </c>
      <c r="I4914" s="1">
        <f>Sales[[#This Row],[Selling Price]]*H4914</f>
        <v>1394.75</v>
      </c>
      <c r="J4914" s="1">
        <f>VLOOKUP(Sales[[#This Row],[Product ID]],Products[],4,0)</f>
        <v>821.78</v>
      </c>
      <c r="K4914" s="1">
        <f>Sales[[#This Row],[Total Sales]]-Sales[[#This Row],[Cost price]]</f>
        <v>572.97</v>
      </c>
      <c r="L4914" s="1" t="str">
        <f>TEXT(Sales[[#This Row],[Date and Time]],"dddd")</f>
        <v>Monday</v>
      </c>
      <c r="M4914" s="1" t="str">
        <f>TEXT(Sales[[#This Row],[Date and Time]],"mm")</f>
        <v>01</v>
      </c>
      <c r="N4914" s="10" t="str">
        <f>TEXT(Sales[[#This Row],[Date and Time]],"mmmm")</f>
        <v>January</v>
      </c>
    </row>
    <row r="4915" spans="1:14" x14ac:dyDescent="0.3">
      <c r="A4915" s="1" t="s">
        <v>8383</v>
      </c>
      <c r="B4915" s="2">
        <v>45444.564467592594</v>
      </c>
      <c r="C4915" s="1" t="s">
        <v>3275</v>
      </c>
      <c r="D4915" s="1" t="s">
        <v>2523</v>
      </c>
      <c r="E4915" s="1" t="s">
        <v>3466</v>
      </c>
      <c r="F4915" s="1" t="s">
        <v>3462</v>
      </c>
      <c r="G4915" s="1">
        <v>921.13</v>
      </c>
      <c r="H4915" s="1">
        <v>2</v>
      </c>
      <c r="I4915" s="1">
        <f>Sales[[#This Row],[Selling Price]]*H4915</f>
        <v>1842.26</v>
      </c>
      <c r="J4915" s="1">
        <f>VLOOKUP(Sales[[#This Row],[Product ID]],Products[],4,0)</f>
        <v>363.91</v>
      </c>
      <c r="K4915" s="1">
        <f>Sales[[#This Row],[Total Sales]]-Sales[[#This Row],[Cost price]]</f>
        <v>1478.35</v>
      </c>
      <c r="L4915" s="1" t="str">
        <f>TEXT(Sales[[#This Row],[Date and Time]],"dddd")</f>
        <v>Saturday</v>
      </c>
      <c r="M4915" s="1" t="str">
        <f>TEXT(Sales[[#This Row],[Date and Time]],"mm")</f>
        <v>06</v>
      </c>
      <c r="N4915" s="10" t="str">
        <f>TEXT(Sales[[#This Row],[Date and Time]],"mmmm")</f>
        <v>June</v>
      </c>
    </row>
    <row r="4916" spans="1:14" x14ac:dyDescent="0.3">
      <c r="A4916" s="1" t="s">
        <v>8384</v>
      </c>
      <c r="B4916" s="2">
        <v>45328.933206018519</v>
      </c>
      <c r="C4916" s="1" t="s">
        <v>3302</v>
      </c>
      <c r="D4916" s="1" t="s">
        <v>2874</v>
      </c>
      <c r="E4916" s="1" t="s">
        <v>3461</v>
      </c>
      <c r="F4916" s="1" t="s">
        <v>3467</v>
      </c>
      <c r="G4916" s="1">
        <v>688.21</v>
      </c>
      <c r="H4916" s="1">
        <v>6</v>
      </c>
      <c r="I4916" s="1">
        <f>Sales[[#This Row],[Selling Price]]*H4916</f>
        <v>4129.26</v>
      </c>
      <c r="J4916" s="1">
        <f>VLOOKUP(Sales[[#This Row],[Product ID]],Products[],4,0)</f>
        <v>71.47</v>
      </c>
      <c r="K4916" s="1">
        <f>Sales[[#This Row],[Total Sales]]-Sales[[#This Row],[Cost price]]</f>
        <v>4057.7900000000004</v>
      </c>
      <c r="L4916" s="1" t="str">
        <f>TEXT(Sales[[#This Row],[Date and Time]],"dddd")</f>
        <v>Tuesday</v>
      </c>
      <c r="M4916" s="1" t="str">
        <f>TEXT(Sales[[#This Row],[Date and Time]],"mm")</f>
        <v>02</v>
      </c>
      <c r="N4916" s="10" t="str">
        <f>TEXT(Sales[[#This Row],[Date and Time]],"mmmm")</f>
        <v>February</v>
      </c>
    </row>
    <row r="4917" spans="1:14" x14ac:dyDescent="0.3">
      <c r="A4917" s="1" t="s">
        <v>8385</v>
      </c>
      <c r="B4917" s="2">
        <v>45587.810428240744</v>
      </c>
      <c r="C4917" s="1" t="s">
        <v>3396</v>
      </c>
      <c r="D4917" s="1" t="s">
        <v>1329</v>
      </c>
      <c r="E4917" s="1" t="s">
        <v>3461</v>
      </c>
      <c r="F4917" s="1" t="s">
        <v>3476</v>
      </c>
      <c r="G4917" s="1">
        <v>772.27</v>
      </c>
      <c r="H4917" s="1">
        <v>9</v>
      </c>
      <c r="I4917" s="1">
        <f>Sales[[#This Row],[Selling Price]]*H4917</f>
        <v>6950.43</v>
      </c>
      <c r="J4917" s="1">
        <f>VLOOKUP(Sales[[#This Row],[Product ID]],Products[],4,0)</f>
        <v>570.6</v>
      </c>
      <c r="K4917" s="1">
        <f>Sales[[#This Row],[Total Sales]]-Sales[[#This Row],[Cost price]]</f>
        <v>6379.83</v>
      </c>
      <c r="L4917" s="1" t="str">
        <f>TEXT(Sales[[#This Row],[Date and Time]],"dddd")</f>
        <v>Tuesday</v>
      </c>
      <c r="M4917" s="1" t="str">
        <f>TEXT(Sales[[#This Row],[Date and Time]],"mm")</f>
        <v>10</v>
      </c>
      <c r="N4917" s="10" t="str">
        <f>TEXT(Sales[[#This Row],[Date and Time]],"mmmm")</f>
        <v>October</v>
      </c>
    </row>
    <row r="4918" spans="1:14" x14ac:dyDescent="0.3">
      <c r="A4918" s="1" t="s">
        <v>8386</v>
      </c>
      <c r="B4918" s="2">
        <v>45292.897581018522</v>
      </c>
      <c r="C4918" s="1" t="s">
        <v>3264</v>
      </c>
      <c r="D4918" s="1" t="s">
        <v>1241</v>
      </c>
      <c r="E4918" s="1" t="s">
        <v>3461</v>
      </c>
      <c r="F4918" s="1" t="s">
        <v>3476</v>
      </c>
      <c r="G4918" s="1">
        <v>1752.51</v>
      </c>
      <c r="H4918" s="1">
        <v>10</v>
      </c>
      <c r="I4918" s="1">
        <f>Sales[[#This Row],[Selling Price]]*H4918</f>
        <v>17525.099999999999</v>
      </c>
      <c r="J4918" s="1">
        <f>VLOOKUP(Sales[[#This Row],[Product ID]],Products[],4,0)</f>
        <v>249.12</v>
      </c>
      <c r="K4918" s="1">
        <f>Sales[[#This Row],[Total Sales]]-Sales[[#This Row],[Cost price]]</f>
        <v>17275.98</v>
      </c>
      <c r="L4918" s="1" t="str">
        <f>TEXT(Sales[[#This Row],[Date and Time]],"dddd")</f>
        <v>Monday</v>
      </c>
      <c r="M4918" s="1" t="str">
        <f>TEXT(Sales[[#This Row],[Date and Time]],"mm")</f>
        <v>01</v>
      </c>
      <c r="N4918" s="10" t="str">
        <f>TEXT(Sales[[#This Row],[Date and Time]],"mmmm")</f>
        <v>January</v>
      </c>
    </row>
    <row r="4919" spans="1:14" x14ac:dyDescent="0.3">
      <c r="A4919" s="1" t="s">
        <v>8387</v>
      </c>
      <c r="B4919" s="2">
        <v>45604.119120370371</v>
      </c>
      <c r="C4919" s="1" t="s">
        <v>3317</v>
      </c>
      <c r="D4919" s="1" t="s">
        <v>2439</v>
      </c>
      <c r="E4919" s="1" t="s">
        <v>3464</v>
      </c>
      <c r="F4919" s="1" t="s">
        <v>3462</v>
      </c>
      <c r="G4919" s="1">
        <v>588.17999999999995</v>
      </c>
      <c r="H4919" s="1">
        <v>2</v>
      </c>
      <c r="I4919" s="1">
        <f>Sales[[#This Row],[Selling Price]]*H4919</f>
        <v>1176.3599999999999</v>
      </c>
      <c r="J4919" s="1">
        <f>VLOOKUP(Sales[[#This Row],[Product ID]],Products[],4,0)</f>
        <v>327.89</v>
      </c>
      <c r="K4919" s="1">
        <f>Sales[[#This Row],[Total Sales]]-Sales[[#This Row],[Cost price]]</f>
        <v>848.46999999999991</v>
      </c>
      <c r="L4919" s="1" t="str">
        <f>TEXT(Sales[[#This Row],[Date and Time]],"dddd")</f>
        <v>Friday</v>
      </c>
      <c r="M4919" s="1" t="str">
        <f>TEXT(Sales[[#This Row],[Date and Time]],"mm")</f>
        <v>11</v>
      </c>
      <c r="N4919" s="10" t="str">
        <f>TEXT(Sales[[#This Row],[Date and Time]],"mmmm")</f>
        <v>November</v>
      </c>
    </row>
    <row r="4920" spans="1:14" x14ac:dyDescent="0.3">
      <c r="A4920" s="1" t="s">
        <v>8388</v>
      </c>
      <c r="B4920" s="2">
        <v>45437.042754629627</v>
      </c>
      <c r="C4920" s="1" t="s">
        <v>3308</v>
      </c>
      <c r="D4920" s="1" t="s">
        <v>2714</v>
      </c>
      <c r="E4920" s="1" t="s">
        <v>3461</v>
      </c>
      <c r="F4920" s="1" t="s">
        <v>3476</v>
      </c>
      <c r="G4920" s="1">
        <v>1753.16</v>
      </c>
      <c r="H4920" s="1">
        <v>7</v>
      </c>
      <c r="I4920" s="1">
        <f>Sales[[#This Row],[Selling Price]]*H4920</f>
        <v>12272.12</v>
      </c>
      <c r="J4920" s="1">
        <f>VLOOKUP(Sales[[#This Row],[Product ID]],Products[],4,0)</f>
        <v>998.57</v>
      </c>
      <c r="K4920" s="1">
        <f>Sales[[#This Row],[Total Sales]]-Sales[[#This Row],[Cost price]]</f>
        <v>11273.550000000001</v>
      </c>
      <c r="L4920" s="1" t="str">
        <f>TEXT(Sales[[#This Row],[Date and Time]],"dddd")</f>
        <v>Saturday</v>
      </c>
      <c r="M4920" s="1" t="str">
        <f>TEXT(Sales[[#This Row],[Date and Time]],"mm")</f>
        <v>05</v>
      </c>
      <c r="N4920" s="10" t="str">
        <f>TEXT(Sales[[#This Row],[Date and Time]],"mmmm")</f>
        <v>May</v>
      </c>
    </row>
    <row r="4921" spans="1:14" x14ac:dyDescent="0.3">
      <c r="A4921" s="1" t="s">
        <v>8389</v>
      </c>
      <c r="B4921" s="2">
        <v>45433.794722222221</v>
      </c>
      <c r="C4921" s="1" t="s">
        <v>3370</v>
      </c>
      <c r="D4921" s="1" t="s">
        <v>361</v>
      </c>
      <c r="E4921" s="1" t="s">
        <v>3461</v>
      </c>
      <c r="F4921" s="1" t="s">
        <v>3467</v>
      </c>
      <c r="G4921" s="1">
        <v>407.94</v>
      </c>
      <c r="H4921" s="1">
        <v>2</v>
      </c>
      <c r="I4921" s="1">
        <f>Sales[[#This Row],[Selling Price]]*H4921</f>
        <v>815.88</v>
      </c>
      <c r="J4921" s="1">
        <f>VLOOKUP(Sales[[#This Row],[Product ID]],Products[],4,0)</f>
        <v>621.46</v>
      </c>
      <c r="K4921" s="1">
        <f>Sales[[#This Row],[Total Sales]]-Sales[[#This Row],[Cost price]]</f>
        <v>194.41999999999996</v>
      </c>
      <c r="L4921" s="1" t="str">
        <f>TEXT(Sales[[#This Row],[Date and Time]],"dddd")</f>
        <v>Tuesday</v>
      </c>
      <c r="M4921" s="1" t="str">
        <f>TEXT(Sales[[#This Row],[Date and Time]],"mm")</f>
        <v>05</v>
      </c>
      <c r="N4921" s="10" t="str">
        <f>TEXT(Sales[[#This Row],[Date and Time]],"mmmm")</f>
        <v>May</v>
      </c>
    </row>
    <row r="4922" spans="1:14" x14ac:dyDescent="0.3">
      <c r="A4922" s="1" t="s">
        <v>8390</v>
      </c>
      <c r="B4922" s="2">
        <v>45493.253935185188</v>
      </c>
      <c r="C4922" s="1" t="s">
        <v>3273</v>
      </c>
      <c r="D4922" s="1" t="s">
        <v>2135</v>
      </c>
      <c r="E4922" s="1" t="s">
        <v>3479</v>
      </c>
      <c r="F4922" s="1" t="s">
        <v>3467</v>
      </c>
      <c r="G4922" s="1">
        <v>1772.17</v>
      </c>
      <c r="H4922" s="1">
        <v>8</v>
      </c>
      <c r="I4922" s="1">
        <f>Sales[[#This Row],[Selling Price]]*H4922</f>
        <v>14177.36</v>
      </c>
      <c r="J4922" s="1">
        <f>VLOOKUP(Sales[[#This Row],[Product ID]],Products[],4,0)</f>
        <v>963.58</v>
      </c>
      <c r="K4922" s="1">
        <f>Sales[[#This Row],[Total Sales]]-Sales[[#This Row],[Cost price]]</f>
        <v>13213.78</v>
      </c>
      <c r="L4922" s="1" t="str">
        <f>TEXT(Sales[[#This Row],[Date and Time]],"dddd")</f>
        <v>Saturday</v>
      </c>
      <c r="M4922" s="1" t="str">
        <f>TEXT(Sales[[#This Row],[Date and Time]],"mm")</f>
        <v>07</v>
      </c>
      <c r="N4922" s="10" t="str">
        <f>TEXT(Sales[[#This Row],[Date and Time]],"mmmm")</f>
        <v>July</v>
      </c>
    </row>
    <row r="4923" spans="1:14" x14ac:dyDescent="0.3">
      <c r="A4923" s="1" t="s">
        <v>8391</v>
      </c>
      <c r="B4923" s="2">
        <v>45349.093981481485</v>
      </c>
      <c r="C4923" s="1" t="s">
        <v>3355</v>
      </c>
      <c r="D4923" s="1" t="s">
        <v>2397</v>
      </c>
      <c r="E4923" s="1" t="s">
        <v>3461</v>
      </c>
      <c r="F4923" s="1" t="s">
        <v>3476</v>
      </c>
      <c r="G4923" s="1">
        <v>699.85</v>
      </c>
      <c r="H4923" s="1">
        <v>3</v>
      </c>
      <c r="I4923" s="1">
        <f>Sales[[#This Row],[Selling Price]]*H4923</f>
        <v>2099.5500000000002</v>
      </c>
      <c r="J4923" s="1">
        <f>VLOOKUP(Sales[[#This Row],[Product ID]],Products[],4,0)</f>
        <v>889.08</v>
      </c>
      <c r="K4923" s="1">
        <f>Sales[[#This Row],[Total Sales]]-Sales[[#This Row],[Cost price]]</f>
        <v>1210.4700000000003</v>
      </c>
      <c r="L4923" s="1" t="str">
        <f>TEXT(Sales[[#This Row],[Date and Time]],"dddd")</f>
        <v>Tuesday</v>
      </c>
      <c r="M4923" s="1" t="str">
        <f>TEXT(Sales[[#This Row],[Date and Time]],"mm")</f>
        <v>02</v>
      </c>
      <c r="N4923" s="10" t="str">
        <f>TEXT(Sales[[#This Row],[Date and Time]],"mmmm")</f>
        <v>February</v>
      </c>
    </row>
    <row r="4924" spans="1:14" x14ac:dyDescent="0.3">
      <c r="A4924" s="1" t="s">
        <v>8392</v>
      </c>
      <c r="B4924" s="2">
        <v>45606.163472222222</v>
      </c>
      <c r="C4924" s="1" t="s">
        <v>3301</v>
      </c>
      <c r="D4924" s="1" t="s">
        <v>2819</v>
      </c>
      <c r="E4924" s="1" t="s">
        <v>3466</v>
      </c>
      <c r="F4924" s="1" t="s">
        <v>3467</v>
      </c>
      <c r="G4924" s="1">
        <v>1257.1600000000001</v>
      </c>
      <c r="H4924" s="1">
        <v>3</v>
      </c>
      <c r="I4924" s="1">
        <f>Sales[[#This Row],[Selling Price]]*H4924</f>
        <v>3771.4800000000005</v>
      </c>
      <c r="J4924" s="1">
        <f>VLOOKUP(Sales[[#This Row],[Product ID]],Products[],4,0)</f>
        <v>502.29</v>
      </c>
      <c r="K4924" s="1">
        <f>Sales[[#This Row],[Total Sales]]-Sales[[#This Row],[Cost price]]</f>
        <v>3269.1900000000005</v>
      </c>
      <c r="L4924" s="1" t="str">
        <f>TEXT(Sales[[#This Row],[Date and Time]],"dddd")</f>
        <v>Sunday</v>
      </c>
      <c r="M4924" s="1" t="str">
        <f>TEXT(Sales[[#This Row],[Date and Time]],"mm")</f>
        <v>11</v>
      </c>
      <c r="N4924" s="10" t="str">
        <f>TEXT(Sales[[#This Row],[Date and Time]],"mmmm")</f>
        <v>November</v>
      </c>
    </row>
    <row r="4925" spans="1:14" x14ac:dyDescent="0.3">
      <c r="A4925" s="1" t="s">
        <v>8393</v>
      </c>
      <c r="B4925" s="2">
        <v>45295.771053240744</v>
      </c>
      <c r="C4925" s="1" t="s">
        <v>3284</v>
      </c>
      <c r="D4925" s="1" t="s">
        <v>365</v>
      </c>
      <c r="E4925" s="1" t="s">
        <v>3464</v>
      </c>
      <c r="F4925" s="1" t="s">
        <v>3462</v>
      </c>
      <c r="G4925" s="1">
        <v>1540.94</v>
      </c>
      <c r="H4925" s="1">
        <v>1</v>
      </c>
      <c r="I4925" s="1">
        <f>Sales[[#This Row],[Selling Price]]*H4925</f>
        <v>1540.94</v>
      </c>
      <c r="J4925" s="1">
        <f>VLOOKUP(Sales[[#This Row],[Product ID]],Products[],4,0)</f>
        <v>644.58000000000004</v>
      </c>
      <c r="K4925" s="1">
        <f>Sales[[#This Row],[Total Sales]]-Sales[[#This Row],[Cost price]]</f>
        <v>896.36</v>
      </c>
      <c r="L4925" s="1" t="str">
        <f>TEXT(Sales[[#This Row],[Date and Time]],"dddd")</f>
        <v>Thursday</v>
      </c>
      <c r="M4925" s="1" t="str">
        <f>TEXT(Sales[[#This Row],[Date and Time]],"mm")</f>
        <v>01</v>
      </c>
      <c r="N4925" s="10" t="str">
        <f>TEXT(Sales[[#This Row],[Date and Time]],"mmmm")</f>
        <v>January</v>
      </c>
    </row>
    <row r="4926" spans="1:14" x14ac:dyDescent="0.3">
      <c r="A4926" s="1" t="s">
        <v>8394</v>
      </c>
      <c r="B4926" s="2">
        <v>45372.674259259256</v>
      </c>
      <c r="C4926" s="1" t="s">
        <v>3329</v>
      </c>
      <c r="D4926" s="1" t="s">
        <v>434</v>
      </c>
      <c r="E4926" s="1" t="s">
        <v>3466</v>
      </c>
      <c r="F4926" s="1" t="s">
        <v>3472</v>
      </c>
      <c r="G4926" s="1">
        <v>1824.95</v>
      </c>
      <c r="H4926" s="1">
        <v>1</v>
      </c>
      <c r="I4926" s="1">
        <f>Sales[[#This Row],[Selling Price]]*H4926</f>
        <v>1824.95</v>
      </c>
      <c r="J4926" s="1">
        <f>VLOOKUP(Sales[[#This Row],[Product ID]],Products[],4,0)</f>
        <v>596.91999999999996</v>
      </c>
      <c r="K4926" s="1">
        <f>Sales[[#This Row],[Total Sales]]-Sales[[#This Row],[Cost price]]</f>
        <v>1228.0300000000002</v>
      </c>
      <c r="L4926" s="1" t="str">
        <f>TEXT(Sales[[#This Row],[Date and Time]],"dddd")</f>
        <v>Thursday</v>
      </c>
      <c r="M4926" s="1" t="str">
        <f>TEXT(Sales[[#This Row],[Date and Time]],"mm")</f>
        <v>03</v>
      </c>
      <c r="N4926" s="10" t="str">
        <f>TEXT(Sales[[#This Row],[Date and Time]],"mmmm")</f>
        <v>March</v>
      </c>
    </row>
    <row r="4927" spans="1:14" x14ac:dyDescent="0.3">
      <c r="A4927" s="1" t="s">
        <v>8395</v>
      </c>
      <c r="B4927" s="2">
        <v>45540.953032407408</v>
      </c>
      <c r="C4927" s="1" t="s">
        <v>3327</v>
      </c>
      <c r="D4927" s="1" t="s">
        <v>279</v>
      </c>
      <c r="E4927" s="1" t="s">
        <v>3466</v>
      </c>
      <c r="F4927" s="1" t="s">
        <v>3476</v>
      </c>
      <c r="G4927" s="1">
        <v>173.68</v>
      </c>
      <c r="H4927" s="1">
        <v>4</v>
      </c>
      <c r="I4927" s="1">
        <f>Sales[[#This Row],[Selling Price]]*H4927</f>
        <v>694.72</v>
      </c>
      <c r="J4927" s="1">
        <f>VLOOKUP(Sales[[#This Row],[Product ID]],Products[],4,0)</f>
        <v>984.71</v>
      </c>
      <c r="K4927" s="1">
        <f>Sales[[#This Row],[Total Sales]]-Sales[[#This Row],[Cost price]]</f>
        <v>-289.99</v>
      </c>
      <c r="L4927" s="1" t="str">
        <f>TEXT(Sales[[#This Row],[Date and Time]],"dddd")</f>
        <v>Thursday</v>
      </c>
      <c r="M4927" s="1" t="str">
        <f>TEXT(Sales[[#This Row],[Date and Time]],"mm")</f>
        <v>09</v>
      </c>
      <c r="N4927" s="10" t="str">
        <f>TEXT(Sales[[#This Row],[Date and Time]],"mmmm")</f>
        <v>September</v>
      </c>
    </row>
    <row r="4928" spans="1:14" x14ac:dyDescent="0.3">
      <c r="A4928" s="1" t="s">
        <v>8396</v>
      </c>
      <c r="B4928" s="2">
        <v>45497.256516203706</v>
      </c>
      <c r="C4928" s="1" t="s">
        <v>3340</v>
      </c>
      <c r="D4928" s="1" t="s">
        <v>915</v>
      </c>
      <c r="E4928" s="1" t="s">
        <v>3479</v>
      </c>
      <c r="F4928" s="1" t="s">
        <v>3462</v>
      </c>
      <c r="G4928" s="1">
        <v>1102.1400000000001</v>
      </c>
      <c r="H4928" s="1">
        <v>7</v>
      </c>
      <c r="I4928" s="1">
        <f>Sales[[#This Row],[Selling Price]]*H4928</f>
        <v>7714.9800000000005</v>
      </c>
      <c r="J4928" s="1">
        <f>VLOOKUP(Sales[[#This Row],[Product ID]],Products[],4,0)</f>
        <v>834.4</v>
      </c>
      <c r="K4928" s="1">
        <f>Sales[[#This Row],[Total Sales]]-Sales[[#This Row],[Cost price]]</f>
        <v>6880.5800000000008</v>
      </c>
      <c r="L4928" s="1" t="str">
        <f>TEXT(Sales[[#This Row],[Date and Time]],"dddd")</f>
        <v>Wednesday</v>
      </c>
      <c r="M4928" s="1" t="str">
        <f>TEXT(Sales[[#This Row],[Date and Time]],"mm")</f>
        <v>07</v>
      </c>
      <c r="N4928" s="10" t="str">
        <f>TEXT(Sales[[#This Row],[Date and Time]],"mmmm")</f>
        <v>July</v>
      </c>
    </row>
    <row r="4929" spans="1:14" x14ac:dyDescent="0.3">
      <c r="A4929" s="1" t="s">
        <v>8397</v>
      </c>
      <c r="B4929" s="2">
        <v>45432.37060185185</v>
      </c>
      <c r="C4929" s="1" t="s">
        <v>3220</v>
      </c>
      <c r="D4929" s="1" t="s">
        <v>671</v>
      </c>
      <c r="E4929" s="1" t="s">
        <v>3466</v>
      </c>
      <c r="F4929" s="1" t="s">
        <v>3469</v>
      </c>
      <c r="G4929" s="1">
        <v>287.07</v>
      </c>
      <c r="H4929" s="1">
        <v>7</v>
      </c>
      <c r="I4929" s="1">
        <f>Sales[[#This Row],[Selling Price]]*H4929</f>
        <v>2009.49</v>
      </c>
      <c r="J4929" s="1">
        <f>VLOOKUP(Sales[[#This Row],[Product ID]],Products[],4,0)</f>
        <v>27.63</v>
      </c>
      <c r="K4929" s="1">
        <f>Sales[[#This Row],[Total Sales]]-Sales[[#This Row],[Cost price]]</f>
        <v>1981.86</v>
      </c>
      <c r="L4929" s="1" t="str">
        <f>TEXT(Sales[[#This Row],[Date and Time]],"dddd")</f>
        <v>Monday</v>
      </c>
      <c r="M4929" s="1" t="str">
        <f>TEXT(Sales[[#This Row],[Date and Time]],"mm")</f>
        <v>05</v>
      </c>
      <c r="N4929" s="10" t="str">
        <f>TEXT(Sales[[#This Row],[Date and Time]],"mmmm")</f>
        <v>May</v>
      </c>
    </row>
    <row r="4930" spans="1:14" x14ac:dyDescent="0.3">
      <c r="A4930" s="1" t="s">
        <v>8398</v>
      </c>
      <c r="B4930" s="2">
        <v>45541.534259259257</v>
      </c>
      <c r="C4930" s="1" t="s">
        <v>3291</v>
      </c>
      <c r="D4930" s="1" t="s">
        <v>3152</v>
      </c>
      <c r="E4930" s="1" t="s">
        <v>3479</v>
      </c>
      <c r="F4930" s="1" t="s">
        <v>3476</v>
      </c>
      <c r="G4930" s="1">
        <v>1357.07</v>
      </c>
      <c r="H4930" s="1">
        <v>6</v>
      </c>
      <c r="I4930" s="1">
        <f>Sales[[#This Row],[Selling Price]]*H4930</f>
        <v>8142.42</v>
      </c>
      <c r="J4930" s="1">
        <f>VLOOKUP(Sales[[#This Row],[Product ID]],Products[],4,0)</f>
        <v>352.83</v>
      </c>
      <c r="K4930" s="1">
        <f>Sales[[#This Row],[Total Sales]]-Sales[[#This Row],[Cost price]]</f>
        <v>7789.59</v>
      </c>
      <c r="L4930" s="1" t="str">
        <f>TEXT(Sales[[#This Row],[Date and Time]],"dddd")</f>
        <v>Friday</v>
      </c>
      <c r="M4930" s="1" t="str">
        <f>TEXT(Sales[[#This Row],[Date and Time]],"mm")</f>
        <v>09</v>
      </c>
      <c r="N4930" s="10" t="str">
        <f>TEXT(Sales[[#This Row],[Date and Time]],"mmmm")</f>
        <v>September</v>
      </c>
    </row>
    <row r="4931" spans="1:14" x14ac:dyDescent="0.3">
      <c r="A4931" s="1" t="s">
        <v>8399</v>
      </c>
      <c r="B4931" s="2">
        <v>45519.77412037037</v>
      </c>
      <c r="C4931" s="1" t="s">
        <v>3448</v>
      </c>
      <c r="D4931" s="1" t="s">
        <v>2114</v>
      </c>
      <c r="E4931" s="1" t="s">
        <v>3479</v>
      </c>
      <c r="F4931" s="1" t="s">
        <v>3469</v>
      </c>
      <c r="G4931" s="1">
        <v>1647.49</v>
      </c>
      <c r="H4931" s="1">
        <v>5</v>
      </c>
      <c r="I4931" s="1">
        <f>Sales[[#This Row],[Selling Price]]*H4931</f>
        <v>8237.4500000000007</v>
      </c>
      <c r="J4931" s="1">
        <f>VLOOKUP(Sales[[#This Row],[Product ID]],Products[],4,0)</f>
        <v>955.51</v>
      </c>
      <c r="K4931" s="1">
        <f>Sales[[#This Row],[Total Sales]]-Sales[[#This Row],[Cost price]]</f>
        <v>7281.9400000000005</v>
      </c>
      <c r="L4931" s="1" t="str">
        <f>TEXT(Sales[[#This Row],[Date and Time]],"dddd")</f>
        <v>Thursday</v>
      </c>
      <c r="M4931" s="1" t="str">
        <f>TEXT(Sales[[#This Row],[Date and Time]],"mm")</f>
        <v>08</v>
      </c>
      <c r="N4931" s="10" t="str">
        <f>TEXT(Sales[[#This Row],[Date and Time]],"mmmm")</f>
        <v>August</v>
      </c>
    </row>
    <row r="4932" spans="1:14" x14ac:dyDescent="0.3">
      <c r="A4932" s="1" t="s">
        <v>8400</v>
      </c>
      <c r="B4932" s="2">
        <v>45316.53696759259</v>
      </c>
      <c r="C4932" s="1" t="s">
        <v>3333</v>
      </c>
      <c r="D4932" s="1" t="s">
        <v>2503</v>
      </c>
      <c r="E4932" s="1" t="s">
        <v>3464</v>
      </c>
      <c r="F4932" s="1" t="s">
        <v>3472</v>
      </c>
      <c r="G4932" s="1">
        <v>195.99</v>
      </c>
      <c r="H4932" s="1">
        <v>4</v>
      </c>
      <c r="I4932" s="1">
        <f>Sales[[#This Row],[Selling Price]]*H4932</f>
        <v>783.96</v>
      </c>
      <c r="J4932" s="1">
        <f>VLOOKUP(Sales[[#This Row],[Product ID]],Products[],4,0)</f>
        <v>783.02</v>
      </c>
      <c r="K4932" s="1">
        <f>Sales[[#This Row],[Total Sales]]-Sales[[#This Row],[Cost price]]</f>
        <v>0.94000000000005457</v>
      </c>
      <c r="L4932" s="1" t="str">
        <f>TEXT(Sales[[#This Row],[Date and Time]],"dddd")</f>
        <v>Thursday</v>
      </c>
      <c r="M4932" s="1" t="str">
        <f>TEXT(Sales[[#This Row],[Date and Time]],"mm")</f>
        <v>01</v>
      </c>
      <c r="N4932" s="10" t="str">
        <f>TEXT(Sales[[#This Row],[Date and Time]],"mmmm")</f>
        <v>January</v>
      </c>
    </row>
    <row r="4933" spans="1:14" x14ac:dyDescent="0.3">
      <c r="A4933" s="1" t="s">
        <v>8401</v>
      </c>
      <c r="B4933" s="2">
        <v>45612.610405092593</v>
      </c>
      <c r="C4933" s="1" t="s">
        <v>3424</v>
      </c>
      <c r="D4933" s="1" t="s">
        <v>1566</v>
      </c>
      <c r="E4933" s="1" t="s">
        <v>3471</v>
      </c>
      <c r="F4933" s="1" t="s">
        <v>3469</v>
      </c>
      <c r="G4933" s="1">
        <v>908.6</v>
      </c>
      <c r="H4933" s="1">
        <v>6</v>
      </c>
      <c r="I4933" s="1">
        <f>Sales[[#This Row],[Selling Price]]*H4933</f>
        <v>5451.6</v>
      </c>
      <c r="J4933" s="1">
        <f>VLOOKUP(Sales[[#This Row],[Product ID]],Products[],4,0)</f>
        <v>485.76</v>
      </c>
      <c r="K4933" s="1">
        <f>Sales[[#This Row],[Total Sales]]-Sales[[#This Row],[Cost price]]</f>
        <v>4965.84</v>
      </c>
      <c r="L4933" s="1" t="str">
        <f>TEXT(Sales[[#This Row],[Date and Time]],"dddd")</f>
        <v>Saturday</v>
      </c>
      <c r="M4933" s="1" t="str">
        <f>TEXT(Sales[[#This Row],[Date and Time]],"mm")</f>
        <v>11</v>
      </c>
      <c r="N4933" s="10" t="str">
        <f>TEXT(Sales[[#This Row],[Date and Time]],"mmmm")</f>
        <v>November</v>
      </c>
    </row>
    <row r="4934" spans="1:14" x14ac:dyDescent="0.3">
      <c r="A4934" s="1" t="s">
        <v>8402</v>
      </c>
      <c r="B4934" s="2">
        <v>45509.948275462964</v>
      </c>
      <c r="C4934" s="1" t="s">
        <v>3318</v>
      </c>
      <c r="D4934" s="1" t="s">
        <v>2210</v>
      </c>
      <c r="E4934" s="1" t="s">
        <v>3461</v>
      </c>
      <c r="F4934" s="1" t="s">
        <v>3472</v>
      </c>
      <c r="G4934" s="1">
        <v>940.88</v>
      </c>
      <c r="H4934" s="1">
        <v>3</v>
      </c>
      <c r="I4934" s="1">
        <f>Sales[[#This Row],[Selling Price]]*H4934</f>
        <v>2822.64</v>
      </c>
      <c r="J4934" s="1">
        <f>VLOOKUP(Sales[[#This Row],[Product ID]],Products[],4,0)</f>
        <v>69.03</v>
      </c>
      <c r="K4934" s="1">
        <f>Sales[[#This Row],[Total Sales]]-Sales[[#This Row],[Cost price]]</f>
        <v>2753.6099999999997</v>
      </c>
      <c r="L4934" s="1" t="str">
        <f>TEXT(Sales[[#This Row],[Date and Time]],"dddd")</f>
        <v>Monday</v>
      </c>
      <c r="M4934" s="1" t="str">
        <f>TEXT(Sales[[#This Row],[Date and Time]],"mm")</f>
        <v>08</v>
      </c>
      <c r="N4934" s="10" t="str">
        <f>TEXT(Sales[[#This Row],[Date and Time]],"mmmm")</f>
        <v>August</v>
      </c>
    </row>
    <row r="4935" spans="1:14" x14ac:dyDescent="0.3">
      <c r="A4935" s="1" t="s">
        <v>8403</v>
      </c>
      <c r="B4935" s="2">
        <v>45496.072858796295</v>
      </c>
      <c r="C4935" s="1" t="s">
        <v>3404</v>
      </c>
      <c r="D4935" s="1" t="s">
        <v>2108</v>
      </c>
      <c r="E4935" s="1" t="s">
        <v>3461</v>
      </c>
      <c r="F4935" s="1" t="s">
        <v>3467</v>
      </c>
      <c r="G4935" s="1">
        <v>560.87</v>
      </c>
      <c r="H4935" s="1">
        <v>10</v>
      </c>
      <c r="I4935" s="1">
        <f>Sales[[#This Row],[Selling Price]]*H4935</f>
        <v>5608.7</v>
      </c>
      <c r="J4935" s="1">
        <f>VLOOKUP(Sales[[#This Row],[Product ID]],Products[],4,0)</f>
        <v>47.47</v>
      </c>
      <c r="K4935" s="1">
        <f>Sales[[#This Row],[Total Sales]]-Sales[[#This Row],[Cost price]]</f>
        <v>5561.23</v>
      </c>
      <c r="L4935" s="1" t="str">
        <f>TEXT(Sales[[#This Row],[Date and Time]],"dddd")</f>
        <v>Tuesday</v>
      </c>
      <c r="M4935" s="1" t="str">
        <f>TEXT(Sales[[#This Row],[Date and Time]],"mm")</f>
        <v>07</v>
      </c>
      <c r="N4935" s="10" t="str">
        <f>TEXT(Sales[[#This Row],[Date and Time]],"mmmm")</f>
        <v>July</v>
      </c>
    </row>
    <row r="4936" spans="1:14" x14ac:dyDescent="0.3">
      <c r="A4936" s="1" t="s">
        <v>8404</v>
      </c>
      <c r="B4936" s="2">
        <v>45596.61010416667</v>
      </c>
      <c r="C4936" s="1" t="s">
        <v>3433</v>
      </c>
      <c r="D4936" s="1" t="s">
        <v>2415</v>
      </c>
      <c r="E4936" s="1" t="s">
        <v>3466</v>
      </c>
      <c r="F4936" s="1" t="s">
        <v>3462</v>
      </c>
      <c r="G4936" s="1">
        <v>1350.38</v>
      </c>
      <c r="H4936" s="1">
        <v>7</v>
      </c>
      <c r="I4936" s="1">
        <f>Sales[[#This Row],[Selling Price]]*H4936</f>
        <v>9452.66</v>
      </c>
      <c r="J4936" s="1">
        <f>VLOOKUP(Sales[[#This Row],[Product ID]],Products[],4,0)</f>
        <v>452.2</v>
      </c>
      <c r="K4936" s="1">
        <f>Sales[[#This Row],[Total Sales]]-Sales[[#This Row],[Cost price]]</f>
        <v>9000.4599999999991</v>
      </c>
      <c r="L4936" s="1" t="str">
        <f>TEXT(Sales[[#This Row],[Date and Time]],"dddd")</f>
        <v>Thursday</v>
      </c>
      <c r="M4936" s="1" t="str">
        <f>TEXT(Sales[[#This Row],[Date and Time]],"mm")</f>
        <v>10</v>
      </c>
      <c r="N4936" s="10" t="str">
        <f>TEXT(Sales[[#This Row],[Date and Time]],"mmmm")</f>
        <v>October</v>
      </c>
    </row>
    <row r="4937" spans="1:14" x14ac:dyDescent="0.3">
      <c r="A4937" s="1" t="s">
        <v>8405</v>
      </c>
      <c r="B4937" s="2">
        <v>45316.585995370369</v>
      </c>
      <c r="C4937" s="1" t="s">
        <v>3337</v>
      </c>
      <c r="D4937" s="1" t="s">
        <v>2819</v>
      </c>
      <c r="E4937" s="1" t="s">
        <v>3464</v>
      </c>
      <c r="F4937" s="1" t="s">
        <v>3462</v>
      </c>
      <c r="G4937" s="1">
        <v>1688.06</v>
      </c>
      <c r="H4937" s="1">
        <v>9</v>
      </c>
      <c r="I4937" s="1">
        <f>Sales[[#This Row],[Selling Price]]*H4937</f>
        <v>15192.539999999999</v>
      </c>
      <c r="J4937" s="1">
        <f>VLOOKUP(Sales[[#This Row],[Product ID]],Products[],4,0)</f>
        <v>899.57</v>
      </c>
      <c r="K4937" s="1">
        <f>Sales[[#This Row],[Total Sales]]-Sales[[#This Row],[Cost price]]</f>
        <v>14292.97</v>
      </c>
      <c r="L4937" s="1" t="str">
        <f>TEXT(Sales[[#This Row],[Date and Time]],"dddd")</f>
        <v>Thursday</v>
      </c>
      <c r="M4937" s="1" t="str">
        <f>TEXT(Sales[[#This Row],[Date and Time]],"mm")</f>
        <v>01</v>
      </c>
      <c r="N4937" s="10" t="str">
        <f>TEXT(Sales[[#This Row],[Date and Time]],"mmmm")</f>
        <v>January</v>
      </c>
    </row>
    <row r="4938" spans="1:14" x14ac:dyDescent="0.3">
      <c r="A4938" s="1" t="s">
        <v>8406</v>
      </c>
      <c r="B4938" s="2">
        <v>45331.243958333333</v>
      </c>
      <c r="C4938" s="1" t="s">
        <v>3432</v>
      </c>
      <c r="D4938" s="1" t="s">
        <v>1834</v>
      </c>
      <c r="E4938" s="1" t="s">
        <v>3471</v>
      </c>
      <c r="F4938" s="1" t="s">
        <v>3469</v>
      </c>
      <c r="G4938" s="1">
        <v>548.53</v>
      </c>
      <c r="H4938" s="1">
        <v>5</v>
      </c>
      <c r="I4938" s="1">
        <f>Sales[[#This Row],[Selling Price]]*H4938</f>
        <v>2742.6499999999996</v>
      </c>
      <c r="J4938" s="1">
        <f>VLOOKUP(Sales[[#This Row],[Product ID]],Products[],4,0)</f>
        <v>221.06</v>
      </c>
      <c r="K4938" s="1">
        <f>Sales[[#This Row],[Total Sales]]-Sales[[#This Row],[Cost price]]</f>
        <v>2521.5899999999997</v>
      </c>
      <c r="L4938" s="1" t="str">
        <f>TEXT(Sales[[#This Row],[Date and Time]],"dddd")</f>
        <v>Friday</v>
      </c>
      <c r="M4938" s="1" t="str">
        <f>TEXT(Sales[[#This Row],[Date and Time]],"mm")</f>
        <v>02</v>
      </c>
      <c r="N4938" s="10" t="str">
        <f>TEXT(Sales[[#This Row],[Date and Time]],"mmmm")</f>
        <v>February</v>
      </c>
    </row>
    <row r="4939" spans="1:14" x14ac:dyDescent="0.3">
      <c r="A4939" s="1" t="s">
        <v>8407</v>
      </c>
      <c r="B4939" s="2">
        <v>45504.003564814811</v>
      </c>
      <c r="C4939" s="1" t="s">
        <v>3347</v>
      </c>
      <c r="D4939" s="1" t="s">
        <v>2690</v>
      </c>
      <c r="E4939" s="1" t="s">
        <v>3464</v>
      </c>
      <c r="F4939" s="1" t="s">
        <v>3476</v>
      </c>
      <c r="G4939" s="1">
        <v>1774.64</v>
      </c>
      <c r="H4939" s="1">
        <v>10</v>
      </c>
      <c r="I4939" s="1">
        <f>Sales[[#This Row],[Selling Price]]*H4939</f>
        <v>17746.400000000001</v>
      </c>
      <c r="J4939" s="1">
        <f>VLOOKUP(Sales[[#This Row],[Product ID]],Products[],4,0)</f>
        <v>211.14</v>
      </c>
      <c r="K4939" s="1">
        <f>Sales[[#This Row],[Total Sales]]-Sales[[#This Row],[Cost price]]</f>
        <v>17535.260000000002</v>
      </c>
      <c r="L4939" s="1" t="str">
        <f>TEXT(Sales[[#This Row],[Date and Time]],"dddd")</f>
        <v>Wednesday</v>
      </c>
      <c r="M4939" s="1" t="str">
        <f>TEXT(Sales[[#This Row],[Date and Time]],"mm")</f>
        <v>07</v>
      </c>
      <c r="N4939" s="10" t="str">
        <f>TEXT(Sales[[#This Row],[Date and Time]],"mmmm")</f>
        <v>July</v>
      </c>
    </row>
    <row r="4940" spans="1:14" x14ac:dyDescent="0.3">
      <c r="A4940" s="1" t="s">
        <v>8408</v>
      </c>
      <c r="B4940" s="2">
        <v>45420.493796296294</v>
      </c>
      <c r="C4940" s="1" t="s">
        <v>3417</v>
      </c>
      <c r="D4940" s="1" t="s">
        <v>2216</v>
      </c>
      <c r="E4940" s="1" t="s">
        <v>3461</v>
      </c>
      <c r="F4940" s="1" t="s">
        <v>3469</v>
      </c>
      <c r="G4940" s="1">
        <v>1652.56</v>
      </c>
      <c r="H4940" s="1">
        <v>7</v>
      </c>
      <c r="I4940" s="1">
        <f>Sales[[#This Row],[Selling Price]]*H4940</f>
        <v>11567.92</v>
      </c>
      <c r="J4940" s="1">
        <f>VLOOKUP(Sales[[#This Row],[Product ID]],Products[],4,0)</f>
        <v>648.5</v>
      </c>
      <c r="K4940" s="1">
        <f>Sales[[#This Row],[Total Sales]]-Sales[[#This Row],[Cost price]]</f>
        <v>10919.42</v>
      </c>
      <c r="L4940" s="1" t="str">
        <f>TEXT(Sales[[#This Row],[Date and Time]],"dddd")</f>
        <v>Wednesday</v>
      </c>
      <c r="M4940" s="1" t="str">
        <f>TEXT(Sales[[#This Row],[Date and Time]],"mm")</f>
        <v>05</v>
      </c>
      <c r="N4940" s="10" t="str">
        <f>TEXT(Sales[[#This Row],[Date and Time]],"mmmm")</f>
        <v>May</v>
      </c>
    </row>
    <row r="4941" spans="1:14" x14ac:dyDescent="0.3">
      <c r="A4941" s="1" t="s">
        <v>8409</v>
      </c>
      <c r="B4941" s="2">
        <v>45383.039907407408</v>
      </c>
      <c r="C4941" s="1" t="s">
        <v>3223</v>
      </c>
      <c r="D4941" s="1" t="s">
        <v>28</v>
      </c>
      <c r="E4941" s="1" t="s">
        <v>3471</v>
      </c>
      <c r="F4941" s="1" t="s">
        <v>3472</v>
      </c>
      <c r="G4941" s="1">
        <v>360.28</v>
      </c>
      <c r="H4941" s="1">
        <v>9</v>
      </c>
      <c r="I4941" s="1">
        <f>Sales[[#This Row],[Selling Price]]*H4941</f>
        <v>3242.5199999999995</v>
      </c>
      <c r="J4941" s="1">
        <f>VLOOKUP(Sales[[#This Row],[Product ID]],Products[],4,0)</f>
        <v>454.08</v>
      </c>
      <c r="K4941" s="1">
        <f>Sales[[#This Row],[Total Sales]]-Sales[[#This Row],[Cost price]]</f>
        <v>2788.4399999999996</v>
      </c>
      <c r="L4941" s="1" t="str">
        <f>TEXT(Sales[[#This Row],[Date and Time]],"dddd")</f>
        <v>Monday</v>
      </c>
      <c r="M4941" s="1" t="str">
        <f>TEXT(Sales[[#This Row],[Date and Time]],"mm")</f>
        <v>04</v>
      </c>
      <c r="N4941" s="10" t="str">
        <f>TEXT(Sales[[#This Row],[Date and Time]],"mmmm")</f>
        <v>April</v>
      </c>
    </row>
    <row r="4942" spans="1:14" x14ac:dyDescent="0.3">
      <c r="A4942" s="1" t="s">
        <v>8410</v>
      </c>
      <c r="B4942" s="2">
        <v>45405.062754629631</v>
      </c>
      <c r="C4942" s="1" t="s">
        <v>3343</v>
      </c>
      <c r="D4942" s="1" t="s">
        <v>675</v>
      </c>
      <c r="E4942" s="1" t="s">
        <v>3471</v>
      </c>
      <c r="F4942" s="1" t="s">
        <v>3472</v>
      </c>
      <c r="G4942" s="1">
        <v>270.06</v>
      </c>
      <c r="H4942" s="1">
        <v>1</v>
      </c>
      <c r="I4942" s="1">
        <f>Sales[[#This Row],[Selling Price]]*H4942</f>
        <v>270.06</v>
      </c>
      <c r="J4942" s="1">
        <f>VLOOKUP(Sales[[#This Row],[Product ID]],Products[],4,0)</f>
        <v>105.91</v>
      </c>
      <c r="K4942" s="1">
        <f>Sales[[#This Row],[Total Sales]]-Sales[[#This Row],[Cost price]]</f>
        <v>164.15</v>
      </c>
      <c r="L4942" s="1" t="str">
        <f>TEXT(Sales[[#This Row],[Date and Time]],"dddd")</f>
        <v>Tuesday</v>
      </c>
      <c r="M4942" s="1" t="str">
        <f>TEXT(Sales[[#This Row],[Date and Time]],"mm")</f>
        <v>04</v>
      </c>
      <c r="N4942" s="10" t="str">
        <f>TEXT(Sales[[#This Row],[Date and Time]],"mmmm")</f>
        <v>April</v>
      </c>
    </row>
    <row r="4943" spans="1:14" x14ac:dyDescent="0.3">
      <c r="A4943" s="1" t="s">
        <v>8411</v>
      </c>
      <c r="B4943" s="2">
        <v>45375.966840277775</v>
      </c>
      <c r="C4943" s="1" t="s">
        <v>3453</v>
      </c>
      <c r="D4943" s="1" t="s">
        <v>3161</v>
      </c>
      <c r="E4943" s="1" t="s">
        <v>3471</v>
      </c>
      <c r="F4943" s="1" t="s">
        <v>3469</v>
      </c>
      <c r="G4943" s="1">
        <v>1843.5</v>
      </c>
      <c r="H4943" s="1">
        <v>4</v>
      </c>
      <c r="I4943" s="1">
        <f>Sales[[#This Row],[Selling Price]]*H4943</f>
        <v>7374</v>
      </c>
      <c r="J4943" s="1">
        <f>VLOOKUP(Sales[[#This Row],[Product ID]],Products[],4,0)</f>
        <v>606.07000000000005</v>
      </c>
      <c r="K4943" s="1">
        <f>Sales[[#This Row],[Total Sales]]-Sales[[#This Row],[Cost price]]</f>
        <v>6767.93</v>
      </c>
      <c r="L4943" s="1" t="str">
        <f>TEXT(Sales[[#This Row],[Date and Time]],"dddd")</f>
        <v>Sunday</v>
      </c>
      <c r="M4943" s="1" t="str">
        <f>TEXT(Sales[[#This Row],[Date and Time]],"mm")</f>
        <v>03</v>
      </c>
      <c r="N4943" s="10" t="str">
        <f>TEXT(Sales[[#This Row],[Date and Time]],"mmmm")</f>
        <v>March</v>
      </c>
    </row>
    <row r="4944" spans="1:14" x14ac:dyDescent="0.3">
      <c r="A4944" s="1" t="s">
        <v>8412</v>
      </c>
      <c r="B4944" s="2">
        <v>45437.209444444445</v>
      </c>
      <c r="C4944" s="1" t="s">
        <v>3274</v>
      </c>
      <c r="D4944" s="1" t="s">
        <v>260</v>
      </c>
      <c r="E4944" s="1" t="s">
        <v>3461</v>
      </c>
      <c r="F4944" s="1" t="s">
        <v>3467</v>
      </c>
      <c r="G4944" s="1">
        <v>624.24</v>
      </c>
      <c r="H4944" s="1">
        <v>3</v>
      </c>
      <c r="I4944" s="1">
        <f>Sales[[#This Row],[Selling Price]]*H4944</f>
        <v>1872.72</v>
      </c>
      <c r="J4944" s="1">
        <f>VLOOKUP(Sales[[#This Row],[Product ID]],Products[],4,0)</f>
        <v>951.64</v>
      </c>
      <c r="K4944" s="1">
        <f>Sales[[#This Row],[Total Sales]]-Sales[[#This Row],[Cost price]]</f>
        <v>921.08</v>
      </c>
      <c r="L4944" s="1" t="str">
        <f>TEXT(Sales[[#This Row],[Date and Time]],"dddd")</f>
        <v>Saturday</v>
      </c>
      <c r="M4944" s="1" t="str">
        <f>TEXT(Sales[[#This Row],[Date and Time]],"mm")</f>
        <v>05</v>
      </c>
      <c r="N4944" s="10" t="str">
        <f>TEXT(Sales[[#This Row],[Date and Time]],"mmmm")</f>
        <v>May</v>
      </c>
    </row>
    <row r="4945" spans="1:14" x14ac:dyDescent="0.3">
      <c r="A4945" s="1" t="s">
        <v>8413</v>
      </c>
      <c r="B4945" s="2">
        <v>45360.93677083333</v>
      </c>
      <c r="C4945" s="1" t="s">
        <v>3446</v>
      </c>
      <c r="D4945" s="1" t="s">
        <v>2865</v>
      </c>
      <c r="E4945" s="1" t="s">
        <v>3464</v>
      </c>
      <c r="F4945" s="1" t="s">
        <v>3469</v>
      </c>
      <c r="G4945" s="1">
        <v>1422.68</v>
      </c>
      <c r="H4945" s="1">
        <v>4</v>
      </c>
      <c r="I4945" s="1">
        <f>Sales[[#This Row],[Selling Price]]*H4945</f>
        <v>5690.72</v>
      </c>
      <c r="J4945" s="1">
        <f>VLOOKUP(Sales[[#This Row],[Product ID]],Products[],4,0)</f>
        <v>809.98</v>
      </c>
      <c r="K4945" s="1">
        <f>Sales[[#This Row],[Total Sales]]-Sales[[#This Row],[Cost price]]</f>
        <v>4880.74</v>
      </c>
      <c r="L4945" s="1" t="str">
        <f>TEXT(Sales[[#This Row],[Date and Time]],"dddd")</f>
        <v>Saturday</v>
      </c>
      <c r="M4945" s="1" t="str">
        <f>TEXT(Sales[[#This Row],[Date and Time]],"mm")</f>
        <v>03</v>
      </c>
      <c r="N4945" s="10" t="str">
        <f>TEXT(Sales[[#This Row],[Date and Time]],"mmmm")</f>
        <v>March</v>
      </c>
    </row>
    <row r="4946" spans="1:14" x14ac:dyDescent="0.3">
      <c r="A4946" s="1" t="s">
        <v>8414</v>
      </c>
      <c r="B4946" s="2">
        <v>45412.363009259258</v>
      </c>
      <c r="C4946" s="1" t="s">
        <v>3297</v>
      </c>
      <c r="D4946" s="1" t="s">
        <v>172</v>
      </c>
      <c r="E4946" s="1" t="s">
        <v>3466</v>
      </c>
      <c r="F4946" s="1" t="s">
        <v>3462</v>
      </c>
      <c r="G4946" s="1">
        <v>1305.17</v>
      </c>
      <c r="H4946" s="1">
        <v>8</v>
      </c>
      <c r="I4946" s="1">
        <f>Sales[[#This Row],[Selling Price]]*H4946</f>
        <v>10441.36</v>
      </c>
      <c r="J4946" s="1">
        <f>VLOOKUP(Sales[[#This Row],[Product ID]],Products[],4,0)</f>
        <v>821.78</v>
      </c>
      <c r="K4946" s="1">
        <f>Sales[[#This Row],[Total Sales]]-Sales[[#This Row],[Cost price]]</f>
        <v>9619.58</v>
      </c>
      <c r="L4946" s="1" t="str">
        <f>TEXT(Sales[[#This Row],[Date and Time]],"dddd")</f>
        <v>Tuesday</v>
      </c>
      <c r="M4946" s="1" t="str">
        <f>TEXT(Sales[[#This Row],[Date and Time]],"mm")</f>
        <v>04</v>
      </c>
      <c r="N4946" s="10" t="str">
        <f>TEXT(Sales[[#This Row],[Date and Time]],"mmmm")</f>
        <v>April</v>
      </c>
    </row>
    <row r="4947" spans="1:14" x14ac:dyDescent="0.3">
      <c r="A4947" s="1" t="s">
        <v>8415</v>
      </c>
      <c r="B4947" s="2">
        <v>45433.927835648145</v>
      </c>
      <c r="C4947" s="1" t="s">
        <v>3356</v>
      </c>
      <c r="D4947" s="1" t="s">
        <v>1998</v>
      </c>
      <c r="E4947" s="1" t="s">
        <v>3466</v>
      </c>
      <c r="F4947" s="1" t="s">
        <v>3472</v>
      </c>
      <c r="G4947" s="1">
        <v>1577.08</v>
      </c>
      <c r="H4947" s="1">
        <v>1</v>
      </c>
      <c r="I4947" s="1">
        <f>Sales[[#This Row],[Selling Price]]*H4947</f>
        <v>1577.08</v>
      </c>
      <c r="J4947" s="1">
        <f>VLOOKUP(Sales[[#This Row],[Product ID]],Products[],4,0)</f>
        <v>310.20999999999998</v>
      </c>
      <c r="K4947" s="1">
        <f>Sales[[#This Row],[Total Sales]]-Sales[[#This Row],[Cost price]]</f>
        <v>1266.8699999999999</v>
      </c>
      <c r="L4947" s="1" t="str">
        <f>TEXT(Sales[[#This Row],[Date and Time]],"dddd")</f>
        <v>Tuesday</v>
      </c>
      <c r="M4947" s="1" t="str">
        <f>TEXT(Sales[[#This Row],[Date and Time]],"mm")</f>
        <v>05</v>
      </c>
      <c r="N4947" s="10" t="str">
        <f>TEXT(Sales[[#This Row],[Date and Time]],"mmmm")</f>
        <v>May</v>
      </c>
    </row>
    <row r="4948" spans="1:14" x14ac:dyDescent="0.3">
      <c r="A4948" s="1" t="s">
        <v>8416</v>
      </c>
      <c r="B4948" s="2">
        <v>45581.48646990741</v>
      </c>
      <c r="C4948" s="1" t="s">
        <v>3297</v>
      </c>
      <c r="D4948" s="1" t="s">
        <v>2804</v>
      </c>
      <c r="E4948" s="1" t="s">
        <v>3464</v>
      </c>
      <c r="F4948" s="1" t="s">
        <v>3472</v>
      </c>
      <c r="G4948" s="1">
        <v>1464.56</v>
      </c>
      <c r="H4948" s="1">
        <v>4</v>
      </c>
      <c r="I4948" s="1">
        <f>Sales[[#This Row],[Selling Price]]*H4948</f>
        <v>5858.24</v>
      </c>
      <c r="J4948" s="1">
        <f>VLOOKUP(Sales[[#This Row],[Product ID]],Products[],4,0)</f>
        <v>821.78</v>
      </c>
      <c r="K4948" s="1">
        <f>Sales[[#This Row],[Total Sales]]-Sales[[#This Row],[Cost price]]</f>
        <v>5036.46</v>
      </c>
      <c r="L4948" s="1" t="str">
        <f>TEXT(Sales[[#This Row],[Date and Time]],"dddd")</f>
        <v>Wednesday</v>
      </c>
      <c r="M4948" s="1" t="str">
        <f>TEXT(Sales[[#This Row],[Date and Time]],"mm")</f>
        <v>10</v>
      </c>
      <c r="N4948" s="10" t="str">
        <f>TEXT(Sales[[#This Row],[Date and Time]],"mmmm")</f>
        <v>October</v>
      </c>
    </row>
    <row r="4949" spans="1:14" x14ac:dyDescent="0.3">
      <c r="A4949" s="1" t="s">
        <v>8417</v>
      </c>
      <c r="B4949" s="2">
        <v>45385.015439814815</v>
      </c>
      <c r="C4949" s="1" t="s">
        <v>3387</v>
      </c>
      <c r="D4949" s="1" t="s">
        <v>3037</v>
      </c>
      <c r="E4949" s="1" t="s">
        <v>3464</v>
      </c>
      <c r="F4949" s="1" t="s">
        <v>3476</v>
      </c>
      <c r="G4949" s="1">
        <v>23.23</v>
      </c>
      <c r="H4949" s="1">
        <v>10</v>
      </c>
      <c r="I4949" s="1">
        <f>Sales[[#This Row],[Selling Price]]*H4949</f>
        <v>232.3</v>
      </c>
      <c r="J4949" s="1">
        <f>VLOOKUP(Sales[[#This Row],[Product ID]],Products[],4,0)</f>
        <v>162.74</v>
      </c>
      <c r="K4949" s="1">
        <f>Sales[[#This Row],[Total Sales]]-Sales[[#This Row],[Cost price]]</f>
        <v>69.56</v>
      </c>
      <c r="L4949" s="1" t="str">
        <f>TEXT(Sales[[#This Row],[Date and Time]],"dddd")</f>
        <v>Wednesday</v>
      </c>
      <c r="M4949" s="1" t="str">
        <f>TEXT(Sales[[#This Row],[Date and Time]],"mm")</f>
        <v>04</v>
      </c>
      <c r="N4949" s="10" t="str">
        <f>TEXT(Sales[[#This Row],[Date and Time]],"mmmm")</f>
        <v>April</v>
      </c>
    </row>
    <row r="4950" spans="1:14" x14ac:dyDescent="0.3">
      <c r="A4950" s="1" t="s">
        <v>8418</v>
      </c>
      <c r="B4950" s="2">
        <v>45533.090856481482</v>
      </c>
      <c r="C4950" s="1" t="s">
        <v>3391</v>
      </c>
      <c r="D4950" s="1" t="s">
        <v>2541</v>
      </c>
      <c r="E4950" s="1" t="s">
        <v>3464</v>
      </c>
      <c r="F4950" s="1" t="s">
        <v>3467</v>
      </c>
      <c r="G4950" s="1">
        <v>807.12</v>
      </c>
      <c r="H4950" s="1">
        <v>2</v>
      </c>
      <c r="I4950" s="1">
        <f>Sales[[#This Row],[Selling Price]]*H4950</f>
        <v>1614.24</v>
      </c>
      <c r="J4950" s="1">
        <f>VLOOKUP(Sales[[#This Row],[Product ID]],Products[],4,0)</f>
        <v>374.92</v>
      </c>
      <c r="K4950" s="1">
        <f>Sales[[#This Row],[Total Sales]]-Sales[[#This Row],[Cost price]]</f>
        <v>1239.32</v>
      </c>
      <c r="L4950" s="1" t="str">
        <f>TEXT(Sales[[#This Row],[Date and Time]],"dddd")</f>
        <v>Thursday</v>
      </c>
      <c r="M4950" s="1" t="str">
        <f>TEXT(Sales[[#This Row],[Date and Time]],"mm")</f>
        <v>08</v>
      </c>
      <c r="N4950" s="10" t="str">
        <f>TEXT(Sales[[#This Row],[Date and Time]],"mmmm")</f>
        <v>August</v>
      </c>
    </row>
    <row r="4951" spans="1:14" x14ac:dyDescent="0.3">
      <c r="A4951" s="1" t="s">
        <v>8419</v>
      </c>
      <c r="B4951" s="2">
        <v>45451.480509259258</v>
      </c>
      <c r="C4951" s="1" t="s">
        <v>3393</v>
      </c>
      <c r="D4951" s="1" t="s">
        <v>1866</v>
      </c>
      <c r="E4951" s="1" t="s">
        <v>3466</v>
      </c>
      <c r="F4951" s="1" t="s">
        <v>3467</v>
      </c>
      <c r="G4951" s="1">
        <v>232.1</v>
      </c>
      <c r="H4951" s="1">
        <v>9</v>
      </c>
      <c r="I4951" s="1">
        <f>Sales[[#This Row],[Selling Price]]*H4951</f>
        <v>2088.9</v>
      </c>
      <c r="J4951" s="1">
        <f>VLOOKUP(Sales[[#This Row],[Product ID]],Products[],4,0)</f>
        <v>368.41</v>
      </c>
      <c r="K4951" s="1">
        <f>Sales[[#This Row],[Total Sales]]-Sales[[#This Row],[Cost price]]</f>
        <v>1720.49</v>
      </c>
      <c r="L4951" s="1" t="str">
        <f>TEXT(Sales[[#This Row],[Date and Time]],"dddd")</f>
        <v>Saturday</v>
      </c>
      <c r="M4951" s="1" t="str">
        <f>TEXT(Sales[[#This Row],[Date and Time]],"mm")</f>
        <v>06</v>
      </c>
      <c r="N4951" s="10" t="str">
        <f>TEXT(Sales[[#This Row],[Date and Time]],"mmmm")</f>
        <v>June</v>
      </c>
    </row>
    <row r="4952" spans="1:14" x14ac:dyDescent="0.3">
      <c r="A4952" s="1" t="s">
        <v>8420</v>
      </c>
      <c r="B4952" s="2">
        <v>45556.626979166664</v>
      </c>
      <c r="C4952" s="1" t="s">
        <v>3330</v>
      </c>
      <c r="D4952" s="1" t="s">
        <v>3133</v>
      </c>
      <c r="E4952" s="1" t="s">
        <v>3479</v>
      </c>
      <c r="F4952" s="1" t="s">
        <v>3476</v>
      </c>
      <c r="G4952" s="1">
        <v>737.66</v>
      </c>
      <c r="H4952" s="1">
        <v>8</v>
      </c>
      <c r="I4952" s="1">
        <f>Sales[[#This Row],[Selling Price]]*H4952</f>
        <v>5901.28</v>
      </c>
      <c r="J4952" s="1">
        <f>VLOOKUP(Sales[[#This Row],[Product ID]],Products[],4,0)</f>
        <v>368.23</v>
      </c>
      <c r="K4952" s="1">
        <f>Sales[[#This Row],[Total Sales]]-Sales[[#This Row],[Cost price]]</f>
        <v>5533.0499999999993</v>
      </c>
      <c r="L4952" s="1" t="str">
        <f>TEXT(Sales[[#This Row],[Date and Time]],"dddd")</f>
        <v>Saturday</v>
      </c>
      <c r="M4952" s="1" t="str">
        <f>TEXT(Sales[[#This Row],[Date and Time]],"mm")</f>
        <v>09</v>
      </c>
      <c r="N4952" s="10" t="str">
        <f>TEXT(Sales[[#This Row],[Date and Time]],"mmmm")</f>
        <v>September</v>
      </c>
    </row>
    <row r="4953" spans="1:14" x14ac:dyDescent="0.3">
      <c r="A4953" s="1" t="s">
        <v>8421</v>
      </c>
      <c r="B4953" s="2">
        <v>45305.588101851848</v>
      </c>
      <c r="C4953" s="1" t="s">
        <v>3411</v>
      </c>
      <c r="D4953" s="1" t="s">
        <v>2452</v>
      </c>
      <c r="E4953" s="1" t="s">
        <v>3464</v>
      </c>
      <c r="F4953" s="1" t="s">
        <v>3462</v>
      </c>
      <c r="G4953" s="1">
        <v>569.48</v>
      </c>
      <c r="H4953" s="1">
        <v>4</v>
      </c>
      <c r="I4953" s="1">
        <f>Sales[[#This Row],[Selling Price]]*H4953</f>
        <v>2277.92</v>
      </c>
      <c r="J4953" s="1">
        <f>VLOOKUP(Sales[[#This Row],[Product ID]],Products[],4,0)</f>
        <v>688.88</v>
      </c>
      <c r="K4953" s="1">
        <f>Sales[[#This Row],[Total Sales]]-Sales[[#This Row],[Cost price]]</f>
        <v>1589.04</v>
      </c>
      <c r="L4953" s="1" t="str">
        <f>TEXT(Sales[[#This Row],[Date and Time]],"dddd")</f>
        <v>Sunday</v>
      </c>
      <c r="M4953" s="1" t="str">
        <f>TEXT(Sales[[#This Row],[Date and Time]],"mm")</f>
        <v>01</v>
      </c>
      <c r="N4953" s="10" t="str">
        <f>TEXT(Sales[[#This Row],[Date and Time]],"mmmm")</f>
        <v>January</v>
      </c>
    </row>
    <row r="4954" spans="1:14" x14ac:dyDescent="0.3">
      <c r="A4954" s="1" t="s">
        <v>8422</v>
      </c>
      <c r="B4954" s="2">
        <v>45335.923425925925</v>
      </c>
      <c r="C4954" s="1" t="s">
        <v>3395</v>
      </c>
      <c r="D4954" s="1" t="s">
        <v>801</v>
      </c>
      <c r="E4954" s="1" t="s">
        <v>3461</v>
      </c>
      <c r="F4954" s="1" t="s">
        <v>3476</v>
      </c>
      <c r="G4954" s="1">
        <v>1722.44</v>
      </c>
      <c r="H4954" s="1">
        <v>8</v>
      </c>
      <c r="I4954" s="1">
        <f>Sales[[#This Row],[Selling Price]]*H4954</f>
        <v>13779.52</v>
      </c>
      <c r="J4954" s="1">
        <f>VLOOKUP(Sales[[#This Row],[Product ID]],Products[],4,0)</f>
        <v>102.72</v>
      </c>
      <c r="K4954" s="1">
        <f>Sales[[#This Row],[Total Sales]]-Sales[[#This Row],[Cost price]]</f>
        <v>13676.800000000001</v>
      </c>
      <c r="L4954" s="1" t="str">
        <f>TEXT(Sales[[#This Row],[Date and Time]],"dddd")</f>
        <v>Tuesday</v>
      </c>
      <c r="M4954" s="1" t="str">
        <f>TEXT(Sales[[#This Row],[Date and Time]],"mm")</f>
        <v>02</v>
      </c>
      <c r="N4954" s="10" t="str">
        <f>TEXT(Sales[[#This Row],[Date and Time]],"mmmm")</f>
        <v>February</v>
      </c>
    </row>
    <row r="4955" spans="1:14" x14ac:dyDescent="0.3">
      <c r="A4955" s="1" t="s">
        <v>8423</v>
      </c>
      <c r="B4955" s="2">
        <v>45504.703483796293</v>
      </c>
      <c r="C4955" s="1" t="s">
        <v>3312</v>
      </c>
      <c r="D4955" s="1" t="s">
        <v>2058</v>
      </c>
      <c r="E4955" s="1" t="s">
        <v>3466</v>
      </c>
      <c r="F4955" s="1" t="s">
        <v>3467</v>
      </c>
      <c r="G4955" s="1">
        <v>1321.82</v>
      </c>
      <c r="H4955" s="1">
        <v>4</v>
      </c>
      <c r="I4955" s="1">
        <f>Sales[[#This Row],[Selling Price]]*H4955</f>
        <v>5287.28</v>
      </c>
      <c r="J4955" s="1">
        <f>VLOOKUP(Sales[[#This Row],[Product ID]],Products[],4,0)</f>
        <v>193.63</v>
      </c>
      <c r="K4955" s="1">
        <f>Sales[[#This Row],[Total Sales]]-Sales[[#This Row],[Cost price]]</f>
        <v>5093.6499999999996</v>
      </c>
      <c r="L4955" s="1" t="str">
        <f>TEXT(Sales[[#This Row],[Date and Time]],"dddd")</f>
        <v>Wednesday</v>
      </c>
      <c r="M4955" s="1" t="str">
        <f>TEXT(Sales[[#This Row],[Date and Time]],"mm")</f>
        <v>07</v>
      </c>
      <c r="N4955" s="10" t="str">
        <f>TEXT(Sales[[#This Row],[Date and Time]],"mmmm")</f>
        <v>July</v>
      </c>
    </row>
    <row r="4956" spans="1:14" x14ac:dyDescent="0.3">
      <c r="A4956" s="1" t="s">
        <v>8424</v>
      </c>
      <c r="B4956" s="2">
        <v>45444.477268518516</v>
      </c>
      <c r="C4956" s="1" t="s">
        <v>3330</v>
      </c>
      <c r="D4956" s="1" t="s">
        <v>2671</v>
      </c>
      <c r="E4956" s="1" t="s">
        <v>3471</v>
      </c>
      <c r="F4956" s="1" t="s">
        <v>3467</v>
      </c>
      <c r="G4956" s="1">
        <v>1385.22</v>
      </c>
      <c r="H4956" s="1">
        <v>7</v>
      </c>
      <c r="I4956" s="1">
        <f>Sales[[#This Row],[Selling Price]]*H4956</f>
        <v>9696.5400000000009</v>
      </c>
      <c r="J4956" s="1">
        <f>VLOOKUP(Sales[[#This Row],[Product ID]],Products[],4,0)</f>
        <v>368.23</v>
      </c>
      <c r="K4956" s="1">
        <f>Sales[[#This Row],[Total Sales]]-Sales[[#This Row],[Cost price]]</f>
        <v>9328.3100000000013</v>
      </c>
      <c r="L4956" s="1" t="str">
        <f>TEXT(Sales[[#This Row],[Date and Time]],"dddd")</f>
        <v>Saturday</v>
      </c>
      <c r="M4956" s="1" t="str">
        <f>TEXT(Sales[[#This Row],[Date and Time]],"mm")</f>
        <v>06</v>
      </c>
      <c r="N4956" s="10" t="str">
        <f>TEXT(Sales[[#This Row],[Date and Time]],"mmmm")</f>
        <v>June</v>
      </c>
    </row>
    <row r="4957" spans="1:14" x14ac:dyDescent="0.3">
      <c r="A4957" s="1" t="s">
        <v>8425</v>
      </c>
      <c r="B4957" s="2">
        <v>45383.191516203704</v>
      </c>
      <c r="C4957" s="1" t="s">
        <v>3323</v>
      </c>
      <c r="D4957" s="1" t="s">
        <v>1166</v>
      </c>
      <c r="E4957" s="1" t="s">
        <v>3461</v>
      </c>
      <c r="F4957" s="1" t="s">
        <v>3462</v>
      </c>
      <c r="G4957" s="1">
        <v>1689.67</v>
      </c>
      <c r="H4957" s="1">
        <v>8</v>
      </c>
      <c r="I4957" s="1">
        <f>Sales[[#This Row],[Selling Price]]*H4957</f>
        <v>13517.36</v>
      </c>
      <c r="J4957" s="1">
        <f>VLOOKUP(Sales[[#This Row],[Product ID]],Products[],4,0)</f>
        <v>942.34</v>
      </c>
      <c r="K4957" s="1">
        <f>Sales[[#This Row],[Total Sales]]-Sales[[#This Row],[Cost price]]</f>
        <v>12575.02</v>
      </c>
      <c r="L4957" s="1" t="str">
        <f>TEXT(Sales[[#This Row],[Date and Time]],"dddd")</f>
        <v>Monday</v>
      </c>
      <c r="M4957" s="1" t="str">
        <f>TEXT(Sales[[#This Row],[Date and Time]],"mm")</f>
        <v>04</v>
      </c>
      <c r="N4957" s="10" t="str">
        <f>TEXT(Sales[[#This Row],[Date and Time]],"mmmm")</f>
        <v>April</v>
      </c>
    </row>
    <row r="4958" spans="1:14" x14ac:dyDescent="0.3">
      <c r="A4958" s="1" t="s">
        <v>8426</v>
      </c>
      <c r="B4958" s="2">
        <v>45611.905451388891</v>
      </c>
      <c r="C4958" s="1" t="s">
        <v>3392</v>
      </c>
      <c r="D4958" s="1" t="s">
        <v>658</v>
      </c>
      <c r="E4958" s="1" t="s">
        <v>3479</v>
      </c>
      <c r="F4958" s="1" t="s">
        <v>3472</v>
      </c>
      <c r="G4958" s="1">
        <v>1881.63</v>
      </c>
      <c r="H4958" s="1">
        <v>9</v>
      </c>
      <c r="I4958" s="1">
        <f>Sales[[#This Row],[Selling Price]]*H4958</f>
        <v>16934.670000000002</v>
      </c>
      <c r="J4958" s="1">
        <f>VLOOKUP(Sales[[#This Row],[Product ID]],Products[],4,0)</f>
        <v>699.64</v>
      </c>
      <c r="K4958" s="1">
        <f>Sales[[#This Row],[Total Sales]]-Sales[[#This Row],[Cost price]]</f>
        <v>16235.030000000002</v>
      </c>
      <c r="L4958" s="1" t="str">
        <f>TEXT(Sales[[#This Row],[Date and Time]],"dddd")</f>
        <v>Friday</v>
      </c>
      <c r="M4958" s="1" t="str">
        <f>TEXT(Sales[[#This Row],[Date and Time]],"mm")</f>
        <v>11</v>
      </c>
      <c r="N4958" s="10" t="str">
        <f>TEXT(Sales[[#This Row],[Date and Time]],"mmmm")</f>
        <v>November</v>
      </c>
    </row>
    <row r="4959" spans="1:14" x14ac:dyDescent="0.3">
      <c r="A4959" s="1" t="s">
        <v>8427</v>
      </c>
      <c r="B4959" s="2">
        <v>45359.500393518516</v>
      </c>
      <c r="C4959" s="1" t="s">
        <v>3311</v>
      </c>
      <c r="D4959" s="1" t="s">
        <v>798</v>
      </c>
      <c r="E4959" s="1" t="s">
        <v>3464</v>
      </c>
      <c r="F4959" s="1" t="s">
        <v>3472</v>
      </c>
      <c r="G4959" s="1">
        <v>939.23</v>
      </c>
      <c r="H4959" s="1">
        <v>2</v>
      </c>
      <c r="I4959" s="1">
        <f>Sales[[#This Row],[Selling Price]]*H4959</f>
        <v>1878.46</v>
      </c>
      <c r="J4959" s="1">
        <f>VLOOKUP(Sales[[#This Row],[Product ID]],Products[],4,0)</f>
        <v>961.88</v>
      </c>
      <c r="K4959" s="1">
        <f>Sales[[#This Row],[Total Sales]]-Sales[[#This Row],[Cost price]]</f>
        <v>916.58</v>
      </c>
      <c r="L4959" s="1" t="str">
        <f>TEXT(Sales[[#This Row],[Date and Time]],"dddd")</f>
        <v>Friday</v>
      </c>
      <c r="M4959" s="1" t="str">
        <f>TEXT(Sales[[#This Row],[Date and Time]],"mm")</f>
        <v>03</v>
      </c>
      <c r="N4959" s="10" t="str">
        <f>TEXT(Sales[[#This Row],[Date and Time]],"mmmm")</f>
        <v>March</v>
      </c>
    </row>
    <row r="4960" spans="1:14" x14ac:dyDescent="0.3">
      <c r="A4960" s="1" t="s">
        <v>8428</v>
      </c>
      <c r="B4960" s="2">
        <v>45302.377766203703</v>
      </c>
      <c r="C4960" s="1" t="s">
        <v>3287</v>
      </c>
      <c r="D4960" s="1" t="s">
        <v>3051</v>
      </c>
      <c r="E4960" s="1" t="s">
        <v>3464</v>
      </c>
      <c r="F4960" s="1" t="s">
        <v>3472</v>
      </c>
      <c r="G4960" s="1">
        <v>1089.1400000000001</v>
      </c>
      <c r="H4960" s="1">
        <v>8</v>
      </c>
      <c r="I4960" s="1">
        <f>Sales[[#This Row],[Selling Price]]*H4960</f>
        <v>8713.1200000000008</v>
      </c>
      <c r="J4960" s="1">
        <f>VLOOKUP(Sales[[#This Row],[Product ID]],Products[],4,0)</f>
        <v>901.68</v>
      </c>
      <c r="K4960" s="1">
        <f>Sales[[#This Row],[Total Sales]]-Sales[[#This Row],[Cost price]]</f>
        <v>7811.4400000000005</v>
      </c>
      <c r="L4960" s="1" t="str">
        <f>TEXT(Sales[[#This Row],[Date and Time]],"dddd")</f>
        <v>Thursday</v>
      </c>
      <c r="M4960" s="1" t="str">
        <f>TEXT(Sales[[#This Row],[Date and Time]],"mm")</f>
        <v>01</v>
      </c>
      <c r="N4960" s="10" t="str">
        <f>TEXT(Sales[[#This Row],[Date and Time]],"mmmm")</f>
        <v>January</v>
      </c>
    </row>
    <row r="4961" spans="1:14" x14ac:dyDescent="0.3">
      <c r="A4961" s="1" t="s">
        <v>8429</v>
      </c>
      <c r="B4961" s="2">
        <v>45363.467719907407</v>
      </c>
      <c r="C4961" s="1" t="s">
        <v>3371</v>
      </c>
      <c r="D4961" s="1" t="s">
        <v>2010</v>
      </c>
      <c r="E4961" s="1" t="s">
        <v>3466</v>
      </c>
      <c r="F4961" s="1" t="s">
        <v>3476</v>
      </c>
      <c r="G4961" s="1">
        <v>466.38</v>
      </c>
      <c r="H4961" s="1">
        <v>10</v>
      </c>
      <c r="I4961" s="1">
        <f>Sales[[#This Row],[Selling Price]]*H4961</f>
        <v>4663.8</v>
      </c>
      <c r="J4961" s="1">
        <f>VLOOKUP(Sales[[#This Row],[Product ID]],Products[],4,0)</f>
        <v>370.52</v>
      </c>
      <c r="K4961" s="1">
        <f>Sales[[#This Row],[Total Sales]]-Sales[[#This Row],[Cost price]]</f>
        <v>4293.2800000000007</v>
      </c>
      <c r="L4961" s="1" t="str">
        <f>TEXT(Sales[[#This Row],[Date and Time]],"dddd")</f>
        <v>Tuesday</v>
      </c>
      <c r="M4961" s="1" t="str">
        <f>TEXT(Sales[[#This Row],[Date and Time]],"mm")</f>
        <v>03</v>
      </c>
      <c r="N4961" s="10" t="str">
        <f>TEXT(Sales[[#This Row],[Date and Time]],"mmmm")</f>
        <v>March</v>
      </c>
    </row>
    <row r="4962" spans="1:14" x14ac:dyDescent="0.3">
      <c r="A4962" s="1" t="s">
        <v>8430</v>
      </c>
      <c r="B4962" s="2">
        <v>45332.718981481485</v>
      </c>
      <c r="C4962" s="1" t="s">
        <v>3443</v>
      </c>
      <c r="D4962" s="1" t="s">
        <v>2461</v>
      </c>
      <c r="E4962" s="1" t="s">
        <v>3479</v>
      </c>
      <c r="F4962" s="1" t="s">
        <v>3476</v>
      </c>
      <c r="G4962" s="1">
        <v>1552.11</v>
      </c>
      <c r="H4962" s="1">
        <v>8</v>
      </c>
      <c r="I4962" s="1">
        <f>Sales[[#This Row],[Selling Price]]*H4962</f>
        <v>12416.88</v>
      </c>
      <c r="J4962" s="1">
        <f>VLOOKUP(Sales[[#This Row],[Product ID]],Products[],4,0)</f>
        <v>787.31</v>
      </c>
      <c r="K4962" s="1">
        <f>Sales[[#This Row],[Total Sales]]-Sales[[#This Row],[Cost price]]</f>
        <v>11629.57</v>
      </c>
      <c r="L4962" s="1" t="str">
        <f>TEXT(Sales[[#This Row],[Date and Time]],"dddd")</f>
        <v>Saturday</v>
      </c>
      <c r="M4962" s="1" t="str">
        <f>TEXT(Sales[[#This Row],[Date and Time]],"mm")</f>
        <v>02</v>
      </c>
      <c r="N4962" s="10" t="str">
        <f>TEXT(Sales[[#This Row],[Date and Time]],"mmmm")</f>
        <v>February</v>
      </c>
    </row>
    <row r="4963" spans="1:14" x14ac:dyDescent="0.3">
      <c r="A4963" s="1" t="s">
        <v>8431</v>
      </c>
      <c r="B4963" s="2">
        <v>45304.861342592594</v>
      </c>
      <c r="C4963" s="1" t="s">
        <v>3429</v>
      </c>
      <c r="D4963" s="1" t="s">
        <v>67</v>
      </c>
      <c r="E4963" s="1" t="s">
        <v>3466</v>
      </c>
      <c r="F4963" s="1" t="s">
        <v>3467</v>
      </c>
      <c r="G4963" s="1">
        <v>1893.69</v>
      </c>
      <c r="H4963" s="1">
        <v>5</v>
      </c>
      <c r="I4963" s="1">
        <f>Sales[[#This Row],[Selling Price]]*H4963</f>
        <v>9468.4500000000007</v>
      </c>
      <c r="J4963" s="1">
        <f>VLOOKUP(Sales[[#This Row],[Product ID]],Products[],4,0)</f>
        <v>653.88</v>
      </c>
      <c r="K4963" s="1">
        <f>Sales[[#This Row],[Total Sales]]-Sales[[#This Row],[Cost price]]</f>
        <v>8814.5700000000015</v>
      </c>
      <c r="L4963" s="1" t="str">
        <f>TEXT(Sales[[#This Row],[Date and Time]],"dddd")</f>
        <v>Saturday</v>
      </c>
      <c r="M4963" s="1" t="str">
        <f>TEXT(Sales[[#This Row],[Date and Time]],"mm")</f>
        <v>01</v>
      </c>
      <c r="N4963" s="10" t="str">
        <f>TEXT(Sales[[#This Row],[Date and Time]],"mmmm")</f>
        <v>January</v>
      </c>
    </row>
    <row r="4964" spans="1:14" x14ac:dyDescent="0.3">
      <c r="A4964" s="1" t="s">
        <v>8432</v>
      </c>
      <c r="B4964" s="2">
        <v>45493.151932870373</v>
      </c>
      <c r="C4964" s="1" t="s">
        <v>3321</v>
      </c>
      <c r="D4964" s="1" t="s">
        <v>1893</v>
      </c>
      <c r="E4964" s="1" t="s">
        <v>3461</v>
      </c>
      <c r="F4964" s="1" t="s">
        <v>3476</v>
      </c>
      <c r="G4964" s="1">
        <v>1080.44</v>
      </c>
      <c r="H4964" s="1">
        <v>7</v>
      </c>
      <c r="I4964" s="1">
        <f>Sales[[#This Row],[Selling Price]]*H4964</f>
        <v>7563.08</v>
      </c>
      <c r="J4964" s="1">
        <f>VLOOKUP(Sales[[#This Row],[Product ID]],Products[],4,0)</f>
        <v>57.64</v>
      </c>
      <c r="K4964" s="1">
        <f>Sales[[#This Row],[Total Sales]]-Sales[[#This Row],[Cost price]]</f>
        <v>7505.44</v>
      </c>
      <c r="L4964" s="1" t="str">
        <f>TEXT(Sales[[#This Row],[Date and Time]],"dddd")</f>
        <v>Saturday</v>
      </c>
      <c r="M4964" s="1" t="str">
        <f>TEXT(Sales[[#This Row],[Date and Time]],"mm")</f>
        <v>07</v>
      </c>
      <c r="N4964" s="10" t="str">
        <f>TEXT(Sales[[#This Row],[Date and Time]],"mmmm")</f>
        <v>July</v>
      </c>
    </row>
    <row r="4965" spans="1:14" x14ac:dyDescent="0.3">
      <c r="A4965" s="1" t="s">
        <v>8433</v>
      </c>
      <c r="B4965" s="2">
        <v>45322.654687499999</v>
      </c>
      <c r="C4965" s="1" t="s">
        <v>3440</v>
      </c>
      <c r="D4965" s="1" t="s">
        <v>3124</v>
      </c>
      <c r="E4965" s="1" t="s">
        <v>3464</v>
      </c>
      <c r="F4965" s="1" t="s">
        <v>3469</v>
      </c>
      <c r="G4965" s="1">
        <v>1793.55</v>
      </c>
      <c r="H4965" s="1">
        <v>2</v>
      </c>
      <c r="I4965" s="1">
        <f>Sales[[#This Row],[Selling Price]]*H4965</f>
        <v>3587.1</v>
      </c>
      <c r="J4965" s="1">
        <f>VLOOKUP(Sales[[#This Row],[Product ID]],Products[],4,0)</f>
        <v>117.5</v>
      </c>
      <c r="K4965" s="1">
        <f>Sales[[#This Row],[Total Sales]]-Sales[[#This Row],[Cost price]]</f>
        <v>3469.6</v>
      </c>
      <c r="L4965" s="1" t="str">
        <f>TEXT(Sales[[#This Row],[Date and Time]],"dddd")</f>
        <v>Wednesday</v>
      </c>
      <c r="M4965" s="1" t="str">
        <f>TEXT(Sales[[#This Row],[Date and Time]],"mm")</f>
        <v>01</v>
      </c>
      <c r="N4965" s="10" t="str">
        <f>TEXT(Sales[[#This Row],[Date and Time]],"mmmm")</f>
        <v>January</v>
      </c>
    </row>
    <row r="4966" spans="1:14" x14ac:dyDescent="0.3">
      <c r="A4966" s="1" t="s">
        <v>8434</v>
      </c>
      <c r="B4966" s="2">
        <v>45538.117789351854</v>
      </c>
      <c r="C4966" s="1" t="s">
        <v>3322</v>
      </c>
      <c r="D4966" s="1" t="s">
        <v>1107</v>
      </c>
      <c r="E4966" s="1" t="s">
        <v>3471</v>
      </c>
      <c r="F4966" s="1" t="s">
        <v>3462</v>
      </c>
      <c r="G4966" s="1">
        <v>1594.95</v>
      </c>
      <c r="H4966" s="1">
        <v>7</v>
      </c>
      <c r="I4966" s="1">
        <f>Sales[[#This Row],[Selling Price]]*H4966</f>
        <v>11164.65</v>
      </c>
      <c r="J4966" s="1">
        <f>VLOOKUP(Sales[[#This Row],[Product ID]],Products[],4,0)</f>
        <v>35.22</v>
      </c>
      <c r="K4966" s="1">
        <f>Sales[[#This Row],[Total Sales]]-Sales[[#This Row],[Cost price]]</f>
        <v>11129.43</v>
      </c>
      <c r="L4966" s="1" t="str">
        <f>TEXT(Sales[[#This Row],[Date and Time]],"dddd")</f>
        <v>Tuesday</v>
      </c>
      <c r="M4966" s="1" t="str">
        <f>TEXT(Sales[[#This Row],[Date and Time]],"mm")</f>
        <v>09</v>
      </c>
      <c r="N4966" s="10" t="str">
        <f>TEXT(Sales[[#This Row],[Date and Time]],"mmmm")</f>
        <v>September</v>
      </c>
    </row>
    <row r="4967" spans="1:14" x14ac:dyDescent="0.3">
      <c r="A4967" s="1" t="s">
        <v>8435</v>
      </c>
      <c r="B4967" s="2">
        <v>45434.665949074071</v>
      </c>
      <c r="C4967" s="1" t="s">
        <v>3223</v>
      </c>
      <c r="D4967" s="1" t="s">
        <v>2874</v>
      </c>
      <c r="E4967" s="1" t="s">
        <v>3479</v>
      </c>
      <c r="F4967" s="1" t="s">
        <v>3467</v>
      </c>
      <c r="G4967" s="1">
        <v>1495.7</v>
      </c>
      <c r="H4967" s="1">
        <v>6</v>
      </c>
      <c r="I4967" s="1">
        <f>Sales[[#This Row],[Selling Price]]*H4967</f>
        <v>8974.2000000000007</v>
      </c>
      <c r="J4967" s="1">
        <f>VLOOKUP(Sales[[#This Row],[Product ID]],Products[],4,0)</f>
        <v>454.08</v>
      </c>
      <c r="K4967" s="1">
        <f>Sales[[#This Row],[Total Sales]]-Sales[[#This Row],[Cost price]]</f>
        <v>8520.1200000000008</v>
      </c>
      <c r="L4967" s="1" t="str">
        <f>TEXT(Sales[[#This Row],[Date and Time]],"dddd")</f>
        <v>Wednesday</v>
      </c>
      <c r="M4967" s="1" t="str">
        <f>TEXT(Sales[[#This Row],[Date and Time]],"mm")</f>
        <v>05</v>
      </c>
      <c r="N4967" s="10" t="str">
        <f>TEXT(Sales[[#This Row],[Date and Time]],"mmmm")</f>
        <v>May</v>
      </c>
    </row>
    <row r="4968" spans="1:14" x14ac:dyDescent="0.3">
      <c r="A4968" s="1" t="s">
        <v>8436</v>
      </c>
      <c r="B4968" s="2">
        <v>45408.036585648151</v>
      </c>
      <c r="C4968" s="1" t="s">
        <v>3309</v>
      </c>
      <c r="D4968" s="1" t="s">
        <v>2708</v>
      </c>
      <c r="E4968" s="1" t="s">
        <v>3471</v>
      </c>
      <c r="F4968" s="1" t="s">
        <v>3476</v>
      </c>
      <c r="G4968" s="1">
        <v>1924.34</v>
      </c>
      <c r="H4968" s="1">
        <v>3</v>
      </c>
      <c r="I4968" s="1">
        <f>Sales[[#This Row],[Selling Price]]*H4968</f>
        <v>5773.0199999999995</v>
      </c>
      <c r="J4968" s="1">
        <f>VLOOKUP(Sales[[#This Row],[Product ID]],Products[],4,0)</f>
        <v>898.84</v>
      </c>
      <c r="K4968" s="1">
        <f>Sales[[#This Row],[Total Sales]]-Sales[[#This Row],[Cost price]]</f>
        <v>4874.1799999999994</v>
      </c>
      <c r="L4968" s="1" t="str">
        <f>TEXT(Sales[[#This Row],[Date and Time]],"dddd")</f>
        <v>Friday</v>
      </c>
      <c r="M4968" s="1" t="str">
        <f>TEXT(Sales[[#This Row],[Date and Time]],"mm")</f>
        <v>04</v>
      </c>
      <c r="N4968" s="10" t="str">
        <f>TEXT(Sales[[#This Row],[Date and Time]],"mmmm")</f>
        <v>April</v>
      </c>
    </row>
    <row r="4969" spans="1:14" x14ac:dyDescent="0.3">
      <c r="A4969" s="1" t="s">
        <v>8437</v>
      </c>
      <c r="B4969" s="2">
        <v>45590.348541666666</v>
      </c>
      <c r="C4969" s="1" t="s">
        <v>3383</v>
      </c>
      <c r="D4969" s="1" t="s">
        <v>2708</v>
      </c>
      <c r="E4969" s="1" t="s">
        <v>3479</v>
      </c>
      <c r="F4969" s="1" t="s">
        <v>3476</v>
      </c>
      <c r="G4969" s="1">
        <v>1538.88</v>
      </c>
      <c r="H4969" s="1">
        <v>10</v>
      </c>
      <c r="I4969" s="1">
        <f>Sales[[#This Row],[Selling Price]]*H4969</f>
        <v>15388.800000000001</v>
      </c>
      <c r="J4969" s="1">
        <f>VLOOKUP(Sales[[#This Row],[Product ID]],Products[],4,0)</f>
        <v>692.63</v>
      </c>
      <c r="K4969" s="1">
        <f>Sales[[#This Row],[Total Sales]]-Sales[[#This Row],[Cost price]]</f>
        <v>14696.170000000002</v>
      </c>
      <c r="L4969" s="1" t="str">
        <f>TEXT(Sales[[#This Row],[Date and Time]],"dddd")</f>
        <v>Friday</v>
      </c>
      <c r="M4969" s="1" t="str">
        <f>TEXT(Sales[[#This Row],[Date and Time]],"mm")</f>
        <v>10</v>
      </c>
      <c r="N4969" s="10" t="str">
        <f>TEXT(Sales[[#This Row],[Date and Time]],"mmmm")</f>
        <v>October</v>
      </c>
    </row>
    <row r="4970" spans="1:14" x14ac:dyDescent="0.3">
      <c r="A4970" s="1" t="s">
        <v>8438</v>
      </c>
      <c r="B4970" s="2">
        <v>45585.932349537034</v>
      </c>
      <c r="C4970" s="1" t="s">
        <v>3322</v>
      </c>
      <c r="D4970" s="1" t="s">
        <v>1569</v>
      </c>
      <c r="E4970" s="1" t="s">
        <v>3471</v>
      </c>
      <c r="F4970" s="1" t="s">
        <v>3472</v>
      </c>
      <c r="G4970" s="1">
        <v>1213.83</v>
      </c>
      <c r="H4970" s="1">
        <v>4</v>
      </c>
      <c r="I4970" s="1">
        <f>Sales[[#This Row],[Selling Price]]*H4970</f>
        <v>4855.32</v>
      </c>
      <c r="J4970" s="1">
        <f>VLOOKUP(Sales[[#This Row],[Product ID]],Products[],4,0)</f>
        <v>35.22</v>
      </c>
      <c r="K4970" s="1">
        <f>Sales[[#This Row],[Total Sales]]-Sales[[#This Row],[Cost price]]</f>
        <v>4820.0999999999995</v>
      </c>
      <c r="L4970" s="1" t="str">
        <f>TEXT(Sales[[#This Row],[Date and Time]],"dddd")</f>
        <v>Sunday</v>
      </c>
      <c r="M4970" s="1" t="str">
        <f>TEXT(Sales[[#This Row],[Date and Time]],"mm")</f>
        <v>10</v>
      </c>
      <c r="N4970" s="10" t="str">
        <f>TEXT(Sales[[#This Row],[Date and Time]],"mmmm")</f>
        <v>October</v>
      </c>
    </row>
    <row r="4971" spans="1:14" x14ac:dyDescent="0.3">
      <c r="A4971" s="1" t="s">
        <v>8439</v>
      </c>
      <c r="B4971" s="2">
        <v>45576.480254629627</v>
      </c>
      <c r="C4971" s="1" t="s">
        <v>3239</v>
      </c>
      <c r="D4971" s="1" t="s">
        <v>1158</v>
      </c>
      <c r="E4971" s="1" t="s">
        <v>3471</v>
      </c>
      <c r="F4971" s="1" t="s">
        <v>3467</v>
      </c>
      <c r="G4971" s="1">
        <v>1922.84</v>
      </c>
      <c r="H4971" s="1">
        <v>10</v>
      </c>
      <c r="I4971" s="1">
        <f>Sales[[#This Row],[Selling Price]]*H4971</f>
        <v>19228.399999999998</v>
      </c>
      <c r="J4971" s="1">
        <f>VLOOKUP(Sales[[#This Row],[Product ID]],Products[],4,0)</f>
        <v>438.5</v>
      </c>
      <c r="K4971" s="1">
        <f>Sales[[#This Row],[Total Sales]]-Sales[[#This Row],[Cost price]]</f>
        <v>18789.899999999998</v>
      </c>
      <c r="L4971" s="1" t="str">
        <f>TEXT(Sales[[#This Row],[Date and Time]],"dddd")</f>
        <v>Friday</v>
      </c>
      <c r="M4971" s="1" t="str">
        <f>TEXT(Sales[[#This Row],[Date and Time]],"mm")</f>
        <v>10</v>
      </c>
      <c r="N4971" s="10" t="str">
        <f>TEXT(Sales[[#This Row],[Date and Time]],"mmmm")</f>
        <v>October</v>
      </c>
    </row>
    <row r="4972" spans="1:14" x14ac:dyDescent="0.3">
      <c r="A4972" s="1" t="s">
        <v>8440</v>
      </c>
      <c r="B4972" s="2">
        <v>45424.334305555552</v>
      </c>
      <c r="C4972" s="1" t="s">
        <v>3447</v>
      </c>
      <c r="D4972" s="1" t="s">
        <v>789</v>
      </c>
      <c r="E4972" s="1" t="s">
        <v>3479</v>
      </c>
      <c r="F4972" s="1" t="s">
        <v>3472</v>
      </c>
      <c r="G4972" s="1">
        <v>443.37</v>
      </c>
      <c r="H4972" s="1">
        <v>8</v>
      </c>
      <c r="I4972" s="1">
        <f>Sales[[#This Row],[Selling Price]]*H4972</f>
        <v>3546.96</v>
      </c>
      <c r="J4972" s="1">
        <f>VLOOKUP(Sales[[#This Row],[Product ID]],Products[],4,0)</f>
        <v>521.98</v>
      </c>
      <c r="K4972" s="1">
        <f>Sales[[#This Row],[Total Sales]]-Sales[[#This Row],[Cost price]]</f>
        <v>3024.98</v>
      </c>
      <c r="L4972" s="1" t="str">
        <f>TEXT(Sales[[#This Row],[Date and Time]],"dddd")</f>
        <v>Sunday</v>
      </c>
      <c r="M4972" s="1" t="str">
        <f>TEXT(Sales[[#This Row],[Date and Time]],"mm")</f>
        <v>05</v>
      </c>
      <c r="N4972" s="10" t="str">
        <f>TEXT(Sales[[#This Row],[Date and Time]],"mmmm")</f>
        <v>May</v>
      </c>
    </row>
    <row r="4973" spans="1:14" x14ac:dyDescent="0.3">
      <c r="A4973" s="1" t="s">
        <v>8441</v>
      </c>
      <c r="B4973" s="2">
        <v>45361.589606481481</v>
      </c>
      <c r="C4973" s="1" t="s">
        <v>3341</v>
      </c>
      <c r="D4973" s="1" t="s">
        <v>1211</v>
      </c>
      <c r="E4973" s="1" t="s">
        <v>3464</v>
      </c>
      <c r="F4973" s="1" t="s">
        <v>3469</v>
      </c>
      <c r="G4973" s="1">
        <v>98.99</v>
      </c>
      <c r="H4973" s="1">
        <v>7</v>
      </c>
      <c r="I4973" s="1">
        <f>Sales[[#This Row],[Selling Price]]*H4973</f>
        <v>692.93</v>
      </c>
      <c r="J4973" s="1">
        <f>VLOOKUP(Sales[[#This Row],[Product ID]],Products[],4,0)</f>
        <v>77.61</v>
      </c>
      <c r="K4973" s="1">
        <f>Sales[[#This Row],[Total Sales]]-Sales[[#This Row],[Cost price]]</f>
        <v>615.31999999999994</v>
      </c>
      <c r="L4973" s="1" t="str">
        <f>TEXT(Sales[[#This Row],[Date and Time]],"dddd")</f>
        <v>Sunday</v>
      </c>
      <c r="M4973" s="1" t="str">
        <f>TEXT(Sales[[#This Row],[Date and Time]],"mm")</f>
        <v>03</v>
      </c>
      <c r="N4973" s="10" t="str">
        <f>TEXT(Sales[[#This Row],[Date and Time]],"mmmm")</f>
        <v>March</v>
      </c>
    </row>
    <row r="4974" spans="1:14" x14ac:dyDescent="0.3">
      <c r="A4974" s="1" t="s">
        <v>8442</v>
      </c>
      <c r="B4974" s="2">
        <v>45525.666412037041</v>
      </c>
      <c r="C4974" s="1" t="s">
        <v>3432</v>
      </c>
      <c r="D4974" s="1" t="s">
        <v>2620</v>
      </c>
      <c r="E4974" s="1" t="s">
        <v>3471</v>
      </c>
      <c r="F4974" s="1" t="s">
        <v>3472</v>
      </c>
      <c r="G4974" s="1">
        <v>74.430000000000007</v>
      </c>
      <c r="H4974" s="1">
        <v>3</v>
      </c>
      <c r="I4974" s="1">
        <f>Sales[[#This Row],[Selling Price]]*H4974</f>
        <v>223.29000000000002</v>
      </c>
      <c r="J4974" s="1">
        <f>VLOOKUP(Sales[[#This Row],[Product ID]],Products[],4,0)</f>
        <v>221.06</v>
      </c>
      <c r="K4974" s="1">
        <f>Sales[[#This Row],[Total Sales]]-Sales[[#This Row],[Cost price]]</f>
        <v>2.2300000000000182</v>
      </c>
      <c r="L4974" s="1" t="str">
        <f>TEXT(Sales[[#This Row],[Date and Time]],"dddd")</f>
        <v>Wednesday</v>
      </c>
      <c r="M4974" s="1" t="str">
        <f>TEXT(Sales[[#This Row],[Date and Time]],"mm")</f>
        <v>08</v>
      </c>
      <c r="N4974" s="10" t="str">
        <f>TEXT(Sales[[#This Row],[Date and Time]],"mmmm")</f>
        <v>August</v>
      </c>
    </row>
    <row r="4975" spans="1:14" x14ac:dyDescent="0.3">
      <c r="A4975" s="1" t="s">
        <v>8443</v>
      </c>
      <c r="B4975" s="2">
        <v>45402.862002314818</v>
      </c>
      <c r="C4975" s="1" t="s">
        <v>3271</v>
      </c>
      <c r="D4975" s="1" t="s">
        <v>2358</v>
      </c>
      <c r="E4975" s="1" t="s">
        <v>3461</v>
      </c>
      <c r="F4975" s="1" t="s">
        <v>3469</v>
      </c>
      <c r="G4975" s="1">
        <v>1702.95</v>
      </c>
      <c r="H4975" s="1">
        <v>1</v>
      </c>
      <c r="I4975" s="1">
        <f>Sales[[#This Row],[Selling Price]]*H4975</f>
        <v>1702.95</v>
      </c>
      <c r="J4975" s="1">
        <f>VLOOKUP(Sales[[#This Row],[Product ID]],Products[],4,0)</f>
        <v>493.17</v>
      </c>
      <c r="K4975" s="1">
        <f>Sales[[#This Row],[Total Sales]]-Sales[[#This Row],[Cost price]]</f>
        <v>1209.78</v>
      </c>
      <c r="L4975" s="1" t="str">
        <f>TEXT(Sales[[#This Row],[Date and Time]],"dddd")</f>
        <v>Saturday</v>
      </c>
      <c r="M4975" s="1" t="str">
        <f>TEXT(Sales[[#This Row],[Date and Time]],"mm")</f>
        <v>04</v>
      </c>
      <c r="N4975" s="10" t="str">
        <f>TEXT(Sales[[#This Row],[Date and Time]],"mmmm")</f>
        <v>April</v>
      </c>
    </row>
    <row r="4976" spans="1:14" x14ac:dyDescent="0.3">
      <c r="A4976" s="1" t="s">
        <v>8444</v>
      </c>
      <c r="B4976" s="2">
        <v>45388.68204861111</v>
      </c>
      <c r="C4976" s="1" t="s">
        <v>3424</v>
      </c>
      <c r="D4976" s="1" t="s">
        <v>2963</v>
      </c>
      <c r="E4976" s="1" t="s">
        <v>3464</v>
      </c>
      <c r="F4976" s="1" t="s">
        <v>3476</v>
      </c>
      <c r="G4976" s="1">
        <v>1664.88</v>
      </c>
      <c r="H4976" s="1">
        <v>5</v>
      </c>
      <c r="I4976" s="1">
        <f>Sales[[#This Row],[Selling Price]]*H4976</f>
        <v>8324.4000000000015</v>
      </c>
      <c r="J4976" s="1">
        <f>VLOOKUP(Sales[[#This Row],[Product ID]],Products[],4,0)</f>
        <v>485.76</v>
      </c>
      <c r="K4976" s="1">
        <f>Sales[[#This Row],[Total Sales]]-Sales[[#This Row],[Cost price]]</f>
        <v>7838.6400000000012</v>
      </c>
      <c r="L4976" s="1" t="str">
        <f>TEXT(Sales[[#This Row],[Date and Time]],"dddd")</f>
        <v>Saturday</v>
      </c>
      <c r="M4976" s="1" t="str">
        <f>TEXT(Sales[[#This Row],[Date and Time]],"mm")</f>
        <v>04</v>
      </c>
      <c r="N4976" s="10" t="str">
        <f>TEXT(Sales[[#This Row],[Date and Time]],"mmmm")</f>
        <v>April</v>
      </c>
    </row>
    <row r="4977" spans="1:14" x14ac:dyDescent="0.3">
      <c r="A4977" s="1" t="s">
        <v>8445</v>
      </c>
      <c r="B4977" s="2">
        <v>45424.086597222224</v>
      </c>
      <c r="C4977" s="1" t="s">
        <v>3239</v>
      </c>
      <c r="D4977" s="1" t="s">
        <v>3178</v>
      </c>
      <c r="E4977" s="1" t="s">
        <v>3466</v>
      </c>
      <c r="F4977" s="1" t="s">
        <v>3462</v>
      </c>
      <c r="G4977" s="1">
        <v>1621.14</v>
      </c>
      <c r="H4977" s="1">
        <v>1</v>
      </c>
      <c r="I4977" s="1">
        <f>Sales[[#This Row],[Selling Price]]*H4977</f>
        <v>1621.14</v>
      </c>
      <c r="J4977" s="1">
        <f>VLOOKUP(Sales[[#This Row],[Product ID]],Products[],4,0)</f>
        <v>438.5</v>
      </c>
      <c r="K4977" s="1">
        <f>Sales[[#This Row],[Total Sales]]-Sales[[#This Row],[Cost price]]</f>
        <v>1182.6400000000001</v>
      </c>
      <c r="L4977" s="1" t="str">
        <f>TEXT(Sales[[#This Row],[Date and Time]],"dddd")</f>
        <v>Sunday</v>
      </c>
      <c r="M4977" s="1" t="str">
        <f>TEXT(Sales[[#This Row],[Date and Time]],"mm")</f>
        <v>05</v>
      </c>
      <c r="N4977" s="10" t="str">
        <f>TEXT(Sales[[#This Row],[Date and Time]],"mmmm")</f>
        <v>May</v>
      </c>
    </row>
    <row r="4978" spans="1:14" x14ac:dyDescent="0.3">
      <c r="A4978" s="1" t="s">
        <v>8446</v>
      </c>
      <c r="B4978" s="2">
        <v>45330.441377314812</v>
      </c>
      <c r="C4978" s="1" t="s">
        <v>3367</v>
      </c>
      <c r="D4978" s="1" t="s">
        <v>1482</v>
      </c>
      <c r="E4978" s="1" t="s">
        <v>3466</v>
      </c>
      <c r="F4978" s="1" t="s">
        <v>3467</v>
      </c>
      <c r="G4978" s="1">
        <v>767.18</v>
      </c>
      <c r="H4978" s="1">
        <v>10</v>
      </c>
      <c r="I4978" s="1">
        <f>Sales[[#This Row],[Selling Price]]*H4978</f>
        <v>7671.7999999999993</v>
      </c>
      <c r="J4978" s="1">
        <f>VLOOKUP(Sales[[#This Row],[Product ID]],Products[],4,0)</f>
        <v>380.81</v>
      </c>
      <c r="K4978" s="1">
        <f>Sales[[#This Row],[Total Sales]]-Sales[[#This Row],[Cost price]]</f>
        <v>7290.9899999999989</v>
      </c>
      <c r="L4978" s="1" t="str">
        <f>TEXT(Sales[[#This Row],[Date and Time]],"dddd")</f>
        <v>Thursday</v>
      </c>
      <c r="M4978" s="1" t="str">
        <f>TEXT(Sales[[#This Row],[Date and Time]],"mm")</f>
        <v>02</v>
      </c>
      <c r="N4978" s="10" t="str">
        <f>TEXT(Sales[[#This Row],[Date and Time]],"mmmm")</f>
        <v>February</v>
      </c>
    </row>
    <row r="4979" spans="1:14" x14ac:dyDescent="0.3">
      <c r="A4979" s="1" t="s">
        <v>8447</v>
      </c>
      <c r="B4979" s="2">
        <v>45545.158935185187</v>
      </c>
      <c r="C4979" s="1" t="s">
        <v>3297</v>
      </c>
      <c r="D4979" s="1" t="s">
        <v>1560</v>
      </c>
      <c r="E4979" s="1" t="s">
        <v>3461</v>
      </c>
      <c r="F4979" s="1" t="s">
        <v>3469</v>
      </c>
      <c r="G4979" s="1">
        <v>1764.38</v>
      </c>
      <c r="H4979" s="1">
        <v>10</v>
      </c>
      <c r="I4979" s="1">
        <f>Sales[[#This Row],[Selling Price]]*H4979</f>
        <v>17643.800000000003</v>
      </c>
      <c r="J4979" s="1">
        <f>VLOOKUP(Sales[[#This Row],[Product ID]],Products[],4,0)</f>
        <v>821.78</v>
      </c>
      <c r="K4979" s="1">
        <f>Sales[[#This Row],[Total Sales]]-Sales[[#This Row],[Cost price]]</f>
        <v>16822.020000000004</v>
      </c>
      <c r="L4979" s="1" t="str">
        <f>TEXT(Sales[[#This Row],[Date and Time]],"dddd")</f>
        <v>Tuesday</v>
      </c>
      <c r="M4979" s="1" t="str">
        <f>TEXT(Sales[[#This Row],[Date and Time]],"mm")</f>
        <v>09</v>
      </c>
      <c r="N4979" s="10" t="str">
        <f>TEXT(Sales[[#This Row],[Date and Time]],"mmmm")</f>
        <v>September</v>
      </c>
    </row>
    <row r="4980" spans="1:14" x14ac:dyDescent="0.3">
      <c r="A4980" s="1" t="s">
        <v>8448</v>
      </c>
      <c r="B4980" s="2">
        <v>45498.06082175926</v>
      </c>
      <c r="C4980" s="1" t="s">
        <v>3446</v>
      </c>
      <c r="D4980" s="1" t="s">
        <v>963</v>
      </c>
      <c r="E4980" s="1" t="s">
        <v>3464</v>
      </c>
      <c r="F4980" s="1" t="s">
        <v>3476</v>
      </c>
      <c r="G4980" s="1">
        <v>1663.45</v>
      </c>
      <c r="H4980" s="1">
        <v>10</v>
      </c>
      <c r="I4980" s="1">
        <f>Sales[[#This Row],[Selling Price]]*H4980</f>
        <v>16634.5</v>
      </c>
      <c r="J4980" s="1">
        <f>VLOOKUP(Sales[[#This Row],[Product ID]],Products[],4,0)</f>
        <v>809.98</v>
      </c>
      <c r="K4980" s="1">
        <f>Sales[[#This Row],[Total Sales]]-Sales[[#This Row],[Cost price]]</f>
        <v>15824.52</v>
      </c>
      <c r="L4980" s="1" t="str">
        <f>TEXT(Sales[[#This Row],[Date and Time]],"dddd")</f>
        <v>Thursday</v>
      </c>
      <c r="M4980" s="1" t="str">
        <f>TEXT(Sales[[#This Row],[Date and Time]],"mm")</f>
        <v>07</v>
      </c>
      <c r="N4980" s="10" t="str">
        <f>TEXT(Sales[[#This Row],[Date and Time]],"mmmm")</f>
        <v>July</v>
      </c>
    </row>
    <row r="4981" spans="1:14" x14ac:dyDescent="0.3">
      <c r="A4981" s="1" t="s">
        <v>8449</v>
      </c>
      <c r="B4981" s="2">
        <v>45583.038090277776</v>
      </c>
      <c r="C4981" s="1" t="s">
        <v>3298</v>
      </c>
      <c r="D4981" s="1" t="s">
        <v>2442</v>
      </c>
      <c r="E4981" s="1" t="s">
        <v>3464</v>
      </c>
      <c r="F4981" s="1" t="s">
        <v>3472</v>
      </c>
      <c r="G4981" s="1">
        <v>252.9</v>
      </c>
      <c r="H4981" s="1">
        <v>3</v>
      </c>
      <c r="I4981" s="1">
        <f>Sales[[#This Row],[Selling Price]]*H4981</f>
        <v>758.7</v>
      </c>
      <c r="J4981" s="1">
        <f>VLOOKUP(Sales[[#This Row],[Product ID]],Products[],4,0)</f>
        <v>965.14</v>
      </c>
      <c r="K4981" s="1">
        <f>Sales[[#This Row],[Total Sales]]-Sales[[#This Row],[Cost price]]</f>
        <v>-206.43999999999994</v>
      </c>
      <c r="L4981" s="1" t="str">
        <f>TEXT(Sales[[#This Row],[Date and Time]],"dddd")</f>
        <v>Friday</v>
      </c>
      <c r="M4981" s="1" t="str">
        <f>TEXT(Sales[[#This Row],[Date and Time]],"mm")</f>
        <v>10</v>
      </c>
      <c r="N4981" s="10" t="str">
        <f>TEXT(Sales[[#This Row],[Date and Time]],"mmmm")</f>
        <v>October</v>
      </c>
    </row>
    <row r="4982" spans="1:14" x14ac:dyDescent="0.3">
      <c r="A4982" s="1" t="s">
        <v>8450</v>
      </c>
      <c r="B4982" s="2">
        <v>45601.428113425929</v>
      </c>
      <c r="C4982" s="1" t="s">
        <v>3310</v>
      </c>
      <c r="D4982" s="1" t="s">
        <v>1756</v>
      </c>
      <c r="E4982" s="1" t="s">
        <v>3471</v>
      </c>
      <c r="F4982" s="1" t="s">
        <v>3472</v>
      </c>
      <c r="G4982" s="1">
        <v>1071.06</v>
      </c>
      <c r="H4982" s="1">
        <v>3</v>
      </c>
      <c r="I4982" s="1">
        <f>Sales[[#This Row],[Selling Price]]*H4982</f>
        <v>3213.18</v>
      </c>
      <c r="J4982" s="1">
        <f>VLOOKUP(Sales[[#This Row],[Product ID]],Products[],4,0)</f>
        <v>297.7</v>
      </c>
      <c r="K4982" s="1">
        <f>Sales[[#This Row],[Total Sales]]-Sales[[#This Row],[Cost price]]</f>
        <v>2915.48</v>
      </c>
      <c r="L4982" s="1" t="str">
        <f>TEXT(Sales[[#This Row],[Date and Time]],"dddd")</f>
        <v>Tuesday</v>
      </c>
      <c r="M4982" s="1" t="str">
        <f>TEXT(Sales[[#This Row],[Date and Time]],"mm")</f>
        <v>11</v>
      </c>
      <c r="N4982" s="10" t="str">
        <f>TEXT(Sales[[#This Row],[Date and Time]],"mmmm")</f>
        <v>November</v>
      </c>
    </row>
    <row r="4983" spans="1:14" x14ac:dyDescent="0.3">
      <c r="A4983" s="1" t="s">
        <v>8451</v>
      </c>
      <c r="B4983" s="2">
        <v>45422.919166666667</v>
      </c>
      <c r="C4983" s="1" t="s">
        <v>3293</v>
      </c>
      <c r="D4983" s="1" t="s">
        <v>2004</v>
      </c>
      <c r="E4983" s="1" t="s">
        <v>3471</v>
      </c>
      <c r="F4983" s="1" t="s">
        <v>3476</v>
      </c>
      <c r="G4983" s="1">
        <v>1256.31</v>
      </c>
      <c r="H4983" s="1">
        <v>10</v>
      </c>
      <c r="I4983" s="1">
        <f>Sales[[#This Row],[Selling Price]]*H4983</f>
        <v>12563.099999999999</v>
      </c>
      <c r="J4983" s="1">
        <f>VLOOKUP(Sales[[#This Row],[Product ID]],Products[],4,0)</f>
        <v>174.99</v>
      </c>
      <c r="K4983" s="1">
        <f>Sales[[#This Row],[Total Sales]]-Sales[[#This Row],[Cost price]]</f>
        <v>12388.109999999999</v>
      </c>
      <c r="L4983" s="1" t="str">
        <f>TEXT(Sales[[#This Row],[Date and Time]],"dddd")</f>
        <v>Friday</v>
      </c>
      <c r="M4983" s="1" t="str">
        <f>TEXT(Sales[[#This Row],[Date and Time]],"mm")</f>
        <v>05</v>
      </c>
      <c r="N4983" s="10" t="str">
        <f>TEXT(Sales[[#This Row],[Date and Time]],"mmmm")</f>
        <v>May</v>
      </c>
    </row>
    <row r="4984" spans="1:14" x14ac:dyDescent="0.3">
      <c r="A4984" s="1" t="s">
        <v>8452</v>
      </c>
      <c r="B4984" s="2">
        <v>45387.903101851851</v>
      </c>
      <c r="C4984" s="1" t="s">
        <v>3266</v>
      </c>
      <c r="D4984" s="1" t="s">
        <v>1376</v>
      </c>
      <c r="E4984" s="1" t="s">
        <v>3464</v>
      </c>
      <c r="F4984" s="1" t="s">
        <v>3467</v>
      </c>
      <c r="G4984" s="1">
        <v>996.32</v>
      </c>
      <c r="H4984" s="1">
        <v>5</v>
      </c>
      <c r="I4984" s="1">
        <f>Sales[[#This Row],[Selling Price]]*H4984</f>
        <v>4981.6000000000004</v>
      </c>
      <c r="J4984" s="1">
        <f>VLOOKUP(Sales[[#This Row],[Product ID]],Products[],4,0)</f>
        <v>42.41</v>
      </c>
      <c r="K4984" s="1">
        <f>Sales[[#This Row],[Total Sales]]-Sales[[#This Row],[Cost price]]</f>
        <v>4939.1900000000005</v>
      </c>
      <c r="L4984" s="1" t="str">
        <f>TEXT(Sales[[#This Row],[Date and Time]],"dddd")</f>
        <v>Friday</v>
      </c>
      <c r="M4984" s="1" t="str">
        <f>TEXT(Sales[[#This Row],[Date and Time]],"mm")</f>
        <v>04</v>
      </c>
      <c r="N4984" s="10" t="str">
        <f>TEXT(Sales[[#This Row],[Date and Time]],"mmmm")</f>
        <v>April</v>
      </c>
    </row>
    <row r="4985" spans="1:14" x14ac:dyDescent="0.3">
      <c r="A4985" s="1" t="s">
        <v>8453</v>
      </c>
      <c r="B4985" s="2">
        <v>45439.217650462961</v>
      </c>
      <c r="C4985" s="1" t="s">
        <v>3413</v>
      </c>
      <c r="D4985" s="1" t="s">
        <v>1911</v>
      </c>
      <c r="E4985" s="1" t="s">
        <v>3471</v>
      </c>
      <c r="F4985" s="1" t="s">
        <v>3462</v>
      </c>
      <c r="G4985" s="1">
        <v>703.16</v>
      </c>
      <c r="H4985" s="1">
        <v>1</v>
      </c>
      <c r="I4985" s="1">
        <f>Sales[[#This Row],[Selling Price]]*H4985</f>
        <v>703.16</v>
      </c>
      <c r="J4985" s="1">
        <f>VLOOKUP(Sales[[#This Row],[Product ID]],Products[],4,0)</f>
        <v>311.56</v>
      </c>
      <c r="K4985" s="1">
        <f>Sales[[#This Row],[Total Sales]]-Sales[[#This Row],[Cost price]]</f>
        <v>391.59999999999997</v>
      </c>
      <c r="L4985" s="1" t="str">
        <f>TEXT(Sales[[#This Row],[Date and Time]],"dddd")</f>
        <v>Monday</v>
      </c>
      <c r="M4985" s="1" t="str">
        <f>TEXT(Sales[[#This Row],[Date and Time]],"mm")</f>
        <v>05</v>
      </c>
      <c r="N4985" s="10" t="str">
        <f>TEXT(Sales[[#This Row],[Date and Time]],"mmmm")</f>
        <v>May</v>
      </c>
    </row>
    <row r="4986" spans="1:14" x14ac:dyDescent="0.3">
      <c r="A4986" s="1" t="s">
        <v>8454</v>
      </c>
      <c r="B4986" s="2">
        <v>45357.427893518521</v>
      </c>
      <c r="C4986" s="1" t="s">
        <v>3296</v>
      </c>
      <c r="D4986" s="1" t="s">
        <v>2556</v>
      </c>
      <c r="E4986" s="1" t="s">
        <v>3471</v>
      </c>
      <c r="F4986" s="1" t="s">
        <v>3469</v>
      </c>
      <c r="G4986" s="1">
        <v>1655.2</v>
      </c>
      <c r="H4986" s="1">
        <v>5</v>
      </c>
      <c r="I4986" s="1">
        <f>Sales[[#This Row],[Selling Price]]*H4986</f>
        <v>8276</v>
      </c>
      <c r="J4986" s="1">
        <f>VLOOKUP(Sales[[#This Row],[Product ID]],Products[],4,0)</f>
        <v>587.24</v>
      </c>
      <c r="K4986" s="1">
        <f>Sales[[#This Row],[Total Sales]]-Sales[[#This Row],[Cost price]]</f>
        <v>7688.76</v>
      </c>
      <c r="L4986" s="1" t="str">
        <f>TEXT(Sales[[#This Row],[Date and Time]],"dddd")</f>
        <v>Wednesday</v>
      </c>
      <c r="M4986" s="1" t="str">
        <f>TEXT(Sales[[#This Row],[Date and Time]],"mm")</f>
        <v>03</v>
      </c>
      <c r="N4986" s="10" t="str">
        <f>TEXT(Sales[[#This Row],[Date and Time]],"mmmm")</f>
        <v>March</v>
      </c>
    </row>
    <row r="4987" spans="1:14" x14ac:dyDescent="0.3">
      <c r="A4987" s="1" t="s">
        <v>8455</v>
      </c>
      <c r="B4987" s="2">
        <v>45521.569745370369</v>
      </c>
      <c r="C4987" s="1" t="s">
        <v>3285</v>
      </c>
      <c r="D4987" s="1" t="s">
        <v>1819</v>
      </c>
      <c r="E4987" s="1" t="s">
        <v>3479</v>
      </c>
      <c r="F4987" s="1" t="s">
        <v>3467</v>
      </c>
      <c r="G4987" s="1">
        <v>1877.57</v>
      </c>
      <c r="H4987" s="1">
        <v>10</v>
      </c>
      <c r="I4987" s="1">
        <f>Sales[[#This Row],[Selling Price]]*H4987</f>
        <v>18775.7</v>
      </c>
      <c r="J4987" s="1">
        <f>VLOOKUP(Sales[[#This Row],[Product ID]],Products[],4,0)</f>
        <v>99.19</v>
      </c>
      <c r="K4987" s="1">
        <f>Sales[[#This Row],[Total Sales]]-Sales[[#This Row],[Cost price]]</f>
        <v>18676.510000000002</v>
      </c>
      <c r="L4987" s="1" t="str">
        <f>TEXT(Sales[[#This Row],[Date and Time]],"dddd")</f>
        <v>Saturday</v>
      </c>
      <c r="M4987" s="1" t="str">
        <f>TEXT(Sales[[#This Row],[Date and Time]],"mm")</f>
        <v>08</v>
      </c>
      <c r="N4987" s="10" t="str">
        <f>TEXT(Sales[[#This Row],[Date and Time]],"mmmm")</f>
        <v>August</v>
      </c>
    </row>
    <row r="4988" spans="1:14" x14ac:dyDescent="0.3">
      <c r="A4988" s="1" t="s">
        <v>8456</v>
      </c>
      <c r="B4988" s="2">
        <v>45500.953599537039</v>
      </c>
      <c r="C4988" s="1" t="s">
        <v>3353</v>
      </c>
      <c r="D4988" s="1" t="s">
        <v>769</v>
      </c>
      <c r="E4988" s="1" t="s">
        <v>3466</v>
      </c>
      <c r="F4988" s="1" t="s">
        <v>3467</v>
      </c>
      <c r="G4988" s="1">
        <v>1427.81</v>
      </c>
      <c r="H4988" s="1">
        <v>4</v>
      </c>
      <c r="I4988" s="1">
        <f>Sales[[#This Row],[Selling Price]]*H4988</f>
        <v>5711.24</v>
      </c>
      <c r="J4988" s="1">
        <f>VLOOKUP(Sales[[#This Row],[Product ID]],Products[],4,0)</f>
        <v>978.72</v>
      </c>
      <c r="K4988" s="1">
        <f>Sales[[#This Row],[Total Sales]]-Sales[[#This Row],[Cost price]]</f>
        <v>4732.5199999999995</v>
      </c>
      <c r="L4988" s="1" t="str">
        <f>TEXT(Sales[[#This Row],[Date and Time]],"dddd")</f>
        <v>Saturday</v>
      </c>
      <c r="M4988" s="1" t="str">
        <f>TEXT(Sales[[#This Row],[Date and Time]],"mm")</f>
        <v>07</v>
      </c>
      <c r="N4988" s="10" t="str">
        <f>TEXT(Sales[[#This Row],[Date and Time]],"mmmm")</f>
        <v>July</v>
      </c>
    </row>
    <row r="4989" spans="1:14" x14ac:dyDescent="0.3">
      <c r="A4989" s="1" t="s">
        <v>8457</v>
      </c>
      <c r="B4989" s="2">
        <v>45303.162812499999</v>
      </c>
      <c r="C4989" s="1" t="s">
        <v>3371</v>
      </c>
      <c r="D4989" s="1" t="s">
        <v>3017</v>
      </c>
      <c r="E4989" s="1" t="s">
        <v>3464</v>
      </c>
      <c r="F4989" s="1" t="s">
        <v>3476</v>
      </c>
      <c r="G4989" s="1">
        <v>796.03</v>
      </c>
      <c r="H4989" s="1">
        <v>4</v>
      </c>
      <c r="I4989" s="1">
        <f>Sales[[#This Row],[Selling Price]]*H4989</f>
        <v>3184.12</v>
      </c>
      <c r="J4989" s="1">
        <f>VLOOKUP(Sales[[#This Row],[Product ID]],Products[],4,0)</f>
        <v>370.52</v>
      </c>
      <c r="K4989" s="1">
        <f>Sales[[#This Row],[Total Sales]]-Sales[[#This Row],[Cost price]]</f>
        <v>2813.6</v>
      </c>
      <c r="L4989" s="1" t="str">
        <f>TEXT(Sales[[#This Row],[Date and Time]],"dddd")</f>
        <v>Friday</v>
      </c>
      <c r="M4989" s="1" t="str">
        <f>TEXT(Sales[[#This Row],[Date and Time]],"mm")</f>
        <v>01</v>
      </c>
      <c r="N4989" s="10" t="str">
        <f>TEXT(Sales[[#This Row],[Date and Time]],"mmmm")</f>
        <v>January</v>
      </c>
    </row>
    <row r="4990" spans="1:14" x14ac:dyDescent="0.3">
      <c r="A4990" s="1" t="s">
        <v>8458</v>
      </c>
      <c r="B4990" s="2">
        <v>45591.7580787037</v>
      </c>
      <c r="C4990" s="1" t="s">
        <v>3449</v>
      </c>
      <c r="D4990" s="1" t="s">
        <v>2470</v>
      </c>
      <c r="E4990" s="1" t="s">
        <v>3471</v>
      </c>
      <c r="F4990" s="1" t="s">
        <v>3469</v>
      </c>
      <c r="G4990" s="1">
        <v>384.66</v>
      </c>
      <c r="H4990" s="1">
        <v>10</v>
      </c>
      <c r="I4990" s="1">
        <f>Sales[[#This Row],[Selling Price]]*H4990</f>
        <v>3846.6000000000004</v>
      </c>
      <c r="J4990" s="1">
        <f>VLOOKUP(Sales[[#This Row],[Product ID]],Products[],4,0)</f>
        <v>487.84</v>
      </c>
      <c r="K4990" s="1">
        <f>Sales[[#This Row],[Total Sales]]-Sales[[#This Row],[Cost price]]</f>
        <v>3358.76</v>
      </c>
      <c r="L4990" s="1" t="str">
        <f>TEXT(Sales[[#This Row],[Date and Time]],"dddd")</f>
        <v>Saturday</v>
      </c>
      <c r="M4990" s="1" t="str">
        <f>TEXT(Sales[[#This Row],[Date and Time]],"mm")</f>
        <v>10</v>
      </c>
      <c r="N4990" s="10" t="str">
        <f>TEXT(Sales[[#This Row],[Date and Time]],"mmmm")</f>
        <v>October</v>
      </c>
    </row>
    <row r="4991" spans="1:14" x14ac:dyDescent="0.3">
      <c r="A4991" s="1" t="s">
        <v>8459</v>
      </c>
      <c r="B4991" s="2">
        <v>45585.554710648146</v>
      </c>
      <c r="C4991" s="1" t="s">
        <v>3349</v>
      </c>
      <c r="D4991" s="1" t="s">
        <v>3115</v>
      </c>
      <c r="E4991" s="1" t="s">
        <v>3479</v>
      </c>
      <c r="F4991" s="1" t="s">
        <v>3472</v>
      </c>
      <c r="G4991" s="1">
        <v>1826.36</v>
      </c>
      <c r="H4991" s="1">
        <v>1</v>
      </c>
      <c r="I4991" s="1">
        <f>Sales[[#This Row],[Selling Price]]*H4991</f>
        <v>1826.36</v>
      </c>
      <c r="J4991" s="1">
        <f>VLOOKUP(Sales[[#This Row],[Product ID]],Products[],4,0)</f>
        <v>746.04</v>
      </c>
      <c r="K4991" s="1">
        <f>Sales[[#This Row],[Total Sales]]-Sales[[#This Row],[Cost price]]</f>
        <v>1080.32</v>
      </c>
      <c r="L4991" s="1" t="str">
        <f>TEXT(Sales[[#This Row],[Date and Time]],"dddd")</f>
        <v>Sunday</v>
      </c>
      <c r="M4991" s="1" t="str">
        <f>TEXT(Sales[[#This Row],[Date and Time]],"mm")</f>
        <v>10</v>
      </c>
      <c r="N4991" s="10" t="str">
        <f>TEXT(Sales[[#This Row],[Date and Time]],"mmmm")</f>
        <v>October</v>
      </c>
    </row>
    <row r="4992" spans="1:14" x14ac:dyDescent="0.3">
      <c r="A4992" s="1" t="s">
        <v>8460</v>
      </c>
      <c r="B4992" s="2">
        <v>45396.808252314811</v>
      </c>
      <c r="C4992" s="1" t="s">
        <v>3287</v>
      </c>
      <c r="D4992" s="1" t="s">
        <v>82</v>
      </c>
      <c r="E4992" s="1" t="s">
        <v>3471</v>
      </c>
      <c r="F4992" s="1" t="s">
        <v>3476</v>
      </c>
      <c r="G4992" s="1">
        <v>1169.8599999999999</v>
      </c>
      <c r="H4992" s="1">
        <v>4</v>
      </c>
      <c r="I4992" s="1">
        <f>Sales[[#This Row],[Selling Price]]*H4992</f>
        <v>4679.4399999999996</v>
      </c>
      <c r="J4992" s="1">
        <f>VLOOKUP(Sales[[#This Row],[Product ID]],Products[],4,0)</f>
        <v>901.68</v>
      </c>
      <c r="K4992" s="1">
        <f>Sales[[#This Row],[Total Sales]]-Sales[[#This Row],[Cost price]]</f>
        <v>3777.7599999999998</v>
      </c>
      <c r="L4992" s="1" t="str">
        <f>TEXT(Sales[[#This Row],[Date and Time]],"dddd")</f>
        <v>Sunday</v>
      </c>
      <c r="M4992" s="1" t="str">
        <f>TEXT(Sales[[#This Row],[Date and Time]],"mm")</f>
        <v>04</v>
      </c>
      <c r="N4992" s="10" t="str">
        <f>TEXT(Sales[[#This Row],[Date and Time]],"mmmm")</f>
        <v>April</v>
      </c>
    </row>
    <row r="4993" spans="1:14" x14ac:dyDescent="0.3">
      <c r="A4993" s="1" t="s">
        <v>8461</v>
      </c>
      <c r="B4993" s="2">
        <v>45303.974594907406</v>
      </c>
      <c r="C4993" s="1" t="s">
        <v>3214</v>
      </c>
      <c r="D4993" s="1" t="s">
        <v>2610</v>
      </c>
      <c r="E4993" s="1" t="s">
        <v>3461</v>
      </c>
      <c r="F4993" s="1" t="s">
        <v>3469</v>
      </c>
      <c r="G4993" s="1">
        <v>140.21</v>
      </c>
      <c r="H4993" s="1">
        <v>6</v>
      </c>
      <c r="I4993" s="1">
        <f>Sales[[#This Row],[Selling Price]]*H4993</f>
        <v>841.26</v>
      </c>
      <c r="J4993" s="1">
        <f>VLOOKUP(Sales[[#This Row],[Product ID]],Products[],4,0)</f>
        <v>435.29</v>
      </c>
      <c r="K4993" s="1">
        <f>Sales[[#This Row],[Total Sales]]-Sales[[#This Row],[Cost price]]</f>
        <v>405.96999999999997</v>
      </c>
      <c r="L4993" s="1" t="str">
        <f>TEXT(Sales[[#This Row],[Date and Time]],"dddd")</f>
        <v>Friday</v>
      </c>
      <c r="M4993" s="1" t="str">
        <f>TEXT(Sales[[#This Row],[Date and Time]],"mm")</f>
        <v>01</v>
      </c>
      <c r="N4993" s="10" t="str">
        <f>TEXT(Sales[[#This Row],[Date and Time]],"mmmm")</f>
        <v>January</v>
      </c>
    </row>
    <row r="4994" spans="1:14" x14ac:dyDescent="0.3">
      <c r="A4994" s="1" t="s">
        <v>8462</v>
      </c>
      <c r="B4994" s="2">
        <v>45563.003912037035</v>
      </c>
      <c r="C4994" s="1" t="s">
        <v>3436</v>
      </c>
      <c r="D4994" s="1" t="s">
        <v>1223</v>
      </c>
      <c r="E4994" s="1" t="s">
        <v>3479</v>
      </c>
      <c r="F4994" s="1" t="s">
        <v>3462</v>
      </c>
      <c r="G4994" s="1">
        <v>394.7</v>
      </c>
      <c r="H4994" s="1">
        <v>5</v>
      </c>
      <c r="I4994" s="1">
        <f>Sales[[#This Row],[Selling Price]]*H4994</f>
        <v>1973.5</v>
      </c>
      <c r="J4994" s="1">
        <f>VLOOKUP(Sales[[#This Row],[Product ID]],Products[],4,0)</f>
        <v>839.9</v>
      </c>
      <c r="K4994" s="1">
        <f>Sales[[#This Row],[Total Sales]]-Sales[[#This Row],[Cost price]]</f>
        <v>1133.5999999999999</v>
      </c>
      <c r="L4994" s="1" t="str">
        <f>TEXT(Sales[[#This Row],[Date and Time]],"dddd")</f>
        <v>Saturday</v>
      </c>
      <c r="M4994" s="1" t="str">
        <f>TEXT(Sales[[#This Row],[Date and Time]],"mm")</f>
        <v>09</v>
      </c>
      <c r="N4994" s="10" t="str">
        <f>TEXT(Sales[[#This Row],[Date and Time]],"mmmm")</f>
        <v>September</v>
      </c>
    </row>
    <row r="4995" spans="1:14" x14ac:dyDescent="0.3">
      <c r="A4995" s="1" t="s">
        <v>8463</v>
      </c>
      <c r="B4995" s="2">
        <v>45473.19568287037</v>
      </c>
      <c r="C4995" s="1" t="s">
        <v>3436</v>
      </c>
      <c r="D4995" s="1" t="s">
        <v>2322</v>
      </c>
      <c r="E4995" s="1" t="s">
        <v>3466</v>
      </c>
      <c r="F4995" s="1" t="s">
        <v>3469</v>
      </c>
      <c r="G4995" s="1">
        <v>255.12</v>
      </c>
      <c r="H4995" s="1">
        <v>3</v>
      </c>
      <c r="I4995" s="1">
        <f>Sales[[#This Row],[Selling Price]]*H4995</f>
        <v>765.36</v>
      </c>
      <c r="J4995" s="1">
        <f>VLOOKUP(Sales[[#This Row],[Product ID]],Products[],4,0)</f>
        <v>839.9</v>
      </c>
      <c r="K4995" s="1">
        <f>Sales[[#This Row],[Total Sales]]-Sales[[#This Row],[Cost price]]</f>
        <v>-74.539999999999964</v>
      </c>
      <c r="L4995" s="1" t="str">
        <f>TEXT(Sales[[#This Row],[Date and Time]],"dddd")</f>
        <v>Sunday</v>
      </c>
      <c r="M4995" s="1" t="str">
        <f>TEXT(Sales[[#This Row],[Date and Time]],"mm")</f>
        <v>06</v>
      </c>
      <c r="N4995" s="10" t="str">
        <f>TEXT(Sales[[#This Row],[Date and Time]],"mmmm")</f>
        <v>June</v>
      </c>
    </row>
    <row r="4996" spans="1:14" x14ac:dyDescent="0.3">
      <c r="A4996" s="1" t="s">
        <v>8464</v>
      </c>
      <c r="B4996" s="2">
        <v>45446.050428240742</v>
      </c>
      <c r="C4996" s="1" t="s">
        <v>3365</v>
      </c>
      <c r="D4996" s="1" t="s">
        <v>654</v>
      </c>
      <c r="E4996" s="1" t="s">
        <v>3466</v>
      </c>
      <c r="F4996" s="1" t="s">
        <v>3467</v>
      </c>
      <c r="G4996" s="1">
        <v>296.37</v>
      </c>
      <c r="H4996" s="1">
        <v>3</v>
      </c>
      <c r="I4996" s="1">
        <f>Sales[[#This Row],[Selling Price]]*H4996</f>
        <v>889.11</v>
      </c>
      <c r="J4996" s="1">
        <f>VLOOKUP(Sales[[#This Row],[Product ID]],Products[],4,0)</f>
        <v>104.7</v>
      </c>
      <c r="K4996" s="1">
        <f>Sales[[#This Row],[Total Sales]]-Sales[[#This Row],[Cost price]]</f>
        <v>784.41</v>
      </c>
      <c r="L4996" s="1" t="str">
        <f>TEXT(Sales[[#This Row],[Date and Time]],"dddd")</f>
        <v>Monday</v>
      </c>
      <c r="M4996" s="1" t="str">
        <f>TEXT(Sales[[#This Row],[Date and Time]],"mm")</f>
        <v>06</v>
      </c>
      <c r="N4996" s="10" t="str">
        <f>TEXT(Sales[[#This Row],[Date and Time]],"mmmm")</f>
        <v>June</v>
      </c>
    </row>
    <row r="4997" spans="1:14" x14ac:dyDescent="0.3">
      <c r="A4997" s="1" t="s">
        <v>8465</v>
      </c>
      <c r="B4997" s="2">
        <v>45296.206180555557</v>
      </c>
      <c r="C4997" s="1" t="s">
        <v>3426</v>
      </c>
      <c r="D4997" s="1" t="s">
        <v>260</v>
      </c>
      <c r="E4997" s="1" t="s">
        <v>3471</v>
      </c>
      <c r="F4997" s="1" t="s">
        <v>3469</v>
      </c>
      <c r="G4997" s="1">
        <v>1010.51</v>
      </c>
      <c r="H4997" s="1">
        <v>1</v>
      </c>
      <c r="I4997" s="1">
        <f>Sales[[#This Row],[Selling Price]]*H4997</f>
        <v>1010.51</v>
      </c>
      <c r="J4997" s="1">
        <f>VLOOKUP(Sales[[#This Row],[Product ID]],Products[],4,0)</f>
        <v>18.7</v>
      </c>
      <c r="K4997" s="1">
        <f>Sales[[#This Row],[Total Sales]]-Sales[[#This Row],[Cost price]]</f>
        <v>991.81</v>
      </c>
      <c r="L4997" s="1" t="str">
        <f>TEXT(Sales[[#This Row],[Date and Time]],"dddd")</f>
        <v>Friday</v>
      </c>
      <c r="M4997" s="1" t="str">
        <f>TEXT(Sales[[#This Row],[Date and Time]],"mm")</f>
        <v>01</v>
      </c>
      <c r="N4997" s="10" t="str">
        <f>TEXT(Sales[[#This Row],[Date and Time]],"mmmm")</f>
        <v>January</v>
      </c>
    </row>
    <row r="4998" spans="1:14" x14ac:dyDescent="0.3">
      <c r="A4998" s="1" t="s">
        <v>8466</v>
      </c>
      <c r="B4998" s="2">
        <v>45509.765659722223</v>
      </c>
      <c r="C4998" s="1" t="s">
        <v>3447</v>
      </c>
      <c r="D4998" s="1" t="s">
        <v>2352</v>
      </c>
      <c r="E4998" s="1" t="s">
        <v>3464</v>
      </c>
      <c r="F4998" s="1" t="s">
        <v>3469</v>
      </c>
      <c r="G4998" s="1">
        <v>1695.38</v>
      </c>
      <c r="H4998" s="1">
        <v>5</v>
      </c>
      <c r="I4998" s="1">
        <f>Sales[[#This Row],[Selling Price]]*H4998</f>
        <v>8476.9000000000015</v>
      </c>
      <c r="J4998" s="1">
        <f>VLOOKUP(Sales[[#This Row],[Product ID]],Products[],4,0)</f>
        <v>521.98</v>
      </c>
      <c r="K4998" s="1">
        <f>Sales[[#This Row],[Total Sales]]-Sales[[#This Row],[Cost price]]</f>
        <v>7954.9200000000019</v>
      </c>
      <c r="L4998" s="1" t="str">
        <f>TEXT(Sales[[#This Row],[Date and Time]],"dddd")</f>
        <v>Monday</v>
      </c>
      <c r="M4998" s="1" t="str">
        <f>TEXT(Sales[[#This Row],[Date and Time]],"mm")</f>
        <v>08</v>
      </c>
      <c r="N4998" s="10" t="str">
        <f>TEXT(Sales[[#This Row],[Date and Time]],"mmmm")</f>
        <v>August</v>
      </c>
    </row>
    <row r="4999" spans="1:14" x14ac:dyDescent="0.3">
      <c r="A4999" s="1" t="s">
        <v>8467</v>
      </c>
      <c r="B4999" s="2">
        <v>45424.868807870371</v>
      </c>
      <c r="C4999" s="1" t="s">
        <v>3319</v>
      </c>
      <c r="D4999" s="1" t="s">
        <v>2777</v>
      </c>
      <c r="E4999" s="1" t="s">
        <v>3466</v>
      </c>
      <c r="F4999" s="1" t="s">
        <v>3469</v>
      </c>
      <c r="G4999" s="1">
        <v>107.44</v>
      </c>
      <c r="H4999" s="1">
        <v>4</v>
      </c>
      <c r="I4999" s="1">
        <f>Sales[[#This Row],[Selling Price]]*H4999</f>
        <v>429.76</v>
      </c>
      <c r="J4999" s="1">
        <f>VLOOKUP(Sales[[#This Row],[Product ID]],Products[],4,0)</f>
        <v>704.91</v>
      </c>
      <c r="K4999" s="1">
        <f>Sales[[#This Row],[Total Sales]]-Sales[[#This Row],[Cost price]]</f>
        <v>-275.14999999999998</v>
      </c>
      <c r="L4999" s="1" t="str">
        <f>TEXT(Sales[[#This Row],[Date and Time]],"dddd")</f>
        <v>Sunday</v>
      </c>
      <c r="M4999" s="1" t="str">
        <f>TEXT(Sales[[#This Row],[Date and Time]],"mm")</f>
        <v>05</v>
      </c>
      <c r="N4999" s="10" t="str">
        <f>TEXT(Sales[[#This Row],[Date and Time]],"mmmm")</f>
        <v>May</v>
      </c>
    </row>
    <row r="5000" spans="1:14" x14ac:dyDescent="0.3">
      <c r="A5000" s="1" t="s">
        <v>8468</v>
      </c>
      <c r="B5000" s="2">
        <v>45438.459930555553</v>
      </c>
      <c r="C5000" s="1" t="s">
        <v>3266</v>
      </c>
      <c r="D5000" s="1" t="s">
        <v>1689</v>
      </c>
      <c r="E5000" s="1" t="s">
        <v>3461</v>
      </c>
      <c r="F5000" s="1" t="s">
        <v>3472</v>
      </c>
      <c r="G5000" s="1">
        <v>1687.52</v>
      </c>
      <c r="H5000" s="1">
        <v>4</v>
      </c>
      <c r="I5000" s="1">
        <f>Sales[[#This Row],[Selling Price]]*H5000</f>
        <v>6750.08</v>
      </c>
      <c r="J5000" s="1">
        <f>VLOOKUP(Sales[[#This Row],[Product ID]],Products[],4,0)</f>
        <v>42.41</v>
      </c>
      <c r="K5000" s="1">
        <f>Sales[[#This Row],[Total Sales]]-Sales[[#This Row],[Cost price]]</f>
        <v>6707.67</v>
      </c>
      <c r="L5000" s="1" t="str">
        <f>TEXT(Sales[[#This Row],[Date and Time]],"dddd")</f>
        <v>Sunday</v>
      </c>
      <c r="M5000" s="1" t="str">
        <f>TEXT(Sales[[#This Row],[Date and Time]],"mm")</f>
        <v>05</v>
      </c>
      <c r="N5000" s="10" t="str">
        <f>TEXT(Sales[[#This Row],[Date and Time]],"mmmm")</f>
        <v>May</v>
      </c>
    </row>
    <row r="5001" spans="1:14" x14ac:dyDescent="0.3">
      <c r="A5001" s="1" t="s">
        <v>8469</v>
      </c>
      <c r="B5001" s="2">
        <v>45321.301782407405</v>
      </c>
      <c r="C5001" s="1" t="s">
        <v>3401</v>
      </c>
      <c r="D5001" s="1" t="s">
        <v>572</v>
      </c>
      <c r="E5001" s="1" t="s">
        <v>3464</v>
      </c>
      <c r="F5001" s="1" t="s">
        <v>3462</v>
      </c>
      <c r="G5001" s="1">
        <v>1850.94</v>
      </c>
      <c r="H5001" s="1">
        <v>3</v>
      </c>
      <c r="I5001" s="1">
        <f>Sales[[#This Row],[Selling Price]]*H5001</f>
        <v>5552.82</v>
      </c>
      <c r="J5001" s="1">
        <f>VLOOKUP(Sales[[#This Row],[Product ID]],Products[],4,0)</f>
        <v>93.21</v>
      </c>
      <c r="K5001" s="1">
        <f>Sales[[#This Row],[Total Sales]]-Sales[[#This Row],[Cost price]]</f>
        <v>5459.61</v>
      </c>
      <c r="L5001" s="1" t="str">
        <f>TEXT(Sales[[#This Row],[Date and Time]],"dddd")</f>
        <v>Tuesday</v>
      </c>
      <c r="M5001" s="1" t="str">
        <f>TEXT(Sales[[#This Row],[Date and Time]],"mm")</f>
        <v>01</v>
      </c>
      <c r="N5001" s="10" t="str">
        <f>TEXT(Sales[[#This Row],[Date and Time]],"mmmm")</f>
        <v>January</v>
      </c>
    </row>
    <row r="5002" spans="1:14" x14ac:dyDescent="0.3">
      <c r="A5002" s="1" t="s">
        <v>8470</v>
      </c>
      <c r="B5002" s="2">
        <v>45450.394988425927</v>
      </c>
      <c r="C5002" s="1" t="s">
        <v>3293</v>
      </c>
      <c r="D5002" s="1" t="s">
        <v>2620</v>
      </c>
      <c r="E5002" s="1" t="s">
        <v>3471</v>
      </c>
      <c r="F5002" s="1" t="s">
        <v>3476</v>
      </c>
      <c r="G5002" s="1">
        <v>701.48</v>
      </c>
      <c r="H5002" s="1">
        <v>10</v>
      </c>
      <c r="I5002" s="1">
        <f>Sales[[#This Row],[Selling Price]]*H5002</f>
        <v>7014.8</v>
      </c>
      <c r="J5002" s="1">
        <f>VLOOKUP(Sales[[#This Row],[Product ID]],Products[],4,0)</f>
        <v>174.99</v>
      </c>
      <c r="K5002" s="1">
        <f>Sales[[#This Row],[Total Sales]]-Sales[[#This Row],[Cost price]]</f>
        <v>6839.81</v>
      </c>
      <c r="L5002" s="1" t="str">
        <f>TEXT(Sales[[#This Row],[Date and Time]],"dddd")</f>
        <v>Friday</v>
      </c>
      <c r="M5002" s="1" t="str">
        <f>TEXT(Sales[[#This Row],[Date and Time]],"mm")</f>
        <v>06</v>
      </c>
      <c r="N5002" s="10" t="str">
        <f>TEXT(Sales[[#This Row],[Date and Time]],"mmmm")</f>
        <v>June</v>
      </c>
    </row>
    <row r="5003" spans="1:14" x14ac:dyDescent="0.3">
      <c r="A5003" s="1" t="s">
        <v>8471</v>
      </c>
      <c r="B5003" s="2">
        <v>45528.10328703704</v>
      </c>
      <c r="C5003" s="1" t="s">
        <v>3376</v>
      </c>
      <c r="D5003" s="1" t="s">
        <v>1044</v>
      </c>
      <c r="E5003" s="1" t="s">
        <v>3479</v>
      </c>
      <c r="F5003" s="1" t="s">
        <v>3469</v>
      </c>
      <c r="G5003" s="1">
        <v>183.45</v>
      </c>
      <c r="H5003" s="1">
        <v>3</v>
      </c>
      <c r="I5003" s="1">
        <f>Sales[[#This Row],[Selling Price]]*H5003</f>
        <v>550.34999999999991</v>
      </c>
      <c r="J5003" s="1">
        <f>VLOOKUP(Sales[[#This Row],[Product ID]],Products[],4,0)</f>
        <v>372.5</v>
      </c>
      <c r="K5003" s="1">
        <f>Sales[[#This Row],[Total Sales]]-Sales[[#This Row],[Cost price]]</f>
        <v>177.84999999999991</v>
      </c>
      <c r="L5003" s="1" t="str">
        <f>TEXT(Sales[[#This Row],[Date and Time]],"dddd")</f>
        <v>Saturday</v>
      </c>
      <c r="M5003" s="1" t="str">
        <f>TEXT(Sales[[#This Row],[Date and Time]],"mm")</f>
        <v>08</v>
      </c>
      <c r="N5003" s="10" t="str">
        <f>TEXT(Sales[[#This Row],[Date and Time]],"mmmm")</f>
        <v>August</v>
      </c>
    </row>
    <row r="5004" spans="1:14" x14ac:dyDescent="0.3">
      <c r="A5004" s="1" t="s">
        <v>8472</v>
      </c>
      <c r="B5004" s="2">
        <v>45573.034733796296</v>
      </c>
      <c r="C5004" s="1" t="s">
        <v>3424</v>
      </c>
      <c r="D5004" s="1" t="s">
        <v>63</v>
      </c>
      <c r="E5004" s="1" t="s">
        <v>3466</v>
      </c>
      <c r="F5004" s="1" t="s">
        <v>3469</v>
      </c>
      <c r="G5004" s="1">
        <v>280.94</v>
      </c>
      <c r="H5004" s="1">
        <v>9</v>
      </c>
      <c r="I5004" s="1">
        <f>Sales[[#This Row],[Selling Price]]*H5004</f>
        <v>2528.46</v>
      </c>
      <c r="J5004" s="1">
        <f>VLOOKUP(Sales[[#This Row],[Product ID]],Products[],4,0)</f>
        <v>485.76</v>
      </c>
      <c r="K5004" s="1">
        <f>Sales[[#This Row],[Total Sales]]-Sales[[#This Row],[Cost price]]</f>
        <v>2042.7</v>
      </c>
      <c r="L5004" s="1" t="str">
        <f>TEXT(Sales[[#This Row],[Date and Time]],"dddd")</f>
        <v>Tuesday</v>
      </c>
      <c r="M5004" s="1" t="str">
        <f>TEXT(Sales[[#This Row],[Date and Time]],"mm")</f>
        <v>10</v>
      </c>
      <c r="N5004" s="10" t="str">
        <f>TEXT(Sales[[#This Row],[Date and Time]],"mmmm")</f>
        <v>October</v>
      </c>
    </row>
    <row r="5005" spans="1:14" x14ac:dyDescent="0.3">
      <c r="A5005" s="1" t="s">
        <v>8473</v>
      </c>
      <c r="B5005" s="2">
        <v>45612.146087962959</v>
      </c>
      <c r="C5005" s="1" t="s">
        <v>3357</v>
      </c>
      <c r="D5005" s="1" t="s">
        <v>3155</v>
      </c>
      <c r="E5005" s="1" t="s">
        <v>3466</v>
      </c>
      <c r="F5005" s="1" t="s">
        <v>3462</v>
      </c>
      <c r="G5005" s="1">
        <v>1882.73</v>
      </c>
      <c r="H5005" s="1">
        <v>5</v>
      </c>
      <c r="I5005" s="1">
        <f>Sales[[#This Row],[Selling Price]]*H5005</f>
        <v>9413.65</v>
      </c>
      <c r="J5005" s="1">
        <f>VLOOKUP(Sales[[#This Row],[Product ID]],Products[],4,0)</f>
        <v>305.49</v>
      </c>
      <c r="K5005" s="1">
        <f>Sales[[#This Row],[Total Sales]]-Sales[[#This Row],[Cost price]]</f>
        <v>9108.16</v>
      </c>
      <c r="L5005" s="1" t="str">
        <f>TEXT(Sales[[#This Row],[Date and Time]],"dddd")</f>
        <v>Saturday</v>
      </c>
      <c r="M5005" s="1" t="str">
        <f>TEXT(Sales[[#This Row],[Date and Time]],"mm")</f>
        <v>11</v>
      </c>
      <c r="N5005" s="10" t="str">
        <f>TEXT(Sales[[#This Row],[Date and Time]],"mmmm")</f>
        <v>November</v>
      </c>
    </row>
    <row r="5006" spans="1:14" x14ac:dyDescent="0.3">
      <c r="A5006" s="1" t="s">
        <v>8474</v>
      </c>
      <c r="B5006" s="2">
        <v>45335.71675925926</v>
      </c>
      <c r="C5006" s="1" t="s">
        <v>3395</v>
      </c>
      <c r="D5006" s="1" t="s">
        <v>2831</v>
      </c>
      <c r="E5006" s="1" t="s">
        <v>3461</v>
      </c>
      <c r="F5006" s="1" t="s">
        <v>3467</v>
      </c>
      <c r="G5006" s="1">
        <v>1189.04</v>
      </c>
      <c r="H5006" s="1">
        <v>4</v>
      </c>
      <c r="I5006" s="1">
        <f>Sales[[#This Row],[Selling Price]]*H5006</f>
        <v>4756.16</v>
      </c>
      <c r="J5006" s="1">
        <f>VLOOKUP(Sales[[#This Row],[Product ID]],Products[],4,0)</f>
        <v>102.72</v>
      </c>
      <c r="K5006" s="1">
        <f>Sales[[#This Row],[Total Sales]]-Sales[[#This Row],[Cost price]]</f>
        <v>4653.4399999999996</v>
      </c>
      <c r="L5006" s="1" t="str">
        <f>TEXT(Sales[[#This Row],[Date and Time]],"dddd")</f>
        <v>Tuesday</v>
      </c>
      <c r="M5006" s="1" t="str">
        <f>TEXT(Sales[[#This Row],[Date and Time]],"mm")</f>
        <v>02</v>
      </c>
      <c r="N5006" s="10" t="str">
        <f>TEXT(Sales[[#This Row],[Date and Time]],"mmmm")</f>
        <v>February</v>
      </c>
    </row>
    <row r="5007" spans="1:14" x14ac:dyDescent="0.3">
      <c r="A5007" s="1" t="s">
        <v>8475</v>
      </c>
      <c r="B5007" s="2">
        <v>45526.904097222221</v>
      </c>
      <c r="C5007" s="1" t="s">
        <v>3321</v>
      </c>
      <c r="D5007" s="1" t="s">
        <v>1166</v>
      </c>
      <c r="E5007" s="1" t="s">
        <v>3471</v>
      </c>
      <c r="F5007" s="1" t="s">
        <v>3467</v>
      </c>
      <c r="G5007" s="1">
        <v>175.46</v>
      </c>
      <c r="H5007" s="1">
        <v>3</v>
      </c>
      <c r="I5007" s="1">
        <f>Sales[[#This Row],[Selling Price]]*H5007</f>
        <v>526.38</v>
      </c>
      <c r="J5007" s="1">
        <f>VLOOKUP(Sales[[#This Row],[Product ID]],Products[],4,0)</f>
        <v>57.64</v>
      </c>
      <c r="K5007" s="1">
        <f>Sales[[#This Row],[Total Sales]]-Sales[[#This Row],[Cost price]]</f>
        <v>468.74</v>
      </c>
      <c r="L5007" s="1" t="str">
        <f>TEXT(Sales[[#This Row],[Date and Time]],"dddd")</f>
        <v>Thursday</v>
      </c>
      <c r="M5007" s="1" t="str">
        <f>TEXT(Sales[[#This Row],[Date and Time]],"mm")</f>
        <v>08</v>
      </c>
      <c r="N5007" s="10" t="str">
        <f>TEXT(Sales[[#This Row],[Date and Time]],"mmmm")</f>
        <v>August</v>
      </c>
    </row>
    <row r="5008" spans="1:14" x14ac:dyDescent="0.3">
      <c r="A5008" s="1" t="s">
        <v>8476</v>
      </c>
      <c r="B5008" s="2">
        <v>45371.049490740741</v>
      </c>
      <c r="C5008" s="1" t="s">
        <v>3239</v>
      </c>
      <c r="D5008" s="1" t="s">
        <v>809</v>
      </c>
      <c r="E5008" s="1" t="s">
        <v>3479</v>
      </c>
      <c r="F5008" s="1" t="s">
        <v>3472</v>
      </c>
      <c r="G5008" s="1">
        <v>1610.81</v>
      </c>
      <c r="H5008" s="1">
        <v>1</v>
      </c>
      <c r="I5008" s="1">
        <f>Sales[[#This Row],[Selling Price]]*H5008</f>
        <v>1610.81</v>
      </c>
      <c r="J5008" s="1">
        <f>VLOOKUP(Sales[[#This Row],[Product ID]],Products[],4,0)</f>
        <v>438.5</v>
      </c>
      <c r="K5008" s="1">
        <f>Sales[[#This Row],[Total Sales]]-Sales[[#This Row],[Cost price]]</f>
        <v>1172.31</v>
      </c>
      <c r="L5008" s="1" t="str">
        <f>TEXT(Sales[[#This Row],[Date and Time]],"dddd")</f>
        <v>Wednesday</v>
      </c>
      <c r="M5008" s="1" t="str">
        <f>TEXT(Sales[[#This Row],[Date and Time]],"mm")</f>
        <v>03</v>
      </c>
      <c r="N5008" s="10" t="str">
        <f>TEXT(Sales[[#This Row],[Date and Time]],"mmmm")</f>
        <v>March</v>
      </c>
    </row>
    <row r="5009" spans="1:14" x14ac:dyDescent="0.3">
      <c r="A5009" s="1" t="s">
        <v>8477</v>
      </c>
      <c r="B5009" s="2">
        <v>45371.336828703701</v>
      </c>
      <c r="C5009" s="1" t="s">
        <v>3410</v>
      </c>
      <c r="D5009" s="1" t="s">
        <v>2442</v>
      </c>
      <c r="E5009" s="1" t="s">
        <v>3471</v>
      </c>
      <c r="F5009" s="1" t="s">
        <v>3476</v>
      </c>
      <c r="G5009" s="1">
        <v>838.82</v>
      </c>
      <c r="H5009" s="1">
        <v>4</v>
      </c>
      <c r="I5009" s="1">
        <f>Sales[[#This Row],[Selling Price]]*H5009</f>
        <v>3355.28</v>
      </c>
      <c r="J5009" s="1">
        <f>VLOOKUP(Sales[[#This Row],[Product ID]],Products[],4,0)</f>
        <v>152.68</v>
      </c>
      <c r="K5009" s="1">
        <f>Sales[[#This Row],[Total Sales]]-Sales[[#This Row],[Cost price]]</f>
        <v>3202.6000000000004</v>
      </c>
      <c r="L5009" s="1" t="str">
        <f>TEXT(Sales[[#This Row],[Date and Time]],"dddd")</f>
        <v>Wednesday</v>
      </c>
      <c r="M5009" s="1" t="str">
        <f>TEXT(Sales[[#This Row],[Date and Time]],"mm")</f>
        <v>03</v>
      </c>
      <c r="N5009" s="10" t="str">
        <f>TEXT(Sales[[#This Row],[Date and Time]],"mmmm")</f>
        <v>March</v>
      </c>
    </row>
    <row r="5010" spans="1:14" x14ac:dyDescent="0.3">
      <c r="A5010" s="1" t="s">
        <v>8478</v>
      </c>
      <c r="B5010" s="2">
        <v>45540.311550925922</v>
      </c>
      <c r="C5010" s="1" t="s">
        <v>3259</v>
      </c>
      <c r="D5010" s="1" t="s">
        <v>1207</v>
      </c>
      <c r="E5010" s="1" t="s">
        <v>3471</v>
      </c>
      <c r="F5010" s="1" t="s">
        <v>3467</v>
      </c>
      <c r="G5010" s="1">
        <v>1869.37</v>
      </c>
      <c r="H5010" s="1">
        <v>9</v>
      </c>
      <c r="I5010" s="1">
        <f>Sales[[#This Row],[Selling Price]]*H5010</f>
        <v>16824.329999999998</v>
      </c>
      <c r="J5010" s="1">
        <f>VLOOKUP(Sales[[#This Row],[Product ID]],Products[],4,0)</f>
        <v>211.71</v>
      </c>
      <c r="K5010" s="1">
        <f>Sales[[#This Row],[Total Sales]]-Sales[[#This Row],[Cost price]]</f>
        <v>16612.62</v>
      </c>
      <c r="L5010" s="1" t="str">
        <f>TEXT(Sales[[#This Row],[Date and Time]],"dddd")</f>
        <v>Thursday</v>
      </c>
      <c r="M5010" s="1" t="str">
        <f>TEXT(Sales[[#This Row],[Date and Time]],"mm")</f>
        <v>09</v>
      </c>
      <c r="N5010" s="10" t="str">
        <f>TEXT(Sales[[#This Row],[Date and Time]],"mmmm")</f>
        <v>September</v>
      </c>
    </row>
    <row r="5011" spans="1:14" x14ac:dyDescent="0.3">
      <c r="A5011" s="1" t="s">
        <v>8479</v>
      </c>
      <c r="B5011" s="2">
        <v>45554.644733796296</v>
      </c>
      <c r="C5011" s="1" t="s">
        <v>3340</v>
      </c>
      <c r="D5011" s="1" t="s">
        <v>365</v>
      </c>
      <c r="E5011" s="1" t="s">
        <v>3479</v>
      </c>
      <c r="F5011" s="1" t="s">
        <v>3472</v>
      </c>
      <c r="G5011" s="1">
        <v>931.3</v>
      </c>
      <c r="H5011" s="1">
        <v>6</v>
      </c>
      <c r="I5011" s="1">
        <f>Sales[[#This Row],[Selling Price]]*H5011</f>
        <v>5587.7999999999993</v>
      </c>
      <c r="J5011" s="1">
        <f>VLOOKUP(Sales[[#This Row],[Product ID]],Products[],4,0)</f>
        <v>834.4</v>
      </c>
      <c r="K5011" s="1">
        <f>Sales[[#This Row],[Total Sales]]-Sales[[#This Row],[Cost price]]</f>
        <v>4753.3999999999996</v>
      </c>
      <c r="L5011" s="1" t="str">
        <f>TEXT(Sales[[#This Row],[Date and Time]],"dddd")</f>
        <v>Thursday</v>
      </c>
      <c r="M5011" s="1" t="str">
        <f>TEXT(Sales[[#This Row],[Date and Time]],"mm")</f>
        <v>09</v>
      </c>
      <c r="N5011" s="10" t="str">
        <f>TEXT(Sales[[#This Row],[Date and Time]],"mmmm")</f>
        <v>September</v>
      </c>
    </row>
    <row r="5012" spans="1:14" x14ac:dyDescent="0.3">
      <c r="A5012" s="1" t="s">
        <v>8480</v>
      </c>
      <c r="B5012" s="2">
        <v>45292.869386574072</v>
      </c>
      <c r="C5012" s="1" t="s">
        <v>3380</v>
      </c>
      <c r="D5012" s="1" t="s">
        <v>2623</v>
      </c>
      <c r="E5012" s="1" t="s">
        <v>3471</v>
      </c>
      <c r="F5012" s="1" t="s">
        <v>3472</v>
      </c>
      <c r="G5012" s="1">
        <v>1672.78</v>
      </c>
      <c r="H5012" s="1">
        <v>10</v>
      </c>
      <c r="I5012" s="1">
        <f>Sales[[#This Row],[Selling Price]]*H5012</f>
        <v>16727.8</v>
      </c>
      <c r="J5012" s="1">
        <f>VLOOKUP(Sales[[#This Row],[Product ID]],Products[],4,0)</f>
        <v>802.35</v>
      </c>
      <c r="K5012" s="1">
        <f>Sales[[#This Row],[Total Sales]]-Sales[[#This Row],[Cost price]]</f>
        <v>15925.449999999999</v>
      </c>
      <c r="L5012" s="1" t="str">
        <f>TEXT(Sales[[#This Row],[Date and Time]],"dddd")</f>
        <v>Monday</v>
      </c>
      <c r="M5012" s="1" t="str">
        <f>TEXT(Sales[[#This Row],[Date and Time]],"mm")</f>
        <v>01</v>
      </c>
      <c r="N5012" s="10" t="str">
        <f>TEXT(Sales[[#This Row],[Date and Time]],"mmmm")</f>
        <v>January</v>
      </c>
    </row>
    <row r="5013" spans="1:14" x14ac:dyDescent="0.3">
      <c r="A5013" s="1" t="s">
        <v>8481</v>
      </c>
      <c r="B5013" s="2">
        <v>45317.186331018522</v>
      </c>
      <c r="C5013" s="1" t="s">
        <v>3299</v>
      </c>
      <c r="D5013" s="1" t="s">
        <v>2381</v>
      </c>
      <c r="E5013" s="1" t="s">
        <v>3471</v>
      </c>
      <c r="F5013" s="1" t="s">
        <v>3476</v>
      </c>
      <c r="G5013" s="1">
        <v>1306.06</v>
      </c>
      <c r="H5013" s="1">
        <v>7</v>
      </c>
      <c r="I5013" s="1">
        <f>Sales[[#This Row],[Selling Price]]*H5013</f>
        <v>9142.42</v>
      </c>
      <c r="J5013" s="1">
        <f>VLOOKUP(Sales[[#This Row],[Product ID]],Products[],4,0)</f>
        <v>401.98</v>
      </c>
      <c r="K5013" s="1">
        <f>Sales[[#This Row],[Total Sales]]-Sales[[#This Row],[Cost price]]</f>
        <v>8740.44</v>
      </c>
      <c r="L5013" s="1" t="str">
        <f>TEXT(Sales[[#This Row],[Date and Time]],"dddd")</f>
        <v>Friday</v>
      </c>
      <c r="M5013" s="1" t="str">
        <f>TEXT(Sales[[#This Row],[Date and Time]],"mm")</f>
        <v>01</v>
      </c>
      <c r="N5013" s="10" t="str">
        <f>TEXT(Sales[[#This Row],[Date and Time]],"mmmm")</f>
        <v>January</v>
      </c>
    </row>
    <row r="5014" spans="1:14" x14ac:dyDescent="0.3">
      <c r="A5014" s="1" t="s">
        <v>8482</v>
      </c>
      <c r="B5014" s="2">
        <v>45584.335520833331</v>
      </c>
      <c r="C5014" s="1" t="s">
        <v>3296</v>
      </c>
      <c r="D5014" s="1" t="s">
        <v>234</v>
      </c>
      <c r="E5014" s="1" t="s">
        <v>3464</v>
      </c>
      <c r="F5014" s="1" t="s">
        <v>3469</v>
      </c>
      <c r="G5014" s="1">
        <v>453.8</v>
      </c>
      <c r="H5014" s="1">
        <v>1</v>
      </c>
      <c r="I5014" s="1">
        <f>Sales[[#This Row],[Selling Price]]*H5014</f>
        <v>453.8</v>
      </c>
      <c r="J5014" s="1">
        <f>VLOOKUP(Sales[[#This Row],[Product ID]],Products[],4,0)</f>
        <v>587.24</v>
      </c>
      <c r="K5014" s="1">
        <f>Sales[[#This Row],[Total Sales]]-Sales[[#This Row],[Cost price]]</f>
        <v>-133.44</v>
      </c>
      <c r="L5014" s="1" t="str">
        <f>TEXT(Sales[[#This Row],[Date and Time]],"dddd")</f>
        <v>Saturday</v>
      </c>
      <c r="M5014" s="1" t="str">
        <f>TEXT(Sales[[#This Row],[Date and Time]],"mm")</f>
        <v>10</v>
      </c>
      <c r="N5014" s="10" t="str">
        <f>TEXT(Sales[[#This Row],[Date and Time]],"mmmm")</f>
        <v>October</v>
      </c>
    </row>
    <row r="5015" spans="1:14" x14ac:dyDescent="0.3">
      <c r="A5015" s="1" t="s">
        <v>8483</v>
      </c>
      <c r="B5015" s="2">
        <v>45327.779097222221</v>
      </c>
      <c r="C5015" s="1" t="s">
        <v>3352</v>
      </c>
      <c r="D5015" s="1" t="s">
        <v>2632</v>
      </c>
      <c r="E5015" s="1" t="s">
        <v>3461</v>
      </c>
      <c r="F5015" s="1" t="s">
        <v>3462</v>
      </c>
      <c r="G5015" s="1">
        <v>704.35</v>
      </c>
      <c r="H5015" s="1">
        <v>9</v>
      </c>
      <c r="I5015" s="1">
        <f>Sales[[#This Row],[Selling Price]]*H5015</f>
        <v>6339.1500000000005</v>
      </c>
      <c r="J5015" s="1">
        <f>VLOOKUP(Sales[[#This Row],[Product ID]],Products[],4,0)</f>
        <v>404.57</v>
      </c>
      <c r="K5015" s="1">
        <f>Sales[[#This Row],[Total Sales]]-Sales[[#This Row],[Cost price]]</f>
        <v>5934.5800000000008</v>
      </c>
      <c r="L5015" s="1" t="str">
        <f>TEXT(Sales[[#This Row],[Date and Time]],"dddd")</f>
        <v>Monday</v>
      </c>
      <c r="M5015" s="1" t="str">
        <f>TEXT(Sales[[#This Row],[Date and Time]],"mm")</f>
        <v>02</v>
      </c>
      <c r="N5015" s="10" t="str">
        <f>TEXT(Sales[[#This Row],[Date and Time]],"mmmm")</f>
        <v>February</v>
      </c>
    </row>
    <row r="5016" spans="1:14" x14ac:dyDescent="0.3">
      <c r="A5016" s="1" t="s">
        <v>8484</v>
      </c>
      <c r="B5016" s="2">
        <v>45317.976574074077</v>
      </c>
      <c r="C5016" s="1" t="s">
        <v>3388</v>
      </c>
      <c r="D5016" s="1" t="s">
        <v>2245</v>
      </c>
      <c r="E5016" s="1" t="s">
        <v>3471</v>
      </c>
      <c r="F5016" s="1" t="s">
        <v>3467</v>
      </c>
      <c r="G5016" s="1">
        <v>394.25</v>
      </c>
      <c r="H5016" s="1">
        <v>2</v>
      </c>
      <c r="I5016" s="1">
        <f>Sales[[#This Row],[Selling Price]]*H5016</f>
        <v>788.5</v>
      </c>
      <c r="J5016" s="1">
        <f>VLOOKUP(Sales[[#This Row],[Product ID]],Products[],4,0)</f>
        <v>65.66</v>
      </c>
      <c r="K5016" s="1">
        <f>Sales[[#This Row],[Total Sales]]-Sales[[#This Row],[Cost price]]</f>
        <v>722.84</v>
      </c>
      <c r="L5016" s="1" t="str">
        <f>TEXT(Sales[[#This Row],[Date and Time]],"dddd")</f>
        <v>Friday</v>
      </c>
      <c r="M5016" s="1" t="str">
        <f>TEXT(Sales[[#This Row],[Date and Time]],"mm")</f>
        <v>01</v>
      </c>
      <c r="N5016" s="10" t="str">
        <f>TEXT(Sales[[#This Row],[Date and Time]],"mmmm")</f>
        <v>January</v>
      </c>
    </row>
    <row r="5017" spans="1:14" x14ac:dyDescent="0.3">
      <c r="A5017" s="1" t="s">
        <v>8485</v>
      </c>
      <c r="B5017" s="2">
        <v>45436.081828703704</v>
      </c>
      <c r="C5017" s="1" t="s">
        <v>3263</v>
      </c>
      <c r="D5017" s="1" t="s">
        <v>3078</v>
      </c>
      <c r="E5017" s="1" t="s">
        <v>3461</v>
      </c>
      <c r="F5017" s="1" t="s">
        <v>3467</v>
      </c>
      <c r="G5017" s="1">
        <v>167.67</v>
      </c>
      <c r="H5017" s="1">
        <v>2</v>
      </c>
      <c r="I5017" s="1">
        <f>Sales[[#This Row],[Selling Price]]*H5017</f>
        <v>335.34</v>
      </c>
      <c r="J5017" s="1">
        <f>VLOOKUP(Sales[[#This Row],[Product ID]],Products[],4,0)</f>
        <v>418.1</v>
      </c>
      <c r="K5017" s="1">
        <f>Sales[[#This Row],[Total Sales]]-Sales[[#This Row],[Cost price]]</f>
        <v>-82.760000000000048</v>
      </c>
      <c r="L5017" s="1" t="str">
        <f>TEXT(Sales[[#This Row],[Date and Time]],"dddd")</f>
        <v>Friday</v>
      </c>
      <c r="M5017" s="1" t="str">
        <f>TEXT(Sales[[#This Row],[Date and Time]],"mm")</f>
        <v>05</v>
      </c>
      <c r="N5017" s="10" t="str">
        <f>TEXT(Sales[[#This Row],[Date and Time]],"mmmm")</f>
        <v>May</v>
      </c>
    </row>
    <row r="5018" spans="1:14" x14ac:dyDescent="0.3">
      <c r="A5018" s="1" t="s">
        <v>8486</v>
      </c>
      <c r="B5018" s="2">
        <v>45466.69458333333</v>
      </c>
      <c r="C5018" s="1" t="s">
        <v>3312</v>
      </c>
      <c r="D5018" s="1" t="s">
        <v>2161</v>
      </c>
      <c r="E5018" s="1" t="s">
        <v>3471</v>
      </c>
      <c r="F5018" s="1" t="s">
        <v>3467</v>
      </c>
      <c r="G5018" s="1">
        <v>1349.72</v>
      </c>
      <c r="H5018" s="1">
        <v>3</v>
      </c>
      <c r="I5018" s="1">
        <f>Sales[[#This Row],[Selling Price]]*H5018</f>
        <v>4049.16</v>
      </c>
      <c r="J5018" s="1">
        <f>VLOOKUP(Sales[[#This Row],[Product ID]],Products[],4,0)</f>
        <v>193.63</v>
      </c>
      <c r="K5018" s="1">
        <f>Sales[[#This Row],[Total Sales]]-Sales[[#This Row],[Cost price]]</f>
        <v>3855.5299999999997</v>
      </c>
      <c r="L5018" s="1" t="str">
        <f>TEXT(Sales[[#This Row],[Date and Time]],"dddd")</f>
        <v>Sunday</v>
      </c>
      <c r="M5018" s="1" t="str">
        <f>TEXT(Sales[[#This Row],[Date and Time]],"mm")</f>
        <v>06</v>
      </c>
      <c r="N5018" s="10" t="str">
        <f>TEXT(Sales[[#This Row],[Date and Time]],"mmmm")</f>
        <v>June</v>
      </c>
    </row>
    <row r="5019" spans="1:14" x14ac:dyDescent="0.3">
      <c r="A5019" s="1" t="s">
        <v>8487</v>
      </c>
      <c r="B5019" s="2">
        <v>45485.959583333337</v>
      </c>
      <c r="C5019" s="1" t="s">
        <v>3408</v>
      </c>
      <c r="D5019" s="1" t="s">
        <v>615</v>
      </c>
      <c r="E5019" s="1" t="s">
        <v>3466</v>
      </c>
      <c r="F5019" s="1" t="s">
        <v>3472</v>
      </c>
      <c r="G5019" s="1">
        <v>76.599999999999994</v>
      </c>
      <c r="H5019" s="1">
        <v>10</v>
      </c>
      <c r="I5019" s="1">
        <f>Sales[[#This Row],[Selling Price]]*H5019</f>
        <v>766</v>
      </c>
      <c r="J5019" s="1">
        <f>VLOOKUP(Sales[[#This Row],[Product ID]],Products[],4,0)</f>
        <v>28.84</v>
      </c>
      <c r="K5019" s="1">
        <f>Sales[[#This Row],[Total Sales]]-Sales[[#This Row],[Cost price]]</f>
        <v>737.16</v>
      </c>
      <c r="L5019" s="1" t="str">
        <f>TEXT(Sales[[#This Row],[Date and Time]],"dddd")</f>
        <v>Friday</v>
      </c>
      <c r="M5019" s="1" t="str">
        <f>TEXT(Sales[[#This Row],[Date and Time]],"mm")</f>
        <v>07</v>
      </c>
      <c r="N5019" s="10" t="str">
        <f>TEXT(Sales[[#This Row],[Date and Time]],"mmmm")</f>
        <v>July</v>
      </c>
    </row>
    <row r="5020" spans="1:14" x14ac:dyDescent="0.3">
      <c r="A5020" s="1" t="s">
        <v>8488</v>
      </c>
      <c r="B5020" s="2">
        <v>45445.345555555556</v>
      </c>
      <c r="C5020" s="1" t="s">
        <v>3331</v>
      </c>
      <c r="D5020" s="1" t="s">
        <v>2759</v>
      </c>
      <c r="E5020" s="1" t="s">
        <v>3464</v>
      </c>
      <c r="F5020" s="1" t="s">
        <v>3467</v>
      </c>
      <c r="G5020" s="1">
        <v>87.67</v>
      </c>
      <c r="H5020" s="1">
        <v>5</v>
      </c>
      <c r="I5020" s="1">
        <f>Sales[[#This Row],[Selling Price]]*H5020</f>
        <v>438.35</v>
      </c>
      <c r="J5020" s="1">
        <f>VLOOKUP(Sales[[#This Row],[Product ID]],Products[],4,0)</f>
        <v>799.06</v>
      </c>
      <c r="K5020" s="1">
        <f>Sales[[#This Row],[Total Sales]]-Sales[[#This Row],[Cost price]]</f>
        <v>-360.70999999999992</v>
      </c>
      <c r="L5020" s="1" t="str">
        <f>TEXT(Sales[[#This Row],[Date and Time]],"dddd")</f>
        <v>Sunday</v>
      </c>
      <c r="M5020" s="1" t="str">
        <f>TEXT(Sales[[#This Row],[Date and Time]],"mm")</f>
        <v>06</v>
      </c>
      <c r="N5020" s="10" t="str">
        <f>TEXT(Sales[[#This Row],[Date and Time]],"mmmm")</f>
        <v>June</v>
      </c>
    </row>
    <row r="5021" spans="1:14" x14ac:dyDescent="0.3">
      <c r="A5021" s="1" t="s">
        <v>8489</v>
      </c>
      <c r="B5021" s="2">
        <v>45394.339942129627</v>
      </c>
      <c r="C5021" s="1" t="s">
        <v>3448</v>
      </c>
      <c r="D5021" s="1" t="s">
        <v>279</v>
      </c>
      <c r="E5021" s="1" t="s">
        <v>3464</v>
      </c>
      <c r="F5021" s="1" t="s">
        <v>3476</v>
      </c>
      <c r="G5021" s="1">
        <v>1476.93</v>
      </c>
      <c r="H5021" s="1">
        <v>3</v>
      </c>
      <c r="I5021" s="1">
        <f>Sales[[#This Row],[Selling Price]]*H5021</f>
        <v>4430.79</v>
      </c>
      <c r="J5021" s="1">
        <f>VLOOKUP(Sales[[#This Row],[Product ID]],Products[],4,0)</f>
        <v>955.51</v>
      </c>
      <c r="K5021" s="1">
        <f>Sales[[#This Row],[Total Sales]]-Sales[[#This Row],[Cost price]]</f>
        <v>3475.2799999999997</v>
      </c>
      <c r="L5021" s="1" t="str">
        <f>TEXT(Sales[[#This Row],[Date and Time]],"dddd")</f>
        <v>Friday</v>
      </c>
      <c r="M5021" s="1" t="str">
        <f>TEXT(Sales[[#This Row],[Date and Time]],"mm")</f>
        <v>04</v>
      </c>
      <c r="N5021" s="10" t="str">
        <f>TEXT(Sales[[#This Row],[Date and Time]],"mmmm")</f>
        <v>April</v>
      </c>
    </row>
    <row r="5022" spans="1:14" x14ac:dyDescent="0.3">
      <c r="A5022" s="1" t="s">
        <v>8490</v>
      </c>
      <c r="B5022" s="2">
        <v>45471.481168981481</v>
      </c>
      <c r="C5022" s="1" t="s">
        <v>3444</v>
      </c>
      <c r="D5022" s="1" t="s">
        <v>2955</v>
      </c>
      <c r="E5022" s="1" t="s">
        <v>3464</v>
      </c>
      <c r="F5022" s="1" t="s">
        <v>3467</v>
      </c>
      <c r="G5022" s="1">
        <v>509.53</v>
      </c>
      <c r="H5022" s="1">
        <v>6</v>
      </c>
      <c r="I5022" s="1">
        <f>Sales[[#This Row],[Selling Price]]*H5022</f>
        <v>3057.18</v>
      </c>
      <c r="J5022" s="1">
        <f>VLOOKUP(Sales[[#This Row],[Product ID]],Products[],4,0)</f>
        <v>148.63</v>
      </c>
      <c r="K5022" s="1">
        <f>Sales[[#This Row],[Total Sales]]-Sales[[#This Row],[Cost price]]</f>
        <v>2908.5499999999997</v>
      </c>
      <c r="L5022" s="1" t="str">
        <f>TEXT(Sales[[#This Row],[Date and Time]],"dddd")</f>
        <v>Friday</v>
      </c>
      <c r="M5022" s="1" t="str">
        <f>TEXT(Sales[[#This Row],[Date and Time]],"mm")</f>
        <v>06</v>
      </c>
      <c r="N5022" s="10" t="str">
        <f>TEXT(Sales[[#This Row],[Date and Time]],"mmmm")</f>
        <v>June</v>
      </c>
    </row>
    <row r="5023" spans="1:14" x14ac:dyDescent="0.3">
      <c r="A5023" s="1" t="s">
        <v>8491</v>
      </c>
      <c r="B5023" s="2">
        <v>45439.622754629629</v>
      </c>
      <c r="C5023" s="1" t="s">
        <v>3367</v>
      </c>
      <c r="D5023" s="1" t="s">
        <v>785</v>
      </c>
      <c r="E5023" s="1" t="s">
        <v>3479</v>
      </c>
      <c r="F5023" s="1" t="s">
        <v>3469</v>
      </c>
      <c r="G5023" s="1">
        <v>568.4</v>
      </c>
      <c r="H5023" s="1">
        <v>8</v>
      </c>
      <c r="I5023" s="1">
        <f>Sales[[#This Row],[Selling Price]]*H5023</f>
        <v>4547.2</v>
      </c>
      <c r="J5023" s="1">
        <f>VLOOKUP(Sales[[#This Row],[Product ID]],Products[],4,0)</f>
        <v>380.81</v>
      </c>
      <c r="K5023" s="1">
        <f>Sales[[#This Row],[Total Sales]]-Sales[[#This Row],[Cost price]]</f>
        <v>4166.3899999999994</v>
      </c>
      <c r="L5023" s="1" t="str">
        <f>TEXT(Sales[[#This Row],[Date and Time]],"dddd")</f>
        <v>Monday</v>
      </c>
      <c r="M5023" s="1" t="str">
        <f>TEXT(Sales[[#This Row],[Date and Time]],"mm")</f>
        <v>05</v>
      </c>
      <c r="N5023" s="10" t="str">
        <f>TEXT(Sales[[#This Row],[Date and Time]],"mmmm")</f>
        <v>May</v>
      </c>
    </row>
    <row r="5024" spans="1:14" x14ac:dyDescent="0.3">
      <c r="A5024" s="1" t="s">
        <v>8492</v>
      </c>
      <c r="B5024" s="2">
        <v>45462.76761574074</v>
      </c>
      <c r="C5024" s="1" t="s">
        <v>3413</v>
      </c>
      <c r="D5024" s="1" t="s">
        <v>2261</v>
      </c>
      <c r="E5024" s="1" t="s">
        <v>3464</v>
      </c>
      <c r="F5024" s="1" t="s">
        <v>3476</v>
      </c>
      <c r="G5024" s="1">
        <v>1972</v>
      </c>
      <c r="H5024" s="1">
        <v>2</v>
      </c>
      <c r="I5024" s="1">
        <f>Sales[[#This Row],[Selling Price]]*H5024</f>
        <v>3944</v>
      </c>
      <c r="J5024" s="1">
        <f>VLOOKUP(Sales[[#This Row],[Product ID]],Products[],4,0)</f>
        <v>311.56</v>
      </c>
      <c r="K5024" s="1">
        <f>Sales[[#This Row],[Total Sales]]-Sales[[#This Row],[Cost price]]</f>
        <v>3632.44</v>
      </c>
      <c r="L5024" s="1" t="str">
        <f>TEXT(Sales[[#This Row],[Date and Time]],"dddd")</f>
        <v>Wednesday</v>
      </c>
      <c r="M5024" s="1" t="str">
        <f>TEXT(Sales[[#This Row],[Date and Time]],"mm")</f>
        <v>06</v>
      </c>
      <c r="N5024" s="10" t="str">
        <f>TEXT(Sales[[#This Row],[Date and Time]],"mmmm")</f>
        <v>June</v>
      </c>
    </row>
    <row r="5025" spans="1:14" x14ac:dyDescent="0.3">
      <c r="A5025" s="1" t="s">
        <v>8493</v>
      </c>
      <c r="B5025" s="2">
        <v>45449.990995370368</v>
      </c>
      <c r="C5025" s="1" t="s">
        <v>3386</v>
      </c>
      <c r="D5025" s="1" t="s">
        <v>1261</v>
      </c>
      <c r="E5025" s="1" t="s">
        <v>3464</v>
      </c>
      <c r="F5025" s="1" t="s">
        <v>3472</v>
      </c>
      <c r="G5025" s="1">
        <v>82.02</v>
      </c>
      <c r="H5025" s="1">
        <v>7</v>
      </c>
      <c r="I5025" s="1">
        <f>Sales[[#This Row],[Selling Price]]*H5025</f>
        <v>574.14</v>
      </c>
      <c r="J5025" s="1">
        <f>VLOOKUP(Sales[[#This Row],[Product ID]],Products[],4,0)</f>
        <v>751.27</v>
      </c>
      <c r="K5025" s="1">
        <f>Sales[[#This Row],[Total Sales]]-Sales[[#This Row],[Cost price]]</f>
        <v>-177.13</v>
      </c>
      <c r="L5025" s="1" t="str">
        <f>TEXT(Sales[[#This Row],[Date and Time]],"dddd")</f>
        <v>Thursday</v>
      </c>
      <c r="M5025" s="1" t="str">
        <f>TEXT(Sales[[#This Row],[Date and Time]],"mm")</f>
        <v>06</v>
      </c>
      <c r="N5025" s="10" t="str">
        <f>TEXT(Sales[[#This Row],[Date and Time]],"mmmm")</f>
        <v>June</v>
      </c>
    </row>
    <row r="5026" spans="1:14" x14ac:dyDescent="0.3">
      <c r="A5026" s="1" t="s">
        <v>8494</v>
      </c>
      <c r="B5026" s="2">
        <v>45316.058449074073</v>
      </c>
      <c r="C5026" s="1" t="s">
        <v>3399</v>
      </c>
      <c r="D5026" s="1" t="s">
        <v>2568</v>
      </c>
      <c r="E5026" s="1" t="s">
        <v>3464</v>
      </c>
      <c r="F5026" s="1" t="s">
        <v>3472</v>
      </c>
      <c r="G5026" s="1">
        <v>1157.3</v>
      </c>
      <c r="H5026" s="1">
        <v>8</v>
      </c>
      <c r="I5026" s="1">
        <f>Sales[[#This Row],[Selling Price]]*H5026</f>
        <v>9258.4</v>
      </c>
      <c r="J5026" s="1">
        <f>VLOOKUP(Sales[[#This Row],[Product ID]],Products[],4,0)</f>
        <v>687.22</v>
      </c>
      <c r="K5026" s="1">
        <f>Sales[[#This Row],[Total Sales]]-Sales[[#This Row],[Cost price]]</f>
        <v>8571.18</v>
      </c>
      <c r="L5026" s="1" t="str">
        <f>TEXT(Sales[[#This Row],[Date and Time]],"dddd")</f>
        <v>Thursday</v>
      </c>
      <c r="M5026" s="1" t="str">
        <f>TEXT(Sales[[#This Row],[Date and Time]],"mm")</f>
        <v>01</v>
      </c>
      <c r="N5026" s="10" t="str">
        <f>TEXT(Sales[[#This Row],[Date and Time]],"mmmm")</f>
        <v>January</v>
      </c>
    </row>
    <row r="5027" spans="1:14" x14ac:dyDescent="0.3">
      <c r="A5027" s="1" t="s">
        <v>8495</v>
      </c>
      <c r="B5027" s="2">
        <v>45443.989976851852</v>
      </c>
      <c r="C5027" s="1" t="s">
        <v>3297</v>
      </c>
      <c r="D5027" s="1" t="s">
        <v>299</v>
      </c>
      <c r="E5027" s="1" t="s">
        <v>3461</v>
      </c>
      <c r="F5027" s="1" t="s">
        <v>3476</v>
      </c>
      <c r="G5027" s="1">
        <v>1579.98</v>
      </c>
      <c r="H5027" s="1">
        <v>9</v>
      </c>
      <c r="I5027" s="1">
        <f>Sales[[#This Row],[Selling Price]]*H5027</f>
        <v>14219.82</v>
      </c>
      <c r="J5027" s="1">
        <f>VLOOKUP(Sales[[#This Row],[Product ID]],Products[],4,0)</f>
        <v>821.78</v>
      </c>
      <c r="K5027" s="1">
        <f>Sales[[#This Row],[Total Sales]]-Sales[[#This Row],[Cost price]]</f>
        <v>13398.039999999999</v>
      </c>
      <c r="L5027" s="1" t="str">
        <f>TEXT(Sales[[#This Row],[Date and Time]],"dddd")</f>
        <v>Friday</v>
      </c>
      <c r="M5027" s="1" t="str">
        <f>TEXT(Sales[[#This Row],[Date and Time]],"mm")</f>
        <v>05</v>
      </c>
      <c r="N5027" s="10" t="str">
        <f>TEXT(Sales[[#This Row],[Date and Time]],"mmmm")</f>
        <v>May</v>
      </c>
    </row>
    <row r="5028" spans="1:14" x14ac:dyDescent="0.3">
      <c r="A5028" s="1" t="s">
        <v>8496</v>
      </c>
      <c r="B5028" s="2">
        <v>45478.480949074074</v>
      </c>
      <c r="C5028" s="1" t="s">
        <v>3237</v>
      </c>
      <c r="D5028" s="1" t="s">
        <v>1945</v>
      </c>
      <c r="E5028" s="1" t="s">
        <v>3479</v>
      </c>
      <c r="F5028" s="1" t="s">
        <v>3476</v>
      </c>
      <c r="G5028" s="1">
        <v>386.19</v>
      </c>
      <c r="H5028" s="1">
        <v>7</v>
      </c>
      <c r="I5028" s="1">
        <f>Sales[[#This Row],[Selling Price]]*H5028</f>
        <v>2703.33</v>
      </c>
      <c r="J5028" s="1">
        <f>VLOOKUP(Sales[[#This Row],[Product ID]],Products[],4,0)</f>
        <v>481</v>
      </c>
      <c r="K5028" s="1">
        <f>Sales[[#This Row],[Total Sales]]-Sales[[#This Row],[Cost price]]</f>
        <v>2222.33</v>
      </c>
      <c r="L5028" s="1" t="str">
        <f>TEXT(Sales[[#This Row],[Date and Time]],"dddd")</f>
        <v>Friday</v>
      </c>
      <c r="M5028" s="1" t="str">
        <f>TEXT(Sales[[#This Row],[Date and Time]],"mm")</f>
        <v>07</v>
      </c>
      <c r="N5028" s="10" t="str">
        <f>TEXT(Sales[[#This Row],[Date and Time]],"mmmm")</f>
        <v>July</v>
      </c>
    </row>
    <row r="5029" spans="1:14" x14ac:dyDescent="0.3">
      <c r="A5029" s="1" t="s">
        <v>8497</v>
      </c>
      <c r="B5029" s="2">
        <v>45306.547280092593</v>
      </c>
      <c r="C5029" s="1" t="s">
        <v>3407</v>
      </c>
      <c r="D5029" s="1" t="s">
        <v>569</v>
      </c>
      <c r="E5029" s="1" t="s">
        <v>3464</v>
      </c>
      <c r="F5029" s="1" t="s">
        <v>3469</v>
      </c>
      <c r="G5029" s="1">
        <v>1128.3599999999999</v>
      </c>
      <c r="H5029" s="1">
        <v>9</v>
      </c>
      <c r="I5029" s="1">
        <f>Sales[[#This Row],[Selling Price]]*H5029</f>
        <v>10155.24</v>
      </c>
      <c r="J5029" s="1">
        <f>VLOOKUP(Sales[[#This Row],[Product ID]],Products[],4,0)</f>
        <v>37.53</v>
      </c>
      <c r="K5029" s="1">
        <f>Sales[[#This Row],[Total Sales]]-Sales[[#This Row],[Cost price]]</f>
        <v>10117.709999999999</v>
      </c>
      <c r="L5029" s="1" t="str">
        <f>TEXT(Sales[[#This Row],[Date and Time]],"dddd")</f>
        <v>Monday</v>
      </c>
      <c r="M5029" s="1" t="str">
        <f>TEXT(Sales[[#This Row],[Date and Time]],"mm")</f>
        <v>01</v>
      </c>
      <c r="N5029" s="10" t="str">
        <f>TEXT(Sales[[#This Row],[Date and Time]],"mmmm")</f>
        <v>January</v>
      </c>
    </row>
    <row r="5030" spans="1:14" x14ac:dyDescent="0.3">
      <c r="A5030" s="1" t="s">
        <v>8498</v>
      </c>
      <c r="B5030" s="2">
        <v>45572.979942129627</v>
      </c>
      <c r="C5030" s="1" t="s">
        <v>3373</v>
      </c>
      <c r="D5030" s="1" t="s">
        <v>583</v>
      </c>
      <c r="E5030" s="1" t="s">
        <v>3471</v>
      </c>
      <c r="F5030" s="1" t="s">
        <v>3472</v>
      </c>
      <c r="G5030" s="1">
        <v>1257.27</v>
      </c>
      <c r="H5030" s="1">
        <v>2</v>
      </c>
      <c r="I5030" s="1">
        <f>Sales[[#This Row],[Selling Price]]*H5030</f>
        <v>2514.54</v>
      </c>
      <c r="J5030" s="1">
        <f>VLOOKUP(Sales[[#This Row],[Product ID]],Products[],4,0)</f>
        <v>821.86</v>
      </c>
      <c r="K5030" s="1">
        <f>Sales[[#This Row],[Total Sales]]-Sales[[#This Row],[Cost price]]</f>
        <v>1692.6799999999998</v>
      </c>
      <c r="L5030" s="1" t="str">
        <f>TEXT(Sales[[#This Row],[Date and Time]],"dddd")</f>
        <v>Monday</v>
      </c>
      <c r="M5030" s="1" t="str">
        <f>TEXT(Sales[[#This Row],[Date and Time]],"mm")</f>
        <v>10</v>
      </c>
      <c r="N5030" s="10" t="str">
        <f>TEXT(Sales[[#This Row],[Date and Time]],"mmmm")</f>
        <v>October</v>
      </c>
    </row>
    <row r="5031" spans="1:14" x14ac:dyDescent="0.3">
      <c r="A5031" s="1" t="s">
        <v>8499</v>
      </c>
      <c r="B5031" s="2">
        <v>45346.425405092596</v>
      </c>
      <c r="C5031" s="1" t="s">
        <v>3435</v>
      </c>
      <c r="D5031" s="1" t="s">
        <v>1607</v>
      </c>
      <c r="E5031" s="1" t="s">
        <v>3479</v>
      </c>
      <c r="F5031" s="1" t="s">
        <v>3469</v>
      </c>
      <c r="G5031" s="1">
        <v>625.5</v>
      </c>
      <c r="H5031" s="1">
        <v>1</v>
      </c>
      <c r="I5031" s="1">
        <f>Sales[[#This Row],[Selling Price]]*H5031</f>
        <v>625.5</v>
      </c>
      <c r="J5031" s="1">
        <f>VLOOKUP(Sales[[#This Row],[Product ID]],Products[],4,0)</f>
        <v>316.27</v>
      </c>
      <c r="K5031" s="1">
        <f>Sales[[#This Row],[Total Sales]]-Sales[[#This Row],[Cost price]]</f>
        <v>309.23</v>
      </c>
      <c r="L5031" s="1" t="str">
        <f>TEXT(Sales[[#This Row],[Date and Time]],"dddd")</f>
        <v>Saturday</v>
      </c>
      <c r="M5031" s="1" t="str">
        <f>TEXT(Sales[[#This Row],[Date and Time]],"mm")</f>
        <v>02</v>
      </c>
      <c r="N5031" s="10" t="str">
        <f>TEXT(Sales[[#This Row],[Date and Time]],"mmmm")</f>
        <v>February</v>
      </c>
    </row>
    <row r="5032" spans="1:14" x14ac:dyDescent="0.3">
      <c r="A5032" s="1" t="s">
        <v>8500</v>
      </c>
      <c r="B5032" s="2">
        <v>45509.082430555558</v>
      </c>
      <c r="C5032" s="1" t="s">
        <v>3379</v>
      </c>
      <c r="D5032" s="1" t="s">
        <v>1717</v>
      </c>
      <c r="E5032" s="1" t="s">
        <v>3461</v>
      </c>
      <c r="F5032" s="1" t="s">
        <v>3467</v>
      </c>
      <c r="G5032" s="1">
        <v>371.24</v>
      </c>
      <c r="H5032" s="1">
        <v>3</v>
      </c>
      <c r="I5032" s="1">
        <f>Sales[[#This Row],[Selling Price]]*H5032</f>
        <v>1113.72</v>
      </c>
      <c r="J5032" s="1">
        <f>VLOOKUP(Sales[[#This Row],[Product ID]],Products[],4,0)</f>
        <v>605.29999999999995</v>
      </c>
      <c r="K5032" s="1">
        <f>Sales[[#This Row],[Total Sales]]-Sales[[#This Row],[Cost price]]</f>
        <v>508.42000000000007</v>
      </c>
      <c r="L5032" s="1" t="str">
        <f>TEXT(Sales[[#This Row],[Date and Time]],"dddd")</f>
        <v>Monday</v>
      </c>
      <c r="M5032" s="1" t="str">
        <f>TEXT(Sales[[#This Row],[Date and Time]],"mm")</f>
        <v>08</v>
      </c>
      <c r="N5032" s="10" t="str">
        <f>TEXT(Sales[[#This Row],[Date and Time]],"mmmm")</f>
        <v>August</v>
      </c>
    </row>
    <row r="5033" spans="1:14" x14ac:dyDescent="0.3">
      <c r="A5033" s="1" t="s">
        <v>8501</v>
      </c>
      <c r="B5033" s="2">
        <v>45515.097615740742</v>
      </c>
      <c r="C5033" s="1" t="s">
        <v>3435</v>
      </c>
      <c r="D5033" s="1" t="s">
        <v>457</v>
      </c>
      <c r="E5033" s="1" t="s">
        <v>3479</v>
      </c>
      <c r="F5033" s="1" t="s">
        <v>3462</v>
      </c>
      <c r="G5033" s="1">
        <v>865.15</v>
      </c>
      <c r="H5033" s="1">
        <v>8</v>
      </c>
      <c r="I5033" s="1">
        <f>Sales[[#This Row],[Selling Price]]*H5033</f>
        <v>6921.2</v>
      </c>
      <c r="J5033" s="1">
        <f>VLOOKUP(Sales[[#This Row],[Product ID]],Products[],4,0)</f>
        <v>316.27</v>
      </c>
      <c r="K5033" s="1">
        <f>Sales[[#This Row],[Total Sales]]-Sales[[#This Row],[Cost price]]</f>
        <v>6604.93</v>
      </c>
      <c r="L5033" s="1" t="str">
        <f>TEXT(Sales[[#This Row],[Date and Time]],"dddd")</f>
        <v>Sunday</v>
      </c>
      <c r="M5033" s="1" t="str">
        <f>TEXT(Sales[[#This Row],[Date and Time]],"mm")</f>
        <v>08</v>
      </c>
      <c r="N5033" s="10" t="str">
        <f>TEXT(Sales[[#This Row],[Date and Time]],"mmmm")</f>
        <v>August</v>
      </c>
    </row>
    <row r="5034" spans="1:14" x14ac:dyDescent="0.3">
      <c r="A5034" s="1" t="s">
        <v>8502</v>
      </c>
      <c r="B5034" s="2">
        <v>45478.186956018515</v>
      </c>
      <c r="C5034" s="1" t="s">
        <v>3269</v>
      </c>
      <c r="D5034" s="1" t="s">
        <v>2975</v>
      </c>
      <c r="E5034" s="1" t="s">
        <v>3466</v>
      </c>
      <c r="F5034" s="1" t="s">
        <v>3469</v>
      </c>
      <c r="G5034" s="1">
        <v>734.96</v>
      </c>
      <c r="H5034" s="1">
        <v>9</v>
      </c>
      <c r="I5034" s="1">
        <f>Sales[[#This Row],[Selling Price]]*H5034</f>
        <v>6614.64</v>
      </c>
      <c r="J5034" s="1">
        <f>VLOOKUP(Sales[[#This Row],[Product ID]],Products[],4,0)</f>
        <v>627.66</v>
      </c>
      <c r="K5034" s="1">
        <f>Sales[[#This Row],[Total Sales]]-Sales[[#This Row],[Cost price]]</f>
        <v>5986.9800000000005</v>
      </c>
      <c r="L5034" s="1" t="str">
        <f>TEXT(Sales[[#This Row],[Date and Time]],"dddd")</f>
        <v>Friday</v>
      </c>
      <c r="M5034" s="1" t="str">
        <f>TEXT(Sales[[#This Row],[Date and Time]],"mm")</f>
        <v>07</v>
      </c>
      <c r="N5034" s="10" t="str">
        <f>TEXT(Sales[[#This Row],[Date and Time]],"mmmm")</f>
        <v>July</v>
      </c>
    </row>
    <row r="5035" spans="1:14" x14ac:dyDescent="0.3">
      <c r="A5035" s="1" t="s">
        <v>8503</v>
      </c>
      <c r="B5035" s="2">
        <v>45370.816122685188</v>
      </c>
      <c r="C5035" s="1" t="s">
        <v>3439</v>
      </c>
      <c r="D5035" s="1" t="s">
        <v>2816</v>
      </c>
      <c r="E5035" s="1" t="s">
        <v>3466</v>
      </c>
      <c r="F5035" s="1" t="s">
        <v>3467</v>
      </c>
      <c r="G5035" s="1">
        <v>1701.15</v>
      </c>
      <c r="H5035" s="1">
        <v>3</v>
      </c>
      <c r="I5035" s="1">
        <f>Sales[[#This Row],[Selling Price]]*H5035</f>
        <v>5103.4500000000007</v>
      </c>
      <c r="J5035" s="1">
        <f>VLOOKUP(Sales[[#This Row],[Product ID]],Products[],4,0)</f>
        <v>945.84</v>
      </c>
      <c r="K5035" s="1">
        <f>Sales[[#This Row],[Total Sales]]-Sales[[#This Row],[Cost price]]</f>
        <v>4157.6100000000006</v>
      </c>
      <c r="L5035" s="1" t="str">
        <f>TEXT(Sales[[#This Row],[Date and Time]],"dddd")</f>
        <v>Tuesday</v>
      </c>
      <c r="M5035" s="1" t="str">
        <f>TEXT(Sales[[#This Row],[Date and Time]],"mm")</f>
        <v>03</v>
      </c>
      <c r="N5035" s="10" t="str">
        <f>TEXT(Sales[[#This Row],[Date and Time]],"mmmm")</f>
        <v>March</v>
      </c>
    </row>
    <row r="5036" spans="1:14" x14ac:dyDescent="0.3">
      <c r="A5036" s="1" t="s">
        <v>8504</v>
      </c>
      <c r="B5036" s="2">
        <v>45555.134768518517</v>
      </c>
      <c r="C5036" s="1" t="s">
        <v>3449</v>
      </c>
      <c r="D5036" s="1" t="s">
        <v>2904</v>
      </c>
      <c r="E5036" s="1" t="s">
        <v>3471</v>
      </c>
      <c r="F5036" s="1" t="s">
        <v>3462</v>
      </c>
      <c r="G5036" s="1">
        <v>426.79</v>
      </c>
      <c r="H5036" s="1">
        <v>6</v>
      </c>
      <c r="I5036" s="1">
        <f>Sales[[#This Row],[Selling Price]]*H5036</f>
        <v>2560.7400000000002</v>
      </c>
      <c r="J5036" s="1">
        <f>VLOOKUP(Sales[[#This Row],[Product ID]],Products[],4,0)</f>
        <v>487.84</v>
      </c>
      <c r="K5036" s="1">
        <f>Sales[[#This Row],[Total Sales]]-Sales[[#This Row],[Cost price]]</f>
        <v>2072.9</v>
      </c>
      <c r="L5036" s="1" t="str">
        <f>TEXT(Sales[[#This Row],[Date and Time]],"dddd")</f>
        <v>Friday</v>
      </c>
      <c r="M5036" s="1" t="str">
        <f>TEXT(Sales[[#This Row],[Date and Time]],"mm")</f>
        <v>09</v>
      </c>
      <c r="N5036" s="10" t="str">
        <f>TEXT(Sales[[#This Row],[Date and Time]],"mmmm")</f>
        <v>September</v>
      </c>
    </row>
    <row r="5037" spans="1:14" x14ac:dyDescent="0.3">
      <c r="A5037" s="1" t="s">
        <v>8505</v>
      </c>
      <c r="B5037" s="2">
        <v>45536.450868055559</v>
      </c>
      <c r="C5037" s="1" t="s">
        <v>3384</v>
      </c>
      <c r="D5037" s="1" t="s">
        <v>102</v>
      </c>
      <c r="E5037" s="1" t="s">
        <v>3464</v>
      </c>
      <c r="F5037" s="1" t="s">
        <v>3472</v>
      </c>
      <c r="G5037" s="1">
        <v>1116.1400000000001</v>
      </c>
      <c r="H5037" s="1">
        <v>7</v>
      </c>
      <c r="I5037" s="1">
        <f>Sales[[#This Row],[Selling Price]]*H5037</f>
        <v>7812.9800000000005</v>
      </c>
      <c r="J5037" s="1">
        <f>VLOOKUP(Sales[[#This Row],[Product ID]],Products[],4,0)</f>
        <v>694.54</v>
      </c>
      <c r="K5037" s="1">
        <f>Sales[[#This Row],[Total Sales]]-Sales[[#This Row],[Cost price]]</f>
        <v>7118.4400000000005</v>
      </c>
      <c r="L5037" s="1" t="str">
        <f>TEXT(Sales[[#This Row],[Date and Time]],"dddd")</f>
        <v>Sunday</v>
      </c>
      <c r="M5037" s="1" t="str">
        <f>TEXT(Sales[[#This Row],[Date and Time]],"mm")</f>
        <v>09</v>
      </c>
      <c r="N5037" s="10" t="str">
        <f>TEXT(Sales[[#This Row],[Date and Time]],"mmmm")</f>
        <v>September</v>
      </c>
    </row>
    <row r="5038" spans="1:14" x14ac:dyDescent="0.3">
      <c r="A5038" s="1" t="s">
        <v>8506</v>
      </c>
      <c r="B5038" s="2">
        <v>45555.290694444448</v>
      </c>
      <c r="C5038" s="1" t="s">
        <v>3318</v>
      </c>
      <c r="D5038" s="1" t="s">
        <v>2687</v>
      </c>
      <c r="E5038" s="1" t="s">
        <v>3466</v>
      </c>
      <c r="F5038" s="1" t="s">
        <v>3476</v>
      </c>
      <c r="G5038" s="1">
        <v>949.43</v>
      </c>
      <c r="H5038" s="1">
        <v>7</v>
      </c>
      <c r="I5038" s="1">
        <f>Sales[[#This Row],[Selling Price]]*H5038</f>
        <v>6646.0099999999993</v>
      </c>
      <c r="J5038" s="1">
        <f>VLOOKUP(Sales[[#This Row],[Product ID]],Products[],4,0)</f>
        <v>69.03</v>
      </c>
      <c r="K5038" s="1">
        <f>Sales[[#This Row],[Total Sales]]-Sales[[#This Row],[Cost price]]</f>
        <v>6576.98</v>
      </c>
      <c r="L5038" s="1" t="str">
        <f>TEXT(Sales[[#This Row],[Date and Time]],"dddd")</f>
        <v>Friday</v>
      </c>
      <c r="M5038" s="1" t="str">
        <f>TEXT(Sales[[#This Row],[Date and Time]],"mm")</f>
        <v>09</v>
      </c>
      <c r="N5038" s="10" t="str">
        <f>TEXT(Sales[[#This Row],[Date and Time]],"mmmm")</f>
        <v>September</v>
      </c>
    </row>
    <row r="5039" spans="1:14" x14ac:dyDescent="0.3">
      <c r="A5039" s="1" t="s">
        <v>8507</v>
      </c>
      <c r="B5039" s="2">
        <v>45381.535729166666</v>
      </c>
      <c r="C5039" s="1" t="s">
        <v>3323</v>
      </c>
      <c r="D5039" s="1" t="s">
        <v>1866</v>
      </c>
      <c r="E5039" s="1" t="s">
        <v>3461</v>
      </c>
      <c r="F5039" s="1" t="s">
        <v>3467</v>
      </c>
      <c r="G5039" s="1">
        <v>1044.1099999999999</v>
      </c>
      <c r="H5039" s="1">
        <v>10</v>
      </c>
      <c r="I5039" s="1">
        <f>Sales[[#This Row],[Selling Price]]*H5039</f>
        <v>10441.099999999999</v>
      </c>
      <c r="J5039" s="1">
        <f>VLOOKUP(Sales[[#This Row],[Product ID]],Products[],4,0)</f>
        <v>942.34</v>
      </c>
      <c r="K5039" s="1">
        <f>Sales[[#This Row],[Total Sales]]-Sales[[#This Row],[Cost price]]</f>
        <v>9498.7599999999984</v>
      </c>
      <c r="L5039" s="1" t="str">
        <f>TEXT(Sales[[#This Row],[Date and Time]],"dddd")</f>
        <v>Saturday</v>
      </c>
      <c r="M5039" s="1" t="str">
        <f>TEXT(Sales[[#This Row],[Date and Time]],"mm")</f>
        <v>03</v>
      </c>
      <c r="N5039" s="10" t="str">
        <f>TEXT(Sales[[#This Row],[Date and Time]],"mmmm")</f>
        <v>March</v>
      </c>
    </row>
    <row r="5040" spans="1:14" x14ac:dyDescent="0.3">
      <c r="A5040" s="1" t="s">
        <v>8508</v>
      </c>
      <c r="B5040" s="2">
        <v>45352.340983796297</v>
      </c>
      <c r="C5040" s="1" t="s">
        <v>3391</v>
      </c>
      <c r="D5040" s="1" t="s">
        <v>1843</v>
      </c>
      <c r="E5040" s="1" t="s">
        <v>3471</v>
      </c>
      <c r="F5040" s="1" t="s">
        <v>3476</v>
      </c>
      <c r="G5040" s="1">
        <v>485.07</v>
      </c>
      <c r="H5040" s="1">
        <v>7</v>
      </c>
      <c r="I5040" s="1">
        <f>Sales[[#This Row],[Selling Price]]*H5040</f>
        <v>3395.49</v>
      </c>
      <c r="J5040" s="1">
        <f>VLOOKUP(Sales[[#This Row],[Product ID]],Products[],4,0)</f>
        <v>374.92</v>
      </c>
      <c r="K5040" s="1">
        <f>Sales[[#This Row],[Total Sales]]-Sales[[#This Row],[Cost price]]</f>
        <v>3020.5699999999997</v>
      </c>
      <c r="L5040" s="1" t="str">
        <f>TEXT(Sales[[#This Row],[Date and Time]],"dddd")</f>
        <v>Friday</v>
      </c>
      <c r="M5040" s="1" t="str">
        <f>TEXT(Sales[[#This Row],[Date and Time]],"mm")</f>
        <v>03</v>
      </c>
      <c r="N5040" s="10" t="str">
        <f>TEXT(Sales[[#This Row],[Date and Time]],"mmmm")</f>
        <v>March</v>
      </c>
    </row>
    <row r="5041" spans="1:14" x14ac:dyDescent="0.3">
      <c r="A5041" s="1" t="s">
        <v>8509</v>
      </c>
      <c r="B5041" s="2">
        <v>45487.557326388887</v>
      </c>
      <c r="C5041" s="1" t="s">
        <v>3365</v>
      </c>
      <c r="D5041" s="1" t="s">
        <v>769</v>
      </c>
      <c r="E5041" s="1" t="s">
        <v>3464</v>
      </c>
      <c r="F5041" s="1" t="s">
        <v>3476</v>
      </c>
      <c r="G5041" s="1">
        <v>860.15</v>
      </c>
      <c r="H5041" s="1">
        <v>10</v>
      </c>
      <c r="I5041" s="1">
        <f>Sales[[#This Row],[Selling Price]]*H5041</f>
        <v>8601.5</v>
      </c>
      <c r="J5041" s="1">
        <f>VLOOKUP(Sales[[#This Row],[Product ID]],Products[],4,0)</f>
        <v>104.7</v>
      </c>
      <c r="K5041" s="1">
        <f>Sales[[#This Row],[Total Sales]]-Sales[[#This Row],[Cost price]]</f>
        <v>8496.7999999999993</v>
      </c>
      <c r="L5041" s="1" t="str">
        <f>TEXT(Sales[[#This Row],[Date and Time]],"dddd")</f>
        <v>Sunday</v>
      </c>
      <c r="M5041" s="1" t="str">
        <f>TEXT(Sales[[#This Row],[Date and Time]],"mm")</f>
        <v>07</v>
      </c>
      <c r="N5041" s="10" t="str">
        <f>TEXT(Sales[[#This Row],[Date and Time]],"mmmm")</f>
        <v>July</v>
      </c>
    </row>
    <row r="5042" spans="1:14" x14ac:dyDescent="0.3">
      <c r="A5042" s="1" t="s">
        <v>8510</v>
      </c>
      <c r="B5042" s="2">
        <v>45385.969826388886</v>
      </c>
      <c r="C5042" s="1" t="s">
        <v>3343</v>
      </c>
      <c r="D5042" s="1" t="s">
        <v>226</v>
      </c>
      <c r="E5042" s="1" t="s">
        <v>3479</v>
      </c>
      <c r="F5042" s="1" t="s">
        <v>3476</v>
      </c>
      <c r="G5042" s="1">
        <v>914.03</v>
      </c>
      <c r="H5042" s="1">
        <v>6</v>
      </c>
      <c r="I5042" s="1">
        <f>Sales[[#This Row],[Selling Price]]*H5042</f>
        <v>5484.18</v>
      </c>
      <c r="J5042" s="1">
        <f>VLOOKUP(Sales[[#This Row],[Product ID]],Products[],4,0)</f>
        <v>105.91</v>
      </c>
      <c r="K5042" s="1">
        <f>Sales[[#This Row],[Total Sales]]-Sales[[#This Row],[Cost price]]</f>
        <v>5378.27</v>
      </c>
      <c r="L5042" s="1" t="str">
        <f>TEXT(Sales[[#This Row],[Date and Time]],"dddd")</f>
        <v>Wednesday</v>
      </c>
      <c r="M5042" s="1" t="str">
        <f>TEXT(Sales[[#This Row],[Date and Time]],"mm")</f>
        <v>04</v>
      </c>
      <c r="N5042" s="10" t="str">
        <f>TEXT(Sales[[#This Row],[Date and Time]],"mmmm")</f>
        <v>April</v>
      </c>
    </row>
    <row r="5043" spans="1:14" x14ac:dyDescent="0.3">
      <c r="A5043" s="1" t="s">
        <v>8511</v>
      </c>
      <c r="B5043" s="2">
        <v>45398.908958333333</v>
      </c>
      <c r="C5043" s="1" t="s">
        <v>3282</v>
      </c>
      <c r="D5043" s="1" t="s">
        <v>2966</v>
      </c>
      <c r="E5043" s="1" t="s">
        <v>3461</v>
      </c>
      <c r="F5043" s="1" t="s">
        <v>3472</v>
      </c>
      <c r="G5043" s="1">
        <v>1686.74</v>
      </c>
      <c r="H5043" s="1">
        <v>2</v>
      </c>
      <c r="I5043" s="1">
        <f>Sales[[#This Row],[Selling Price]]*H5043</f>
        <v>3373.48</v>
      </c>
      <c r="J5043" s="1">
        <f>VLOOKUP(Sales[[#This Row],[Product ID]],Products[],4,0)</f>
        <v>707.26</v>
      </c>
      <c r="K5043" s="1">
        <f>Sales[[#This Row],[Total Sales]]-Sales[[#This Row],[Cost price]]</f>
        <v>2666.2200000000003</v>
      </c>
      <c r="L5043" s="1" t="str">
        <f>TEXT(Sales[[#This Row],[Date and Time]],"dddd")</f>
        <v>Tuesday</v>
      </c>
      <c r="M5043" s="1" t="str">
        <f>TEXT(Sales[[#This Row],[Date and Time]],"mm")</f>
        <v>04</v>
      </c>
      <c r="N5043" s="10" t="str">
        <f>TEXT(Sales[[#This Row],[Date and Time]],"mmmm")</f>
        <v>April</v>
      </c>
    </row>
    <row r="5044" spans="1:14" x14ac:dyDescent="0.3">
      <c r="A5044" s="1" t="s">
        <v>8512</v>
      </c>
      <c r="B5044" s="2">
        <v>45389.543796296297</v>
      </c>
      <c r="C5044" s="1" t="s">
        <v>3311</v>
      </c>
      <c r="D5044" s="1" t="s">
        <v>361</v>
      </c>
      <c r="E5044" s="1" t="s">
        <v>3461</v>
      </c>
      <c r="F5044" s="1" t="s">
        <v>3472</v>
      </c>
      <c r="G5044" s="1">
        <v>847.98</v>
      </c>
      <c r="H5044" s="1">
        <v>1</v>
      </c>
      <c r="I5044" s="1">
        <f>Sales[[#This Row],[Selling Price]]*H5044</f>
        <v>847.98</v>
      </c>
      <c r="J5044" s="1">
        <f>VLOOKUP(Sales[[#This Row],[Product ID]],Products[],4,0)</f>
        <v>961.88</v>
      </c>
      <c r="K5044" s="1">
        <f>Sales[[#This Row],[Total Sales]]-Sales[[#This Row],[Cost price]]</f>
        <v>-113.89999999999998</v>
      </c>
      <c r="L5044" s="1" t="str">
        <f>TEXT(Sales[[#This Row],[Date and Time]],"dddd")</f>
        <v>Sunday</v>
      </c>
      <c r="M5044" s="1" t="str">
        <f>TEXT(Sales[[#This Row],[Date and Time]],"mm")</f>
        <v>04</v>
      </c>
      <c r="N5044" s="10" t="str">
        <f>TEXT(Sales[[#This Row],[Date and Time]],"mmmm")</f>
        <v>April</v>
      </c>
    </row>
    <row r="5045" spans="1:14" x14ac:dyDescent="0.3">
      <c r="A5045" s="1" t="s">
        <v>8513</v>
      </c>
      <c r="B5045" s="2">
        <v>45473.09207175926</v>
      </c>
      <c r="C5045" s="1" t="s">
        <v>3217</v>
      </c>
      <c r="D5045" s="1" t="s">
        <v>2938</v>
      </c>
      <c r="E5045" s="1" t="s">
        <v>3479</v>
      </c>
      <c r="F5045" s="1" t="s">
        <v>3476</v>
      </c>
      <c r="G5045" s="1">
        <v>1655.47</v>
      </c>
      <c r="H5045" s="1">
        <v>2</v>
      </c>
      <c r="I5045" s="1">
        <f>Sales[[#This Row],[Selling Price]]*H5045</f>
        <v>3310.94</v>
      </c>
      <c r="J5045" s="1">
        <f>VLOOKUP(Sales[[#This Row],[Product ID]],Products[],4,0)</f>
        <v>253.61</v>
      </c>
      <c r="K5045" s="1">
        <f>Sales[[#This Row],[Total Sales]]-Sales[[#This Row],[Cost price]]</f>
        <v>3057.33</v>
      </c>
      <c r="L5045" s="1" t="str">
        <f>TEXT(Sales[[#This Row],[Date and Time]],"dddd")</f>
        <v>Sunday</v>
      </c>
      <c r="M5045" s="1" t="str">
        <f>TEXT(Sales[[#This Row],[Date and Time]],"mm")</f>
        <v>06</v>
      </c>
      <c r="N5045" s="10" t="str">
        <f>TEXT(Sales[[#This Row],[Date and Time]],"mmmm")</f>
        <v>June</v>
      </c>
    </row>
    <row r="5046" spans="1:14" x14ac:dyDescent="0.3">
      <c r="A5046" s="1" t="s">
        <v>8514</v>
      </c>
      <c r="B5046" s="2">
        <v>45520.170185185183</v>
      </c>
      <c r="C5046" s="1" t="s">
        <v>3434</v>
      </c>
      <c r="D5046" s="1" t="s">
        <v>1503</v>
      </c>
      <c r="E5046" s="1" t="s">
        <v>3461</v>
      </c>
      <c r="F5046" s="1" t="s">
        <v>3462</v>
      </c>
      <c r="G5046" s="1">
        <v>1847.05</v>
      </c>
      <c r="H5046" s="1">
        <v>6</v>
      </c>
      <c r="I5046" s="1">
        <f>Sales[[#This Row],[Selling Price]]*H5046</f>
        <v>11082.3</v>
      </c>
      <c r="J5046" s="1">
        <f>VLOOKUP(Sales[[#This Row],[Product ID]],Products[],4,0)</f>
        <v>29.06</v>
      </c>
      <c r="K5046" s="1">
        <f>Sales[[#This Row],[Total Sales]]-Sales[[#This Row],[Cost price]]</f>
        <v>11053.24</v>
      </c>
      <c r="L5046" s="1" t="str">
        <f>TEXT(Sales[[#This Row],[Date and Time]],"dddd")</f>
        <v>Friday</v>
      </c>
      <c r="M5046" s="1" t="str">
        <f>TEXT(Sales[[#This Row],[Date and Time]],"mm")</f>
        <v>08</v>
      </c>
      <c r="N5046" s="10" t="str">
        <f>TEXT(Sales[[#This Row],[Date and Time]],"mmmm")</f>
        <v>August</v>
      </c>
    </row>
    <row r="5047" spans="1:14" x14ac:dyDescent="0.3">
      <c r="A5047" s="1" t="s">
        <v>8515</v>
      </c>
      <c r="B5047" s="2">
        <v>45403.62232638889</v>
      </c>
      <c r="C5047" s="1" t="s">
        <v>3430</v>
      </c>
      <c r="D5047" s="1" t="s">
        <v>1566</v>
      </c>
      <c r="E5047" s="1" t="s">
        <v>3466</v>
      </c>
      <c r="F5047" s="1" t="s">
        <v>3476</v>
      </c>
      <c r="G5047" s="1">
        <v>273.19</v>
      </c>
      <c r="H5047" s="1">
        <v>10</v>
      </c>
      <c r="I5047" s="1">
        <f>Sales[[#This Row],[Selling Price]]*H5047</f>
        <v>2731.9</v>
      </c>
      <c r="J5047" s="1">
        <f>VLOOKUP(Sales[[#This Row],[Product ID]],Products[],4,0)</f>
        <v>102.73</v>
      </c>
      <c r="K5047" s="1">
        <f>Sales[[#This Row],[Total Sales]]-Sales[[#This Row],[Cost price]]</f>
        <v>2629.17</v>
      </c>
      <c r="L5047" s="1" t="str">
        <f>TEXT(Sales[[#This Row],[Date and Time]],"dddd")</f>
        <v>Sunday</v>
      </c>
      <c r="M5047" s="1" t="str">
        <f>TEXT(Sales[[#This Row],[Date and Time]],"mm")</f>
        <v>04</v>
      </c>
      <c r="N5047" s="10" t="str">
        <f>TEXT(Sales[[#This Row],[Date and Time]],"mmmm")</f>
        <v>April</v>
      </c>
    </row>
    <row r="5048" spans="1:14" x14ac:dyDescent="0.3">
      <c r="A5048" s="1" t="s">
        <v>8516</v>
      </c>
      <c r="B5048" s="2">
        <v>45558.279965277776</v>
      </c>
      <c r="C5048" s="1" t="s">
        <v>3376</v>
      </c>
      <c r="D5048" s="1" t="s">
        <v>1669</v>
      </c>
      <c r="E5048" s="1" t="s">
        <v>3464</v>
      </c>
      <c r="F5048" s="1" t="s">
        <v>3476</v>
      </c>
      <c r="G5048" s="1">
        <v>1840.02</v>
      </c>
      <c r="H5048" s="1">
        <v>3</v>
      </c>
      <c r="I5048" s="1">
        <f>Sales[[#This Row],[Selling Price]]*H5048</f>
        <v>5520.0599999999995</v>
      </c>
      <c r="J5048" s="1">
        <f>VLOOKUP(Sales[[#This Row],[Product ID]],Products[],4,0)</f>
        <v>372.5</v>
      </c>
      <c r="K5048" s="1">
        <f>Sales[[#This Row],[Total Sales]]-Sales[[#This Row],[Cost price]]</f>
        <v>5147.5599999999995</v>
      </c>
      <c r="L5048" s="1" t="str">
        <f>TEXT(Sales[[#This Row],[Date and Time]],"dddd")</f>
        <v>Monday</v>
      </c>
      <c r="M5048" s="1" t="str">
        <f>TEXT(Sales[[#This Row],[Date and Time]],"mm")</f>
        <v>09</v>
      </c>
      <c r="N5048" s="10" t="str">
        <f>TEXT(Sales[[#This Row],[Date and Time]],"mmmm")</f>
        <v>September</v>
      </c>
    </row>
    <row r="5049" spans="1:14" x14ac:dyDescent="0.3">
      <c r="A5049" s="1" t="s">
        <v>8517</v>
      </c>
      <c r="B5049" s="2">
        <v>45536.907129629632</v>
      </c>
      <c r="C5049" s="1" t="s">
        <v>3423</v>
      </c>
      <c r="D5049" s="1" t="s">
        <v>1704</v>
      </c>
      <c r="E5049" s="1" t="s">
        <v>3471</v>
      </c>
      <c r="F5049" s="1" t="s">
        <v>3472</v>
      </c>
      <c r="G5049" s="1">
        <v>1636.23</v>
      </c>
      <c r="H5049" s="1">
        <v>9</v>
      </c>
      <c r="I5049" s="1">
        <f>Sales[[#This Row],[Selling Price]]*H5049</f>
        <v>14726.07</v>
      </c>
      <c r="J5049" s="1">
        <f>VLOOKUP(Sales[[#This Row],[Product ID]],Products[],4,0)</f>
        <v>388.3</v>
      </c>
      <c r="K5049" s="1">
        <f>Sales[[#This Row],[Total Sales]]-Sales[[#This Row],[Cost price]]</f>
        <v>14337.77</v>
      </c>
      <c r="L5049" s="1" t="str">
        <f>TEXT(Sales[[#This Row],[Date and Time]],"dddd")</f>
        <v>Sunday</v>
      </c>
      <c r="M5049" s="1" t="str">
        <f>TEXT(Sales[[#This Row],[Date and Time]],"mm")</f>
        <v>09</v>
      </c>
      <c r="N5049" s="10" t="str">
        <f>TEXT(Sales[[#This Row],[Date and Time]],"mmmm")</f>
        <v>September</v>
      </c>
    </row>
    <row r="5050" spans="1:14" x14ac:dyDescent="0.3">
      <c r="A5050" s="1" t="s">
        <v>8518</v>
      </c>
      <c r="B5050" s="2">
        <v>45311.845972222225</v>
      </c>
      <c r="C5050" s="1" t="s">
        <v>3298</v>
      </c>
      <c r="D5050" s="1" t="s">
        <v>199</v>
      </c>
      <c r="E5050" s="1" t="s">
        <v>3466</v>
      </c>
      <c r="F5050" s="1" t="s">
        <v>3467</v>
      </c>
      <c r="G5050" s="1">
        <v>87.45</v>
      </c>
      <c r="H5050" s="1">
        <v>5</v>
      </c>
      <c r="I5050" s="1">
        <f>Sales[[#This Row],[Selling Price]]*H5050</f>
        <v>437.25</v>
      </c>
      <c r="J5050" s="1">
        <f>VLOOKUP(Sales[[#This Row],[Product ID]],Products[],4,0)</f>
        <v>965.14</v>
      </c>
      <c r="K5050" s="1">
        <f>Sales[[#This Row],[Total Sales]]-Sales[[#This Row],[Cost price]]</f>
        <v>-527.89</v>
      </c>
      <c r="L5050" s="1" t="str">
        <f>TEXT(Sales[[#This Row],[Date and Time]],"dddd")</f>
        <v>Saturday</v>
      </c>
      <c r="M5050" s="1" t="str">
        <f>TEXT(Sales[[#This Row],[Date and Time]],"mm")</f>
        <v>01</v>
      </c>
      <c r="N5050" s="10" t="str">
        <f>TEXT(Sales[[#This Row],[Date and Time]],"mmmm")</f>
        <v>January</v>
      </c>
    </row>
    <row r="5051" spans="1:14" x14ac:dyDescent="0.3">
      <c r="A5051" s="1" t="s">
        <v>8519</v>
      </c>
      <c r="B5051" s="2">
        <v>45520.578182870369</v>
      </c>
      <c r="C5051" s="1" t="s">
        <v>3340</v>
      </c>
      <c r="D5051" s="1" t="s">
        <v>881</v>
      </c>
      <c r="E5051" s="1" t="s">
        <v>3471</v>
      </c>
      <c r="F5051" s="1" t="s">
        <v>3467</v>
      </c>
      <c r="G5051" s="1">
        <v>775.35</v>
      </c>
      <c r="H5051" s="1">
        <v>5</v>
      </c>
      <c r="I5051" s="1">
        <f>Sales[[#This Row],[Selling Price]]*H5051</f>
        <v>3876.75</v>
      </c>
      <c r="J5051" s="1">
        <f>VLOOKUP(Sales[[#This Row],[Product ID]],Products[],4,0)</f>
        <v>834.4</v>
      </c>
      <c r="K5051" s="1">
        <f>Sales[[#This Row],[Total Sales]]-Sales[[#This Row],[Cost price]]</f>
        <v>3042.35</v>
      </c>
      <c r="L5051" s="1" t="str">
        <f>TEXT(Sales[[#This Row],[Date and Time]],"dddd")</f>
        <v>Friday</v>
      </c>
      <c r="M5051" s="1" t="str">
        <f>TEXT(Sales[[#This Row],[Date and Time]],"mm")</f>
        <v>08</v>
      </c>
      <c r="N5051" s="10" t="str">
        <f>TEXT(Sales[[#This Row],[Date and Time]],"mmmm")</f>
        <v>August</v>
      </c>
    </row>
    <row r="5052" spans="1:14" x14ac:dyDescent="0.3">
      <c r="A5052" s="1" t="s">
        <v>8520</v>
      </c>
      <c r="B5052" s="2">
        <v>45327.957766203705</v>
      </c>
      <c r="C5052" s="1" t="s">
        <v>3413</v>
      </c>
      <c r="D5052" s="1" t="s">
        <v>1004</v>
      </c>
      <c r="E5052" s="1" t="s">
        <v>3479</v>
      </c>
      <c r="F5052" s="1" t="s">
        <v>3467</v>
      </c>
      <c r="G5052" s="1">
        <v>962.33</v>
      </c>
      <c r="H5052" s="1">
        <v>9</v>
      </c>
      <c r="I5052" s="1">
        <f>Sales[[#This Row],[Selling Price]]*H5052</f>
        <v>8660.9700000000012</v>
      </c>
      <c r="J5052" s="1">
        <f>VLOOKUP(Sales[[#This Row],[Product ID]],Products[],4,0)</f>
        <v>311.56</v>
      </c>
      <c r="K5052" s="1">
        <f>Sales[[#This Row],[Total Sales]]-Sales[[#This Row],[Cost price]]</f>
        <v>8349.4100000000017</v>
      </c>
      <c r="L5052" s="1" t="str">
        <f>TEXT(Sales[[#This Row],[Date and Time]],"dddd")</f>
        <v>Monday</v>
      </c>
      <c r="M5052" s="1" t="str">
        <f>TEXT(Sales[[#This Row],[Date and Time]],"mm")</f>
        <v>02</v>
      </c>
      <c r="N5052" s="10" t="str">
        <f>TEXT(Sales[[#This Row],[Date and Time]],"mmmm")</f>
        <v>February</v>
      </c>
    </row>
    <row r="5053" spans="1:14" x14ac:dyDescent="0.3">
      <c r="A5053" s="1" t="s">
        <v>8521</v>
      </c>
      <c r="B5053" s="2">
        <v>45402.172893518517</v>
      </c>
      <c r="C5053" s="1" t="s">
        <v>3376</v>
      </c>
      <c r="D5053" s="1" t="s">
        <v>2183</v>
      </c>
      <c r="E5053" s="1" t="s">
        <v>3464</v>
      </c>
      <c r="F5053" s="1" t="s">
        <v>3469</v>
      </c>
      <c r="G5053" s="1">
        <v>1514.84</v>
      </c>
      <c r="H5053" s="1">
        <v>8</v>
      </c>
      <c r="I5053" s="1">
        <f>Sales[[#This Row],[Selling Price]]*H5053</f>
        <v>12118.72</v>
      </c>
      <c r="J5053" s="1">
        <f>VLOOKUP(Sales[[#This Row],[Product ID]],Products[],4,0)</f>
        <v>372.5</v>
      </c>
      <c r="K5053" s="1">
        <f>Sales[[#This Row],[Total Sales]]-Sales[[#This Row],[Cost price]]</f>
        <v>11746.22</v>
      </c>
      <c r="L5053" s="1" t="str">
        <f>TEXT(Sales[[#This Row],[Date and Time]],"dddd")</f>
        <v>Saturday</v>
      </c>
      <c r="M5053" s="1" t="str">
        <f>TEXT(Sales[[#This Row],[Date and Time]],"mm")</f>
        <v>04</v>
      </c>
      <c r="N5053" s="10" t="str">
        <f>TEXT(Sales[[#This Row],[Date and Time]],"mmmm")</f>
        <v>April</v>
      </c>
    </row>
    <row r="5054" spans="1:14" x14ac:dyDescent="0.3">
      <c r="A5054" s="1" t="s">
        <v>8522</v>
      </c>
      <c r="B5054" s="2">
        <v>45606.553368055553</v>
      </c>
      <c r="C5054" s="1" t="s">
        <v>3281</v>
      </c>
      <c r="D5054" s="1" t="s">
        <v>400</v>
      </c>
      <c r="E5054" s="1" t="s">
        <v>3471</v>
      </c>
      <c r="F5054" s="1" t="s">
        <v>3472</v>
      </c>
      <c r="G5054" s="1">
        <v>1618.34</v>
      </c>
      <c r="H5054" s="1">
        <v>1</v>
      </c>
      <c r="I5054" s="1">
        <f>Sales[[#This Row],[Selling Price]]*H5054</f>
        <v>1618.34</v>
      </c>
      <c r="J5054" s="1">
        <f>VLOOKUP(Sales[[#This Row],[Product ID]],Products[],4,0)</f>
        <v>136.99</v>
      </c>
      <c r="K5054" s="1">
        <f>Sales[[#This Row],[Total Sales]]-Sales[[#This Row],[Cost price]]</f>
        <v>1481.35</v>
      </c>
      <c r="L5054" s="1" t="str">
        <f>TEXT(Sales[[#This Row],[Date and Time]],"dddd")</f>
        <v>Sunday</v>
      </c>
      <c r="M5054" s="1" t="str">
        <f>TEXT(Sales[[#This Row],[Date and Time]],"mm")</f>
        <v>11</v>
      </c>
      <c r="N5054" s="10" t="str">
        <f>TEXT(Sales[[#This Row],[Date and Time]],"mmmm")</f>
        <v>November</v>
      </c>
    </row>
    <row r="5055" spans="1:14" x14ac:dyDescent="0.3">
      <c r="A5055" s="1" t="s">
        <v>8523</v>
      </c>
      <c r="B5055" s="2">
        <v>45537.311643518522</v>
      </c>
      <c r="C5055" s="1" t="s">
        <v>3332</v>
      </c>
      <c r="D5055" s="1" t="s">
        <v>1750</v>
      </c>
      <c r="E5055" s="1" t="s">
        <v>3479</v>
      </c>
      <c r="F5055" s="1" t="s">
        <v>3462</v>
      </c>
      <c r="G5055" s="1">
        <v>1886.61</v>
      </c>
      <c r="H5055" s="1">
        <v>8</v>
      </c>
      <c r="I5055" s="1">
        <f>Sales[[#This Row],[Selling Price]]*H5055</f>
        <v>15092.88</v>
      </c>
      <c r="J5055" s="1">
        <f>VLOOKUP(Sales[[#This Row],[Product ID]],Products[],4,0)</f>
        <v>348.54</v>
      </c>
      <c r="K5055" s="1">
        <f>Sales[[#This Row],[Total Sales]]-Sales[[#This Row],[Cost price]]</f>
        <v>14744.339999999998</v>
      </c>
      <c r="L5055" s="1" t="str">
        <f>TEXT(Sales[[#This Row],[Date and Time]],"dddd")</f>
        <v>Monday</v>
      </c>
      <c r="M5055" s="1" t="str">
        <f>TEXT(Sales[[#This Row],[Date and Time]],"mm")</f>
        <v>09</v>
      </c>
      <c r="N5055" s="10" t="str">
        <f>TEXT(Sales[[#This Row],[Date and Time]],"mmmm")</f>
        <v>September</v>
      </c>
    </row>
    <row r="5056" spans="1:14" x14ac:dyDescent="0.3">
      <c r="A5056" s="1" t="s">
        <v>8524</v>
      </c>
      <c r="B5056" s="2">
        <v>45497.115844907406</v>
      </c>
      <c r="C5056" s="1" t="s">
        <v>3423</v>
      </c>
      <c r="D5056" s="1" t="s">
        <v>3103</v>
      </c>
      <c r="E5056" s="1" t="s">
        <v>3464</v>
      </c>
      <c r="F5056" s="1" t="s">
        <v>3469</v>
      </c>
      <c r="G5056" s="1">
        <v>1923.56</v>
      </c>
      <c r="H5056" s="1">
        <v>5</v>
      </c>
      <c r="I5056" s="1">
        <f>Sales[[#This Row],[Selling Price]]*H5056</f>
        <v>9617.7999999999993</v>
      </c>
      <c r="J5056" s="1">
        <f>VLOOKUP(Sales[[#This Row],[Product ID]],Products[],4,0)</f>
        <v>388.3</v>
      </c>
      <c r="K5056" s="1">
        <f>Sales[[#This Row],[Total Sales]]-Sales[[#This Row],[Cost price]]</f>
        <v>9229.5</v>
      </c>
      <c r="L5056" s="1" t="str">
        <f>TEXT(Sales[[#This Row],[Date and Time]],"dddd")</f>
        <v>Wednesday</v>
      </c>
      <c r="M5056" s="1" t="str">
        <f>TEXT(Sales[[#This Row],[Date and Time]],"mm")</f>
        <v>07</v>
      </c>
      <c r="N5056" s="10" t="str">
        <f>TEXT(Sales[[#This Row],[Date and Time]],"mmmm")</f>
        <v>July</v>
      </c>
    </row>
    <row r="5057" spans="1:14" x14ac:dyDescent="0.3">
      <c r="A5057" s="1" t="s">
        <v>8525</v>
      </c>
      <c r="B5057" s="2">
        <v>45416.874166666668</v>
      </c>
      <c r="C5057" s="1" t="s">
        <v>3228</v>
      </c>
      <c r="D5057" s="1" t="s">
        <v>1744</v>
      </c>
      <c r="E5057" s="1" t="s">
        <v>3471</v>
      </c>
      <c r="F5057" s="1" t="s">
        <v>3469</v>
      </c>
      <c r="G5057" s="1">
        <v>765.63</v>
      </c>
      <c r="H5057" s="1">
        <v>8</v>
      </c>
      <c r="I5057" s="1">
        <f>Sales[[#This Row],[Selling Price]]*H5057</f>
        <v>6125.04</v>
      </c>
      <c r="J5057" s="1">
        <f>VLOOKUP(Sales[[#This Row],[Product ID]],Products[],4,0)</f>
        <v>96.13</v>
      </c>
      <c r="K5057" s="1">
        <f>Sales[[#This Row],[Total Sales]]-Sales[[#This Row],[Cost price]]</f>
        <v>6028.91</v>
      </c>
      <c r="L5057" s="1" t="str">
        <f>TEXT(Sales[[#This Row],[Date and Time]],"dddd")</f>
        <v>Saturday</v>
      </c>
      <c r="M5057" s="1" t="str">
        <f>TEXT(Sales[[#This Row],[Date and Time]],"mm")</f>
        <v>05</v>
      </c>
      <c r="N5057" s="10" t="str">
        <f>TEXT(Sales[[#This Row],[Date and Time]],"mmmm")</f>
        <v>May</v>
      </c>
    </row>
    <row r="5058" spans="1:14" x14ac:dyDescent="0.3">
      <c r="A5058" s="1" t="s">
        <v>8526</v>
      </c>
      <c r="B5058" s="2">
        <v>45583.457129629627</v>
      </c>
      <c r="C5058" s="1" t="s">
        <v>3335</v>
      </c>
      <c r="D5058" s="1" t="s">
        <v>1162</v>
      </c>
      <c r="E5058" s="1" t="s">
        <v>3461</v>
      </c>
      <c r="F5058" s="1" t="s">
        <v>3467</v>
      </c>
      <c r="G5058" s="1">
        <v>1309.0999999999999</v>
      </c>
      <c r="H5058" s="1">
        <v>6</v>
      </c>
      <c r="I5058" s="1">
        <f>Sales[[#This Row],[Selling Price]]*H5058</f>
        <v>7854.5999999999995</v>
      </c>
      <c r="J5058" s="1">
        <f>VLOOKUP(Sales[[#This Row],[Product ID]],Products[],4,0)</f>
        <v>303.60000000000002</v>
      </c>
      <c r="K5058" s="1">
        <f>Sales[[#This Row],[Total Sales]]-Sales[[#This Row],[Cost price]]</f>
        <v>7550.9999999999991</v>
      </c>
      <c r="L5058" s="1" t="str">
        <f>TEXT(Sales[[#This Row],[Date and Time]],"dddd")</f>
        <v>Friday</v>
      </c>
      <c r="M5058" s="1" t="str">
        <f>TEXT(Sales[[#This Row],[Date and Time]],"mm")</f>
        <v>10</v>
      </c>
      <c r="N5058" s="10" t="str">
        <f>TEXT(Sales[[#This Row],[Date and Time]],"mmmm")</f>
        <v>October</v>
      </c>
    </row>
    <row r="5059" spans="1:14" x14ac:dyDescent="0.3">
      <c r="A5059" s="1" t="s">
        <v>8527</v>
      </c>
      <c r="B5059" s="2">
        <v>45453.904444444444</v>
      </c>
      <c r="C5059" s="1" t="s">
        <v>3452</v>
      </c>
      <c r="D5059" s="1" t="s">
        <v>2313</v>
      </c>
      <c r="E5059" s="1" t="s">
        <v>3471</v>
      </c>
      <c r="F5059" s="1" t="s">
        <v>3462</v>
      </c>
      <c r="G5059" s="1">
        <v>1876.37</v>
      </c>
      <c r="H5059" s="1">
        <v>2</v>
      </c>
      <c r="I5059" s="1">
        <f>Sales[[#This Row],[Selling Price]]*H5059</f>
        <v>3752.74</v>
      </c>
      <c r="J5059" s="1">
        <f>VLOOKUP(Sales[[#This Row],[Product ID]],Products[],4,0)</f>
        <v>907.07</v>
      </c>
      <c r="K5059" s="1">
        <f>Sales[[#This Row],[Total Sales]]-Sales[[#This Row],[Cost price]]</f>
        <v>2845.6699999999996</v>
      </c>
      <c r="L5059" s="1" t="str">
        <f>TEXT(Sales[[#This Row],[Date and Time]],"dddd")</f>
        <v>Monday</v>
      </c>
      <c r="M5059" s="1" t="str">
        <f>TEXT(Sales[[#This Row],[Date and Time]],"mm")</f>
        <v>06</v>
      </c>
      <c r="N5059" s="10" t="str">
        <f>TEXT(Sales[[#This Row],[Date and Time]],"mmmm")</f>
        <v>June</v>
      </c>
    </row>
    <row r="5060" spans="1:14" x14ac:dyDescent="0.3">
      <c r="A5060" s="1" t="s">
        <v>8528</v>
      </c>
      <c r="B5060" s="2">
        <v>45473.881956018522</v>
      </c>
      <c r="C5060" s="1" t="s">
        <v>3271</v>
      </c>
      <c r="D5060" s="1" t="s">
        <v>2349</v>
      </c>
      <c r="E5060" s="1" t="s">
        <v>3479</v>
      </c>
      <c r="F5060" s="1" t="s">
        <v>3462</v>
      </c>
      <c r="G5060" s="1">
        <v>481.27</v>
      </c>
      <c r="H5060" s="1">
        <v>4</v>
      </c>
      <c r="I5060" s="1">
        <f>Sales[[#This Row],[Selling Price]]*H5060</f>
        <v>1925.08</v>
      </c>
      <c r="J5060" s="1">
        <f>VLOOKUP(Sales[[#This Row],[Product ID]],Products[],4,0)</f>
        <v>493.17</v>
      </c>
      <c r="K5060" s="1">
        <f>Sales[[#This Row],[Total Sales]]-Sales[[#This Row],[Cost price]]</f>
        <v>1431.9099999999999</v>
      </c>
      <c r="L5060" s="1" t="str">
        <f>TEXT(Sales[[#This Row],[Date and Time]],"dddd")</f>
        <v>Sunday</v>
      </c>
      <c r="M5060" s="1" t="str">
        <f>TEXT(Sales[[#This Row],[Date and Time]],"mm")</f>
        <v>06</v>
      </c>
      <c r="N5060" s="10" t="str">
        <f>TEXT(Sales[[#This Row],[Date and Time]],"mmmm")</f>
        <v>June</v>
      </c>
    </row>
    <row r="5061" spans="1:14" x14ac:dyDescent="0.3">
      <c r="A5061" s="1" t="s">
        <v>8529</v>
      </c>
      <c r="B5061" s="2">
        <v>45485.540150462963</v>
      </c>
      <c r="C5061" s="1" t="s">
        <v>3353</v>
      </c>
      <c r="D5061" s="1" t="s">
        <v>324</v>
      </c>
      <c r="E5061" s="1" t="s">
        <v>3479</v>
      </c>
      <c r="F5061" s="1" t="s">
        <v>3462</v>
      </c>
      <c r="G5061" s="1">
        <v>1569.6</v>
      </c>
      <c r="H5061" s="1">
        <v>2</v>
      </c>
      <c r="I5061" s="1">
        <f>Sales[[#This Row],[Selling Price]]*H5061</f>
        <v>3139.2</v>
      </c>
      <c r="J5061" s="1">
        <f>VLOOKUP(Sales[[#This Row],[Product ID]],Products[],4,0)</f>
        <v>978.72</v>
      </c>
      <c r="K5061" s="1">
        <f>Sales[[#This Row],[Total Sales]]-Sales[[#This Row],[Cost price]]</f>
        <v>2160.4799999999996</v>
      </c>
      <c r="L5061" s="1" t="str">
        <f>TEXT(Sales[[#This Row],[Date and Time]],"dddd")</f>
        <v>Friday</v>
      </c>
      <c r="M5061" s="1" t="str">
        <f>TEXT(Sales[[#This Row],[Date and Time]],"mm")</f>
        <v>07</v>
      </c>
      <c r="N5061" s="10" t="str">
        <f>TEXT(Sales[[#This Row],[Date and Time]],"mmmm")</f>
        <v>July</v>
      </c>
    </row>
    <row r="5062" spans="1:14" x14ac:dyDescent="0.3">
      <c r="A5062" s="1" t="s">
        <v>8530</v>
      </c>
      <c r="B5062" s="2">
        <v>45317.183252314811</v>
      </c>
      <c r="C5062" s="1" t="s">
        <v>3253</v>
      </c>
      <c r="D5062" s="1" t="s">
        <v>1631</v>
      </c>
      <c r="E5062" s="1" t="s">
        <v>3464</v>
      </c>
      <c r="F5062" s="1" t="s">
        <v>3467</v>
      </c>
      <c r="G5062" s="1">
        <v>1380.59</v>
      </c>
      <c r="H5062" s="1">
        <v>6</v>
      </c>
      <c r="I5062" s="1">
        <f>Sales[[#This Row],[Selling Price]]*H5062</f>
        <v>8283.5399999999991</v>
      </c>
      <c r="J5062" s="1">
        <f>VLOOKUP(Sales[[#This Row],[Product ID]],Products[],4,0)</f>
        <v>34.31</v>
      </c>
      <c r="K5062" s="1">
        <f>Sales[[#This Row],[Total Sales]]-Sales[[#This Row],[Cost price]]</f>
        <v>8249.23</v>
      </c>
      <c r="L5062" s="1" t="str">
        <f>TEXT(Sales[[#This Row],[Date and Time]],"dddd")</f>
        <v>Friday</v>
      </c>
      <c r="M5062" s="1" t="str">
        <f>TEXT(Sales[[#This Row],[Date and Time]],"mm")</f>
        <v>01</v>
      </c>
      <c r="N5062" s="10" t="str">
        <f>TEXT(Sales[[#This Row],[Date and Time]],"mmmm")</f>
        <v>January</v>
      </c>
    </row>
    <row r="5063" spans="1:14" x14ac:dyDescent="0.3">
      <c r="A5063" s="1" t="s">
        <v>8531</v>
      </c>
      <c r="B5063" s="2">
        <v>45406.32984953704</v>
      </c>
      <c r="C5063" s="1" t="s">
        <v>3332</v>
      </c>
      <c r="D5063" s="1" t="s">
        <v>1278</v>
      </c>
      <c r="E5063" s="1" t="s">
        <v>3464</v>
      </c>
      <c r="F5063" s="1" t="s">
        <v>3467</v>
      </c>
      <c r="G5063" s="1">
        <v>1829.31</v>
      </c>
      <c r="H5063" s="1">
        <v>1</v>
      </c>
      <c r="I5063" s="1">
        <f>Sales[[#This Row],[Selling Price]]*H5063</f>
        <v>1829.31</v>
      </c>
      <c r="J5063" s="1">
        <f>VLOOKUP(Sales[[#This Row],[Product ID]],Products[],4,0)</f>
        <v>348.54</v>
      </c>
      <c r="K5063" s="1">
        <f>Sales[[#This Row],[Total Sales]]-Sales[[#This Row],[Cost price]]</f>
        <v>1480.77</v>
      </c>
      <c r="L5063" s="1" t="str">
        <f>TEXT(Sales[[#This Row],[Date and Time]],"dddd")</f>
        <v>Wednesday</v>
      </c>
      <c r="M5063" s="1" t="str">
        <f>TEXT(Sales[[#This Row],[Date and Time]],"mm")</f>
        <v>04</v>
      </c>
      <c r="N5063" s="10" t="str">
        <f>TEXT(Sales[[#This Row],[Date and Time]],"mmmm")</f>
        <v>April</v>
      </c>
    </row>
    <row r="5064" spans="1:14" x14ac:dyDescent="0.3">
      <c r="A5064" s="1" t="s">
        <v>8532</v>
      </c>
      <c r="B5064" s="2">
        <v>45377.037094907406</v>
      </c>
      <c r="C5064" s="1" t="s">
        <v>3364</v>
      </c>
      <c r="D5064" s="1" t="s">
        <v>1596</v>
      </c>
      <c r="E5064" s="1" t="s">
        <v>3464</v>
      </c>
      <c r="F5064" s="1" t="s">
        <v>3469</v>
      </c>
      <c r="G5064" s="1">
        <v>1802.78</v>
      </c>
      <c r="H5064" s="1">
        <v>10</v>
      </c>
      <c r="I5064" s="1">
        <f>Sales[[#This Row],[Selling Price]]*H5064</f>
        <v>18027.8</v>
      </c>
      <c r="J5064" s="1">
        <f>VLOOKUP(Sales[[#This Row],[Product ID]],Products[],4,0)</f>
        <v>771.88</v>
      </c>
      <c r="K5064" s="1">
        <f>Sales[[#This Row],[Total Sales]]-Sales[[#This Row],[Cost price]]</f>
        <v>17255.919999999998</v>
      </c>
      <c r="L5064" s="1" t="str">
        <f>TEXT(Sales[[#This Row],[Date and Time]],"dddd")</f>
        <v>Tuesday</v>
      </c>
      <c r="M5064" s="1" t="str">
        <f>TEXT(Sales[[#This Row],[Date and Time]],"mm")</f>
        <v>03</v>
      </c>
      <c r="N5064" s="10" t="str">
        <f>TEXT(Sales[[#This Row],[Date and Time]],"mmmm")</f>
        <v>March</v>
      </c>
    </row>
    <row r="5065" spans="1:14" x14ac:dyDescent="0.3">
      <c r="A5065" s="1" t="s">
        <v>8533</v>
      </c>
      <c r="B5065" s="2">
        <v>45399.795208333337</v>
      </c>
      <c r="C5065" s="1" t="s">
        <v>3375</v>
      </c>
      <c r="D5065" s="1" t="s">
        <v>907</v>
      </c>
      <c r="E5065" s="1" t="s">
        <v>3466</v>
      </c>
      <c r="F5065" s="1" t="s">
        <v>3462</v>
      </c>
      <c r="G5065" s="1">
        <v>1636.24</v>
      </c>
      <c r="H5065" s="1">
        <v>4</v>
      </c>
      <c r="I5065" s="1">
        <f>Sales[[#This Row],[Selling Price]]*H5065</f>
        <v>6544.96</v>
      </c>
      <c r="J5065" s="1">
        <f>VLOOKUP(Sales[[#This Row],[Product ID]],Products[],4,0)</f>
        <v>574.14</v>
      </c>
      <c r="K5065" s="1">
        <f>Sales[[#This Row],[Total Sales]]-Sales[[#This Row],[Cost price]]</f>
        <v>5970.82</v>
      </c>
      <c r="L5065" s="1" t="str">
        <f>TEXT(Sales[[#This Row],[Date and Time]],"dddd")</f>
        <v>Wednesday</v>
      </c>
      <c r="M5065" s="1" t="str">
        <f>TEXT(Sales[[#This Row],[Date and Time]],"mm")</f>
        <v>04</v>
      </c>
      <c r="N5065" s="10" t="str">
        <f>TEXT(Sales[[#This Row],[Date and Time]],"mmmm")</f>
        <v>April</v>
      </c>
    </row>
    <row r="5066" spans="1:14" x14ac:dyDescent="0.3">
      <c r="A5066" s="1" t="s">
        <v>8534</v>
      </c>
      <c r="B5066" s="2">
        <v>45306.999745370369</v>
      </c>
      <c r="C5066" s="1" t="s">
        <v>3349</v>
      </c>
      <c r="D5066" s="1" t="s">
        <v>234</v>
      </c>
      <c r="E5066" s="1" t="s">
        <v>3479</v>
      </c>
      <c r="F5066" s="1" t="s">
        <v>3467</v>
      </c>
      <c r="G5066" s="1">
        <v>892.72</v>
      </c>
      <c r="H5066" s="1">
        <v>4</v>
      </c>
      <c r="I5066" s="1">
        <f>Sales[[#This Row],[Selling Price]]*H5066</f>
        <v>3570.88</v>
      </c>
      <c r="J5066" s="1">
        <f>VLOOKUP(Sales[[#This Row],[Product ID]],Products[],4,0)</f>
        <v>746.04</v>
      </c>
      <c r="K5066" s="1">
        <f>Sales[[#This Row],[Total Sales]]-Sales[[#This Row],[Cost price]]</f>
        <v>2824.84</v>
      </c>
      <c r="L5066" s="1" t="str">
        <f>TEXT(Sales[[#This Row],[Date and Time]],"dddd")</f>
        <v>Monday</v>
      </c>
      <c r="M5066" s="1" t="str">
        <f>TEXT(Sales[[#This Row],[Date and Time]],"mm")</f>
        <v>01</v>
      </c>
      <c r="N5066" s="10" t="str">
        <f>TEXT(Sales[[#This Row],[Date and Time]],"mmmm")</f>
        <v>January</v>
      </c>
    </row>
    <row r="5067" spans="1:14" x14ac:dyDescent="0.3">
      <c r="A5067" s="1" t="s">
        <v>8535</v>
      </c>
      <c r="B5067" s="2">
        <v>45346.870520833334</v>
      </c>
      <c r="C5067" s="1" t="s">
        <v>3414</v>
      </c>
      <c r="D5067" s="1" t="s">
        <v>631</v>
      </c>
      <c r="E5067" s="1" t="s">
        <v>3464</v>
      </c>
      <c r="F5067" s="1" t="s">
        <v>3462</v>
      </c>
      <c r="G5067" s="1">
        <v>1697.28</v>
      </c>
      <c r="H5067" s="1">
        <v>2</v>
      </c>
      <c r="I5067" s="1">
        <f>Sales[[#This Row],[Selling Price]]*H5067</f>
        <v>3394.56</v>
      </c>
      <c r="J5067" s="1">
        <f>VLOOKUP(Sales[[#This Row],[Product ID]],Products[],4,0)</f>
        <v>859.01</v>
      </c>
      <c r="K5067" s="1">
        <f>Sales[[#This Row],[Total Sales]]-Sales[[#This Row],[Cost price]]</f>
        <v>2535.5500000000002</v>
      </c>
      <c r="L5067" s="1" t="str">
        <f>TEXT(Sales[[#This Row],[Date and Time]],"dddd")</f>
        <v>Saturday</v>
      </c>
      <c r="M5067" s="1" t="str">
        <f>TEXT(Sales[[#This Row],[Date and Time]],"mm")</f>
        <v>02</v>
      </c>
      <c r="N5067" s="10" t="str">
        <f>TEXT(Sales[[#This Row],[Date and Time]],"mmmm")</f>
        <v>February</v>
      </c>
    </row>
    <row r="5068" spans="1:14" x14ac:dyDescent="0.3">
      <c r="A5068" s="1" t="s">
        <v>8536</v>
      </c>
      <c r="B5068" s="2">
        <v>45610.876689814817</v>
      </c>
      <c r="C5068" s="1" t="s">
        <v>3449</v>
      </c>
      <c r="D5068" s="1" t="s">
        <v>1611</v>
      </c>
      <c r="E5068" s="1" t="s">
        <v>3471</v>
      </c>
      <c r="F5068" s="1" t="s">
        <v>3462</v>
      </c>
      <c r="G5068" s="1">
        <v>1574.93</v>
      </c>
      <c r="H5068" s="1">
        <v>6</v>
      </c>
      <c r="I5068" s="1">
        <f>Sales[[#This Row],[Selling Price]]*H5068</f>
        <v>9449.58</v>
      </c>
      <c r="J5068" s="1">
        <f>VLOOKUP(Sales[[#This Row],[Product ID]],Products[],4,0)</f>
        <v>487.84</v>
      </c>
      <c r="K5068" s="1">
        <f>Sales[[#This Row],[Total Sales]]-Sales[[#This Row],[Cost price]]</f>
        <v>8961.74</v>
      </c>
      <c r="L5068" s="1" t="str">
        <f>TEXT(Sales[[#This Row],[Date and Time]],"dddd")</f>
        <v>Thursday</v>
      </c>
      <c r="M5068" s="1" t="str">
        <f>TEXT(Sales[[#This Row],[Date and Time]],"mm")</f>
        <v>11</v>
      </c>
      <c r="N5068" s="10" t="str">
        <f>TEXT(Sales[[#This Row],[Date and Time]],"mmmm")</f>
        <v>November</v>
      </c>
    </row>
    <row r="5069" spans="1:14" x14ac:dyDescent="0.3">
      <c r="A5069" s="1" t="s">
        <v>8537</v>
      </c>
      <c r="B5069" s="2">
        <v>45569.176238425927</v>
      </c>
      <c r="C5069" s="1" t="s">
        <v>3355</v>
      </c>
      <c r="D5069" s="1" t="s">
        <v>1989</v>
      </c>
      <c r="E5069" s="1" t="s">
        <v>3471</v>
      </c>
      <c r="F5069" s="1" t="s">
        <v>3467</v>
      </c>
      <c r="G5069" s="1">
        <v>605.89</v>
      </c>
      <c r="H5069" s="1">
        <v>6</v>
      </c>
      <c r="I5069" s="1">
        <f>Sales[[#This Row],[Selling Price]]*H5069</f>
        <v>3635.34</v>
      </c>
      <c r="J5069" s="1">
        <f>VLOOKUP(Sales[[#This Row],[Product ID]],Products[],4,0)</f>
        <v>889.08</v>
      </c>
      <c r="K5069" s="1">
        <f>Sales[[#This Row],[Total Sales]]-Sales[[#This Row],[Cost price]]</f>
        <v>2746.26</v>
      </c>
      <c r="L5069" s="1" t="str">
        <f>TEXT(Sales[[#This Row],[Date and Time]],"dddd")</f>
        <v>Friday</v>
      </c>
      <c r="M5069" s="1" t="str">
        <f>TEXT(Sales[[#This Row],[Date and Time]],"mm")</f>
        <v>10</v>
      </c>
      <c r="N5069" s="10" t="str">
        <f>TEXT(Sales[[#This Row],[Date and Time]],"mmmm")</f>
        <v>October</v>
      </c>
    </row>
    <row r="5070" spans="1:14" x14ac:dyDescent="0.3">
      <c r="A5070" s="1" t="s">
        <v>8538</v>
      </c>
      <c r="B5070" s="2">
        <v>45467.69935185185</v>
      </c>
      <c r="C5070" s="1" t="s">
        <v>3439</v>
      </c>
      <c r="D5070" s="1" t="s">
        <v>7</v>
      </c>
      <c r="E5070" s="1" t="s">
        <v>3461</v>
      </c>
      <c r="F5070" s="1" t="s">
        <v>3462</v>
      </c>
      <c r="G5070" s="1">
        <v>1238.1199999999999</v>
      </c>
      <c r="H5070" s="1">
        <v>8</v>
      </c>
      <c r="I5070" s="1">
        <f>Sales[[#This Row],[Selling Price]]*H5070</f>
        <v>9904.9599999999991</v>
      </c>
      <c r="J5070" s="1">
        <f>VLOOKUP(Sales[[#This Row],[Product ID]],Products[],4,0)</f>
        <v>945.84</v>
      </c>
      <c r="K5070" s="1">
        <f>Sales[[#This Row],[Total Sales]]-Sales[[#This Row],[Cost price]]</f>
        <v>8959.119999999999</v>
      </c>
      <c r="L5070" s="1" t="str">
        <f>TEXT(Sales[[#This Row],[Date and Time]],"dddd")</f>
        <v>Monday</v>
      </c>
      <c r="M5070" s="1" t="str">
        <f>TEXT(Sales[[#This Row],[Date and Time]],"mm")</f>
        <v>06</v>
      </c>
      <c r="N5070" s="10" t="str">
        <f>TEXT(Sales[[#This Row],[Date and Time]],"mmmm")</f>
        <v>June</v>
      </c>
    </row>
    <row r="5071" spans="1:14" x14ac:dyDescent="0.3">
      <c r="A5071" s="1" t="s">
        <v>8539</v>
      </c>
      <c r="B5071" s="2">
        <v>45357.286435185182</v>
      </c>
      <c r="C5071" s="1" t="s">
        <v>3214</v>
      </c>
      <c r="D5071" s="1" t="s">
        <v>2934</v>
      </c>
      <c r="E5071" s="1" t="s">
        <v>3471</v>
      </c>
      <c r="F5071" s="1" t="s">
        <v>3467</v>
      </c>
      <c r="G5071" s="1">
        <v>1017.38</v>
      </c>
      <c r="H5071" s="1">
        <v>10</v>
      </c>
      <c r="I5071" s="1">
        <f>Sales[[#This Row],[Selling Price]]*H5071</f>
        <v>10173.799999999999</v>
      </c>
      <c r="J5071" s="1">
        <f>VLOOKUP(Sales[[#This Row],[Product ID]],Products[],4,0)</f>
        <v>435.29</v>
      </c>
      <c r="K5071" s="1">
        <f>Sales[[#This Row],[Total Sales]]-Sales[[#This Row],[Cost price]]</f>
        <v>9738.5099999999984</v>
      </c>
      <c r="L5071" s="1" t="str">
        <f>TEXT(Sales[[#This Row],[Date and Time]],"dddd")</f>
        <v>Wednesday</v>
      </c>
      <c r="M5071" s="1" t="str">
        <f>TEXT(Sales[[#This Row],[Date and Time]],"mm")</f>
        <v>03</v>
      </c>
      <c r="N5071" s="10" t="str">
        <f>TEXT(Sales[[#This Row],[Date and Time]],"mmmm")</f>
        <v>March</v>
      </c>
    </row>
    <row r="5072" spans="1:14" x14ac:dyDescent="0.3">
      <c r="A5072" s="1" t="s">
        <v>8540</v>
      </c>
      <c r="B5072" s="2">
        <v>45362.968761574077</v>
      </c>
      <c r="C5072" s="1" t="s">
        <v>3406</v>
      </c>
      <c r="D5072" s="1" t="s">
        <v>586</v>
      </c>
      <c r="E5072" s="1" t="s">
        <v>3466</v>
      </c>
      <c r="F5072" s="1" t="s">
        <v>3472</v>
      </c>
      <c r="G5072" s="1">
        <v>166.55</v>
      </c>
      <c r="H5072" s="1">
        <v>7</v>
      </c>
      <c r="I5072" s="1">
        <f>Sales[[#This Row],[Selling Price]]*H5072</f>
        <v>1165.8500000000001</v>
      </c>
      <c r="J5072" s="1">
        <f>VLOOKUP(Sales[[#This Row],[Product ID]],Products[],4,0)</f>
        <v>585.16999999999996</v>
      </c>
      <c r="K5072" s="1">
        <f>Sales[[#This Row],[Total Sales]]-Sales[[#This Row],[Cost price]]</f>
        <v>580.68000000000018</v>
      </c>
      <c r="L5072" s="1" t="str">
        <f>TEXT(Sales[[#This Row],[Date and Time]],"dddd")</f>
        <v>Monday</v>
      </c>
      <c r="M5072" s="1" t="str">
        <f>TEXT(Sales[[#This Row],[Date and Time]],"mm")</f>
        <v>03</v>
      </c>
      <c r="N5072" s="10" t="str">
        <f>TEXT(Sales[[#This Row],[Date and Time]],"mmmm")</f>
        <v>March</v>
      </c>
    </row>
    <row r="5073" spans="1:14" x14ac:dyDescent="0.3">
      <c r="A5073" s="1" t="s">
        <v>8541</v>
      </c>
      <c r="B5073" s="2">
        <v>45419.609918981485</v>
      </c>
      <c r="C5073" s="1" t="s">
        <v>3415</v>
      </c>
      <c r="D5073" s="1" t="s">
        <v>2098</v>
      </c>
      <c r="E5073" s="1" t="s">
        <v>3479</v>
      </c>
      <c r="F5073" s="1" t="s">
        <v>3469</v>
      </c>
      <c r="G5073" s="1">
        <v>1339.98</v>
      </c>
      <c r="H5073" s="1">
        <v>3</v>
      </c>
      <c r="I5073" s="1">
        <f>Sales[[#This Row],[Selling Price]]*H5073</f>
        <v>4019.94</v>
      </c>
      <c r="J5073" s="1">
        <f>VLOOKUP(Sales[[#This Row],[Product ID]],Products[],4,0)</f>
        <v>109.48</v>
      </c>
      <c r="K5073" s="1">
        <f>Sales[[#This Row],[Total Sales]]-Sales[[#This Row],[Cost price]]</f>
        <v>3910.46</v>
      </c>
      <c r="L5073" s="1" t="str">
        <f>TEXT(Sales[[#This Row],[Date and Time]],"dddd")</f>
        <v>Tuesday</v>
      </c>
      <c r="M5073" s="1" t="str">
        <f>TEXT(Sales[[#This Row],[Date and Time]],"mm")</f>
        <v>05</v>
      </c>
      <c r="N5073" s="10" t="str">
        <f>TEXT(Sales[[#This Row],[Date and Time]],"mmmm")</f>
        <v>May</v>
      </c>
    </row>
    <row r="5074" spans="1:14" x14ac:dyDescent="0.3">
      <c r="A5074" s="1" t="s">
        <v>8542</v>
      </c>
      <c r="B5074" s="2">
        <v>45423.158506944441</v>
      </c>
      <c r="C5074" s="1" t="s">
        <v>3245</v>
      </c>
      <c r="D5074" s="1" t="s">
        <v>1380</v>
      </c>
      <c r="E5074" s="1" t="s">
        <v>3479</v>
      </c>
      <c r="F5074" s="1" t="s">
        <v>3472</v>
      </c>
      <c r="G5074" s="1">
        <v>217.03</v>
      </c>
      <c r="H5074" s="1">
        <v>7</v>
      </c>
      <c r="I5074" s="1">
        <f>Sales[[#This Row],[Selling Price]]*H5074</f>
        <v>1519.21</v>
      </c>
      <c r="J5074" s="1">
        <f>VLOOKUP(Sales[[#This Row],[Product ID]],Products[],4,0)</f>
        <v>188.4</v>
      </c>
      <c r="K5074" s="1">
        <f>Sales[[#This Row],[Total Sales]]-Sales[[#This Row],[Cost price]]</f>
        <v>1330.81</v>
      </c>
      <c r="L5074" s="1" t="str">
        <f>TEXT(Sales[[#This Row],[Date and Time]],"dddd")</f>
        <v>Saturday</v>
      </c>
      <c r="M5074" s="1" t="str">
        <f>TEXT(Sales[[#This Row],[Date and Time]],"mm")</f>
        <v>05</v>
      </c>
      <c r="N5074" s="10" t="str">
        <f>TEXT(Sales[[#This Row],[Date and Time]],"mmmm")</f>
        <v>May</v>
      </c>
    </row>
    <row r="5075" spans="1:14" x14ac:dyDescent="0.3">
      <c r="A5075" s="1" t="s">
        <v>8543</v>
      </c>
      <c r="B5075" s="2">
        <v>45481.85365740741</v>
      </c>
      <c r="C5075" s="1" t="s">
        <v>3298</v>
      </c>
      <c r="D5075" s="1" t="s">
        <v>1340</v>
      </c>
      <c r="E5075" s="1" t="s">
        <v>3471</v>
      </c>
      <c r="F5075" s="1" t="s">
        <v>3462</v>
      </c>
      <c r="G5075" s="1">
        <v>113.88</v>
      </c>
      <c r="H5075" s="1">
        <v>9</v>
      </c>
      <c r="I5075" s="1">
        <f>Sales[[#This Row],[Selling Price]]*H5075</f>
        <v>1024.92</v>
      </c>
      <c r="J5075" s="1">
        <f>VLOOKUP(Sales[[#This Row],[Product ID]],Products[],4,0)</f>
        <v>965.14</v>
      </c>
      <c r="K5075" s="1">
        <f>Sales[[#This Row],[Total Sales]]-Sales[[#This Row],[Cost price]]</f>
        <v>59.780000000000086</v>
      </c>
      <c r="L5075" s="1" t="str">
        <f>TEXT(Sales[[#This Row],[Date and Time]],"dddd")</f>
        <v>Monday</v>
      </c>
      <c r="M5075" s="1" t="str">
        <f>TEXT(Sales[[#This Row],[Date and Time]],"mm")</f>
        <v>07</v>
      </c>
      <c r="N5075" s="10" t="str">
        <f>TEXT(Sales[[#This Row],[Date and Time]],"mmmm")</f>
        <v>July</v>
      </c>
    </row>
    <row r="5076" spans="1:14" x14ac:dyDescent="0.3">
      <c r="A5076" s="1" t="s">
        <v>8544</v>
      </c>
      <c r="B5076" s="2">
        <v>45336.338310185187</v>
      </c>
      <c r="C5076" s="1" t="s">
        <v>3257</v>
      </c>
      <c r="D5076" s="1" t="s">
        <v>2580</v>
      </c>
      <c r="E5076" s="1" t="s">
        <v>3461</v>
      </c>
      <c r="F5076" s="1" t="s">
        <v>3469</v>
      </c>
      <c r="G5076" s="1">
        <v>1512.98</v>
      </c>
      <c r="H5076" s="1">
        <v>10</v>
      </c>
      <c r="I5076" s="1">
        <f>Sales[[#This Row],[Selling Price]]*H5076</f>
        <v>15129.8</v>
      </c>
      <c r="J5076" s="1">
        <f>VLOOKUP(Sales[[#This Row],[Product ID]],Products[],4,0)</f>
        <v>288.51</v>
      </c>
      <c r="K5076" s="1">
        <f>Sales[[#This Row],[Total Sales]]-Sales[[#This Row],[Cost price]]</f>
        <v>14841.289999999999</v>
      </c>
      <c r="L5076" s="1" t="str">
        <f>TEXT(Sales[[#This Row],[Date and Time]],"dddd")</f>
        <v>Wednesday</v>
      </c>
      <c r="M5076" s="1" t="str">
        <f>TEXT(Sales[[#This Row],[Date and Time]],"mm")</f>
        <v>02</v>
      </c>
      <c r="N5076" s="10" t="str">
        <f>TEXT(Sales[[#This Row],[Date and Time]],"mmmm")</f>
        <v>February</v>
      </c>
    </row>
    <row r="5077" spans="1:14" x14ac:dyDescent="0.3">
      <c r="A5077" s="1" t="s">
        <v>8545</v>
      </c>
      <c r="B5077" s="2">
        <v>45452.573587962965</v>
      </c>
      <c r="C5077" s="1" t="s">
        <v>3301</v>
      </c>
      <c r="D5077" s="1" t="s">
        <v>689</v>
      </c>
      <c r="E5077" s="1" t="s">
        <v>3471</v>
      </c>
      <c r="F5077" s="1" t="s">
        <v>3476</v>
      </c>
      <c r="G5077" s="1">
        <v>1455.31</v>
      </c>
      <c r="H5077" s="1">
        <v>5</v>
      </c>
      <c r="I5077" s="1">
        <f>Sales[[#This Row],[Selling Price]]*H5077</f>
        <v>7276.5499999999993</v>
      </c>
      <c r="J5077" s="1">
        <f>VLOOKUP(Sales[[#This Row],[Product ID]],Products[],4,0)</f>
        <v>502.29</v>
      </c>
      <c r="K5077" s="1">
        <f>Sales[[#This Row],[Total Sales]]-Sales[[#This Row],[Cost price]]</f>
        <v>6774.2599999999993</v>
      </c>
      <c r="L5077" s="1" t="str">
        <f>TEXT(Sales[[#This Row],[Date and Time]],"dddd")</f>
        <v>Sunday</v>
      </c>
      <c r="M5077" s="1" t="str">
        <f>TEXT(Sales[[#This Row],[Date and Time]],"mm")</f>
        <v>06</v>
      </c>
      <c r="N5077" s="10" t="str">
        <f>TEXT(Sales[[#This Row],[Date and Time]],"mmmm")</f>
        <v>June</v>
      </c>
    </row>
    <row r="5078" spans="1:14" x14ac:dyDescent="0.3">
      <c r="A5078" s="1" t="s">
        <v>8546</v>
      </c>
      <c r="B5078" s="2">
        <v>45365.590821759259</v>
      </c>
      <c r="C5078" s="1" t="s">
        <v>3261</v>
      </c>
      <c r="D5078" s="1" t="s">
        <v>973</v>
      </c>
      <c r="E5078" s="1" t="s">
        <v>3466</v>
      </c>
      <c r="F5078" s="1" t="s">
        <v>3472</v>
      </c>
      <c r="G5078" s="1">
        <v>1910.39</v>
      </c>
      <c r="H5078" s="1">
        <v>5</v>
      </c>
      <c r="I5078" s="1">
        <f>Sales[[#This Row],[Selling Price]]*H5078</f>
        <v>9551.9500000000007</v>
      </c>
      <c r="J5078" s="1">
        <f>VLOOKUP(Sales[[#This Row],[Product ID]],Products[],4,0)</f>
        <v>950.81</v>
      </c>
      <c r="K5078" s="1">
        <f>Sales[[#This Row],[Total Sales]]-Sales[[#This Row],[Cost price]]</f>
        <v>8601.1400000000012</v>
      </c>
      <c r="L5078" s="1" t="str">
        <f>TEXT(Sales[[#This Row],[Date and Time]],"dddd")</f>
        <v>Thursday</v>
      </c>
      <c r="M5078" s="1" t="str">
        <f>TEXT(Sales[[#This Row],[Date and Time]],"mm")</f>
        <v>03</v>
      </c>
      <c r="N5078" s="10" t="str">
        <f>TEXT(Sales[[#This Row],[Date and Time]],"mmmm")</f>
        <v>March</v>
      </c>
    </row>
    <row r="5079" spans="1:14" x14ac:dyDescent="0.3">
      <c r="A5079" s="1" t="s">
        <v>8547</v>
      </c>
      <c r="B5079" s="2">
        <v>45548.361203703702</v>
      </c>
      <c r="C5079" s="1" t="s">
        <v>3301</v>
      </c>
      <c r="D5079" s="1" t="s">
        <v>1497</v>
      </c>
      <c r="E5079" s="1" t="s">
        <v>3464</v>
      </c>
      <c r="F5079" s="1" t="s">
        <v>3469</v>
      </c>
      <c r="G5079" s="1">
        <v>809.81</v>
      </c>
      <c r="H5079" s="1">
        <v>9</v>
      </c>
      <c r="I5079" s="1">
        <f>Sales[[#This Row],[Selling Price]]*H5079</f>
        <v>7288.2899999999991</v>
      </c>
      <c r="J5079" s="1">
        <f>VLOOKUP(Sales[[#This Row],[Product ID]],Products[],4,0)</f>
        <v>502.29</v>
      </c>
      <c r="K5079" s="1">
        <f>Sales[[#This Row],[Total Sales]]-Sales[[#This Row],[Cost price]]</f>
        <v>6785.9999999999991</v>
      </c>
      <c r="L5079" s="1" t="str">
        <f>TEXT(Sales[[#This Row],[Date and Time]],"dddd")</f>
        <v>Friday</v>
      </c>
      <c r="M5079" s="1" t="str">
        <f>TEXT(Sales[[#This Row],[Date and Time]],"mm")</f>
        <v>09</v>
      </c>
      <c r="N5079" s="10" t="str">
        <f>TEXT(Sales[[#This Row],[Date and Time]],"mmmm")</f>
        <v>September</v>
      </c>
    </row>
    <row r="5080" spans="1:14" x14ac:dyDescent="0.3">
      <c r="A5080" s="1" t="s">
        <v>8548</v>
      </c>
      <c r="B5080" s="2">
        <v>45301.231805555559</v>
      </c>
      <c r="C5080" s="1" t="s">
        <v>3294</v>
      </c>
      <c r="D5080" s="1" t="s">
        <v>889</v>
      </c>
      <c r="E5080" s="1" t="s">
        <v>3471</v>
      </c>
      <c r="F5080" s="1" t="s">
        <v>3467</v>
      </c>
      <c r="G5080" s="1">
        <v>463.12</v>
      </c>
      <c r="H5080" s="1">
        <v>7</v>
      </c>
      <c r="I5080" s="1">
        <f>Sales[[#This Row],[Selling Price]]*H5080</f>
        <v>3241.84</v>
      </c>
      <c r="J5080" s="1">
        <f>VLOOKUP(Sales[[#This Row],[Product ID]],Products[],4,0)</f>
        <v>609.70000000000005</v>
      </c>
      <c r="K5080" s="1">
        <f>Sales[[#This Row],[Total Sales]]-Sales[[#This Row],[Cost price]]</f>
        <v>2632.1400000000003</v>
      </c>
      <c r="L5080" s="1" t="str">
        <f>TEXT(Sales[[#This Row],[Date and Time]],"dddd")</f>
        <v>Wednesday</v>
      </c>
      <c r="M5080" s="1" t="str">
        <f>TEXT(Sales[[#This Row],[Date and Time]],"mm")</f>
        <v>01</v>
      </c>
      <c r="N5080" s="10" t="str">
        <f>TEXT(Sales[[#This Row],[Date and Time]],"mmmm")</f>
        <v>January</v>
      </c>
    </row>
    <row r="5081" spans="1:14" x14ac:dyDescent="0.3">
      <c r="A5081" s="1" t="s">
        <v>8549</v>
      </c>
      <c r="B5081" s="2">
        <v>45340.931759259256</v>
      </c>
      <c r="C5081" s="1" t="s">
        <v>3366</v>
      </c>
      <c r="D5081" s="1" t="s">
        <v>744</v>
      </c>
      <c r="E5081" s="1" t="s">
        <v>3466</v>
      </c>
      <c r="F5081" s="1" t="s">
        <v>3472</v>
      </c>
      <c r="G5081" s="1">
        <v>1744.82</v>
      </c>
      <c r="H5081" s="1">
        <v>10</v>
      </c>
      <c r="I5081" s="1">
        <f>Sales[[#This Row],[Selling Price]]*H5081</f>
        <v>17448.2</v>
      </c>
      <c r="J5081" s="1">
        <f>VLOOKUP(Sales[[#This Row],[Product ID]],Products[],4,0)</f>
        <v>669.31</v>
      </c>
      <c r="K5081" s="1">
        <f>Sales[[#This Row],[Total Sales]]-Sales[[#This Row],[Cost price]]</f>
        <v>16778.89</v>
      </c>
      <c r="L5081" s="1" t="str">
        <f>TEXT(Sales[[#This Row],[Date and Time]],"dddd")</f>
        <v>Sunday</v>
      </c>
      <c r="M5081" s="1" t="str">
        <f>TEXT(Sales[[#This Row],[Date and Time]],"mm")</f>
        <v>02</v>
      </c>
      <c r="N5081" s="10" t="str">
        <f>TEXT(Sales[[#This Row],[Date and Time]],"mmmm")</f>
        <v>February</v>
      </c>
    </row>
    <row r="5082" spans="1:14" x14ac:dyDescent="0.3">
      <c r="A5082" s="1" t="s">
        <v>8550</v>
      </c>
      <c r="B5082" s="2">
        <v>45567.444363425922</v>
      </c>
      <c r="C5082" s="1" t="s">
        <v>3361</v>
      </c>
      <c r="D5082" s="1" t="s">
        <v>1295</v>
      </c>
      <c r="E5082" s="1" t="s">
        <v>3464</v>
      </c>
      <c r="F5082" s="1" t="s">
        <v>3462</v>
      </c>
      <c r="G5082" s="1">
        <v>586.51</v>
      </c>
      <c r="H5082" s="1">
        <v>1</v>
      </c>
      <c r="I5082" s="1">
        <f>Sales[[#This Row],[Selling Price]]*H5082</f>
        <v>586.51</v>
      </c>
      <c r="J5082" s="1">
        <f>VLOOKUP(Sales[[#This Row],[Product ID]],Products[],4,0)</f>
        <v>188.08</v>
      </c>
      <c r="K5082" s="1">
        <f>Sales[[#This Row],[Total Sales]]-Sales[[#This Row],[Cost price]]</f>
        <v>398.42999999999995</v>
      </c>
      <c r="L5082" s="1" t="str">
        <f>TEXT(Sales[[#This Row],[Date and Time]],"dddd")</f>
        <v>Wednesday</v>
      </c>
      <c r="M5082" s="1" t="str">
        <f>TEXT(Sales[[#This Row],[Date and Time]],"mm")</f>
        <v>10</v>
      </c>
      <c r="N5082" s="10" t="str">
        <f>TEXT(Sales[[#This Row],[Date and Time]],"mmmm")</f>
        <v>October</v>
      </c>
    </row>
    <row r="5083" spans="1:14" x14ac:dyDescent="0.3">
      <c r="A5083" s="1" t="s">
        <v>8551</v>
      </c>
      <c r="B5083" s="2">
        <v>45364.124120370368</v>
      </c>
      <c r="C5083" s="1" t="s">
        <v>3223</v>
      </c>
      <c r="D5083" s="1" t="s">
        <v>830</v>
      </c>
      <c r="E5083" s="1" t="s">
        <v>3479</v>
      </c>
      <c r="F5083" s="1" t="s">
        <v>3462</v>
      </c>
      <c r="G5083" s="1">
        <v>1463.73</v>
      </c>
      <c r="H5083" s="1">
        <v>2</v>
      </c>
      <c r="I5083" s="1">
        <f>Sales[[#This Row],[Selling Price]]*H5083</f>
        <v>2927.46</v>
      </c>
      <c r="J5083" s="1">
        <f>VLOOKUP(Sales[[#This Row],[Product ID]],Products[],4,0)</f>
        <v>454.08</v>
      </c>
      <c r="K5083" s="1">
        <f>Sales[[#This Row],[Total Sales]]-Sales[[#This Row],[Cost price]]</f>
        <v>2473.38</v>
      </c>
      <c r="L5083" s="1" t="str">
        <f>TEXT(Sales[[#This Row],[Date and Time]],"dddd")</f>
        <v>Wednesday</v>
      </c>
      <c r="M5083" s="1" t="str">
        <f>TEXT(Sales[[#This Row],[Date and Time]],"mm")</f>
        <v>03</v>
      </c>
      <c r="N5083" s="10" t="str">
        <f>TEXT(Sales[[#This Row],[Date and Time]],"mmmm")</f>
        <v>March</v>
      </c>
    </row>
    <row r="5084" spans="1:14" x14ac:dyDescent="0.3">
      <c r="A5084" s="1" t="s">
        <v>8552</v>
      </c>
      <c r="B5084" s="2">
        <v>45303.62709490741</v>
      </c>
      <c r="C5084" s="1" t="s">
        <v>3422</v>
      </c>
      <c r="D5084" s="1" t="s">
        <v>2822</v>
      </c>
      <c r="E5084" s="1" t="s">
        <v>3479</v>
      </c>
      <c r="F5084" s="1" t="s">
        <v>3469</v>
      </c>
      <c r="G5084" s="1">
        <v>1857.49</v>
      </c>
      <c r="H5084" s="1">
        <v>5</v>
      </c>
      <c r="I5084" s="1">
        <f>Sales[[#This Row],[Selling Price]]*H5084</f>
        <v>9287.4500000000007</v>
      </c>
      <c r="J5084" s="1">
        <f>VLOOKUP(Sales[[#This Row],[Product ID]],Products[],4,0)</f>
        <v>772.45</v>
      </c>
      <c r="K5084" s="1">
        <f>Sales[[#This Row],[Total Sales]]-Sales[[#This Row],[Cost price]]</f>
        <v>8515</v>
      </c>
      <c r="L5084" s="1" t="str">
        <f>TEXT(Sales[[#This Row],[Date and Time]],"dddd")</f>
        <v>Friday</v>
      </c>
      <c r="M5084" s="1" t="str">
        <f>TEXT(Sales[[#This Row],[Date and Time]],"mm")</f>
        <v>01</v>
      </c>
      <c r="N5084" s="10" t="str">
        <f>TEXT(Sales[[#This Row],[Date and Time]],"mmmm")</f>
        <v>January</v>
      </c>
    </row>
    <row r="5085" spans="1:14" x14ac:dyDescent="0.3">
      <c r="A5085" s="1" t="s">
        <v>8553</v>
      </c>
      <c r="B5085" s="2">
        <v>45387.295555555553</v>
      </c>
      <c r="C5085" s="1" t="s">
        <v>3246</v>
      </c>
      <c r="D5085" s="1" t="s">
        <v>2632</v>
      </c>
      <c r="E5085" s="1" t="s">
        <v>3466</v>
      </c>
      <c r="F5085" s="1" t="s">
        <v>3469</v>
      </c>
      <c r="G5085" s="1">
        <v>86.38</v>
      </c>
      <c r="H5085" s="1">
        <v>3</v>
      </c>
      <c r="I5085" s="1">
        <f>Sales[[#This Row],[Selling Price]]*H5085</f>
        <v>259.14</v>
      </c>
      <c r="J5085" s="1">
        <f>VLOOKUP(Sales[[#This Row],[Product ID]],Products[],4,0)</f>
        <v>623.39</v>
      </c>
      <c r="K5085" s="1">
        <f>Sales[[#This Row],[Total Sales]]-Sales[[#This Row],[Cost price]]</f>
        <v>-364.25</v>
      </c>
      <c r="L5085" s="1" t="str">
        <f>TEXT(Sales[[#This Row],[Date and Time]],"dddd")</f>
        <v>Friday</v>
      </c>
      <c r="M5085" s="1" t="str">
        <f>TEXT(Sales[[#This Row],[Date and Time]],"mm")</f>
        <v>04</v>
      </c>
      <c r="N5085" s="10" t="str">
        <f>TEXT(Sales[[#This Row],[Date and Time]],"mmmm")</f>
        <v>April</v>
      </c>
    </row>
    <row r="5086" spans="1:14" x14ac:dyDescent="0.3">
      <c r="A5086" s="1" t="s">
        <v>8554</v>
      </c>
      <c r="B5086" s="2">
        <v>45325.623379629629</v>
      </c>
      <c r="C5086" s="1" t="s">
        <v>3335</v>
      </c>
      <c r="D5086" s="1" t="s">
        <v>168</v>
      </c>
      <c r="E5086" s="1" t="s">
        <v>3461</v>
      </c>
      <c r="F5086" s="1" t="s">
        <v>3476</v>
      </c>
      <c r="G5086" s="1">
        <v>578.32000000000005</v>
      </c>
      <c r="H5086" s="1">
        <v>2</v>
      </c>
      <c r="I5086" s="1">
        <f>Sales[[#This Row],[Selling Price]]*H5086</f>
        <v>1156.6400000000001</v>
      </c>
      <c r="J5086" s="1">
        <f>VLOOKUP(Sales[[#This Row],[Product ID]],Products[],4,0)</f>
        <v>303.60000000000002</v>
      </c>
      <c r="K5086" s="1">
        <f>Sales[[#This Row],[Total Sales]]-Sales[[#This Row],[Cost price]]</f>
        <v>853.04000000000008</v>
      </c>
      <c r="L5086" s="1" t="str">
        <f>TEXT(Sales[[#This Row],[Date and Time]],"dddd")</f>
        <v>Saturday</v>
      </c>
      <c r="M5086" s="1" t="str">
        <f>TEXT(Sales[[#This Row],[Date and Time]],"mm")</f>
        <v>02</v>
      </c>
      <c r="N5086" s="10" t="str">
        <f>TEXT(Sales[[#This Row],[Date and Time]],"mmmm")</f>
        <v>February</v>
      </c>
    </row>
    <row r="5087" spans="1:14" x14ac:dyDescent="0.3">
      <c r="A5087" s="1" t="s">
        <v>8555</v>
      </c>
      <c r="B5087" s="2">
        <v>45551.393969907411</v>
      </c>
      <c r="C5087" s="1" t="s">
        <v>3418</v>
      </c>
      <c r="D5087" s="1" t="s">
        <v>2052</v>
      </c>
      <c r="E5087" s="1" t="s">
        <v>3461</v>
      </c>
      <c r="F5087" s="1" t="s">
        <v>3462</v>
      </c>
      <c r="G5087" s="1">
        <v>1557.18</v>
      </c>
      <c r="H5087" s="1">
        <v>6</v>
      </c>
      <c r="I5087" s="1">
        <f>Sales[[#This Row],[Selling Price]]*H5087</f>
        <v>9343.08</v>
      </c>
      <c r="J5087" s="1">
        <f>VLOOKUP(Sales[[#This Row],[Product ID]],Products[],4,0)</f>
        <v>563.57000000000005</v>
      </c>
      <c r="K5087" s="1">
        <f>Sales[[#This Row],[Total Sales]]-Sales[[#This Row],[Cost price]]</f>
        <v>8779.51</v>
      </c>
      <c r="L5087" s="1" t="str">
        <f>TEXT(Sales[[#This Row],[Date and Time]],"dddd")</f>
        <v>Monday</v>
      </c>
      <c r="M5087" s="1" t="str">
        <f>TEXT(Sales[[#This Row],[Date and Time]],"mm")</f>
        <v>09</v>
      </c>
      <c r="N5087" s="10" t="str">
        <f>TEXT(Sales[[#This Row],[Date and Time]],"mmmm")</f>
        <v>September</v>
      </c>
    </row>
    <row r="5088" spans="1:14" x14ac:dyDescent="0.3">
      <c r="A5088" s="1" t="s">
        <v>8556</v>
      </c>
      <c r="B5088" s="2">
        <v>45433.848379629628</v>
      </c>
      <c r="C5088" s="1" t="s">
        <v>3356</v>
      </c>
      <c r="D5088" s="1" t="s">
        <v>1701</v>
      </c>
      <c r="E5088" s="1" t="s">
        <v>3464</v>
      </c>
      <c r="F5088" s="1" t="s">
        <v>3467</v>
      </c>
      <c r="G5088" s="1">
        <v>1806.74</v>
      </c>
      <c r="H5088" s="1">
        <v>8</v>
      </c>
      <c r="I5088" s="1">
        <f>Sales[[#This Row],[Selling Price]]*H5088</f>
        <v>14453.92</v>
      </c>
      <c r="J5088" s="1">
        <f>VLOOKUP(Sales[[#This Row],[Product ID]],Products[],4,0)</f>
        <v>310.20999999999998</v>
      </c>
      <c r="K5088" s="1">
        <f>Sales[[#This Row],[Total Sales]]-Sales[[#This Row],[Cost price]]</f>
        <v>14143.710000000001</v>
      </c>
      <c r="L5088" s="1" t="str">
        <f>TEXT(Sales[[#This Row],[Date and Time]],"dddd")</f>
        <v>Tuesday</v>
      </c>
      <c r="M5088" s="1" t="str">
        <f>TEXT(Sales[[#This Row],[Date and Time]],"mm")</f>
        <v>05</v>
      </c>
      <c r="N5088" s="10" t="str">
        <f>TEXT(Sales[[#This Row],[Date and Time]],"mmmm")</f>
        <v>May</v>
      </c>
    </row>
    <row r="5089" spans="1:14" x14ac:dyDescent="0.3">
      <c r="A5089" s="1" t="s">
        <v>8557</v>
      </c>
      <c r="B5089" s="2">
        <v>45345.770173611112</v>
      </c>
      <c r="C5089" s="1" t="s">
        <v>3329</v>
      </c>
      <c r="D5089" s="1" t="s">
        <v>1563</v>
      </c>
      <c r="E5089" s="1" t="s">
        <v>3471</v>
      </c>
      <c r="F5089" s="1" t="s">
        <v>3462</v>
      </c>
      <c r="G5089" s="1">
        <v>1975.94</v>
      </c>
      <c r="H5089" s="1">
        <v>6</v>
      </c>
      <c r="I5089" s="1">
        <f>Sales[[#This Row],[Selling Price]]*H5089</f>
        <v>11855.64</v>
      </c>
      <c r="J5089" s="1">
        <f>VLOOKUP(Sales[[#This Row],[Product ID]],Products[],4,0)</f>
        <v>596.91999999999996</v>
      </c>
      <c r="K5089" s="1">
        <f>Sales[[#This Row],[Total Sales]]-Sales[[#This Row],[Cost price]]</f>
        <v>11258.72</v>
      </c>
      <c r="L5089" s="1" t="str">
        <f>TEXT(Sales[[#This Row],[Date and Time]],"dddd")</f>
        <v>Friday</v>
      </c>
      <c r="M5089" s="1" t="str">
        <f>TEXT(Sales[[#This Row],[Date and Time]],"mm")</f>
        <v>02</v>
      </c>
      <c r="N5089" s="10" t="str">
        <f>TEXT(Sales[[#This Row],[Date and Time]],"mmmm")</f>
        <v>February</v>
      </c>
    </row>
    <row r="5090" spans="1:14" x14ac:dyDescent="0.3">
      <c r="A5090" s="1" t="s">
        <v>8558</v>
      </c>
      <c r="B5090" s="2">
        <v>45386.631469907406</v>
      </c>
      <c r="C5090" s="1" t="s">
        <v>3404</v>
      </c>
      <c r="D5090" s="1" t="s">
        <v>2819</v>
      </c>
      <c r="E5090" s="1" t="s">
        <v>3479</v>
      </c>
      <c r="F5090" s="1" t="s">
        <v>3472</v>
      </c>
      <c r="G5090" s="1">
        <v>789.24</v>
      </c>
      <c r="H5090" s="1">
        <v>1</v>
      </c>
      <c r="I5090" s="1">
        <f>Sales[[#This Row],[Selling Price]]*H5090</f>
        <v>789.24</v>
      </c>
      <c r="J5090" s="1">
        <f>VLOOKUP(Sales[[#This Row],[Product ID]],Products[],4,0)</f>
        <v>47.47</v>
      </c>
      <c r="K5090" s="1">
        <f>Sales[[#This Row],[Total Sales]]-Sales[[#This Row],[Cost price]]</f>
        <v>741.77</v>
      </c>
      <c r="L5090" s="1" t="str">
        <f>TEXT(Sales[[#This Row],[Date and Time]],"dddd")</f>
        <v>Thursday</v>
      </c>
      <c r="M5090" s="1" t="str">
        <f>TEXT(Sales[[#This Row],[Date and Time]],"mm")</f>
        <v>04</v>
      </c>
      <c r="N5090" s="10" t="str">
        <f>TEXT(Sales[[#This Row],[Date and Time]],"mmmm")</f>
        <v>April</v>
      </c>
    </row>
    <row r="5091" spans="1:14" x14ac:dyDescent="0.3">
      <c r="A5091" s="1" t="s">
        <v>8559</v>
      </c>
      <c r="B5091" s="2">
        <v>45534.988634259258</v>
      </c>
      <c r="C5091" s="1" t="s">
        <v>3448</v>
      </c>
      <c r="D5091" s="1" t="s">
        <v>973</v>
      </c>
      <c r="E5091" s="1" t="s">
        <v>3461</v>
      </c>
      <c r="F5091" s="1" t="s">
        <v>3467</v>
      </c>
      <c r="G5091" s="1">
        <v>1012.74</v>
      </c>
      <c r="H5091" s="1">
        <v>4</v>
      </c>
      <c r="I5091" s="1">
        <f>Sales[[#This Row],[Selling Price]]*H5091</f>
        <v>4050.96</v>
      </c>
      <c r="J5091" s="1">
        <f>VLOOKUP(Sales[[#This Row],[Product ID]],Products[],4,0)</f>
        <v>955.51</v>
      </c>
      <c r="K5091" s="1">
        <f>Sales[[#This Row],[Total Sales]]-Sales[[#This Row],[Cost price]]</f>
        <v>3095.45</v>
      </c>
      <c r="L5091" s="1" t="str">
        <f>TEXT(Sales[[#This Row],[Date and Time]],"dddd")</f>
        <v>Friday</v>
      </c>
      <c r="M5091" s="1" t="str">
        <f>TEXT(Sales[[#This Row],[Date and Time]],"mm")</f>
        <v>08</v>
      </c>
      <c r="N5091" s="10" t="str">
        <f>TEXT(Sales[[#This Row],[Date and Time]],"mmmm")</f>
        <v>August</v>
      </c>
    </row>
    <row r="5092" spans="1:14" x14ac:dyDescent="0.3">
      <c r="A5092" s="1" t="s">
        <v>8560</v>
      </c>
      <c r="B5092" s="2">
        <v>45528.822534722225</v>
      </c>
      <c r="C5092" s="1" t="s">
        <v>3398</v>
      </c>
      <c r="D5092" s="1" t="s">
        <v>754</v>
      </c>
      <c r="E5092" s="1" t="s">
        <v>3466</v>
      </c>
      <c r="F5092" s="1" t="s">
        <v>3469</v>
      </c>
      <c r="G5092" s="1">
        <v>988.38</v>
      </c>
      <c r="H5092" s="1">
        <v>1</v>
      </c>
      <c r="I5092" s="1">
        <f>Sales[[#This Row],[Selling Price]]*H5092</f>
        <v>988.38</v>
      </c>
      <c r="J5092" s="1">
        <f>VLOOKUP(Sales[[#This Row],[Product ID]],Products[],4,0)</f>
        <v>789.58</v>
      </c>
      <c r="K5092" s="1">
        <f>Sales[[#This Row],[Total Sales]]-Sales[[#This Row],[Cost price]]</f>
        <v>198.79999999999995</v>
      </c>
      <c r="L5092" s="1" t="str">
        <f>TEXT(Sales[[#This Row],[Date and Time]],"dddd")</f>
        <v>Saturday</v>
      </c>
      <c r="M5092" s="1" t="str">
        <f>TEXT(Sales[[#This Row],[Date and Time]],"mm")</f>
        <v>08</v>
      </c>
      <c r="N5092" s="10" t="str">
        <f>TEXT(Sales[[#This Row],[Date and Time]],"mmmm")</f>
        <v>August</v>
      </c>
    </row>
    <row r="5093" spans="1:14" x14ac:dyDescent="0.3">
      <c r="A5093" s="1" t="s">
        <v>8561</v>
      </c>
      <c r="B5093" s="2">
        <v>45536.819444444445</v>
      </c>
      <c r="C5093" s="1" t="s">
        <v>3237</v>
      </c>
      <c r="D5093" s="1" t="s">
        <v>176</v>
      </c>
      <c r="E5093" s="1" t="s">
        <v>3479</v>
      </c>
      <c r="F5093" s="1" t="s">
        <v>3462</v>
      </c>
      <c r="G5093" s="1">
        <v>126.39</v>
      </c>
      <c r="H5093" s="1">
        <v>7</v>
      </c>
      <c r="I5093" s="1">
        <f>Sales[[#This Row],[Selling Price]]*H5093</f>
        <v>884.73</v>
      </c>
      <c r="J5093" s="1">
        <f>VLOOKUP(Sales[[#This Row],[Product ID]],Products[],4,0)</f>
        <v>481</v>
      </c>
      <c r="K5093" s="1">
        <f>Sales[[#This Row],[Total Sales]]-Sales[[#This Row],[Cost price]]</f>
        <v>403.73</v>
      </c>
      <c r="L5093" s="1" t="str">
        <f>TEXT(Sales[[#This Row],[Date and Time]],"dddd")</f>
        <v>Sunday</v>
      </c>
      <c r="M5093" s="1" t="str">
        <f>TEXT(Sales[[#This Row],[Date and Time]],"mm")</f>
        <v>09</v>
      </c>
      <c r="N5093" s="10" t="str">
        <f>TEXT(Sales[[#This Row],[Date and Time]],"mmmm")</f>
        <v>September</v>
      </c>
    </row>
    <row r="5094" spans="1:14" x14ac:dyDescent="0.3">
      <c r="A5094" s="1" t="s">
        <v>8562</v>
      </c>
      <c r="B5094" s="2">
        <v>45500.599629629629</v>
      </c>
      <c r="C5094" s="1" t="s">
        <v>3439</v>
      </c>
      <c r="D5094" s="1" t="s">
        <v>1680</v>
      </c>
      <c r="E5094" s="1" t="s">
        <v>3471</v>
      </c>
      <c r="F5094" s="1" t="s">
        <v>3467</v>
      </c>
      <c r="G5094" s="1">
        <v>1551.2</v>
      </c>
      <c r="H5094" s="1">
        <v>4</v>
      </c>
      <c r="I5094" s="1">
        <f>Sales[[#This Row],[Selling Price]]*H5094</f>
        <v>6204.8</v>
      </c>
      <c r="J5094" s="1">
        <f>VLOOKUP(Sales[[#This Row],[Product ID]],Products[],4,0)</f>
        <v>945.84</v>
      </c>
      <c r="K5094" s="1">
        <f>Sales[[#This Row],[Total Sales]]-Sales[[#This Row],[Cost price]]</f>
        <v>5258.96</v>
      </c>
      <c r="L5094" s="1" t="str">
        <f>TEXT(Sales[[#This Row],[Date and Time]],"dddd")</f>
        <v>Saturday</v>
      </c>
      <c r="M5094" s="1" t="str">
        <f>TEXT(Sales[[#This Row],[Date and Time]],"mm")</f>
        <v>07</v>
      </c>
      <c r="N5094" s="10" t="str">
        <f>TEXT(Sales[[#This Row],[Date and Time]],"mmmm")</f>
        <v>July</v>
      </c>
    </row>
    <row r="5095" spans="1:14" x14ac:dyDescent="0.3">
      <c r="A5095" s="1" t="s">
        <v>8563</v>
      </c>
      <c r="B5095" s="2">
        <v>45603.944108796299</v>
      </c>
      <c r="C5095" s="1" t="s">
        <v>3415</v>
      </c>
      <c r="D5095" s="1" t="s">
        <v>826</v>
      </c>
      <c r="E5095" s="1" t="s">
        <v>3461</v>
      </c>
      <c r="F5095" s="1" t="s">
        <v>3476</v>
      </c>
      <c r="G5095" s="1">
        <v>383.13</v>
      </c>
      <c r="H5095" s="1">
        <v>3</v>
      </c>
      <c r="I5095" s="1">
        <f>Sales[[#This Row],[Selling Price]]*H5095</f>
        <v>1149.3899999999999</v>
      </c>
      <c r="J5095" s="1">
        <f>VLOOKUP(Sales[[#This Row],[Product ID]],Products[],4,0)</f>
        <v>109.48</v>
      </c>
      <c r="K5095" s="1">
        <f>Sales[[#This Row],[Total Sales]]-Sales[[#This Row],[Cost price]]</f>
        <v>1039.9099999999999</v>
      </c>
      <c r="L5095" s="1" t="str">
        <f>TEXT(Sales[[#This Row],[Date and Time]],"dddd")</f>
        <v>Thursday</v>
      </c>
      <c r="M5095" s="1" t="str">
        <f>TEXT(Sales[[#This Row],[Date and Time]],"mm")</f>
        <v>11</v>
      </c>
      <c r="N5095" s="10" t="str">
        <f>TEXT(Sales[[#This Row],[Date and Time]],"mmmm")</f>
        <v>November</v>
      </c>
    </row>
    <row r="5096" spans="1:14" x14ac:dyDescent="0.3">
      <c r="A5096" s="1" t="s">
        <v>8564</v>
      </c>
      <c r="B5096" s="2">
        <v>45332.660277777781</v>
      </c>
      <c r="C5096" s="1" t="s">
        <v>3400</v>
      </c>
      <c r="D5096" s="1" t="s">
        <v>2025</v>
      </c>
      <c r="E5096" s="1" t="s">
        <v>3464</v>
      </c>
      <c r="F5096" s="1" t="s">
        <v>3462</v>
      </c>
      <c r="G5096" s="1">
        <v>1713.17</v>
      </c>
      <c r="H5096" s="1">
        <v>5</v>
      </c>
      <c r="I5096" s="1">
        <f>Sales[[#This Row],[Selling Price]]*H5096</f>
        <v>8565.85</v>
      </c>
      <c r="J5096" s="1">
        <f>VLOOKUP(Sales[[#This Row],[Product ID]],Products[],4,0)</f>
        <v>257.93</v>
      </c>
      <c r="K5096" s="1">
        <f>Sales[[#This Row],[Total Sales]]-Sales[[#This Row],[Cost price]]</f>
        <v>8307.92</v>
      </c>
      <c r="L5096" s="1" t="str">
        <f>TEXT(Sales[[#This Row],[Date and Time]],"dddd")</f>
        <v>Saturday</v>
      </c>
      <c r="M5096" s="1" t="str">
        <f>TEXT(Sales[[#This Row],[Date and Time]],"mm")</f>
        <v>02</v>
      </c>
      <c r="N5096" s="10" t="str">
        <f>TEXT(Sales[[#This Row],[Date and Time]],"mmmm")</f>
        <v>February</v>
      </c>
    </row>
    <row r="5097" spans="1:14" x14ac:dyDescent="0.3">
      <c r="A5097" s="1" t="s">
        <v>8565</v>
      </c>
      <c r="B5097" s="2">
        <v>45356.076793981483</v>
      </c>
      <c r="C5097" s="1" t="s">
        <v>3366</v>
      </c>
      <c r="D5097" s="1" t="s">
        <v>675</v>
      </c>
      <c r="E5097" s="1" t="s">
        <v>3471</v>
      </c>
      <c r="F5097" s="1" t="s">
        <v>3462</v>
      </c>
      <c r="G5097" s="1">
        <v>403.19</v>
      </c>
      <c r="H5097" s="1">
        <v>2</v>
      </c>
      <c r="I5097" s="1">
        <f>Sales[[#This Row],[Selling Price]]*H5097</f>
        <v>806.38</v>
      </c>
      <c r="J5097" s="1">
        <f>VLOOKUP(Sales[[#This Row],[Product ID]],Products[],4,0)</f>
        <v>669.31</v>
      </c>
      <c r="K5097" s="1">
        <f>Sales[[#This Row],[Total Sales]]-Sales[[#This Row],[Cost price]]</f>
        <v>137.07000000000005</v>
      </c>
      <c r="L5097" s="1" t="str">
        <f>TEXT(Sales[[#This Row],[Date and Time]],"dddd")</f>
        <v>Tuesday</v>
      </c>
      <c r="M5097" s="1" t="str">
        <f>TEXT(Sales[[#This Row],[Date and Time]],"mm")</f>
        <v>03</v>
      </c>
      <c r="N5097" s="10" t="str">
        <f>TEXT(Sales[[#This Row],[Date and Time]],"mmmm")</f>
        <v>March</v>
      </c>
    </row>
    <row r="5098" spans="1:14" x14ac:dyDescent="0.3">
      <c r="A5098" s="1" t="s">
        <v>8566</v>
      </c>
      <c r="B5098" s="2">
        <v>45434.286296296297</v>
      </c>
      <c r="C5098" s="1" t="s">
        <v>3333</v>
      </c>
      <c r="D5098" s="1" t="s">
        <v>106</v>
      </c>
      <c r="E5098" s="1" t="s">
        <v>3479</v>
      </c>
      <c r="F5098" s="1" t="s">
        <v>3472</v>
      </c>
      <c r="G5098" s="1">
        <v>819.72</v>
      </c>
      <c r="H5098" s="1">
        <v>7</v>
      </c>
      <c r="I5098" s="1">
        <f>Sales[[#This Row],[Selling Price]]*H5098</f>
        <v>5738.04</v>
      </c>
      <c r="J5098" s="1">
        <f>VLOOKUP(Sales[[#This Row],[Product ID]],Products[],4,0)</f>
        <v>783.02</v>
      </c>
      <c r="K5098" s="1">
        <f>Sales[[#This Row],[Total Sales]]-Sales[[#This Row],[Cost price]]</f>
        <v>4955.0200000000004</v>
      </c>
      <c r="L5098" s="1" t="str">
        <f>TEXT(Sales[[#This Row],[Date and Time]],"dddd")</f>
        <v>Wednesday</v>
      </c>
      <c r="M5098" s="1" t="str">
        <f>TEXT(Sales[[#This Row],[Date and Time]],"mm")</f>
        <v>05</v>
      </c>
      <c r="N5098" s="10" t="str">
        <f>TEXT(Sales[[#This Row],[Date and Time]],"mmmm")</f>
        <v>May</v>
      </c>
    </row>
    <row r="5099" spans="1:14" x14ac:dyDescent="0.3">
      <c r="A5099" s="1" t="s">
        <v>8567</v>
      </c>
      <c r="B5099" s="2">
        <v>45397.589606481481</v>
      </c>
      <c r="C5099" s="1" t="s">
        <v>3356</v>
      </c>
      <c r="D5099" s="1" t="s">
        <v>858</v>
      </c>
      <c r="E5099" s="1" t="s">
        <v>3461</v>
      </c>
      <c r="F5099" s="1" t="s">
        <v>3462</v>
      </c>
      <c r="G5099" s="1">
        <v>630.61</v>
      </c>
      <c r="H5099" s="1">
        <v>2</v>
      </c>
      <c r="I5099" s="1">
        <f>Sales[[#This Row],[Selling Price]]*H5099</f>
        <v>1261.22</v>
      </c>
      <c r="J5099" s="1">
        <f>VLOOKUP(Sales[[#This Row],[Product ID]],Products[],4,0)</f>
        <v>310.20999999999998</v>
      </c>
      <c r="K5099" s="1">
        <f>Sales[[#This Row],[Total Sales]]-Sales[[#This Row],[Cost price]]</f>
        <v>951.01</v>
      </c>
      <c r="L5099" s="1" t="str">
        <f>TEXT(Sales[[#This Row],[Date and Time]],"dddd")</f>
        <v>Monday</v>
      </c>
      <c r="M5099" s="1" t="str">
        <f>TEXT(Sales[[#This Row],[Date and Time]],"mm")</f>
        <v>04</v>
      </c>
      <c r="N5099" s="10" t="str">
        <f>TEXT(Sales[[#This Row],[Date and Time]],"mmmm")</f>
        <v>April</v>
      </c>
    </row>
    <row r="5100" spans="1:14" x14ac:dyDescent="0.3">
      <c r="A5100" s="1" t="s">
        <v>8568</v>
      </c>
      <c r="B5100" s="2">
        <v>45535.353842592594</v>
      </c>
      <c r="C5100" s="1" t="s">
        <v>3351</v>
      </c>
      <c r="D5100" s="1" t="s">
        <v>667</v>
      </c>
      <c r="E5100" s="1" t="s">
        <v>3479</v>
      </c>
      <c r="F5100" s="1" t="s">
        <v>3472</v>
      </c>
      <c r="G5100" s="1">
        <v>293.07</v>
      </c>
      <c r="H5100" s="1">
        <v>6</v>
      </c>
      <c r="I5100" s="1">
        <f>Sales[[#This Row],[Selling Price]]*H5100</f>
        <v>1758.42</v>
      </c>
      <c r="J5100" s="1">
        <f>VLOOKUP(Sales[[#This Row],[Product ID]],Products[],4,0)</f>
        <v>643.29</v>
      </c>
      <c r="K5100" s="1">
        <f>Sales[[#This Row],[Total Sales]]-Sales[[#This Row],[Cost price]]</f>
        <v>1115.1300000000001</v>
      </c>
      <c r="L5100" s="1" t="str">
        <f>TEXT(Sales[[#This Row],[Date and Time]],"dddd")</f>
        <v>Saturday</v>
      </c>
      <c r="M5100" s="1" t="str">
        <f>TEXT(Sales[[#This Row],[Date and Time]],"mm")</f>
        <v>08</v>
      </c>
      <c r="N5100" s="10" t="str">
        <f>TEXT(Sales[[#This Row],[Date and Time]],"mmmm")</f>
        <v>August</v>
      </c>
    </row>
    <row r="5101" spans="1:14" x14ac:dyDescent="0.3">
      <c r="A5101" s="1" t="s">
        <v>8569</v>
      </c>
      <c r="B5101" s="2">
        <v>45501.497939814813</v>
      </c>
      <c r="C5101" s="1" t="s">
        <v>3231</v>
      </c>
      <c r="D5101" s="1" t="s">
        <v>1058</v>
      </c>
      <c r="E5101" s="1" t="s">
        <v>3464</v>
      </c>
      <c r="F5101" s="1" t="s">
        <v>3469</v>
      </c>
      <c r="G5101" s="1">
        <v>302.88</v>
      </c>
      <c r="H5101" s="1">
        <v>8</v>
      </c>
      <c r="I5101" s="1">
        <f>Sales[[#This Row],[Selling Price]]*H5101</f>
        <v>2423.04</v>
      </c>
      <c r="J5101" s="1">
        <f>VLOOKUP(Sales[[#This Row],[Product ID]],Products[],4,0)</f>
        <v>157.37</v>
      </c>
      <c r="K5101" s="1">
        <f>Sales[[#This Row],[Total Sales]]-Sales[[#This Row],[Cost price]]</f>
        <v>2265.67</v>
      </c>
      <c r="L5101" s="1" t="str">
        <f>TEXT(Sales[[#This Row],[Date and Time]],"dddd")</f>
        <v>Sunday</v>
      </c>
      <c r="M5101" s="1" t="str">
        <f>TEXT(Sales[[#This Row],[Date and Time]],"mm")</f>
        <v>07</v>
      </c>
      <c r="N5101" s="10" t="str">
        <f>TEXT(Sales[[#This Row],[Date and Time]],"mmmm")</f>
        <v>July</v>
      </c>
    </row>
    <row r="5102" spans="1:14" x14ac:dyDescent="0.3">
      <c r="A5102" s="1" t="s">
        <v>8570</v>
      </c>
      <c r="B5102" s="2">
        <v>45352.055092592593</v>
      </c>
      <c r="C5102" s="1" t="s">
        <v>3348</v>
      </c>
      <c r="D5102" s="1" t="s">
        <v>562</v>
      </c>
      <c r="E5102" s="1" t="s">
        <v>3466</v>
      </c>
      <c r="F5102" s="1" t="s">
        <v>3467</v>
      </c>
      <c r="G5102" s="1">
        <v>1184.6300000000001</v>
      </c>
      <c r="H5102" s="1">
        <v>3</v>
      </c>
      <c r="I5102" s="1">
        <f>Sales[[#This Row],[Selling Price]]*H5102</f>
        <v>3553.8900000000003</v>
      </c>
      <c r="J5102" s="1">
        <f>VLOOKUP(Sales[[#This Row],[Product ID]],Products[],4,0)</f>
        <v>307.60000000000002</v>
      </c>
      <c r="K5102" s="1">
        <f>Sales[[#This Row],[Total Sales]]-Sales[[#This Row],[Cost price]]</f>
        <v>3246.2900000000004</v>
      </c>
      <c r="L5102" s="1" t="str">
        <f>TEXT(Sales[[#This Row],[Date and Time]],"dddd")</f>
        <v>Friday</v>
      </c>
      <c r="M5102" s="1" t="str">
        <f>TEXT(Sales[[#This Row],[Date and Time]],"mm")</f>
        <v>03</v>
      </c>
      <c r="N5102" s="10" t="str">
        <f>TEXT(Sales[[#This Row],[Date and Time]],"mmmm")</f>
        <v>March</v>
      </c>
    </row>
    <row r="5103" spans="1:14" x14ac:dyDescent="0.3">
      <c r="A5103" s="1" t="s">
        <v>8571</v>
      </c>
      <c r="B5103" s="2">
        <v>45505.933449074073</v>
      </c>
      <c r="C5103" s="1" t="s">
        <v>3365</v>
      </c>
      <c r="D5103" s="1" t="s">
        <v>1323</v>
      </c>
      <c r="E5103" s="1" t="s">
        <v>3461</v>
      </c>
      <c r="F5103" s="1" t="s">
        <v>3476</v>
      </c>
      <c r="G5103" s="1">
        <v>1632.77</v>
      </c>
      <c r="H5103" s="1">
        <v>1</v>
      </c>
      <c r="I5103" s="1">
        <f>Sales[[#This Row],[Selling Price]]*H5103</f>
        <v>1632.77</v>
      </c>
      <c r="J5103" s="1">
        <f>VLOOKUP(Sales[[#This Row],[Product ID]],Products[],4,0)</f>
        <v>104.7</v>
      </c>
      <c r="K5103" s="1">
        <f>Sales[[#This Row],[Total Sales]]-Sales[[#This Row],[Cost price]]</f>
        <v>1528.07</v>
      </c>
      <c r="L5103" s="1" t="str">
        <f>TEXT(Sales[[#This Row],[Date and Time]],"dddd")</f>
        <v>Thursday</v>
      </c>
      <c r="M5103" s="1" t="str">
        <f>TEXT(Sales[[#This Row],[Date and Time]],"mm")</f>
        <v>08</v>
      </c>
      <c r="N5103" s="10" t="str">
        <f>TEXT(Sales[[#This Row],[Date and Time]],"mmmm")</f>
        <v>August</v>
      </c>
    </row>
    <row r="5104" spans="1:14" x14ac:dyDescent="0.3">
      <c r="A5104" s="1" t="s">
        <v>8572</v>
      </c>
      <c r="B5104" s="2">
        <v>45514.505127314813</v>
      </c>
      <c r="C5104" s="1" t="s">
        <v>3353</v>
      </c>
      <c r="D5104" s="1" t="s">
        <v>510</v>
      </c>
      <c r="E5104" s="1" t="s">
        <v>3464</v>
      </c>
      <c r="F5104" s="1" t="s">
        <v>3476</v>
      </c>
      <c r="G5104" s="1">
        <v>1615.57</v>
      </c>
      <c r="H5104" s="1">
        <v>6</v>
      </c>
      <c r="I5104" s="1">
        <f>Sales[[#This Row],[Selling Price]]*H5104</f>
        <v>9693.42</v>
      </c>
      <c r="J5104" s="1">
        <f>VLOOKUP(Sales[[#This Row],[Product ID]],Products[],4,0)</f>
        <v>978.72</v>
      </c>
      <c r="K5104" s="1">
        <f>Sales[[#This Row],[Total Sales]]-Sales[[#This Row],[Cost price]]</f>
        <v>8714.7000000000007</v>
      </c>
      <c r="L5104" s="1" t="str">
        <f>TEXT(Sales[[#This Row],[Date and Time]],"dddd")</f>
        <v>Saturday</v>
      </c>
      <c r="M5104" s="1" t="str">
        <f>TEXT(Sales[[#This Row],[Date and Time]],"mm")</f>
        <v>08</v>
      </c>
      <c r="N5104" s="10" t="str">
        <f>TEXT(Sales[[#This Row],[Date and Time]],"mmmm")</f>
        <v>August</v>
      </c>
    </row>
    <row r="5105" spans="1:14" x14ac:dyDescent="0.3">
      <c r="A5105" s="1" t="s">
        <v>8573</v>
      </c>
      <c r="B5105" s="2">
        <v>45355.468530092592</v>
      </c>
      <c r="C5105" s="1" t="s">
        <v>3403</v>
      </c>
      <c r="D5105" s="1" t="s">
        <v>2397</v>
      </c>
      <c r="E5105" s="1" t="s">
        <v>3464</v>
      </c>
      <c r="F5105" s="1" t="s">
        <v>3472</v>
      </c>
      <c r="G5105" s="1">
        <v>1777.39</v>
      </c>
      <c r="H5105" s="1">
        <v>9</v>
      </c>
      <c r="I5105" s="1">
        <f>Sales[[#This Row],[Selling Price]]*H5105</f>
        <v>15996.51</v>
      </c>
      <c r="J5105" s="1">
        <f>VLOOKUP(Sales[[#This Row],[Product ID]],Products[],4,0)</f>
        <v>904.67</v>
      </c>
      <c r="K5105" s="1">
        <f>Sales[[#This Row],[Total Sales]]-Sales[[#This Row],[Cost price]]</f>
        <v>15091.84</v>
      </c>
      <c r="L5105" s="1" t="str">
        <f>TEXT(Sales[[#This Row],[Date and Time]],"dddd")</f>
        <v>Monday</v>
      </c>
      <c r="M5105" s="1" t="str">
        <f>TEXT(Sales[[#This Row],[Date and Time]],"mm")</f>
        <v>03</v>
      </c>
      <c r="N5105" s="10" t="str">
        <f>TEXT(Sales[[#This Row],[Date and Time]],"mmmm")</f>
        <v>March</v>
      </c>
    </row>
    <row r="5106" spans="1:14" x14ac:dyDescent="0.3">
      <c r="A5106" s="1" t="s">
        <v>8574</v>
      </c>
      <c r="B5106" s="2">
        <v>45392.994050925925</v>
      </c>
      <c r="C5106" s="1" t="s">
        <v>3448</v>
      </c>
      <c r="D5106" s="1" t="s">
        <v>1488</v>
      </c>
      <c r="E5106" s="1" t="s">
        <v>3461</v>
      </c>
      <c r="F5106" s="1" t="s">
        <v>3462</v>
      </c>
      <c r="G5106" s="1">
        <v>906.06</v>
      </c>
      <c r="H5106" s="1">
        <v>1</v>
      </c>
      <c r="I5106" s="1">
        <f>Sales[[#This Row],[Selling Price]]*H5106</f>
        <v>906.06</v>
      </c>
      <c r="J5106" s="1">
        <f>VLOOKUP(Sales[[#This Row],[Product ID]],Products[],4,0)</f>
        <v>955.51</v>
      </c>
      <c r="K5106" s="1">
        <f>Sales[[#This Row],[Total Sales]]-Sales[[#This Row],[Cost price]]</f>
        <v>-49.450000000000045</v>
      </c>
      <c r="L5106" s="1" t="str">
        <f>TEXT(Sales[[#This Row],[Date and Time]],"dddd")</f>
        <v>Wednesday</v>
      </c>
      <c r="M5106" s="1" t="str">
        <f>TEXT(Sales[[#This Row],[Date and Time]],"mm")</f>
        <v>04</v>
      </c>
      <c r="N5106" s="10" t="str">
        <f>TEXT(Sales[[#This Row],[Date and Time]],"mmmm")</f>
        <v>April</v>
      </c>
    </row>
    <row r="5107" spans="1:14" x14ac:dyDescent="0.3">
      <c r="A5107" s="1" t="s">
        <v>8575</v>
      </c>
      <c r="B5107" s="2">
        <v>45307.319548611114</v>
      </c>
      <c r="C5107" s="1" t="s">
        <v>3445</v>
      </c>
      <c r="D5107" s="1" t="s">
        <v>2901</v>
      </c>
      <c r="E5107" s="1" t="s">
        <v>3466</v>
      </c>
      <c r="F5107" s="1" t="s">
        <v>3476</v>
      </c>
      <c r="G5107" s="1">
        <v>261.29000000000002</v>
      </c>
      <c r="H5107" s="1">
        <v>4</v>
      </c>
      <c r="I5107" s="1">
        <f>Sales[[#This Row],[Selling Price]]*H5107</f>
        <v>1045.1600000000001</v>
      </c>
      <c r="J5107" s="1">
        <f>VLOOKUP(Sales[[#This Row],[Product ID]],Products[],4,0)</f>
        <v>154.76</v>
      </c>
      <c r="K5107" s="1">
        <f>Sales[[#This Row],[Total Sales]]-Sales[[#This Row],[Cost price]]</f>
        <v>890.40000000000009</v>
      </c>
      <c r="L5107" s="1" t="str">
        <f>TEXT(Sales[[#This Row],[Date and Time]],"dddd")</f>
        <v>Tuesday</v>
      </c>
      <c r="M5107" s="1" t="str">
        <f>TEXT(Sales[[#This Row],[Date and Time]],"mm")</f>
        <v>01</v>
      </c>
      <c r="N5107" s="10" t="str">
        <f>TEXT(Sales[[#This Row],[Date and Time]],"mmmm")</f>
        <v>January</v>
      </c>
    </row>
    <row r="5108" spans="1:14" x14ac:dyDescent="0.3">
      <c r="A5108" s="1" t="s">
        <v>8576</v>
      </c>
      <c r="B5108" s="2">
        <v>45316.306076388886</v>
      </c>
      <c r="C5108" s="1" t="s">
        <v>3450</v>
      </c>
      <c r="D5108" s="1" t="s">
        <v>2738</v>
      </c>
      <c r="E5108" s="1" t="s">
        <v>3466</v>
      </c>
      <c r="F5108" s="1" t="s">
        <v>3469</v>
      </c>
      <c r="G5108" s="1">
        <v>1843.4</v>
      </c>
      <c r="H5108" s="1">
        <v>9</v>
      </c>
      <c r="I5108" s="1">
        <f>Sales[[#This Row],[Selling Price]]*H5108</f>
        <v>16590.600000000002</v>
      </c>
      <c r="J5108" s="1">
        <f>VLOOKUP(Sales[[#This Row],[Product ID]],Products[],4,0)</f>
        <v>754.1</v>
      </c>
      <c r="K5108" s="1">
        <f>Sales[[#This Row],[Total Sales]]-Sales[[#This Row],[Cost price]]</f>
        <v>15836.500000000002</v>
      </c>
      <c r="L5108" s="1" t="str">
        <f>TEXT(Sales[[#This Row],[Date and Time]],"dddd")</f>
        <v>Thursday</v>
      </c>
      <c r="M5108" s="1" t="str">
        <f>TEXT(Sales[[#This Row],[Date and Time]],"mm")</f>
        <v>01</v>
      </c>
      <c r="N5108" s="10" t="str">
        <f>TEXT(Sales[[#This Row],[Date and Time]],"mmmm")</f>
        <v>January</v>
      </c>
    </row>
    <row r="5109" spans="1:14" x14ac:dyDescent="0.3">
      <c r="A5109" s="1" t="s">
        <v>8577</v>
      </c>
      <c r="B5109" s="2">
        <v>45598.984502314815</v>
      </c>
      <c r="C5109" s="1" t="s">
        <v>3442</v>
      </c>
      <c r="D5109" s="1" t="s">
        <v>1258</v>
      </c>
      <c r="E5109" s="1" t="s">
        <v>3461</v>
      </c>
      <c r="F5109" s="1" t="s">
        <v>3469</v>
      </c>
      <c r="G5109" s="1">
        <v>617.94000000000005</v>
      </c>
      <c r="H5109" s="1">
        <v>4</v>
      </c>
      <c r="I5109" s="1">
        <f>Sales[[#This Row],[Selling Price]]*H5109</f>
        <v>2471.7600000000002</v>
      </c>
      <c r="J5109" s="1">
        <f>VLOOKUP(Sales[[#This Row],[Product ID]],Products[],4,0)</f>
        <v>532.16999999999996</v>
      </c>
      <c r="K5109" s="1">
        <f>Sales[[#This Row],[Total Sales]]-Sales[[#This Row],[Cost price]]</f>
        <v>1939.5900000000001</v>
      </c>
      <c r="L5109" s="1" t="str">
        <f>TEXT(Sales[[#This Row],[Date and Time]],"dddd")</f>
        <v>Saturday</v>
      </c>
      <c r="M5109" s="1" t="str">
        <f>TEXT(Sales[[#This Row],[Date and Time]],"mm")</f>
        <v>11</v>
      </c>
      <c r="N5109" s="10" t="str">
        <f>TEXT(Sales[[#This Row],[Date and Time]],"mmmm")</f>
        <v>November</v>
      </c>
    </row>
    <row r="5110" spans="1:14" x14ac:dyDescent="0.3">
      <c r="A5110" s="1" t="s">
        <v>8578</v>
      </c>
      <c r="B5110" s="2">
        <v>45434.141365740739</v>
      </c>
      <c r="C5110" s="1" t="s">
        <v>3282</v>
      </c>
      <c r="D5110" s="1" t="s">
        <v>1158</v>
      </c>
      <c r="E5110" s="1" t="s">
        <v>3471</v>
      </c>
      <c r="F5110" s="1" t="s">
        <v>3472</v>
      </c>
      <c r="G5110" s="1">
        <v>766.28</v>
      </c>
      <c r="H5110" s="1">
        <v>2</v>
      </c>
      <c r="I5110" s="1">
        <f>Sales[[#This Row],[Selling Price]]*H5110</f>
        <v>1532.56</v>
      </c>
      <c r="J5110" s="1">
        <f>VLOOKUP(Sales[[#This Row],[Product ID]],Products[],4,0)</f>
        <v>707.26</v>
      </c>
      <c r="K5110" s="1">
        <f>Sales[[#This Row],[Total Sales]]-Sales[[#This Row],[Cost price]]</f>
        <v>825.3</v>
      </c>
      <c r="L5110" s="1" t="str">
        <f>TEXT(Sales[[#This Row],[Date and Time]],"dddd")</f>
        <v>Wednesday</v>
      </c>
      <c r="M5110" s="1" t="str">
        <f>TEXT(Sales[[#This Row],[Date and Time]],"mm")</f>
        <v>05</v>
      </c>
      <c r="N5110" s="10" t="str">
        <f>TEXT(Sales[[#This Row],[Date and Time]],"mmmm")</f>
        <v>May</v>
      </c>
    </row>
    <row r="5111" spans="1:14" x14ac:dyDescent="0.3">
      <c r="A5111" s="1" t="s">
        <v>8579</v>
      </c>
      <c r="B5111" s="2">
        <v>45527.493020833332</v>
      </c>
      <c r="C5111" s="1" t="s">
        <v>3383</v>
      </c>
      <c r="D5111" s="1" t="s">
        <v>3072</v>
      </c>
      <c r="E5111" s="1" t="s">
        <v>3466</v>
      </c>
      <c r="F5111" s="1" t="s">
        <v>3476</v>
      </c>
      <c r="G5111" s="1">
        <v>1057.54</v>
      </c>
      <c r="H5111" s="1">
        <v>4</v>
      </c>
      <c r="I5111" s="1">
        <f>Sales[[#This Row],[Selling Price]]*H5111</f>
        <v>4230.16</v>
      </c>
      <c r="J5111" s="1">
        <f>VLOOKUP(Sales[[#This Row],[Product ID]],Products[],4,0)</f>
        <v>692.63</v>
      </c>
      <c r="K5111" s="1">
        <f>Sales[[#This Row],[Total Sales]]-Sales[[#This Row],[Cost price]]</f>
        <v>3537.5299999999997</v>
      </c>
      <c r="L5111" s="1" t="str">
        <f>TEXT(Sales[[#This Row],[Date and Time]],"dddd")</f>
        <v>Friday</v>
      </c>
      <c r="M5111" s="1" t="str">
        <f>TEXT(Sales[[#This Row],[Date and Time]],"mm")</f>
        <v>08</v>
      </c>
      <c r="N5111" s="10" t="str">
        <f>TEXT(Sales[[#This Row],[Date and Time]],"mmmm")</f>
        <v>August</v>
      </c>
    </row>
    <row r="5112" spans="1:14" x14ac:dyDescent="0.3">
      <c r="A5112" s="1" t="s">
        <v>8580</v>
      </c>
      <c r="B5112" s="2">
        <v>45460.221377314818</v>
      </c>
      <c r="C5112" s="1" t="s">
        <v>3324</v>
      </c>
      <c r="D5112" s="1" t="s">
        <v>2052</v>
      </c>
      <c r="E5112" s="1" t="s">
        <v>3466</v>
      </c>
      <c r="F5112" s="1" t="s">
        <v>3462</v>
      </c>
      <c r="G5112" s="1">
        <v>155.82</v>
      </c>
      <c r="H5112" s="1">
        <v>5</v>
      </c>
      <c r="I5112" s="1">
        <f>Sales[[#This Row],[Selling Price]]*H5112</f>
        <v>779.09999999999991</v>
      </c>
      <c r="J5112" s="1">
        <f>VLOOKUP(Sales[[#This Row],[Product ID]],Products[],4,0)</f>
        <v>427.85</v>
      </c>
      <c r="K5112" s="1">
        <f>Sales[[#This Row],[Total Sales]]-Sales[[#This Row],[Cost price]]</f>
        <v>351.24999999999989</v>
      </c>
      <c r="L5112" s="1" t="str">
        <f>TEXT(Sales[[#This Row],[Date and Time]],"dddd")</f>
        <v>Monday</v>
      </c>
      <c r="M5112" s="1" t="str">
        <f>TEXT(Sales[[#This Row],[Date and Time]],"mm")</f>
        <v>06</v>
      </c>
      <c r="N5112" s="10" t="str">
        <f>TEXT(Sales[[#This Row],[Date and Time]],"mmmm")</f>
        <v>June</v>
      </c>
    </row>
    <row r="5113" spans="1:14" x14ac:dyDescent="0.3">
      <c r="A5113" s="1" t="s">
        <v>8581</v>
      </c>
      <c r="B5113" s="2">
        <v>45465.301990740743</v>
      </c>
      <c r="C5113" s="1" t="s">
        <v>3346</v>
      </c>
      <c r="D5113" s="1" t="s">
        <v>2079</v>
      </c>
      <c r="E5113" s="1" t="s">
        <v>3479</v>
      </c>
      <c r="F5113" s="1" t="s">
        <v>3462</v>
      </c>
      <c r="G5113" s="1">
        <v>831.6</v>
      </c>
      <c r="H5113" s="1">
        <v>5</v>
      </c>
      <c r="I5113" s="1">
        <f>Sales[[#This Row],[Selling Price]]*H5113</f>
        <v>4158</v>
      </c>
      <c r="J5113" s="1">
        <f>VLOOKUP(Sales[[#This Row],[Product ID]],Products[],4,0)</f>
        <v>171.16</v>
      </c>
      <c r="K5113" s="1">
        <f>Sales[[#This Row],[Total Sales]]-Sales[[#This Row],[Cost price]]</f>
        <v>3986.84</v>
      </c>
      <c r="L5113" s="1" t="str">
        <f>TEXT(Sales[[#This Row],[Date and Time]],"dddd")</f>
        <v>Saturday</v>
      </c>
      <c r="M5113" s="1" t="str">
        <f>TEXT(Sales[[#This Row],[Date and Time]],"mm")</f>
        <v>06</v>
      </c>
      <c r="N5113" s="10" t="str">
        <f>TEXT(Sales[[#This Row],[Date and Time]],"mmmm")</f>
        <v>June</v>
      </c>
    </row>
    <row r="5114" spans="1:14" x14ac:dyDescent="0.3">
      <c r="A5114" s="1" t="s">
        <v>8582</v>
      </c>
      <c r="B5114" s="2">
        <v>45478.410925925928</v>
      </c>
      <c r="C5114" s="1" t="s">
        <v>3451</v>
      </c>
      <c r="D5114" s="1" t="s">
        <v>2138</v>
      </c>
      <c r="E5114" s="1" t="s">
        <v>3466</v>
      </c>
      <c r="F5114" s="1" t="s">
        <v>3472</v>
      </c>
      <c r="G5114" s="1">
        <v>858.57</v>
      </c>
      <c r="H5114" s="1">
        <v>5</v>
      </c>
      <c r="I5114" s="1">
        <f>Sales[[#This Row],[Selling Price]]*H5114</f>
        <v>4292.8500000000004</v>
      </c>
      <c r="J5114" s="1">
        <f>VLOOKUP(Sales[[#This Row],[Product ID]],Products[],4,0)</f>
        <v>565.99</v>
      </c>
      <c r="K5114" s="1">
        <f>Sales[[#This Row],[Total Sales]]-Sales[[#This Row],[Cost price]]</f>
        <v>3726.8600000000006</v>
      </c>
      <c r="L5114" s="1" t="str">
        <f>TEXT(Sales[[#This Row],[Date and Time]],"dddd")</f>
        <v>Friday</v>
      </c>
      <c r="M5114" s="1" t="str">
        <f>TEXT(Sales[[#This Row],[Date and Time]],"mm")</f>
        <v>07</v>
      </c>
      <c r="N5114" s="10" t="str">
        <f>TEXT(Sales[[#This Row],[Date and Time]],"mmmm")</f>
        <v>July</v>
      </c>
    </row>
    <row r="5115" spans="1:14" x14ac:dyDescent="0.3">
      <c r="A5115" s="1" t="s">
        <v>8583</v>
      </c>
      <c r="B5115" s="2">
        <v>45583.678831018522</v>
      </c>
      <c r="C5115" s="1" t="s">
        <v>3346</v>
      </c>
      <c r="D5115" s="1" t="s">
        <v>2167</v>
      </c>
      <c r="E5115" s="1" t="s">
        <v>3471</v>
      </c>
      <c r="F5115" s="1" t="s">
        <v>3472</v>
      </c>
      <c r="G5115" s="1">
        <v>872.53</v>
      </c>
      <c r="H5115" s="1">
        <v>1</v>
      </c>
      <c r="I5115" s="1">
        <f>Sales[[#This Row],[Selling Price]]*H5115</f>
        <v>872.53</v>
      </c>
      <c r="J5115" s="1">
        <f>VLOOKUP(Sales[[#This Row],[Product ID]],Products[],4,0)</f>
        <v>171.16</v>
      </c>
      <c r="K5115" s="1">
        <f>Sales[[#This Row],[Total Sales]]-Sales[[#This Row],[Cost price]]</f>
        <v>701.37</v>
      </c>
      <c r="L5115" s="1" t="str">
        <f>TEXT(Sales[[#This Row],[Date and Time]],"dddd")</f>
        <v>Friday</v>
      </c>
      <c r="M5115" s="1" t="str">
        <f>TEXT(Sales[[#This Row],[Date and Time]],"mm")</f>
        <v>10</v>
      </c>
      <c r="N5115" s="10" t="str">
        <f>TEXT(Sales[[#This Row],[Date and Time]],"mmmm")</f>
        <v>October</v>
      </c>
    </row>
    <row r="5116" spans="1:14" x14ac:dyDescent="0.3">
      <c r="A5116" s="1" t="s">
        <v>8584</v>
      </c>
      <c r="B5116" s="2">
        <v>45395.12</v>
      </c>
      <c r="C5116" s="1" t="s">
        <v>3340</v>
      </c>
      <c r="D5116" s="1" t="s">
        <v>1071</v>
      </c>
      <c r="E5116" s="1" t="s">
        <v>3479</v>
      </c>
      <c r="F5116" s="1" t="s">
        <v>3472</v>
      </c>
      <c r="G5116" s="1">
        <v>915.49</v>
      </c>
      <c r="H5116" s="1">
        <v>7</v>
      </c>
      <c r="I5116" s="1">
        <f>Sales[[#This Row],[Selling Price]]*H5116</f>
        <v>6408.43</v>
      </c>
      <c r="J5116" s="1">
        <f>VLOOKUP(Sales[[#This Row],[Product ID]],Products[],4,0)</f>
        <v>834.4</v>
      </c>
      <c r="K5116" s="1">
        <f>Sales[[#This Row],[Total Sales]]-Sales[[#This Row],[Cost price]]</f>
        <v>5574.0300000000007</v>
      </c>
      <c r="L5116" s="1" t="str">
        <f>TEXT(Sales[[#This Row],[Date and Time]],"dddd")</f>
        <v>Saturday</v>
      </c>
      <c r="M5116" s="1" t="str">
        <f>TEXT(Sales[[#This Row],[Date and Time]],"mm")</f>
        <v>04</v>
      </c>
      <c r="N5116" s="10" t="str">
        <f>TEXT(Sales[[#This Row],[Date and Time]],"mmmm")</f>
        <v>April</v>
      </c>
    </row>
    <row r="5117" spans="1:14" x14ac:dyDescent="0.3">
      <c r="A5117" s="1" t="s">
        <v>8585</v>
      </c>
      <c r="B5117" s="2">
        <v>45333.053391203706</v>
      </c>
      <c r="C5117" s="1" t="s">
        <v>3448</v>
      </c>
      <c r="D5117" s="1" t="s">
        <v>2681</v>
      </c>
      <c r="E5117" s="1" t="s">
        <v>3464</v>
      </c>
      <c r="F5117" s="1" t="s">
        <v>3462</v>
      </c>
      <c r="G5117" s="1">
        <v>778.06</v>
      </c>
      <c r="H5117" s="1">
        <v>10</v>
      </c>
      <c r="I5117" s="1">
        <f>Sales[[#This Row],[Selling Price]]*H5117</f>
        <v>7780.5999999999995</v>
      </c>
      <c r="J5117" s="1">
        <f>VLOOKUP(Sales[[#This Row],[Product ID]],Products[],4,0)</f>
        <v>955.51</v>
      </c>
      <c r="K5117" s="1">
        <f>Sales[[#This Row],[Total Sales]]-Sales[[#This Row],[Cost price]]</f>
        <v>6825.0899999999992</v>
      </c>
      <c r="L5117" s="1" t="str">
        <f>TEXT(Sales[[#This Row],[Date and Time]],"dddd")</f>
        <v>Sunday</v>
      </c>
      <c r="M5117" s="1" t="str">
        <f>TEXT(Sales[[#This Row],[Date and Time]],"mm")</f>
        <v>02</v>
      </c>
      <c r="N5117" s="10" t="str">
        <f>TEXT(Sales[[#This Row],[Date and Time]],"mmmm")</f>
        <v>February</v>
      </c>
    </row>
    <row r="5118" spans="1:14" x14ac:dyDescent="0.3">
      <c r="A5118" s="1" t="s">
        <v>8586</v>
      </c>
      <c r="B5118" s="2">
        <v>45426.129907407405</v>
      </c>
      <c r="C5118" s="1" t="s">
        <v>3231</v>
      </c>
      <c r="D5118" s="1" t="s">
        <v>2055</v>
      </c>
      <c r="E5118" s="1" t="s">
        <v>3471</v>
      </c>
      <c r="F5118" s="1" t="s">
        <v>3469</v>
      </c>
      <c r="G5118" s="1">
        <v>1670.2</v>
      </c>
      <c r="H5118" s="1">
        <v>9</v>
      </c>
      <c r="I5118" s="1">
        <f>Sales[[#This Row],[Selling Price]]*H5118</f>
        <v>15031.800000000001</v>
      </c>
      <c r="J5118" s="1">
        <f>VLOOKUP(Sales[[#This Row],[Product ID]],Products[],4,0)</f>
        <v>157.37</v>
      </c>
      <c r="K5118" s="1">
        <f>Sales[[#This Row],[Total Sales]]-Sales[[#This Row],[Cost price]]</f>
        <v>14874.43</v>
      </c>
      <c r="L5118" s="1" t="str">
        <f>TEXT(Sales[[#This Row],[Date and Time]],"dddd")</f>
        <v>Tuesday</v>
      </c>
      <c r="M5118" s="1" t="str">
        <f>TEXT(Sales[[#This Row],[Date and Time]],"mm")</f>
        <v>05</v>
      </c>
      <c r="N5118" s="10" t="str">
        <f>TEXT(Sales[[#This Row],[Date and Time]],"mmmm")</f>
        <v>May</v>
      </c>
    </row>
    <row r="5119" spans="1:14" x14ac:dyDescent="0.3">
      <c r="A5119" s="1" t="s">
        <v>8587</v>
      </c>
      <c r="B5119" s="2">
        <v>45472.474039351851</v>
      </c>
      <c r="C5119" s="1" t="s">
        <v>3419</v>
      </c>
      <c r="D5119" s="1" t="s">
        <v>373</v>
      </c>
      <c r="E5119" s="1" t="s">
        <v>3464</v>
      </c>
      <c r="F5119" s="1" t="s">
        <v>3469</v>
      </c>
      <c r="G5119" s="1">
        <v>566.04999999999995</v>
      </c>
      <c r="H5119" s="1">
        <v>6</v>
      </c>
      <c r="I5119" s="1">
        <f>Sales[[#This Row],[Selling Price]]*H5119</f>
        <v>3396.2999999999997</v>
      </c>
      <c r="J5119" s="1">
        <f>VLOOKUP(Sales[[#This Row],[Product ID]],Products[],4,0)</f>
        <v>925.33</v>
      </c>
      <c r="K5119" s="1">
        <f>Sales[[#This Row],[Total Sales]]-Sales[[#This Row],[Cost price]]</f>
        <v>2470.9699999999998</v>
      </c>
      <c r="L5119" s="1" t="str">
        <f>TEXT(Sales[[#This Row],[Date and Time]],"dddd")</f>
        <v>Saturday</v>
      </c>
      <c r="M5119" s="1" t="str">
        <f>TEXT(Sales[[#This Row],[Date and Time]],"mm")</f>
        <v>06</v>
      </c>
      <c r="N5119" s="10" t="str">
        <f>TEXT(Sales[[#This Row],[Date and Time]],"mmmm")</f>
        <v>June</v>
      </c>
    </row>
    <row r="5120" spans="1:14" x14ac:dyDescent="0.3">
      <c r="A5120" s="1" t="s">
        <v>8588</v>
      </c>
      <c r="B5120" s="2">
        <v>45419.358240740738</v>
      </c>
      <c r="C5120" s="1" t="s">
        <v>3376</v>
      </c>
      <c r="D5120" s="1" t="s">
        <v>138</v>
      </c>
      <c r="E5120" s="1" t="s">
        <v>3464</v>
      </c>
      <c r="F5120" s="1" t="s">
        <v>3472</v>
      </c>
      <c r="G5120" s="1">
        <v>968.75</v>
      </c>
      <c r="H5120" s="1">
        <v>2</v>
      </c>
      <c r="I5120" s="1">
        <f>Sales[[#This Row],[Selling Price]]*H5120</f>
        <v>1937.5</v>
      </c>
      <c r="J5120" s="1">
        <f>VLOOKUP(Sales[[#This Row],[Product ID]],Products[],4,0)</f>
        <v>372.5</v>
      </c>
      <c r="K5120" s="1">
        <f>Sales[[#This Row],[Total Sales]]-Sales[[#This Row],[Cost price]]</f>
        <v>1565</v>
      </c>
      <c r="L5120" s="1" t="str">
        <f>TEXT(Sales[[#This Row],[Date and Time]],"dddd")</f>
        <v>Tuesday</v>
      </c>
      <c r="M5120" s="1" t="str">
        <f>TEXT(Sales[[#This Row],[Date and Time]],"mm")</f>
        <v>05</v>
      </c>
      <c r="N5120" s="10" t="str">
        <f>TEXT(Sales[[#This Row],[Date and Time]],"mmmm")</f>
        <v>May</v>
      </c>
    </row>
    <row r="5121" spans="1:14" x14ac:dyDescent="0.3">
      <c r="A5121" s="1" t="s">
        <v>8589</v>
      </c>
      <c r="B5121" s="2">
        <v>45442.654282407406</v>
      </c>
      <c r="C5121" s="1" t="s">
        <v>3384</v>
      </c>
      <c r="D5121" s="1" t="s">
        <v>1092</v>
      </c>
      <c r="E5121" s="1" t="s">
        <v>3461</v>
      </c>
      <c r="F5121" s="1" t="s">
        <v>3472</v>
      </c>
      <c r="G5121" s="1">
        <v>589.17999999999995</v>
      </c>
      <c r="H5121" s="1">
        <v>3</v>
      </c>
      <c r="I5121" s="1">
        <f>Sales[[#This Row],[Selling Price]]*H5121</f>
        <v>1767.54</v>
      </c>
      <c r="J5121" s="1">
        <f>VLOOKUP(Sales[[#This Row],[Product ID]],Products[],4,0)</f>
        <v>694.54</v>
      </c>
      <c r="K5121" s="1">
        <f>Sales[[#This Row],[Total Sales]]-Sales[[#This Row],[Cost price]]</f>
        <v>1073</v>
      </c>
      <c r="L5121" s="1" t="str">
        <f>TEXT(Sales[[#This Row],[Date and Time]],"dddd")</f>
        <v>Thursday</v>
      </c>
      <c r="M5121" s="1" t="str">
        <f>TEXT(Sales[[#This Row],[Date and Time]],"mm")</f>
        <v>05</v>
      </c>
      <c r="N5121" s="10" t="str">
        <f>TEXT(Sales[[#This Row],[Date and Time]],"mmmm")</f>
        <v>May</v>
      </c>
    </row>
    <row r="5122" spans="1:14" x14ac:dyDescent="0.3">
      <c r="A5122" s="1" t="s">
        <v>8590</v>
      </c>
      <c r="B5122" s="2">
        <v>45311.644733796296</v>
      </c>
      <c r="C5122" s="1" t="s">
        <v>3389</v>
      </c>
      <c r="D5122" s="1" t="s">
        <v>625</v>
      </c>
      <c r="E5122" s="1" t="s">
        <v>3466</v>
      </c>
      <c r="F5122" s="1" t="s">
        <v>3467</v>
      </c>
      <c r="G5122" s="1">
        <v>204.77</v>
      </c>
      <c r="H5122" s="1">
        <v>1</v>
      </c>
      <c r="I5122" s="1">
        <f>Sales[[#This Row],[Selling Price]]*H5122</f>
        <v>204.77</v>
      </c>
      <c r="J5122" s="1">
        <f>VLOOKUP(Sales[[#This Row],[Product ID]],Products[],4,0)</f>
        <v>226.52</v>
      </c>
      <c r="K5122" s="1">
        <f>Sales[[#This Row],[Total Sales]]-Sales[[#This Row],[Cost price]]</f>
        <v>-21.75</v>
      </c>
      <c r="L5122" s="1" t="str">
        <f>TEXT(Sales[[#This Row],[Date and Time]],"dddd")</f>
        <v>Saturday</v>
      </c>
      <c r="M5122" s="1" t="str">
        <f>TEXT(Sales[[#This Row],[Date and Time]],"mm")</f>
        <v>01</v>
      </c>
      <c r="N5122" s="10" t="str">
        <f>TEXT(Sales[[#This Row],[Date and Time]],"mmmm")</f>
        <v>January</v>
      </c>
    </row>
    <row r="5123" spans="1:14" x14ac:dyDescent="0.3">
      <c r="A5123" s="1" t="s">
        <v>8591</v>
      </c>
      <c r="B5123" s="2">
        <v>45534.170914351853</v>
      </c>
      <c r="C5123" s="1" t="s">
        <v>3451</v>
      </c>
      <c r="D5123" s="1" t="s">
        <v>1103</v>
      </c>
      <c r="E5123" s="1" t="s">
        <v>3464</v>
      </c>
      <c r="F5123" s="1" t="s">
        <v>3462</v>
      </c>
      <c r="G5123" s="1">
        <v>29.02</v>
      </c>
      <c r="H5123" s="1">
        <v>2</v>
      </c>
      <c r="I5123" s="1">
        <f>Sales[[#This Row],[Selling Price]]*H5123</f>
        <v>58.04</v>
      </c>
      <c r="J5123" s="1">
        <f>VLOOKUP(Sales[[#This Row],[Product ID]],Products[],4,0)</f>
        <v>565.99</v>
      </c>
      <c r="K5123" s="1">
        <f>Sales[[#This Row],[Total Sales]]-Sales[[#This Row],[Cost price]]</f>
        <v>-507.95</v>
      </c>
      <c r="L5123" s="1" t="str">
        <f>TEXT(Sales[[#This Row],[Date and Time]],"dddd")</f>
        <v>Friday</v>
      </c>
      <c r="M5123" s="1" t="str">
        <f>TEXT(Sales[[#This Row],[Date and Time]],"mm")</f>
        <v>08</v>
      </c>
      <c r="N5123" s="10" t="str">
        <f>TEXT(Sales[[#This Row],[Date and Time]],"mmmm")</f>
        <v>August</v>
      </c>
    </row>
    <row r="5124" spans="1:14" x14ac:dyDescent="0.3">
      <c r="A5124" s="1" t="s">
        <v>8592</v>
      </c>
      <c r="B5124" s="2">
        <v>45513.579004629632</v>
      </c>
      <c r="C5124" s="1" t="s">
        <v>3282</v>
      </c>
      <c r="D5124" s="1" t="s">
        <v>2089</v>
      </c>
      <c r="E5124" s="1" t="s">
        <v>3466</v>
      </c>
      <c r="F5124" s="1" t="s">
        <v>3476</v>
      </c>
      <c r="G5124" s="1">
        <v>1022.44</v>
      </c>
      <c r="H5124" s="1">
        <v>1</v>
      </c>
      <c r="I5124" s="1">
        <f>Sales[[#This Row],[Selling Price]]*H5124</f>
        <v>1022.44</v>
      </c>
      <c r="J5124" s="1">
        <f>VLOOKUP(Sales[[#This Row],[Product ID]],Products[],4,0)</f>
        <v>707.26</v>
      </c>
      <c r="K5124" s="1">
        <f>Sales[[#This Row],[Total Sales]]-Sales[[#This Row],[Cost price]]</f>
        <v>315.18000000000006</v>
      </c>
      <c r="L5124" s="1" t="str">
        <f>TEXT(Sales[[#This Row],[Date and Time]],"dddd")</f>
        <v>Friday</v>
      </c>
      <c r="M5124" s="1" t="str">
        <f>TEXT(Sales[[#This Row],[Date and Time]],"mm")</f>
        <v>08</v>
      </c>
      <c r="N5124" s="10" t="str">
        <f>TEXT(Sales[[#This Row],[Date and Time]],"mmmm")</f>
        <v>August</v>
      </c>
    </row>
    <row r="5125" spans="1:14" x14ac:dyDescent="0.3">
      <c r="A5125" s="1" t="s">
        <v>8593</v>
      </c>
      <c r="B5125" s="2">
        <v>45337.547627314816</v>
      </c>
      <c r="C5125" s="1" t="s">
        <v>3343</v>
      </c>
      <c r="D5125" s="1" t="s">
        <v>1653</v>
      </c>
      <c r="E5125" s="1" t="s">
        <v>3471</v>
      </c>
      <c r="F5125" s="1" t="s">
        <v>3462</v>
      </c>
      <c r="G5125" s="1">
        <v>1769.72</v>
      </c>
      <c r="H5125" s="1">
        <v>6</v>
      </c>
      <c r="I5125" s="1">
        <f>Sales[[#This Row],[Selling Price]]*H5125</f>
        <v>10618.32</v>
      </c>
      <c r="J5125" s="1">
        <f>VLOOKUP(Sales[[#This Row],[Product ID]],Products[],4,0)</f>
        <v>105.91</v>
      </c>
      <c r="K5125" s="1">
        <f>Sales[[#This Row],[Total Sales]]-Sales[[#This Row],[Cost price]]</f>
        <v>10512.41</v>
      </c>
      <c r="L5125" s="1" t="str">
        <f>TEXT(Sales[[#This Row],[Date and Time]],"dddd")</f>
        <v>Thursday</v>
      </c>
      <c r="M5125" s="1" t="str">
        <f>TEXT(Sales[[#This Row],[Date and Time]],"mm")</f>
        <v>02</v>
      </c>
      <c r="N5125" s="10" t="str">
        <f>TEXT(Sales[[#This Row],[Date and Time]],"mmmm")</f>
        <v>February</v>
      </c>
    </row>
    <row r="5126" spans="1:14" x14ac:dyDescent="0.3">
      <c r="A5126" s="1" t="s">
        <v>8594</v>
      </c>
      <c r="B5126" s="2">
        <v>45606.954606481479</v>
      </c>
      <c r="C5126" s="1" t="s">
        <v>3314</v>
      </c>
      <c r="D5126" s="1" t="s">
        <v>2972</v>
      </c>
      <c r="E5126" s="1" t="s">
        <v>3479</v>
      </c>
      <c r="F5126" s="1" t="s">
        <v>3462</v>
      </c>
      <c r="G5126" s="1">
        <v>1145.54</v>
      </c>
      <c r="H5126" s="1">
        <v>1</v>
      </c>
      <c r="I5126" s="1">
        <f>Sales[[#This Row],[Selling Price]]*H5126</f>
        <v>1145.54</v>
      </c>
      <c r="J5126" s="1">
        <f>VLOOKUP(Sales[[#This Row],[Product ID]],Products[],4,0)</f>
        <v>925.53</v>
      </c>
      <c r="K5126" s="1">
        <f>Sales[[#This Row],[Total Sales]]-Sales[[#This Row],[Cost price]]</f>
        <v>220.01</v>
      </c>
      <c r="L5126" s="1" t="str">
        <f>TEXT(Sales[[#This Row],[Date and Time]],"dddd")</f>
        <v>Sunday</v>
      </c>
      <c r="M5126" s="1" t="str">
        <f>TEXT(Sales[[#This Row],[Date and Time]],"mm")</f>
        <v>11</v>
      </c>
      <c r="N5126" s="10" t="str">
        <f>TEXT(Sales[[#This Row],[Date and Time]],"mmmm")</f>
        <v>November</v>
      </c>
    </row>
    <row r="5127" spans="1:14" x14ac:dyDescent="0.3">
      <c r="A5127" s="1" t="s">
        <v>8595</v>
      </c>
      <c r="B5127" s="2">
        <v>45581.960856481484</v>
      </c>
      <c r="C5127" s="1" t="s">
        <v>3354</v>
      </c>
      <c r="D5127" s="1" t="s">
        <v>2987</v>
      </c>
      <c r="E5127" s="1" t="s">
        <v>3464</v>
      </c>
      <c r="F5127" s="1" t="s">
        <v>3467</v>
      </c>
      <c r="G5127" s="1">
        <v>167.63</v>
      </c>
      <c r="H5127" s="1">
        <v>9</v>
      </c>
      <c r="I5127" s="1">
        <f>Sales[[#This Row],[Selling Price]]*H5127</f>
        <v>1508.67</v>
      </c>
      <c r="J5127" s="1">
        <f>VLOOKUP(Sales[[#This Row],[Product ID]],Products[],4,0)</f>
        <v>294.83</v>
      </c>
      <c r="K5127" s="1">
        <f>Sales[[#This Row],[Total Sales]]-Sales[[#This Row],[Cost price]]</f>
        <v>1213.8400000000001</v>
      </c>
      <c r="L5127" s="1" t="str">
        <f>TEXT(Sales[[#This Row],[Date and Time]],"dddd")</f>
        <v>Wednesday</v>
      </c>
      <c r="M5127" s="1" t="str">
        <f>TEXT(Sales[[#This Row],[Date and Time]],"mm")</f>
        <v>10</v>
      </c>
      <c r="N5127" s="10" t="str">
        <f>TEXT(Sales[[#This Row],[Date and Time]],"mmmm")</f>
        <v>October</v>
      </c>
    </row>
    <row r="5128" spans="1:14" x14ac:dyDescent="0.3">
      <c r="A5128" s="1" t="s">
        <v>8596</v>
      </c>
      <c r="B5128" s="2">
        <v>45546.864270833335</v>
      </c>
      <c r="C5128" s="1" t="s">
        <v>3424</v>
      </c>
      <c r="D5128" s="1" t="s">
        <v>2843</v>
      </c>
      <c r="E5128" s="1" t="s">
        <v>3479</v>
      </c>
      <c r="F5128" s="1" t="s">
        <v>3472</v>
      </c>
      <c r="G5128" s="1">
        <v>1633.22</v>
      </c>
      <c r="H5128" s="1">
        <v>4</v>
      </c>
      <c r="I5128" s="1">
        <f>Sales[[#This Row],[Selling Price]]*H5128</f>
        <v>6532.88</v>
      </c>
      <c r="J5128" s="1">
        <f>VLOOKUP(Sales[[#This Row],[Product ID]],Products[],4,0)</f>
        <v>485.76</v>
      </c>
      <c r="K5128" s="1">
        <f>Sales[[#This Row],[Total Sales]]-Sales[[#This Row],[Cost price]]</f>
        <v>6047.12</v>
      </c>
      <c r="L5128" s="1" t="str">
        <f>TEXT(Sales[[#This Row],[Date and Time]],"dddd")</f>
        <v>Wednesday</v>
      </c>
      <c r="M5128" s="1" t="str">
        <f>TEXT(Sales[[#This Row],[Date and Time]],"mm")</f>
        <v>09</v>
      </c>
      <c r="N5128" s="10" t="str">
        <f>TEXT(Sales[[#This Row],[Date and Time]],"mmmm")</f>
        <v>September</v>
      </c>
    </row>
    <row r="5129" spans="1:14" x14ac:dyDescent="0.3">
      <c r="A5129" s="1" t="s">
        <v>8597</v>
      </c>
      <c r="B5129" s="2">
        <v>45416.109525462962</v>
      </c>
      <c r="C5129" s="1" t="s">
        <v>3294</v>
      </c>
      <c r="D5129" s="1" t="s">
        <v>2055</v>
      </c>
      <c r="E5129" s="1" t="s">
        <v>3471</v>
      </c>
      <c r="F5129" s="1" t="s">
        <v>3472</v>
      </c>
      <c r="G5129" s="1">
        <v>1012.05</v>
      </c>
      <c r="H5129" s="1">
        <v>7</v>
      </c>
      <c r="I5129" s="1">
        <f>Sales[[#This Row],[Selling Price]]*H5129</f>
        <v>7084.3499999999995</v>
      </c>
      <c r="J5129" s="1">
        <f>VLOOKUP(Sales[[#This Row],[Product ID]],Products[],4,0)</f>
        <v>609.70000000000005</v>
      </c>
      <c r="K5129" s="1">
        <f>Sales[[#This Row],[Total Sales]]-Sales[[#This Row],[Cost price]]</f>
        <v>6474.65</v>
      </c>
      <c r="L5129" s="1" t="str">
        <f>TEXT(Sales[[#This Row],[Date and Time]],"dddd")</f>
        <v>Saturday</v>
      </c>
      <c r="M5129" s="1" t="str">
        <f>TEXT(Sales[[#This Row],[Date and Time]],"mm")</f>
        <v>05</v>
      </c>
      <c r="N5129" s="10" t="str">
        <f>TEXT(Sales[[#This Row],[Date and Time]],"mmmm")</f>
        <v>May</v>
      </c>
    </row>
    <row r="5130" spans="1:14" x14ac:dyDescent="0.3">
      <c r="A5130" s="1" t="s">
        <v>8598</v>
      </c>
      <c r="B5130" s="2">
        <v>45406.679386574076</v>
      </c>
      <c r="C5130" s="1" t="s">
        <v>3440</v>
      </c>
      <c r="D5130" s="1" t="s">
        <v>2361</v>
      </c>
      <c r="E5130" s="1" t="s">
        <v>3466</v>
      </c>
      <c r="F5130" s="1" t="s">
        <v>3472</v>
      </c>
      <c r="G5130" s="1">
        <v>1094.8</v>
      </c>
      <c r="H5130" s="1">
        <v>3</v>
      </c>
      <c r="I5130" s="1">
        <f>Sales[[#This Row],[Selling Price]]*H5130</f>
        <v>3284.3999999999996</v>
      </c>
      <c r="J5130" s="1">
        <f>VLOOKUP(Sales[[#This Row],[Product ID]],Products[],4,0)</f>
        <v>117.5</v>
      </c>
      <c r="K5130" s="1">
        <f>Sales[[#This Row],[Total Sales]]-Sales[[#This Row],[Cost price]]</f>
        <v>3166.8999999999996</v>
      </c>
      <c r="L5130" s="1" t="str">
        <f>TEXT(Sales[[#This Row],[Date and Time]],"dddd")</f>
        <v>Wednesday</v>
      </c>
      <c r="M5130" s="1" t="str">
        <f>TEXT(Sales[[#This Row],[Date and Time]],"mm")</f>
        <v>04</v>
      </c>
      <c r="N5130" s="10" t="str">
        <f>TEXT(Sales[[#This Row],[Date and Time]],"mmmm")</f>
        <v>April</v>
      </c>
    </row>
    <row r="5131" spans="1:14" x14ac:dyDescent="0.3">
      <c r="A5131" s="1" t="s">
        <v>8599</v>
      </c>
      <c r="B5131" s="2">
        <v>45541.935474537036</v>
      </c>
      <c r="C5131" s="1" t="s">
        <v>3453</v>
      </c>
      <c r="D5131" s="1" t="s">
        <v>1956</v>
      </c>
      <c r="E5131" s="1" t="s">
        <v>3466</v>
      </c>
      <c r="F5131" s="1" t="s">
        <v>3462</v>
      </c>
      <c r="G5131" s="1">
        <v>1273.57</v>
      </c>
      <c r="H5131" s="1">
        <v>4</v>
      </c>
      <c r="I5131" s="1">
        <f>Sales[[#This Row],[Selling Price]]*H5131</f>
        <v>5094.28</v>
      </c>
      <c r="J5131" s="1">
        <f>VLOOKUP(Sales[[#This Row],[Product ID]],Products[],4,0)</f>
        <v>606.07000000000005</v>
      </c>
      <c r="K5131" s="1">
        <f>Sales[[#This Row],[Total Sales]]-Sales[[#This Row],[Cost price]]</f>
        <v>4488.21</v>
      </c>
      <c r="L5131" s="1" t="str">
        <f>TEXT(Sales[[#This Row],[Date and Time]],"dddd")</f>
        <v>Friday</v>
      </c>
      <c r="M5131" s="1" t="str">
        <f>TEXT(Sales[[#This Row],[Date and Time]],"mm")</f>
        <v>09</v>
      </c>
      <c r="N5131" s="10" t="str">
        <f>TEXT(Sales[[#This Row],[Date and Time]],"mmmm")</f>
        <v>September</v>
      </c>
    </row>
    <row r="5132" spans="1:14" x14ac:dyDescent="0.3">
      <c r="A5132" s="1" t="s">
        <v>8600</v>
      </c>
      <c r="B5132" s="2">
        <v>45385.027488425927</v>
      </c>
      <c r="C5132" s="1" t="s">
        <v>3331</v>
      </c>
      <c r="D5132" s="1" t="s">
        <v>369</v>
      </c>
      <c r="E5132" s="1" t="s">
        <v>3464</v>
      </c>
      <c r="F5132" s="1" t="s">
        <v>3467</v>
      </c>
      <c r="G5132" s="1">
        <v>135.66999999999999</v>
      </c>
      <c r="H5132" s="1">
        <v>8</v>
      </c>
      <c r="I5132" s="1">
        <f>Sales[[#This Row],[Selling Price]]*H5132</f>
        <v>1085.3599999999999</v>
      </c>
      <c r="J5132" s="1">
        <f>VLOOKUP(Sales[[#This Row],[Product ID]],Products[],4,0)</f>
        <v>799.06</v>
      </c>
      <c r="K5132" s="1">
        <f>Sales[[#This Row],[Total Sales]]-Sales[[#This Row],[Cost price]]</f>
        <v>286.29999999999995</v>
      </c>
      <c r="L5132" s="1" t="str">
        <f>TEXT(Sales[[#This Row],[Date and Time]],"dddd")</f>
        <v>Wednesday</v>
      </c>
      <c r="M5132" s="1" t="str">
        <f>TEXT(Sales[[#This Row],[Date and Time]],"mm")</f>
        <v>04</v>
      </c>
      <c r="N5132" s="10" t="str">
        <f>TEXT(Sales[[#This Row],[Date and Time]],"mmmm")</f>
        <v>April</v>
      </c>
    </row>
    <row r="5133" spans="1:14" x14ac:dyDescent="0.3">
      <c r="A5133" s="1" t="s">
        <v>8601</v>
      </c>
      <c r="B5133" s="2">
        <v>45440.454270833332</v>
      </c>
      <c r="C5133" s="1" t="s">
        <v>3347</v>
      </c>
      <c r="D5133" s="1" t="s">
        <v>1214</v>
      </c>
      <c r="E5133" s="1" t="s">
        <v>3461</v>
      </c>
      <c r="F5133" s="1" t="s">
        <v>3469</v>
      </c>
      <c r="G5133" s="1">
        <v>498.36</v>
      </c>
      <c r="H5133" s="1">
        <v>4</v>
      </c>
      <c r="I5133" s="1">
        <f>Sales[[#This Row],[Selling Price]]*H5133</f>
        <v>1993.44</v>
      </c>
      <c r="J5133" s="1">
        <f>VLOOKUP(Sales[[#This Row],[Product ID]],Products[],4,0)</f>
        <v>211.14</v>
      </c>
      <c r="K5133" s="1">
        <f>Sales[[#This Row],[Total Sales]]-Sales[[#This Row],[Cost price]]</f>
        <v>1782.3000000000002</v>
      </c>
      <c r="L5133" s="1" t="str">
        <f>TEXT(Sales[[#This Row],[Date and Time]],"dddd")</f>
        <v>Tuesday</v>
      </c>
      <c r="M5133" s="1" t="str">
        <f>TEXT(Sales[[#This Row],[Date and Time]],"mm")</f>
        <v>05</v>
      </c>
      <c r="N5133" s="10" t="str">
        <f>TEXT(Sales[[#This Row],[Date and Time]],"mmmm")</f>
        <v>May</v>
      </c>
    </row>
    <row r="5134" spans="1:14" x14ac:dyDescent="0.3">
      <c r="A5134" s="1" t="s">
        <v>8602</v>
      </c>
      <c r="B5134" s="2">
        <v>45531.103252314817</v>
      </c>
      <c r="C5134" s="1" t="s">
        <v>3452</v>
      </c>
      <c r="D5134" s="1" t="s">
        <v>941</v>
      </c>
      <c r="E5134" s="1" t="s">
        <v>3479</v>
      </c>
      <c r="F5134" s="1" t="s">
        <v>3476</v>
      </c>
      <c r="G5134" s="1">
        <v>1398.57</v>
      </c>
      <c r="H5134" s="1">
        <v>8</v>
      </c>
      <c r="I5134" s="1">
        <f>Sales[[#This Row],[Selling Price]]*H5134</f>
        <v>11188.56</v>
      </c>
      <c r="J5134" s="1">
        <f>VLOOKUP(Sales[[#This Row],[Product ID]],Products[],4,0)</f>
        <v>907.07</v>
      </c>
      <c r="K5134" s="1">
        <f>Sales[[#This Row],[Total Sales]]-Sales[[#This Row],[Cost price]]</f>
        <v>10281.49</v>
      </c>
      <c r="L5134" s="1" t="str">
        <f>TEXT(Sales[[#This Row],[Date and Time]],"dddd")</f>
        <v>Tuesday</v>
      </c>
      <c r="M5134" s="1" t="str">
        <f>TEXT(Sales[[#This Row],[Date and Time]],"mm")</f>
        <v>08</v>
      </c>
      <c r="N5134" s="10" t="str">
        <f>TEXT(Sales[[#This Row],[Date and Time]],"mmmm")</f>
        <v>August</v>
      </c>
    </row>
    <row r="5135" spans="1:14" x14ac:dyDescent="0.3">
      <c r="A5135" s="1" t="s">
        <v>8603</v>
      </c>
      <c r="B5135" s="2">
        <v>45316.26185185185</v>
      </c>
      <c r="C5135" s="1" t="s">
        <v>3250</v>
      </c>
      <c r="D5135" s="1" t="s">
        <v>2801</v>
      </c>
      <c r="E5135" s="1" t="s">
        <v>3461</v>
      </c>
      <c r="F5135" s="1" t="s">
        <v>3472</v>
      </c>
      <c r="G5135" s="1">
        <v>1898.23</v>
      </c>
      <c r="H5135" s="1">
        <v>2</v>
      </c>
      <c r="I5135" s="1">
        <f>Sales[[#This Row],[Selling Price]]*H5135</f>
        <v>3796.46</v>
      </c>
      <c r="J5135" s="1">
        <f>VLOOKUP(Sales[[#This Row],[Product ID]],Products[],4,0)</f>
        <v>114.47</v>
      </c>
      <c r="K5135" s="1">
        <f>Sales[[#This Row],[Total Sales]]-Sales[[#This Row],[Cost price]]</f>
        <v>3681.9900000000002</v>
      </c>
      <c r="L5135" s="1" t="str">
        <f>TEXT(Sales[[#This Row],[Date and Time]],"dddd")</f>
        <v>Thursday</v>
      </c>
      <c r="M5135" s="1" t="str">
        <f>TEXT(Sales[[#This Row],[Date and Time]],"mm")</f>
        <v>01</v>
      </c>
      <c r="N5135" s="10" t="str">
        <f>TEXT(Sales[[#This Row],[Date and Time]],"mmmm")</f>
        <v>January</v>
      </c>
    </row>
    <row r="5136" spans="1:14" x14ac:dyDescent="0.3">
      <c r="A5136" s="1" t="s">
        <v>8604</v>
      </c>
      <c r="B5136" s="2">
        <v>45564.524594907409</v>
      </c>
      <c r="C5136" s="1" t="s">
        <v>3255</v>
      </c>
      <c r="D5136" s="1" t="s">
        <v>2189</v>
      </c>
      <c r="E5136" s="1" t="s">
        <v>3464</v>
      </c>
      <c r="F5136" s="1" t="s">
        <v>3462</v>
      </c>
      <c r="G5136" s="1">
        <v>658.42</v>
      </c>
      <c r="H5136" s="1">
        <v>1</v>
      </c>
      <c r="I5136" s="1">
        <f>Sales[[#This Row],[Selling Price]]*H5136</f>
        <v>658.42</v>
      </c>
      <c r="J5136" s="1">
        <f>VLOOKUP(Sales[[#This Row],[Product ID]],Products[],4,0)</f>
        <v>973.48</v>
      </c>
      <c r="K5136" s="1">
        <f>Sales[[#This Row],[Total Sales]]-Sales[[#This Row],[Cost price]]</f>
        <v>-315.06000000000006</v>
      </c>
      <c r="L5136" s="1" t="str">
        <f>TEXT(Sales[[#This Row],[Date and Time]],"dddd")</f>
        <v>Sunday</v>
      </c>
      <c r="M5136" s="1" t="str">
        <f>TEXT(Sales[[#This Row],[Date and Time]],"mm")</f>
        <v>09</v>
      </c>
      <c r="N5136" s="10" t="str">
        <f>TEXT(Sales[[#This Row],[Date and Time]],"mmmm")</f>
        <v>September</v>
      </c>
    </row>
    <row r="5137" spans="1:14" x14ac:dyDescent="0.3">
      <c r="A5137" s="1" t="s">
        <v>8605</v>
      </c>
      <c r="B5137" s="2">
        <v>45509.569212962961</v>
      </c>
      <c r="C5137" s="1" t="s">
        <v>3434</v>
      </c>
      <c r="D5137" s="1" t="s">
        <v>1345</v>
      </c>
      <c r="E5137" s="1" t="s">
        <v>3461</v>
      </c>
      <c r="F5137" s="1" t="s">
        <v>3467</v>
      </c>
      <c r="G5137" s="1">
        <v>585.53</v>
      </c>
      <c r="H5137" s="1">
        <v>4</v>
      </c>
      <c r="I5137" s="1">
        <f>Sales[[#This Row],[Selling Price]]*H5137</f>
        <v>2342.12</v>
      </c>
      <c r="J5137" s="1">
        <f>VLOOKUP(Sales[[#This Row],[Product ID]],Products[],4,0)</f>
        <v>29.06</v>
      </c>
      <c r="K5137" s="1">
        <f>Sales[[#This Row],[Total Sales]]-Sales[[#This Row],[Cost price]]</f>
        <v>2313.06</v>
      </c>
      <c r="L5137" s="1" t="str">
        <f>TEXT(Sales[[#This Row],[Date and Time]],"dddd")</f>
        <v>Monday</v>
      </c>
      <c r="M5137" s="1" t="str">
        <f>TEXT(Sales[[#This Row],[Date and Time]],"mm")</f>
        <v>08</v>
      </c>
      <c r="N5137" s="10" t="str">
        <f>TEXT(Sales[[#This Row],[Date and Time]],"mmmm")</f>
        <v>August</v>
      </c>
    </row>
    <row r="5138" spans="1:14" x14ac:dyDescent="0.3">
      <c r="A5138" s="1" t="s">
        <v>8606</v>
      </c>
      <c r="B5138" s="2">
        <v>45348.266412037039</v>
      </c>
      <c r="C5138" s="1" t="s">
        <v>3445</v>
      </c>
      <c r="D5138" s="1" t="s">
        <v>2255</v>
      </c>
      <c r="E5138" s="1" t="s">
        <v>3466</v>
      </c>
      <c r="F5138" s="1" t="s">
        <v>3462</v>
      </c>
      <c r="G5138" s="1">
        <v>1081.06</v>
      </c>
      <c r="H5138" s="1">
        <v>1</v>
      </c>
      <c r="I5138" s="1">
        <f>Sales[[#This Row],[Selling Price]]*H5138</f>
        <v>1081.06</v>
      </c>
      <c r="J5138" s="1">
        <f>VLOOKUP(Sales[[#This Row],[Product ID]],Products[],4,0)</f>
        <v>154.76</v>
      </c>
      <c r="K5138" s="1">
        <f>Sales[[#This Row],[Total Sales]]-Sales[[#This Row],[Cost price]]</f>
        <v>926.3</v>
      </c>
      <c r="L5138" s="1" t="str">
        <f>TEXT(Sales[[#This Row],[Date and Time]],"dddd")</f>
        <v>Monday</v>
      </c>
      <c r="M5138" s="1" t="str">
        <f>TEXT(Sales[[#This Row],[Date and Time]],"mm")</f>
        <v>02</v>
      </c>
      <c r="N5138" s="10" t="str">
        <f>TEXT(Sales[[#This Row],[Date and Time]],"mmmm")</f>
        <v>February</v>
      </c>
    </row>
    <row r="5139" spans="1:14" x14ac:dyDescent="0.3">
      <c r="A5139" s="1" t="s">
        <v>8607</v>
      </c>
      <c r="B5139" s="2">
        <v>45489.638599537036</v>
      </c>
      <c r="C5139" s="1" t="s">
        <v>3322</v>
      </c>
      <c r="D5139" s="1" t="s">
        <v>3048</v>
      </c>
      <c r="E5139" s="1" t="s">
        <v>3471</v>
      </c>
      <c r="F5139" s="1" t="s">
        <v>3462</v>
      </c>
      <c r="G5139" s="1">
        <v>42.27</v>
      </c>
      <c r="H5139" s="1">
        <v>5</v>
      </c>
      <c r="I5139" s="1">
        <f>Sales[[#This Row],[Selling Price]]*H5139</f>
        <v>211.35000000000002</v>
      </c>
      <c r="J5139" s="1">
        <f>VLOOKUP(Sales[[#This Row],[Product ID]],Products[],4,0)</f>
        <v>35.22</v>
      </c>
      <c r="K5139" s="1">
        <f>Sales[[#This Row],[Total Sales]]-Sales[[#This Row],[Cost price]]</f>
        <v>176.13000000000002</v>
      </c>
      <c r="L5139" s="1" t="str">
        <f>TEXT(Sales[[#This Row],[Date and Time]],"dddd")</f>
        <v>Tuesday</v>
      </c>
      <c r="M5139" s="1" t="str">
        <f>TEXT(Sales[[#This Row],[Date and Time]],"mm")</f>
        <v>07</v>
      </c>
      <c r="N5139" s="10" t="str">
        <f>TEXT(Sales[[#This Row],[Date and Time]],"mmmm")</f>
        <v>July</v>
      </c>
    </row>
    <row r="5140" spans="1:14" x14ac:dyDescent="0.3">
      <c r="A5140" s="1" t="s">
        <v>8608</v>
      </c>
      <c r="B5140" s="2">
        <v>45553.664664351854</v>
      </c>
      <c r="C5140" s="1" t="s">
        <v>3220</v>
      </c>
      <c r="D5140" s="1" t="s">
        <v>950</v>
      </c>
      <c r="E5140" s="1" t="s">
        <v>3471</v>
      </c>
      <c r="F5140" s="1" t="s">
        <v>3472</v>
      </c>
      <c r="G5140" s="1">
        <v>1126.8900000000001</v>
      </c>
      <c r="H5140" s="1">
        <v>1</v>
      </c>
      <c r="I5140" s="1">
        <f>Sales[[#This Row],[Selling Price]]*H5140</f>
        <v>1126.8900000000001</v>
      </c>
      <c r="J5140" s="1">
        <f>VLOOKUP(Sales[[#This Row],[Product ID]],Products[],4,0)</f>
        <v>27.63</v>
      </c>
      <c r="K5140" s="1">
        <f>Sales[[#This Row],[Total Sales]]-Sales[[#This Row],[Cost price]]</f>
        <v>1099.26</v>
      </c>
      <c r="L5140" s="1" t="str">
        <f>TEXT(Sales[[#This Row],[Date and Time]],"dddd")</f>
        <v>Wednesday</v>
      </c>
      <c r="M5140" s="1" t="str">
        <f>TEXT(Sales[[#This Row],[Date and Time]],"mm")</f>
        <v>09</v>
      </c>
      <c r="N5140" s="10" t="str">
        <f>TEXT(Sales[[#This Row],[Date and Time]],"mmmm")</f>
        <v>September</v>
      </c>
    </row>
    <row r="5141" spans="1:14" x14ac:dyDescent="0.3">
      <c r="A5141" s="1" t="s">
        <v>8609</v>
      </c>
      <c r="B5141" s="2">
        <v>45339.98814814815</v>
      </c>
      <c r="C5141" s="1" t="s">
        <v>3383</v>
      </c>
      <c r="D5141" s="1" t="s">
        <v>1413</v>
      </c>
      <c r="E5141" s="1" t="s">
        <v>3461</v>
      </c>
      <c r="F5141" s="1" t="s">
        <v>3462</v>
      </c>
      <c r="G5141" s="1">
        <v>1026.83</v>
      </c>
      <c r="H5141" s="1">
        <v>10</v>
      </c>
      <c r="I5141" s="1">
        <f>Sales[[#This Row],[Selling Price]]*H5141</f>
        <v>10268.299999999999</v>
      </c>
      <c r="J5141" s="1">
        <f>VLOOKUP(Sales[[#This Row],[Product ID]],Products[],4,0)</f>
        <v>692.63</v>
      </c>
      <c r="K5141" s="1">
        <f>Sales[[#This Row],[Total Sales]]-Sales[[#This Row],[Cost price]]</f>
        <v>9575.67</v>
      </c>
      <c r="L5141" s="1" t="str">
        <f>TEXT(Sales[[#This Row],[Date and Time]],"dddd")</f>
        <v>Saturday</v>
      </c>
      <c r="M5141" s="1" t="str">
        <f>TEXT(Sales[[#This Row],[Date and Time]],"mm")</f>
        <v>02</v>
      </c>
      <c r="N5141" s="10" t="str">
        <f>TEXT(Sales[[#This Row],[Date and Time]],"mmmm")</f>
        <v>February</v>
      </c>
    </row>
    <row r="5142" spans="1:14" x14ac:dyDescent="0.3">
      <c r="A5142" s="1" t="s">
        <v>8610</v>
      </c>
      <c r="B5142" s="2">
        <v>45585.774143518516</v>
      </c>
      <c r="C5142" s="1" t="s">
        <v>3417</v>
      </c>
      <c r="D5142" s="1" t="s">
        <v>886</v>
      </c>
      <c r="E5142" s="1" t="s">
        <v>3466</v>
      </c>
      <c r="F5142" s="1" t="s">
        <v>3469</v>
      </c>
      <c r="G5142" s="1">
        <v>775.57</v>
      </c>
      <c r="H5142" s="1">
        <v>6</v>
      </c>
      <c r="I5142" s="1">
        <f>Sales[[#This Row],[Selling Price]]*H5142</f>
        <v>4653.42</v>
      </c>
      <c r="J5142" s="1">
        <f>VLOOKUP(Sales[[#This Row],[Product ID]],Products[],4,0)</f>
        <v>648.5</v>
      </c>
      <c r="K5142" s="1">
        <f>Sales[[#This Row],[Total Sales]]-Sales[[#This Row],[Cost price]]</f>
        <v>4004.92</v>
      </c>
      <c r="L5142" s="1" t="str">
        <f>TEXT(Sales[[#This Row],[Date and Time]],"dddd")</f>
        <v>Sunday</v>
      </c>
      <c r="M5142" s="1" t="str">
        <f>TEXT(Sales[[#This Row],[Date and Time]],"mm")</f>
        <v>10</v>
      </c>
      <c r="N5142" s="10" t="str">
        <f>TEXT(Sales[[#This Row],[Date and Time]],"mmmm")</f>
        <v>October</v>
      </c>
    </row>
    <row r="5143" spans="1:14" x14ac:dyDescent="0.3">
      <c r="A5143" s="1" t="s">
        <v>8611</v>
      </c>
      <c r="B5143" s="2">
        <v>45564.518449074072</v>
      </c>
      <c r="C5143" s="1" t="s">
        <v>3437</v>
      </c>
      <c r="D5143" s="1" t="s">
        <v>2058</v>
      </c>
      <c r="E5143" s="1" t="s">
        <v>3466</v>
      </c>
      <c r="F5143" s="1" t="s">
        <v>3472</v>
      </c>
      <c r="G5143" s="1">
        <v>1235.6199999999999</v>
      </c>
      <c r="H5143" s="1">
        <v>6</v>
      </c>
      <c r="I5143" s="1">
        <f>Sales[[#This Row],[Selling Price]]*H5143</f>
        <v>7413.7199999999993</v>
      </c>
      <c r="J5143" s="1">
        <f>VLOOKUP(Sales[[#This Row],[Product ID]],Products[],4,0)</f>
        <v>986.68</v>
      </c>
      <c r="K5143" s="1">
        <f>Sales[[#This Row],[Total Sales]]-Sales[[#This Row],[Cost price]]</f>
        <v>6427.0399999999991</v>
      </c>
      <c r="L5143" s="1" t="str">
        <f>TEXT(Sales[[#This Row],[Date and Time]],"dddd")</f>
        <v>Sunday</v>
      </c>
      <c r="M5143" s="1" t="str">
        <f>TEXT(Sales[[#This Row],[Date and Time]],"mm")</f>
        <v>09</v>
      </c>
      <c r="N5143" s="10" t="str">
        <f>TEXT(Sales[[#This Row],[Date and Time]],"mmmm")</f>
        <v>September</v>
      </c>
    </row>
    <row r="5144" spans="1:14" x14ac:dyDescent="0.3">
      <c r="A5144" s="1" t="s">
        <v>8612</v>
      </c>
      <c r="B5144" s="2">
        <v>45509.100023148145</v>
      </c>
      <c r="C5144" s="1" t="s">
        <v>3418</v>
      </c>
      <c r="D5144" s="1" t="s">
        <v>3034</v>
      </c>
      <c r="E5144" s="1" t="s">
        <v>3471</v>
      </c>
      <c r="F5144" s="1" t="s">
        <v>3462</v>
      </c>
      <c r="G5144" s="1">
        <v>1312.53</v>
      </c>
      <c r="H5144" s="1">
        <v>1</v>
      </c>
      <c r="I5144" s="1">
        <f>Sales[[#This Row],[Selling Price]]*H5144</f>
        <v>1312.53</v>
      </c>
      <c r="J5144" s="1">
        <f>VLOOKUP(Sales[[#This Row],[Product ID]],Products[],4,0)</f>
        <v>563.57000000000005</v>
      </c>
      <c r="K5144" s="1">
        <f>Sales[[#This Row],[Total Sales]]-Sales[[#This Row],[Cost price]]</f>
        <v>748.95999999999992</v>
      </c>
      <c r="L5144" s="1" t="str">
        <f>TEXT(Sales[[#This Row],[Date and Time]],"dddd")</f>
        <v>Monday</v>
      </c>
      <c r="M5144" s="1" t="str">
        <f>TEXT(Sales[[#This Row],[Date and Time]],"mm")</f>
        <v>08</v>
      </c>
      <c r="N5144" s="10" t="str">
        <f>TEXT(Sales[[#This Row],[Date and Time]],"mmmm")</f>
        <v>August</v>
      </c>
    </row>
    <row r="5145" spans="1:14" x14ac:dyDescent="0.3">
      <c r="A5145" s="1" t="s">
        <v>8613</v>
      </c>
      <c r="B5145" s="2">
        <v>45506.534236111111</v>
      </c>
      <c r="C5145" s="1" t="s">
        <v>3237</v>
      </c>
      <c r="D5145" s="1" t="s">
        <v>345</v>
      </c>
      <c r="E5145" s="1" t="s">
        <v>3466</v>
      </c>
      <c r="F5145" s="1" t="s">
        <v>3462</v>
      </c>
      <c r="G5145" s="1">
        <v>286.38</v>
      </c>
      <c r="H5145" s="1">
        <v>5</v>
      </c>
      <c r="I5145" s="1">
        <f>Sales[[#This Row],[Selling Price]]*H5145</f>
        <v>1431.9</v>
      </c>
      <c r="J5145" s="1">
        <f>VLOOKUP(Sales[[#This Row],[Product ID]],Products[],4,0)</f>
        <v>481</v>
      </c>
      <c r="K5145" s="1">
        <f>Sales[[#This Row],[Total Sales]]-Sales[[#This Row],[Cost price]]</f>
        <v>950.90000000000009</v>
      </c>
      <c r="L5145" s="1" t="str">
        <f>TEXT(Sales[[#This Row],[Date and Time]],"dddd")</f>
        <v>Friday</v>
      </c>
      <c r="M5145" s="1" t="str">
        <f>TEXT(Sales[[#This Row],[Date and Time]],"mm")</f>
        <v>08</v>
      </c>
      <c r="N5145" s="10" t="str">
        <f>TEXT(Sales[[#This Row],[Date and Time]],"mmmm")</f>
        <v>August</v>
      </c>
    </row>
    <row r="5146" spans="1:14" x14ac:dyDescent="0.3">
      <c r="A5146" s="1" t="s">
        <v>8614</v>
      </c>
      <c r="B5146" s="2">
        <v>45399.01903935185</v>
      </c>
      <c r="C5146" s="1" t="s">
        <v>3368</v>
      </c>
      <c r="D5146" s="1" t="s">
        <v>114</v>
      </c>
      <c r="E5146" s="1" t="s">
        <v>3464</v>
      </c>
      <c r="F5146" s="1" t="s">
        <v>3476</v>
      </c>
      <c r="G5146" s="1">
        <v>1468.29</v>
      </c>
      <c r="H5146" s="1">
        <v>3</v>
      </c>
      <c r="I5146" s="1">
        <f>Sales[[#This Row],[Selling Price]]*H5146</f>
        <v>4404.87</v>
      </c>
      <c r="J5146" s="1">
        <f>VLOOKUP(Sales[[#This Row],[Product ID]],Products[],4,0)</f>
        <v>197.58</v>
      </c>
      <c r="K5146" s="1">
        <f>Sales[[#This Row],[Total Sales]]-Sales[[#This Row],[Cost price]]</f>
        <v>4207.29</v>
      </c>
      <c r="L5146" s="1" t="str">
        <f>TEXT(Sales[[#This Row],[Date and Time]],"dddd")</f>
        <v>Wednesday</v>
      </c>
      <c r="M5146" s="1" t="str">
        <f>TEXT(Sales[[#This Row],[Date and Time]],"mm")</f>
        <v>04</v>
      </c>
      <c r="N5146" s="10" t="str">
        <f>TEXT(Sales[[#This Row],[Date and Time]],"mmmm")</f>
        <v>April</v>
      </c>
    </row>
    <row r="5147" spans="1:14" x14ac:dyDescent="0.3">
      <c r="A5147" s="1" t="s">
        <v>8615</v>
      </c>
      <c r="B5147" s="2">
        <v>45538.542303240742</v>
      </c>
      <c r="C5147" s="1" t="s">
        <v>3353</v>
      </c>
      <c r="D5147" s="1" t="s">
        <v>1448</v>
      </c>
      <c r="E5147" s="1" t="s">
        <v>3479</v>
      </c>
      <c r="F5147" s="1" t="s">
        <v>3472</v>
      </c>
      <c r="G5147" s="1">
        <v>839.78</v>
      </c>
      <c r="H5147" s="1">
        <v>9</v>
      </c>
      <c r="I5147" s="1">
        <f>Sales[[#This Row],[Selling Price]]*H5147</f>
        <v>7558.0199999999995</v>
      </c>
      <c r="J5147" s="1">
        <f>VLOOKUP(Sales[[#This Row],[Product ID]],Products[],4,0)</f>
        <v>978.72</v>
      </c>
      <c r="K5147" s="1">
        <f>Sales[[#This Row],[Total Sales]]-Sales[[#This Row],[Cost price]]</f>
        <v>6579.2999999999993</v>
      </c>
      <c r="L5147" s="1" t="str">
        <f>TEXT(Sales[[#This Row],[Date and Time]],"dddd")</f>
        <v>Tuesday</v>
      </c>
      <c r="M5147" s="1" t="str">
        <f>TEXT(Sales[[#This Row],[Date and Time]],"mm")</f>
        <v>09</v>
      </c>
      <c r="N5147" s="10" t="str">
        <f>TEXT(Sales[[#This Row],[Date and Time]],"mmmm")</f>
        <v>September</v>
      </c>
    </row>
    <row r="5148" spans="1:14" x14ac:dyDescent="0.3">
      <c r="A5148" s="1" t="s">
        <v>8616</v>
      </c>
      <c r="B5148" s="2">
        <v>45431.133680555555</v>
      </c>
      <c r="C5148" s="1" t="s">
        <v>3321</v>
      </c>
      <c r="D5148" s="1" t="s">
        <v>1254</v>
      </c>
      <c r="E5148" s="1" t="s">
        <v>3464</v>
      </c>
      <c r="F5148" s="1" t="s">
        <v>3469</v>
      </c>
      <c r="G5148" s="1">
        <v>1797.82</v>
      </c>
      <c r="H5148" s="1">
        <v>6</v>
      </c>
      <c r="I5148" s="1">
        <f>Sales[[#This Row],[Selling Price]]*H5148</f>
        <v>10786.92</v>
      </c>
      <c r="J5148" s="1">
        <f>VLOOKUP(Sales[[#This Row],[Product ID]],Products[],4,0)</f>
        <v>57.64</v>
      </c>
      <c r="K5148" s="1">
        <f>Sales[[#This Row],[Total Sales]]-Sales[[#This Row],[Cost price]]</f>
        <v>10729.28</v>
      </c>
      <c r="L5148" s="1" t="str">
        <f>TEXT(Sales[[#This Row],[Date and Time]],"dddd")</f>
        <v>Sunday</v>
      </c>
      <c r="M5148" s="1" t="str">
        <f>TEXT(Sales[[#This Row],[Date and Time]],"mm")</f>
        <v>05</v>
      </c>
      <c r="N5148" s="10" t="str">
        <f>TEXT(Sales[[#This Row],[Date and Time]],"mmmm")</f>
        <v>May</v>
      </c>
    </row>
    <row r="5149" spans="1:14" x14ac:dyDescent="0.3">
      <c r="A5149" s="1" t="s">
        <v>8617</v>
      </c>
      <c r="B5149" s="2">
        <v>45407.227719907409</v>
      </c>
      <c r="C5149" s="1" t="s">
        <v>3437</v>
      </c>
      <c r="D5149" s="1" t="s">
        <v>7</v>
      </c>
      <c r="E5149" s="1" t="s">
        <v>3479</v>
      </c>
      <c r="F5149" s="1" t="s">
        <v>3469</v>
      </c>
      <c r="G5149" s="1">
        <v>758.49</v>
      </c>
      <c r="H5149" s="1">
        <v>6</v>
      </c>
      <c r="I5149" s="1">
        <f>Sales[[#This Row],[Selling Price]]*H5149</f>
        <v>4550.9400000000005</v>
      </c>
      <c r="J5149" s="1">
        <f>VLOOKUP(Sales[[#This Row],[Product ID]],Products[],4,0)</f>
        <v>986.68</v>
      </c>
      <c r="K5149" s="1">
        <f>Sales[[#This Row],[Total Sales]]-Sales[[#This Row],[Cost price]]</f>
        <v>3564.2600000000007</v>
      </c>
      <c r="L5149" s="1" t="str">
        <f>TEXT(Sales[[#This Row],[Date and Time]],"dddd")</f>
        <v>Thursday</v>
      </c>
      <c r="M5149" s="1" t="str">
        <f>TEXT(Sales[[#This Row],[Date and Time]],"mm")</f>
        <v>04</v>
      </c>
      <c r="N5149" s="10" t="str">
        <f>TEXT(Sales[[#This Row],[Date and Time]],"mmmm")</f>
        <v>April</v>
      </c>
    </row>
    <row r="5150" spans="1:14" x14ac:dyDescent="0.3">
      <c r="A5150" s="1" t="s">
        <v>8618</v>
      </c>
      <c r="B5150" s="2">
        <v>45494.573657407411</v>
      </c>
      <c r="C5150" s="1" t="s">
        <v>3390</v>
      </c>
      <c r="D5150" s="1" t="s">
        <v>2759</v>
      </c>
      <c r="E5150" s="1" t="s">
        <v>3461</v>
      </c>
      <c r="F5150" s="1" t="s">
        <v>3462</v>
      </c>
      <c r="G5150" s="1">
        <v>691.14</v>
      </c>
      <c r="H5150" s="1">
        <v>4</v>
      </c>
      <c r="I5150" s="1">
        <f>Sales[[#This Row],[Selling Price]]*H5150</f>
        <v>2764.56</v>
      </c>
      <c r="J5150" s="1">
        <f>VLOOKUP(Sales[[#This Row],[Product ID]],Products[],4,0)</f>
        <v>612.41999999999996</v>
      </c>
      <c r="K5150" s="1">
        <f>Sales[[#This Row],[Total Sales]]-Sales[[#This Row],[Cost price]]</f>
        <v>2152.14</v>
      </c>
      <c r="L5150" s="1" t="str">
        <f>TEXT(Sales[[#This Row],[Date and Time]],"dddd")</f>
        <v>Sunday</v>
      </c>
      <c r="M5150" s="1" t="str">
        <f>TEXT(Sales[[#This Row],[Date and Time]],"mm")</f>
        <v>07</v>
      </c>
      <c r="N5150" s="10" t="str">
        <f>TEXT(Sales[[#This Row],[Date and Time]],"mmmm")</f>
        <v>July</v>
      </c>
    </row>
    <row r="5151" spans="1:14" x14ac:dyDescent="0.3">
      <c r="A5151" s="1" t="s">
        <v>8619</v>
      </c>
      <c r="B5151" s="2">
        <v>45465.126111111109</v>
      </c>
      <c r="C5151" s="1" t="s">
        <v>3284</v>
      </c>
      <c r="D5151" s="1" t="s">
        <v>812</v>
      </c>
      <c r="E5151" s="1" t="s">
        <v>3471</v>
      </c>
      <c r="F5151" s="1" t="s">
        <v>3476</v>
      </c>
      <c r="G5151" s="1">
        <v>390.67</v>
      </c>
      <c r="H5151" s="1">
        <v>3</v>
      </c>
      <c r="I5151" s="1">
        <f>Sales[[#This Row],[Selling Price]]*H5151</f>
        <v>1172.01</v>
      </c>
      <c r="J5151" s="1">
        <f>VLOOKUP(Sales[[#This Row],[Product ID]],Products[],4,0)</f>
        <v>644.58000000000004</v>
      </c>
      <c r="K5151" s="1">
        <f>Sales[[#This Row],[Total Sales]]-Sales[[#This Row],[Cost price]]</f>
        <v>527.42999999999995</v>
      </c>
      <c r="L5151" s="1" t="str">
        <f>TEXT(Sales[[#This Row],[Date and Time]],"dddd")</f>
        <v>Saturday</v>
      </c>
      <c r="M5151" s="1" t="str">
        <f>TEXT(Sales[[#This Row],[Date and Time]],"mm")</f>
        <v>06</v>
      </c>
      <c r="N5151" s="10" t="str">
        <f>TEXT(Sales[[#This Row],[Date and Time]],"mmmm")</f>
        <v>June</v>
      </c>
    </row>
    <row r="5152" spans="1:14" x14ac:dyDescent="0.3">
      <c r="A5152" s="1" t="s">
        <v>8620</v>
      </c>
      <c r="B5152" s="2">
        <v>45440.880173611113</v>
      </c>
      <c r="C5152" s="1" t="s">
        <v>3264</v>
      </c>
      <c r="D5152" s="1" t="s">
        <v>527</v>
      </c>
      <c r="E5152" s="1" t="s">
        <v>3464</v>
      </c>
      <c r="F5152" s="1" t="s">
        <v>3467</v>
      </c>
      <c r="G5152" s="1">
        <v>1725</v>
      </c>
      <c r="H5152" s="1">
        <v>4</v>
      </c>
      <c r="I5152" s="1">
        <f>Sales[[#This Row],[Selling Price]]*H5152</f>
        <v>6900</v>
      </c>
      <c r="J5152" s="1">
        <f>VLOOKUP(Sales[[#This Row],[Product ID]],Products[],4,0)</f>
        <v>249.12</v>
      </c>
      <c r="K5152" s="1">
        <f>Sales[[#This Row],[Total Sales]]-Sales[[#This Row],[Cost price]]</f>
        <v>6650.88</v>
      </c>
      <c r="L5152" s="1" t="str">
        <f>TEXT(Sales[[#This Row],[Date and Time]],"dddd")</f>
        <v>Tuesday</v>
      </c>
      <c r="M5152" s="1" t="str">
        <f>TEXT(Sales[[#This Row],[Date and Time]],"mm")</f>
        <v>05</v>
      </c>
      <c r="N5152" s="10" t="str">
        <f>TEXT(Sales[[#This Row],[Date and Time]],"mmmm")</f>
        <v>May</v>
      </c>
    </row>
    <row r="5153" spans="1:14" x14ac:dyDescent="0.3">
      <c r="A5153" s="1" t="s">
        <v>8621</v>
      </c>
      <c r="B5153" s="2">
        <v>45328.284085648149</v>
      </c>
      <c r="C5153" s="1" t="s">
        <v>3366</v>
      </c>
      <c r="D5153" s="1" t="s">
        <v>2001</v>
      </c>
      <c r="E5153" s="1" t="s">
        <v>3464</v>
      </c>
      <c r="F5153" s="1" t="s">
        <v>3467</v>
      </c>
      <c r="G5153" s="1">
        <v>1484.06</v>
      </c>
      <c r="H5153" s="1">
        <v>7</v>
      </c>
      <c r="I5153" s="1">
        <f>Sales[[#This Row],[Selling Price]]*H5153</f>
        <v>10388.42</v>
      </c>
      <c r="J5153" s="1">
        <f>VLOOKUP(Sales[[#This Row],[Product ID]],Products[],4,0)</f>
        <v>669.31</v>
      </c>
      <c r="K5153" s="1">
        <f>Sales[[#This Row],[Total Sales]]-Sales[[#This Row],[Cost price]]</f>
        <v>9719.11</v>
      </c>
      <c r="L5153" s="1" t="str">
        <f>TEXT(Sales[[#This Row],[Date and Time]],"dddd")</f>
        <v>Tuesday</v>
      </c>
      <c r="M5153" s="1" t="str">
        <f>TEXT(Sales[[#This Row],[Date and Time]],"mm")</f>
        <v>02</v>
      </c>
      <c r="N5153" s="10" t="str">
        <f>TEXT(Sales[[#This Row],[Date and Time]],"mmmm")</f>
        <v>February</v>
      </c>
    </row>
    <row r="5154" spans="1:14" x14ac:dyDescent="0.3">
      <c r="A5154" s="1" t="s">
        <v>8622</v>
      </c>
      <c r="B5154" s="2">
        <v>45372.256516203706</v>
      </c>
      <c r="C5154" s="1" t="s">
        <v>3271</v>
      </c>
      <c r="D5154" s="1" t="s">
        <v>430</v>
      </c>
      <c r="E5154" s="1" t="s">
        <v>3461</v>
      </c>
      <c r="F5154" s="1" t="s">
        <v>3472</v>
      </c>
      <c r="G5154" s="1">
        <v>283.98</v>
      </c>
      <c r="H5154" s="1">
        <v>3</v>
      </c>
      <c r="I5154" s="1">
        <f>Sales[[#This Row],[Selling Price]]*H5154</f>
        <v>851.94</v>
      </c>
      <c r="J5154" s="1">
        <f>VLOOKUP(Sales[[#This Row],[Product ID]],Products[],4,0)</f>
        <v>493.17</v>
      </c>
      <c r="K5154" s="1">
        <f>Sales[[#This Row],[Total Sales]]-Sales[[#This Row],[Cost price]]</f>
        <v>358.77000000000004</v>
      </c>
      <c r="L5154" s="1" t="str">
        <f>TEXT(Sales[[#This Row],[Date and Time]],"dddd")</f>
        <v>Thursday</v>
      </c>
      <c r="M5154" s="1" t="str">
        <f>TEXT(Sales[[#This Row],[Date and Time]],"mm")</f>
        <v>03</v>
      </c>
      <c r="N5154" s="10" t="str">
        <f>TEXT(Sales[[#This Row],[Date and Time]],"mmmm")</f>
        <v>March</v>
      </c>
    </row>
    <row r="5155" spans="1:14" x14ac:dyDescent="0.3">
      <c r="A5155" s="1" t="s">
        <v>8623</v>
      </c>
      <c r="B5155" s="2">
        <v>45460.352013888885</v>
      </c>
      <c r="C5155" s="1" t="s">
        <v>3363</v>
      </c>
      <c r="D5155" s="1" t="s">
        <v>1646</v>
      </c>
      <c r="E5155" s="1" t="s">
        <v>3466</v>
      </c>
      <c r="F5155" s="1" t="s">
        <v>3462</v>
      </c>
      <c r="G5155" s="1">
        <v>348.99</v>
      </c>
      <c r="H5155" s="1">
        <v>5</v>
      </c>
      <c r="I5155" s="1">
        <f>Sales[[#This Row],[Selling Price]]*H5155</f>
        <v>1744.95</v>
      </c>
      <c r="J5155" s="1">
        <f>VLOOKUP(Sales[[#This Row],[Product ID]],Products[],4,0)</f>
        <v>678.93</v>
      </c>
      <c r="K5155" s="1">
        <f>Sales[[#This Row],[Total Sales]]-Sales[[#This Row],[Cost price]]</f>
        <v>1066.02</v>
      </c>
      <c r="L5155" s="1" t="str">
        <f>TEXT(Sales[[#This Row],[Date and Time]],"dddd")</f>
        <v>Monday</v>
      </c>
      <c r="M5155" s="1" t="str">
        <f>TEXT(Sales[[#This Row],[Date and Time]],"mm")</f>
        <v>06</v>
      </c>
      <c r="N5155" s="10" t="str">
        <f>TEXT(Sales[[#This Row],[Date and Time]],"mmmm")</f>
        <v>June</v>
      </c>
    </row>
    <row r="5156" spans="1:14" x14ac:dyDescent="0.3">
      <c r="A5156" s="1" t="s">
        <v>8624</v>
      </c>
      <c r="B5156" s="2">
        <v>45502.494513888887</v>
      </c>
      <c r="C5156" s="1" t="s">
        <v>3310</v>
      </c>
      <c r="D5156" s="1" t="s">
        <v>67</v>
      </c>
      <c r="E5156" s="1" t="s">
        <v>3479</v>
      </c>
      <c r="F5156" s="1" t="s">
        <v>3467</v>
      </c>
      <c r="G5156" s="1">
        <v>268.2</v>
      </c>
      <c r="H5156" s="1">
        <v>6</v>
      </c>
      <c r="I5156" s="1">
        <f>Sales[[#This Row],[Selling Price]]*H5156</f>
        <v>1609.1999999999998</v>
      </c>
      <c r="J5156" s="1">
        <f>VLOOKUP(Sales[[#This Row],[Product ID]],Products[],4,0)</f>
        <v>297.7</v>
      </c>
      <c r="K5156" s="1">
        <f>Sales[[#This Row],[Total Sales]]-Sales[[#This Row],[Cost price]]</f>
        <v>1311.4999999999998</v>
      </c>
      <c r="L5156" s="1" t="str">
        <f>TEXT(Sales[[#This Row],[Date and Time]],"dddd")</f>
        <v>Monday</v>
      </c>
      <c r="M5156" s="1" t="str">
        <f>TEXT(Sales[[#This Row],[Date and Time]],"mm")</f>
        <v>07</v>
      </c>
      <c r="N5156" s="10" t="str">
        <f>TEXT(Sales[[#This Row],[Date and Time]],"mmmm")</f>
        <v>July</v>
      </c>
    </row>
    <row r="5157" spans="1:14" x14ac:dyDescent="0.3">
      <c r="A5157" s="1" t="s">
        <v>8625</v>
      </c>
      <c r="B5157" s="2">
        <v>45431.983055555553</v>
      </c>
      <c r="C5157" s="1" t="s">
        <v>3359</v>
      </c>
      <c r="D5157" s="1" t="s">
        <v>1816</v>
      </c>
      <c r="E5157" s="1" t="s">
        <v>3466</v>
      </c>
      <c r="F5157" s="1" t="s">
        <v>3469</v>
      </c>
      <c r="G5157" s="1">
        <v>638.59</v>
      </c>
      <c r="H5157" s="1">
        <v>4</v>
      </c>
      <c r="I5157" s="1">
        <f>Sales[[#This Row],[Selling Price]]*H5157</f>
        <v>2554.36</v>
      </c>
      <c r="J5157" s="1">
        <f>VLOOKUP(Sales[[#This Row],[Product ID]],Products[],4,0)</f>
        <v>750.19</v>
      </c>
      <c r="K5157" s="1">
        <f>Sales[[#This Row],[Total Sales]]-Sales[[#This Row],[Cost price]]</f>
        <v>1804.17</v>
      </c>
      <c r="L5157" s="1" t="str">
        <f>TEXT(Sales[[#This Row],[Date and Time]],"dddd")</f>
        <v>Sunday</v>
      </c>
      <c r="M5157" s="1" t="str">
        <f>TEXT(Sales[[#This Row],[Date and Time]],"mm")</f>
        <v>05</v>
      </c>
      <c r="N5157" s="10" t="str">
        <f>TEXT(Sales[[#This Row],[Date and Time]],"mmmm")</f>
        <v>May</v>
      </c>
    </row>
    <row r="5158" spans="1:14" x14ac:dyDescent="0.3">
      <c r="A5158" s="1" t="s">
        <v>8626</v>
      </c>
      <c r="B5158" s="2">
        <v>45395.063287037039</v>
      </c>
      <c r="C5158" s="1" t="s">
        <v>3414</v>
      </c>
      <c r="D5158" s="1" t="s">
        <v>1781</v>
      </c>
      <c r="E5158" s="1" t="s">
        <v>3461</v>
      </c>
      <c r="F5158" s="1" t="s">
        <v>3462</v>
      </c>
      <c r="G5158" s="1">
        <v>1806.9</v>
      </c>
      <c r="H5158" s="1">
        <v>5</v>
      </c>
      <c r="I5158" s="1">
        <f>Sales[[#This Row],[Selling Price]]*H5158</f>
        <v>9034.5</v>
      </c>
      <c r="J5158" s="1">
        <f>VLOOKUP(Sales[[#This Row],[Product ID]],Products[],4,0)</f>
        <v>859.01</v>
      </c>
      <c r="K5158" s="1">
        <f>Sales[[#This Row],[Total Sales]]-Sales[[#This Row],[Cost price]]</f>
        <v>8175.49</v>
      </c>
      <c r="L5158" s="1" t="str">
        <f>TEXT(Sales[[#This Row],[Date and Time]],"dddd")</f>
        <v>Saturday</v>
      </c>
      <c r="M5158" s="1" t="str">
        <f>TEXT(Sales[[#This Row],[Date and Time]],"mm")</f>
        <v>04</v>
      </c>
      <c r="N5158" s="10" t="str">
        <f>TEXT(Sales[[#This Row],[Date and Time]],"mmmm")</f>
        <v>April</v>
      </c>
    </row>
    <row r="5159" spans="1:14" x14ac:dyDescent="0.3">
      <c r="A5159" s="1" t="s">
        <v>8627</v>
      </c>
      <c r="B5159" s="2">
        <v>45360.188761574071</v>
      </c>
      <c r="C5159" s="1" t="s">
        <v>3440</v>
      </c>
      <c r="D5159" s="1" t="s">
        <v>2984</v>
      </c>
      <c r="E5159" s="1" t="s">
        <v>3461</v>
      </c>
      <c r="F5159" s="1" t="s">
        <v>3472</v>
      </c>
      <c r="G5159" s="1">
        <v>340.89</v>
      </c>
      <c r="H5159" s="1">
        <v>2</v>
      </c>
      <c r="I5159" s="1">
        <f>Sales[[#This Row],[Selling Price]]*H5159</f>
        <v>681.78</v>
      </c>
      <c r="J5159" s="1">
        <f>VLOOKUP(Sales[[#This Row],[Product ID]],Products[],4,0)</f>
        <v>117.5</v>
      </c>
      <c r="K5159" s="1">
        <f>Sales[[#This Row],[Total Sales]]-Sales[[#This Row],[Cost price]]</f>
        <v>564.28</v>
      </c>
      <c r="L5159" s="1" t="str">
        <f>TEXT(Sales[[#This Row],[Date and Time]],"dddd")</f>
        <v>Saturday</v>
      </c>
      <c r="M5159" s="1" t="str">
        <f>TEXT(Sales[[#This Row],[Date and Time]],"mm")</f>
        <v>03</v>
      </c>
      <c r="N5159" s="10" t="str">
        <f>TEXT(Sales[[#This Row],[Date and Time]],"mmmm")</f>
        <v>March</v>
      </c>
    </row>
    <row r="5160" spans="1:14" x14ac:dyDescent="0.3">
      <c r="A5160" s="1" t="s">
        <v>8628</v>
      </c>
      <c r="B5160" s="2">
        <v>45318.334537037037</v>
      </c>
      <c r="C5160" s="1" t="s">
        <v>3350</v>
      </c>
      <c r="D5160" s="1" t="s">
        <v>517</v>
      </c>
      <c r="E5160" s="1" t="s">
        <v>3479</v>
      </c>
      <c r="F5160" s="1" t="s">
        <v>3472</v>
      </c>
      <c r="G5160" s="1">
        <v>311.06</v>
      </c>
      <c r="H5160" s="1">
        <v>4</v>
      </c>
      <c r="I5160" s="1">
        <f>Sales[[#This Row],[Selling Price]]*H5160</f>
        <v>1244.24</v>
      </c>
      <c r="J5160" s="1">
        <f>VLOOKUP(Sales[[#This Row],[Product ID]],Products[],4,0)</f>
        <v>943.24</v>
      </c>
      <c r="K5160" s="1">
        <f>Sales[[#This Row],[Total Sales]]-Sales[[#This Row],[Cost price]]</f>
        <v>301</v>
      </c>
      <c r="L5160" s="1" t="str">
        <f>TEXT(Sales[[#This Row],[Date and Time]],"dddd")</f>
        <v>Saturday</v>
      </c>
      <c r="M5160" s="1" t="str">
        <f>TEXT(Sales[[#This Row],[Date and Time]],"mm")</f>
        <v>01</v>
      </c>
      <c r="N5160" s="10" t="str">
        <f>TEXT(Sales[[#This Row],[Date and Time]],"mmmm")</f>
        <v>January</v>
      </c>
    </row>
    <row r="5161" spans="1:14" x14ac:dyDescent="0.3">
      <c r="A5161" s="1" t="s">
        <v>8629</v>
      </c>
      <c r="B5161" s="2">
        <v>45397.87259259259</v>
      </c>
      <c r="C5161" s="1" t="s">
        <v>3312</v>
      </c>
      <c r="D5161" s="1" t="s">
        <v>594</v>
      </c>
      <c r="E5161" s="1" t="s">
        <v>3471</v>
      </c>
      <c r="F5161" s="1" t="s">
        <v>3469</v>
      </c>
      <c r="G5161" s="1">
        <v>377.19</v>
      </c>
      <c r="H5161" s="1">
        <v>5</v>
      </c>
      <c r="I5161" s="1">
        <f>Sales[[#This Row],[Selling Price]]*H5161</f>
        <v>1885.95</v>
      </c>
      <c r="J5161" s="1">
        <f>VLOOKUP(Sales[[#This Row],[Product ID]],Products[],4,0)</f>
        <v>193.63</v>
      </c>
      <c r="K5161" s="1">
        <f>Sales[[#This Row],[Total Sales]]-Sales[[#This Row],[Cost price]]</f>
        <v>1692.3200000000002</v>
      </c>
      <c r="L5161" s="1" t="str">
        <f>TEXT(Sales[[#This Row],[Date and Time]],"dddd")</f>
        <v>Monday</v>
      </c>
      <c r="M5161" s="1" t="str">
        <f>TEXT(Sales[[#This Row],[Date and Time]],"mm")</f>
        <v>04</v>
      </c>
      <c r="N5161" s="10" t="str">
        <f>TEXT(Sales[[#This Row],[Date and Time]],"mmmm")</f>
        <v>April</v>
      </c>
    </row>
    <row r="5162" spans="1:14" x14ac:dyDescent="0.3">
      <c r="A5162" s="1" t="s">
        <v>8630</v>
      </c>
      <c r="B5162" s="2">
        <v>45372.684571759259</v>
      </c>
      <c r="C5162" s="1" t="s">
        <v>3339</v>
      </c>
      <c r="D5162" s="1" t="s">
        <v>134</v>
      </c>
      <c r="E5162" s="1" t="s">
        <v>3461</v>
      </c>
      <c r="F5162" s="1" t="s">
        <v>3467</v>
      </c>
      <c r="G5162" s="1">
        <v>1337.39</v>
      </c>
      <c r="H5162" s="1">
        <v>3</v>
      </c>
      <c r="I5162" s="1">
        <f>Sales[[#This Row],[Selling Price]]*H5162</f>
        <v>4012.17</v>
      </c>
      <c r="J5162" s="1">
        <f>VLOOKUP(Sales[[#This Row],[Product ID]],Products[],4,0)</f>
        <v>646.59</v>
      </c>
      <c r="K5162" s="1">
        <f>Sales[[#This Row],[Total Sales]]-Sales[[#This Row],[Cost price]]</f>
        <v>3365.58</v>
      </c>
      <c r="L5162" s="1" t="str">
        <f>TEXT(Sales[[#This Row],[Date and Time]],"dddd")</f>
        <v>Thursday</v>
      </c>
      <c r="M5162" s="1" t="str">
        <f>TEXT(Sales[[#This Row],[Date and Time]],"mm")</f>
        <v>03</v>
      </c>
      <c r="N5162" s="10" t="str">
        <f>TEXT(Sales[[#This Row],[Date and Time]],"mmmm")</f>
        <v>March</v>
      </c>
    </row>
    <row r="5163" spans="1:14" x14ac:dyDescent="0.3">
      <c r="A5163" s="1" t="s">
        <v>8631</v>
      </c>
      <c r="B5163" s="2">
        <v>45416.282071759262</v>
      </c>
      <c r="C5163" s="1" t="s">
        <v>3312</v>
      </c>
      <c r="D5163" s="1" t="s">
        <v>1197</v>
      </c>
      <c r="E5163" s="1" t="s">
        <v>3479</v>
      </c>
      <c r="F5163" s="1" t="s">
        <v>3472</v>
      </c>
      <c r="G5163" s="1">
        <v>929.87</v>
      </c>
      <c r="H5163" s="1">
        <v>2</v>
      </c>
      <c r="I5163" s="1">
        <f>Sales[[#This Row],[Selling Price]]*H5163</f>
        <v>1859.74</v>
      </c>
      <c r="J5163" s="1">
        <f>VLOOKUP(Sales[[#This Row],[Product ID]],Products[],4,0)</f>
        <v>193.63</v>
      </c>
      <c r="K5163" s="1">
        <f>Sales[[#This Row],[Total Sales]]-Sales[[#This Row],[Cost price]]</f>
        <v>1666.1100000000001</v>
      </c>
      <c r="L5163" s="1" t="str">
        <f>TEXT(Sales[[#This Row],[Date and Time]],"dddd")</f>
        <v>Saturday</v>
      </c>
      <c r="M5163" s="1" t="str">
        <f>TEXT(Sales[[#This Row],[Date and Time]],"mm")</f>
        <v>05</v>
      </c>
      <c r="N5163" s="10" t="str">
        <f>TEXT(Sales[[#This Row],[Date and Time]],"mmmm")</f>
        <v>May</v>
      </c>
    </row>
    <row r="5164" spans="1:14" x14ac:dyDescent="0.3">
      <c r="A5164" s="1" t="s">
        <v>8632</v>
      </c>
      <c r="B5164" s="2">
        <v>45309.575972222221</v>
      </c>
      <c r="C5164" s="1" t="s">
        <v>3422</v>
      </c>
      <c r="D5164" s="1" t="s">
        <v>1915</v>
      </c>
      <c r="E5164" s="1" t="s">
        <v>3461</v>
      </c>
      <c r="F5164" s="1" t="s">
        <v>3472</v>
      </c>
      <c r="G5164" s="1">
        <v>1449.39</v>
      </c>
      <c r="H5164" s="1">
        <v>5</v>
      </c>
      <c r="I5164" s="1">
        <f>Sales[[#This Row],[Selling Price]]*H5164</f>
        <v>7246.9500000000007</v>
      </c>
      <c r="J5164" s="1">
        <f>VLOOKUP(Sales[[#This Row],[Product ID]],Products[],4,0)</f>
        <v>772.45</v>
      </c>
      <c r="K5164" s="1">
        <f>Sales[[#This Row],[Total Sales]]-Sales[[#This Row],[Cost price]]</f>
        <v>6474.5000000000009</v>
      </c>
      <c r="L5164" s="1" t="str">
        <f>TEXT(Sales[[#This Row],[Date and Time]],"dddd")</f>
        <v>Thursday</v>
      </c>
      <c r="M5164" s="1" t="str">
        <f>TEXT(Sales[[#This Row],[Date and Time]],"mm")</f>
        <v>01</v>
      </c>
      <c r="N5164" s="10" t="str">
        <f>TEXT(Sales[[#This Row],[Date and Time]],"mmmm")</f>
        <v>January</v>
      </c>
    </row>
    <row r="5165" spans="1:14" x14ac:dyDescent="0.3">
      <c r="A5165" s="1" t="s">
        <v>8633</v>
      </c>
      <c r="B5165" s="2">
        <v>45508.185717592591</v>
      </c>
      <c r="C5165" s="1" t="s">
        <v>3344</v>
      </c>
      <c r="D5165" s="1" t="s">
        <v>1258</v>
      </c>
      <c r="E5165" s="1" t="s">
        <v>3466</v>
      </c>
      <c r="F5165" s="1" t="s">
        <v>3476</v>
      </c>
      <c r="G5165" s="1">
        <v>546.55999999999995</v>
      </c>
      <c r="H5165" s="1">
        <v>10</v>
      </c>
      <c r="I5165" s="1">
        <f>Sales[[#This Row],[Selling Price]]*H5165</f>
        <v>5465.5999999999995</v>
      </c>
      <c r="J5165" s="1">
        <f>VLOOKUP(Sales[[#This Row],[Product ID]],Products[],4,0)</f>
        <v>814.84</v>
      </c>
      <c r="K5165" s="1">
        <f>Sales[[#This Row],[Total Sales]]-Sales[[#This Row],[Cost price]]</f>
        <v>4650.7599999999993</v>
      </c>
      <c r="L5165" s="1" t="str">
        <f>TEXT(Sales[[#This Row],[Date and Time]],"dddd")</f>
        <v>Sunday</v>
      </c>
      <c r="M5165" s="1" t="str">
        <f>TEXT(Sales[[#This Row],[Date and Time]],"mm")</f>
        <v>08</v>
      </c>
      <c r="N5165" s="10" t="str">
        <f>TEXT(Sales[[#This Row],[Date and Time]],"mmmm")</f>
        <v>August</v>
      </c>
    </row>
    <row r="5166" spans="1:14" x14ac:dyDescent="0.3">
      <c r="A5166" s="1" t="s">
        <v>8634</v>
      </c>
      <c r="B5166" s="2">
        <v>45570.679062499999</v>
      </c>
      <c r="C5166" s="1" t="s">
        <v>3444</v>
      </c>
      <c r="D5166" s="1" t="s">
        <v>1170</v>
      </c>
      <c r="E5166" s="1" t="s">
        <v>3479</v>
      </c>
      <c r="F5166" s="1" t="s">
        <v>3467</v>
      </c>
      <c r="G5166" s="1">
        <v>1046.92</v>
      </c>
      <c r="H5166" s="1">
        <v>2</v>
      </c>
      <c r="I5166" s="1">
        <f>Sales[[#This Row],[Selling Price]]*H5166</f>
        <v>2093.84</v>
      </c>
      <c r="J5166" s="1">
        <f>VLOOKUP(Sales[[#This Row],[Product ID]],Products[],4,0)</f>
        <v>148.63</v>
      </c>
      <c r="K5166" s="1">
        <f>Sales[[#This Row],[Total Sales]]-Sales[[#This Row],[Cost price]]</f>
        <v>1945.21</v>
      </c>
      <c r="L5166" s="1" t="str">
        <f>TEXT(Sales[[#This Row],[Date and Time]],"dddd")</f>
        <v>Saturday</v>
      </c>
      <c r="M5166" s="1" t="str">
        <f>TEXT(Sales[[#This Row],[Date and Time]],"mm")</f>
        <v>10</v>
      </c>
      <c r="N5166" s="10" t="str">
        <f>TEXT(Sales[[#This Row],[Date and Time]],"mmmm")</f>
        <v>October</v>
      </c>
    </row>
    <row r="5167" spans="1:14" x14ac:dyDescent="0.3">
      <c r="A5167" s="1" t="s">
        <v>8635</v>
      </c>
      <c r="B5167" s="2">
        <v>45589.468680555554</v>
      </c>
      <c r="C5167" s="1" t="s">
        <v>3409</v>
      </c>
      <c r="D5167" s="1" t="s">
        <v>3097</v>
      </c>
      <c r="E5167" s="1" t="s">
        <v>3461</v>
      </c>
      <c r="F5167" s="1" t="s">
        <v>3476</v>
      </c>
      <c r="G5167" s="1">
        <v>518.28</v>
      </c>
      <c r="H5167" s="1">
        <v>1</v>
      </c>
      <c r="I5167" s="1">
        <f>Sales[[#This Row],[Selling Price]]*H5167</f>
        <v>518.28</v>
      </c>
      <c r="J5167" s="1">
        <f>VLOOKUP(Sales[[#This Row],[Product ID]],Products[],4,0)</f>
        <v>660.16</v>
      </c>
      <c r="K5167" s="1">
        <f>Sales[[#This Row],[Total Sales]]-Sales[[#This Row],[Cost price]]</f>
        <v>-141.88</v>
      </c>
      <c r="L5167" s="1" t="str">
        <f>TEXT(Sales[[#This Row],[Date and Time]],"dddd")</f>
        <v>Thursday</v>
      </c>
      <c r="M5167" s="1" t="str">
        <f>TEXT(Sales[[#This Row],[Date and Time]],"mm")</f>
        <v>10</v>
      </c>
      <c r="N5167" s="10" t="str">
        <f>TEXT(Sales[[#This Row],[Date and Time]],"mmmm")</f>
        <v>October</v>
      </c>
    </row>
    <row r="5168" spans="1:14" x14ac:dyDescent="0.3">
      <c r="A5168" s="1" t="s">
        <v>8636</v>
      </c>
      <c r="B5168" s="2">
        <v>45414.443171296298</v>
      </c>
      <c r="C5168" s="1" t="s">
        <v>3374</v>
      </c>
      <c r="D5168" s="1" t="s">
        <v>1986</v>
      </c>
      <c r="E5168" s="1" t="s">
        <v>3461</v>
      </c>
      <c r="F5168" s="1" t="s">
        <v>3467</v>
      </c>
      <c r="G5168" s="1">
        <v>1481.41</v>
      </c>
      <c r="H5168" s="1">
        <v>1</v>
      </c>
      <c r="I5168" s="1">
        <f>Sales[[#This Row],[Selling Price]]*H5168</f>
        <v>1481.41</v>
      </c>
      <c r="J5168" s="1">
        <f>VLOOKUP(Sales[[#This Row],[Product ID]],Products[],4,0)</f>
        <v>795.14</v>
      </c>
      <c r="K5168" s="1">
        <f>Sales[[#This Row],[Total Sales]]-Sales[[#This Row],[Cost price]]</f>
        <v>686.2700000000001</v>
      </c>
      <c r="L5168" s="1" t="str">
        <f>TEXT(Sales[[#This Row],[Date and Time]],"dddd")</f>
        <v>Thursday</v>
      </c>
      <c r="M5168" s="1" t="str">
        <f>TEXT(Sales[[#This Row],[Date and Time]],"mm")</f>
        <v>05</v>
      </c>
      <c r="N5168" s="10" t="str">
        <f>TEXT(Sales[[#This Row],[Date and Time]],"mmmm")</f>
        <v>May</v>
      </c>
    </row>
    <row r="5169" spans="1:14" x14ac:dyDescent="0.3">
      <c r="A5169" s="1" t="s">
        <v>8637</v>
      </c>
      <c r="B5169" s="2">
        <v>45609.348599537036</v>
      </c>
      <c r="C5169" s="1" t="s">
        <v>3441</v>
      </c>
      <c r="D5169" s="1" t="s">
        <v>1653</v>
      </c>
      <c r="E5169" s="1" t="s">
        <v>3479</v>
      </c>
      <c r="F5169" s="1" t="s">
        <v>3472</v>
      </c>
      <c r="G5169" s="1">
        <v>1134.75</v>
      </c>
      <c r="H5169" s="1">
        <v>9</v>
      </c>
      <c r="I5169" s="1">
        <f>Sales[[#This Row],[Selling Price]]*H5169</f>
        <v>10212.75</v>
      </c>
      <c r="J5169" s="1">
        <f>VLOOKUP(Sales[[#This Row],[Product ID]],Products[],4,0)</f>
        <v>325.48</v>
      </c>
      <c r="K5169" s="1">
        <f>Sales[[#This Row],[Total Sales]]-Sales[[#This Row],[Cost price]]</f>
        <v>9887.27</v>
      </c>
      <c r="L5169" s="1" t="str">
        <f>TEXT(Sales[[#This Row],[Date and Time]],"dddd")</f>
        <v>Wednesday</v>
      </c>
      <c r="M5169" s="1" t="str">
        <f>TEXT(Sales[[#This Row],[Date and Time]],"mm")</f>
        <v>11</v>
      </c>
      <c r="N5169" s="10" t="str">
        <f>TEXT(Sales[[#This Row],[Date and Time]],"mmmm")</f>
        <v>November</v>
      </c>
    </row>
    <row r="5170" spans="1:14" x14ac:dyDescent="0.3">
      <c r="A5170" s="1" t="s">
        <v>8638</v>
      </c>
      <c r="B5170" s="2">
        <v>45404.418506944443</v>
      </c>
      <c r="C5170" s="1" t="s">
        <v>3363</v>
      </c>
      <c r="D5170" s="1" t="s">
        <v>3100</v>
      </c>
      <c r="E5170" s="1" t="s">
        <v>3471</v>
      </c>
      <c r="F5170" s="1" t="s">
        <v>3467</v>
      </c>
      <c r="G5170" s="1">
        <v>591.79</v>
      </c>
      <c r="H5170" s="1">
        <v>5</v>
      </c>
      <c r="I5170" s="1">
        <f>Sales[[#This Row],[Selling Price]]*H5170</f>
        <v>2958.95</v>
      </c>
      <c r="J5170" s="1">
        <f>VLOOKUP(Sales[[#This Row],[Product ID]],Products[],4,0)</f>
        <v>678.93</v>
      </c>
      <c r="K5170" s="1">
        <f>Sales[[#This Row],[Total Sales]]-Sales[[#This Row],[Cost price]]</f>
        <v>2280.02</v>
      </c>
      <c r="L5170" s="1" t="str">
        <f>TEXT(Sales[[#This Row],[Date and Time]],"dddd")</f>
        <v>Monday</v>
      </c>
      <c r="M5170" s="1" t="str">
        <f>TEXT(Sales[[#This Row],[Date and Time]],"mm")</f>
        <v>04</v>
      </c>
      <c r="N5170" s="10" t="str">
        <f>TEXT(Sales[[#This Row],[Date and Time]],"mmmm")</f>
        <v>April</v>
      </c>
    </row>
    <row r="5171" spans="1:14" x14ac:dyDescent="0.3">
      <c r="A5171" s="1" t="s">
        <v>8639</v>
      </c>
      <c r="B5171" s="2">
        <v>45401.019571759258</v>
      </c>
      <c r="C5171" s="1" t="s">
        <v>3361</v>
      </c>
      <c r="D5171" s="1" t="s">
        <v>1890</v>
      </c>
      <c r="E5171" s="1" t="s">
        <v>3461</v>
      </c>
      <c r="F5171" s="1" t="s">
        <v>3472</v>
      </c>
      <c r="G5171" s="1">
        <v>659.69</v>
      </c>
      <c r="H5171" s="1">
        <v>3</v>
      </c>
      <c r="I5171" s="1">
        <f>Sales[[#This Row],[Selling Price]]*H5171</f>
        <v>1979.0700000000002</v>
      </c>
      <c r="J5171" s="1">
        <f>VLOOKUP(Sales[[#This Row],[Product ID]],Products[],4,0)</f>
        <v>188.08</v>
      </c>
      <c r="K5171" s="1">
        <f>Sales[[#This Row],[Total Sales]]-Sales[[#This Row],[Cost price]]</f>
        <v>1790.9900000000002</v>
      </c>
      <c r="L5171" s="1" t="str">
        <f>TEXT(Sales[[#This Row],[Date and Time]],"dddd")</f>
        <v>Friday</v>
      </c>
      <c r="M5171" s="1" t="str">
        <f>TEXT(Sales[[#This Row],[Date and Time]],"mm")</f>
        <v>04</v>
      </c>
      <c r="N5171" s="10" t="str">
        <f>TEXT(Sales[[#This Row],[Date and Time]],"mmmm")</f>
        <v>April</v>
      </c>
    </row>
    <row r="5172" spans="1:14" x14ac:dyDescent="0.3">
      <c r="A5172" s="1" t="s">
        <v>8640</v>
      </c>
      <c r="B5172" s="2">
        <v>45588.68408564815</v>
      </c>
      <c r="C5172" s="1" t="s">
        <v>3310</v>
      </c>
      <c r="D5172" s="1" t="s">
        <v>2488</v>
      </c>
      <c r="E5172" s="1" t="s">
        <v>3461</v>
      </c>
      <c r="F5172" s="1" t="s">
        <v>3472</v>
      </c>
      <c r="G5172" s="1">
        <v>457.18</v>
      </c>
      <c r="H5172" s="1">
        <v>5</v>
      </c>
      <c r="I5172" s="1">
        <f>Sales[[#This Row],[Selling Price]]*H5172</f>
        <v>2285.9</v>
      </c>
      <c r="J5172" s="1">
        <f>VLOOKUP(Sales[[#This Row],[Product ID]],Products[],4,0)</f>
        <v>297.7</v>
      </c>
      <c r="K5172" s="1">
        <f>Sales[[#This Row],[Total Sales]]-Sales[[#This Row],[Cost price]]</f>
        <v>1988.2</v>
      </c>
      <c r="L5172" s="1" t="str">
        <f>TEXT(Sales[[#This Row],[Date and Time]],"dddd")</f>
        <v>Wednesday</v>
      </c>
      <c r="M5172" s="1" t="str">
        <f>TEXT(Sales[[#This Row],[Date and Time]],"mm")</f>
        <v>10</v>
      </c>
      <c r="N5172" s="10" t="str">
        <f>TEXT(Sales[[#This Row],[Date and Time]],"mmmm")</f>
        <v>October</v>
      </c>
    </row>
    <row r="5173" spans="1:14" x14ac:dyDescent="0.3">
      <c r="A5173" s="1" t="s">
        <v>8641</v>
      </c>
      <c r="B5173" s="2">
        <v>45375.930694444447</v>
      </c>
      <c r="C5173" s="1" t="s">
        <v>3284</v>
      </c>
      <c r="D5173" s="1" t="s">
        <v>815</v>
      </c>
      <c r="E5173" s="1" t="s">
        <v>3464</v>
      </c>
      <c r="F5173" s="1" t="s">
        <v>3462</v>
      </c>
      <c r="G5173" s="1">
        <v>1056.31</v>
      </c>
      <c r="H5173" s="1">
        <v>1</v>
      </c>
      <c r="I5173" s="1">
        <f>Sales[[#This Row],[Selling Price]]*H5173</f>
        <v>1056.31</v>
      </c>
      <c r="J5173" s="1">
        <f>VLOOKUP(Sales[[#This Row],[Product ID]],Products[],4,0)</f>
        <v>644.58000000000004</v>
      </c>
      <c r="K5173" s="1">
        <f>Sales[[#This Row],[Total Sales]]-Sales[[#This Row],[Cost price]]</f>
        <v>411.7299999999999</v>
      </c>
      <c r="L5173" s="1" t="str">
        <f>TEXT(Sales[[#This Row],[Date and Time]],"dddd")</f>
        <v>Sunday</v>
      </c>
      <c r="M5173" s="1" t="str">
        <f>TEXT(Sales[[#This Row],[Date and Time]],"mm")</f>
        <v>03</v>
      </c>
      <c r="N5173" s="10" t="str">
        <f>TEXT(Sales[[#This Row],[Date and Time]],"mmmm")</f>
        <v>March</v>
      </c>
    </row>
    <row r="5174" spans="1:14" x14ac:dyDescent="0.3">
      <c r="A5174" s="1" t="s">
        <v>8642</v>
      </c>
      <c r="B5174" s="2">
        <v>45424.158946759257</v>
      </c>
      <c r="C5174" s="1" t="s">
        <v>3337</v>
      </c>
      <c r="D5174" s="1" t="s">
        <v>3011</v>
      </c>
      <c r="E5174" s="1" t="s">
        <v>3466</v>
      </c>
      <c r="F5174" s="1" t="s">
        <v>3472</v>
      </c>
      <c r="G5174" s="1">
        <v>1429.86</v>
      </c>
      <c r="H5174" s="1">
        <v>9</v>
      </c>
      <c r="I5174" s="1">
        <f>Sales[[#This Row],[Selling Price]]*H5174</f>
        <v>12868.74</v>
      </c>
      <c r="J5174" s="1">
        <f>VLOOKUP(Sales[[#This Row],[Product ID]],Products[],4,0)</f>
        <v>899.57</v>
      </c>
      <c r="K5174" s="1">
        <f>Sales[[#This Row],[Total Sales]]-Sales[[#This Row],[Cost price]]</f>
        <v>11969.17</v>
      </c>
      <c r="L5174" s="1" t="str">
        <f>TEXT(Sales[[#This Row],[Date and Time]],"dddd")</f>
        <v>Sunday</v>
      </c>
      <c r="M5174" s="1" t="str">
        <f>TEXT(Sales[[#This Row],[Date and Time]],"mm")</f>
        <v>05</v>
      </c>
      <c r="N5174" s="10" t="str">
        <f>TEXT(Sales[[#This Row],[Date and Time]],"mmmm")</f>
        <v>May</v>
      </c>
    </row>
    <row r="5175" spans="1:14" x14ac:dyDescent="0.3">
      <c r="A5175" s="1" t="s">
        <v>8643</v>
      </c>
      <c r="B5175" s="2">
        <v>45605.014976851853</v>
      </c>
      <c r="C5175" s="1" t="s">
        <v>3273</v>
      </c>
      <c r="D5175" s="1" t="s">
        <v>2264</v>
      </c>
      <c r="E5175" s="1" t="s">
        <v>3471</v>
      </c>
      <c r="F5175" s="1" t="s">
        <v>3472</v>
      </c>
      <c r="G5175" s="1">
        <v>1688.22</v>
      </c>
      <c r="H5175" s="1">
        <v>6</v>
      </c>
      <c r="I5175" s="1">
        <f>Sales[[#This Row],[Selling Price]]*H5175</f>
        <v>10129.32</v>
      </c>
      <c r="J5175" s="1">
        <f>VLOOKUP(Sales[[#This Row],[Product ID]],Products[],4,0)</f>
        <v>963.58</v>
      </c>
      <c r="K5175" s="1">
        <f>Sales[[#This Row],[Total Sales]]-Sales[[#This Row],[Cost price]]</f>
        <v>9165.74</v>
      </c>
      <c r="L5175" s="1" t="str">
        <f>TEXT(Sales[[#This Row],[Date and Time]],"dddd")</f>
        <v>Saturday</v>
      </c>
      <c r="M5175" s="1" t="str">
        <f>TEXT(Sales[[#This Row],[Date and Time]],"mm")</f>
        <v>11</v>
      </c>
      <c r="N5175" s="10" t="str">
        <f>TEXT(Sales[[#This Row],[Date and Time]],"mmmm")</f>
        <v>November</v>
      </c>
    </row>
    <row r="5176" spans="1:14" x14ac:dyDescent="0.3">
      <c r="A5176" s="1" t="s">
        <v>8644</v>
      </c>
      <c r="B5176" s="2">
        <v>45572.984942129631</v>
      </c>
      <c r="C5176" s="1" t="s">
        <v>3445</v>
      </c>
      <c r="D5176" s="1" t="s">
        <v>2662</v>
      </c>
      <c r="E5176" s="1" t="s">
        <v>3471</v>
      </c>
      <c r="F5176" s="1" t="s">
        <v>3462</v>
      </c>
      <c r="G5176" s="1">
        <v>353.46</v>
      </c>
      <c r="H5176" s="1">
        <v>7</v>
      </c>
      <c r="I5176" s="1">
        <f>Sales[[#This Row],[Selling Price]]*H5176</f>
        <v>2474.2199999999998</v>
      </c>
      <c r="J5176" s="1">
        <f>VLOOKUP(Sales[[#This Row],[Product ID]],Products[],4,0)</f>
        <v>154.76</v>
      </c>
      <c r="K5176" s="1">
        <f>Sales[[#This Row],[Total Sales]]-Sales[[#This Row],[Cost price]]</f>
        <v>2319.46</v>
      </c>
      <c r="L5176" s="1" t="str">
        <f>TEXT(Sales[[#This Row],[Date and Time]],"dddd")</f>
        <v>Monday</v>
      </c>
      <c r="M5176" s="1" t="str">
        <f>TEXT(Sales[[#This Row],[Date and Time]],"mm")</f>
        <v>10</v>
      </c>
      <c r="N5176" s="10" t="str">
        <f>TEXT(Sales[[#This Row],[Date and Time]],"mmmm")</f>
        <v>October</v>
      </c>
    </row>
    <row r="5177" spans="1:14" x14ac:dyDescent="0.3">
      <c r="A5177" s="1" t="s">
        <v>8645</v>
      </c>
      <c r="B5177" s="2">
        <v>45409.769259259258</v>
      </c>
      <c r="C5177" s="1" t="s">
        <v>3290</v>
      </c>
      <c r="D5177" s="1" t="s">
        <v>1099</v>
      </c>
      <c r="E5177" s="1" t="s">
        <v>3461</v>
      </c>
      <c r="F5177" s="1" t="s">
        <v>3476</v>
      </c>
      <c r="G5177" s="1">
        <v>738.09</v>
      </c>
      <c r="H5177" s="1">
        <v>6</v>
      </c>
      <c r="I5177" s="1">
        <f>Sales[[#This Row],[Selling Price]]*H5177</f>
        <v>4428.54</v>
      </c>
      <c r="J5177" s="1">
        <f>VLOOKUP(Sales[[#This Row],[Product ID]],Products[],4,0)</f>
        <v>786.45</v>
      </c>
      <c r="K5177" s="1">
        <f>Sales[[#This Row],[Total Sales]]-Sales[[#This Row],[Cost price]]</f>
        <v>3642.09</v>
      </c>
      <c r="L5177" s="1" t="str">
        <f>TEXT(Sales[[#This Row],[Date and Time]],"dddd")</f>
        <v>Saturday</v>
      </c>
      <c r="M5177" s="1" t="str">
        <f>TEXT(Sales[[#This Row],[Date and Time]],"mm")</f>
        <v>04</v>
      </c>
      <c r="N5177" s="10" t="str">
        <f>TEXT(Sales[[#This Row],[Date and Time]],"mmmm")</f>
        <v>April</v>
      </c>
    </row>
    <row r="5178" spans="1:14" x14ac:dyDescent="0.3">
      <c r="A5178" s="1" t="s">
        <v>8646</v>
      </c>
      <c r="B5178" s="2">
        <v>45571.021493055552</v>
      </c>
      <c r="C5178" s="1" t="s">
        <v>3407</v>
      </c>
      <c r="D5178" s="1" t="s">
        <v>2744</v>
      </c>
      <c r="E5178" s="1" t="s">
        <v>3461</v>
      </c>
      <c r="F5178" s="1" t="s">
        <v>3476</v>
      </c>
      <c r="G5178" s="1">
        <v>1013.77</v>
      </c>
      <c r="H5178" s="1">
        <v>4</v>
      </c>
      <c r="I5178" s="1">
        <f>Sales[[#This Row],[Selling Price]]*H5178</f>
        <v>4055.08</v>
      </c>
      <c r="J5178" s="1">
        <f>VLOOKUP(Sales[[#This Row],[Product ID]],Products[],4,0)</f>
        <v>37.53</v>
      </c>
      <c r="K5178" s="1">
        <f>Sales[[#This Row],[Total Sales]]-Sales[[#This Row],[Cost price]]</f>
        <v>4017.5499999999997</v>
      </c>
      <c r="L5178" s="1" t="str">
        <f>TEXT(Sales[[#This Row],[Date and Time]],"dddd")</f>
        <v>Sunday</v>
      </c>
      <c r="M5178" s="1" t="str">
        <f>TEXT(Sales[[#This Row],[Date and Time]],"mm")</f>
        <v>10</v>
      </c>
      <c r="N5178" s="10" t="str">
        <f>TEXT(Sales[[#This Row],[Date and Time]],"mmmm")</f>
        <v>October</v>
      </c>
    </row>
    <row r="5179" spans="1:14" x14ac:dyDescent="0.3">
      <c r="A5179" s="1" t="s">
        <v>8647</v>
      </c>
      <c r="B5179" s="2">
        <v>45533.285613425927</v>
      </c>
      <c r="C5179" s="1" t="s">
        <v>3342</v>
      </c>
      <c r="D5179" s="1" t="s">
        <v>1859</v>
      </c>
      <c r="E5179" s="1" t="s">
        <v>3461</v>
      </c>
      <c r="F5179" s="1" t="s">
        <v>3476</v>
      </c>
      <c r="G5179" s="1">
        <v>1542.59</v>
      </c>
      <c r="H5179" s="1">
        <v>2</v>
      </c>
      <c r="I5179" s="1">
        <f>Sales[[#This Row],[Selling Price]]*H5179</f>
        <v>3085.18</v>
      </c>
      <c r="J5179" s="1">
        <f>VLOOKUP(Sales[[#This Row],[Product ID]],Products[],4,0)</f>
        <v>961.3</v>
      </c>
      <c r="K5179" s="1">
        <f>Sales[[#This Row],[Total Sales]]-Sales[[#This Row],[Cost price]]</f>
        <v>2123.88</v>
      </c>
      <c r="L5179" s="1" t="str">
        <f>TEXT(Sales[[#This Row],[Date and Time]],"dddd")</f>
        <v>Thursday</v>
      </c>
      <c r="M5179" s="1" t="str">
        <f>TEXT(Sales[[#This Row],[Date and Time]],"mm")</f>
        <v>08</v>
      </c>
      <c r="N5179" s="10" t="str">
        <f>TEXT(Sales[[#This Row],[Date and Time]],"mmmm")</f>
        <v>August</v>
      </c>
    </row>
    <row r="5180" spans="1:14" x14ac:dyDescent="0.3">
      <c r="A5180" s="1" t="s">
        <v>8648</v>
      </c>
      <c r="B5180" s="2">
        <v>45345.581203703703</v>
      </c>
      <c r="C5180" s="1" t="s">
        <v>3326</v>
      </c>
      <c r="D5180" s="1" t="s">
        <v>815</v>
      </c>
      <c r="E5180" s="1" t="s">
        <v>3471</v>
      </c>
      <c r="F5180" s="1" t="s">
        <v>3467</v>
      </c>
      <c r="G5180" s="1">
        <v>1231.25</v>
      </c>
      <c r="H5180" s="1">
        <v>9</v>
      </c>
      <c r="I5180" s="1">
        <f>Sales[[#This Row],[Selling Price]]*H5180</f>
        <v>11081.25</v>
      </c>
      <c r="J5180" s="1">
        <f>VLOOKUP(Sales[[#This Row],[Product ID]],Products[],4,0)</f>
        <v>703.67</v>
      </c>
      <c r="K5180" s="1">
        <f>Sales[[#This Row],[Total Sales]]-Sales[[#This Row],[Cost price]]</f>
        <v>10377.58</v>
      </c>
      <c r="L5180" s="1" t="str">
        <f>TEXT(Sales[[#This Row],[Date and Time]],"dddd")</f>
        <v>Friday</v>
      </c>
      <c r="M5180" s="1" t="str">
        <f>TEXT(Sales[[#This Row],[Date and Time]],"mm")</f>
        <v>02</v>
      </c>
      <c r="N5180" s="10" t="str">
        <f>TEXT(Sales[[#This Row],[Date and Time]],"mmmm")</f>
        <v>February</v>
      </c>
    </row>
    <row r="5181" spans="1:14" x14ac:dyDescent="0.3">
      <c r="A5181" s="1" t="s">
        <v>8649</v>
      </c>
      <c r="B5181" s="2">
        <v>45420.850092592591</v>
      </c>
      <c r="C5181" s="1" t="s">
        <v>3451</v>
      </c>
      <c r="D5181" s="1" t="s">
        <v>2515</v>
      </c>
      <c r="E5181" s="1" t="s">
        <v>3479</v>
      </c>
      <c r="F5181" s="1" t="s">
        <v>3467</v>
      </c>
      <c r="G5181" s="1">
        <v>1748.23</v>
      </c>
      <c r="H5181" s="1">
        <v>7</v>
      </c>
      <c r="I5181" s="1">
        <f>Sales[[#This Row],[Selling Price]]*H5181</f>
        <v>12237.61</v>
      </c>
      <c r="J5181" s="1">
        <f>VLOOKUP(Sales[[#This Row],[Product ID]],Products[],4,0)</f>
        <v>565.99</v>
      </c>
      <c r="K5181" s="1">
        <f>Sales[[#This Row],[Total Sales]]-Sales[[#This Row],[Cost price]]</f>
        <v>11671.62</v>
      </c>
      <c r="L5181" s="1" t="str">
        <f>TEXT(Sales[[#This Row],[Date and Time]],"dddd")</f>
        <v>Wednesday</v>
      </c>
      <c r="M5181" s="1" t="str">
        <f>TEXT(Sales[[#This Row],[Date and Time]],"mm")</f>
        <v>05</v>
      </c>
      <c r="N5181" s="10" t="str">
        <f>TEXT(Sales[[#This Row],[Date and Time]],"mmmm")</f>
        <v>May</v>
      </c>
    </row>
    <row r="5182" spans="1:14" x14ac:dyDescent="0.3">
      <c r="A5182" s="1" t="s">
        <v>8650</v>
      </c>
      <c r="B5182" s="2">
        <v>45502.558530092596</v>
      </c>
      <c r="C5182" s="1" t="s">
        <v>3398</v>
      </c>
      <c r="D5182" s="1" t="s">
        <v>1796</v>
      </c>
      <c r="E5182" s="1" t="s">
        <v>3466</v>
      </c>
      <c r="F5182" s="1" t="s">
        <v>3472</v>
      </c>
      <c r="G5182" s="1">
        <v>965.25</v>
      </c>
      <c r="H5182" s="1">
        <v>10</v>
      </c>
      <c r="I5182" s="1">
        <f>Sales[[#This Row],[Selling Price]]*H5182</f>
        <v>9652.5</v>
      </c>
      <c r="J5182" s="1">
        <f>VLOOKUP(Sales[[#This Row],[Product ID]],Products[],4,0)</f>
        <v>789.58</v>
      </c>
      <c r="K5182" s="1">
        <f>Sales[[#This Row],[Total Sales]]-Sales[[#This Row],[Cost price]]</f>
        <v>8862.92</v>
      </c>
      <c r="L5182" s="1" t="str">
        <f>TEXT(Sales[[#This Row],[Date and Time]],"dddd")</f>
        <v>Monday</v>
      </c>
      <c r="M5182" s="1" t="str">
        <f>TEXT(Sales[[#This Row],[Date and Time]],"mm")</f>
        <v>07</v>
      </c>
      <c r="N5182" s="10" t="str">
        <f>TEXT(Sales[[#This Row],[Date and Time]],"mmmm")</f>
        <v>July</v>
      </c>
    </row>
    <row r="5183" spans="1:14" x14ac:dyDescent="0.3">
      <c r="A5183" s="1" t="s">
        <v>8651</v>
      </c>
      <c r="B5183" s="2">
        <v>45390.618078703701</v>
      </c>
      <c r="C5183" s="1" t="s">
        <v>3428</v>
      </c>
      <c r="D5183" s="1" t="s">
        <v>2264</v>
      </c>
      <c r="E5183" s="1" t="s">
        <v>3471</v>
      </c>
      <c r="F5183" s="1" t="s">
        <v>3469</v>
      </c>
      <c r="G5183" s="1">
        <v>624.24</v>
      </c>
      <c r="H5183" s="1">
        <v>9</v>
      </c>
      <c r="I5183" s="1">
        <f>Sales[[#This Row],[Selling Price]]*H5183</f>
        <v>5618.16</v>
      </c>
      <c r="J5183" s="1">
        <f>VLOOKUP(Sales[[#This Row],[Product ID]],Products[],4,0)</f>
        <v>742.32</v>
      </c>
      <c r="K5183" s="1">
        <f>Sales[[#This Row],[Total Sales]]-Sales[[#This Row],[Cost price]]</f>
        <v>4875.84</v>
      </c>
      <c r="L5183" s="1" t="str">
        <f>TEXT(Sales[[#This Row],[Date and Time]],"dddd")</f>
        <v>Monday</v>
      </c>
      <c r="M5183" s="1" t="str">
        <f>TEXT(Sales[[#This Row],[Date and Time]],"mm")</f>
        <v>04</v>
      </c>
      <c r="N5183" s="10" t="str">
        <f>TEXT(Sales[[#This Row],[Date and Time]],"mmmm")</f>
        <v>April</v>
      </c>
    </row>
    <row r="5184" spans="1:14" x14ac:dyDescent="0.3">
      <c r="A5184" s="1" t="s">
        <v>8652</v>
      </c>
      <c r="B5184" s="2">
        <v>45607.502349537041</v>
      </c>
      <c r="C5184" s="1" t="s">
        <v>3375</v>
      </c>
      <c r="D5184" s="1" t="s">
        <v>1738</v>
      </c>
      <c r="E5184" s="1" t="s">
        <v>3471</v>
      </c>
      <c r="F5184" s="1" t="s">
        <v>3469</v>
      </c>
      <c r="G5184" s="1">
        <v>1396.74</v>
      </c>
      <c r="H5184" s="1">
        <v>8</v>
      </c>
      <c r="I5184" s="1">
        <f>Sales[[#This Row],[Selling Price]]*H5184</f>
        <v>11173.92</v>
      </c>
      <c r="J5184" s="1">
        <f>VLOOKUP(Sales[[#This Row],[Product ID]],Products[],4,0)</f>
        <v>574.14</v>
      </c>
      <c r="K5184" s="1">
        <f>Sales[[#This Row],[Total Sales]]-Sales[[#This Row],[Cost price]]</f>
        <v>10599.78</v>
      </c>
      <c r="L5184" s="1" t="str">
        <f>TEXT(Sales[[#This Row],[Date and Time]],"dddd")</f>
        <v>Monday</v>
      </c>
      <c r="M5184" s="1" t="str">
        <f>TEXT(Sales[[#This Row],[Date and Time]],"mm")</f>
        <v>11</v>
      </c>
      <c r="N5184" s="10" t="str">
        <f>TEXT(Sales[[#This Row],[Date and Time]],"mmmm")</f>
        <v>November</v>
      </c>
    </row>
    <row r="5185" spans="1:14" x14ac:dyDescent="0.3">
      <c r="A5185" s="1" t="s">
        <v>8653</v>
      </c>
      <c r="B5185" s="2">
        <v>45502.157534722224</v>
      </c>
      <c r="C5185" s="1" t="s">
        <v>3312</v>
      </c>
      <c r="D5185" s="1" t="s">
        <v>453</v>
      </c>
      <c r="E5185" s="1" t="s">
        <v>3464</v>
      </c>
      <c r="F5185" s="1" t="s">
        <v>3462</v>
      </c>
      <c r="G5185" s="1">
        <v>194.2</v>
      </c>
      <c r="H5185" s="1">
        <v>6</v>
      </c>
      <c r="I5185" s="1">
        <f>Sales[[#This Row],[Selling Price]]*H5185</f>
        <v>1165.1999999999998</v>
      </c>
      <c r="J5185" s="1">
        <f>VLOOKUP(Sales[[#This Row],[Product ID]],Products[],4,0)</f>
        <v>193.63</v>
      </c>
      <c r="K5185" s="1">
        <f>Sales[[#This Row],[Total Sales]]-Sales[[#This Row],[Cost price]]</f>
        <v>971.56999999999982</v>
      </c>
      <c r="L5185" s="1" t="str">
        <f>TEXT(Sales[[#This Row],[Date and Time]],"dddd")</f>
        <v>Monday</v>
      </c>
      <c r="M5185" s="1" t="str">
        <f>TEXT(Sales[[#This Row],[Date and Time]],"mm")</f>
        <v>07</v>
      </c>
      <c r="N5185" s="10" t="str">
        <f>TEXT(Sales[[#This Row],[Date and Time]],"mmmm")</f>
        <v>July</v>
      </c>
    </row>
    <row r="5186" spans="1:14" x14ac:dyDescent="0.3">
      <c r="A5186" s="1" t="s">
        <v>8654</v>
      </c>
      <c r="B5186" s="2">
        <v>45433.661747685182</v>
      </c>
      <c r="C5186" s="1" t="s">
        <v>3444</v>
      </c>
      <c r="D5186" s="1" t="s">
        <v>935</v>
      </c>
      <c r="E5186" s="1" t="s">
        <v>3479</v>
      </c>
      <c r="F5186" s="1" t="s">
        <v>3462</v>
      </c>
      <c r="G5186" s="1">
        <v>362.78</v>
      </c>
      <c r="H5186" s="1">
        <v>3</v>
      </c>
      <c r="I5186" s="1">
        <f>Sales[[#This Row],[Selling Price]]*H5186</f>
        <v>1088.3399999999999</v>
      </c>
      <c r="J5186" s="1">
        <f>VLOOKUP(Sales[[#This Row],[Product ID]],Products[],4,0)</f>
        <v>148.63</v>
      </c>
      <c r="K5186" s="1">
        <f>Sales[[#This Row],[Total Sales]]-Sales[[#This Row],[Cost price]]</f>
        <v>939.70999999999992</v>
      </c>
      <c r="L5186" s="1" t="str">
        <f>TEXT(Sales[[#This Row],[Date and Time]],"dddd")</f>
        <v>Tuesday</v>
      </c>
      <c r="M5186" s="1" t="str">
        <f>TEXT(Sales[[#This Row],[Date and Time]],"mm")</f>
        <v>05</v>
      </c>
      <c r="N5186" s="10" t="str">
        <f>TEXT(Sales[[#This Row],[Date and Time]],"mmmm")</f>
        <v>May</v>
      </c>
    </row>
    <row r="5187" spans="1:14" x14ac:dyDescent="0.3">
      <c r="A5187" s="1" t="s">
        <v>8655</v>
      </c>
      <c r="B5187" s="2">
        <v>45570.126342592594</v>
      </c>
      <c r="C5187" s="1" t="s">
        <v>3390</v>
      </c>
      <c r="D5187" s="1" t="s">
        <v>520</v>
      </c>
      <c r="E5187" s="1" t="s">
        <v>3461</v>
      </c>
      <c r="F5187" s="1" t="s">
        <v>3476</v>
      </c>
      <c r="G5187" s="1">
        <v>639.67999999999995</v>
      </c>
      <c r="H5187" s="1">
        <v>5</v>
      </c>
      <c r="I5187" s="1">
        <f>Sales[[#This Row],[Selling Price]]*H5187</f>
        <v>3198.3999999999996</v>
      </c>
      <c r="J5187" s="1">
        <f>VLOOKUP(Sales[[#This Row],[Product ID]],Products[],4,0)</f>
        <v>612.41999999999996</v>
      </c>
      <c r="K5187" s="1">
        <f>Sales[[#This Row],[Total Sales]]-Sales[[#This Row],[Cost price]]</f>
        <v>2585.9799999999996</v>
      </c>
      <c r="L5187" s="1" t="str">
        <f>TEXT(Sales[[#This Row],[Date and Time]],"dddd")</f>
        <v>Saturday</v>
      </c>
      <c r="M5187" s="1" t="str">
        <f>TEXT(Sales[[#This Row],[Date and Time]],"mm")</f>
        <v>10</v>
      </c>
      <c r="N5187" s="10" t="str">
        <f>TEXT(Sales[[#This Row],[Date and Time]],"mmmm")</f>
        <v>October</v>
      </c>
    </row>
    <row r="5188" spans="1:14" x14ac:dyDescent="0.3">
      <c r="A5188" s="1" t="s">
        <v>8656</v>
      </c>
      <c r="B5188" s="2">
        <v>45408.332094907404</v>
      </c>
      <c r="C5188" s="1" t="s">
        <v>3318</v>
      </c>
      <c r="D5188" s="1" t="s">
        <v>1968</v>
      </c>
      <c r="E5188" s="1" t="s">
        <v>3479</v>
      </c>
      <c r="F5188" s="1" t="s">
        <v>3469</v>
      </c>
      <c r="G5188" s="1">
        <v>885.84</v>
      </c>
      <c r="H5188" s="1">
        <v>4</v>
      </c>
      <c r="I5188" s="1">
        <f>Sales[[#This Row],[Selling Price]]*H5188</f>
        <v>3543.36</v>
      </c>
      <c r="J5188" s="1">
        <f>VLOOKUP(Sales[[#This Row],[Product ID]],Products[],4,0)</f>
        <v>69.03</v>
      </c>
      <c r="K5188" s="1">
        <f>Sales[[#This Row],[Total Sales]]-Sales[[#This Row],[Cost price]]</f>
        <v>3474.33</v>
      </c>
      <c r="L5188" s="1" t="str">
        <f>TEXT(Sales[[#This Row],[Date and Time]],"dddd")</f>
        <v>Friday</v>
      </c>
      <c r="M5188" s="1" t="str">
        <f>TEXT(Sales[[#This Row],[Date and Time]],"mm")</f>
        <v>04</v>
      </c>
      <c r="N5188" s="10" t="str">
        <f>TEXT(Sales[[#This Row],[Date and Time]],"mmmm")</f>
        <v>April</v>
      </c>
    </row>
    <row r="5189" spans="1:14" x14ac:dyDescent="0.3">
      <c r="A5189" s="1" t="s">
        <v>8657</v>
      </c>
      <c r="B5189" s="2">
        <v>45532.592256944445</v>
      </c>
      <c r="C5189" s="1" t="s">
        <v>3234</v>
      </c>
      <c r="D5189" s="1" t="s">
        <v>1869</v>
      </c>
      <c r="E5189" s="1" t="s">
        <v>3461</v>
      </c>
      <c r="F5189" s="1" t="s">
        <v>3469</v>
      </c>
      <c r="G5189" s="1">
        <v>1242.46</v>
      </c>
      <c r="H5189" s="1">
        <v>9</v>
      </c>
      <c r="I5189" s="1">
        <f>Sales[[#This Row],[Selling Price]]*H5189</f>
        <v>11182.14</v>
      </c>
      <c r="J5189" s="1">
        <f>VLOOKUP(Sales[[#This Row],[Product ID]],Products[],4,0)</f>
        <v>851.56</v>
      </c>
      <c r="K5189" s="1">
        <f>Sales[[#This Row],[Total Sales]]-Sales[[#This Row],[Cost price]]</f>
        <v>10330.58</v>
      </c>
      <c r="L5189" s="1" t="str">
        <f>TEXT(Sales[[#This Row],[Date and Time]],"dddd")</f>
        <v>Wednesday</v>
      </c>
      <c r="M5189" s="1" t="str">
        <f>TEXT(Sales[[#This Row],[Date and Time]],"mm")</f>
        <v>08</v>
      </c>
      <c r="N5189" s="10" t="str">
        <f>TEXT(Sales[[#This Row],[Date and Time]],"mmmm")</f>
        <v>August</v>
      </c>
    </row>
    <row r="5190" spans="1:14" x14ac:dyDescent="0.3">
      <c r="A5190" s="1" t="s">
        <v>8658</v>
      </c>
      <c r="B5190" s="2">
        <v>45381.011377314811</v>
      </c>
      <c r="C5190" s="1" t="s">
        <v>3443</v>
      </c>
      <c r="D5190" s="1" t="s">
        <v>1975</v>
      </c>
      <c r="E5190" s="1" t="s">
        <v>3466</v>
      </c>
      <c r="F5190" s="1" t="s">
        <v>3467</v>
      </c>
      <c r="G5190" s="1">
        <v>1212.4000000000001</v>
      </c>
      <c r="H5190" s="1">
        <v>6</v>
      </c>
      <c r="I5190" s="1">
        <f>Sales[[#This Row],[Selling Price]]*H5190</f>
        <v>7274.4000000000005</v>
      </c>
      <c r="J5190" s="1">
        <f>VLOOKUP(Sales[[#This Row],[Product ID]],Products[],4,0)</f>
        <v>787.31</v>
      </c>
      <c r="K5190" s="1">
        <f>Sales[[#This Row],[Total Sales]]-Sales[[#This Row],[Cost price]]</f>
        <v>6487.09</v>
      </c>
      <c r="L5190" s="1" t="str">
        <f>TEXT(Sales[[#This Row],[Date and Time]],"dddd")</f>
        <v>Saturday</v>
      </c>
      <c r="M5190" s="1" t="str">
        <f>TEXT(Sales[[#This Row],[Date and Time]],"mm")</f>
        <v>03</v>
      </c>
      <c r="N5190" s="10" t="str">
        <f>TEXT(Sales[[#This Row],[Date and Time]],"mmmm")</f>
        <v>March</v>
      </c>
    </row>
    <row r="5191" spans="1:14" x14ac:dyDescent="0.3">
      <c r="A5191" s="1" t="s">
        <v>8659</v>
      </c>
      <c r="B5191" s="2">
        <v>45608.026805555557</v>
      </c>
      <c r="C5191" s="1" t="s">
        <v>3228</v>
      </c>
      <c r="D5191" s="1" t="s">
        <v>2846</v>
      </c>
      <c r="E5191" s="1" t="s">
        <v>3464</v>
      </c>
      <c r="F5191" s="1" t="s">
        <v>3469</v>
      </c>
      <c r="G5191" s="1">
        <v>1647.03</v>
      </c>
      <c r="H5191" s="1">
        <v>9</v>
      </c>
      <c r="I5191" s="1">
        <f>Sales[[#This Row],[Selling Price]]*H5191</f>
        <v>14823.27</v>
      </c>
      <c r="J5191" s="1">
        <f>VLOOKUP(Sales[[#This Row],[Product ID]],Products[],4,0)</f>
        <v>96.13</v>
      </c>
      <c r="K5191" s="1">
        <f>Sales[[#This Row],[Total Sales]]-Sales[[#This Row],[Cost price]]</f>
        <v>14727.140000000001</v>
      </c>
      <c r="L5191" s="1" t="str">
        <f>TEXT(Sales[[#This Row],[Date and Time]],"dddd")</f>
        <v>Tuesday</v>
      </c>
      <c r="M5191" s="1" t="str">
        <f>TEXT(Sales[[#This Row],[Date and Time]],"mm")</f>
        <v>11</v>
      </c>
      <c r="N5191" s="10" t="str">
        <f>TEXT(Sales[[#This Row],[Date and Time]],"mmmm")</f>
        <v>November</v>
      </c>
    </row>
    <row r="5192" spans="1:14" x14ac:dyDescent="0.3">
      <c r="A5192" s="1" t="s">
        <v>8660</v>
      </c>
      <c r="B5192" s="2">
        <v>45610.307627314818</v>
      </c>
      <c r="C5192" s="1" t="s">
        <v>3401</v>
      </c>
      <c r="D5192" s="1" t="s">
        <v>2592</v>
      </c>
      <c r="E5192" s="1" t="s">
        <v>3464</v>
      </c>
      <c r="F5192" s="1" t="s">
        <v>3476</v>
      </c>
      <c r="G5192" s="1">
        <v>788.98</v>
      </c>
      <c r="H5192" s="1">
        <v>9</v>
      </c>
      <c r="I5192" s="1">
        <f>Sales[[#This Row],[Selling Price]]*H5192</f>
        <v>7100.82</v>
      </c>
      <c r="J5192" s="1">
        <f>VLOOKUP(Sales[[#This Row],[Product ID]],Products[],4,0)</f>
        <v>93.21</v>
      </c>
      <c r="K5192" s="1">
        <f>Sales[[#This Row],[Total Sales]]-Sales[[#This Row],[Cost price]]</f>
        <v>7007.61</v>
      </c>
      <c r="L5192" s="1" t="str">
        <f>TEXT(Sales[[#This Row],[Date and Time]],"dddd")</f>
        <v>Thursday</v>
      </c>
      <c r="M5192" s="1" t="str">
        <f>TEXT(Sales[[#This Row],[Date and Time]],"mm")</f>
        <v>11</v>
      </c>
      <c r="N5192" s="10" t="str">
        <f>TEXT(Sales[[#This Row],[Date and Time]],"mmmm")</f>
        <v>November</v>
      </c>
    </row>
    <row r="5193" spans="1:14" x14ac:dyDescent="0.3">
      <c r="A5193" s="1" t="s">
        <v>8661</v>
      </c>
      <c r="B5193" s="2">
        <v>45380.39271990741</v>
      </c>
      <c r="C5193" s="1" t="s">
        <v>3373</v>
      </c>
      <c r="D5193" s="1" t="s">
        <v>1131</v>
      </c>
      <c r="E5193" s="1" t="s">
        <v>3461</v>
      </c>
      <c r="F5193" s="1" t="s">
        <v>3476</v>
      </c>
      <c r="G5193" s="1">
        <v>200.46</v>
      </c>
      <c r="H5193" s="1">
        <v>3</v>
      </c>
      <c r="I5193" s="1">
        <f>Sales[[#This Row],[Selling Price]]*H5193</f>
        <v>601.38</v>
      </c>
      <c r="J5193" s="1">
        <f>VLOOKUP(Sales[[#This Row],[Product ID]],Products[],4,0)</f>
        <v>821.86</v>
      </c>
      <c r="K5193" s="1">
        <f>Sales[[#This Row],[Total Sales]]-Sales[[#This Row],[Cost price]]</f>
        <v>-220.48000000000002</v>
      </c>
      <c r="L5193" s="1" t="str">
        <f>TEXT(Sales[[#This Row],[Date and Time]],"dddd")</f>
        <v>Friday</v>
      </c>
      <c r="M5193" s="1" t="str">
        <f>TEXT(Sales[[#This Row],[Date and Time]],"mm")</f>
        <v>03</v>
      </c>
      <c r="N5193" s="10" t="str">
        <f>TEXT(Sales[[#This Row],[Date and Time]],"mmmm")</f>
        <v>March</v>
      </c>
    </row>
    <row r="5194" spans="1:14" x14ac:dyDescent="0.3">
      <c r="A5194" s="1" t="s">
        <v>8662</v>
      </c>
      <c r="B5194" s="2">
        <v>45417.30541666667</v>
      </c>
      <c r="C5194" s="1" t="s">
        <v>3383</v>
      </c>
      <c r="D5194" s="1" t="s">
        <v>13</v>
      </c>
      <c r="E5194" s="1" t="s">
        <v>3466</v>
      </c>
      <c r="F5194" s="1" t="s">
        <v>3462</v>
      </c>
      <c r="G5194" s="1">
        <v>1588.95</v>
      </c>
      <c r="H5194" s="1">
        <v>4</v>
      </c>
      <c r="I5194" s="1">
        <f>Sales[[#This Row],[Selling Price]]*H5194</f>
        <v>6355.8</v>
      </c>
      <c r="J5194" s="1">
        <f>VLOOKUP(Sales[[#This Row],[Product ID]],Products[],4,0)</f>
        <v>692.63</v>
      </c>
      <c r="K5194" s="1">
        <f>Sales[[#This Row],[Total Sales]]-Sales[[#This Row],[Cost price]]</f>
        <v>5663.17</v>
      </c>
      <c r="L5194" s="1" t="str">
        <f>TEXT(Sales[[#This Row],[Date and Time]],"dddd")</f>
        <v>Sunday</v>
      </c>
      <c r="M5194" s="1" t="str">
        <f>TEXT(Sales[[#This Row],[Date and Time]],"mm")</f>
        <v>05</v>
      </c>
      <c r="N5194" s="10" t="str">
        <f>TEXT(Sales[[#This Row],[Date and Time]],"mmmm")</f>
        <v>May</v>
      </c>
    </row>
    <row r="5195" spans="1:14" x14ac:dyDescent="0.3">
      <c r="A5195" s="1" t="s">
        <v>8663</v>
      </c>
      <c r="B5195" s="2">
        <v>45471.676157407404</v>
      </c>
      <c r="C5195" s="1" t="s">
        <v>3363</v>
      </c>
      <c r="D5195" s="1" t="s">
        <v>801</v>
      </c>
      <c r="E5195" s="1" t="s">
        <v>3464</v>
      </c>
      <c r="F5195" s="1" t="s">
        <v>3467</v>
      </c>
      <c r="G5195" s="1">
        <v>1789.41</v>
      </c>
      <c r="H5195" s="1">
        <v>6</v>
      </c>
      <c r="I5195" s="1">
        <f>Sales[[#This Row],[Selling Price]]*H5195</f>
        <v>10736.460000000001</v>
      </c>
      <c r="J5195" s="1">
        <f>VLOOKUP(Sales[[#This Row],[Product ID]],Products[],4,0)</f>
        <v>678.93</v>
      </c>
      <c r="K5195" s="1">
        <f>Sales[[#This Row],[Total Sales]]-Sales[[#This Row],[Cost price]]</f>
        <v>10057.530000000001</v>
      </c>
      <c r="L5195" s="1" t="str">
        <f>TEXT(Sales[[#This Row],[Date and Time]],"dddd")</f>
        <v>Friday</v>
      </c>
      <c r="M5195" s="1" t="str">
        <f>TEXT(Sales[[#This Row],[Date and Time]],"mm")</f>
        <v>06</v>
      </c>
      <c r="N5195" s="10" t="str">
        <f>TEXT(Sales[[#This Row],[Date and Time]],"mmmm")</f>
        <v>June</v>
      </c>
    </row>
    <row r="5196" spans="1:14" x14ac:dyDescent="0.3">
      <c r="A5196" s="1" t="s">
        <v>8664</v>
      </c>
      <c r="B5196" s="2">
        <v>45573.467048611114</v>
      </c>
      <c r="C5196" s="1" t="s">
        <v>3320</v>
      </c>
      <c r="D5196" s="1" t="s">
        <v>1614</v>
      </c>
      <c r="E5196" s="1" t="s">
        <v>3461</v>
      </c>
      <c r="F5196" s="1" t="s">
        <v>3476</v>
      </c>
      <c r="G5196" s="1">
        <v>1552.12</v>
      </c>
      <c r="H5196" s="1">
        <v>7</v>
      </c>
      <c r="I5196" s="1">
        <f>Sales[[#This Row],[Selling Price]]*H5196</f>
        <v>10864.84</v>
      </c>
      <c r="J5196" s="1">
        <f>VLOOKUP(Sales[[#This Row],[Product ID]],Products[],4,0)</f>
        <v>878.74</v>
      </c>
      <c r="K5196" s="1">
        <f>Sales[[#This Row],[Total Sales]]-Sales[[#This Row],[Cost price]]</f>
        <v>9986.1</v>
      </c>
      <c r="L5196" s="1" t="str">
        <f>TEXT(Sales[[#This Row],[Date and Time]],"dddd")</f>
        <v>Tuesday</v>
      </c>
      <c r="M5196" s="1" t="str">
        <f>TEXT(Sales[[#This Row],[Date and Time]],"mm")</f>
        <v>10</v>
      </c>
      <c r="N5196" s="10" t="str">
        <f>TEXT(Sales[[#This Row],[Date and Time]],"mmmm")</f>
        <v>October</v>
      </c>
    </row>
    <row r="5197" spans="1:14" x14ac:dyDescent="0.3">
      <c r="A5197" s="1" t="s">
        <v>8665</v>
      </c>
      <c r="B5197" s="2">
        <v>45434.530150462961</v>
      </c>
      <c r="C5197" s="1" t="s">
        <v>3399</v>
      </c>
      <c r="D5197" s="1" t="s">
        <v>980</v>
      </c>
      <c r="E5197" s="1" t="s">
        <v>3471</v>
      </c>
      <c r="F5197" s="1" t="s">
        <v>3469</v>
      </c>
      <c r="G5197" s="1">
        <v>1597.3</v>
      </c>
      <c r="H5197" s="1">
        <v>7</v>
      </c>
      <c r="I5197" s="1">
        <f>Sales[[#This Row],[Selling Price]]*H5197</f>
        <v>11181.1</v>
      </c>
      <c r="J5197" s="1">
        <f>VLOOKUP(Sales[[#This Row],[Product ID]],Products[],4,0)</f>
        <v>687.22</v>
      </c>
      <c r="K5197" s="1">
        <f>Sales[[#This Row],[Total Sales]]-Sales[[#This Row],[Cost price]]</f>
        <v>10493.880000000001</v>
      </c>
      <c r="L5197" s="1" t="str">
        <f>TEXT(Sales[[#This Row],[Date and Time]],"dddd")</f>
        <v>Wednesday</v>
      </c>
      <c r="M5197" s="1" t="str">
        <f>TEXT(Sales[[#This Row],[Date and Time]],"mm")</f>
        <v>05</v>
      </c>
      <c r="N5197" s="10" t="str">
        <f>TEXT(Sales[[#This Row],[Date and Time]],"mmmm")</f>
        <v>May</v>
      </c>
    </row>
    <row r="5198" spans="1:14" x14ac:dyDescent="0.3">
      <c r="A5198" s="1" t="s">
        <v>8666</v>
      </c>
      <c r="B5198" s="2">
        <v>45423.935879629629</v>
      </c>
      <c r="C5198" s="1" t="s">
        <v>3312</v>
      </c>
      <c r="D5198" s="1" t="s">
        <v>2364</v>
      </c>
      <c r="E5198" s="1" t="s">
        <v>3479</v>
      </c>
      <c r="F5198" s="1" t="s">
        <v>3469</v>
      </c>
      <c r="G5198" s="1">
        <v>515.54</v>
      </c>
      <c r="H5198" s="1">
        <v>8</v>
      </c>
      <c r="I5198" s="1">
        <f>Sales[[#This Row],[Selling Price]]*H5198</f>
        <v>4124.32</v>
      </c>
      <c r="J5198" s="1">
        <f>VLOOKUP(Sales[[#This Row],[Product ID]],Products[],4,0)</f>
        <v>193.63</v>
      </c>
      <c r="K5198" s="1">
        <f>Sales[[#This Row],[Total Sales]]-Sales[[#This Row],[Cost price]]</f>
        <v>3930.6899999999996</v>
      </c>
      <c r="L5198" s="1" t="str">
        <f>TEXT(Sales[[#This Row],[Date and Time]],"dddd")</f>
        <v>Saturday</v>
      </c>
      <c r="M5198" s="1" t="str">
        <f>TEXT(Sales[[#This Row],[Date and Time]],"mm")</f>
        <v>05</v>
      </c>
      <c r="N5198" s="10" t="str">
        <f>TEXT(Sales[[#This Row],[Date and Time]],"mmmm")</f>
        <v>May</v>
      </c>
    </row>
    <row r="5199" spans="1:14" x14ac:dyDescent="0.3">
      <c r="A5199" s="1" t="s">
        <v>8667</v>
      </c>
      <c r="B5199" s="2">
        <v>45576.67528935185</v>
      </c>
      <c r="C5199" s="1" t="s">
        <v>3350</v>
      </c>
      <c r="D5199" s="1" t="s">
        <v>218</v>
      </c>
      <c r="E5199" s="1" t="s">
        <v>3461</v>
      </c>
      <c r="F5199" s="1" t="s">
        <v>3467</v>
      </c>
      <c r="G5199" s="1">
        <v>436.46</v>
      </c>
      <c r="H5199" s="1">
        <v>8</v>
      </c>
      <c r="I5199" s="1">
        <f>Sales[[#This Row],[Selling Price]]*H5199</f>
        <v>3491.68</v>
      </c>
      <c r="J5199" s="1">
        <f>VLOOKUP(Sales[[#This Row],[Product ID]],Products[],4,0)</f>
        <v>943.24</v>
      </c>
      <c r="K5199" s="1">
        <f>Sales[[#This Row],[Total Sales]]-Sales[[#This Row],[Cost price]]</f>
        <v>2548.4399999999996</v>
      </c>
      <c r="L5199" s="1" t="str">
        <f>TEXT(Sales[[#This Row],[Date and Time]],"dddd")</f>
        <v>Friday</v>
      </c>
      <c r="M5199" s="1" t="str">
        <f>TEXT(Sales[[#This Row],[Date and Time]],"mm")</f>
        <v>10</v>
      </c>
      <c r="N5199" s="10" t="str">
        <f>TEXT(Sales[[#This Row],[Date and Time]],"mmmm")</f>
        <v>October</v>
      </c>
    </row>
    <row r="5200" spans="1:14" x14ac:dyDescent="0.3">
      <c r="A5200" s="1" t="s">
        <v>8668</v>
      </c>
      <c r="B5200" s="2">
        <v>45376.023182870369</v>
      </c>
      <c r="C5200" s="1" t="s">
        <v>3444</v>
      </c>
      <c r="D5200" s="1" t="s">
        <v>1149</v>
      </c>
      <c r="E5200" s="1" t="s">
        <v>3479</v>
      </c>
      <c r="F5200" s="1" t="s">
        <v>3469</v>
      </c>
      <c r="G5200" s="1">
        <v>1471.71</v>
      </c>
      <c r="H5200" s="1">
        <v>2</v>
      </c>
      <c r="I5200" s="1">
        <f>Sales[[#This Row],[Selling Price]]*H5200</f>
        <v>2943.42</v>
      </c>
      <c r="J5200" s="1">
        <f>VLOOKUP(Sales[[#This Row],[Product ID]],Products[],4,0)</f>
        <v>148.63</v>
      </c>
      <c r="K5200" s="1">
        <f>Sales[[#This Row],[Total Sales]]-Sales[[#This Row],[Cost price]]</f>
        <v>2794.79</v>
      </c>
      <c r="L5200" s="1" t="str">
        <f>TEXT(Sales[[#This Row],[Date and Time]],"dddd")</f>
        <v>Monday</v>
      </c>
      <c r="M5200" s="1" t="str">
        <f>TEXT(Sales[[#This Row],[Date and Time]],"mm")</f>
        <v>03</v>
      </c>
      <c r="N5200" s="10" t="str">
        <f>TEXT(Sales[[#This Row],[Date and Time]],"mmmm")</f>
        <v>March</v>
      </c>
    </row>
    <row r="5201" spans="1:14" x14ac:dyDescent="0.3">
      <c r="A5201" s="1" t="s">
        <v>8669</v>
      </c>
      <c r="B5201" s="2">
        <v>45294.029016203705</v>
      </c>
      <c r="C5201" s="1" t="s">
        <v>3383</v>
      </c>
      <c r="D5201" s="1" t="s">
        <v>1942</v>
      </c>
      <c r="E5201" s="1" t="s">
        <v>3464</v>
      </c>
      <c r="F5201" s="1" t="s">
        <v>3462</v>
      </c>
      <c r="G5201" s="1">
        <v>1875.54</v>
      </c>
      <c r="H5201" s="1">
        <v>10</v>
      </c>
      <c r="I5201" s="1">
        <f>Sales[[#This Row],[Selling Price]]*H5201</f>
        <v>18755.400000000001</v>
      </c>
      <c r="J5201" s="1">
        <f>VLOOKUP(Sales[[#This Row],[Product ID]],Products[],4,0)</f>
        <v>692.63</v>
      </c>
      <c r="K5201" s="1">
        <f>Sales[[#This Row],[Total Sales]]-Sales[[#This Row],[Cost price]]</f>
        <v>18062.77</v>
      </c>
      <c r="L5201" s="1" t="str">
        <f>TEXT(Sales[[#This Row],[Date and Time]],"dddd")</f>
        <v>Wednesday</v>
      </c>
      <c r="M5201" s="1" t="str">
        <f>TEXT(Sales[[#This Row],[Date and Time]],"mm")</f>
        <v>01</v>
      </c>
      <c r="N5201" s="10" t="str">
        <f>TEXT(Sales[[#This Row],[Date and Time]],"mmmm")</f>
        <v>January</v>
      </c>
    </row>
    <row r="5202" spans="1:14" x14ac:dyDescent="0.3">
      <c r="A5202" s="1" t="s">
        <v>8670</v>
      </c>
      <c r="B5202" s="2">
        <v>45592.93854166667</v>
      </c>
      <c r="C5202" s="1" t="s">
        <v>3351</v>
      </c>
      <c r="D5202" s="1" t="s">
        <v>1036</v>
      </c>
      <c r="E5202" s="1" t="s">
        <v>3461</v>
      </c>
      <c r="F5202" s="1" t="s">
        <v>3469</v>
      </c>
      <c r="G5202" s="1">
        <v>1601.34</v>
      </c>
      <c r="H5202" s="1">
        <v>8</v>
      </c>
      <c r="I5202" s="1">
        <f>Sales[[#This Row],[Selling Price]]*H5202</f>
        <v>12810.72</v>
      </c>
      <c r="J5202" s="1">
        <f>VLOOKUP(Sales[[#This Row],[Product ID]],Products[],4,0)</f>
        <v>643.29</v>
      </c>
      <c r="K5202" s="1">
        <f>Sales[[#This Row],[Total Sales]]-Sales[[#This Row],[Cost price]]</f>
        <v>12167.43</v>
      </c>
      <c r="L5202" s="1" t="str">
        <f>TEXT(Sales[[#This Row],[Date and Time]],"dddd")</f>
        <v>Sunday</v>
      </c>
      <c r="M5202" s="1" t="str">
        <f>TEXT(Sales[[#This Row],[Date and Time]],"mm")</f>
        <v>10</v>
      </c>
      <c r="N5202" s="10" t="str">
        <f>TEXT(Sales[[#This Row],[Date and Time]],"mmmm")</f>
        <v>October</v>
      </c>
    </row>
    <row r="5203" spans="1:14" x14ac:dyDescent="0.3">
      <c r="A5203" s="1" t="s">
        <v>8671</v>
      </c>
      <c r="B5203" s="2">
        <v>45487.274212962962</v>
      </c>
      <c r="C5203" s="1" t="s">
        <v>3267</v>
      </c>
      <c r="D5203" s="1" t="s">
        <v>819</v>
      </c>
      <c r="E5203" s="1" t="s">
        <v>3461</v>
      </c>
      <c r="F5203" s="1" t="s">
        <v>3472</v>
      </c>
      <c r="G5203" s="1">
        <v>950.48</v>
      </c>
      <c r="H5203" s="1">
        <v>3</v>
      </c>
      <c r="I5203" s="1">
        <f>Sales[[#This Row],[Selling Price]]*H5203</f>
        <v>2851.44</v>
      </c>
      <c r="J5203" s="1">
        <f>VLOOKUP(Sales[[#This Row],[Product ID]],Products[],4,0)</f>
        <v>465.59</v>
      </c>
      <c r="K5203" s="1">
        <f>Sales[[#This Row],[Total Sales]]-Sales[[#This Row],[Cost price]]</f>
        <v>2385.85</v>
      </c>
      <c r="L5203" s="1" t="str">
        <f>TEXT(Sales[[#This Row],[Date and Time]],"dddd")</f>
        <v>Sunday</v>
      </c>
      <c r="M5203" s="1" t="str">
        <f>TEXT(Sales[[#This Row],[Date and Time]],"mm")</f>
        <v>07</v>
      </c>
      <c r="N5203" s="10" t="str">
        <f>TEXT(Sales[[#This Row],[Date and Time]],"mmmm")</f>
        <v>July</v>
      </c>
    </row>
    <row r="5204" spans="1:14" x14ac:dyDescent="0.3">
      <c r="A5204" s="1" t="s">
        <v>8672</v>
      </c>
      <c r="B5204" s="2">
        <v>45390.354201388887</v>
      </c>
      <c r="C5204" s="1" t="s">
        <v>3289</v>
      </c>
      <c r="D5204" s="1" t="s">
        <v>953</v>
      </c>
      <c r="E5204" s="1" t="s">
        <v>3461</v>
      </c>
      <c r="F5204" s="1" t="s">
        <v>3472</v>
      </c>
      <c r="G5204" s="1">
        <v>1891.43</v>
      </c>
      <c r="H5204" s="1">
        <v>3</v>
      </c>
      <c r="I5204" s="1">
        <f>Sales[[#This Row],[Selling Price]]*H5204</f>
        <v>5674.29</v>
      </c>
      <c r="J5204" s="1">
        <f>VLOOKUP(Sales[[#This Row],[Product ID]],Products[],4,0)</f>
        <v>184.29</v>
      </c>
      <c r="K5204" s="1">
        <f>Sales[[#This Row],[Total Sales]]-Sales[[#This Row],[Cost price]]</f>
        <v>5490</v>
      </c>
      <c r="L5204" s="1" t="str">
        <f>TEXT(Sales[[#This Row],[Date and Time]],"dddd")</f>
        <v>Monday</v>
      </c>
      <c r="M5204" s="1" t="str">
        <f>TEXT(Sales[[#This Row],[Date and Time]],"mm")</f>
        <v>04</v>
      </c>
      <c r="N5204" s="10" t="str">
        <f>TEXT(Sales[[#This Row],[Date and Time]],"mmmm")</f>
        <v>April</v>
      </c>
    </row>
    <row r="5205" spans="1:14" x14ac:dyDescent="0.3">
      <c r="A5205" s="1" t="s">
        <v>8673</v>
      </c>
      <c r="B5205" s="2">
        <v>45416.897488425922</v>
      </c>
      <c r="C5205" s="1" t="s">
        <v>3322</v>
      </c>
      <c r="D5205" s="1" t="s">
        <v>2028</v>
      </c>
      <c r="E5205" s="1" t="s">
        <v>3466</v>
      </c>
      <c r="F5205" s="1" t="s">
        <v>3476</v>
      </c>
      <c r="G5205" s="1">
        <v>1523.52</v>
      </c>
      <c r="H5205" s="1">
        <v>3</v>
      </c>
      <c r="I5205" s="1">
        <f>Sales[[#This Row],[Selling Price]]*H5205</f>
        <v>4570.5599999999995</v>
      </c>
      <c r="J5205" s="1">
        <f>VLOOKUP(Sales[[#This Row],[Product ID]],Products[],4,0)</f>
        <v>35.22</v>
      </c>
      <c r="K5205" s="1">
        <f>Sales[[#This Row],[Total Sales]]-Sales[[#This Row],[Cost price]]</f>
        <v>4535.3399999999992</v>
      </c>
      <c r="L5205" s="1" t="str">
        <f>TEXT(Sales[[#This Row],[Date and Time]],"dddd")</f>
        <v>Saturday</v>
      </c>
      <c r="M5205" s="1" t="str">
        <f>TEXT(Sales[[#This Row],[Date and Time]],"mm")</f>
        <v>05</v>
      </c>
      <c r="N5205" s="10" t="str">
        <f>TEXT(Sales[[#This Row],[Date and Time]],"mmmm")</f>
        <v>May</v>
      </c>
    </row>
    <row r="5206" spans="1:14" x14ac:dyDescent="0.3">
      <c r="A5206" s="1" t="s">
        <v>8674</v>
      </c>
      <c r="B5206" s="2">
        <v>45521.502627314818</v>
      </c>
      <c r="C5206" s="1" t="s">
        <v>3285</v>
      </c>
      <c r="D5206" s="1" t="s">
        <v>2865</v>
      </c>
      <c r="E5206" s="1" t="s">
        <v>3466</v>
      </c>
      <c r="F5206" s="1" t="s">
        <v>3472</v>
      </c>
      <c r="G5206" s="1">
        <v>1641.65</v>
      </c>
      <c r="H5206" s="1">
        <v>8</v>
      </c>
      <c r="I5206" s="1">
        <f>Sales[[#This Row],[Selling Price]]*H5206</f>
        <v>13133.2</v>
      </c>
      <c r="J5206" s="1">
        <f>VLOOKUP(Sales[[#This Row],[Product ID]],Products[],4,0)</f>
        <v>99.19</v>
      </c>
      <c r="K5206" s="1">
        <f>Sales[[#This Row],[Total Sales]]-Sales[[#This Row],[Cost price]]</f>
        <v>13034.01</v>
      </c>
      <c r="L5206" s="1" t="str">
        <f>TEXT(Sales[[#This Row],[Date and Time]],"dddd")</f>
        <v>Saturday</v>
      </c>
      <c r="M5206" s="1" t="str">
        <f>TEXT(Sales[[#This Row],[Date and Time]],"mm")</f>
        <v>08</v>
      </c>
      <c r="N5206" s="10" t="str">
        <f>TEXT(Sales[[#This Row],[Date and Time]],"mmmm")</f>
        <v>August</v>
      </c>
    </row>
    <row r="5207" spans="1:14" x14ac:dyDescent="0.3">
      <c r="A5207" s="1" t="s">
        <v>8675</v>
      </c>
      <c r="B5207" s="2">
        <v>45294.259513888886</v>
      </c>
      <c r="C5207" s="1" t="s">
        <v>3450</v>
      </c>
      <c r="D5207" s="1" t="s">
        <v>2180</v>
      </c>
      <c r="E5207" s="1" t="s">
        <v>3464</v>
      </c>
      <c r="F5207" s="1" t="s">
        <v>3467</v>
      </c>
      <c r="G5207" s="1">
        <v>1724.32</v>
      </c>
      <c r="H5207" s="1">
        <v>6</v>
      </c>
      <c r="I5207" s="1">
        <f>Sales[[#This Row],[Selling Price]]*H5207</f>
        <v>10345.92</v>
      </c>
      <c r="J5207" s="1">
        <f>VLOOKUP(Sales[[#This Row],[Product ID]],Products[],4,0)</f>
        <v>754.1</v>
      </c>
      <c r="K5207" s="1">
        <f>Sales[[#This Row],[Total Sales]]-Sales[[#This Row],[Cost price]]</f>
        <v>9591.82</v>
      </c>
      <c r="L5207" s="1" t="str">
        <f>TEXT(Sales[[#This Row],[Date and Time]],"dddd")</f>
        <v>Wednesday</v>
      </c>
      <c r="M5207" s="1" t="str">
        <f>TEXT(Sales[[#This Row],[Date and Time]],"mm")</f>
        <v>01</v>
      </c>
      <c r="N5207" s="10" t="str">
        <f>TEXT(Sales[[#This Row],[Date and Time]],"mmmm")</f>
        <v>January</v>
      </c>
    </row>
    <row r="5208" spans="1:14" x14ac:dyDescent="0.3">
      <c r="A5208" s="1" t="s">
        <v>8676</v>
      </c>
      <c r="B5208" s="2">
        <v>45516.603842592594</v>
      </c>
      <c r="C5208" s="1" t="s">
        <v>3382</v>
      </c>
      <c r="D5208" s="1" t="s">
        <v>846</v>
      </c>
      <c r="E5208" s="1" t="s">
        <v>3466</v>
      </c>
      <c r="F5208" s="1" t="s">
        <v>3467</v>
      </c>
      <c r="G5208" s="1">
        <v>49.16</v>
      </c>
      <c r="H5208" s="1">
        <v>1</v>
      </c>
      <c r="I5208" s="1">
        <f>Sales[[#This Row],[Selling Price]]*H5208</f>
        <v>49.16</v>
      </c>
      <c r="J5208" s="1">
        <f>VLOOKUP(Sales[[#This Row],[Product ID]],Products[],4,0)</f>
        <v>67.97</v>
      </c>
      <c r="K5208" s="1">
        <f>Sales[[#This Row],[Total Sales]]-Sales[[#This Row],[Cost price]]</f>
        <v>-18.810000000000002</v>
      </c>
      <c r="L5208" s="1" t="str">
        <f>TEXT(Sales[[#This Row],[Date and Time]],"dddd")</f>
        <v>Monday</v>
      </c>
      <c r="M5208" s="1" t="str">
        <f>TEXT(Sales[[#This Row],[Date and Time]],"mm")</f>
        <v>08</v>
      </c>
      <c r="N5208" s="10" t="str">
        <f>TEXT(Sales[[#This Row],[Date and Time]],"mmmm")</f>
        <v>August</v>
      </c>
    </row>
    <row r="5209" spans="1:14" x14ac:dyDescent="0.3">
      <c r="A5209" s="1" t="s">
        <v>8677</v>
      </c>
      <c r="B5209" s="2">
        <v>45370.087534722225</v>
      </c>
      <c r="C5209" s="1" t="s">
        <v>3271</v>
      </c>
      <c r="D5209" s="1" t="s">
        <v>380</v>
      </c>
      <c r="E5209" s="1" t="s">
        <v>3471</v>
      </c>
      <c r="F5209" s="1" t="s">
        <v>3476</v>
      </c>
      <c r="G5209" s="1">
        <v>1584.64</v>
      </c>
      <c r="H5209" s="1">
        <v>9</v>
      </c>
      <c r="I5209" s="1">
        <f>Sales[[#This Row],[Selling Price]]*H5209</f>
        <v>14261.76</v>
      </c>
      <c r="J5209" s="1">
        <f>VLOOKUP(Sales[[#This Row],[Product ID]],Products[],4,0)</f>
        <v>493.17</v>
      </c>
      <c r="K5209" s="1">
        <f>Sales[[#This Row],[Total Sales]]-Sales[[#This Row],[Cost price]]</f>
        <v>13768.59</v>
      </c>
      <c r="L5209" s="1" t="str">
        <f>TEXT(Sales[[#This Row],[Date and Time]],"dddd")</f>
        <v>Tuesday</v>
      </c>
      <c r="M5209" s="1" t="str">
        <f>TEXT(Sales[[#This Row],[Date and Time]],"mm")</f>
        <v>03</v>
      </c>
      <c r="N5209" s="10" t="str">
        <f>TEXT(Sales[[#This Row],[Date and Time]],"mmmm")</f>
        <v>March</v>
      </c>
    </row>
    <row r="5210" spans="1:14" x14ac:dyDescent="0.3">
      <c r="A5210" s="1" t="s">
        <v>8678</v>
      </c>
      <c r="B5210" s="2">
        <v>45452.389965277776</v>
      </c>
      <c r="C5210" s="1" t="s">
        <v>3359</v>
      </c>
      <c r="D5210" s="1" t="s">
        <v>2381</v>
      </c>
      <c r="E5210" s="1" t="s">
        <v>3479</v>
      </c>
      <c r="F5210" s="1" t="s">
        <v>3467</v>
      </c>
      <c r="G5210" s="1">
        <v>364.13</v>
      </c>
      <c r="H5210" s="1">
        <v>4</v>
      </c>
      <c r="I5210" s="1">
        <f>Sales[[#This Row],[Selling Price]]*H5210</f>
        <v>1456.52</v>
      </c>
      <c r="J5210" s="1">
        <f>VLOOKUP(Sales[[#This Row],[Product ID]],Products[],4,0)</f>
        <v>750.19</v>
      </c>
      <c r="K5210" s="1">
        <f>Sales[[#This Row],[Total Sales]]-Sales[[#This Row],[Cost price]]</f>
        <v>706.32999999999993</v>
      </c>
      <c r="L5210" s="1" t="str">
        <f>TEXT(Sales[[#This Row],[Date and Time]],"dddd")</f>
        <v>Sunday</v>
      </c>
      <c r="M5210" s="1" t="str">
        <f>TEXT(Sales[[#This Row],[Date and Time]],"mm")</f>
        <v>06</v>
      </c>
      <c r="N5210" s="10" t="str">
        <f>TEXT(Sales[[#This Row],[Date and Time]],"mmmm")</f>
        <v>June</v>
      </c>
    </row>
    <row r="5211" spans="1:14" x14ac:dyDescent="0.3">
      <c r="A5211" s="1" t="s">
        <v>8679</v>
      </c>
      <c r="B5211" s="2">
        <v>45538.173402777778</v>
      </c>
      <c r="C5211" s="1" t="s">
        <v>3329</v>
      </c>
      <c r="D5211" s="1" t="s">
        <v>830</v>
      </c>
      <c r="E5211" s="1" t="s">
        <v>3466</v>
      </c>
      <c r="F5211" s="1" t="s">
        <v>3476</v>
      </c>
      <c r="G5211" s="1">
        <v>1833.65</v>
      </c>
      <c r="H5211" s="1">
        <v>5</v>
      </c>
      <c r="I5211" s="1">
        <f>Sales[[#This Row],[Selling Price]]*H5211</f>
        <v>9168.25</v>
      </c>
      <c r="J5211" s="1">
        <f>VLOOKUP(Sales[[#This Row],[Product ID]],Products[],4,0)</f>
        <v>596.91999999999996</v>
      </c>
      <c r="K5211" s="1">
        <f>Sales[[#This Row],[Total Sales]]-Sales[[#This Row],[Cost price]]</f>
        <v>8571.33</v>
      </c>
      <c r="L5211" s="1" t="str">
        <f>TEXT(Sales[[#This Row],[Date and Time]],"dddd")</f>
        <v>Tuesday</v>
      </c>
      <c r="M5211" s="1" t="str">
        <f>TEXT(Sales[[#This Row],[Date and Time]],"mm")</f>
        <v>09</v>
      </c>
      <c r="N5211" s="10" t="str">
        <f>TEXT(Sales[[#This Row],[Date and Time]],"mmmm")</f>
        <v>September</v>
      </c>
    </row>
    <row r="5212" spans="1:14" x14ac:dyDescent="0.3">
      <c r="A5212" s="1" t="s">
        <v>8680</v>
      </c>
      <c r="B5212" s="2">
        <v>45365.127430555556</v>
      </c>
      <c r="C5212" s="1" t="s">
        <v>3410</v>
      </c>
      <c r="D5212" s="1" t="s">
        <v>98</v>
      </c>
      <c r="E5212" s="1" t="s">
        <v>3466</v>
      </c>
      <c r="F5212" s="1" t="s">
        <v>3476</v>
      </c>
      <c r="G5212" s="1">
        <v>575.82000000000005</v>
      </c>
      <c r="H5212" s="1">
        <v>8</v>
      </c>
      <c r="I5212" s="1">
        <f>Sales[[#This Row],[Selling Price]]*H5212</f>
        <v>4606.5600000000004</v>
      </c>
      <c r="J5212" s="1">
        <f>VLOOKUP(Sales[[#This Row],[Product ID]],Products[],4,0)</f>
        <v>152.68</v>
      </c>
      <c r="K5212" s="1">
        <f>Sales[[#This Row],[Total Sales]]-Sales[[#This Row],[Cost price]]</f>
        <v>4453.88</v>
      </c>
      <c r="L5212" s="1" t="str">
        <f>TEXT(Sales[[#This Row],[Date and Time]],"dddd")</f>
        <v>Thursday</v>
      </c>
      <c r="M5212" s="1" t="str">
        <f>TEXT(Sales[[#This Row],[Date and Time]],"mm")</f>
        <v>03</v>
      </c>
      <c r="N5212" s="10" t="str">
        <f>TEXT(Sales[[#This Row],[Date and Time]],"mmmm")</f>
        <v>March</v>
      </c>
    </row>
    <row r="5213" spans="1:14" x14ac:dyDescent="0.3">
      <c r="A5213" s="1" t="s">
        <v>8681</v>
      </c>
      <c r="B5213" s="2">
        <v>45590.454328703701</v>
      </c>
      <c r="C5213" s="1" t="s">
        <v>3276</v>
      </c>
      <c r="D5213" s="1" t="s">
        <v>881</v>
      </c>
      <c r="E5213" s="1" t="s">
        <v>3464</v>
      </c>
      <c r="F5213" s="1" t="s">
        <v>3469</v>
      </c>
      <c r="G5213" s="1">
        <v>1625.38</v>
      </c>
      <c r="H5213" s="1">
        <v>9</v>
      </c>
      <c r="I5213" s="1">
        <f>Sales[[#This Row],[Selling Price]]*H5213</f>
        <v>14628.420000000002</v>
      </c>
      <c r="J5213" s="1">
        <f>VLOOKUP(Sales[[#This Row],[Product ID]],Products[],4,0)</f>
        <v>736.41</v>
      </c>
      <c r="K5213" s="1">
        <f>Sales[[#This Row],[Total Sales]]-Sales[[#This Row],[Cost price]]</f>
        <v>13892.010000000002</v>
      </c>
      <c r="L5213" s="1" t="str">
        <f>TEXT(Sales[[#This Row],[Date and Time]],"dddd")</f>
        <v>Friday</v>
      </c>
      <c r="M5213" s="1" t="str">
        <f>TEXT(Sales[[#This Row],[Date and Time]],"mm")</f>
        <v>10</v>
      </c>
      <c r="N5213" s="10" t="str">
        <f>TEXT(Sales[[#This Row],[Date and Time]],"mmmm")</f>
        <v>October</v>
      </c>
    </row>
    <row r="5214" spans="1:14" x14ac:dyDescent="0.3">
      <c r="A5214" s="1" t="s">
        <v>8682</v>
      </c>
      <c r="B5214" s="2">
        <v>45437.425520833334</v>
      </c>
      <c r="C5214" s="1" t="s">
        <v>3305</v>
      </c>
      <c r="D5214" s="1" t="s">
        <v>886</v>
      </c>
      <c r="E5214" s="1" t="s">
        <v>3461</v>
      </c>
      <c r="F5214" s="1" t="s">
        <v>3462</v>
      </c>
      <c r="G5214" s="1">
        <v>277.2</v>
      </c>
      <c r="H5214" s="1">
        <v>6</v>
      </c>
      <c r="I5214" s="1">
        <f>Sales[[#This Row],[Selling Price]]*H5214</f>
        <v>1663.1999999999998</v>
      </c>
      <c r="J5214" s="1">
        <f>VLOOKUP(Sales[[#This Row],[Product ID]],Products[],4,0)</f>
        <v>376.96</v>
      </c>
      <c r="K5214" s="1">
        <f>Sales[[#This Row],[Total Sales]]-Sales[[#This Row],[Cost price]]</f>
        <v>1286.2399999999998</v>
      </c>
      <c r="L5214" s="1" t="str">
        <f>TEXT(Sales[[#This Row],[Date and Time]],"dddd")</f>
        <v>Saturday</v>
      </c>
      <c r="M5214" s="1" t="str">
        <f>TEXT(Sales[[#This Row],[Date and Time]],"mm")</f>
        <v>05</v>
      </c>
      <c r="N5214" s="10" t="str">
        <f>TEXT(Sales[[#This Row],[Date and Time]],"mmmm")</f>
        <v>May</v>
      </c>
    </row>
    <row r="5215" spans="1:14" x14ac:dyDescent="0.3">
      <c r="A5215" s="1" t="s">
        <v>8683</v>
      </c>
      <c r="B5215" s="2">
        <v>45498.931261574071</v>
      </c>
      <c r="C5215" s="1" t="s">
        <v>3297</v>
      </c>
      <c r="D5215" s="1" t="s">
        <v>320</v>
      </c>
      <c r="E5215" s="1" t="s">
        <v>3466</v>
      </c>
      <c r="F5215" s="1" t="s">
        <v>3472</v>
      </c>
      <c r="G5215" s="1">
        <v>389.88</v>
      </c>
      <c r="H5215" s="1">
        <v>2</v>
      </c>
      <c r="I5215" s="1">
        <f>Sales[[#This Row],[Selling Price]]*H5215</f>
        <v>779.76</v>
      </c>
      <c r="J5215" s="1">
        <f>VLOOKUP(Sales[[#This Row],[Product ID]],Products[],4,0)</f>
        <v>821.78</v>
      </c>
      <c r="K5215" s="1">
        <f>Sales[[#This Row],[Total Sales]]-Sales[[#This Row],[Cost price]]</f>
        <v>-42.019999999999982</v>
      </c>
      <c r="L5215" s="1" t="str">
        <f>TEXT(Sales[[#This Row],[Date and Time]],"dddd")</f>
        <v>Thursday</v>
      </c>
      <c r="M5215" s="1" t="str">
        <f>TEXT(Sales[[#This Row],[Date and Time]],"mm")</f>
        <v>07</v>
      </c>
      <c r="N5215" s="10" t="str">
        <f>TEXT(Sales[[#This Row],[Date and Time]],"mmmm")</f>
        <v>July</v>
      </c>
    </row>
    <row r="5216" spans="1:14" x14ac:dyDescent="0.3">
      <c r="A5216" s="1" t="s">
        <v>8684</v>
      </c>
      <c r="B5216" s="2">
        <v>45388.267418981479</v>
      </c>
      <c r="C5216" s="1" t="s">
        <v>3381</v>
      </c>
      <c r="D5216" s="1" t="s">
        <v>2207</v>
      </c>
      <c r="E5216" s="1" t="s">
        <v>3479</v>
      </c>
      <c r="F5216" s="1" t="s">
        <v>3476</v>
      </c>
      <c r="G5216" s="1">
        <v>1221.07</v>
      </c>
      <c r="H5216" s="1">
        <v>1</v>
      </c>
      <c r="I5216" s="1">
        <f>Sales[[#This Row],[Selling Price]]*H5216</f>
        <v>1221.07</v>
      </c>
      <c r="J5216" s="1">
        <f>VLOOKUP(Sales[[#This Row],[Product ID]],Products[],4,0)</f>
        <v>505.04</v>
      </c>
      <c r="K5216" s="1">
        <f>Sales[[#This Row],[Total Sales]]-Sales[[#This Row],[Cost price]]</f>
        <v>716.03</v>
      </c>
      <c r="L5216" s="1" t="str">
        <f>TEXT(Sales[[#This Row],[Date and Time]],"dddd")</f>
        <v>Saturday</v>
      </c>
      <c r="M5216" s="1" t="str">
        <f>TEXT(Sales[[#This Row],[Date and Time]],"mm")</f>
        <v>04</v>
      </c>
      <c r="N5216" s="10" t="str">
        <f>TEXT(Sales[[#This Row],[Date and Time]],"mmmm")</f>
        <v>April</v>
      </c>
    </row>
    <row r="5217" spans="1:14" x14ac:dyDescent="0.3">
      <c r="A5217" s="1" t="s">
        <v>8685</v>
      </c>
      <c r="B5217" s="2">
        <v>45574.836828703701</v>
      </c>
      <c r="C5217" s="1" t="s">
        <v>3306</v>
      </c>
      <c r="D5217" s="1" t="s">
        <v>2445</v>
      </c>
      <c r="E5217" s="1" t="s">
        <v>3479</v>
      </c>
      <c r="F5217" s="1" t="s">
        <v>3462</v>
      </c>
      <c r="G5217" s="1">
        <v>823.67</v>
      </c>
      <c r="H5217" s="1">
        <v>6</v>
      </c>
      <c r="I5217" s="1">
        <f>Sales[[#This Row],[Selling Price]]*H5217</f>
        <v>4942.0199999999995</v>
      </c>
      <c r="J5217" s="1">
        <f>VLOOKUP(Sales[[#This Row],[Product ID]],Products[],4,0)</f>
        <v>914.29</v>
      </c>
      <c r="K5217" s="1">
        <f>Sales[[#This Row],[Total Sales]]-Sales[[#This Row],[Cost price]]</f>
        <v>4027.7299999999996</v>
      </c>
      <c r="L5217" s="1" t="str">
        <f>TEXT(Sales[[#This Row],[Date and Time]],"dddd")</f>
        <v>Wednesday</v>
      </c>
      <c r="M5217" s="1" t="str">
        <f>TEXT(Sales[[#This Row],[Date and Time]],"mm")</f>
        <v>10</v>
      </c>
      <c r="N5217" s="10" t="str">
        <f>TEXT(Sales[[#This Row],[Date and Time]],"mmmm")</f>
        <v>October</v>
      </c>
    </row>
    <row r="5218" spans="1:14" x14ac:dyDescent="0.3">
      <c r="A5218" s="1" t="s">
        <v>8686</v>
      </c>
      <c r="B5218" s="2">
        <v>45434.980439814812</v>
      </c>
      <c r="C5218" s="1" t="s">
        <v>3305</v>
      </c>
      <c r="D5218" s="1" t="s">
        <v>2255</v>
      </c>
      <c r="E5218" s="1" t="s">
        <v>3464</v>
      </c>
      <c r="F5218" s="1" t="s">
        <v>3476</v>
      </c>
      <c r="G5218" s="1">
        <v>1342.39</v>
      </c>
      <c r="H5218" s="1">
        <v>8</v>
      </c>
      <c r="I5218" s="1">
        <f>Sales[[#This Row],[Selling Price]]*H5218</f>
        <v>10739.12</v>
      </c>
      <c r="J5218" s="1">
        <f>VLOOKUP(Sales[[#This Row],[Product ID]],Products[],4,0)</f>
        <v>376.96</v>
      </c>
      <c r="K5218" s="1">
        <f>Sales[[#This Row],[Total Sales]]-Sales[[#This Row],[Cost price]]</f>
        <v>10362.160000000002</v>
      </c>
      <c r="L5218" s="1" t="str">
        <f>TEXT(Sales[[#This Row],[Date and Time]],"dddd")</f>
        <v>Wednesday</v>
      </c>
      <c r="M5218" s="1" t="str">
        <f>TEXT(Sales[[#This Row],[Date and Time]],"mm")</f>
        <v>05</v>
      </c>
      <c r="N5218" s="10" t="str">
        <f>TEXT(Sales[[#This Row],[Date and Time]],"mmmm")</f>
        <v>May</v>
      </c>
    </row>
    <row r="5219" spans="1:14" x14ac:dyDescent="0.3">
      <c r="A5219" s="1" t="s">
        <v>8687</v>
      </c>
      <c r="B5219" s="2">
        <v>45295.498807870368</v>
      </c>
      <c r="C5219" s="1" t="s">
        <v>3326</v>
      </c>
      <c r="D5219" s="1" t="s">
        <v>1953</v>
      </c>
      <c r="E5219" s="1" t="s">
        <v>3471</v>
      </c>
      <c r="F5219" s="1" t="s">
        <v>3469</v>
      </c>
      <c r="G5219" s="1">
        <v>514.73</v>
      </c>
      <c r="H5219" s="1">
        <v>5</v>
      </c>
      <c r="I5219" s="1">
        <f>Sales[[#This Row],[Selling Price]]*H5219</f>
        <v>2573.65</v>
      </c>
      <c r="J5219" s="1">
        <f>VLOOKUP(Sales[[#This Row],[Product ID]],Products[],4,0)</f>
        <v>703.67</v>
      </c>
      <c r="K5219" s="1">
        <f>Sales[[#This Row],[Total Sales]]-Sales[[#This Row],[Cost price]]</f>
        <v>1869.98</v>
      </c>
      <c r="L5219" s="1" t="str">
        <f>TEXT(Sales[[#This Row],[Date and Time]],"dddd")</f>
        <v>Thursday</v>
      </c>
      <c r="M5219" s="1" t="str">
        <f>TEXT(Sales[[#This Row],[Date and Time]],"mm")</f>
        <v>01</v>
      </c>
      <c r="N5219" s="10" t="str">
        <f>TEXT(Sales[[#This Row],[Date and Time]],"mmmm")</f>
        <v>January</v>
      </c>
    </row>
    <row r="5220" spans="1:14" x14ac:dyDescent="0.3">
      <c r="A5220" s="1" t="s">
        <v>8688</v>
      </c>
      <c r="B5220" s="2">
        <v>45511.399895833332</v>
      </c>
      <c r="C5220" s="1" t="s">
        <v>3315</v>
      </c>
      <c r="D5220" s="1" t="s">
        <v>2473</v>
      </c>
      <c r="E5220" s="1" t="s">
        <v>3466</v>
      </c>
      <c r="F5220" s="1" t="s">
        <v>3467</v>
      </c>
      <c r="G5220" s="1">
        <v>189.15</v>
      </c>
      <c r="H5220" s="1">
        <v>7</v>
      </c>
      <c r="I5220" s="1">
        <f>Sales[[#This Row],[Selling Price]]*H5220</f>
        <v>1324.05</v>
      </c>
      <c r="J5220" s="1">
        <f>VLOOKUP(Sales[[#This Row],[Product ID]],Products[],4,0)</f>
        <v>90.98</v>
      </c>
      <c r="K5220" s="1">
        <f>Sales[[#This Row],[Total Sales]]-Sales[[#This Row],[Cost price]]</f>
        <v>1233.07</v>
      </c>
      <c r="L5220" s="1" t="str">
        <f>TEXT(Sales[[#This Row],[Date and Time]],"dddd")</f>
        <v>Wednesday</v>
      </c>
      <c r="M5220" s="1" t="str">
        <f>TEXT(Sales[[#This Row],[Date and Time]],"mm")</f>
        <v>08</v>
      </c>
      <c r="N5220" s="10" t="str">
        <f>TEXT(Sales[[#This Row],[Date and Time]],"mmmm")</f>
        <v>August</v>
      </c>
    </row>
    <row r="5221" spans="1:14" x14ac:dyDescent="0.3">
      <c r="A5221" s="1" t="s">
        <v>8689</v>
      </c>
      <c r="B5221" s="2">
        <v>45479.309444444443</v>
      </c>
      <c r="C5221" s="1" t="s">
        <v>3419</v>
      </c>
      <c r="D5221" s="1" t="s">
        <v>1680</v>
      </c>
      <c r="E5221" s="1" t="s">
        <v>3471</v>
      </c>
      <c r="F5221" s="1" t="s">
        <v>3467</v>
      </c>
      <c r="G5221" s="1">
        <v>572.32000000000005</v>
      </c>
      <c r="H5221" s="1">
        <v>7</v>
      </c>
      <c r="I5221" s="1">
        <f>Sales[[#This Row],[Selling Price]]*H5221</f>
        <v>4006.2400000000002</v>
      </c>
      <c r="J5221" s="1">
        <f>VLOOKUP(Sales[[#This Row],[Product ID]],Products[],4,0)</f>
        <v>925.33</v>
      </c>
      <c r="K5221" s="1">
        <f>Sales[[#This Row],[Total Sales]]-Sales[[#This Row],[Cost price]]</f>
        <v>3080.9100000000003</v>
      </c>
      <c r="L5221" s="1" t="str">
        <f>TEXT(Sales[[#This Row],[Date and Time]],"dddd")</f>
        <v>Saturday</v>
      </c>
      <c r="M5221" s="1" t="str">
        <f>TEXT(Sales[[#This Row],[Date and Time]],"mm")</f>
        <v>07</v>
      </c>
      <c r="N5221" s="10" t="str">
        <f>TEXT(Sales[[#This Row],[Date and Time]],"mmmm")</f>
        <v>July</v>
      </c>
    </row>
    <row r="5222" spans="1:14" x14ac:dyDescent="0.3">
      <c r="A5222" s="1" t="s">
        <v>8690</v>
      </c>
      <c r="B5222" s="2">
        <v>45585.046655092592</v>
      </c>
      <c r="C5222" s="1" t="s">
        <v>3375</v>
      </c>
      <c r="D5222" s="1" t="s">
        <v>1251</v>
      </c>
      <c r="E5222" s="1" t="s">
        <v>3461</v>
      </c>
      <c r="F5222" s="1" t="s">
        <v>3462</v>
      </c>
      <c r="G5222" s="1">
        <v>1589.16</v>
      </c>
      <c r="H5222" s="1">
        <v>8</v>
      </c>
      <c r="I5222" s="1">
        <f>Sales[[#This Row],[Selling Price]]*H5222</f>
        <v>12713.28</v>
      </c>
      <c r="J5222" s="1">
        <f>VLOOKUP(Sales[[#This Row],[Product ID]],Products[],4,0)</f>
        <v>574.14</v>
      </c>
      <c r="K5222" s="1">
        <f>Sales[[#This Row],[Total Sales]]-Sales[[#This Row],[Cost price]]</f>
        <v>12139.140000000001</v>
      </c>
      <c r="L5222" s="1" t="str">
        <f>TEXT(Sales[[#This Row],[Date and Time]],"dddd")</f>
        <v>Sunday</v>
      </c>
      <c r="M5222" s="1" t="str">
        <f>TEXT(Sales[[#This Row],[Date and Time]],"mm")</f>
        <v>10</v>
      </c>
      <c r="N5222" s="10" t="str">
        <f>TEXT(Sales[[#This Row],[Date and Time]],"mmmm")</f>
        <v>October</v>
      </c>
    </row>
    <row r="5223" spans="1:14" x14ac:dyDescent="0.3">
      <c r="A5223" s="1" t="s">
        <v>8691</v>
      </c>
      <c r="B5223" s="2">
        <v>45424.426574074074</v>
      </c>
      <c r="C5223" s="1" t="s">
        <v>3300</v>
      </c>
      <c r="D5223" s="1" t="s">
        <v>769</v>
      </c>
      <c r="E5223" s="1" t="s">
        <v>3479</v>
      </c>
      <c r="F5223" s="1" t="s">
        <v>3467</v>
      </c>
      <c r="G5223" s="1">
        <v>517.01</v>
      </c>
      <c r="H5223" s="1">
        <v>4</v>
      </c>
      <c r="I5223" s="1">
        <f>Sales[[#This Row],[Selling Price]]*H5223</f>
        <v>2068.04</v>
      </c>
      <c r="J5223" s="1">
        <f>VLOOKUP(Sales[[#This Row],[Product ID]],Products[],4,0)</f>
        <v>762.05</v>
      </c>
      <c r="K5223" s="1">
        <f>Sales[[#This Row],[Total Sales]]-Sales[[#This Row],[Cost price]]</f>
        <v>1305.99</v>
      </c>
      <c r="L5223" s="1" t="str">
        <f>TEXT(Sales[[#This Row],[Date and Time]],"dddd")</f>
        <v>Sunday</v>
      </c>
      <c r="M5223" s="1" t="str">
        <f>TEXT(Sales[[#This Row],[Date and Time]],"mm")</f>
        <v>05</v>
      </c>
      <c r="N5223" s="10" t="str">
        <f>TEXT(Sales[[#This Row],[Date and Time]],"mmmm")</f>
        <v>May</v>
      </c>
    </row>
    <row r="5224" spans="1:14" x14ac:dyDescent="0.3">
      <c r="A5224" s="1" t="s">
        <v>8692</v>
      </c>
      <c r="B5224" s="2">
        <v>45407.782847222225</v>
      </c>
      <c r="C5224" s="1" t="s">
        <v>3334</v>
      </c>
      <c r="D5224" s="1" t="s">
        <v>2711</v>
      </c>
      <c r="E5224" s="1" t="s">
        <v>3464</v>
      </c>
      <c r="F5224" s="1" t="s">
        <v>3472</v>
      </c>
      <c r="G5224" s="1">
        <v>54.45</v>
      </c>
      <c r="H5224" s="1">
        <v>2</v>
      </c>
      <c r="I5224" s="1">
        <f>Sales[[#This Row],[Selling Price]]*H5224</f>
        <v>108.9</v>
      </c>
      <c r="J5224" s="1">
        <f>VLOOKUP(Sales[[#This Row],[Product ID]],Products[],4,0)</f>
        <v>208.12</v>
      </c>
      <c r="K5224" s="1">
        <f>Sales[[#This Row],[Total Sales]]-Sales[[#This Row],[Cost price]]</f>
        <v>-99.22</v>
      </c>
      <c r="L5224" s="1" t="str">
        <f>TEXT(Sales[[#This Row],[Date and Time]],"dddd")</f>
        <v>Thursday</v>
      </c>
      <c r="M5224" s="1" t="str">
        <f>TEXT(Sales[[#This Row],[Date and Time]],"mm")</f>
        <v>04</v>
      </c>
      <c r="N5224" s="10" t="str">
        <f>TEXT(Sales[[#This Row],[Date and Time]],"mmmm")</f>
        <v>April</v>
      </c>
    </row>
    <row r="5225" spans="1:14" x14ac:dyDescent="0.3">
      <c r="A5225" s="1" t="s">
        <v>8693</v>
      </c>
      <c r="B5225" s="2">
        <v>45475.661620370367</v>
      </c>
      <c r="C5225" s="1" t="s">
        <v>3289</v>
      </c>
      <c r="D5225" s="1" t="s">
        <v>1956</v>
      </c>
      <c r="E5225" s="1" t="s">
        <v>3466</v>
      </c>
      <c r="F5225" s="1" t="s">
        <v>3469</v>
      </c>
      <c r="G5225" s="1">
        <v>1803.17</v>
      </c>
      <c r="H5225" s="1">
        <v>8</v>
      </c>
      <c r="I5225" s="1">
        <f>Sales[[#This Row],[Selling Price]]*H5225</f>
        <v>14425.36</v>
      </c>
      <c r="J5225" s="1">
        <f>VLOOKUP(Sales[[#This Row],[Product ID]],Products[],4,0)</f>
        <v>184.29</v>
      </c>
      <c r="K5225" s="1">
        <f>Sales[[#This Row],[Total Sales]]-Sales[[#This Row],[Cost price]]</f>
        <v>14241.07</v>
      </c>
      <c r="L5225" s="1" t="str">
        <f>TEXT(Sales[[#This Row],[Date and Time]],"dddd")</f>
        <v>Tuesday</v>
      </c>
      <c r="M5225" s="1" t="str">
        <f>TEXT(Sales[[#This Row],[Date and Time]],"mm")</f>
        <v>07</v>
      </c>
      <c r="N5225" s="10" t="str">
        <f>TEXT(Sales[[#This Row],[Date and Time]],"mmmm")</f>
        <v>July</v>
      </c>
    </row>
    <row r="5226" spans="1:14" x14ac:dyDescent="0.3">
      <c r="A5226" s="1" t="s">
        <v>8694</v>
      </c>
      <c r="B5226" s="2">
        <v>45571.481041666666</v>
      </c>
      <c r="C5226" s="1" t="s">
        <v>3406</v>
      </c>
      <c r="D5226" s="1" t="s">
        <v>1220</v>
      </c>
      <c r="E5226" s="1" t="s">
        <v>3464</v>
      </c>
      <c r="F5226" s="1" t="s">
        <v>3467</v>
      </c>
      <c r="G5226" s="1">
        <v>1202.01</v>
      </c>
      <c r="H5226" s="1">
        <v>5</v>
      </c>
      <c r="I5226" s="1">
        <f>Sales[[#This Row],[Selling Price]]*H5226</f>
        <v>6010.05</v>
      </c>
      <c r="J5226" s="1">
        <f>VLOOKUP(Sales[[#This Row],[Product ID]],Products[],4,0)</f>
        <v>585.16999999999996</v>
      </c>
      <c r="K5226" s="1">
        <f>Sales[[#This Row],[Total Sales]]-Sales[[#This Row],[Cost price]]</f>
        <v>5424.88</v>
      </c>
      <c r="L5226" s="1" t="str">
        <f>TEXT(Sales[[#This Row],[Date and Time]],"dddd")</f>
        <v>Sunday</v>
      </c>
      <c r="M5226" s="1" t="str">
        <f>TEXT(Sales[[#This Row],[Date and Time]],"mm")</f>
        <v>10</v>
      </c>
      <c r="N5226" s="10" t="str">
        <f>TEXT(Sales[[#This Row],[Date and Time]],"mmmm")</f>
        <v>October</v>
      </c>
    </row>
    <row r="5227" spans="1:14" x14ac:dyDescent="0.3">
      <c r="A5227" s="1" t="s">
        <v>8695</v>
      </c>
      <c r="B5227" s="2">
        <v>45564.252187500002</v>
      </c>
      <c r="C5227" s="1" t="s">
        <v>3368</v>
      </c>
      <c r="D5227" s="1" t="s">
        <v>960</v>
      </c>
      <c r="E5227" s="1" t="s">
        <v>3464</v>
      </c>
      <c r="F5227" s="1" t="s">
        <v>3469</v>
      </c>
      <c r="G5227" s="1">
        <v>290.54000000000002</v>
      </c>
      <c r="H5227" s="1">
        <v>2</v>
      </c>
      <c r="I5227" s="1">
        <f>Sales[[#This Row],[Selling Price]]*H5227</f>
        <v>581.08000000000004</v>
      </c>
      <c r="J5227" s="1">
        <f>VLOOKUP(Sales[[#This Row],[Product ID]],Products[],4,0)</f>
        <v>197.58</v>
      </c>
      <c r="K5227" s="1">
        <f>Sales[[#This Row],[Total Sales]]-Sales[[#This Row],[Cost price]]</f>
        <v>383.5</v>
      </c>
      <c r="L5227" s="1" t="str">
        <f>TEXT(Sales[[#This Row],[Date and Time]],"dddd")</f>
        <v>Sunday</v>
      </c>
      <c r="M5227" s="1" t="str">
        <f>TEXT(Sales[[#This Row],[Date and Time]],"mm")</f>
        <v>09</v>
      </c>
      <c r="N5227" s="10" t="str">
        <f>TEXT(Sales[[#This Row],[Date and Time]],"mmmm")</f>
        <v>September</v>
      </c>
    </row>
    <row r="5228" spans="1:14" x14ac:dyDescent="0.3">
      <c r="A5228" s="1" t="s">
        <v>8696</v>
      </c>
      <c r="B5228" s="2">
        <v>45305.434212962966</v>
      </c>
      <c r="C5228" s="1" t="s">
        <v>3450</v>
      </c>
      <c r="D5228" s="1" t="s">
        <v>1095</v>
      </c>
      <c r="E5228" s="1" t="s">
        <v>3464</v>
      </c>
      <c r="F5228" s="1" t="s">
        <v>3476</v>
      </c>
      <c r="G5228" s="1">
        <v>343.06</v>
      </c>
      <c r="H5228" s="1">
        <v>4</v>
      </c>
      <c r="I5228" s="1">
        <f>Sales[[#This Row],[Selling Price]]*H5228</f>
        <v>1372.24</v>
      </c>
      <c r="J5228" s="1">
        <f>VLOOKUP(Sales[[#This Row],[Product ID]],Products[],4,0)</f>
        <v>754.1</v>
      </c>
      <c r="K5228" s="1">
        <f>Sales[[#This Row],[Total Sales]]-Sales[[#This Row],[Cost price]]</f>
        <v>618.14</v>
      </c>
      <c r="L5228" s="1" t="str">
        <f>TEXT(Sales[[#This Row],[Date and Time]],"dddd")</f>
        <v>Sunday</v>
      </c>
      <c r="M5228" s="1" t="str">
        <f>TEXT(Sales[[#This Row],[Date and Time]],"mm")</f>
        <v>01</v>
      </c>
      <c r="N5228" s="10" t="str">
        <f>TEXT(Sales[[#This Row],[Date and Time]],"mmmm")</f>
        <v>January</v>
      </c>
    </row>
    <row r="5229" spans="1:14" x14ac:dyDescent="0.3">
      <c r="A5229" s="1" t="s">
        <v>8697</v>
      </c>
      <c r="B5229" s="2">
        <v>45439.175821759258</v>
      </c>
      <c r="C5229" s="1" t="s">
        <v>3356</v>
      </c>
      <c r="D5229" s="1" t="s">
        <v>1992</v>
      </c>
      <c r="E5229" s="1" t="s">
        <v>3461</v>
      </c>
      <c r="F5229" s="1" t="s">
        <v>3476</v>
      </c>
      <c r="G5229" s="1">
        <v>866.79</v>
      </c>
      <c r="H5229" s="1">
        <v>6</v>
      </c>
      <c r="I5229" s="1">
        <f>Sales[[#This Row],[Selling Price]]*H5229</f>
        <v>5200.74</v>
      </c>
      <c r="J5229" s="1">
        <f>VLOOKUP(Sales[[#This Row],[Product ID]],Products[],4,0)</f>
        <v>310.20999999999998</v>
      </c>
      <c r="K5229" s="1">
        <f>Sales[[#This Row],[Total Sales]]-Sales[[#This Row],[Cost price]]</f>
        <v>4890.53</v>
      </c>
      <c r="L5229" s="1" t="str">
        <f>TEXT(Sales[[#This Row],[Date and Time]],"dddd")</f>
        <v>Monday</v>
      </c>
      <c r="M5229" s="1" t="str">
        <f>TEXT(Sales[[#This Row],[Date and Time]],"mm")</f>
        <v>05</v>
      </c>
      <c r="N5229" s="10" t="str">
        <f>TEXT(Sales[[#This Row],[Date and Time]],"mmmm")</f>
        <v>May</v>
      </c>
    </row>
    <row r="5230" spans="1:14" x14ac:dyDescent="0.3">
      <c r="A5230" s="1" t="s">
        <v>8698</v>
      </c>
      <c r="B5230" s="2">
        <v>45510.484317129631</v>
      </c>
      <c r="C5230" s="1" t="s">
        <v>3273</v>
      </c>
      <c r="D5230" s="1" t="s">
        <v>2216</v>
      </c>
      <c r="E5230" s="1" t="s">
        <v>3464</v>
      </c>
      <c r="F5230" s="1" t="s">
        <v>3462</v>
      </c>
      <c r="G5230" s="1">
        <v>555.61</v>
      </c>
      <c r="H5230" s="1">
        <v>1</v>
      </c>
      <c r="I5230" s="1">
        <f>Sales[[#This Row],[Selling Price]]*H5230</f>
        <v>555.61</v>
      </c>
      <c r="J5230" s="1">
        <f>VLOOKUP(Sales[[#This Row],[Product ID]],Products[],4,0)</f>
        <v>963.58</v>
      </c>
      <c r="K5230" s="1">
        <f>Sales[[#This Row],[Total Sales]]-Sales[[#This Row],[Cost price]]</f>
        <v>-407.97</v>
      </c>
      <c r="L5230" s="1" t="str">
        <f>TEXT(Sales[[#This Row],[Date and Time]],"dddd")</f>
        <v>Tuesday</v>
      </c>
      <c r="M5230" s="1" t="str">
        <f>TEXT(Sales[[#This Row],[Date and Time]],"mm")</f>
        <v>08</v>
      </c>
      <c r="N5230" s="10" t="str">
        <f>TEXT(Sales[[#This Row],[Date and Time]],"mmmm")</f>
        <v>August</v>
      </c>
    </row>
    <row r="5231" spans="1:14" x14ac:dyDescent="0.3">
      <c r="A5231" s="1" t="s">
        <v>8699</v>
      </c>
      <c r="B5231" s="2">
        <v>45589.539849537039</v>
      </c>
      <c r="C5231" s="1" t="s">
        <v>3431</v>
      </c>
      <c r="D5231" s="1" t="s">
        <v>1945</v>
      </c>
      <c r="E5231" s="1" t="s">
        <v>3461</v>
      </c>
      <c r="F5231" s="1" t="s">
        <v>3476</v>
      </c>
      <c r="G5231" s="1">
        <v>1454.72</v>
      </c>
      <c r="H5231" s="1">
        <v>7</v>
      </c>
      <c r="I5231" s="1">
        <f>Sales[[#This Row],[Selling Price]]*H5231</f>
        <v>10183.040000000001</v>
      </c>
      <c r="J5231" s="1">
        <f>VLOOKUP(Sales[[#This Row],[Product ID]],Products[],4,0)</f>
        <v>750.55</v>
      </c>
      <c r="K5231" s="1">
        <f>Sales[[#This Row],[Total Sales]]-Sales[[#This Row],[Cost price]]</f>
        <v>9432.4900000000016</v>
      </c>
      <c r="L5231" s="1" t="str">
        <f>TEXT(Sales[[#This Row],[Date and Time]],"dddd")</f>
        <v>Thursday</v>
      </c>
      <c r="M5231" s="1" t="str">
        <f>TEXT(Sales[[#This Row],[Date and Time]],"mm")</f>
        <v>10</v>
      </c>
      <c r="N5231" s="10" t="str">
        <f>TEXT(Sales[[#This Row],[Date and Time]],"mmmm")</f>
        <v>October</v>
      </c>
    </row>
    <row r="5232" spans="1:14" x14ac:dyDescent="0.3">
      <c r="A5232" s="1" t="s">
        <v>8700</v>
      </c>
      <c r="B5232" s="2">
        <v>45429.974583333336</v>
      </c>
      <c r="C5232" s="1" t="s">
        <v>3239</v>
      </c>
      <c r="D5232" s="1" t="s">
        <v>3066</v>
      </c>
      <c r="E5232" s="1" t="s">
        <v>3471</v>
      </c>
      <c r="F5232" s="1" t="s">
        <v>3462</v>
      </c>
      <c r="G5232" s="1">
        <v>1349.44</v>
      </c>
      <c r="H5232" s="1">
        <v>1</v>
      </c>
      <c r="I5232" s="1">
        <f>Sales[[#This Row],[Selling Price]]*H5232</f>
        <v>1349.44</v>
      </c>
      <c r="J5232" s="1">
        <f>VLOOKUP(Sales[[#This Row],[Product ID]],Products[],4,0)</f>
        <v>438.5</v>
      </c>
      <c r="K5232" s="1">
        <f>Sales[[#This Row],[Total Sales]]-Sales[[#This Row],[Cost price]]</f>
        <v>910.94</v>
      </c>
      <c r="L5232" s="1" t="str">
        <f>TEXT(Sales[[#This Row],[Date and Time]],"dddd")</f>
        <v>Friday</v>
      </c>
      <c r="M5232" s="1" t="str">
        <f>TEXT(Sales[[#This Row],[Date and Time]],"mm")</f>
        <v>05</v>
      </c>
      <c r="N5232" s="10" t="str">
        <f>TEXT(Sales[[#This Row],[Date and Time]],"mmmm")</f>
        <v>May</v>
      </c>
    </row>
    <row r="5233" spans="1:14" x14ac:dyDescent="0.3">
      <c r="A5233" s="1" t="s">
        <v>8701</v>
      </c>
      <c r="B5233" s="2">
        <v>45426.753668981481</v>
      </c>
      <c r="C5233" s="1" t="s">
        <v>3372</v>
      </c>
      <c r="D5233" s="1" t="s">
        <v>118</v>
      </c>
      <c r="E5233" s="1" t="s">
        <v>3471</v>
      </c>
      <c r="F5233" s="1" t="s">
        <v>3469</v>
      </c>
      <c r="G5233" s="1">
        <v>1435.32</v>
      </c>
      <c r="H5233" s="1">
        <v>5</v>
      </c>
      <c r="I5233" s="1">
        <f>Sales[[#This Row],[Selling Price]]*H5233</f>
        <v>7176.5999999999995</v>
      </c>
      <c r="J5233" s="1">
        <f>VLOOKUP(Sales[[#This Row],[Product ID]],Products[],4,0)</f>
        <v>415.38</v>
      </c>
      <c r="K5233" s="1">
        <f>Sales[[#This Row],[Total Sales]]-Sales[[#This Row],[Cost price]]</f>
        <v>6761.2199999999993</v>
      </c>
      <c r="L5233" s="1" t="str">
        <f>TEXT(Sales[[#This Row],[Date and Time]],"dddd")</f>
        <v>Tuesday</v>
      </c>
      <c r="M5233" s="1" t="str">
        <f>TEXT(Sales[[#This Row],[Date and Time]],"mm")</f>
        <v>05</v>
      </c>
      <c r="N5233" s="10" t="str">
        <f>TEXT(Sales[[#This Row],[Date and Time]],"mmmm")</f>
        <v>May</v>
      </c>
    </row>
    <row r="5234" spans="1:14" x14ac:dyDescent="0.3">
      <c r="A5234" s="1" t="s">
        <v>8702</v>
      </c>
      <c r="B5234" s="2">
        <v>45307.59951388889</v>
      </c>
      <c r="C5234" s="1" t="s">
        <v>3437</v>
      </c>
      <c r="D5234" s="1" t="s">
        <v>1306</v>
      </c>
      <c r="E5234" s="1" t="s">
        <v>3466</v>
      </c>
      <c r="F5234" s="1" t="s">
        <v>3467</v>
      </c>
      <c r="G5234" s="1">
        <v>1963.87</v>
      </c>
      <c r="H5234" s="1">
        <v>3</v>
      </c>
      <c r="I5234" s="1">
        <f>Sales[[#This Row],[Selling Price]]*H5234</f>
        <v>5891.61</v>
      </c>
      <c r="J5234" s="1">
        <f>VLOOKUP(Sales[[#This Row],[Product ID]],Products[],4,0)</f>
        <v>986.68</v>
      </c>
      <c r="K5234" s="1">
        <f>Sales[[#This Row],[Total Sales]]-Sales[[#This Row],[Cost price]]</f>
        <v>4904.9299999999994</v>
      </c>
      <c r="L5234" s="1" t="str">
        <f>TEXT(Sales[[#This Row],[Date and Time]],"dddd")</f>
        <v>Tuesday</v>
      </c>
      <c r="M5234" s="1" t="str">
        <f>TEXT(Sales[[#This Row],[Date and Time]],"mm")</f>
        <v>01</v>
      </c>
      <c r="N5234" s="10" t="str">
        <f>TEXT(Sales[[#This Row],[Date and Time]],"mmmm")</f>
        <v>January</v>
      </c>
    </row>
    <row r="5235" spans="1:14" x14ac:dyDescent="0.3">
      <c r="A5235" s="1" t="s">
        <v>8703</v>
      </c>
      <c r="B5235" s="2">
        <v>45402.325254629628</v>
      </c>
      <c r="C5235" s="1" t="s">
        <v>3396</v>
      </c>
      <c r="D5235" s="1" t="s">
        <v>2264</v>
      </c>
      <c r="E5235" s="1" t="s">
        <v>3461</v>
      </c>
      <c r="F5235" s="1" t="s">
        <v>3469</v>
      </c>
      <c r="G5235" s="1">
        <v>1201.17</v>
      </c>
      <c r="H5235" s="1">
        <v>2</v>
      </c>
      <c r="I5235" s="1">
        <f>Sales[[#This Row],[Selling Price]]*H5235</f>
        <v>2402.34</v>
      </c>
      <c r="J5235" s="1">
        <f>VLOOKUP(Sales[[#This Row],[Product ID]],Products[],4,0)</f>
        <v>570.6</v>
      </c>
      <c r="K5235" s="1">
        <f>Sales[[#This Row],[Total Sales]]-Sales[[#This Row],[Cost price]]</f>
        <v>1831.7400000000002</v>
      </c>
      <c r="L5235" s="1" t="str">
        <f>TEXT(Sales[[#This Row],[Date and Time]],"dddd")</f>
        <v>Saturday</v>
      </c>
      <c r="M5235" s="1" t="str">
        <f>TEXT(Sales[[#This Row],[Date and Time]],"mm")</f>
        <v>04</v>
      </c>
      <c r="N5235" s="10" t="str">
        <f>TEXT(Sales[[#This Row],[Date and Time]],"mmmm")</f>
        <v>April</v>
      </c>
    </row>
    <row r="5236" spans="1:14" x14ac:dyDescent="0.3">
      <c r="A5236" s="1" t="s">
        <v>8704</v>
      </c>
      <c r="B5236" s="2">
        <v>45355.019155092596</v>
      </c>
      <c r="C5236" s="1" t="s">
        <v>3333</v>
      </c>
      <c r="D5236" s="1" t="s">
        <v>3130</v>
      </c>
      <c r="E5236" s="1" t="s">
        <v>3471</v>
      </c>
      <c r="F5236" s="1" t="s">
        <v>3469</v>
      </c>
      <c r="G5236" s="1">
        <v>1593.81</v>
      </c>
      <c r="H5236" s="1">
        <v>6</v>
      </c>
      <c r="I5236" s="1">
        <f>Sales[[#This Row],[Selling Price]]*H5236</f>
        <v>9562.86</v>
      </c>
      <c r="J5236" s="1">
        <f>VLOOKUP(Sales[[#This Row],[Product ID]],Products[],4,0)</f>
        <v>783.02</v>
      </c>
      <c r="K5236" s="1">
        <f>Sales[[#This Row],[Total Sales]]-Sales[[#This Row],[Cost price]]</f>
        <v>8779.84</v>
      </c>
      <c r="L5236" s="1" t="str">
        <f>TEXT(Sales[[#This Row],[Date and Time]],"dddd")</f>
        <v>Monday</v>
      </c>
      <c r="M5236" s="1" t="str">
        <f>TEXT(Sales[[#This Row],[Date and Time]],"mm")</f>
        <v>03</v>
      </c>
      <c r="N5236" s="10" t="str">
        <f>TEXT(Sales[[#This Row],[Date and Time]],"mmmm")</f>
        <v>March</v>
      </c>
    </row>
    <row r="5237" spans="1:14" x14ac:dyDescent="0.3">
      <c r="A5237" s="1" t="s">
        <v>8705</v>
      </c>
      <c r="B5237" s="2">
        <v>45513.012546296297</v>
      </c>
      <c r="C5237" s="1" t="s">
        <v>3384</v>
      </c>
      <c r="D5237" s="1" t="s">
        <v>3103</v>
      </c>
      <c r="E5237" s="1" t="s">
        <v>3479</v>
      </c>
      <c r="F5237" s="1" t="s">
        <v>3467</v>
      </c>
      <c r="G5237" s="1">
        <v>1649.86</v>
      </c>
      <c r="H5237" s="1">
        <v>5</v>
      </c>
      <c r="I5237" s="1">
        <f>Sales[[#This Row],[Selling Price]]*H5237</f>
        <v>8249.2999999999993</v>
      </c>
      <c r="J5237" s="1">
        <f>VLOOKUP(Sales[[#This Row],[Product ID]],Products[],4,0)</f>
        <v>694.54</v>
      </c>
      <c r="K5237" s="1">
        <f>Sales[[#This Row],[Total Sales]]-Sales[[#This Row],[Cost price]]</f>
        <v>7554.7599999999993</v>
      </c>
      <c r="L5237" s="1" t="str">
        <f>TEXT(Sales[[#This Row],[Date and Time]],"dddd")</f>
        <v>Friday</v>
      </c>
      <c r="M5237" s="1" t="str">
        <f>TEXT(Sales[[#This Row],[Date and Time]],"mm")</f>
        <v>08</v>
      </c>
      <c r="N5237" s="10" t="str">
        <f>TEXT(Sales[[#This Row],[Date and Time]],"mmmm")</f>
        <v>August</v>
      </c>
    </row>
    <row r="5238" spans="1:14" x14ac:dyDescent="0.3">
      <c r="A5238" s="1" t="s">
        <v>8706</v>
      </c>
      <c r="B5238" s="2">
        <v>45596.672986111109</v>
      </c>
      <c r="C5238" s="1" t="s">
        <v>3434</v>
      </c>
      <c r="D5238" s="1" t="s">
        <v>3008</v>
      </c>
      <c r="E5238" s="1" t="s">
        <v>3464</v>
      </c>
      <c r="F5238" s="1" t="s">
        <v>3469</v>
      </c>
      <c r="G5238" s="1">
        <v>1100.57</v>
      </c>
      <c r="H5238" s="1">
        <v>10</v>
      </c>
      <c r="I5238" s="1">
        <f>Sales[[#This Row],[Selling Price]]*H5238</f>
        <v>11005.699999999999</v>
      </c>
      <c r="J5238" s="1">
        <f>VLOOKUP(Sales[[#This Row],[Product ID]],Products[],4,0)</f>
        <v>29.06</v>
      </c>
      <c r="K5238" s="1">
        <f>Sales[[#This Row],[Total Sales]]-Sales[[#This Row],[Cost price]]</f>
        <v>10976.64</v>
      </c>
      <c r="L5238" s="1" t="str">
        <f>TEXT(Sales[[#This Row],[Date and Time]],"dddd")</f>
        <v>Thursday</v>
      </c>
      <c r="M5238" s="1" t="str">
        <f>TEXT(Sales[[#This Row],[Date and Time]],"mm")</f>
        <v>10</v>
      </c>
      <c r="N5238" s="10" t="str">
        <f>TEXT(Sales[[#This Row],[Date and Time]],"mmmm")</f>
        <v>October</v>
      </c>
    </row>
    <row r="5239" spans="1:14" x14ac:dyDescent="0.3">
      <c r="A5239" s="1" t="s">
        <v>8707</v>
      </c>
      <c r="B5239" s="2">
        <v>45520.075960648152</v>
      </c>
      <c r="C5239" s="1" t="s">
        <v>3329</v>
      </c>
      <c r="D5239" s="1" t="s">
        <v>1578</v>
      </c>
      <c r="E5239" s="1" t="s">
        <v>3464</v>
      </c>
      <c r="F5239" s="1" t="s">
        <v>3472</v>
      </c>
      <c r="G5239" s="1">
        <v>917.28</v>
      </c>
      <c r="H5239" s="1">
        <v>4</v>
      </c>
      <c r="I5239" s="1">
        <f>Sales[[#This Row],[Selling Price]]*H5239</f>
        <v>3669.12</v>
      </c>
      <c r="J5239" s="1">
        <f>VLOOKUP(Sales[[#This Row],[Product ID]],Products[],4,0)</f>
        <v>596.91999999999996</v>
      </c>
      <c r="K5239" s="1">
        <f>Sales[[#This Row],[Total Sales]]-Sales[[#This Row],[Cost price]]</f>
        <v>3072.2</v>
      </c>
      <c r="L5239" s="1" t="str">
        <f>TEXT(Sales[[#This Row],[Date and Time]],"dddd")</f>
        <v>Friday</v>
      </c>
      <c r="M5239" s="1" t="str">
        <f>TEXT(Sales[[#This Row],[Date and Time]],"mm")</f>
        <v>08</v>
      </c>
      <c r="N5239" s="10" t="str">
        <f>TEXT(Sales[[#This Row],[Date and Time]],"mmmm")</f>
        <v>August</v>
      </c>
    </row>
    <row r="5240" spans="1:14" x14ac:dyDescent="0.3">
      <c r="A5240" s="1" t="s">
        <v>8708</v>
      </c>
      <c r="B5240" s="2">
        <v>45428.258252314816</v>
      </c>
      <c r="C5240" s="1" t="s">
        <v>3312</v>
      </c>
      <c r="D5240" s="1" t="s">
        <v>2938</v>
      </c>
      <c r="E5240" s="1" t="s">
        <v>3471</v>
      </c>
      <c r="F5240" s="1" t="s">
        <v>3476</v>
      </c>
      <c r="G5240" s="1">
        <v>481.12</v>
      </c>
      <c r="H5240" s="1">
        <v>1</v>
      </c>
      <c r="I5240" s="1">
        <f>Sales[[#This Row],[Selling Price]]*H5240</f>
        <v>481.12</v>
      </c>
      <c r="J5240" s="1">
        <f>VLOOKUP(Sales[[#This Row],[Product ID]],Products[],4,0)</f>
        <v>193.63</v>
      </c>
      <c r="K5240" s="1">
        <f>Sales[[#This Row],[Total Sales]]-Sales[[#This Row],[Cost price]]</f>
        <v>287.49</v>
      </c>
      <c r="L5240" s="1" t="str">
        <f>TEXT(Sales[[#This Row],[Date and Time]],"dddd")</f>
        <v>Thursday</v>
      </c>
      <c r="M5240" s="1" t="str">
        <f>TEXT(Sales[[#This Row],[Date and Time]],"mm")</f>
        <v>05</v>
      </c>
      <c r="N5240" s="10" t="str">
        <f>TEXT(Sales[[#This Row],[Date and Time]],"mmmm")</f>
        <v>May</v>
      </c>
    </row>
    <row r="5241" spans="1:14" x14ac:dyDescent="0.3">
      <c r="A5241" s="1" t="s">
        <v>8709</v>
      </c>
      <c r="B5241" s="2">
        <v>45363.730358796296</v>
      </c>
      <c r="C5241" s="1" t="s">
        <v>3312</v>
      </c>
      <c r="D5241" s="1" t="s">
        <v>1877</v>
      </c>
      <c r="E5241" s="1" t="s">
        <v>3471</v>
      </c>
      <c r="F5241" s="1" t="s">
        <v>3476</v>
      </c>
      <c r="G5241" s="1">
        <v>1864.37</v>
      </c>
      <c r="H5241" s="1">
        <v>4</v>
      </c>
      <c r="I5241" s="1">
        <f>Sales[[#This Row],[Selling Price]]*H5241</f>
        <v>7457.48</v>
      </c>
      <c r="J5241" s="1">
        <f>VLOOKUP(Sales[[#This Row],[Product ID]],Products[],4,0)</f>
        <v>193.63</v>
      </c>
      <c r="K5241" s="1">
        <f>Sales[[#This Row],[Total Sales]]-Sales[[#This Row],[Cost price]]</f>
        <v>7263.8499999999995</v>
      </c>
      <c r="L5241" s="1" t="str">
        <f>TEXT(Sales[[#This Row],[Date and Time]],"dddd")</f>
        <v>Tuesday</v>
      </c>
      <c r="M5241" s="1" t="str">
        <f>TEXT(Sales[[#This Row],[Date and Time]],"mm")</f>
        <v>03</v>
      </c>
      <c r="N5241" s="10" t="str">
        <f>TEXT(Sales[[#This Row],[Date and Time]],"mmmm")</f>
        <v>March</v>
      </c>
    </row>
    <row r="5242" spans="1:14" x14ac:dyDescent="0.3">
      <c r="A5242" s="1" t="s">
        <v>8710</v>
      </c>
      <c r="B5242" s="2">
        <v>45320.020798611113</v>
      </c>
      <c r="C5242" s="1" t="s">
        <v>3340</v>
      </c>
      <c r="D5242" s="1" t="s">
        <v>761</v>
      </c>
      <c r="E5242" s="1" t="s">
        <v>3479</v>
      </c>
      <c r="F5242" s="1" t="s">
        <v>3472</v>
      </c>
      <c r="G5242" s="1">
        <v>875.32</v>
      </c>
      <c r="H5242" s="1">
        <v>2</v>
      </c>
      <c r="I5242" s="1">
        <f>Sales[[#This Row],[Selling Price]]*H5242</f>
        <v>1750.64</v>
      </c>
      <c r="J5242" s="1">
        <f>VLOOKUP(Sales[[#This Row],[Product ID]],Products[],4,0)</f>
        <v>834.4</v>
      </c>
      <c r="K5242" s="1">
        <f>Sales[[#This Row],[Total Sales]]-Sales[[#This Row],[Cost price]]</f>
        <v>916.24000000000012</v>
      </c>
      <c r="L5242" s="1" t="str">
        <f>TEXT(Sales[[#This Row],[Date and Time]],"dddd")</f>
        <v>Monday</v>
      </c>
      <c r="M5242" s="1" t="str">
        <f>TEXT(Sales[[#This Row],[Date and Time]],"mm")</f>
        <v>01</v>
      </c>
      <c r="N5242" s="10" t="str">
        <f>TEXT(Sales[[#This Row],[Date and Time]],"mmmm")</f>
        <v>January</v>
      </c>
    </row>
    <row r="5243" spans="1:14" x14ac:dyDescent="0.3">
      <c r="A5243" s="1" t="s">
        <v>8711</v>
      </c>
      <c r="B5243" s="2">
        <v>45519.128148148149</v>
      </c>
      <c r="C5243" s="1" t="s">
        <v>3259</v>
      </c>
      <c r="D5243" s="1" t="s">
        <v>464</v>
      </c>
      <c r="E5243" s="1" t="s">
        <v>3461</v>
      </c>
      <c r="F5243" s="1" t="s">
        <v>3462</v>
      </c>
      <c r="G5243" s="1">
        <v>842.12</v>
      </c>
      <c r="H5243" s="1">
        <v>1</v>
      </c>
      <c r="I5243" s="1">
        <f>Sales[[#This Row],[Selling Price]]*H5243</f>
        <v>842.12</v>
      </c>
      <c r="J5243" s="1">
        <f>VLOOKUP(Sales[[#This Row],[Product ID]],Products[],4,0)</f>
        <v>211.71</v>
      </c>
      <c r="K5243" s="1">
        <f>Sales[[#This Row],[Total Sales]]-Sales[[#This Row],[Cost price]]</f>
        <v>630.41</v>
      </c>
      <c r="L5243" s="1" t="str">
        <f>TEXT(Sales[[#This Row],[Date and Time]],"dddd")</f>
        <v>Thursday</v>
      </c>
      <c r="M5243" s="1" t="str">
        <f>TEXT(Sales[[#This Row],[Date and Time]],"mm")</f>
        <v>08</v>
      </c>
      <c r="N5243" s="10" t="str">
        <f>TEXT(Sales[[#This Row],[Date and Time]],"mmmm")</f>
        <v>August</v>
      </c>
    </row>
    <row r="5244" spans="1:14" x14ac:dyDescent="0.3">
      <c r="A5244" s="1" t="s">
        <v>8712</v>
      </c>
      <c r="B5244" s="2">
        <v>45591.277581018519</v>
      </c>
      <c r="C5244" s="1" t="s">
        <v>3306</v>
      </c>
      <c r="D5244" s="1" t="s">
        <v>3207</v>
      </c>
      <c r="E5244" s="1" t="s">
        <v>3466</v>
      </c>
      <c r="F5244" s="1" t="s">
        <v>3469</v>
      </c>
      <c r="G5244" s="1">
        <v>214.74</v>
      </c>
      <c r="H5244" s="1">
        <v>1</v>
      </c>
      <c r="I5244" s="1">
        <f>Sales[[#This Row],[Selling Price]]*H5244</f>
        <v>214.74</v>
      </c>
      <c r="J5244" s="1">
        <f>VLOOKUP(Sales[[#This Row],[Product ID]],Products[],4,0)</f>
        <v>914.29</v>
      </c>
      <c r="K5244" s="1">
        <f>Sales[[#This Row],[Total Sales]]-Sales[[#This Row],[Cost price]]</f>
        <v>-699.55</v>
      </c>
      <c r="L5244" s="1" t="str">
        <f>TEXT(Sales[[#This Row],[Date and Time]],"dddd")</f>
        <v>Saturday</v>
      </c>
      <c r="M5244" s="1" t="str">
        <f>TEXT(Sales[[#This Row],[Date and Time]],"mm")</f>
        <v>10</v>
      </c>
      <c r="N5244" s="10" t="str">
        <f>TEXT(Sales[[#This Row],[Date and Time]],"mmmm")</f>
        <v>October</v>
      </c>
    </row>
    <row r="5245" spans="1:14" x14ac:dyDescent="0.3">
      <c r="A5245" s="1" t="s">
        <v>8713</v>
      </c>
      <c r="B5245" s="2">
        <v>45588.493368055555</v>
      </c>
      <c r="C5245" s="1" t="s">
        <v>3413</v>
      </c>
      <c r="D5245" s="1" t="s">
        <v>3145</v>
      </c>
      <c r="E5245" s="1" t="s">
        <v>3471</v>
      </c>
      <c r="F5245" s="1" t="s">
        <v>3476</v>
      </c>
      <c r="G5245" s="1">
        <v>1508.68</v>
      </c>
      <c r="H5245" s="1">
        <v>2</v>
      </c>
      <c r="I5245" s="1">
        <f>Sales[[#This Row],[Selling Price]]*H5245</f>
        <v>3017.36</v>
      </c>
      <c r="J5245" s="1">
        <f>VLOOKUP(Sales[[#This Row],[Product ID]],Products[],4,0)</f>
        <v>311.56</v>
      </c>
      <c r="K5245" s="1">
        <f>Sales[[#This Row],[Total Sales]]-Sales[[#This Row],[Cost price]]</f>
        <v>2705.8</v>
      </c>
      <c r="L5245" s="1" t="str">
        <f>TEXT(Sales[[#This Row],[Date and Time]],"dddd")</f>
        <v>Wednesday</v>
      </c>
      <c r="M5245" s="1" t="str">
        <f>TEXT(Sales[[#This Row],[Date and Time]],"mm")</f>
        <v>10</v>
      </c>
      <c r="N5245" s="10" t="str">
        <f>TEXT(Sales[[#This Row],[Date and Time]],"mmmm")</f>
        <v>October</v>
      </c>
    </row>
    <row r="5246" spans="1:14" x14ac:dyDescent="0.3">
      <c r="A5246" s="1" t="s">
        <v>8714</v>
      </c>
      <c r="B5246" s="2">
        <v>45487.879351851851</v>
      </c>
      <c r="C5246" s="1" t="s">
        <v>3439</v>
      </c>
      <c r="D5246" s="1" t="s">
        <v>1054</v>
      </c>
      <c r="E5246" s="1" t="s">
        <v>3479</v>
      </c>
      <c r="F5246" s="1" t="s">
        <v>3476</v>
      </c>
      <c r="G5246" s="1">
        <v>426.05</v>
      </c>
      <c r="H5246" s="1">
        <v>2</v>
      </c>
      <c r="I5246" s="1">
        <f>Sales[[#This Row],[Selling Price]]*H5246</f>
        <v>852.1</v>
      </c>
      <c r="J5246" s="1">
        <f>VLOOKUP(Sales[[#This Row],[Product ID]],Products[],4,0)</f>
        <v>945.84</v>
      </c>
      <c r="K5246" s="1">
        <f>Sales[[#This Row],[Total Sales]]-Sales[[#This Row],[Cost price]]</f>
        <v>-93.740000000000009</v>
      </c>
      <c r="L5246" s="1" t="str">
        <f>TEXT(Sales[[#This Row],[Date and Time]],"dddd")</f>
        <v>Sunday</v>
      </c>
      <c r="M5246" s="1" t="str">
        <f>TEXT(Sales[[#This Row],[Date and Time]],"mm")</f>
        <v>07</v>
      </c>
      <c r="N5246" s="10" t="str">
        <f>TEXT(Sales[[#This Row],[Date and Time]],"mmmm")</f>
        <v>July</v>
      </c>
    </row>
    <row r="5247" spans="1:14" x14ac:dyDescent="0.3">
      <c r="A5247" s="1" t="s">
        <v>8715</v>
      </c>
      <c r="B5247" s="2">
        <v>45402.806307870371</v>
      </c>
      <c r="C5247" s="1" t="s">
        <v>3437</v>
      </c>
      <c r="D5247" s="1" t="s">
        <v>773</v>
      </c>
      <c r="E5247" s="1" t="s">
        <v>3471</v>
      </c>
      <c r="F5247" s="1" t="s">
        <v>3469</v>
      </c>
      <c r="G5247" s="1">
        <v>1868</v>
      </c>
      <c r="H5247" s="1">
        <v>1</v>
      </c>
      <c r="I5247" s="1">
        <f>Sales[[#This Row],[Selling Price]]*H5247</f>
        <v>1868</v>
      </c>
      <c r="J5247" s="1">
        <f>VLOOKUP(Sales[[#This Row],[Product ID]],Products[],4,0)</f>
        <v>986.68</v>
      </c>
      <c r="K5247" s="1">
        <f>Sales[[#This Row],[Total Sales]]-Sales[[#This Row],[Cost price]]</f>
        <v>881.32</v>
      </c>
      <c r="L5247" s="1" t="str">
        <f>TEXT(Sales[[#This Row],[Date and Time]],"dddd")</f>
        <v>Saturday</v>
      </c>
      <c r="M5247" s="1" t="str">
        <f>TEXT(Sales[[#This Row],[Date and Time]],"mm")</f>
        <v>04</v>
      </c>
      <c r="N5247" s="10" t="str">
        <f>TEXT(Sales[[#This Row],[Date and Time]],"mmmm")</f>
        <v>April</v>
      </c>
    </row>
    <row r="5248" spans="1:14" x14ac:dyDescent="0.3">
      <c r="A5248" s="1" t="s">
        <v>8716</v>
      </c>
      <c r="B5248" s="2">
        <v>45549.600081018521</v>
      </c>
      <c r="C5248" s="1" t="s">
        <v>3411</v>
      </c>
      <c r="D5248" s="1" t="s">
        <v>2614</v>
      </c>
      <c r="E5248" s="1" t="s">
        <v>3479</v>
      </c>
      <c r="F5248" s="1" t="s">
        <v>3467</v>
      </c>
      <c r="G5248" s="1">
        <v>622.99</v>
      </c>
      <c r="H5248" s="1">
        <v>8</v>
      </c>
      <c r="I5248" s="1">
        <f>Sales[[#This Row],[Selling Price]]*H5248</f>
        <v>4983.92</v>
      </c>
      <c r="J5248" s="1">
        <f>VLOOKUP(Sales[[#This Row],[Product ID]],Products[],4,0)</f>
        <v>688.88</v>
      </c>
      <c r="K5248" s="1">
        <f>Sales[[#This Row],[Total Sales]]-Sales[[#This Row],[Cost price]]</f>
        <v>4295.04</v>
      </c>
      <c r="L5248" s="1" t="str">
        <f>TEXT(Sales[[#This Row],[Date and Time]],"dddd")</f>
        <v>Saturday</v>
      </c>
      <c r="M5248" s="1" t="str">
        <f>TEXT(Sales[[#This Row],[Date and Time]],"mm")</f>
        <v>09</v>
      </c>
      <c r="N5248" s="10" t="str">
        <f>TEXT(Sales[[#This Row],[Date and Time]],"mmmm")</f>
        <v>September</v>
      </c>
    </row>
    <row r="5249" spans="1:14" x14ac:dyDescent="0.3">
      <c r="A5249" s="1" t="s">
        <v>8717</v>
      </c>
      <c r="B5249" s="2">
        <v>45406.954131944447</v>
      </c>
      <c r="C5249" s="1" t="s">
        <v>3439</v>
      </c>
      <c r="D5249" s="1" t="s">
        <v>2242</v>
      </c>
      <c r="E5249" s="1" t="s">
        <v>3471</v>
      </c>
      <c r="F5249" s="1" t="s">
        <v>3462</v>
      </c>
      <c r="G5249" s="1">
        <v>1016.75</v>
      </c>
      <c r="H5249" s="1">
        <v>3</v>
      </c>
      <c r="I5249" s="1">
        <f>Sales[[#This Row],[Selling Price]]*H5249</f>
        <v>3050.25</v>
      </c>
      <c r="J5249" s="1">
        <f>VLOOKUP(Sales[[#This Row],[Product ID]],Products[],4,0)</f>
        <v>945.84</v>
      </c>
      <c r="K5249" s="1">
        <f>Sales[[#This Row],[Total Sales]]-Sales[[#This Row],[Cost price]]</f>
        <v>2104.41</v>
      </c>
      <c r="L5249" s="1" t="str">
        <f>TEXT(Sales[[#This Row],[Date and Time]],"dddd")</f>
        <v>Wednesday</v>
      </c>
      <c r="M5249" s="1" t="str">
        <f>TEXT(Sales[[#This Row],[Date and Time]],"mm")</f>
        <v>04</v>
      </c>
      <c r="N5249" s="10" t="str">
        <f>TEXT(Sales[[#This Row],[Date and Time]],"mmmm")</f>
        <v>April</v>
      </c>
    </row>
    <row r="5250" spans="1:14" x14ac:dyDescent="0.3">
      <c r="A5250" s="1" t="s">
        <v>8718</v>
      </c>
      <c r="B5250" s="2">
        <v>45460.341840277775</v>
      </c>
      <c r="C5250" s="1" t="s">
        <v>3217</v>
      </c>
      <c r="D5250" s="1" t="s">
        <v>388</v>
      </c>
      <c r="E5250" s="1" t="s">
        <v>3461</v>
      </c>
      <c r="F5250" s="1" t="s">
        <v>3469</v>
      </c>
      <c r="G5250" s="1">
        <v>1235.29</v>
      </c>
      <c r="H5250" s="1">
        <v>1</v>
      </c>
      <c r="I5250" s="1">
        <f>Sales[[#This Row],[Selling Price]]*H5250</f>
        <v>1235.29</v>
      </c>
      <c r="J5250" s="1">
        <f>VLOOKUP(Sales[[#This Row],[Product ID]],Products[],4,0)</f>
        <v>253.61</v>
      </c>
      <c r="K5250" s="1">
        <f>Sales[[#This Row],[Total Sales]]-Sales[[#This Row],[Cost price]]</f>
        <v>981.68</v>
      </c>
      <c r="L5250" s="1" t="str">
        <f>TEXT(Sales[[#This Row],[Date and Time]],"dddd")</f>
        <v>Monday</v>
      </c>
      <c r="M5250" s="1" t="str">
        <f>TEXT(Sales[[#This Row],[Date and Time]],"mm")</f>
        <v>06</v>
      </c>
      <c r="N5250" s="10" t="str">
        <f>TEXT(Sales[[#This Row],[Date and Time]],"mmmm")</f>
        <v>June</v>
      </c>
    </row>
    <row r="5251" spans="1:14" x14ac:dyDescent="0.3">
      <c r="A5251" s="1" t="s">
        <v>8719</v>
      </c>
      <c r="B5251" s="2">
        <v>45357.485590277778</v>
      </c>
      <c r="C5251" s="1" t="s">
        <v>3441</v>
      </c>
      <c r="D5251" s="1" t="s">
        <v>3196</v>
      </c>
      <c r="E5251" s="1" t="s">
        <v>3479</v>
      </c>
      <c r="F5251" s="1" t="s">
        <v>3476</v>
      </c>
      <c r="G5251" s="1">
        <v>683.13</v>
      </c>
      <c r="H5251" s="1">
        <v>5</v>
      </c>
      <c r="I5251" s="1">
        <f>Sales[[#This Row],[Selling Price]]*H5251</f>
        <v>3415.65</v>
      </c>
      <c r="J5251" s="1">
        <f>VLOOKUP(Sales[[#This Row],[Product ID]],Products[],4,0)</f>
        <v>325.48</v>
      </c>
      <c r="K5251" s="1">
        <f>Sales[[#This Row],[Total Sales]]-Sales[[#This Row],[Cost price]]</f>
        <v>3090.17</v>
      </c>
      <c r="L5251" s="1" t="str">
        <f>TEXT(Sales[[#This Row],[Date and Time]],"dddd")</f>
        <v>Wednesday</v>
      </c>
      <c r="M5251" s="1" t="str">
        <f>TEXT(Sales[[#This Row],[Date and Time]],"mm")</f>
        <v>03</v>
      </c>
      <c r="N5251" s="10" t="str">
        <f>TEXT(Sales[[#This Row],[Date and Time]],"mmmm")</f>
        <v>March</v>
      </c>
    </row>
    <row r="5252" spans="1:14" x14ac:dyDescent="0.3">
      <c r="A5252" s="1" t="s">
        <v>8720</v>
      </c>
      <c r="B5252" s="2">
        <v>45525.657106481478</v>
      </c>
      <c r="C5252" s="1" t="s">
        <v>3405</v>
      </c>
      <c r="D5252" s="1" t="s">
        <v>572</v>
      </c>
      <c r="E5252" s="1" t="s">
        <v>3479</v>
      </c>
      <c r="F5252" s="1" t="s">
        <v>3472</v>
      </c>
      <c r="G5252" s="1">
        <v>810.62</v>
      </c>
      <c r="H5252" s="1">
        <v>9</v>
      </c>
      <c r="I5252" s="1">
        <f>Sales[[#This Row],[Selling Price]]*H5252</f>
        <v>7295.58</v>
      </c>
      <c r="J5252" s="1">
        <f>VLOOKUP(Sales[[#This Row],[Product ID]],Products[],4,0)</f>
        <v>143.38</v>
      </c>
      <c r="K5252" s="1">
        <f>Sales[[#This Row],[Total Sales]]-Sales[[#This Row],[Cost price]]</f>
        <v>7152.2</v>
      </c>
      <c r="L5252" s="1" t="str">
        <f>TEXT(Sales[[#This Row],[Date and Time]],"dddd")</f>
        <v>Wednesday</v>
      </c>
      <c r="M5252" s="1" t="str">
        <f>TEXT(Sales[[#This Row],[Date and Time]],"mm")</f>
        <v>08</v>
      </c>
      <c r="N5252" s="10" t="str">
        <f>TEXT(Sales[[#This Row],[Date and Time]],"mmmm")</f>
        <v>August</v>
      </c>
    </row>
    <row r="5253" spans="1:14" x14ac:dyDescent="0.3">
      <c r="A5253" s="1" t="s">
        <v>8721</v>
      </c>
      <c r="B5253" s="2">
        <v>45338.464699074073</v>
      </c>
      <c r="C5253" s="1" t="s">
        <v>3327</v>
      </c>
      <c r="D5253" s="1" t="s">
        <v>226</v>
      </c>
      <c r="E5253" s="1" t="s">
        <v>3471</v>
      </c>
      <c r="F5253" s="1" t="s">
        <v>3476</v>
      </c>
      <c r="G5253" s="1">
        <v>1588.46</v>
      </c>
      <c r="H5253" s="1">
        <v>1</v>
      </c>
      <c r="I5253" s="1">
        <f>Sales[[#This Row],[Selling Price]]*H5253</f>
        <v>1588.46</v>
      </c>
      <c r="J5253" s="1">
        <f>VLOOKUP(Sales[[#This Row],[Product ID]],Products[],4,0)</f>
        <v>984.71</v>
      </c>
      <c r="K5253" s="1">
        <f>Sales[[#This Row],[Total Sales]]-Sales[[#This Row],[Cost price]]</f>
        <v>603.75</v>
      </c>
      <c r="L5253" s="1" t="str">
        <f>TEXT(Sales[[#This Row],[Date and Time]],"dddd")</f>
        <v>Friday</v>
      </c>
      <c r="M5253" s="1" t="str">
        <f>TEXT(Sales[[#This Row],[Date and Time]],"mm")</f>
        <v>02</v>
      </c>
      <c r="N5253" s="10" t="str">
        <f>TEXT(Sales[[#This Row],[Date and Time]],"mmmm")</f>
        <v>February</v>
      </c>
    </row>
    <row r="5254" spans="1:14" x14ac:dyDescent="0.3">
      <c r="A5254" s="1" t="s">
        <v>8722</v>
      </c>
      <c r="B5254" s="2">
        <v>45551.646909722222</v>
      </c>
      <c r="C5254" s="1" t="s">
        <v>3343</v>
      </c>
      <c r="D5254" s="1" t="s">
        <v>2656</v>
      </c>
      <c r="E5254" s="1" t="s">
        <v>3461</v>
      </c>
      <c r="F5254" s="1" t="s">
        <v>3472</v>
      </c>
      <c r="G5254" s="1">
        <v>592.08000000000004</v>
      </c>
      <c r="H5254" s="1">
        <v>8</v>
      </c>
      <c r="I5254" s="1">
        <f>Sales[[#This Row],[Selling Price]]*H5254</f>
        <v>4736.6400000000003</v>
      </c>
      <c r="J5254" s="1">
        <f>VLOOKUP(Sales[[#This Row],[Product ID]],Products[],4,0)</f>
        <v>105.91</v>
      </c>
      <c r="K5254" s="1">
        <f>Sales[[#This Row],[Total Sales]]-Sales[[#This Row],[Cost price]]</f>
        <v>4630.7300000000005</v>
      </c>
      <c r="L5254" s="1" t="str">
        <f>TEXT(Sales[[#This Row],[Date and Time]],"dddd")</f>
        <v>Monday</v>
      </c>
      <c r="M5254" s="1" t="str">
        <f>TEXT(Sales[[#This Row],[Date and Time]],"mm")</f>
        <v>09</v>
      </c>
      <c r="N5254" s="10" t="str">
        <f>TEXT(Sales[[#This Row],[Date and Time]],"mmmm")</f>
        <v>September</v>
      </c>
    </row>
    <row r="5255" spans="1:14" x14ac:dyDescent="0.3">
      <c r="A5255" s="1" t="s">
        <v>8723</v>
      </c>
      <c r="B5255" s="2">
        <v>45544.030636574076</v>
      </c>
      <c r="C5255" s="1" t="s">
        <v>3278</v>
      </c>
      <c r="D5255" s="1" t="s">
        <v>754</v>
      </c>
      <c r="E5255" s="1" t="s">
        <v>3471</v>
      </c>
      <c r="F5255" s="1" t="s">
        <v>3469</v>
      </c>
      <c r="G5255" s="1">
        <v>548.66</v>
      </c>
      <c r="H5255" s="1">
        <v>1</v>
      </c>
      <c r="I5255" s="1">
        <f>Sales[[#This Row],[Selling Price]]*H5255</f>
        <v>548.66</v>
      </c>
      <c r="J5255" s="1">
        <f>VLOOKUP(Sales[[#This Row],[Product ID]],Products[],4,0)</f>
        <v>330.51</v>
      </c>
      <c r="K5255" s="1">
        <f>Sales[[#This Row],[Total Sales]]-Sales[[#This Row],[Cost price]]</f>
        <v>218.14999999999998</v>
      </c>
      <c r="L5255" s="1" t="str">
        <f>TEXT(Sales[[#This Row],[Date and Time]],"dddd")</f>
        <v>Monday</v>
      </c>
      <c r="M5255" s="1" t="str">
        <f>TEXT(Sales[[#This Row],[Date and Time]],"mm")</f>
        <v>09</v>
      </c>
      <c r="N5255" s="10" t="str">
        <f>TEXT(Sales[[#This Row],[Date and Time]],"mmmm")</f>
        <v>September</v>
      </c>
    </row>
    <row r="5256" spans="1:14" x14ac:dyDescent="0.3">
      <c r="A5256" s="1" t="s">
        <v>8724</v>
      </c>
      <c r="B5256" s="2">
        <v>45374.573900462965</v>
      </c>
      <c r="C5256" s="1" t="s">
        <v>3421</v>
      </c>
      <c r="D5256" s="1" t="s">
        <v>2316</v>
      </c>
      <c r="E5256" s="1" t="s">
        <v>3479</v>
      </c>
      <c r="F5256" s="1" t="s">
        <v>3476</v>
      </c>
      <c r="G5256" s="1">
        <v>513.21</v>
      </c>
      <c r="H5256" s="1">
        <v>9</v>
      </c>
      <c r="I5256" s="1">
        <f>Sales[[#This Row],[Selling Price]]*H5256</f>
        <v>4618.8900000000003</v>
      </c>
      <c r="J5256" s="1">
        <f>VLOOKUP(Sales[[#This Row],[Product ID]],Products[],4,0)</f>
        <v>407.18</v>
      </c>
      <c r="K5256" s="1">
        <f>Sales[[#This Row],[Total Sales]]-Sales[[#This Row],[Cost price]]</f>
        <v>4211.71</v>
      </c>
      <c r="L5256" s="1" t="str">
        <f>TEXT(Sales[[#This Row],[Date and Time]],"dddd")</f>
        <v>Saturday</v>
      </c>
      <c r="M5256" s="1" t="str">
        <f>TEXT(Sales[[#This Row],[Date and Time]],"mm")</f>
        <v>03</v>
      </c>
      <c r="N5256" s="10" t="str">
        <f>TEXT(Sales[[#This Row],[Date and Time]],"mmmm")</f>
        <v>March</v>
      </c>
    </row>
    <row r="5257" spans="1:14" x14ac:dyDescent="0.3">
      <c r="A5257" s="1" t="s">
        <v>8725</v>
      </c>
      <c r="B5257" s="2">
        <v>45362.472546296296</v>
      </c>
      <c r="C5257" s="1" t="s">
        <v>3336</v>
      </c>
      <c r="D5257" s="1" t="s">
        <v>1113</v>
      </c>
      <c r="E5257" s="1" t="s">
        <v>3464</v>
      </c>
      <c r="F5257" s="1" t="s">
        <v>3476</v>
      </c>
      <c r="G5257" s="1">
        <v>1018.63</v>
      </c>
      <c r="H5257" s="1">
        <v>8</v>
      </c>
      <c r="I5257" s="1">
        <f>Sales[[#This Row],[Selling Price]]*H5257</f>
        <v>8149.04</v>
      </c>
      <c r="J5257" s="1">
        <f>VLOOKUP(Sales[[#This Row],[Product ID]],Products[],4,0)</f>
        <v>970.96</v>
      </c>
      <c r="K5257" s="1">
        <f>Sales[[#This Row],[Total Sales]]-Sales[[#This Row],[Cost price]]</f>
        <v>7178.08</v>
      </c>
      <c r="L5257" s="1" t="str">
        <f>TEXT(Sales[[#This Row],[Date and Time]],"dddd")</f>
        <v>Monday</v>
      </c>
      <c r="M5257" s="1" t="str">
        <f>TEXT(Sales[[#This Row],[Date and Time]],"mm")</f>
        <v>03</v>
      </c>
      <c r="N5257" s="10" t="str">
        <f>TEXT(Sales[[#This Row],[Date and Time]],"mmmm")</f>
        <v>March</v>
      </c>
    </row>
    <row r="5258" spans="1:14" x14ac:dyDescent="0.3">
      <c r="A5258" s="1" t="s">
        <v>8726</v>
      </c>
      <c r="B5258" s="2">
        <v>45500.825983796298</v>
      </c>
      <c r="C5258" s="1" t="s">
        <v>3411</v>
      </c>
      <c r="D5258" s="1" t="s">
        <v>2013</v>
      </c>
      <c r="E5258" s="1" t="s">
        <v>3464</v>
      </c>
      <c r="F5258" s="1" t="s">
        <v>3462</v>
      </c>
      <c r="G5258" s="1">
        <v>591.80999999999995</v>
      </c>
      <c r="H5258" s="1">
        <v>1</v>
      </c>
      <c r="I5258" s="1">
        <f>Sales[[#This Row],[Selling Price]]*H5258</f>
        <v>591.80999999999995</v>
      </c>
      <c r="J5258" s="1">
        <f>VLOOKUP(Sales[[#This Row],[Product ID]],Products[],4,0)</f>
        <v>688.88</v>
      </c>
      <c r="K5258" s="1">
        <f>Sales[[#This Row],[Total Sales]]-Sales[[#This Row],[Cost price]]</f>
        <v>-97.07000000000005</v>
      </c>
      <c r="L5258" s="1" t="str">
        <f>TEXT(Sales[[#This Row],[Date and Time]],"dddd")</f>
        <v>Saturday</v>
      </c>
      <c r="M5258" s="1" t="str">
        <f>TEXT(Sales[[#This Row],[Date and Time]],"mm")</f>
        <v>07</v>
      </c>
      <c r="N5258" s="10" t="str">
        <f>TEXT(Sales[[#This Row],[Date and Time]],"mmmm")</f>
        <v>July</v>
      </c>
    </row>
    <row r="5259" spans="1:14" x14ac:dyDescent="0.3">
      <c r="A5259" s="1" t="s">
        <v>8727</v>
      </c>
      <c r="B5259" s="2">
        <v>45537.065150462964</v>
      </c>
      <c r="C5259" s="1" t="s">
        <v>3315</v>
      </c>
      <c r="D5259" s="1" t="s">
        <v>905</v>
      </c>
      <c r="E5259" s="1" t="s">
        <v>3464</v>
      </c>
      <c r="F5259" s="1" t="s">
        <v>3462</v>
      </c>
      <c r="G5259" s="1">
        <v>1220.3499999999999</v>
      </c>
      <c r="H5259" s="1">
        <v>10</v>
      </c>
      <c r="I5259" s="1">
        <f>Sales[[#This Row],[Selling Price]]*H5259</f>
        <v>12203.5</v>
      </c>
      <c r="J5259" s="1">
        <f>VLOOKUP(Sales[[#This Row],[Product ID]],Products[],4,0)</f>
        <v>90.98</v>
      </c>
      <c r="K5259" s="1">
        <f>Sales[[#This Row],[Total Sales]]-Sales[[#This Row],[Cost price]]</f>
        <v>12112.52</v>
      </c>
      <c r="L5259" s="1" t="str">
        <f>TEXT(Sales[[#This Row],[Date and Time]],"dddd")</f>
        <v>Monday</v>
      </c>
      <c r="M5259" s="1" t="str">
        <f>TEXT(Sales[[#This Row],[Date and Time]],"mm")</f>
        <v>09</v>
      </c>
      <c r="N5259" s="10" t="str">
        <f>TEXT(Sales[[#This Row],[Date and Time]],"mmmm")</f>
        <v>September</v>
      </c>
    </row>
    <row r="5260" spans="1:14" x14ac:dyDescent="0.3">
      <c r="A5260" s="1" t="s">
        <v>8728</v>
      </c>
      <c r="B5260" s="2">
        <v>45497.695752314816</v>
      </c>
      <c r="C5260" s="1" t="s">
        <v>3284</v>
      </c>
      <c r="D5260" s="1" t="s">
        <v>1578</v>
      </c>
      <c r="E5260" s="1" t="s">
        <v>3466</v>
      </c>
      <c r="F5260" s="1" t="s">
        <v>3467</v>
      </c>
      <c r="G5260" s="1">
        <v>1409.77</v>
      </c>
      <c r="H5260" s="1">
        <v>9</v>
      </c>
      <c r="I5260" s="1">
        <f>Sales[[#This Row],[Selling Price]]*H5260</f>
        <v>12687.93</v>
      </c>
      <c r="J5260" s="1">
        <f>VLOOKUP(Sales[[#This Row],[Product ID]],Products[],4,0)</f>
        <v>644.58000000000004</v>
      </c>
      <c r="K5260" s="1">
        <f>Sales[[#This Row],[Total Sales]]-Sales[[#This Row],[Cost price]]</f>
        <v>12043.35</v>
      </c>
      <c r="L5260" s="1" t="str">
        <f>TEXT(Sales[[#This Row],[Date and Time]],"dddd")</f>
        <v>Wednesday</v>
      </c>
      <c r="M5260" s="1" t="str">
        <f>TEXT(Sales[[#This Row],[Date and Time]],"mm")</f>
        <v>07</v>
      </c>
      <c r="N5260" s="10" t="str">
        <f>TEXT(Sales[[#This Row],[Date and Time]],"mmmm")</f>
        <v>July</v>
      </c>
    </row>
    <row r="5261" spans="1:14" x14ac:dyDescent="0.3">
      <c r="A5261" s="1" t="s">
        <v>8729</v>
      </c>
      <c r="B5261" s="2">
        <v>45573.382638888892</v>
      </c>
      <c r="C5261" s="1" t="s">
        <v>3308</v>
      </c>
      <c r="D5261" s="1" t="s">
        <v>1793</v>
      </c>
      <c r="E5261" s="1" t="s">
        <v>3464</v>
      </c>
      <c r="F5261" s="1" t="s">
        <v>3476</v>
      </c>
      <c r="G5261" s="1">
        <v>1267.73</v>
      </c>
      <c r="H5261" s="1">
        <v>6</v>
      </c>
      <c r="I5261" s="1">
        <f>Sales[[#This Row],[Selling Price]]*H5261</f>
        <v>7606.38</v>
      </c>
      <c r="J5261" s="1">
        <f>VLOOKUP(Sales[[#This Row],[Product ID]],Products[],4,0)</f>
        <v>998.57</v>
      </c>
      <c r="K5261" s="1">
        <f>Sales[[#This Row],[Total Sales]]-Sales[[#This Row],[Cost price]]</f>
        <v>6607.81</v>
      </c>
      <c r="L5261" s="1" t="str">
        <f>TEXT(Sales[[#This Row],[Date and Time]],"dddd")</f>
        <v>Tuesday</v>
      </c>
      <c r="M5261" s="1" t="str">
        <f>TEXT(Sales[[#This Row],[Date and Time]],"mm")</f>
        <v>10</v>
      </c>
      <c r="N5261" s="10" t="str">
        <f>TEXT(Sales[[#This Row],[Date and Time]],"mmmm")</f>
        <v>October</v>
      </c>
    </row>
    <row r="5262" spans="1:14" x14ac:dyDescent="0.3">
      <c r="A5262" s="1" t="s">
        <v>8730</v>
      </c>
      <c r="B5262" s="2">
        <v>45586.669027777774</v>
      </c>
      <c r="C5262" s="1" t="s">
        <v>3241</v>
      </c>
      <c r="D5262" s="1" t="s">
        <v>2028</v>
      </c>
      <c r="E5262" s="1" t="s">
        <v>3471</v>
      </c>
      <c r="F5262" s="1" t="s">
        <v>3469</v>
      </c>
      <c r="G5262" s="1">
        <v>1281.51</v>
      </c>
      <c r="H5262" s="1">
        <v>3</v>
      </c>
      <c r="I5262" s="1">
        <f>Sales[[#This Row],[Selling Price]]*H5262</f>
        <v>3844.5299999999997</v>
      </c>
      <c r="J5262" s="1">
        <f>VLOOKUP(Sales[[#This Row],[Product ID]],Products[],4,0)</f>
        <v>595.51</v>
      </c>
      <c r="K5262" s="1">
        <f>Sales[[#This Row],[Total Sales]]-Sales[[#This Row],[Cost price]]</f>
        <v>3249.0199999999995</v>
      </c>
      <c r="L5262" s="1" t="str">
        <f>TEXT(Sales[[#This Row],[Date and Time]],"dddd")</f>
        <v>Monday</v>
      </c>
      <c r="M5262" s="1" t="str">
        <f>TEXT(Sales[[#This Row],[Date and Time]],"mm")</f>
        <v>10</v>
      </c>
      <c r="N5262" s="10" t="str">
        <f>TEXT(Sales[[#This Row],[Date and Time]],"mmmm")</f>
        <v>October</v>
      </c>
    </row>
    <row r="5263" spans="1:14" x14ac:dyDescent="0.3">
      <c r="A5263" s="1" t="s">
        <v>8731</v>
      </c>
      <c r="B5263" s="2">
        <v>45516.986898148149</v>
      </c>
      <c r="C5263" s="1" t="s">
        <v>3269</v>
      </c>
      <c r="D5263" s="1" t="s">
        <v>953</v>
      </c>
      <c r="E5263" s="1" t="s">
        <v>3464</v>
      </c>
      <c r="F5263" s="1" t="s">
        <v>3472</v>
      </c>
      <c r="G5263" s="1">
        <v>73.819999999999993</v>
      </c>
      <c r="H5263" s="1">
        <v>1</v>
      </c>
      <c r="I5263" s="1">
        <f>Sales[[#This Row],[Selling Price]]*H5263</f>
        <v>73.819999999999993</v>
      </c>
      <c r="J5263" s="1">
        <f>VLOOKUP(Sales[[#This Row],[Product ID]],Products[],4,0)</f>
        <v>627.66</v>
      </c>
      <c r="K5263" s="1">
        <f>Sales[[#This Row],[Total Sales]]-Sales[[#This Row],[Cost price]]</f>
        <v>-553.83999999999992</v>
      </c>
      <c r="L5263" s="1" t="str">
        <f>TEXT(Sales[[#This Row],[Date and Time]],"dddd")</f>
        <v>Monday</v>
      </c>
      <c r="M5263" s="1" t="str">
        <f>TEXT(Sales[[#This Row],[Date and Time]],"mm")</f>
        <v>08</v>
      </c>
      <c r="N5263" s="10" t="str">
        <f>TEXT(Sales[[#This Row],[Date and Time]],"mmmm")</f>
        <v>August</v>
      </c>
    </row>
    <row r="5264" spans="1:14" x14ac:dyDescent="0.3">
      <c r="A5264" s="1" t="s">
        <v>8732</v>
      </c>
      <c r="B5264" s="2">
        <v>45302.122627314813</v>
      </c>
      <c r="C5264" s="1" t="s">
        <v>3327</v>
      </c>
      <c r="D5264" s="1" t="s">
        <v>2189</v>
      </c>
      <c r="E5264" s="1" t="s">
        <v>3479</v>
      </c>
      <c r="F5264" s="1" t="s">
        <v>3467</v>
      </c>
      <c r="G5264" s="1">
        <v>1068.98</v>
      </c>
      <c r="H5264" s="1">
        <v>1</v>
      </c>
      <c r="I5264" s="1">
        <f>Sales[[#This Row],[Selling Price]]*H5264</f>
        <v>1068.98</v>
      </c>
      <c r="J5264" s="1">
        <f>VLOOKUP(Sales[[#This Row],[Product ID]],Products[],4,0)</f>
        <v>984.71</v>
      </c>
      <c r="K5264" s="1">
        <f>Sales[[#This Row],[Total Sales]]-Sales[[#This Row],[Cost price]]</f>
        <v>84.269999999999982</v>
      </c>
      <c r="L5264" s="1" t="str">
        <f>TEXT(Sales[[#This Row],[Date and Time]],"dddd")</f>
        <v>Thursday</v>
      </c>
      <c r="M5264" s="1" t="str">
        <f>TEXT(Sales[[#This Row],[Date and Time]],"mm")</f>
        <v>01</v>
      </c>
      <c r="N5264" s="10" t="str">
        <f>TEXT(Sales[[#This Row],[Date and Time]],"mmmm")</f>
        <v>January</v>
      </c>
    </row>
    <row r="5265" spans="1:14" x14ac:dyDescent="0.3">
      <c r="A5265" s="1" t="s">
        <v>8733</v>
      </c>
      <c r="B5265" s="2">
        <v>45295.711365740739</v>
      </c>
      <c r="C5265" s="1" t="s">
        <v>3405</v>
      </c>
      <c r="D5265" s="1" t="s">
        <v>2952</v>
      </c>
      <c r="E5265" s="1" t="s">
        <v>3466</v>
      </c>
      <c r="F5265" s="1" t="s">
        <v>3467</v>
      </c>
      <c r="G5265" s="1">
        <v>179.98</v>
      </c>
      <c r="H5265" s="1">
        <v>9</v>
      </c>
      <c r="I5265" s="1">
        <f>Sales[[#This Row],[Selling Price]]*H5265</f>
        <v>1619.82</v>
      </c>
      <c r="J5265" s="1">
        <f>VLOOKUP(Sales[[#This Row],[Product ID]],Products[],4,0)</f>
        <v>143.38</v>
      </c>
      <c r="K5265" s="1">
        <f>Sales[[#This Row],[Total Sales]]-Sales[[#This Row],[Cost price]]</f>
        <v>1476.44</v>
      </c>
      <c r="L5265" s="1" t="str">
        <f>TEXT(Sales[[#This Row],[Date and Time]],"dddd")</f>
        <v>Thursday</v>
      </c>
      <c r="M5265" s="1" t="str">
        <f>TEXT(Sales[[#This Row],[Date and Time]],"mm")</f>
        <v>01</v>
      </c>
      <c r="N5265" s="10" t="str">
        <f>TEXT(Sales[[#This Row],[Date and Time]],"mmmm")</f>
        <v>January</v>
      </c>
    </row>
    <row r="5266" spans="1:14" x14ac:dyDescent="0.3">
      <c r="A5266" s="1" t="s">
        <v>8734</v>
      </c>
      <c r="B5266" s="2">
        <v>45482.571967592594</v>
      </c>
      <c r="C5266" s="1" t="s">
        <v>3261</v>
      </c>
      <c r="D5266" s="1" t="s">
        <v>562</v>
      </c>
      <c r="E5266" s="1" t="s">
        <v>3471</v>
      </c>
      <c r="F5266" s="1" t="s">
        <v>3476</v>
      </c>
      <c r="G5266" s="1">
        <v>1400.67</v>
      </c>
      <c r="H5266" s="1">
        <v>1</v>
      </c>
      <c r="I5266" s="1">
        <f>Sales[[#This Row],[Selling Price]]*H5266</f>
        <v>1400.67</v>
      </c>
      <c r="J5266" s="1">
        <f>VLOOKUP(Sales[[#This Row],[Product ID]],Products[],4,0)</f>
        <v>950.81</v>
      </c>
      <c r="K5266" s="1">
        <f>Sales[[#This Row],[Total Sales]]-Sales[[#This Row],[Cost price]]</f>
        <v>449.86000000000013</v>
      </c>
      <c r="L5266" s="1" t="str">
        <f>TEXT(Sales[[#This Row],[Date and Time]],"dddd")</f>
        <v>Tuesday</v>
      </c>
      <c r="M5266" s="1" t="str">
        <f>TEXT(Sales[[#This Row],[Date and Time]],"mm")</f>
        <v>07</v>
      </c>
      <c r="N5266" s="10" t="str">
        <f>TEXT(Sales[[#This Row],[Date and Time]],"mmmm")</f>
        <v>July</v>
      </c>
    </row>
    <row r="5267" spans="1:14" x14ac:dyDescent="0.3">
      <c r="A5267" s="1" t="s">
        <v>8735</v>
      </c>
      <c r="B5267" s="2">
        <v>45326.799027777779</v>
      </c>
      <c r="C5267" s="1" t="s">
        <v>3404</v>
      </c>
      <c r="D5267" s="1" t="s">
        <v>59</v>
      </c>
      <c r="E5267" s="1" t="s">
        <v>3464</v>
      </c>
      <c r="F5267" s="1" t="s">
        <v>3462</v>
      </c>
      <c r="G5267" s="1">
        <v>651.39</v>
      </c>
      <c r="H5267" s="1">
        <v>6</v>
      </c>
      <c r="I5267" s="1">
        <f>Sales[[#This Row],[Selling Price]]*H5267</f>
        <v>3908.34</v>
      </c>
      <c r="J5267" s="1">
        <f>VLOOKUP(Sales[[#This Row],[Product ID]],Products[],4,0)</f>
        <v>47.47</v>
      </c>
      <c r="K5267" s="1">
        <f>Sales[[#This Row],[Total Sales]]-Sales[[#This Row],[Cost price]]</f>
        <v>3860.8700000000003</v>
      </c>
      <c r="L5267" s="1" t="str">
        <f>TEXT(Sales[[#This Row],[Date and Time]],"dddd")</f>
        <v>Sunday</v>
      </c>
      <c r="M5267" s="1" t="str">
        <f>TEXT(Sales[[#This Row],[Date and Time]],"mm")</f>
        <v>02</v>
      </c>
      <c r="N5267" s="10" t="str">
        <f>TEXT(Sales[[#This Row],[Date and Time]],"mmmm")</f>
        <v>February</v>
      </c>
    </row>
    <row r="5268" spans="1:14" x14ac:dyDescent="0.3">
      <c r="A5268" s="1" t="s">
        <v>8736</v>
      </c>
      <c r="B5268" s="2">
        <v>45445.064942129633</v>
      </c>
      <c r="C5268" s="1" t="s">
        <v>3388</v>
      </c>
      <c r="D5268" s="1" t="s">
        <v>1342</v>
      </c>
      <c r="E5268" s="1" t="s">
        <v>3461</v>
      </c>
      <c r="F5268" s="1" t="s">
        <v>3469</v>
      </c>
      <c r="G5268" s="1">
        <v>1993.55</v>
      </c>
      <c r="H5268" s="1">
        <v>9</v>
      </c>
      <c r="I5268" s="1">
        <f>Sales[[#This Row],[Selling Price]]*H5268</f>
        <v>17941.95</v>
      </c>
      <c r="J5268" s="1">
        <f>VLOOKUP(Sales[[#This Row],[Product ID]],Products[],4,0)</f>
        <v>65.66</v>
      </c>
      <c r="K5268" s="1">
        <f>Sales[[#This Row],[Total Sales]]-Sales[[#This Row],[Cost price]]</f>
        <v>17876.29</v>
      </c>
      <c r="L5268" s="1" t="str">
        <f>TEXT(Sales[[#This Row],[Date and Time]],"dddd")</f>
        <v>Sunday</v>
      </c>
      <c r="M5268" s="1" t="str">
        <f>TEXT(Sales[[#This Row],[Date and Time]],"mm")</f>
        <v>06</v>
      </c>
      <c r="N5268" s="10" t="str">
        <f>TEXT(Sales[[#This Row],[Date and Time]],"mmmm")</f>
        <v>June</v>
      </c>
    </row>
    <row r="5269" spans="1:14" x14ac:dyDescent="0.3">
      <c r="A5269" s="1" t="s">
        <v>8737</v>
      </c>
      <c r="B5269" s="2">
        <v>45457.938425925924</v>
      </c>
      <c r="C5269" s="1" t="s">
        <v>3367</v>
      </c>
      <c r="D5269" s="1" t="s">
        <v>1420</v>
      </c>
      <c r="E5269" s="1" t="s">
        <v>3479</v>
      </c>
      <c r="F5269" s="1" t="s">
        <v>3472</v>
      </c>
      <c r="G5269" s="1">
        <v>742.81</v>
      </c>
      <c r="H5269" s="1">
        <v>4</v>
      </c>
      <c r="I5269" s="1">
        <f>Sales[[#This Row],[Selling Price]]*H5269</f>
        <v>2971.24</v>
      </c>
      <c r="J5269" s="1">
        <f>VLOOKUP(Sales[[#This Row],[Product ID]],Products[],4,0)</f>
        <v>380.81</v>
      </c>
      <c r="K5269" s="1">
        <f>Sales[[#This Row],[Total Sales]]-Sales[[#This Row],[Cost price]]</f>
        <v>2590.4299999999998</v>
      </c>
      <c r="L5269" s="1" t="str">
        <f>TEXT(Sales[[#This Row],[Date and Time]],"dddd")</f>
        <v>Friday</v>
      </c>
      <c r="M5269" s="1" t="str">
        <f>TEXT(Sales[[#This Row],[Date and Time]],"mm")</f>
        <v>06</v>
      </c>
      <c r="N5269" s="10" t="str">
        <f>TEXT(Sales[[#This Row],[Date and Time]],"mmmm")</f>
        <v>June</v>
      </c>
    </row>
    <row r="5270" spans="1:14" x14ac:dyDescent="0.3">
      <c r="A5270" s="1" t="s">
        <v>8738</v>
      </c>
      <c r="B5270" s="2">
        <v>45543.165011574078</v>
      </c>
      <c r="C5270" s="1" t="s">
        <v>3348</v>
      </c>
      <c r="D5270" s="1" t="s">
        <v>1937</v>
      </c>
      <c r="E5270" s="1" t="s">
        <v>3466</v>
      </c>
      <c r="F5270" s="1" t="s">
        <v>3476</v>
      </c>
      <c r="G5270" s="1">
        <v>196.41</v>
      </c>
      <c r="H5270" s="1">
        <v>6</v>
      </c>
      <c r="I5270" s="1">
        <f>Sales[[#This Row],[Selling Price]]*H5270</f>
        <v>1178.46</v>
      </c>
      <c r="J5270" s="1">
        <f>VLOOKUP(Sales[[#This Row],[Product ID]],Products[],4,0)</f>
        <v>307.60000000000002</v>
      </c>
      <c r="K5270" s="1">
        <f>Sales[[#This Row],[Total Sales]]-Sales[[#This Row],[Cost price]]</f>
        <v>870.86</v>
      </c>
      <c r="L5270" s="1" t="str">
        <f>TEXT(Sales[[#This Row],[Date and Time]],"dddd")</f>
        <v>Sunday</v>
      </c>
      <c r="M5270" s="1" t="str">
        <f>TEXT(Sales[[#This Row],[Date and Time]],"mm")</f>
        <v>09</v>
      </c>
      <c r="N5270" s="10" t="str">
        <f>TEXT(Sales[[#This Row],[Date and Time]],"mmmm")</f>
        <v>September</v>
      </c>
    </row>
    <row r="5271" spans="1:14" x14ac:dyDescent="0.3">
      <c r="A5271" s="1" t="s">
        <v>8739</v>
      </c>
      <c r="B5271" s="2">
        <v>45340.48878472222</v>
      </c>
      <c r="C5271" s="1" t="s">
        <v>3423</v>
      </c>
      <c r="D5271" s="1" t="s">
        <v>1611</v>
      </c>
      <c r="E5271" s="1" t="s">
        <v>3466</v>
      </c>
      <c r="F5271" s="1" t="s">
        <v>3476</v>
      </c>
      <c r="G5271" s="1">
        <v>1560.81</v>
      </c>
      <c r="H5271" s="1">
        <v>8</v>
      </c>
      <c r="I5271" s="1">
        <f>Sales[[#This Row],[Selling Price]]*H5271</f>
        <v>12486.48</v>
      </c>
      <c r="J5271" s="1">
        <f>VLOOKUP(Sales[[#This Row],[Product ID]],Products[],4,0)</f>
        <v>388.3</v>
      </c>
      <c r="K5271" s="1">
        <f>Sales[[#This Row],[Total Sales]]-Sales[[#This Row],[Cost price]]</f>
        <v>12098.18</v>
      </c>
      <c r="L5271" s="1" t="str">
        <f>TEXT(Sales[[#This Row],[Date and Time]],"dddd")</f>
        <v>Sunday</v>
      </c>
      <c r="M5271" s="1" t="str">
        <f>TEXT(Sales[[#This Row],[Date and Time]],"mm")</f>
        <v>02</v>
      </c>
      <c r="N5271" s="10" t="str">
        <f>TEXT(Sales[[#This Row],[Date and Time]],"mmmm")</f>
        <v>February</v>
      </c>
    </row>
    <row r="5272" spans="1:14" x14ac:dyDescent="0.3">
      <c r="A5272" s="1" t="s">
        <v>8740</v>
      </c>
      <c r="B5272" s="2">
        <v>45416.904004629629</v>
      </c>
      <c r="C5272" s="1" t="s">
        <v>3446</v>
      </c>
      <c r="D5272" s="1" t="s">
        <v>1361</v>
      </c>
      <c r="E5272" s="1" t="s">
        <v>3464</v>
      </c>
      <c r="F5272" s="1" t="s">
        <v>3462</v>
      </c>
      <c r="G5272" s="1">
        <v>1242.8399999999999</v>
      </c>
      <c r="H5272" s="1">
        <v>6</v>
      </c>
      <c r="I5272" s="1">
        <f>Sales[[#This Row],[Selling Price]]*H5272</f>
        <v>7457.0399999999991</v>
      </c>
      <c r="J5272" s="1">
        <f>VLOOKUP(Sales[[#This Row],[Product ID]],Products[],4,0)</f>
        <v>809.98</v>
      </c>
      <c r="K5272" s="1">
        <f>Sales[[#This Row],[Total Sales]]-Sales[[#This Row],[Cost price]]</f>
        <v>6647.0599999999995</v>
      </c>
      <c r="L5272" s="1" t="str">
        <f>TEXT(Sales[[#This Row],[Date and Time]],"dddd")</f>
        <v>Saturday</v>
      </c>
      <c r="M5272" s="1" t="str">
        <f>TEXT(Sales[[#This Row],[Date and Time]],"mm")</f>
        <v>05</v>
      </c>
      <c r="N5272" s="10" t="str">
        <f>TEXT(Sales[[#This Row],[Date and Time]],"mmmm")</f>
        <v>May</v>
      </c>
    </row>
    <row r="5273" spans="1:14" x14ac:dyDescent="0.3">
      <c r="A5273" s="1" t="s">
        <v>8741</v>
      </c>
      <c r="B5273" s="2">
        <v>45454.080046296294</v>
      </c>
      <c r="C5273" s="1" t="s">
        <v>3296</v>
      </c>
      <c r="D5273" s="1" t="s">
        <v>915</v>
      </c>
      <c r="E5273" s="1" t="s">
        <v>3461</v>
      </c>
      <c r="F5273" s="1" t="s">
        <v>3472</v>
      </c>
      <c r="G5273" s="1">
        <v>1849.21</v>
      </c>
      <c r="H5273" s="1">
        <v>4</v>
      </c>
      <c r="I5273" s="1">
        <f>Sales[[#This Row],[Selling Price]]*H5273</f>
        <v>7396.84</v>
      </c>
      <c r="J5273" s="1">
        <f>VLOOKUP(Sales[[#This Row],[Product ID]],Products[],4,0)</f>
        <v>587.24</v>
      </c>
      <c r="K5273" s="1">
        <f>Sales[[#This Row],[Total Sales]]-Sales[[#This Row],[Cost price]]</f>
        <v>6809.6</v>
      </c>
      <c r="L5273" s="1" t="str">
        <f>TEXT(Sales[[#This Row],[Date and Time]],"dddd")</f>
        <v>Tuesday</v>
      </c>
      <c r="M5273" s="1" t="str">
        <f>TEXT(Sales[[#This Row],[Date and Time]],"mm")</f>
        <v>06</v>
      </c>
      <c r="N5273" s="10" t="str">
        <f>TEXT(Sales[[#This Row],[Date and Time]],"mmmm")</f>
        <v>June</v>
      </c>
    </row>
    <row r="5274" spans="1:14" x14ac:dyDescent="0.3">
      <c r="A5274" s="1" t="s">
        <v>8742</v>
      </c>
      <c r="B5274" s="2">
        <v>45456.496469907404</v>
      </c>
      <c r="C5274" s="1" t="s">
        <v>3373</v>
      </c>
      <c r="D5274" s="1" t="s">
        <v>782</v>
      </c>
      <c r="E5274" s="1" t="s">
        <v>3466</v>
      </c>
      <c r="F5274" s="1" t="s">
        <v>3467</v>
      </c>
      <c r="G5274" s="1">
        <v>1338.28</v>
      </c>
      <c r="H5274" s="1">
        <v>10</v>
      </c>
      <c r="I5274" s="1">
        <f>Sales[[#This Row],[Selling Price]]*H5274</f>
        <v>13382.8</v>
      </c>
      <c r="J5274" s="1">
        <f>VLOOKUP(Sales[[#This Row],[Product ID]],Products[],4,0)</f>
        <v>821.86</v>
      </c>
      <c r="K5274" s="1">
        <f>Sales[[#This Row],[Total Sales]]-Sales[[#This Row],[Cost price]]</f>
        <v>12560.939999999999</v>
      </c>
      <c r="L5274" s="1" t="str">
        <f>TEXT(Sales[[#This Row],[Date and Time]],"dddd")</f>
        <v>Thursday</v>
      </c>
      <c r="M5274" s="1" t="str">
        <f>TEXT(Sales[[#This Row],[Date and Time]],"mm")</f>
        <v>06</v>
      </c>
      <c r="N5274" s="10" t="str">
        <f>TEXT(Sales[[#This Row],[Date and Time]],"mmmm")</f>
        <v>June</v>
      </c>
    </row>
    <row r="5275" spans="1:14" x14ac:dyDescent="0.3">
      <c r="A5275" s="1" t="s">
        <v>8743</v>
      </c>
      <c r="B5275" s="2">
        <v>45546.485497685186</v>
      </c>
      <c r="C5275" s="1" t="s">
        <v>3400</v>
      </c>
      <c r="D5275" s="1" t="s">
        <v>2242</v>
      </c>
      <c r="E5275" s="1" t="s">
        <v>3466</v>
      </c>
      <c r="F5275" s="1" t="s">
        <v>3476</v>
      </c>
      <c r="G5275" s="1">
        <v>1942.94</v>
      </c>
      <c r="H5275" s="1">
        <v>6</v>
      </c>
      <c r="I5275" s="1">
        <f>Sales[[#This Row],[Selling Price]]*H5275</f>
        <v>11657.64</v>
      </c>
      <c r="J5275" s="1">
        <f>VLOOKUP(Sales[[#This Row],[Product ID]],Products[],4,0)</f>
        <v>257.93</v>
      </c>
      <c r="K5275" s="1">
        <f>Sales[[#This Row],[Total Sales]]-Sales[[#This Row],[Cost price]]</f>
        <v>11399.71</v>
      </c>
      <c r="L5275" s="1" t="str">
        <f>TEXT(Sales[[#This Row],[Date and Time]],"dddd")</f>
        <v>Wednesday</v>
      </c>
      <c r="M5275" s="1" t="str">
        <f>TEXT(Sales[[#This Row],[Date and Time]],"mm")</f>
        <v>09</v>
      </c>
      <c r="N5275" s="10" t="str">
        <f>TEXT(Sales[[#This Row],[Date and Time]],"mmmm")</f>
        <v>September</v>
      </c>
    </row>
    <row r="5276" spans="1:14" x14ac:dyDescent="0.3">
      <c r="A5276" s="1" t="s">
        <v>8744</v>
      </c>
      <c r="B5276" s="2">
        <v>45305.332418981481</v>
      </c>
      <c r="C5276" s="1" t="s">
        <v>3364</v>
      </c>
      <c r="D5276" s="1" t="s">
        <v>2343</v>
      </c>
      <c r="E5276" s="1" t="s">
        <v>3479</v>
      </c>
      <c r="F5276" s="1" t="s">
        <v>3472</v>
      </c>
      <c r="G5276" s="1">
        <v>907.6</v>
      </c>
      <c r="H5276" s="1">
        <v>7</v>
      </c>
      <c r="I5276" s="1">
        <f>Sales[[#This Row],[Selling Price]]*H5276</f>
        <v>6353.2</v>
      </c>
      <c r="J5276" s="1">
        <f>VLOOKUP(Sales[[#This Row],[Product ID]],Products[],4,0)</f>
        <v>771.88</v>
      </c>
      <c r="K5276" s="1">
        <f>Sales[[#This Row],[Total Sales]]-Sales[[#This Row],[Cost price]]</f>
        <v>5581.32</v>
      </c>
      <c r="L5276" s="1" t="str">
        <f>TEXT(Sales[[#This Row],[Date and Time]],"dddd")</f>
        <v>Sunday</v>
      </c>
      <c r="M5276" s="1" t="str">
        <f>TEXT(Sales[[#This Row],[Date and Time]],"mm")</f>
        <v>01</v>
      </c>
      <c r="N5276" s="10" t="str">
        <f>TEXT(Sales[[#This Row],[Date and Time]],"mmmm")</f>
        <v>January</v>
      </c>
    </row>
    <row r="5277" spans="1:14" x14ac:dyDescent="0.3">
      <c r="A5277" s="1" t="s">
        <v>8745</v>
      </c>
      <c r="B5277" s="2">
        <v>45491.9609375</v>
      </c>
      <c r="C5277" s="1" t="s">
        <v>3329</v>
      </c>
      <c r="D5277" s="1" t="s">
        <v>1569</v>
      </c>
      <c r="E5277" s="1" t="s">
        <v>3471</v>
      </c>
      <c r="F5277" s="1" t="s">
        <v>3476</v>
      </c>
      <c r="G5277" s="1">
        <v>412.64</v>
      </c>
      <c r="H5277" s="1">
        <v>6</v>
      </c>
      <c r="I5277" s="1">
        <f>Sales[[#This Row],[Selling Price]]*H5277</f>
        <v>2475.84</v>
      </c>
      <c r="J5277" s="1">
        <f>VLOOKUP(Sales[[#This Row],[Product ID]],Products[],4,0)</f>
        <v>596.91999999999996</v>
      </c>
      <c r="K5277" s="1">
        <f>Sales[[#This Row],[Total Sales]]-Sales[[#This Row],[Cost price]]</f>
        <v>1878.92</v>
      </c>
      <c r="L5277" s="1" t="str">
        <f>TEXT(Sales[[#This Row],[Date and Time]],"dddd")</f>
        <v>Thursday</v>
      </c>
      <c r="M5277" s="1" t="str">
        <f>TEXT(Sales[[#This Row],[Date and Time]],"mm")</f>
        <v>07</v>
      </c>
      <c r="N5277" s="10" t="str">
        <f>TEXT(Sales[[#This Row],[Date and Time]],"mmmm")</f>
        <v>July</v>
      </c>
    </row>
    <row r="5278" spans="1:14" x14ac:dyDescent="0.3">
      <c r="A5278" s="1" t="s">
        <v>8746</v>
      </c>
      <c r="B5278" s="2">
        <v>45380.20175925926</v>
      </c>
      <c r="C5278" s="1" t="s">
        <v>3451</v>
      </c>
      <c r="D5278" s="1" t="s">
        <v>2668</v>
      </c>
      <c r="E5278" s="1" t="s">
        <v>3479</v>
      </c>
      <c r="F5278" s="1" t="s">
        <v>3472</v>
      </c>
      <c r="G5278" s="1">
        <v>656.88</v>
      </c>
      <c r="H5278" s="1">
        <v>2</v>
      </c>
      <c r="I5278" s="1">
        <f>Sales[[#This Row],[Selling Price]]*H5278</f>
        <v>1313.76</v>
      </c>
      <c r="J5278" s="1">
        <f>VLOOKUP(Sales[[#This Row],[Product ID]],Products[],4,0)</f>
        <v>565.99</v>
      </c>
      <c r="K5278" s="1">
        <f>Sales[[#This Row],[Total Sales]]-Sales[[#This Row],[Cost price]]</f>
        <v>747.77</v>
      </c>
      <c r="L5278" s="1" t="str">
        <f>TEXT(Sales[[#This Row],[Date and Time]],"dddd")</f>
        <v>Friday</v>
      </c>
      <c r="M5278" s="1" t="str">
        <f>TEXT(Sales[[#This Row],[Date and Time]],"mm")</f>
        <v>03</v>
      </c>
      <c r="N5278" s="10" t="str">
        <f>TEXT(Sales[[#This Row],[Date and Time]],"mmmm")</f>
        <v>March</v>
      </c>
    </row>
    <row r="5279" spans="1:14" x14ac:dyDescent="0.3">
      <c r="A5279" s="1" t="s">
        <v>8747</v>
      </c>
      <c r="B5279" s="2">
        <v>45400.529733796298</v>
      </c>
      <c r="C5279" s="1" t="s">
        <v>3415</v>
      </c>
      <c r="D5279" s="1" t="s">
        <v>539</v>
      </c>
      <c r="E5279" s="1" t="s">
        <v>3471</v>
      </c>
      <c r="F5279" s="1" t="s">
        <v>3472</v>
      </c>
      <c r="G5279" s="1">
        <v>173.8</v>
      </c>
      <c r="H5279" s="1">
        <v>9</v>
      </c>
      <c r="I5279" s="1">
        <f>Sales[[#This Row],[Selling Price]]*H5279</f>
        <v>1564.2</v>
      </c>
      <c r="J5279" s="1">
        <f>VLOOKUP(Sales[[#This Row],[Product ID]],Products[],4,0)</f>
        <v>109.48</v>
      </c>
      <c r="K5279" s="1">
        <f>Sales[[#This Row],[Total Sales]]-Sales[[#This Row],[Cost price]]</f>
        <v>1454.72</v>
      </c>
      <c r="L5279" s="1" t="str">
        <f>TEXT(Sales[[#This Row],[Date and Time]],"dddd")</f>
        <v>Thursday</v>
      </c>
      <c r="M5279" s="1" t="str">
        <f>TEXT(Sales[[#This Row],[Date and Time]],"mm")</f>
        <v>04</v>
      </c>
      <c r="N5279" s="10" t="str">
        <f>TEXT(Sales[[#This Row],[Date and Time]],"mmmm")</f>
        <v>April</v>
      </c>
    </row>
    <row r="5280" spans="1:14" x14ac:dyDescent="0.3">
      <c r="A5280" s="1" t="s">
        <v>8748</v>
      </c>
      <c r="B5280" s="2">
        <v>45543.984131944446</v>
      </c>
      <c r="C5280" s="1" t="s">
        <v>3409</v>
      </c>
      <c r="D5280" s="1" t="s">
        <v>423</v>
      </c>
      <c r="E5280" s="1" t="s">
        <v>3461</v>
      </c>
      <c r="F5280" s="1" t="s">
        <v>3476</v>
      </c>
      <c r="G5280" s="1">
        <v>613.55999999999995</v>
      </c>
      <c r="H5280" s="1">
        <v>3</v>
      </c>
      <c r="I5280" s="1">
        <f>Sales[[#This Row],[Selling Price]]*H5280</f>
        <v>1840.6799999999998</v>
      </c>
      <c r="J5280" s="1">
        <f>VLOOKUP(Sales[[#This Row],[Product ID]],Products[],4,0)</f>
        <v>660.16</v>
      </c>
      <c r="K5280" s="1">
        <f>Sales[[#This Row],[Total Sales]]-Sales[[#This Row],[Cost price]]</f>
        <v>1180.52</v>
      </c>
      <c r="L5280" s="1" t="str">
        <f>TEXT(Sales[[#This Row],[Date and Time]],"dddd")</f>
        <v>Sunday</v>
      </c>
      <c r="M5280" s="1" t="str">
        <f>TEXT(Sales[[#This Row],[Date and Time]],"mm")</f>
        <v>09</v>
      </c>
      <c r="N5280" s="10" t="str">
        <f>TEXT(Sales[[#This Row],[Date and Time]],"mmmm")</f>
        <v>September</v>
      </c>
    </row>
    <row r="5281" spans="1:14" x14ac:dyDescent="0.3">
      <c r="A5281" s="1" t="s">
        <v>8749</v>
      </c>
      <c r="B5281" s="2">
        <v>45483.937731481485</v>
      </c>
      <c r="C5281" s="1" t="s">
        <v>3372</v>
      </c>
      <c r="D5281" s="1" t="s">
        <v>869</v>
      </c>
      <c r="E5281" s="1" t="s">
        <v>3466</v>
      </c>
      <c r="F5281" s="1" t="s">
        <v>3472</v>
      </c>
      <c r="G5281" s="1">
        <v>883.3</v>
      </c>
      <c r="H5281" s="1">
        <v>10</v>
      </c>
      <c r="I5281" s="1">
        <f>Sales[[#This Row],[Selling Price]]*H5281</f>
        <v>8833</v>
      </c>
      <c r="J5281" s="1">
        <f>VLOOKUP(Sales[[#This Row],[Product ID]],Products[],4,0)</f>
        <v>415.38</v>
      </c>
      <c r="K5281" s="1">
        <f>Sales[[#This Row],[Total Sales]]-Sales[[#This Row],[Cost price]]</f>
        <v>8417.6200000000008</v>
      </c>
      <c r="L5281" s="1" t="str">
        <f>TEXT(Sales[[#This Row],[Date and Time]],"dddd")</f>
        <v>Wednesday</v>
      </c>
      <c r="M5281" s="1" t="str">
        <f>TEXT(Sales[[#This Row],[Date and Time]],"mm")</f>
        <v>07</v>
      </c>
      <c r="N5281" s="10" t="str">
        <f>TEXT(Sales[[#This Row],[Date and Time]],"mmmm")</f>
        <v>July</v>
      </c>
    </row>
    <row r="5282" spans="1:14" x14ac:dyDescent="0.3">
      <c r="A5282" s="1" t="s">
        <v>8750</v>
      </c>
      <c r="B5282" s="2">
        <v>45560.173333333332</v>
      </c>
      <c r="C5282" s="1" t="s">
        <v>3337</v>
      </c>
      <c r="D5282" s="1" t="s">
        <v>2135</v>
      </c>
      <c r="E5282" s="1" t="s">
        <v>3466</v>
      </c>
      <c r="F5282" s="1" t="s">
        <v>3467</v>
      </c>
      <c r="G5282" s="1">
        <v>231.5</v>
      </c>
      <c r="H5282" s="1">
        <v>7</v>
      </c>
      <c r="I5282" s="1">
        <f>Sales[[#This Row],[Selling Price]]*H5282</f>
        <v>1620.5</v>
      </c>
      <c r="J5282" s="1">
        <f>VLOOKUP(Sales[[#This Row],[Product ID]],Products[],4,0)</f>
        <v>899.57</v>
      </c>
      <c r="K5282" s="1">
        <f>Sales[[#This Row],[Total Sales]]-Sales[[#This Row],[Cost price]]</f>
        <v>720.93</v>
      </c>
      <c r="L5282" s="1" t="str">
        <f>TEXT(Sales[[#This Row],[Date and Time]],"dddd")</f>
        <v>Wednesday</v>
      </c>
      <c r="M5282" s="1" t="str">
        <f>TEXT(Sales[[#This Row],[Date and Time]],"mm")</f>
        <v>09</v>
      </c>
      <c r="N5282" s="10" t="str">
        <f>TEXT(Sales[[#This Row],[Date and Time]],"mmmm")</f>
        <v>September</v>
      </c>
    </row>
    <row r="5283" spans="1:14" x14ac:dyDescent="0.3">
      <c r="A5283" s="1" t="s">
        <v>8751</v>
      </c>
      <c r="B5283" s="2">
        <v>45355.770277777781</v>
      </c>
      <c r="C5283" s="1" t="s">
        <v>3333</v>
      </c>
      <c r="D5283" s="1" t="s">
        <v>1631</v>
      </c>
      <c r="E5283" s="1" t="s">
        <v>3466</v>
      </c>
      <c r="F5283" s="1" t="s">
        <v>3467</v>
      </c>
      <c r="G5283" s="1">
        <v>1235.6099999999999</v>
      </c>
      <c r="H5283" s="1">
        <v>4</v>
      </c>
      <c r="I5283" s="1">
        <f>Sales[[#This Row],[Selling Price]]*H5283</f>
        <v>4942.4399999999996</v>
      </c>
      <c r="J5283" s="1">
        <f>VLOOKUP(Sales[[#This Row],[Product ID]],Products[],4,0)</f>
        <v>783.02</v>
      </c>
      <c r="K5283" s="1">
        <f>Sales[[#This Row],[Total Sales]]-Sales[[#This Row],[Cost price]]</f>
        <v>4159.42</v>
      </c>
      <c r="L5283" s="1" t="str">
        <f>TEXT(Sales[[#This Row],[Date and Time]],"dddd")</f>
        <v>Monday</v>
      </c>
      <c r="M5283" s="1" t="str">
        <f>TEXT(Sales[[#This Row],[Date and Time]],"mm")</f>
        <v>03</v>
      </c>
      <c r="N5283" s="10" t="str">
        <f>TEXT(Sales[[#This Row],[Date and Time]],"mmmm")</f>
        <v>March</v>
      </c>
    </row>
    <row r="5284" spans="1:14" x14ac:dyDescent="0.3">
      <c r="A5284" s="1" t="s">
        <v>8752</v>
      </c>
      <c r="B5284" s="2">
        <v>45583.80369212963</v>
      </c>
      <c r="C5284" s="1" t="s">
        <v>3367</v>
      </c>
      <c r="D5284" s="1" t="s">
        <v>1020</v>
      </c>
      <c r="E5284" s="1" t="s">
        <v>3466</v>
      </c>
      <c r="F5284" s="1" t="s">
        <v>3467</v>
      </c>
      <c r="G5284" s="1">
        <v>333.76</v>
      </c>
      <c r="H5284" s="1">
        <v>7</v>
      </c>
      <c r="I5284" s="1">
        <f>Sales[[#This Row],[Selling Price]]*H5284</f>
        <v>2336.3199999999997</v>
      </c>
      <c r="J5284" s="1">
        <f>VLOOKUP(Sales[[#This Row],[Product ID]],Products[],4,0)</f>
        <v>380.81</v>
      </c>
      <c r="K5284" s="1">
        <f>Sales[[#This Row],[Total Sales]]-Sales[[#This Row],[Cost price]]</f>
        <v>1955.5099999999998</v>
      </c>
      <c r="L5284" s="1" t="str">
        <f>TEXT(Sales[[#This Row],[Date and Time]],"dddd")</f>
        <v>Friday</v>
      </c>
      <c r="M5284" s="1" t="str">
        <f>TEXT(Sales[[#This Row],[Date and Time]],"mm")</f>
        <v>10</v>
      </c>
      <c r="N5284" s="10" t="str">
        <f>TEXT(Sales[[#This Row],[Date and Time]],"mmmm")</f>
        <v>October</v>
      </c>
    </row>
    <row r="5285" spans="1:14" x14ac:dyDescent="0.3">
      <c r="A5285" s="1" t="s">
        <v>8753</v>
      </c>
      <c r="B5285" s="2">
        <v>45563.775046296294</v>
      </c>
      <c r="C5285" s="1" t="s">
        <v>3431</v>
      </c>
      <c r="D5285" s="1" t="s">
        <v>2267</v>
      </c>
      <c r="E5285" s="1" t="s">
        <v>3461</v>
      </c>
      <c r="F5285" s="1" t="s">
        <v>3472</v>
      </c>
      <c r="G5285" s="1">
        <v>1106.71</v>
      </c>
      <c r="H5285" s="1">
        <v>4</v>
      </c>
      <c r="I5285" s="1">
        <f>Sales[[#This Row],[Selling Price]]*H5285</f>
        <v>4426.84</v>
      </c>
      <c r="J5285" s="1">
        <f>VLOOKUP(Sales[[#This Row],[Product ID]],Products[],4,0)</f>
        <v>750.55</v>
      </c>
      <c r="K5285" s="1">
        <f>Sales[[#This Row],[Total Sales]]-Sales[[#This Row],[Cost price]]</f>
        <v>3676.29</v>
      </c>
      <c r="L5285" s="1" t="str">
        <f>TEXT(Sales[[#This Row],[Date and Time]],"dddd")</f>
        <v>Saturday</v>
      </c>
      <c r="M5285" s="1" t="str">
        <f>TEXT(Sales[[#This Row],[Date and Time]],"mm")</f>
        <v>09</v>
      </c>
      <c r="N5285" s="10" t="str">
        <f>TEXT(Sales[[#This Row],[Date and Time]],"mmmm")</f>
        <v>September</v>
      </c>
    </row>
    <row r="5286" spans="1:14" x14ac:dyDescent="0.3">
      <c r="A5286" s="1" t="s">
        <v>8754</v>
      </c>
      <c r="B5286" s="2">
        <v>45365.65896990741</v>
      </c>
      <c r="C5286" s="1" t="s">
        <v>3360</v>
      </c>
      <c r="D5286" s="1" t="s">
        <v>2352</v>
      </c>
      <c r="E5286" s="1" t="s">
        <v>3461</v>
      </c>
      <c r="F5286" s="1" t="s">
        <v>3476</v>
      </c>
      <c r="G5286" s="1">
        <v>878.82</v>
      </c>
      <c r="H5286" s="1">
        <v>9</v>
      </c>
      <c r="I5286" s="1">
        <f>Sales[[#This Row],[Selling Price]]*H5286</f>
        <v>7909.38</v>
      </c>
      <c r="J5286" s="1">
        <f>VLOOKUP(Sales[[#This Row],[Product ID]],Products[],4,0)</f>
        <v>434.88</v>
      </c>
      <c r="K5286" s="1">
        <f>Sales[[#This Row],[Total Sales]]-Sales[[#This Row],[Cost price]]</f>
        <v>7474.5</v>
      </c>
      <c r="L5286" s="1" t="str">
        <f>TEXT(Sales[[#This Row],[Date and Time]],"dddd")</f>
        <v>Thursday</v>
      </c>
      <c r="M5286" s="1" t="str">
        <f>TEXT(Sales[[#This Row],[Date and Time]],"mm")</f>
        <v>03</v>
      </c>
      <c r="N5286" s="10" t="str">
        <f>TEXT(Sales[[#This Row],[Date and Time]],"mmmm")</f>
        <v>March</v>
      </c>
    </row>
    <row r="5287" spans="1:14" x14ac:dyDescent="0.3">
      <c r="A5287" s="1" t="s">
        <v>8755</v>
      </c>
      <c r="B5287" s="2">
        <v>45499.248530092591</v>
      </c>
      <c r="C5287" s="1" t="s">
        <v>3448</v>
      </c>
      <c r="D5287" s="1" t="s">
        <v>187</v>
      </c>
      <c r="E5287" s="1" t="s">
        <v>3479</v>
      </c>
      <c r="F5287" s="1" t="s">
        <v>3462</v>
      </c>
      <c r="G5287" s="1">
        <v>1100.1600000000001</v>
      </c>
      <c r="H5287" s="1">
        <v>9</v>
      </c>
      <c r="I5287" s="1">
        <f>Sales[[#This Row],[Selling Price]]*H5287</f>
        <v>9901.44</v>
      </c>
      <c r="J5287" s="1">
        <f>VLOOKUP(Sales[[#This Row],[Product ID]],Products[],4,0)</f>
        <v>955.51</v>
      </c>
      <c r="K5287" s="1">
        <f>Sales[[#This Row],[Total Sales]]-Sales[[#This Row],[Cost price]]</f>
        <v>8945.93</v>
      </c>
      <c r="L5287" s="1" t="str">
        <f>TEXT(Sales[[#This Row],[Date and Time]],"dddd")</f>
        <v>Friday</v>
      </c>
      <c r="M5287" s="1" t="str">
        <f>TEXT(Sales[[#This Row],[Date and Time]],"mm")</f>
        <v>07</v>
      </c>
      <c r="N5287" s="10" t="str">
        <f>TEXT(Sales[[#This Row],[Date and Time]],"mmmm")</f>
        <v>July</v>
      </c>
    </row>
    <row r="5288" spans="1:14" x14ac:dyDescent="0.3">
      <c r="A5288" s="1" t="s">
        <v>8756</v>
      </c>
      <c r="B5288" s="2">
        <v>45505.895162037035</v>
      </c>
      <c r="C5288" s="1" t="s">
        <v>3320</v>
      </c>
      <c r="D5288" s="1" t="s">
        <v>2095</v>
      </c>
      <c r="E5288" s="1" t="s">
        <v>3461</v>
      </c>
      <c r="F5288" s="1" t="s">
        <v>3469</v>
      </c>
      <c r="G5288" s="1">
        <v>234.93</v>
      </c>
      <c r="H5288" s="1">
        <v>2</v>
      </c>
      <c r="I5288" s="1">
        <f>Sales[[#This Row],[Selling Price]]*H5288</f>
        <v>469.86</v>
      </c>
      <c r="J5288" s="1">
        <f>VLOOKUP(Sales[[#This Row],[Product ID]],Products[],4,0)</f>
        <v>878.74</v>
      </c>
      <c r="K5288" s="1">
        <f>Sales[[#This Row],[Total Sales]]-Sales[[#This Row],[Cost price]]</f>
        <v>-408.88</v>
      </c>
      <c r="L5288" s="1" t="str">
        <f>TEXT(Sales[[#This Row],[Date and Time]],"dddd")</f>
        <v>Thursday</v>
      </c>
      <c r="M5288" s="1" t="str">
        <f>TEXT(Sales[[#This Row],[Date and Time]],"mm")</f>
        <v>08</v>
      </c>
      <c r="N5288" s="10" t="str">
        <f>TEXT(Sales[[#This Row],[Date and Time]],"mmmm")</f>
        <v>August</v>
      </c>
    </row>
    <row r="5289" spans="1:14" x14ac:dyDescent="0.3">
      <c r="A5289" s="1" t="s">
        <v>8757</v>
      </c>
      <c r="B5289" s="2">
        <v>45332.868263888886</v>
      </c>
      <c r="C5289" s="1" t="s">
        <v>3420</v>
      </c>
      <c r="D5289" s="1" t="s">
        <v>1750</v>
      </c>
      <c r="E5289" s="1" t="s">
        <v>3471</v>
      </c>
      <c r="F5289" s="1" t="s">
        <v>3472</v>
      </c>
      <c r="G5289" s="1">
        <v>1763.33</v>
      </c>
      <c r="H5289" s="1">
        <v>8</v>
      </c>
      <c r="I5289" s="1">
        <f>Sales[[#This Row],[Selling Price]]*H5289</f>
        <v>14106.64</v>
      </c>
      <c r="J5289" s="1">
        <f>VLOOKUP(Sales[[#This Row],[Product ID]],Products[],4,0)</f>
        <v>692.47</v>
      </c>
      <c r="K5289" s="1">
        <f>Sales[[#This Row],[Total Sales]]-Sales[[#This Row],[Cost price]]</f>
        <v>13414.17</v>
      </c>
      <c r="L5289" s="1" t="str">
        <f>TEXT(Sales[[#This Row],[Date and Time]],"dddd")</f>
        <v>Saturday</v>
      </c>
      <c r="M5289" s="1" t="str">
        <f>TEXT(Sales[[#This Row],[Date and Time]],"mm")</f>
        <v>02</v>
      </c>
      <c r="N5289" s="10" t="str">
        <f>TEXT(Sales[[#This Row],[Date and Time]],"mmmm")</f>
        <v>February</v>
      </c>
    </row>
    <row r="5290" spans="1:14" x14ac:dyDescent="0.3">
      <c r="A5290" s="1" t="s">
        <v>8758</v>
      </c>
      <c r="B5290" s="2">
        <v>45298.477060185185</v>
      </c>
      <c r="C5290" s="1" t="s">
        <v>3353</v>
      </c>
      <c r="D5290" s="1" t="s">
        <v>1332</v>
      </c>
      <c r="E5290" s="1" t="s">
        <v>3471</v>
      </c>
      <c r="F5290" s="1" t="s">
        <v>3469</v>
      </c>
      <c r="G5290" s="1">
        <v>192.2</v>
      </c>
      <c r="H5290" s="1">
        <v>8</v>
      </c>
      <c r="I5290" s="1">
        <f>Sales[[#This Row],[Selling Price]]*H5290</f>
        <v>1537.6</v>
      </c>
      <c r="J5290" s="1">
        <f>VLOOKUP(Sales[[#This Row],[Product ID]],Products[],4,0)</f>
        <v>978.72</v>
      </c>
      <c r="K5290" s="1">
        <f>Sales[[#This Row],[Total Sales]]-Sales[[#This Row],[Cost price]]</f>
        <v>558.87999999999988</v>
      </c>
      <c r="L5290" s="1" t="str">
        <f>TEXT(Sales[[#This Row],[Date and Time]],"dddd")</f>
        <v>Sunday</v>
      </c>
      <c r="M5290" s="1" t="str">
        <f>TEXT(Sales[[#This Row],[Date and Time]],"mm")</f>
        <v>01</v>
      </c>
      <c r="N5290" s="10" t="str">
        <f>TEXT(Sales[[#This Row],[Date and Time]],"mmmm")</f>
        <v>January</v>
      </c>
    </row>
    <row r="5291" spans="1:14" x14ac:dyDescent="0.3">
      <c r="A5291" s="1" t="s">
        <v>8759</v>
      </c>
      <c r="B5291" s="2">
        <v>45570.634594907409</v>
      </c>
      <c r="C5291" s="1" t="s">
        <v>3414</v>
      </c>
      <c r="D5291" s="1" t="s">
        <v>430</v>
      </c>
      <c r="E5291" s="1" t="s">
        <v>3479</v>
      </c>
      <c r="F5291" s="1" t="s">
        <v>3472</v>
      </c>
      <c r="G5291" s="1">
        <v>644.02</v>
      </c>
      <c r="H5291" s="1">
        <v>3</v>
      </c>
      <c r="I5291" s="1">
        <f>Sales[[#This Row],[Selling Price]]*H5291</f>
        <v>1932.06</v>
      </c>
      <c r="J5291" s="1">
        <f>VLOOKUP(Sales[[#This Row],[Product ID]],Products[],4,0)</f>
        <v>859.01</v>
      </c>
      <c r="K5291" s="1">
        <f>Sales[[#This Row],[Total Sales]]-Sales[[#This Row],[Cost price]]</f>
        <v>1073.05</v>
      </c>
      <c r="L5291" s="1" t="str">
        <f>TEXT(Sales[[#This Row],[Date and Time]],"dddd")</f>
        <v>Saturday</v>
      </c>
      <c r="M5291" s="1" t="str">
        <f>TEXT(Sales[[#This Row],[Date and Time]],"mm")</f>
        <v>10</v>
      </c>
      <c r="N5291" s="10" t="str">
        <f>TEXT(Sales[[#This Row],[Date and Time]],"mmmm")</f>
        <v>October</v>
      </c>
    </row>
    <row r="5292" spans="1:14" x14ac:dyDescent="0.3">
      <c r="A5292" s="1" t="s">
        <v>8760</v>
      </c>
      <c r="B5292" s="2">
        <v>45591.107858796298</v>
      </c>
      <c r="C5292" s="1" t="s">
        <v>3341</v>
      </c>
      <c r="D5292" s="1" t="s">
        <v>792</v>
      </c>
      <c r="E5292" s="1" t="s">
        <v>3471</v>
      </c>
      <c r="F5292" s="1" t="s">
        <v>3472</v>
      </c>
      <c r="G5292" s="1">
        <v>889.3</v>
      </c>
      <c r="H5292" s="1">
        <v>6</v>
      </c>
      <c r="I5292" s="1">
        <f>Sales[[#This Row],[Selling Price]]*H5292</f>
        <v>5335.7999999999993</v>
      </c>
      <c r="J5292" s="1">
        <f>VLOOKUP(Sales[[#This Row],[Product ID]],Products[],4,0)</f>
        <v>77.61</v>
      </c>
      <c r="K5292" s="1">
        <f>Sales[[#This Row],[Total Sales]]-Sales[[#This Row],[Cost price]]</f>
        <v>5258.19</v>
      </c>
      <c r="L5292" s="1" t="str">
        <f>TEXT(Sales[[#This Row],[Date and Time]],"dddd")</f>
        <v>Saturday</v>
      </c>
      <c r="M5292" s="1" t="str">
        <f>TEXT(Sales[[#This Row],[Date and Time]],"mm")</f>
        <v>10</v>
      </c>
      <c r="N5292" s="10" t="str">
        <f>TEXT(Sales[[#This Row],[Date and Time]],"mmmm")</f>
        <v>October</v>
      </c>
    </row>
    <row r="5293" spans="1:14" x14ac:dyDescent="0.3">
      <c r="A5293" s="1" t="s">
        <v>8761</v>
      </c>
      <c r="B5293" s="2">
        <v>45557.290347222224</v>
      </c>
      <c r="C5293" s="1" t="s">
        <v>3226</v>
      </c>
      <c r="D5293" s="1" t="s">
        <v>1071</v>
      </c>
      <c r="E5293" s="1" t="s">
        <v>3466</v>
      </c>
      <c r="F5293" s="1" t="s">
        <v>3469</v>
      </c>
      <c r="G5293" s="1">
        <v>1321.66</v>
      </c>
      <c r="H5293" s="1">
        <v>10</v>
      </c>
      <c r="I5293" s="1">
        <f>Sales[[#This Row],[Selling Price]]*H5293</f>
        <v>13216.6</v>
      </c>
      <c r="J5293" s="1">
        <f>VLOOKUP(Sales[[#This Row],[Product ID]],Products[],4,0)</f>
        <v>809.47</v>
      </c>
      <c r="K5293" s="1">
        <f>Sales[[#This Row],[Total Sales]]-Sales[[#This Row],[Cost price]]</f>
        <v>12407.130000000001</v>
      </c>
      <c r="L5293" s="1" t="str">
        <f>TEXT(Sales[[#This Row],[Date and Time]],"dddd")</f>
        <v>Sunday</v>
      </c>
      <c r="M5293" s="1" t="str">
        <f>TEXT(Sales[[#This Row],[Date and Time]],"mm")</f>
        <v>09</v>
      </c>
      <c r="N5293" s="10" t="str">
        <f>TEXT(Sales[[#This Row],[Date and Time]],"mmmm")</f>
        <v>September</v>
      </c>
    </row>
    <row r="5294" spans="1:14" x14ac:dyDescent="0.3">
      <c r="A5294" s="1" t="s">
        <v>8762</v>
      </c>
      <c r="B5294" s="2">
        <v>45451.726840277777</v>
      </c>
      <c r="C5294" s="1" t="s">
        <v>3431</v>
      </c>
      <c r="D5294" s="1" t="s">
        <v>2741</v>
      </c>
      <c r="E5294" s="1" t="s">
        <v>3466</v>
      </c>
      <c r="F5294" s="1" t="s">
        <v>3476</v>
      </c>
      <c r="G5294" s="1">
        <v>751.26</v>
      </c>
      <c r="H5294" s="1">
        <v>5</v>
      </c>
      <c r="I5294" s="1">
        <f>Sales[[#This Row],[Selling Price]]*H5294</f>
        <v>3756.3</v>
      </c>
      <c r="J5294" s="1">
        <f>VLOOKUP(Sales[[#This Row],[Product ID]],Products[],4,0)</f>
        <v>750.55</v>
      </c>
      <c r="K5294" s="1">
        <f>Sales[[#This Row],[Total Sales]]-Sales[[#This Row],[Cost price]]</f>
        <v>3005.75</v>
      </c>
      <c r="L5294" s="1" t="str">
        <f>TEXT(Sales[[#This Row],[Date and Time]],"dddd")</f>
        <v>Saturday</v>
      </c>
      <c r="M5294" s="1" t="str">
        <f>TEXT(Sales[[#This Row],[Date and Time]],"mm")</f>
        <v>06</v>
      </c>
      <c r="N5294" s="10" t="str">
        <f>TEXT(Sales[[#This Row],[Date and Time]],"mmmm")</f>
        <v>June</v>
      </c>
    </row>
    <row r="5295" spans="1:14" x14ac:dyDescent="0.3">
      <c r="A5295" s="1" t="s">
        <v>8763</v>
      </c>
      <c r="B5295" s="2">
        <v>45456.626423611109</v>
      </c>
      <c r="C5295" s="1" t="s">
        <v>3436</v>
      </c>
      <c r="D5295" s="1" t="s">
        <v>316</v>
      </c>
      <c r="E5295" s="1" t="s">
        <v>3479</v>
      </c>
      <c r="F5295" s="1" t="s">
        <v>3462</v>
      </c>
      <c r="G5295" s="1">
        <v>1638.37</v>
      </c>
      <c r="H5295" s="1">
        <v>3</v>
      </c>
      <c r="I5295" s="1">
        <f>Sales[[#This Row],[Selling Price]]*H5295</f>
        <v>4915.1099999999997</v>
      </c>
      <c r="J5295" s="1">
        <f>VLOOKUP(Sales[[#This Row],[Product ID]],Products[],4,0)</f>
        <v>839.9</v>
      </c>
      <c r="K5295" s="1">
        <f>Sales[[#This Row],[Total Sales]]-Sales[[#This Row],[Cost price]]</f>
        <v>4075.2099999999996</v>
      </c>
      <c r="L5295" s="1" t="str">
        <f>TEXT(Sales[[#This Row],[Date and Time]],"dddd")</f>
        <v>Thursday</v>
      </c>
      <c r="M5295" s="1" t="str">
        <f>TEXT(Sales[[#This Row],[Date and Time]],"mm")</f>
        <v>06</v>
      </c>
      <c r="N5295" s="10" t="str">
        <f>TEXT(Sales[[#This Row],[Date and Time]],"mmmm")</f>
        <v>June</v>
      </c>
    </row>
    <row r="5296" spans="1:14" x14ac:dyDescent="0.3">
      <c r="A5296" s="1" t="s">
        <v>8764</v>
      </c>
      <c r="B5296" s="2">
        <v>45366.471747685187</v>
      </c>
      <c r="C5296" s="1" t="s">
        <v>3389</v>
      </c>
      <c r="D5296" s="1" t="s">
        <v>1445</v>
      </c>
      <c r="E5296" s="1" t="s">
        <v>3466</v>
      </c>
      <c r="F5296" s="1" t="s">
        <v>3469</v>
      </c>
      <c r="G5296" s="1">
        <v>1357.25</v>
      </c>
      <c r="H5296" s="1">
        <v>8</v>
      </c>
      <c r="I5296" s="1">
        <f>Sales[[#This Row],[Selling Price]]*H5296</f>
        <v>10858</v>
      </c>
      <c r="J5296" s="1">
        <f>VLOOKUP(Sales[[#This Row],[Product ID]],Products[],4,0)</f>
        <v>226.52</v>
      </c>
      <c r="K5296" s="1">
        <f>Sales[[#This Row],[Total Sales]]-Sales[[#This Row],[Cost price]]</f>
        <v>10631.48</v>
      </c>
      <c r="L5296" s="1" t="str">
        <f>TEXT(Sales[[#This Row],[Date and Time]],"dddd")</f>
        <v>Friday</v>
      </c>
      <c r="M5296" s="1" t="str">
        <f>TEXT(Sales[[#This Row],[Date and Time]],"mm")</f>
        <v>03</v>
      </c>
      <c r="N5296" s="10" t="str">
        <f>TEXT(Sales[[#This Row],[Date and Time]],"mmmm")</f>
        <v>March</v>
      </c>
    </row>
    <row r="5297" spans="1:14" x14ac:dyDescent="0.3">
      <c r="A5297" s="1" t="s">
        <v>8765</v>
      </c>
      <c r="B5297" s="2">
        <v>45602.232118055559</v>
      </c>
      <c r="C5297" s="1" t="s">
        <v>3329</v>
      </c>
      <c r="D5297" s="1" t="s">
        <v>400</v>
      </c>
      <c r="E5297" s="1" t="s">
        <v>3464</v>
      </c>
      <c r="F5297" s="1" t="s">
        <v>3469</v>
      </c>
      <c r="G5297" s="1">
        <v>1186.45</v>
      </c>
      <c r="H5297" s="1">
        <v>9</v>
      </c>
      <c r="I5297" s="1">
        <f>Sales[[#This Row],[Selling Price]]*H5297</f>
        <v>10678.050000000001</v>
      </c>
      <c r="J5297" s="1">
        <f>VLOOKUP(Sales[[#This Row],[Product ID]],Products[],4,0)</f>
        <v>596.91999999999996</v>
      </c>
      <c r="K5297" s="1">
        <f>Sales[[#This Row],[Total Sales]]-Sales[[#This Row],[Cost price]]</f>
        <v>10081.130000000001</v>
      </c>
      <c r="L5297" s="1" t="str">
        <f>TEXT(Sales[[#This Row],[Date and Time]],"dddd")</f>
        <v>Wednesday</v>
      </c>
      <c r="M5297" s="1" t="str">
        <f>TEXT(Sales[[#This Row],[Date and Time]],"mm")</f>
        <v>11</v>
      </c>
      <c r="N5297" s="10" t="str">
        <f>TEXT(Sales[[#This Row],[Date and Time]],"mmmm")</f>
        <v>November</v>
      </c>
    </row>
    <row r="5298" spans="1:14" x14ac:dyDescent="0.3">
      <c r="A5298" s="1" t="s">
        <v>8766</v>
      </c>
      <c r="B5298" s="2">
        <v>45382.097326388888</v>
      </c>
      <c r="C5298" s="1" t="s">
        <v>3349</v>
      </c>
      <c r="D5298" s="1" t="s">
        <v>1530</v>
      </c>
      <c r="E5298" s="1" t="s">
        <v>3466</v>
      </c>
      <c r="F5298" s="1" t="s">
        <v>3467</v>
      </c>
      <c r="G5298" s="1">
        <v>1222.76</v>
      </c>
      <c r="H5298" s="1">
        <v>1</v>
      </c>
      <c r="I5298" s="1">
        <f>Sales[[#This Row],[Selling Price]]*H5298</f>
        <v>1222.76</v>
      </c>
      <c r="J5298" s="1">
        <f>VLOOKUP(Sales[[#This Row],[Product ID]],Products[],4,0)</f>
        <v>746.04</v>
      </c>
      <c r="K5298" s="1">
        <f>Sales[[#This Row],[Total Sales]]-Sales[[#This Row],[Cost price]]</f>
        <v>476.72</v>
      </c>
      <c r="L5298" s="1" t="str">
        <f>TEXT(Sales[[#This Row],[Date and Time]],"dddd")</f>
        <v>Sunday</v>
      </c>
      <c r="M5298" s="1" t="str">
        <f>TEXT(Sales[[#This Row],[Date and Time]],"mm")</f>
        <v>03</v>
      </c>
      <c r="N5298" s="10" t="str">
        <f>TEXT(Sales[[#This Row],[Date and Time]],"mmmm")</f>
        <v>March</v>
      </c>
    </row>
    <row r="5299" spans="1:14" x14ac:dyDescent="0.3">
      <c r="A5299" s="1" t="s">
        <v>8767</v>
      </c>
      <c r="B5299" s="2">
        <v>45583.962673611109</v>
      </c>
      <c r="C5299" s="1" t="s">
        <v>3317</v>
      </c>
      <c r="D5299" s="1" t="s">
        <v>3161</v>
      </c>
      <c r="E5299" s="1" t="s">
        <v>3464</v>
      </c>
      <c r="F5299" s="1" t="s">
        <v>3472</v>
      </c>
      <c r="G5299" s="1">
        <v>526.25</v>
      </c>
      <c r="H5299" s="1">
        <v>6</v>
      </c>
      <c r="I5299" s="1">
        <f>Sales[[#This Row],[Selling Price]]*H5299</f>
        <v>3157.5</v>
      </c>
      <c r="J5299" s="1">
        <f>VLOOKUP(Sales[[#This Row],[Product ID]],Products[],4,0)</f>
        <v>327.89</v>
      </c>
      <c r="K5299" s="1">
        <f>Sales[[#This Row],[Total Sales]]-Sales[[#This Row],[Cost price]]</f>
        <v>2829.61</v>
      </c>
      <c r="L5299" s="1" t="str">
        <f>TEXT(Sales[[#This Row],[Date and Time]],"dddd")</f>
        <v>Friday</v>
      </c>
      <c r="M5299" s="1" t="str">
        <f>TEXT(Sales[[#This Row],[Date and Time]],"mm")</f>
        <v>10</v>
      </c>
      <c r="N5299" s="10" t="str">
        <f>TEXT(Sales[[#This Row],[Date and Time]],"mmmm")</f>
        <v>October</v>
      </c>
    </row>
    <row r="5300" spans="1:14" x14ac:dyDescent="0.3">
      <c r="A5300" s="1" t="s">
        <v>8768</v>
      </c>
      <c r="B5300" s="2">
        <v>45450.861828703702</v>
      </c>
      <c r="C5300" s="1" t="s">
        <v>3228</v>
      </c>
      <c r="D5300" s="1" t="s">
        <v>579</v>
      </c>
      <c r="E5300" s="1" t="s">
        <v>3461</v>
      </c>
      <c r="F5300" s="1" t="s">
        <v>3462</v>
      </c>
      <c r="G5300" s="1">
        <v>362.01</v>
      </c>
      <c r="H5300" s="1">
        <v>3</v>
      </c>
      <c r="I5300" s="1">
        <f>Sales[[#This Row],[Selling Price]]*H5300</f>
        <v>1086.03</v>
      </c>
      <c r="J5300" s="1">
        <f>VLOOKUP(Sales[[#This Row],[Product ID]],Products[],4,0)</f>
        <v>96.13</v>
      </c>
      <c r="K5300" s="1">
        <f>Sales[[#This Row],[Total Sales]]-Sales[[#This Row],[Cost price]]</f>
        <v>989.9</v>
      </c>
      <c r="L5300" s="1" t="str">
        <f>TEXT(Sales[[#This Row],[Date and Time]],"dddd")</f>
        <v>Friday</v>
      </c>
      <c r="M5300" s="1" t="str">
        <f>TEXT(Sales[[#This Row],[Date and Time]],"mm")</f>
        <v>06</v>
      </c>
      <c r="N5300" s="10" t="str">
        <f>TEXT(Sales[[#This Row],[Date and Time]],"mmmm")</f>
        <v>June</v>
      </c>
    </row>
    <row r="5301" spans="1:14" x14ac:dyDescent="0.3">
      <c r="A5301" s="1" t="s">
        <v>8769</v>
      </c>
      <c r="B5301" s="2">
        <v>45455.441562499997</v>
      </c>
      <c r="C5301" s="1" t="s">
        <v>3403</v>
      </c>
      <c r="D5301" s="1" t="s">
        <v>815</v>
      </c>
      <c r="E5301" s="1" t="s">
        <v>3461</v>
      </c>
      <c r="F5301" s="1" t="s">
        <v>3467</v>
      </c>
      <c r="G5301" s="1">
        <v>309.07</v>
      </c>
      <c r="H5301" s="1">
        <v>5</v>
      </c>
      <c r="I5301" s="1">
        <f>Sales[[#This Row],[Selling Price]]*H5301</f>
        <v>1545.35</v>
      </c>
      <c r="J5301" s="1">
        <f>VLOOKUP(Sales[[#This Row],[Product ID]],Products[],4,0)</f>
        <v>904.67</v>
      </c>
      <c r="K5301" s="1">
        <f>Sales[[#This Row],[Total Sales]]-Sales[[#This Row],[Cost price]]</f>
        <v>640.67999999999995</v>
      </c>
      <c r="L5301" s="1" t="str">
        <f>TEXT(Sales[[#This Row],[Date and Time]],"dddd")</f>
        <v>Wednesday</v>
      </c>
      <c r="M5301" s="1" t="str">
        <f>TEXT(Sales[[#This Row],[Date and Time]],"mm")</f>
        <v>06</v>
      </c>
      <c r="N5301" s="10" t="str">
        <f>TEXT(Sales[[#This Row],[Date and Time]],"mmmm")</f>
        <v>June</v>
      </c>
    </row>
    <row r="5302" spans="1:14" x14ac:dyDescent="0.3">
      <c r="A5302" s="1" t="s">
        <v>8770</v>
      </c>
      <c r="B5302" s="2">
        <v>45324.006990740738</v>
      </c>
      <c r="C5302" s="1" t="s">
        <v>3313</v>
      </c>
      <c r="D5302" s="1" t="s">
        <v>1047</v>
      </c>
      <c r="E5302" s="1" t="s">
        <v>3471</v>
      </c>
      <c r="F5302" s="1" t="s">
        <v>3476</v>
      </c>
      <c r="G5302" s="1">
        <v>51.19</v>
      </c>
      <c r="H5302" s="1">
        <v>2</v>
      </c>
      <c r="I5302" s="1">
        <f>Sales[[#This Row],[Selling Price]]*H5302</f>
        <v>102.38</v>
      </c>
      <c r="J5302" s="1">
        <f>VLOOKUP(Sales[[#This Row],[Product ID]],Products[],4,0)</f>
        <v>778.48</v>
      </c>
      <c r="K5302" s="1">
        <f>Sales[[#This Row],[Total Sales]]-Sales[[#This Row],[Cost price]]</f>
        <v>-676.1</v>
      </c>
      <c r="L5302" s="1" t="str">
        <f>TEXT(Sales[[#This Row],[Date and Time]],"dddd")</f>
        <v>Friday</v>
      </c>
      <c r="M5302" s="1" t="str">
        <f>TEXT(Sales[[#This Row],[Date and Time]],"mm")</f>
        <v>02</v>
      </c>
      <c r="N5302" s="10" t="str">
        <f>TEXT(Sales[[#This Row],[Date and Time]],"mmmm")</f>
        <v>February</v>
      </c>
    </row>
    <row r="5303" spans="1:14" x14ac:dyDescent="0.3">
      <c r="A5303" s="1" t="s">
        <v>8771</v>
      </c>
      <c r="B5303" s="2">
        <v>45499.566770833335</v>
      </c>
      <c r="C5303" s="1" t="s">
        <v>3304</v>
      </c>
      <c r="D5303" s="1" t="s">
        <v>482</v>
      </c>
      <c r="E5303" s="1" t="s">
        <v>3471</v>
      </c>
      <c r="F5303" s="1" t="s">
        <v>3467</v>
      </c>
      <c r="G5303" s="1">
        <v>1062.3499999999999</v>
      </c>
      <c r="H5303" s="1">
        <v>6</v>
      </c>
      <c r="I5303" s="1">
        <f>Sales[[#This Row],[Selling Price]]*H5303</f>
        <v>6374.0999999999995</v>
      </c>
      <c r="J5303" s="1">
        <f>VLOOKUP(Sales[[#This Row],[Product ID]],Products[],4,0)</f>
        <v>17.89</v>
      </c>
      <c r="K5303" s="1">
        <f>Sales[[#This Row],[Total Sales]]-Sales[[#This Row],[Cost price]]</f>
        <v>6356.2099999999991</v>
      </c>
      <c r="L5303" s="1" t="str">
        <f>TEXT(Sales[[#This Row],[Date and Time]],"dddd")</f>
        <v>Friday</v>
      </c>
      <c r="M5303" s="1" t="str">
        <f>TEXT(Sales[[#This Row],[Date and Time]],"mm")</f>
        <v>07</v>
      </c>
      <c r="N5303" s="10" t="str">
        <f>TEXT(Sales[[#This Row],[Date and Time]],"mmmm")</f>
        <v>July</v>
      </c>
    </row>
    <row r="5304" spans="1:14" x14ac:dyDescent="0.3">
      <c r="A5304" s="1" t="s">
        <v>8772</v>
      </c>
      <c r="B5304" s="2">
        <v>45453.024548611109</v>
      </c>
      <c r="C5304" s="1" t="s">
        <v>3303</v>
      </c>
      <c r="D5304" s="1" t="s">
        <v>3124</v>
      </c>
      <c r="E5304" s="1" t="s">
        <v>3461</v>
      </c>
      <c r="F5304" s="1" t="s">
        <v>3469</v>
      </c>
      <c r="G5304" s="1">
        <v>827.59</v>
      </c>
      <c r="H5304" s="1">
        <v>10</v>
      </c>
      <c r="I5304" s="1">
        <f>Sales[[#This Row],[Selling Price]]*H5304</f>
        <v>8275.9</v>
      </c>
      <c r="J5304" s="1">
        <f>VLOOKUP(Sales[[#This Row],[Product ID]],Products[],4,0)</f>
        <v>752.34</v>
      </c>
      <c r="K5304" s="1">
        <f>Sales[[#This Row],[Total Sales]]-Sales[[#This Row],[Cost price]]</f>
        <v>7523.5599999999995</v>
      </c>
      <c r="L5304" s="1" t="str">
        <f>TEXT(Sales[[#This Row],[Date and Time]],"dddd")</f>
        <v>Monday</v>
      </c>
      <c r="M5304" s="1" t="str">
        <f>TEXT(Sales[[#This Row],[Date and Time]],"mm")</f>
        <v>06</v>
      </c>
      <c r="N5304" s="10" t="str">
        <f>TEXT(Sales[[#This Row],[Date and Time]],"mmmm")</f>
        <v>June</v>
      </c>
    </row>
    <row r="5305" spans="1:14" x14ac:dyDescent="0.3">
      <c r="A5305" s="1" t="s">
        <v>8773</v>
      </c>
      <c r="B5305" s="2">
        <v>45576.693136574075</v>
      </c>
      <c r="C5305" s="1" t="s">
        <v>3245</v>
      </c>
      <c r="D5305" s="1" t="s">
        <v>365</v>
      </c>
      <c r="E5305" s="1" t="s">
        <v>3479</v>
      </c>
      <c r="F5305" s="1" t="s">
        <v>3476</v>
      </c>
      <c r="G5305" s="1">
        <v>971.13</v>
      </c>
      <c r="H5305" s="1">
        <v>10</v>
      </c>
      <c r="I5305" s="1">
        <f>Sales[[#This Row],[Selling Price]]*H5305</f>
        <v>9711.2999999999993</v>
      </c>
      <c r="J5305" s="1">
        <f>VLOOKUP(Sales[[#This Row],[Product ID]],Products[],4,0)</f>
        <v>188.4</v>
      </c>
      <c r="K5305" s="1">
        <f>Sales[[#This Row],[Total Sales]]-Sales[[#This Row],[Cost price]]</f>
        <v>9522.9</v>
      </c>
      <c r="L5305" s="1" t="str">
        <f>TEXT(Sales[[#This Row],[Date and Time]],"dddd")</f>
        <v>Friday</v>
      </c>
      <c r="M5305" s="1" t="str">
        <f>TEXT(Sales[[#This Row],[Date and Time]],"mm")</f>
        <v>10</v>
      </c>
      <c r="N5305" s="10" t="str">
        <f>TEXT(Sales[[#This Row],[Date and Time]],"mmmm")</f>
        <v>October</v>
      </c>
    </row>
    <row r="5306" spans="1:14" x14ac:dyDescent="0.3">
      <c r="A5306" s="1" t="s">
        <v>8774</v>
      </c>
      <c r="B5306" s="2">
        <v>45498.971759259257</v>
      </c>
      <c r="C5306" s="1" t="s">
        <v>3346</v>
      </c>
      <c r="D5306" s="1" t="s">
        <v>191</v>
      </c>
      <c r="E5306" s="1" t="s">
        <v>3466</v>
      </c>
      <c r="F5306" s="1" t="s">
        <v>3469</v>
      </c>
      <c r="G5306" s="1">
        <v>1957.17</v>
      </c>
      <c r="H5306" s="1">
        <v>9</v>
      </c>
      <c r="I5306" s="1">
        <f>Sales[[#This Row],[Selling Price]]*H5306</f>
        <v>17614.53</v>
      </c>
      <c r="J5306" s="1">
        <f>VLOOKUP(Sales[[#This Row],[Product ID]],Products[],4,0)</f>
        <v>171.16</v>
      </c>
      <c r="K5306" s="1">
        <f>Sales[[#This Row],[Total Sales]]-Sales[[#This Row],[Cost price]]</f>
        <v>17443.37</v>
      </c>
      <c r="L5306" s="1" t="str">
        <f>TEXT(Sales[[#This Row],[Date and Time]],"dddd")</f>
        <v>Thursday</v>
      </c>
      <c r="M5306" s="1" t="str">
        <f>TEXT(Sales[[#This Row],[Date and Time]],"mm")</f>
        <v>07</v>
      </c>
      <c r="N5306" s="10" t="str">
        <f>TEXT(Sales[[#This Row],[Date and Time]],"mmmm")</f>
        <v>July</v>
      </c>
    </row>
    <row r="5307" spans="1:14" x14ac:dyDescent="0.3">
      <c r="A5307" s="1" t="s">
        <v>8775</v>
      </c>
      <c r="B5307" s="2">
        <v>45572.213240740741</v>
      </c>
      <c r="C5307" s="1" t="s">
        <v>3410</v>
      </c>
      <c r="D5307" s="1" t="s">
        <v>2503</v>
      </c>
      <c r="E5307" s="1" t="s">
        <v>3461</v>
      </c>
      <c r="F5307" s="1" t="s">
        <v>3476</v>
      </c>
      <c r="G5307" s="1">
        <v>374.73</v>
      </c>
      <c r="H5307" s="1">
        <v>7</v>
      </c>
      <c r="I5307" s="1">
        <f>Sales[[#This Row],[Selling Price]]*H5307</f>
        <v>2623.11</v>
      </c>
      <c r="J5307" s="1">
        <f>VLOOKUP(Sales[[#This Row],[Product ID]],Products[],4,0)</f>
        <v>152.68</v>
      </c>
      <c r="K5307" s="1">
        <f>Sales[[#This Row],[Total Sales]]-Sales[[#This Row],[Cost price]]</f>
        <v>2470.4300000000003</v>
      </c>
      <c r="L5307" s="1" t="str">
        <f>TEXT(Sales[[#This Row],[Date and Time]],"dddd")</f>
        <v>Monday</v>
      </c>
      <c r="M5307" s="1" t="str">
        <f>TEXT(Sales[[#This Row],[Date and Time]],"mm")</f>
        <v>10</v>
      </c>
      <c r="N5307" s="10" t="str">
        <f>TEXT(Sales[[#This Row],[Date and Time]],"mmmm")</f>
        <v>October</v>
      </c>
    </row>
    <row r="5308" spans="1:14" x14ac:dyDescent="0.3">
      <c r="A5308" s="1" t="s">
        <v>8776</v>
      </c>
      <c r="B5308" s="2">
        <v>45592.351458333331</v>
      </c>
      <c r="C5308" s="1" t="s">
        <v>3371</v>
      </c>
      <c r="D5308" s="1" t="s">
        <v>1354</v>
      </c>
      <c r="E5308" s="1" t="s">
        <v>3471</v>
      </c>
      <c r="F5308" s="1" t="s">
        <v>3462</v>
      </c>
      <c r="G5308" s="1">
        <v>1670.77</v>
      </c>
      <c r="H5308" s="1">
        <v>5</v>
      </c>
      <c r="I5308" s="1">
        <f>Sales[[#This Row],[Selling Price]]*H5308</f>
        <v>8353.85</v>
      </c>
      <c r="J5308" s="1">
        <f>VLOOKUP(Sales[[#This Row],[Product ID]],Products[],4,0)</f>
        <v>370.52</v>
      </c>
      <c r="K5308" s="1">
        <f>Sales[[#This Row],[Total Sales]]-Sales[[#This Row],[Cost price]]</f>
        <v>7983.33</v>
      </c>
      <c r="L5308" s="1" t="str">
        <f>TEXT(Sales[[#This Row],[Date and Time]],"dddd")</f>
        <v>Sunday</v>
      </c>
      <c r="M5308" s="1" t="str">
        <f>TEXT(Sales[[#This Row],[Date and Time]],"mm")</f>
        <v>10</v>
      </c>
      <c r="N5308" s="10" t="str">
        <f>TEXT(Sales[[#This Row],[Date and Time]],"mmmm")</f>
        <v>October</v>
      </c>
    </row>
    <row r="5309" spans="1:14" x14ac:dyDescent="0.3">
      <c r="A5309" s="1" t="s">
        <v>8777</v>
      </c>
      <c r="B5309" s="2">
        <v>45321.155486111114</v>
      </c>
      <c r="C5309" s="1" t="s">
        <v>3375</v>
      </c>
      <c r="D5309" s="1" t="s">
        <v>1933</v>
      </c>
      <c r="E5309" s="1" t="s">
        <v>3461</v>
      </c>
      <c r="F5309" s="1" t="s">
        <v>3467</v>
      </c>
      <c r="G5309" s="1">
        <v>1266.01</v>
      </c>
      <c r="H5309" s="1">
        <v>3</v>
      </c>
      <c r="I5309" s="1">
        <f>Sales[[#This Row],[Selling Price]]*H5309</f>
        <v>3798.0299999999997</v>
      </c>
      <c r="J5309" s="1">
        <f>VLOOKUP(Sales[[#This Row],[Product ID]],Products[],4,0)</f>
        <v>574.14</v>
      </c>
      <c r="K5309" s="1">
        <f>Sales[[#This Row],[Total Sales]]-Sales[[#This Row],[Cost price]]</f>
        <v>3223.89</v>
      </c>
      <c r="L5309" s="1" t="str">
        <f>TEXT(Sales[[#This Row],[Date and Time]],"dddd")</f>
        <v>Tuesday</v>
      </c>
      <c r="M5309" s="1" t="str">
        <f>TEXT(Sales[[#This Row],[Date and Time]],"mm")</f>
        <v>01</v>
      </c>
      <c r="N5309" s="10" t="str">
        <f>TEXT(Sales[[#This Row],[Date and Time]],"mmmm")</f>
        <v>January</v>
      </c>
    </row>
    <row r="5310" spans="1:14" x14ac:dyDescent="0.3">
      <c r="A5310" s="1" t="s">
        <v>8778</v>
      </c>
      <c r="B5310" s="2">
        <v>45332.119340277779</v>
      </c>
      <c r="C5310" s="1" t="s">
        <v>3257</v>
      </c>
      <c r="D5310" s="1" t="s">
        <v>2883</v>
      </c>
      <c r="E5310" s="1" t="s">
        <v>3479</v>
      </c>
      <c r="F5310" s="1" t="s">
        <v>3476</v>
      </c>
      <c r="G5310" s="1">
        <v>1782.31</v>
      </c>
      <c r="H5310" s="1">
        <v>4</v>
      </c>
      <c r="I5310" s="1">
        <f>Sales[[#This Row],[Selling Price]]*H5310</f>
        <v>7129.24</v>
      </c>
      <c r="J5310" s="1">
        <f>VLOOKUP(Sales[[#This Row],[Product ID]],Products[],4,0)</f>
        <v>288.51</v>
      </c>
      <c r="K5310" s="1">
        <f>Sales[[#This Row],[Total Sales]]-Sales[[#This Row],[Cost price]]</f>
        <v>6840.73</v>
      </c>
      <c r="L5310" s="1" t="str">
        <f>TEXT(Sales[[#This Row],[Date and Time]],"dddd")</f>
        <v>Saturday</v>
      </c>
      <c r="M5310" s="1" t="str">
        <f>TEXT(Sales[[#This Row],[Date and Time]],"mm")</f>
        <v>02</v>
      </c>
      <c r="N5310" s="10" t="str">
        <f>TEXT(Sales[[#This Row],[Date and Time]],"mmmm")</f>
        <v>February</v>
      </c>
    </row>
    <row r="5311" spans="1:14" x14ac:dyDescent="0.3">
      <c r="A5311" s="1" t="s">
        <v>8779</v>
      </c>
      <c r="B5311" s="2">
        <v>45360.891631944447</v>
      </c>
      <c r="C5311" s="1" t="s">
        <v>3415</v>
      </c>
      <c r="D5311" s="1" t="s">
        <v>1831</v>
      </c>
      <c r="E5311" s="1" t="s">
        <v>3479</v>
      </c>
      <c r="F5311" s="1" t="s">
        <v>3476</v>
      </c>
      <c r="G5311" s="1">
        <v>78.680000000000007</v>
      </c>
      <c r="H5311" s="1">
        <v>9</v>
      </c>
      <c r="I5311" s="1">
        <f>Sales[[#This Row],[Selling Price]]*H5311</f>
        <v>708.12000000000012</v>
      </c>
      <c r="J5311" s="1">
        <f>VLOOKUP(Sales[[#This Row],[Product ID]],Products[],4,0)</f>
        <v>109.48</v>
      </c>
      <c r="K5311" s="1">
        <f>Sales[[#This Row],[Total Sales]]-Sales[[#This Row],[Cost price]]</f>
        <v>598.6400000000001</v>
      </c>
      <c r="L5311" s="1" t="str">
        <f>TEXT(Sales[[#This Row],[Date and Time]],"dddd")</f>
        <v>Saturday</v>
      </c>
      <c r="M5311" s="1" t="str">
        <f>TEXT(Sales[[#This Row],[Date and Time]],"mm")</f>
        <v>03</v>
      </c>
      <c r="N5311" s="10" t="str">
        <f>TEXT(Sales[[#This Row],[Date and Time]],"mmmm")</f>
        <v>March</v>
      </c>
    </row>
    <row r="5312" spans="1:14" x14ac:dyDescent="0.3">
      <c r="A5312" s="1" t="s">
        <v>8780</v>
      </c>
      <c r="B5312" s="2">
        <v>45371.42633101852</v>
      </c>
      <c r="C5312" s="1" t="s">
        <v>3389</v>
      </c>
      <c r="D5312" s="1" t="s">
        <v>3178</v>
      </c>
      <c r="E5312" s="1" t="s">
        <v>3461</v>
      </c>
      <c r="F5312" s="1" t="s">
        <v>3467</v>
      </c>
      <c r="G5312" s="1">
        <v>605.96</v>
      </c>
      <c r="H5312" s="1">
        <v>9</v>
      </c>
      <c r="I5312" s="1">
        <f>Sales[[#This Row],[Selling Price]]*H5312</f>
        <v>5453.64</v>
      </c>
      <c r="J5312" s="1">
        <f>VLOOKUP(Sales[[#This Row],[Product ID]],Products[],4,0)</f>
        <v>226.52</v>
      </c>
      <c r="K5312" s="1">
        <f>Sales[[#This Row],[Total Sales]]-Sales[[#This Row],[Cost price]]</f>
        <v>5227.12</v>
      </c>
      <c r="L5312" s="1" t="str">
        <f>TEXT(Sales[[#This Row],[Date and Time]],"dddd")</f>
        <v>Wednesday</v>
      </c>
      <c r="M5312" s="1" t="str">
        <f>TEXT(Sales[[#This Row],[Date and Time]],"mm")</f>
        <v>03</v>
      </c>
      <c r="N5312" s="10" t="str">
        <f>TEXT(Sales[[#This Row],[Date and Time]],"mmmm")</f>
        <v>March</v>
      </c>
    </row>
    <row r="5313" spans="1:14" x14ac:dyDescent="0.3">
      <c r="A5313" s="1" t="s">
        <v>8781</v>
      </c>
      <c r="B5313" s="2">
        <v>45448.31622685185</v>
      </c>
      <c r="C5313" s="1" t="s">
        <v>3293</v>
      </c>
      <c r="D5313" s="1" t="s">
        <v>130</v>
      </c>
      <c r="E5313" s="1" t="s">
        <v>3479</v>
      </c>
      <c r="F5313" s="1" t="s">
        <v>3462</v>
      </c>
      <c r="G5313" s="1">
        <v>1324.75</v>
      </c>
      <c r="H5313" s="1">
        <v>5</v>
      </c>
      <c r="I5313" s="1">
        <f>Sales[[#This Row],[Selling Price]]*H5313</f>
        <v>6623.75</v>
      </c>
      <c r="J5313" s="1">
        <f>VLOOKUP(Sales[[#This Row],[Product ID]],Products[],4,0)</f>
        <v>174.99</v>
      </c>
      <c r="K5313" s="1">
        <f>Sales[[#This Row],[Total Sales]]-Sales[[#This Row],[Cost price]]</f>
        <v>6448.76</v>
      </c>
      <c r="L5313" s="1" t="str">
        <f>TEXT(Sales[[#This Row],[Date and Time]],"dddd")</f>
        <v>Wednesday</v>
      </c>
      <c r="M5313" s="1" t="str">
        <f>TEXT(Sales[[#This Row],[Date and Time]],"mm")</f>
        <v>06</v>
      </c>
      <c r="N5313" s="10" t="str">
        <f>TEXT(Sales[[#This Row],[Date and Time]],"mmmm")</f>
        <v>June</v>
      </c>
    </row>
    <row r="5314" spans="1:14" x14ac:dyDescent="0.3">
      <c r="A5314" s="1" t="s">
        <v>8782</v>
      </c>
      <c r="B5314" s="2">
        <v>45502.589236111111</v>
      </c>
      <c r="C5314" s="1" t="s">
        <v>3243</v>
      </c>
      <c r="D5314" s="1" t="s">
        <v>2494</v>
      </c>
      <c r="E5314" s="1" t="s">
        <v>3479</v>
      </c>
      <c r="F5314" s="1" t="s">
        <v>3472</v>
      </c>
      <c r="G5314" s="1">
        <v>1680.86</v>
      </c>
      <c r="H5314" s="1">
        <v>1</v>
      </c>
      <c r="I5314" s="1">
        <f>Sales[[#This Row],[Selling Price]]*H5314</f>
        <v>1680.86</v>
      </c>
      <c r="J5314" s="1">
        <f>VLOOKUP(Sales[[#This Row],[Product ID]],Products[],4,0)</f>
        <v>132.38999999999999</v>
      </c>
      <c r="K5314" s="1">
        <f>Sales[[#This Row],[Total Sales]]-Sales[[#This Row],[Cost price]]</f>
        <v>1548.4699999999998</v>
      </c>
      <c r="L5314" s="1" t="str">
        <f>TEXT(Sales[[#This Row],[Date and Time]],"dddd")</f>
        <v>Monday</v>
      </c>
      <c r="M5314" s="1" t="str">
        <f>TEXT(Sales[[#This Row],[Date and Time]],"mm")</f>
        <v>07</v>
      </c>
      <c r="N5314" s="10" t="str">
        <f>TEXT(Sales[[#This Row],[Date and Time]],"mmmm")</f>
        <v>July</v>
      </c>
    </row>
    <row r="5315" spans="1:14" x14ac:dyDescent="0.3">
      <c r="A5315" s="1" t="s">
        <v>8783</v>
      </c>
      <c r="B5315" s="2">
        <v>45400.243252314816</v>
      </c>
      <c r="C5315" s="1" t="s">
        <v>3379</v>
      </c>
      <c r="D5315" s="1" t="s">
        <v>114</v>
      </c>
      <c r="E5315" s="1" t="s">
        <v>3471</v>
      </c>
      <c r="F5315" s="1" t="s">
        <v>3472</v>
      </c>
      <c r="G5315" s="1">
        <v>578.80999999999995</v>
      </c>
      <c r="H5315" s="1">
        <v>3</v>
      </c>
      <c r="I5315" s="1">
        <f>Sales[[#This Row],[Selling Price]]*H5315</f>
        <v>1736.4299999999998</v>
      </c>
      <c r="J5315" s="1">
        <f>VLOOKUP(Sales[[#This Row],[Product ID]],Products[],4,0)</f>
        <v>605.29999999999995</v>
      </c>
      <c r="K5315" s="1">
        <f>Sales[[#This Row],[Total Sales]]-Sales[[#This Row],[Cost price]]</f>
        <v>1131.1299999999999</v>
      </c>
      <c r="L5315" s="1" t="str">
        <f>TEXT(Sales[[#This Row],[Date and Time]],"dddd")</f>
        <v>Thursday</v>
      </c>
      <c r="M5315" s="1" t="str">
        <f>TEXT(Sales[[#This Row],[Date and Time]],"mm")</f>
        <v>04</v>
      </c>
      <c r="N5315" s="10" t="str">
        <f>TEXT(Sales[[#This Row],[Date and Time]],"mmmm")</f>
        <v>April</v>
      </c>
    </row>
    <row r="5316" spans="1:14" x14ac:dyDescent="0.3">
      <c r="A5316" s="1" t="s">
        <v>8784</v>
      </c>
      <c r="B5316" s="2">
        <v>45496.769525462965</v>
      </c>
      <c r="C5316" s="1" t="s">
        <v>3357</v>
      </c>
      <c r="D5316" s="1" t="s">
        <v>2455</v>
      </c>
      <c r="E5316" s="1" t="s">
        <v>3479</v>
      </c>
      <c r="F5316" s="1" t="s">
        <v>3467</v>
      </c>
      <c r="G5316" s="1">
        <v>1586.84</v>
      </c>
      <c r="H5316" s="1">
        <v>4</v>
      </c>
      <c r="I5316" s="1">
        <f>Sales[[#This Row],[Selling Price]]*H5316</f>
        <v>6347.36</v>
      </c>
      <c r="J5316" s="1">
        <f>VLOOKUP(Sales[[#This Row],[Product ID]],Products[],4,0)</f>
        <v>305.49</v>
      </c>
      <c r="K5316" s="1">
        <f>Sales[[#This Row],[Total Sales]]-Sales[[#This Row],[Cost price]]</f>
        <v>6041.87</v>
      </c>
      <c r="L5316" s="1" t="str">
        <f>TEXT(Sales[[#This Row],[Date and Time]],"dddd")</f>
        <v>Tuesday</v>
      </c>
      <c r="M5316" s="1" t="str">
        <f>TEXT(Sales[[#This Row],[Date and Time]],"mm")</f>
        <v>07</v>
      </c>
      <c r="N5316" s="10" t="str">
        <f>TEXT(Sales[[#This Row],[Date and Time]],"mmmm")</f>
        <v>July</v>
      </c>
    </row>
    <row r="5317" spans="1:14" x14ac:dyDescent="0.3">
      <c r="A5317" s="1" t="s">
        <v>8785</v>
      </c>
      <c r="B5317" s="2">
        <v>45353.983263888891</v>
      </c>
      <c r="C5317" s="1" t="s">
        <v>3310</v>
      </c>
      <c r="D5317" s="1" t="s">
        <v>1741</v>
      </c>
      <c r="E5317" s="1" t="s">
        <v>3471</v>
      </c>
      <c r="F5317" s="1" t="s">
        <v>3472</v>
      </c>
      <c r="G5317" s="1">
        <v>358.96</v>
      </c>
      <c r="H5317" s="1">
        <v>2</v>
      </c>
      <c r="I5317" s="1">
        <f>Sales[[#This Row],[Selling Price]]*H5317</f>
        <v>717.92</v>
      </c>
      <c r="J5317" s="1">
        <f>VLOOKUP(Sales[[#This Row],[Product ID]],Products[],4,0)</f>
        <v>297.7</v>
      </c>
      <c r="K5317" s="1">
        <f>Sales[[#This Row],[Total Sales]]-Sales[[#This Row],[Cost price]]</f>
        <v>420.21999999999997</v>
      </c>
      <c r="L5317" s="1" t="str">
        <f>TEXT(Sales[[#This Row],[Date and Time]],"dddd")</f>
        <v>Saturday</v>
      </c>
      <c r="M5317" s="1" t="str">
        <f>TEXT(Sales[[#This Row],[Date and Time]],"mm")</f>
        <v>03</v>
      </c>
      <c r="N5317" s="10" t="str">
        <f>TEXT(Sales[[#This Row],[Date and Time]],"mmmm")</f>
        <v>March</v>
      </c>
    </row>
    <row r="5318" spans="1:14" x14ac:dyDescent="0.3">
      <c r="A5318" s="1" t="s">
        <v>8786</v>
      </c>
      <c r="B5318" s="2">
        <v>45609.43582175926</v>
      </c>
      <c r="C5318" s="1" t="s">
        <v>3313</v>
      </c>
      <c r="D5318" s="1" t="s">
        <v>341</v>
      </c>
      <c r="E5318" s="1" t="s">
        <v>3479</v>
      </c>
      <c r="F5318" s="1" t="s">
        <v>3472</v>
      </c>
      <c r="G5318" s="1">
        <v>894.61</v>
      </c>
      <c r="H5318" s="1">
        <v>1</v>
      </c>
      <c r="I5318" s="1">
        <f>Sales[[#This Row],[Selling Price]]*H5318</f>
        <v>894.61</v>
      </c>
      <c r="J5318" s="1">
        <f>VLOOKUP(Sales[[#This Row],[Product ID]],Products[],4,0)</f>
        <v>778.48</v>
      </c>
      <c r="K5318" s="1">
        <f>Sales[[#This Row],[Total Sales]]-Sales[[#This Row],[Cost price]]</f>
        <v>116.13</v>
      </c>
      <c r="L5318" s="1" t="str">
        <f>TEXT(Sales[[#This Row],[Date and Time]],"dddd")</f>
        <v>Wednesday</v>
      </c>
      <c r="M5318" s="1" t="str">
        <f>TEXT(Sales[[#This Row],[Date and Time]],"mm")</f>
        <v>11</v>
      </c>
      <c r="N5318" s="10" t="str">
        <f>TEXT(Sales[[#This Row],[Date and Time]],"mmmm")</f>
        <v>November</v>
      </c>
    </row>
    <row r="5319" spans="1:14" x14ac:dyDescent="0.3">
      <c r="A5319" s="1" t="s">
        <v>8787</v>
      </c>
      <c r="B5319" s="2">
        <v>45557.713645833333</v>
      </c>
      <c r="C5319" s="1" t="s">
        <v>3246</v>
      </c>
      <c r="D5319" s="1" t="s">
        <v>671</v>
      </c>
      <c r="E5319" s="1" t="s">
        <v>3466</v>
      </c>
      <c r="F5319" s="1" t="s">
        <v>3476</v>
      </c>
      <c r="G5319" s="1">
        <v>1146.3399999999999</v>
      </c>
      <c r="H5319" s="1">
        <v>10</v>
      </c>
      <c r="I5319" s="1">
        <f>Sales[[#This Row],[Selling Price]]*H5319</f>
        <v>11463.4</v>
      </c>
      <c r="J5319" s="1">
        <f>VLOOKUP(Sales[[#This Row],[Product ID]],Products[],4,0)</f>
        <v>623.39</v>
      </c>
      <c r="K5319" s="1">
        <f>Sales[[#This Row],[Total Sales]]-Sales[[#This Row],[Cost price]]</f>
        <v>10840.01</v>
      </c>
      <c r="L5319" s="1" t="str">
        <f>TEXT(Sales[[#This Row],[Date and Time]],"dddd")</f>
        <v>Sunday</v>
      </c>
      <c r="M5319" s="1" t="str">
        <f>TEXT(Sales[[#This Row],[Date and Time]],"mm")</f>
        <v>09</v>
      </c>
      <c r="N5319" s="10" t="str">
        <f>TEXT(Sales[[#This Row],[Date and Time]],"mmmm")</f>
        <v>September</v>
      </c>
    </row>
    <row r="5320" spans="1:14" x14ac:dyDescent="0.3">
      <c r="A5320" s="1" t="s">
        <v>8788</v>
      </c>
      <c r="B5320" s="2">
        <v>45415.74931712963</v>
      </c>
      <c r="C5320" s="1" t="s">
        <v>3417</v>
      </c>
      <c r="D5320" s="1" t="s">
        <v>1902</v>
      </c>
      <c r="E5320" s="1" t="s">
        <v>3479</v>
      </c>
      <c r="F5320" s="1" t="s">
        <v>3476</v>
      </c>
      <c r="G5320" s="1">
        <v>1463.36</v>
      </c>
      <c r="H5320" s="1">
        <v>1</v>
      </c>
      <c r="I5320" s="1">
        <f>Sales[[#This Row],[Selling Price]]*H5320</f>
        <v>1463.36</v>
      </c>
      <c r="J5320" s="1">
        <f>VLOOKUP(Sales[[#This Row],[Product ID]],Products[],4,0)</f>
        <v>648.5</v>
      </c>
      <c r="K5320" s="1">
        <f>Sales[[#This Row],[Total Sales]]-Sales[[#This Row],[Cost price]]</f>
        <v>814.8599999999999</v>
      </c>
      <c r="L5320" s="1" t="str">
        <f>TEXT(Sales[[#This Row],[Date and Time]],"dddd")</f>
        <v>Friday</v>
      </c>
      <c r="M5320" s="1" t="str">
        <f>TEXT(Sales[[#This Row],[Date and Time]],"mm")</f>
        <v>05</v>
      </c>
      <c r="N5320" s="10" t="str">
        <f>TEXT(Sales[[#This Row],[Date and Time]],"mmmm")</f>
        <v>May</v>
      </c>
    </row>
    <row r="5321" spans="1:14" x14ac:dyDescent="0.3">
      <c r="A5321" s="1" t="s">
        <v>8789</v>
      </c>
      <c r="B5321" s="2">
        <v>45325.762430555558</v>
      </c>
      <c r="C5321" s="1" t="s">
        <v>3440</v>
      </c>
      <c r="D5321" s="1" t="s">
        <v>2120</v>
      </c>
      <c r="E5321" s="1" t="s">
        <v>3471</v>
      </c>
      <c r="F5321" s="1" t="s">
        <v>3462</v>
      </c>
      <c r="G5321" s="1">
        <v>1787.68</v>
      </c>
      <c r="H5321" s="1">
        <v>3</v>
      </c>
      <c r="I5321" s="1">
        <f>Sales[[#This Row],[Selling Price]]*H5321</f>
        <v>5363.04</v>
      </c>
      <c r="J5321" s="1">
        <f>VLOOKUP(Sales[[#This Row],[Product ID]],Products[],4,0)</f>
        <v>117.5</v>
      </c>
      <c r="K5321" s="1">
        <f>Sales[[#This Row],[Total Sales]]-Sales[[#This Row],[Cost price]]</f>
        <v>5245.54</v>
      </c>
      <c r="L5321" s="1" t="str">
        <f>TEXT(Sales[[#This Row],[Date and Time]],"dddd")</f>
        <v>Saturday</v>
      </c>
      <c r="M5321" s="1" t="str">
        <f>TEXT(Sales[[#This Row],[Date and Time]],"mm")</f>
        <v>02</v>
      </c>
      <c r="N5321" s="10" t="str">
        <f>TEXT(Sales[[#This Row],[Date and Time]],"mmmm")</f>
        <v>February</v>
      </c>
    </row>
    <row r="5322" spans="1:14" x14ac:dyDescent="0.3">
      <c r="A5322" s="1" t="s">
        <v>8790</v>
      </c>
      <c r="B5322" s="2">
        <v>45330.947766203702</v>
      </c>
      <c r="C5322" s="1" t="s">
        <v>3424</v>
      </c>
      <c r="D5322" s="1" t="s">
        <v>2871</v>
      </c>
      <c r="E5322" s="1" t="s">
        <v>3466</v>
      </c>
      <c r="F5322" s="1" t="s">
        <v>3469</v>
      </c>
      <c r="G5322" s="1">
        <v>749.19</v>
      </c>
      <c r="H5322" s="1">
        <v>7</v>
      </c>
      <c r="I5322" s="1">
        <f>Sales[[#This Row],[Selling Price]]*H5322</f>
        <v>5244.33</v>
      </c>
      <c r="J5322" s="1">
        <f>VLOOKUP(Sales[[#This Row],[Product ID]],Products[],4,0)</f>
        <v>485.76</v>
      </c>
      <c r="K5322" s="1">
        <f>Sales[[#This Row],[Total Sales]]-Sales[[#This Row],[Cost price]]</f>
        <v>4758.57</v>
      </c>
      <c r="L5322" s="1" t="str">
        <f>TEXT(Sales[[#This Row],[Date and Time]],"dddd")</f>
        <v>Thursday</v>
      </c>
      <c r="M5322" s="1" t="str">
        <f>TEXT(Sales[[#This Row],[Date and Time]],"mm")</f>
        <v>02</v>
      </c>
      <c r="N5322" s="10" t="str">
        <f>TEXT(Sales[[#This Row],[Date and Time]],"mmmm")</f>
        <v>February</v>
      </c>
    </row>
    <row r="5323" spans="1:14" x14ac:dyDescent="0.3">
      <c r="A5323" s="1" t="s">
        <v>8791</v>
      </c>
      <c r="B5323" s="2">
        <v>45292.203703703701</v>
      </c>
      <c r="C5323" s="1" t="s">
        <v>3320</v>
      </c>
      <c r="D5323" s="1" t="s">
        <v>291</v>
      </c>
      <c r="E5323" s="1" t="s">
        <v>3479</v>
      </c>
      <c r="F5323" s="1" t="s">
        <v>3469</v>
      </c>
      <c r="G5323" s="1">
        <v>192.87</v>
      </c>
      <c r="H5323" s="1">
        <v>2</v>
      </c>
      <c r="I5323" s="1">
        <f>Sales[[#This Row],[Selling Price]]*H5323</f>
        <v>385.74</v>
      </c>
      <c r="J5323" s="1">
        <f>VLOOKUP(Sales[[#This Row],[Product ID]],Products[],4,0)</f>
        <v>878.74</v>
      </c>
      <c r="K5323" s="1">
        <f>Sales[[#This Row],[Total Sales]]-Sales[[#This Row],[Cost price]]</f>
        <v>-493</v>
      </c>
      <c r="L5323" s="1" t="str">
        <f>TEXT(Sales[[#This Row],[Date and Time]],"dddd")</f>
        <v>Monday</v>
      </c>
      <c r="M5323" s="1" t="str">
        <f>TEXT(Sales[[#This Row],[Date and Time]],"mm")</f>
        <v>01</v>
      </c>
      <c r="N5323" s="10" t="str">
        <f>TEXT(Sales[[#This Row],[Date and Time]],"mmmm")</f>
        <v>January</v>
      </c>
    </row>
    <row r="5324" spans="1:14" x14ac:dyDescent="0.3">
      <c r="A5324" s="1" t="s">
        <v>8792</v>
      </c>
      <c r="B5324" s="2">
        <v>45416.265057870369</v>
      </c>
      <c r="C5324" s="1" t="s">
        <v>3378</v>
      </c>
      <c r="D5324" s="1" t="s">
        <v>2126</v>
      </c>
      <c r="E5324" s="1" t="s">
        <v>3479</v>
      </c>
      <c r="F5324" s="1" t="s">
        <v>3476</v>
      </c>
      <c r="G5324" s="1">
        <v>104.29</v>
      </c>
      <c r="H5324" s="1">
        <v>5</v>
      </c>
      <c r="I5324" s="1">
        <f>Sales[[#This Row],[Selling Price]]*H5324</f>
        <v>521.45000000000005</v>
      </c>
      <c r="J5324" s="1">
        <f>VLOOKUP(Sales[[#This Row],[Product ID]],Products[],4,0)</f>
        <v>358.25</v>
      </c>
      <c r="K5324" s="1">
        <f>Sales[[#This Row],[Total Sales]]-Sales[[#This Row],[Cost price]]</f>
        <v>163.20000000000005</v>
      </c>
      <c r="L5324" s="1" t="str">
        <f>TEXT(Sales[[#This Row],[Date and Time]],"dddd")</f>
        <v>Saturday</v>
      </c>
      <c r="M5324" s="1" t="str">
        <f>TEXT(Sales[[#This Row],[Date and Time]],"mm")</f>
        <v>05</v>
      </c>
      <c r="N5324" s="10" t="str">
        <f>TEXT(Sales[[#This Row],[Date and Time]],"mmmm")</f>
        <v>May</v>
      </c>
    </row>
    <row r="5325" spans="1:14" x14ac:dyDescent="0.3">
      <c r="A5325" s="1" t="s">
        <v>8793</v>
      </c>
      <c r="B5325" s="2">
        <v>45305.95921296296</v>
      </c>
      <c r="C5325" s="1" t="s">
        <v>3296</v>
      </c>
      <c r="D5325" s="1" t="s">
        <v>98</v>
      </c>
      <c r="E5325" s="1" t="s">
        <v>3479</v>
      </c>
      <c r="F5325" s="1" t="s">
        <v>3467</v>
      </c>
      <c r="G5325" s="1">
        <v>1673.34</v>
      </c>
      <c r="H5325" s="1">
        <v>6</v>
      </c>
      <c r="I5325" s="1">
        <f>Sales[[#This Row],[Selling Price]]*H5325</f>
        <v>10040.039999999999</v>
      </c>
      <c r="J5325" s="1">
        <f>VLOOKUP(Sales[[#This Row],[Product ID]],Products[],4,0)</f>
        <v>587.24</v>
      </c>
      <c r="K5325" s="1">
        <f>Sales[[#This Row],[Total Sales]]-Sales[[#This Row],[Cost price]]</f>
        <v>9452.7999999999993</v>
      </c>
      <c r="L5325" s="1" t="str">
        <f>TEXT(Sales[[#This Row],[Date and Time]],"dddd")</f>
        <v>Sunday</v>
      </c>
      <c r="M5325" s="1" t="str">
        <f>TEXT(Sales[[#This Row],[Date and Time]],"mm")</f>
        <v>01</v>
      </c>
      <c r="N5325" s="10" t="str">
        <f>TEXT(Sales[[#This Row],[Date and Time]],"mmmm")</f>
        <v>January</v>
      </c>
    </row>
    <row r="5326" spans="1:14" x14ac:dyDescent="0.3">
      <c r="A5326" s="1" t="s">
        <v>8794</v>
      </c>
      <c r="B5326" s="2">
        <v>45521.946030092593</v>
      </c>
      <c r="C5326" s="1" t="s">
        <v>3408</v>
      </c>
      <c r="D5326" s="1" t="s">
        <v>1546</v>
      </c>
      <c r="E5326" s="1" t="s">
        <v>3471</v>
      </c>
      <c r="F5326" s="1" t="s">
        <v>3467</v>
      </c>
      <c r="G5326" s="1">
        <v>554.96</v>
      </c>
      <c r="H5326" s="1">
        <v>4</v>
      </c>
      <c r="I5326" s="1">
        <f>Sales[[#This Row],[Selling Price]]*H5326</f>
        <v>2219.84</v>
      </c>
      <c r="J5326" s="1">
        <f>VLOOKUP(Sales[[#This Row],[Product ID]],Products[],4,0)</f>
        <v>28.84</v>
      </c>
      <c r="K5326" s="1">
        <f>Sales[[#This Row],[Total Sales]]-Sales[[#This Row],[Cost price]]</f>
        <v>2191</v>
      </c>
      <c r="L5326" s="1" t="str">
        <f>TEXT(Sales[[#This Row],[Date and Time]],"dddd")</f>
        <v>Saturday</v>
      </c>
      <c r="M5326" s="1" t="str">
        <f>TEXT(Sales[[#This Row],[Date and Time]],"mm")</f>
        <v>08</v>
      </c>
      <c r="N5326" s="10" t="str">
        <f>TEXT(Sales[[#This Row],[Date and Time]],"mmmm")</f>
        <v>August</v>
      </c>
    </row>
    <row r="5327" spans="1:14" x14ac:dyDescent="0.3">
      <c r="A5327" s="1" t="s">
        <v>8795</v>
      </c>
      <c r="B5327" s="2">
        <v>45360.128206018519</v>
      </c>
      <c r="C5327" s="1" t="s">
        <v>3314</v>
      </c>
      <c r="D5327" s="1" t="s">
        <v>692</v>
      </c>
      <c r="E5327" s="1" t="s">
        <v>3479</v>
      </c>
      <c r="F5327" s="1" t="s">
        <v>3462</v>
      </c>
      <c r="G5327" s="1">
        <v>1169.95</v>
      </c>
      <c r="H5327" s="1">
        <v>10</v>
      </c>
      <c r="I5327" s="1">
        <f>Sales[[#This Row],[Selling Price]]*H5327</f>
        <v>11699.5</v>
      </c>
      <c r="J5327" s="1">
        <f>VLOOKUP(Sales[[#This Row],[Product ID]],Products[],4,0)</f>
        <v>925.53</v>
      </c>
      <c r="K5327" s="1">
        <f>Sales[[#This Row],[Total Sales]]-Sales[[#This Row],[Cost price]]</f>
        <v>10773.97</v>
      </c>
      <c r="L5327" s="1" t="str">
        <f>TEXT(Sales[[#This Row],[Date and Time]],"dddd")</f>
        <v>Saturday</v>
      </c>
      <c r="M5327" s="1" t="str">
        <f>TEXT(Sales[[#This Row],[Date and Time]],"mm")</f>
        <v>03</v>
      </c>
      <c r="N5327" s="10" t="str">
        <f>TEXT(Sales[[#This Row],[Date and Time]],"mmmm")</f>
        <v>March</v>
      </c>
    </row>
    <row r="5328" spans="1:14" x14ac:dyDescent="0.3">
      <c r="A5328" s="1" t="s">
        <v>8796</v>
      </c>
      <c r="B5328" s="2">
        <v>45532.261979166666</v>
      </c>
      <c r="C5328" s="1" t="s">
        <v>3387</v>
      </c>
      <c r="D5328" s="1" t="s">
        <v>1299</v>
      </c>
      <c r="E5328" s="1" t="s">
        <v>3466</v>
      </c>
      <c r="F5328" s="1" t="s">
        <v>3467</v>
      </c>
      <c r="G5328" s="1">
        <v>1594.66</v>
      </c>
      <c r="H5328" s="1">
        <v>2</v>
      </c>
      <c r="I5328" s="1">
        <f>Sales[[#This Row],[Selling Price]]*H5328</f>
        <v>3189.32</v>
      </c>
      <c r="J5328" s="1">
        <f>VLOOKUP(Sales[[#This Row],[Product ID]],Products[],4,0)</f>
        <v>162.74</v>
      </c>
      <c r="K5328" s="1">
        <f>Sales[[#This Row],[Total Sales]]-Sales[[#This Row],[Cost price]]</f>
        <v>3026.58</v>
      </c>
      <c r="L5328" s="1" t="str">
        <f>TEXT(Sales[[#This Row],[Date and Time]],"dddd")</f>
        <v>Wednesday</v>
      </c>
      <c r="M5328" s="1" t="str">
        <f>TEXT(Sales[[#This Row],[Date and Time]],"mm")</f>
        <v>08</v>
      </c>
      <c r="N5328" s="10" t="str">
        <f>TEXT(Sales[[#This Row],[Date and Time]],"mmmm")</f>
        <v>August</v>
      </c>
    </row>
    <row r="5329" spans="1:14" x14ac:dyDescent="0.3">
      <c r="A5329" s="1" t="s">
        <v>8797</v>
      </c>
      <c r="B5329" s="2">
        <v>45367.036122685182</v>
      </c>
      <c r="C5329" s="1" t="s">
        <v>3289</v>
      </c>
      <c r="D5329" s="1" t="s">
        <v>110</v>
      </c>
      <c r="E5329" s="1" t="s">
        <v>3466</v>
      </c>
      <c r="F5329" s="1" t="s">
        <v>3476</v>
      </c>
      <c r="G5329" s="1">
        <v>429.53</v>
      </c>
      <c r="H5329" s="1">
        <v>10</v>
      </c>
      <c r="I5329" s="1">
        <f>Sales[[#This Row],[Selling Price]]*H5329</f>
        <v>4295.2999999999993</v>
      </c>
      <c r="J5329" s="1">
        <f>VLOOKUP(Sales[[#This Row],[Product ID]],Products[],4,0)</f>
        <v>184.29</v>
      </c>
      <c r="K5329" s="1">
        <f>Sales[[#This Row],[Total Sales]]-Sales[[#This Row],[Cost price]]</f>
        <v>4111.0099999999993</v>
      </c>
      <c r="L5329" s="1" t="str">
        <f>TEXT(Sales[[#This Row],[Date and Time]],"dddd")</f>
        <v>Saturday</v>
      </c>
      <c r="M5329" s="1" t="str">
        <f>TEXT(Sales[[#This Row],[Date and Time]],"mm")</f>
        <v>03</v>
      </c>
      <c r="N5329" s="10" t="str">
        <f>TEXT(Sales[[#This Row],[Date and Time]],"mmmm")</f>
        <v>March</v>
      </c>
    </row>
    <row r="5330" spans="1:14" x14ac:dyDescent="0.3">
      <c r="A5330" s="1" t="s">
        <v>8798</v>
      </c>
      <c r="B5330" s="2">
        <v>45549.127233796295</v>
      </c>
      <c r="C5330" s="1" t="s">
        <v>3419</v>
      </c>
      <c r="D5330" s="1" t="s">
        <v>590</v>
      </c>
      <c r="E5330" s="1" t="s">
        <v>3464</v>
      </c>
      <c r="F5330" s="1" t="s">
        <v>3467</v>
      </c>
      <c r="G5330" s="1">
        <v>61.3</v>
      </c>
      <c r="H5330" s="1">
        <v>2</v>
      </c>
      <c r="I5330" s="1">
        <f>Sales[[#This Row],[Selling Price]]*H5330</f>
        <v>122.6</v>
      </c>
      <c r="J5330" s="1">
        <f>VLOOKUP(Sales[[#This Row],[Product ID]],Products[],4,0)</f>
        <v>925.33</v>
      </c>
      <c r="K5330" s="1">
        <f>Sales[[#This Row],[Total Sales]]-Sales[[#This Row],[Cost price]]</f>
        <v>-802.73</v>
      </c>
      <c r="L5330" s="1" t="str">
        <f>TEXT(Sales[[#This Row],[Date and Time]],"dddd")</f>
        <v>Saturday</v>
      </c>
      <c r="M5330" s="1" t="str">
        <f>TEXT(Sales[[#This Row],[Date and Time]],"mm")</f>
        <v>09</v>
      </c>
      <c r="N5330" s="10" t="str">
        <f>TEXT(Sales[[#This Row],[Date and Time]],"mmmm")</f>
        <v>September</v>
      </c>
    </row>
    <row r="5331" spans="1:14" x14ac:dyDescent="0.3">
      <c r="A5331" s="1" t="s">
        <v>8799</v>
      </c>
      <c r="B5331" s="2">
        <v>45403.947650462964</v>
      </c>
      <c r="C5331" s="1" t="s">
        <v>3289</v>
      </c>
      <c r="D5331" s="1" t="s">
        <v>1345</v>
      </c>
      <c r="E5331" s="1" t="s">
        <v>3464</v>
      </c>
      <c r="F5331" s="1" t="s">
        <v>3462</v>
      </c>
      <c r="G5331" s="1">
        <v>696.89</v>
      </c>
      <c r="H5331" s="1">
        <v>10</v>
      </c>
      <c r="I5331" s="1">
        <f>Sales[[#This Row],[Selling Price]]*H5331</f>
        <v>6968.9</v>
      </c>
      <c r="J5331" s="1">
        <f>VLOOKUP(Sales[[#This Row],[Product ID]],Products[],4,0)</f>
        <v>184.29</v>
      </c>
      <c r="K5331" s="1">
        <f>Sales[[#This Row],[Total Sales]]-Sales[[#This Row],[Cost price]]</f>
        <v>6784.61</v>
      </c>
      <c r="L5331" s="1" t="str">
        <f>TEXT(Sales[[#This Row],[Date and Time]],"dddd")</f>
        <v>Sunday</v>
      </c>
      <c r="M5331" s="1" t="str">
        <f>TEXT(Sales[[#This Row],[Date and Time]],"mm")</f>
        <v>04</v>
      </c>
      <c r="N5331" s="10" t="str">
        <f>TEXT(Sales[[#This Row],[Date and Time]],"mmmm")</f>
        <v>April</v>
      </c>
    </row>
    <row r="5332" spans="1:14" x14ac:dyDescent="0.3">
      <c r="A5332" s="1" t="s">
        <v>8800</v>
      </c>
      <c r="B5332" s="2">
        <v>45345.384351851855</v>
      </c>
      <c r="C5332" s="1" t="s">
        <v>3362</v>
      </c>
      <c r="D5332" s="1" t="s">
        <v>2464</v>
      </c>
      <c r="E5332" s="1" t="s">
        <v>3479</v>
      </c>
      <c r="F5332" s="1" t="s">
        <v>3472</v>
      </c>
      <c r="G5332" s="1">
        <v>313.67</v>
      </c>
      <c r="H5332" s="1">
        <v>3</v>
      </c>
      <c r="I5332" s="1">
        <f>Sales[[#This Row],[Selling Price]]*H5332</f>
        <v>941.01</v>
      </c>
      <c r="J5332" s="1">
        <f>VLOOKUP(Sales[[#This Row],[Product ID]],Products[],4,0)</f>
        <v>282.68</v>
      </c>
      <c r="K5332" s="1">
        <f>Sales[[#This Row],[Total Sales]]-Sales[[#This Row],[Cost price]]</f>
        <v>658.32999999999993</v>
      </c>
      <c r="L5332" s="1" t="str">
        <f>TEXT(Sales[[#This Row],[Date and Time]],"dddd")</f>
        <v>Friday</v>
      </c>
      <c r="M5332" s="1" t="str">
        <f>TEXT(Sales[[#This Row],[Date and Time]],"mm")</f>
        <v>02</v>
      </c>
      <c r="N5332" s="10" t="str">
        <f>TEXT(Sales[[#This Row],[Date and Time]],"mmmm")</f>
        <v>February</v>
      </c>
    </row>
    <row r="5333" spans="1:14" x14ac:dyDescent="0.3">
      <c r="A5333" s="1" t="s">
        <v>8801</v>
      </c>
      <c r="B5333" s="2">
        <v>45409.287175925929</v>
      </c>
      <c r="C5333" s="1" t="s">
        <v>3444</v>
      </c>
      <c r="D5333" s="1" t="s">
        <v>1959</v>
      </c>
      <c r="E5333" s="1" t="s">
        <v>3464</v>
      </c>
      <c r="F5333" s="1" t="s">
        <v>3472</v>
      </c>
      <c r="G5333" s="1">
        <v>1654.36</v>
      </c>
      <c r="H5333" s="1">
        <v>7</v>
      </c>
      <c r="I5333" s="1">
        <f>Sales[[#This Row],[Selling Price]]*H5333</f>
        <v>11580.519999999999</v>
      </c>
      <c r="J5333" s="1">
        <f>VLOOKUP(Sales[[#This Row],[Product ID]],Products[],4,0)</f>
        <v>148.63</v>
      </c>
      <c r="K5333" s="1">
        <f>Sales[[#This Row],[Total Sales]]-Sales[[#This Row],[Cost price]]</f>
        <v>11431.89</v>
      </c>
      <c r="L5333" s="1" t="str">
        <f>TEXT(Sales[[#This Row],[Date and Time]],"dddd")</f>
        <v>Saturday</v>
      </c>
      <c r="M5333" s="1" t="str">
        <f>TEXT(Sales[[#This Row],[Date and Time]],"mm")</f>
        <v>04</v>
      </c>
      <c r="N5333" s="10" t="str">
        <f>TEXT(Sales[[#This Row],[Date and Time]],"mmmm")</f>
        <v>April</v>
      </c>
    </row>
    <row r="5334" spans="1:14" x14ac:dyDescent="0.3">
      <c r="A5334" s="1" t="s">
        <v>8802</v>
      </c>
      <c r="B5334" s="2">
        <v>45375.935636574075</v>
      </c>
      <c r="C5334" s="1" t="s">
        <v>3400</v>
      </c>
      <c r="D5334" s="1" t="s">
        <v>2580</v>
      </c>
      <c r="E5334" s="1" t="s">
        <v>3471</v>
      </c>
      <c r="F5334" s="1" t="s">
        <v>3462</v>
      </c>
      <c r="G5334" s="1">
        <v>264.51</v>
      </c>
      <c r="H5334" s="1">
        <v>2</v>
      </c>
      <c r="I5334" s="1">
        <f>Sales[[#This Row],[Selling Price]]*H5334</f>
        <v>529.02</v>
      </c>
      <c r="J5334" s="1">
        <f>VLOOKUP(Sales[[#This Row],[Product ID]],Products[],4,0)</f>
        <v>257.93</v>
      </c>
      <c r="K5334" s="1">
        <f>Sales[[#This Row],[Total Sales]]-Sales[[#This Row],[Cost price]]</f>
        <v>271.08999999999997</v>
      </c>
      <c r="L5334" s="1" t="str">
        <f>TEXT(Sales[[#This Row],[Date and Time]],"dddd")</f>
        <v>Sunday</v>
      </c>
      <c r="M5334" s="1" t="str">
        <f>TEXT(Sales[[#This Row],[Date and Time]],"mm")</f>
        <v>03</v>
      </c>
      <c r="N5334" s="10" t="str">
        <f>TEXT(Sales[[#This Row],[Date and Time]],"mmmm")</f>
        <v>March</v>
      </c>
    </row>
    <row r="5335" spans="1:14" x14ac:dyDescent="0.3">
      <c r="A5335" s="1" t="s">
        <v>8803</v>
      </c>
      <c r="B5335" s="2">
        <v>45584.249131944445</v>
      </c>
      <c r="C5335" s="1" t="s">
        <v>3418</v>
      </c>
      <c r="D5335" s="1" t="s">
        <v>222</v>
      </c>
      <c r="E5335" s="1" t="s">
        <v>3479</v>
      </c>
      <c r="F5335" s="1" t="s">
        <v>3472</v>
      </c>
      <c r="G5335" s="1">
        <v>1272.18</v>
      </c>
      <c r="H5335" s="1">
        <v>6</v>
      </c>
      <c r="I5335" s="1">
        <f>Sales[[#This Row],[Selling Price]]*H5335</f>
        <v>7633.08</v>
      </c>
      <c r="J5335" s="1">
        <f>VLOOKUP(Sales[[#This Row],[Product ID]],Products[],4,0)</f>
        <v>563.57000000000005</v>
      </c>
      <c r="K5335" s="1">
        <f>Sales[[#This Row],[Total Sales]]-Sales[[#This Row],[Cost price]]</f>
        <v>7069.51</v>
      </c>
      <c r="L5335" s="1" t="str">
        <f>TEXT(Sales[[#This Row],[Date and Time]],"dddd")</f>
        <v>Saturday</v>
      </c>
      <c r="M5335" s="1" t="str">
        <f>TEXT(Sales[[#This Row],[Date and Time]],"mm")</f>
        <v>10</v>
      </c>
      <c r="N5335" s="10" t="str">
        <f>TEXT(Sales[[#This Row],[Date and Time]],"mmmm")</f>
        <v>October</v>
      </c>
    </row>
    <row r="5336" spans="1:14" x14ac:dyDescent="0.3">
      <c r="A5336" s="1" t="s">
        <v>8804</v>
      </c>
      <c r="B5336" s="2">
        <v>45412.042708333334</v>
      </c>
      <c r="C5336" s="1" t="s">
        <v>3396</v>
      </c>
      <c r="D5336" s="1" t="s">
        <v>2307</v>
      </c>
      <c r="E5336" s="1" t="s">
        <v>3461</v>
      </c>
      <c r="F5336" s="1" t="s">
        <v>3467</v>
      </c>
      <c r="G5336" s="1">
        <v>582.85</v>
      </c>
      <c r="H5336" s="1">
        <v>4</v>
      </c>
      <c r="I5336" s="1">
        <f>Sales[[#This Row],[Selling Price]]*H5336</f>
        <v>2331.4</v>
      </c>
      <c r="J5336" s="1">
        <f>VLOOKUP(Sales[[#This Row],[Product ID]],Products[],4,0)</f>
        <v>570.6</v>
      </c>
      <c r="K5336" s="1">
        <f>Sales[[#This Row],[Total Sales]]-Sales[[#This Row],[Cost price]]</f>
        <v>1760.8000000000002</v>
      </c>
      <c r="L5336" s="1" t="str">
        <f>TEXT(Sales[[#This Row],[Date and Time]],"dddd")</f>
        <v>Tuesday</v>
      </c>
      <c r="M5336" s="1" t="str">
        <f>TEXT(Sales[[#This Row],[Date and Time]],"mm")</f>
        <v>04</v>
      </c>
      <c r="N5336" s="10" t="str">
        <f>TEXT(Sales[[#This Row],[Date and Time]],"mmmm")</f>
        <v>April</v>
      </c>
    </row>
    <row r="5337" spans="1:14" x14ac:dyDescent="0.3">
      <c r="A5337" s="1" t="s">
        <v>8805</v>
      </c>
      <c r="B5337" s="2">
        <v>45499.319814814815</v>
      </c>
      <c r="C5337" s="1" t="s">
        <v>3382</v>
      </c>
      <c r="D5337" s="1" t="s">
        <v>2753</v>
      </c>
      <c r="E5337" s="1" t="s">
        <v>3461</v>
      </c>
      <c r="F5337" s="1" t="s">
        <v>3472</v>
      </c>
      <c r="G5337" s="1">
        <v>1982.34</v>
      </c>
      <c r="H5337" s="1">
        <v>5</v>
      </c>
      <c r="I5337" s="1">
        <f>Sales[[#This Row],[Selling Price]]*H5337</f>
        <v>9911.6999999999989</v>
      </c>
      <c r="J5337" s="1">
        <f>VLOOKUP(Sales[[#This Row],[Product ID]],Products[],4,0)</f>
        <v>67.97</v>
      </c>
      <c r="K5337" s="1">
        <f>Sales[[#This Row],[Total Sales]]-Sales[[#This Row],[Cost price]]</f>
        <v>9843.73</v>
      </c>
      <c r="L5337" s="1" t="str">
        <f>TEXT(Sales[[#This Row],[Date and Time]],"dddd")</f>
        <v>Friday</v>
      </c>
      <c r="M5337" s="1" t="str">
        <f>TEXT(Sales[[#This Row],[Date and Time]],"mm")</f>
        <v>07</v>
      </c>
      <c r="N5337" s="10" t="str">
        <f>TEXT(Sales[[#This Row],[Date and Time]],"mmmm")</f>
        <v>July</v>
      </c>
    </row>
    <row r="5338" spans="1:14" x14ac:dyDescent="0.3">
      <c r="A5338" s="1" t="s">
        <v>8806</v>
      </c>
      <c r="B5338" s="2">
        <v>45490.622384259259</v>
      </c>
      <c r="C5338" s="1" t="s">
        <v>3409</v>
      </c>
      <c r="D5338" s="1" t="s">
        <v>1866</v>
      </c>
      <c r="E5338" s="1" t="s">
        <v>3471</v>
      </c>
      <c r="F5338" s="1" t="s">
        <v>3462</v>
      </c>
      <c r="G5338" s="1">
        <v>781.11</v>
      </c>
      <c r="H5338" s="1">
        <v>4</v>
      </c>
      <c r="I5338" s="1">
        <f>Sales[[#This Row],[Selling Price]]*H5338</f>
        <v>3124.44</v>
      </c>
      <c r="J5338" s="1">
        <f>VLOOKUP(Sales[[#This Row],[Product ID]],Products[],4,0)</f>
        <v>660.16</v>
      </c>
      <c r="K5338" s="1">
        <f>Sales[[#This Row],[Total Sales]]-Sales[[#This Row],[Cost price]]</f>
        <v>2464.2800000000002</v>
      </c>
      <c r="L5338" s="1" t="str">
        <f>TEXT(Sales[[#This Row],[Date and Time]],"dddd")</f>
        <v>Wednesday</v>
      </c>
      <c r="M5338" s="1" t="str">
        <f>TEXT(Sales[[#This Row],[Date and Time]],"mm")</f>
        <v>07</v>
      </c>
      <c r="N5338" s="10" t="str">
        <f>TEXT(Sales[[#This Row],[Date and Time]],"mmmm")</f>
        <v>July</v>
      </c>
    </row>
    <row r="5339" spans="1:14" x14ac:dyDescent="0.3">
      <c r="A5339" s="1" t="s">
        <v>8807</v>
      </c>
      <c r="B5339" s="2">
        <v>45355.076747685183</v>
      </c>
      <c r="C5339" s="1" t="s">
        <v>3333</v>
      </c>
      <c r="D5339" s="1" t="s">
        <v>1656</v>
      </c>
      <c r="E5339" s="1" t="s">
        <v>3464</v>
      </c>
      <c r="F5339" s="1" t="s">
        <v>3467</v>
      </c>
      <c r="G5339" s="1">
        <v>1720.84</v>
      </c>
      <c r="H5339" s="1">
        <v>10</v>
      </c>
      <c r="I5339" s="1">
        <f>Sales[[#This Row],[Selling Price]]*H5339</f>
        <v>17208.399999999998</v>
      </c>
      <c r="J5339" s="1">
        <f>VLOOKUP(Sales[[#This Row],[Product ID]],Products[],4,0)</f>
        <v>783.02</v>
      </c>
      <c r="K5339" s="1">
        <f>Sales[[#This Row],[Total Sales]]-Sales[[#This Row],[Cost price]]</f>
        <v>16425.379999999997</v>
      </c>
      <c r="L5339" s="1" t="str">
        <f>TEXT(Sales[[#This Row],[Date and Time]],"dddd")</f>
        <v>Monday</v>
      </c>
      <c r="M5339" s="1" t="str">
        <f>TEXT(Sales[[#This Row],[Date and Time]],"mm")</f>
        <v>03</v>
      </c>
      <c r="N5339" s="10" t="str">
        <f>TEXT(Sales[[#This Row],[Date and Time]],"mmmm")</f>
        <v>March</v>
      </c>
    </row>
    <row r="5340" spans="1:14" x14ac:dyDescent="0.3">
      <c r="A5340" s="1" t="s">
        <v>8808</v>
      </c>
      <c r="B5340" s="2">
        <v>45382.751481481479</v>
      </c>
      <c r="C5340" s="1" t="s">
        <v>3423</v>
      </c>
      <c r="D5340" s="1" t="s">
        <v>1649</v>
      </c>
      <c r="E5340" s="1" t="s">
        <v>3461</v>
      </c>
      <c r="F5340" s="1" t="s">
        <v>3467</v>
      </c>
      <c r="G5340" s="1">
        <v>1063.76</v>
      </c>
      <c r="H5340" s="1">
        <v>10</v>
      </c>
      <c r="I5340" s="1">
        <f>Sales[[#This Row],[Selling Price]]*H5340</f>
        <v>10637.6</v>
      </c>
      <c r="J5340" s="1">
        <f>VLOOKUP(Sales[[#This Row],[Product ID]],Products[],4,0)</f>
        <v>388.3</v>
      </c>
      <c r="K5340" s="1">
        <f>Sales[[#This Row],[Total Sales]]-Sales[[#This Row],[Cost price]]</f>
        <v>10249.300000000001</v>
      </c>
      <c r="L5340" s="1" t="str">
        <f>TEXT(Sales[[#This Row],[Date and Time]],"dddd")</f>
        <v>Sunday</v>
      </c>
      <c r="M5340" s="1" t="str">
        <f>TEXT(Sales[[#This Row],[Date and Time]],"mm")</f>
        <v>03</v>
      </c>
      <c r="N5340" s="10" t="str">
        <f>TEXT(Sales[[#This Row],[Date and Time]],"mmmm")</f>
        <v>March</v>
      </c>
    </row>
    <row r="5341" spans="1:14" x14ac:dyDescent="0.3">
      <c r="A5341" s="1" t="s">
        <v>8809</v>
      </c>
      <c r="B5341" s="2">
        <v>45575.396493055552</v>
      </c>
      <c r="C5341" s="1" t="s">
        <v>3246</v>
      </c>
      <c r="D5341" s="1" t="s">
        <v>2910</v>
      </c>
      <c r="E5341" s="1" t="s">
        <v>3471</v>
      </c>
      <c r="F5341" s="1" t="s">
        <v>3469</v>
      </c>
      <c r="G5341" s="1">
        <v>674.95</v>
      </c>
      <c r="H5341" s="1">
        <v>5</v>
      </c>
      <c r="I5341" s="1">
        <f>Sales[[#This Row],[Selling Price]]*H5341</f>
        <v>3374.75</v>
      </c>
      <c r="J5341" s="1">
        <f>VLOOKUP(Sales[[#This Row],[Product ID]],Products[],4,0)</f>
        <v>623.39</v>
      </c>
      <c r="K5341" s="1">
        <f>Sales[[#This Row],[Total Sales]]-Sales[[#This Row],[Cost price]]</f>
        <v>2751.36</v>
      </c>
      <c r="L5341" s="1" t="str">
        <f>TEXT(Sales[[#This Row],[Date and Time]],"dddd")</f>
        <v>Thursday</v>
      </c>
      <c r="M5341" s="1" t="str">
        <f>TEXT(Sales[[#This Row],[Date and Time]],"mm")</f>
        <v>10</v>
      </c>
      <c r="N5341" s="10" t="str">
        <f>TEXT(Sales[[#This Row],[Date and Time]],"mmmm")</f>
        <v>October</v>
      </c>
    </row>
    <row r="5342" spans="1:14" x14ac:dyDescent="0.3">
      <c r="A5342" s="1" t="s">
        <v>8810</v>
      </c>
      <c r="B5342" s="2">
        <v>45430.527939814812</v>
      </c>
      <c r="C5342" s="1" t="s">
        <v>3298</v>
      </c>
      <c r="D5342" s="1" t="s">
        <v>1389</v>
      </c>
      <c r="E5342" s="1" t="s">
        <v>3464</v>
      </c>
      <c r="F5342" s="1" t="s">
        <v>3472</v>
      </c>
      <c r="G5342" s="1">
        <v>610.42999999999995</v>
      </c>
      <c r="H5342" s="1">
        <v>9</v>
      </c>
      <c r="I5342" s="1">
        <f>Sales[[#This Row],[Selling Price]]*H5342</f>
        <v>5493.87</v>
      </c>
      <c r="J5342" s="1">
        <f>VLOOKUP(Sales[[#This Row],[Product ID]],Products[],4,0)</f>
        <v>965.14</v>
      </c>
      <c r="K5342" s="1">
        <f>Sales[[#This Row],[Total Sales]]-Sales[[#This Row],[Cost price]]</f>
        <v>4528.7299999999996</v>
      </c>
      <c r="L5342" s="1" t="str">
        <f>TEXT(Sales[[#This Row],[Date and Time]],"dddd")</f>
        <v>Saturday</v>
      </c>
      <c r="M5342" s="1" t="str">
        <f>TEXT(Sales[[#This Row],[Date and Time]],"mm")</f>
        <v>05</v>
      </c>
      <c r="N5342" s="10" t="str">
        <f>TEXT(Sales[[#This Row],[Date and Time]],"mmmm")</f>
        <v>May</v>
      </c>
    </row>
    <row r="5343" spans="1:14" x14ac:dyDescent="0.3">
      <c r="A5343" s="1" t="s">
        <v>8811</v>
      </c>
      <c r="B5343" s="2">
        <v>45609.179525462961</v>
      </c>
      <c r="C5343" s="1" t="s">
        <v>3431</v>
      </c>
      <c r="D5343" s="1" t="s">
        <v>2108</v>
      </c>
      <c r="E5343" s="1" t="s">
        <v>3479</v>
      </c>
      <c r="F5343" s="1" t="s">
        <v>3467</v>
      </c>
      <c r="G5343" s="1">
        <v>168.31</v>
      </c>
      <c r="H5343" s="1">
        <v>10</v>
      </c>
      <c r="I5343" s="1">
        <f>Sales[[#This Row],[Selling Price]]*H5343</f>
        <v>1683.1</v>
      </c>
      <c r="J5343" s="1">
        <f>VLOOKUP(Sales[[#This Row],[Product ID]],Products[],4,0)</f>
        <v>750.55</v>
      </c>
      <c r="K5343" s="1">
        <f>Sales[[#This Row],[Total Sales]]-Sales[[#This Row],[Cost price]]</f>
        <v>932.55</v>
      </c>
      <c r="L5343" s="1" t="str">
        <f>TEXT(Sales[[#This Row],[Date and Time]],"dddd")</f>
        <v>Wednesday</v>
      </c>
      <c r="M5343" s="1" t="str">
        <f>TEXT(Sales[[#This Row],[Date and Time]],"mm")</f>
        <v>11</v>
      </c>
      <c r="N5343" s="10" t="str">
        <f>TEXT(Sales[[#This Row],[Date and Time]],"mmmm")</f>
        <v>November</v>
      </c>
    </row>
    <row r="5344" spans="1:14" x14ac:dyDescent="0.3">
      <c r="A5344" s="1" t="s">
        <v>8812</v>
      </c>
      <c r="B5344" s="2">
        <v>45331.968414351853</v>
      </c>
      <c r="C5344" s="1" t="s">
        <v>3261</v>
      </c>
      <c r="D5344" s="1" t="s">
        <v>1399</v>
      </c>
      <c r="E5344" s="1" t="s">
        <v>3461</v>
      </c>
      <c r="F5344" s="1" t="s">
        <v>3467</v>
      </c>
      <c r="G5344" s="1">
        <v>1978.4</v>
      </c>
      <c r="H5344" s="1">
        <v>8</v>
      </c>
      <c r="I5344" s="1">
        <f>Sales[[#This Row],[Selling Price]]*H5344</f>
        <v>15827.2</v>
      </c>
      <c r="J5344" s="1">
        <f>VLOOKUP(Sales[[#This Row],[Product ID]],Products[],4,0)</f>
        <v>950.81</v>
      </c>
      <c r="K5344" s="1">
        <f>Sales[[#This Row],[Total Sales]]-Sales[[#This Row],[Cost price]]</f>
        <v>14876.390000000001</v>
      </c>
      <c r="L5344" s="1" t="str">
        <f>TEXT(Sales[[#This Row],[Date and Time]],"dddd")</f>
        <v>Friday</v>
      </c>
      <c r="M5344" s="1" t="str">
        <f>TEXT(Sales[[#This Row],[Date and Time]],"mm")</f>
        <v>02</v>
      </c>
      <c r="N5344" s="10" t="str">
        <f>TEXT(Sales[[#This Row],[Date and Time]],"mmmm")</f>
        <v>February</v>
      </c>
    </row>
    <row r="5345" spans="1:14" x14ac:dyDescent="0.3">
      <c r="A5345" s="1" t="s">
        <v>8813</v>
      </c>
      <c r="B5345" s="2">
        <v>45512.934270833335</v>
      </c>
      <c r="C5345" s="1" t="s">
        <v>3386</v>
      </c>
      <c r="D5345" s="1" t="s">
        <v>2568</v>
      </c>
      <c r="E5345" s="1" t="s">
        <v>3479</v>
      </c>
      <c r="F5345" s="1" t="s">
        <v>3469</v>
      </c>
      <c r="G5345" s="1">
        <v>1748.19</v>
      </c>
      <c r="H5345" s="1">
        <v>8</v>
      </c>
      <c r="I5345" s="1">
        <f>Sales[[#This Row],[Selling Price]]*H5345</f>
        <v>13985.52</v>
      </c>
      <c r="J5345" s="1">
        <f>VLOOKUP(Sales[[#This Row],[Product ID]],Products[],4,0)</f>
        <v>751.27</v>
      </c>
      <c r="K5345" s="1">
        <f>Sales[[#This Row],[Total Sales]]-Sales[[#This Row],[Cost price]]</f>
        <v>13234.25</v>
      </c>
      <c r="L5345" s="1" t="str">
        <f>TEXT(Sales[[#This Row],[Date and Time]],"dddd")</f>
        <v>Thursday</v>
      </c>
      <c r="M5345" s="1" t="str">
        <f>TEXT(Sales[[#This Row],[Date and Time]],"mm")</f>
        <v>08</v>
      </c>
      <c r="N5345" s="10" t="str">
        <f>TEXT(Sales[[#This Row],[Date and Time]],"mmmm")</f>
        <v>August</v>
      </c>
    </row>
    <row r="5346" spans="1:14" x14ac:dyDescent="0.3">
      <c r="A5346" s="1" t="s">
        <v>8814</v>
      </c>
      <c r="B5346" s="2">
        <v>45330.232395833336</v>
      </c>
      <c r="C5346" s="1" t="s">
        <v>3330</v>
      </c>
      <c r="D5346" s="1" t="s">
        <v>769</v>
      </c>
      <c r="E5346" s="1" t="s">
        <v>3466</v>
      </c>
      <c r="F5346" s="1" t="s">
        <v>3469</v>
      </c>
      <c r="G5346" s="1">
        <v>1954.76</v>
      </c>
      <c r="H5346" s="1">
        <v>10</v>
      </c>
      <c r="I5346" s="1">
        <f>Sales[[#This Row],[Selling Price]]*H5346</f>
        <v>19547.599999999999</v>
      </c>
      <c r="J5346" s="1">
        <f>VLOOKUP(Sales[[#This Row],[Product ID]],Products[],4,0)</f>
        <v>368.23</v>
      </c>
      <c r="K5346" s="1">
        <f>Sales[[#This Row],[Total Sales]]-Sales[[#This Row],[Cost price]]</f>
        <v>19179.37</v>
      </c>
      <c r="L5346" s="1" t="str">
        <f>TEXT(Sales[[#This Row],[Date and Time]],"dddd")</f>
        <v>Thursday</v>
      </c>
      <c r="M5346" s="1" t="str">
        <f>TEXT(Sales[[#This Row],[Date and Time]],"mm")</f>
        <v>02</v>
      </c>
      <c r="N5346" s="10" t="str">
        <f>TEXT(Sales[[#This Row],[Date and Time]],"mmmm")</f>
        <v>February</v>
      </c>
    </row>
    <row r="5347" spans="1:14" x14ac:dyDescent="0.3">
      <c r="A5347" s="1" t="s">
        <v>8815</v>
      </c>
      <c r="B5347" s="2">
        <v>45481.575856481482</v>
      </c>
      <c r="C5347" s="1" t="s">
        <v>3381</v>
      </c>
      <c r="D5347" s="1" t="s">
        <v>2783</v>
      </c>
      <c r="E5347" s="1" t="s">
        <v>3479</v>
      </c>
      <c r="F5347" s="1" t="s">
        <v>3469</v>
      </c>
      <c r="G5347" s="1">
        <v>1243.72</v>
      </c>
      <c r="H5347" s="1">
        <v>10</v>
      </c>
      <c r="I5347" s="1">
        <f>Sales[[#This Row],[Selling Price]]*H5347</f>
        <v>12437.2</v>
      </c>
      <c r="J5347" s="1">
        <f>VLOOKUP(Sales[[#This Row],[Product ID]],Products[],4,0)</f>
        <v>505.04</v>
      </c>
      <c r="K5347" s="1">
        <f>Sales[[#This Row],[Total Sales]]-Sales[[#This Row],[Cost price]]</f>
        <v>11932.16</v>
      </c>
      <c r="L5347" s="1" t="str">
        <f>TEXT(Sales[[#This Row],[Date and Time]],"dddd")</f>
        <v>Monday</v>
      </c>
      <c r="M5347" s="1" t="str">
        <f>TEXT(Sales[[#This Row],[Date and Time]],"mm")</f>
        <v>07</v>
      </c>
      <c r="N5347" s="10" t="str">
        <f>TEXT(Sales[[#This Row],[Date and Time]],"mmmm")</f>
        <v>July</v>
      </c>
    </row>
    <row r="5348" spans="1:14" x14ac:dyDescent="0.3">
      <c r="A5348" s="1" t="s">
        <v>8816</v>
      </c>
      <c r="B5348" s="2">
        <v>45485.533587962964</v>
      </c>
      <c r="C5348" s="1" t="s">
        <v>3345</v>
      </c>
      <c r="D5348" s="1" t="s">
        <v>935</v>
      </c>
      <c r="E5348" s="1" t="s">
        <v>3466</v>
      </c>
      <c r="F5348" s="1" t="s">
        <v>3476</v>
      </c>
      <c r="G5348" s="1">
        <v>281.32</v>
      </c>
      <c r="H5348" s="1">
        <v>10</v>
      </c>
      <c r="I5348" s="1">
        <f>Sales[[#This Row],[Selling Price]]*H5348</f>
        <v>2813.2</v>
      </c>
      <c r="J5348" s="1">
        <f>VLOOKUP(Sales[[#This Row],[Product ID]],Products[],4,0)</f>
        <v>762.47</v>
      </c>
      <c r="K5348" s="1">
        <f>Sales[[#This Row],[Total Sales]]-Sales[[#This Row],[Cost price]]</f>
        <v>2050.7299999999996</v>
      </c>
      <c r="L5348" s="1" t="str">
        <f>TEXT(Sales[[#This Row],[Date and Time]],"dddd")</f>
        <v>Friday</v>
      </c>
      <c r="M5348" s="1" t="str">
        <f>TEXT(Sales[[#This Row],[Date and Time]],"mm")</f>
        <v>07</v>
      </c>
      <c r="N5348" s="10" t="str">
        <f>TEXT(Sales[[#This Row],[Date and Time]],"mmmm")</f>
        <v>July</v>
      </c>
    </row>
    <row r="5349" spans="1:14" x14ac:dyDescent="0.3">
      <c r="A5349" s="1" t="s">
        <v>8817</v>
      </c>
      <c r="B5349" s="2">
        <v>45489.192893518521</v>
      </c>
      <c r="C5349" s="1" t="s">
        <v>3231</v>
      </c>
      <c r="D5349" s="1" t="s">
        <v>1738</v>
      </c>
      <c r="E5349" s="1" t="s">
        <v>3466</v>
      </c>
      <c r="F5349" s="1" t="s">
        <v>3476</v>
      </c>
      <c r="G5349" s="1">
        <v>1499.6</v>
      </c>
      <c r="H5349" s="1">
        <v>7</v>
      </c>
      <c r="I5349" s="1">
        <f>Sales[[#This Row],[Selling Price]]*H5349</f>
        <v>10497.199999999999</v>
      </c>
      <c r="J5349" s="1">
        <f>VLOOKUP(Sales[[#This Row],[Product ID]],Products[],4,0)</f>
        <v>157.37</v>
      </c>
      <c r="K5349" s="1">
        <f>Sales[[#This Row],[Total Sales]]-Sales[[#This Row],[Cost price]]</f>
        <v>10339.829999999998</v>
      </c>
      <c r="L5349" s="1" t="str">
        <f>TEXT(Sales[[#This Row],[Date and Time]],"dddd")</f>
        <v>Tuesday</v>
      </c>
      <c r="M5349" s="1" t="str">
        <f>TEXT(Sales[[#This Row],[Date and Time]],"mm")</f>
        <v>07</v>
      </c>
      <c r="N5349" s="10" t="str">
        <f>TEXT(Sales[[#This Row],[Date and Time]],"mmmm")</f>
        <v>July</v>
      </c>
    </row>
    <row r="5350" spans="1:14" x14ac:dyDescent="0.3">
      <c r="A5350" s="1" t="s">
        <v>8818</v>
      </c>
      <c r="B5350" s="2">
        <v>45315.379525462966</v>
      </c>
      <c r="C5350" s="1" t="s">
        <v>3421</v>
      </c>
      <c r="D5350" s="1" t="s">
        <v>1345</v>
      </c>
      <c r="E5350" s="1" t="s">
        <v>3461</v>
      </c>
      <c r="F5350" s="1" t="s">
        <v>3467</v>
      </c>
      <c r="G5350" s="1">
        <v>1918.28</v>
      </c>
      <c r="H5350" s="1">
        <v>6</v>
      </c>
      <c r="I5350" s="1">
        <f>Sales[[#This Row],[Selling Price]]*H5350</f>
        <v>11509.68</v>
      </c>
      <c r="J5350" s="1">
        <f>VLOOKUP(Sales[[#This Row],[Product ID]],Products[],4,0)</f>
        <v>407.18</v>
      </c>
      <c r="K5350" s="1">
        <f>Sales[[#This Row],[Total Sales]]-Sales[[#This Row],[Cost price]]</f>
        <v>11102.5</v>
      </c>
      <c r="L5350" s="1" t="str">
        <f>TEXT(Sales[[#This Row],[Date and Time]],"dddd")</f>
        <v>Wednesday</v>
      </c>
      <c r="M5350" s="1" t="str">
        <f>TEXT(Sales[[#This Row],[Date and Time]],"mm")</f>
        <v>01</v>
      </c>
      <c r="N5350" s="10" t="str">
        <f>TEXT(Sales[[#This Row],[Date and Time]],"mmmm")</f>
        <v>January</v>
      </c>
    </row>
    <row r="5351" spans="1:14" x14ac:dyDescent="0.3">
      <c r="A5351" s="1" t="s">
        <v>8819</v>
      </c>
      <c r="B5351" s="2">
        <v>45612.763981481483</v>
      </c>
      <c r="C5351" s="1" t="s">
        <v>3226</v>
      </c>
      <c r="D5351" s="1" t="s">
        <v>2727</v>
      </c>
      <c r="E5351" s="1" t="s">
        <v>3461</v>
      </c>
      <c r="F5351" s="1" t="s">
        <v>3467</v>
      </c>
      <c r="G5351" s="1">
        <v>1744.86</v>
      </c>
      <c r="H5351" s="1">
        <v>7</v>
      </c>
      <c r="I5351" s="1">
        <f>Sales[[#This Row],[Selling Price]]*H5351</f>
        <v>12214.019999999999</v>
      </c>
      <c r="J5351" s="1">
        <f>VLOOKUP(Sales[[#This Row],[Product ID]],Products[],4,0)</f>
        <v>809.47</v>
      </c>
      <c r="K5351" s="1">
        <f>Sales[[#This Row],[Total Sales]]-Sales[[#This Row],[Cost price]]</f>
        <v>11404.55</v>
      </c>
      <c r="L5351" s="1" t="str">
        <f>TEXT(Sales[[#This Row],[Date and Time]],"dddd")</f>
        <v>Saturday</v>
      </c>
      <c r="M5351" s="1" t="str">
        <f>TEXT(Sales[[#This Row],[Date and Time]],"mm")</f>
        <v>11</v>
      </c>
      <c r="N5351" s="10" t="str">
        <f>TEXT(Sales[[#This Row],[Date and Time]],"mmmm")</f>
        <v>November</v>
      </c>
    </row>
    <row r="5352" spans="1:14" x14ac:dyDescent="0.3">
      <c r="A5352" s="1" t="s">
        <v>8820</v>
      </c>
      <c r="B5352" s="2">
        <v>45307.985138888886</v>
      </c>
      <c r="C5352" s="1" t="s">
        <v>3421</v>
      </c>
      <c r="D5352" s="1" t="s">
        <v>2526</v>
      </c>
      <c r="E5352" s="1" t="s">
        <v>3471</v>
      </c>
      <c r="F5352" s="1" t="s">
        <v>3469</v>
      </c>
      <c r="G5352" s="1">
        <v>730.21</v>
      </c>
      <c r="H5352" s="1">
        <v>4</v>
      </c>
      <c r="I5352" s="1">
        <f>Sales[[#This Row],[Selling Price]]*H5352</f>
        <v>2920.84</v>
      </c>
      <c r="J5352" s="1">
        <f>VLOOKUP(Sales[[#This Row],[Product ID]],Products[],4,0)</f>
        <v>407.18</v>
      </c>
      <c r="K5352" s="1">
        <f>Sales[[#This Row],[Total Sales]]-Sales[[#This Row],[Cost price]]</f>
        <v>2513.6600000000003</v>
      </c>
      <c r="L5352" s="1" t="str">
        <f>TEXT(Sales[[#This Row],[Date and Time]],"dddd")</f>
        <v>Tuesday</v>
      </c>
      <c r="M5352" s="1" t="str">
        <f>TEXT(Sales[[#This Row],[Date and Time]],"mm")</f>
        <v>01</v>
      </c>
      <c r="N5352" s="10" t="str">
        <f>TEXT(Sales[[#This Row],[Date and Time]],"mmmm")</f>
        <v>January</v>
      </c>
    </row>
    <row r="5353" spans="1:14" x14ac:dyDescent="0.3">
      <c r="A5353" s="1" t="s">
        <v>8821</v>
      </c>
      <c r="B5353" s="2">
        <v>45481.90829861111</v>
      </c>
      <c r="C5353" s="1" t="s">
        <v>3452</v>
      </c>
      <c r="D5353" s="1" t="s">
        <v>2439</v>
      </c>
      <c r="E5353" s="1" t="s">
        <v>3464</v>
      </c>
      <c r="F5353" s="1" t="s">
        <v>3472</v>
      </c>
      <c r="G5353" s="1">
        <v>189.84</v>
      </c>
      <c r="H5353" s="1">
        <v>3</v>
      </c>
      <c r="I5353" s="1">
        <f>Sales[[#This Row],[Selling Price]]*H5353</f>
        <v>569.52</v>
      </c>
      <c r="J5353" s="1">
        <f>VLOOKUP(Sales[[#This Row],[Product ID]],Products[],4,0)</f>
        <v>907.07</v>
      </c>
      <c r="K5353" s="1">
        <f>Sales[[#This Row],[Total Sales]]-Sales[[#This Row],[Cost price]]</f>
        <v>-337.55000000000007</v>
      </c>
      <c r="L5353" s="1" t="str">
        <f>TEXT(Sales[[#This Row],[Date and Time]],"dddd")</f>
        <v>Monday</v>
      </c>
      <c r="M5353" s="1" t="str">
        <f>TEXT(Sales[[#This Row],[Date and Time]],"mm")</f>
        <v>07</v>
      </c>
      <c r="N5353" s="10" t="str">
        <f>TEXT(Sales[[#This Row],[Date and Time]],"mmmm")</f>
        <v>July</v>
      </c>
    </row>
    <row r="5354" spans="1:14" x14ac:dyDescent="0.3">
      <c r="A5354" s="1" t="s">
        <v>8822</v>
      </c>
      <c r="B5354" s="2">
        <v>45491.372233796297</v>
      </c>
      <c r="C5354" s="1" t="s">
        <v>3371</v>
      </c>
      <c r="D5354" s="1" t="s">
        <v>695</v>
      </c>
      <c r="E5354" s="1" t="s">
        <v>3466</v>
      </c>
      <c r="F5354" s="1" t="s">
        <v>3467</v>
      </c>
      <c r="G5354" s="1">
        <v>610.94000000000005</v>
      </c>
      <c r="H5354" s="1">
        <v>8</v>
      </c>
      <c r="I5354" s="1">
        <f>Sales[[#This Row],[Selling Price]]*H5354</f>
        <v>4887.5200000000004</v>
      </c>
      <c r="J5354" s="1">
        <f>VLOOKUP(Sales[[#This Row],[Product ID]],Products[],4,0)</f>
        <v>370.52</v>
      </c>
      <c r="K5354" s="1">
        <f>Sales[[#This Row],[Total Sales]]-Sales[[#This Row],[Cost price]]</f>
        <v>4517</v>
      </c>
      <c r="L5354" s="1" t="str">
        <f>TEXT(Sales[[#This Row],[Date and Time]],"dddd")</f>
        <v>Thursday</v>
      </c>
      <c r="M5354" s="1" t="str">
        <f>TEXT(Sales[[#This Row],[Date and Time]],"mm")</f>
        <v>07</v>
      </c>
      <c r="N5354" s="10" t="str">
        <f>TEXT(Sales[[#This Row],[Date and Time]],"mmmm")</f>
        <v>July</v>
      </c>
    </row>
    <row r="5355" spans="1:14" x14ac:dyDescent="0.3">
      <c r="A5355" s="1" t="s">
        <v>8823</v>
      </c>
      <c r="B5355" s="2">
        <v>45503.196875000001</v>
      </c>
      <c r="C5355" s="1" t="s">
        <v>3406</v>
      </c>
      <c r="D5355" s="1" t="s">
        <v>1241</v>
      </c>
      <c r="E5355" s="1" t="s">
        <v>3461</v>
      </c>
      <c r="F5355" s="1" t="s">
        <v>3467</v>
      </c>
      <c r="G5355" s="1">
        <v>1343.7</v>
      </c>
      <c r="H5355" s="1">
        <v>7</v>
      </c>
      <c r="I5355" s="1">
        <f>Sales[[#This Row],[Selling Price]]*H5355</f>
        <v>9405.9</v>
      </c>
      <c r="J5355" s="1">
        <f>VLOOKUP(Sales[[#This Row],[Product ID]],Products[],4,0)</f>
        <v>585.16999999999996</v>
      </c>
      <c r="K5355" s="1">
        <f>Sales[[#This Row],[Total Sales]]-Sales[[#This Row],[Cost price]]</f>
        <v>8820.73</v>
      </c>
      <c r="L5355" s="1" t="str">
        <f>TEXT(Sales[[#This Row],[Date and Time]],"dddd")</f>
        <v>Tuesday</v>
      </c>
      <c r="M5355" s="1" t="str">
        <f>TEXT(Sales[[#This Row],[Date and Time]],"mm")</f>
        <v>07</v>
      </c>
      <c r="N5355" s="10" t="str">
        <f>TEXT(Sales[[#This Row],[Date and Time]],"mmmm")</f>
        <v>July</v>
      </c>
    </row>
    <row r="5356" spans="1:14" x14ac:dyDescent="0.3">
      <c r="A5356" s="1" t="s">
        <v>8824</v>
      </c>
      <c r="B5356" s="2">
        <v>45421.762233796297</v>
      </c>
      <c r="C5356" s="1" t="s">
        <v>3439</v>
      </c>
      <c r="D5356" s="1" t="s">
        <v>562</v>
      </c>
      <c r="E5356" s="1" t="s">
        <v>3479</v>
      </c>
      <c r="F5356" s="1" t="s">
        <v>3472</v>
      </c>
      <c r="G5356" s="1">
        <v>1148.4000000000001</v>
      </c>
      <c r="H5356" s="1">
        <v>6</v>
      </c>
      <c r="I5356" s="1">
        <f>Sales[[#This Row],[Selling Price]]*H5356</f>
        <v>6890.4000000000005</v>
      </c>
      <c r="J5356" s="1">
        <f>VLOOKUP(Sales[[#This Row],[Product ID]],Products[],4,0)</f>
        <v>945.84</v>
      </c>
      <c r="K5356" s="1">
        <f>Sales[[#This Row],[Total Sales]]-Sales[[#This Row],[Cost price]]</f>
        <v>5944.56</v>
      </c>
      <c r="L5356" s="1" t="str">
        <f>TEXT(Sales[[#This Row],[Date and Time]],"dddd")</f>
        <v>Thursday</v>
      </c>
      <c r="M5356" s="1" t="str">
        <f>TEXT(Sales[[#This Row],[Date and Time]],"mm")</f>
        <v>05</v>
      </c>
      <c r="N5356" s="10" t="str">
        <f>TEXT(Sales[[#This Row],[Date and Time]],"mmmm")</f>
        <v>May</v>
      </c>
    </row>
    <row r="5357" spans="1:14" x14ac:dyDescent="0.3">
      <c r="A5357" s="1" t="s">
        <v>8825</v>
      </c>
      <c r="B5357" s="2">
        <v>45472.938136574077</v>
      </c>
      <c r="C5357" s="1" t="s">
        <v>3437</v>
      </c>
      <c r="D5357" s="1" t="s">
        <v>420</v>
      </c>
      <c r="E5357" s="1" t="s">
        <v>3461</v>
      </c>
      <c r="F5357" s="1" t="s">
        <v>3469</v>
      </c>
      <c r="G5357" s="1">
        <v>210.27</v>
      </c>
      <c r="H5357" s="1">
        <v>7</v>
      </c>
      <c r="I5357" s="1">
        <f>Sales[[#This Row],[Selling Price]]*H5357</f>
        <v>1471.89</v>
      </c>
      <c r="J5357" s="1">
        <f>VLOOKUP(Sales[[#This Row],[Product ID]],Products[],4,0)</f>
        <v>986.68</v>
      </c>
      <c r="K5357" s="1">
        <f>Sales[[#This Row],[Total Sales]]-Sales[[#This Row],[Cost price]]</f>
        <v>485.21000000000015</v>
      </c>
      <c r="L5357" s="1" t="str">
        <f>TEXT(Sales[[#This Row],[Date and Time]],"dddd")</f>
        <v>Saturday</v>
      </c>
      <c r="M5357" s="1" t="str">
        <f>TEXT(Sales[[#This Row],[Date and Time]],"mm")</f>
        <v>06</v>
      </c>
      <c r="N5357" s="10" t="str">
        <f>TEXT(Sales[[#This Row],[Date and Time]],"mmmm")</f>
        <v>June</v>
      </c>
    </row>
    <row r="5358" spans="1:14" x14ac:dyDescent="0.3">
      <c r="A5358" s="1" t="s">
        <v>8826</v>
      </c>
      <c r="B5358" s="2">
        <v>45461.133622685185</v>
      </c>
      <c r="C5358" s="1" t="s">
        <v>3423</v>
      </c>
      <c r="D5358" s="1" t="s">
        <v>2476</v>
      </c>
      <c r="E5358" s="1" t="s">
        <v>3466</v>
      </c>
      <c r="F5358" s="1" t="s">
        <v>3467</v>
      </c>
      <c r="G5358" s="1">
        <v>515.16</v>
      </c>
      <c r="H5358" s="1">
        <v>8</v>
      </c>
      <c r="I5358" s="1">
        <f>Sales[[#This Row],[Selling Price]]*H5358</f>
        <v>4121.28</v>
      </c>
      <c r="J5358" s="1">
        <f>VLOOKUP(Sales[[#This Row],[Product ID]],Products[],4,0)</f>
        <v>388.3</v>
      </c>
      <c r="K5358" s="1">
        <f>Sales[[#This Row],[Total Sales]]-Sales[[#This Row],[Cost price]]</f>
        <v>3732.9799999999996</v>
      </c>
      <c r="L5358" s="1" t="str">
        <f>TEXT(Sales[[#This Row],[Date and Time]],"dddd")</f>
        <v>Tuesday</v>
      </c>
      <c r="M5358" s="1" t="str">
        <f>TEXT(Sales[[#This Row],[Date and Time]],"mm")</f>
        <v>06</v>
      </c>
      <c r="N5358" s="10" t="str">
        <f>TEXT(Sales[[#This Row],[Date and Time]],"mmmm")</f>
        <v>June</v>
      </c>
    </row>
    <row r="5359" spans="1:14" x14ac:dyDescent="0.3">
      <c r="A5359" s="1" t="s">
        <v>8827</v>
      </c>
      <c r="B5359" s="2">
        <v>45478.307534722226</v>
      </c>
      <c r="C5359" s="1" t="s">
        <v>3452</v>
      </c>
      <c r="D5359" s="1" t="s">
        <v>2735</v>
      </c>
      <c r="E5359" s="1" t="s">
        <v>3471</v>
      </c>
      <c r="F5359" s="1" t="s">
        <v>3472</v>
      </c>
      <c r="G5359" s="1">
        <v>140.66999999999999</v>
      </c>
      <c r="H5359" s="1">
        <v>10</v>
      </c>
      <c r="I5359" s="1">
        <f>Sales[[#This Row],[Selling Price]]*H5359</f>
        <v>1406.6999999999998</v>
      </c>
      <c r="J5359" s="1">
        <f>VLOOKUP(Sales[[#This Row],[Product ID]],Products[],4,0)</f>
        <v>907.07</v>
      </c>
      <c r="K5359" s="1">
        <f>Sales[[#This Row],[Total Sales]]-Sales[[#This Row],[Cost price]]</f>
        <v>499.62999999999977</v>
      </c>
      <c r="L5359" s="1" t="str">
        <f>TEXT(Sales[[#This Row],[Date and Time]],"dddd")</f>
        <v>Friday</v>
      </c>
      <c r="M5359" s="1" t="str">
        <f>TEXT(Sales[[#This Row],[Date and Time]],"mm")</f>
        <v>07</v>
      </c>
      <c r="N5359" s="10" t="str">
        <f>TEXT(Sales[[#This Row],[Date and Time]],"mmmm")</f>
        <v>July</v>
      </c>
    </row>
    <row r="5360" spans="1:14" x14ac:dyDescent="0.3">
      <c r="A5360" s="1" t="s">
        <v>8828</v>
      </c>
      <c r="B5360" s="2">
        <v>45601.043124999997</v>
      </c>
      <c r="C5360" s="1" t="s">
        <v>3299</v>
      </c>
      <c r="D5360" s="1" t="s">
        <v>1281</v>
      </c>
      <c r="E5360" s="1" t="s">
        <v>3479</v>
      </c>
      <c r="F5360" s="1" t="s">
        <v>3476</v>
      </c>
      <c r="G5360" s="1">
        <v>1640.46</v>
      </c>
      <c r="H5360" s="1">
        <v>7</v>
      </c>
      <c r="I5360" s="1">
        <f>Sales[[#This Row],[Selling Price]]*H5360</f>
        <v>11483.220000000001</v>
      </c>
      <c r="J5360" s="1">
        <f>VLOOKUP(Sales[[#This Row],[Product ID]],Products[],4,0)</f>
        <v>401.98</v>
      </c>
      <c r="K5360" s="1">
        <f>Sales[[#This Row],[Total Sales]]-Sales[[#This Row],[Cost price]]</f>
        <v>11081.240000000002</v>
      </c>
      <c r="L5360" s="1" t="str">
        <f>TEXT(Sales[[#This Row],[Date and Time]],"dddd")</f>
        <v>Tuesday</v>
      </c>
      <c r="M5360" s="1" t="str">
        <f>TEXT(Sales[[#This Row],[Date and Time]],"mm")</f>
        <v>11</v>
      </c>
      <c r="N5360" s="10" t="str">
        <f>TEXT(Sales[[#This Row],[Date and Time]],"mmmm")</f>
        <v>November</v>
      </c>
    </row>
    <row r="5361" spans="1:14" x14ac:dyDescent="0.3">
      <c r="A5361" s="1" t="s">
        <v>8829</v>
      </c>
      <c r="B5361" s="2">
        <v>45532.704421296294</v>
      </c>
      <c r="C5361" s="1" t="s">
        <v>3304</v>
      </c>
      <c r="D5361" s="1" t="s">
        <v>737</v>
      </c>
      <c r="E5361" s="1" t="s">
        <v>3461</v>
      </c>
      <c r="F5361" s="1" t="s">
        <v>3467</v>
      </c>
      <c r="G5361" s="1">
        <v>272.18</v>
      </c>
      <c r="H5361" s="1">
        <v>6</v>
      </c>
      <c r="I5361" s="1">
        <f>Sales[[#This Row],[Selling Price]]*H5361</f>
        <v>1633.08</v>
      </c>
      <c r="J5361" s="1">
        <f>VLOOKUP(Sales[[#This Row],[Product ID]],Products[],4,0)</f>
        <v>17.89</v>
      </c>
      <c r="K5361" s="1">
        <f>Sales[[#This Row],[Total Sales]]-Sales[[#This Row],[Cost price]]</f>
        <v>1615.1899999999998</v>
      </c>
      <c r="L5361" s="1" t="str">
        <f>TEXT(Sales[[#This Row],[Date and Time]],"dddd")</f>
        <v>Wednesday</v>
      </c>
      <c r="M5361" s="1" t="str">
        <f>TEXT(Sales[[#This Row],[Date and Time]],"mm")</f>
        <v>08</v>
      </c>
      <c r="N5361" s="10" t="str">
        <f>TEXT(Sales[[#This Row],[Date and Time]],"mmmm")</f>
        <v>August</v>
      </c>
    </row>
    <row r="5362" spans="1:14" x14ac:dyDescent="0.3">
      <c r="A5362" s="1" t="s">
        <v>8830</v>
      </c>
      <c r="B5362" s="2">
        <v>45407.760567129626</v>
      </c>
      <c r="C5362" s="1" t="s">
        <v>3306</v>
      </c>
      <c r="D5362" s="1" t="s">
        <v>1819</v>
      </c>
      <c r="E5362" s="1" t="s">
        <v>3471</v>
      </c>
      <c r="F5362" s="1" t="s">
        <v>3476</v>
      </c>
      <c r="G5362" s="1">
        <v>1968.16</v>
      </c>
      <c r="H5362" s="1">
        <v>6</v>
      </c>
      <c r="I5362" s="1">
        <f>Sales[[#This Row],[Selling Price]]*H5362</f>
        <v>11808.960000000001</v>
      </c>
      <c r="J5362" s="1">
        <f>VLOOKUP(Sales[[#This Row],[Product ID]],Products[],4,0)</f>
        <v>914.29</v>
      </c>
      <c r="K5362" s="1">
        <f>Sales[[#This Row],[Total Sales]]-Sales[[#This Row],[Cost price]]</f>
        <v>10894.670000000002</v>
      </c>
      <c r="L5362" s="1" t="str">
        <f>TEXT(Sales[[#This Row],[Date and Time]],"dddd")</f>
        <v>Thursday</v>
      </c>
      <c r="M5362" s="1" t="str">
        <f>TEXT(Sales[[#This Row],[Date and Time]],"mm")</f>
        <v>04</v>
      </c>
      <c r="N5362" s="10" t="str">
        <f>TEXT(Sales[[#This Row],[Date and Time]],"mmmm")</f>
        <v>April</v>
      </c>
    </row>
    <row r="5363" spans="1:14" x14ac:dyDescent="0.3">
      <c r="A5363" s="1" t="s">
        <v>8831</v>
      </c>
      <c r="B5363" s="2">
        <v>45602.233113425929</v>
      </c>
      <c r="C5363" s="1" t="s">
        <v>3330</v>
      </c>
      <c r="D5363" s="1" t="s">
        <v>1722</v>
      </c>
      <c r="E5363" s="1" t="s">
        <v>3464</v>
      </c>
      <c r="F5363" s="1" t="s">
        <v>3472</v>
      </c>
      <c r="G5363" s="1">
        <v>1244.5899999999999</v>
      </c>
      <c r="H5363" s="1">
        <v>3</v>
      </c>
      <c r="I5363" s="1">
        <f>Sales[[#This Row],[Selling Price]]*H5363</f>
        <v>3733.7699999999995</v>
      </c>
      <c r="J5363" s="1">
        <f>VLOOKUP(Sales[[#This Row],[Product ID]],Products[],4,0)</f>
        <v>368.23</v>
      </c>
      <c r="K5363" s="1">
        <f>Sales[[#This Row],[Total Sales]]-Sales[[#This Row],[Cost price]]</f>
        <v>3365.5399999999995</v>
      </c>
      <c r="L5363" s="1" t="str">
        <f>TEXT(Sales[[#This Row],[Date and Time]],"dddd")</f>
        <v>Wednesday</v>
      </c>
      <c r="M5363" s="1" t="str">
        <f>TEXT(Sales[[#This Row],[Date and Time]],"mm")</f>
        <v>11</v>
      </c>
      <c r="N5363" s="10" t="str">
        <f>TEXT(Sales[[#This Row],[Date and Time]],"mmmm")</f>
        <v>November</v>
      </c>
    </row>
    <row r="5364" spans="1:14" x14ac:dyDescent="0.3">
      <c r="A5364" s="1" t="s">
        <v>8832</v>
      </c>
      <c r="B5364" s="2">
        <v>45516.406678240739</v>
      </c>
      <c r="C5364" s="1" t="s">
        <v>3274</v>
      </c>
      <c r="D5364" s="1" t="s">
        <v>977</v>
      </c>
      <c r="E5364" s="1" t="s">
        <v>3471</v>
      </c>
      <c r="F5364" s="1" t="s">
        <v>3472</v>
      </c>
      <c r="G5364" s="1">
        <v>1166.77</v>
      </c>
      <c r="H5364" s="1">
        <v>3</v>
      </c>
      <c r="I5364" s="1">
        <f>Sales[[#This Row],[Selling Price]]*H5364</f>
        <v>3500.31</v>
      </c>
      <c r="J5364" s="1">
        <f>VLOOKUP(Sales[[#This Row],[Product ID]],Products[],4,0)</f>
        <v>951.64</v>
      </c>
      <c r="K5364" s="1">
        <f>Sales[[#This Row],[Total Sales]]-Sales[[#This Row],[Cost price]]</f>
        <v>2548.67</v>
      </c>
      <c r="L5364" s="1" t="str">
        <f>TEXT(Sales[[#This Row],[Date and Time]],"dddd")</f>
        <v>Monday</v>
      </c>
      <c r="M5364" s="1" t="str">
        <f>TEXT(Sales[[#This Row],[Date and Time]],"mm")</f>
        <v>08</v>
      </c>
      <c r="N5364" s="10" t="str">
        <f>TEXT(Sales[[#This Row],[Date and Time]],"mmmm")</f>
        <v>August</v>
      </c>
    </row>
    <row r="5365" spans="1:14" x14ac:dyDescent="0.3">
      <c r="A5365" s="1" t="s">
        <v>8833</v>
      </c>
      <c r="B5365" s="2">
        <v>45552.262557870374</v>
      </c>
      <c r="C5365" s="1" t="s">
        <v>3366</v>
      </c>
      <c r="D5365" s="1" t="s">
        <v>2934</v>
      </c>
      <c r="E5365" s="1" t="s">
        <v>3461</v>
      </c>
      <c r="F5365" s="1" t="s">
        <v>3469</v>
      </c>
      <c r="G5365" s="1">
        <v>1781.98</v>
      </c>
      <c r="H5365" s="1">
        <v>8</v>
      </c>
      <c r="I5365" s="1">
        <f>Sales[[#This Row],[Selling Price]]*H5365</f>
        <v>14255.84</v>
      </c>
      <c r="J5365" s="1">
        <f>VLOOKUP(Sales[[#This Row],[Product ID]],Products[],4,0)</f>
        <v>669.31</v>
      </c>
      <c r="K5365" s="1">
        <f>Sales[[#This Row],[Total Sales]]-Sales[[#This Row],[Cost price]]</f>
        <v>13586.53</v>
      </c>
      <c r="L5365" s="1" t="str">
        <f>TEXT(Sales[[#This Row],[Date and Time]],"dddd")</f>
        <v>Tuesday</v>
      </c>
      <c r="M5365" s="1" t="str">
        <f>TEXT(Sales[[#This Row],[Date and Time]],"mm")</f>
        <v>09</v>
      </c>
      <c r="N5365" s="10" t="str">
        <f>TEXT(Sales[[#This Row],[Date and Time]],"mmmm")</f>
        <v>September</v>
      </c>
    </row>
    <row r="5366" spans="1:14" x14ac:dyDescent="0.3">
      <c r="A5366" s="1" t="s">
        <v>8834</v>
      </c>
      <c r="B5366" s="2">
        <v>45492.642870370371</v>
      </c>
      <c r="C5366" s="1" t="s">
        <v>3275</v>
      </c>
      <c r="D5366" s="1" t="s">
        <v>966</v>
      </c>
      <c r="E5366" s="1" t="s">
        <v>3464</v>
      </c>
      <c r="F5366" s="1" t="s">
        <v>3467</v>
      </c>
      <c r="G5366" s="1">
        <v>1395.07</v>
      </c>
      <c r="H5366" s="1">
        <v>2</v>
      </c>
      <c r="I5366" s="1">
        <f>Sales[[#This Row],[Selling Price]]*H5366</f>
        <v>2790.14</v>
      </c>
      <c r="J5366" s="1">
        <f>VLOOKUP(Sales[[#This Row],[Product ID]],Products[],4,0)</f>
        <v>363.91</v>
      </c>
      <c r="K5366" s="1">
        <f>Sales[[#This Row],[Total Sales]]-Sales[[#This Row],[Cost price]]</f>
        <v>2426.23</v>
      </c>
      <c r="L5366" s="1" t="str">
        <f>TEXT(Sales[[#This Row],[Date and Time]],"dddd")</f>
        <v>Friday</v>
      </c>
      <c r="M5366" s="1" t="str">
        <f>TEXT(Sales[[#This Row],[Date and Time]],"mm")</f>
        <v>07</v>
      </c>
      <c r="N5366" s="10" t="str">
        <f>TEXT(Sales[[#This Row],[Date and Time]],"mmmm")</f>
        <v>July</v>
      </c>
    </row>
    <row r="5367" spans="1:14" x14ac:dyDescent="0.3">
      <c r="A5367" s="1" t="s">
        <v>8835</v>
      </c>
      <c r="B5367" s="2">
        <v>45408.240428240744</v>
      </c>
      <c r="C5367" s="1" t="s">
        <v>3308</v>
      </c>
      <c r="D5367" s="1" t="s">
        <v>901</v>
      </c>
      <c r="E5367" s="1" t="s">
        <v>3479</v>
      </c>
      <c r="F5367" s="1" t="s">
        <v>3462</v>
      </c>
      <c r="G5367" s="1">
        <v>1053.5899999999999</v>
      </c>
      <c r="H5367" s="1">
        <v>10</v>
      </c>
      <c r="I5367" s="1">
        <f>Sales[[#This Row],[Selling Price]]*H5367</f>
        <v>10535.9</v>
      </c>
      <c r="J5367" s="1">
        <f>VLOOKUP(Sales[[#This Row],[Product ID]],Products[],4,0)</f>
        <v>998.57</v>
      </c>
      <c r="K5367" s="1">
        <f>Sales[[#This Row],[Total Sales]]-Sales[[#This Row],[Cost price]]</f>
        <v>9537.33</v>
      </c>
      <c r="L5367" s="1" t="str">
        <f>TEXT(Sales[[#This Row],[Date and Time]],"dddd")</f>
        <v>Friday</v>
      </c>
      <c r="M5367" s="1" t="str">
        <f>TEXT(Sales[[#This Row],[Date and Time]],"mm")</f>
        <v>04</v>
      </c>
      <c r="N5367" s="10" t="str">
        <f>TEXT(Sales[[#This Row],[Date and Time]],"mmmm")</f>
        <v>April</v>
      </c>
    </row>
    <row r="5368" spans="1:14" x14ac:dyDescent="0.3">
      <c r="A5368" s="1" t="s">
        <v>8836</v>
      </c>
      <c r="B5368" s="2">
        <v>45528.083275462966</v>
      </c>
      <c r="C5368" s="1" t="s">
        <v>3339</v>
      </c>
      <c r="D5368" s="1" t="s">
        <v>590</v>
      </c>
      <c r="E5368" s="1" t="s">
        <v>3466</v>
      </c>
      <c r="F5368" s="1" t="s">
        <v>3472</v>
      </c>
      <c r="G5368" s="1">
        <v>292.61</v>
      </c>
      <c r="H5368" s="1">
        <v>3</v>
      </c>
      <c r="I5368" s="1">
        <f>Sales[[#This Row],[Selling Price]]*H5368</f>
        <v>877.83</v>
      </c>
      <c r="J5368" s="1">
        <f>VLOOKUP(Sales[[#This Row],[Product ID]],Products[],4,0)</f>
        <v>646.59</v>
      </c>
      <c r="K5368" s="1">
        <f>Sales[[#This Row],[Total Sales]]-Sales[[#This Row],[Cost price]]</f>
        <v>231.24</v>
      </c>
      <c r="L5368" s="1" t="str">
        <f>TEXT(Sales[[#This Row],[Date and Time]],"dddd")</f>
        <v>Saturday</v>
      </c>
      <c r="M5368" s="1" t="str">
        <f>TEXT(Sales[[#This Row],[Date and Time]],"mm")</f>
        <v>08</v>
      </c>
      <c r="N5368" s="10" t="str">
        <f>TEXT(Sales[[#This Row],[Date and Time]],"mmmm")</f>
        <v>August</v>
      </c>
    </row>
    <row r="5369" spans="1:14" x14ac:dyDescent="0.3">
      <c r="A5369" s="1" t="s">
        <v>8837</v>
      </c>
      <c r="B5369" s="2">
        <v>45554.450983796298</v>
      </c>
      <c r="C5369" s="1" t="s">
        <v>3381</v>
      </c>
      <c r="D5369" s="1" t="s">
        <v>594</v>
      </c>
      <c r="E5369" s="1" t="s">
        <v>3466</v>
      </c>
      <c r="F5369" s="1" t="s">
        <v>3472</v>
      </c>
      <c r="G5369" s="1">
        <v>1606.51</v>
      </c>
      <c r="H5369" s="1">
        <v>10</v>
      </c>
      <c r="I5369" s="1">
        <f>Sales[[#This Row],[Selling Price]]*H5369</f>
        <v>16065.1</v>
      </c>
      <c r="J5369" s="1">
        <f>VLOOKUP(Sales[[#This Row],[Product ID]],Products[],4,0)</f>
        <v>505.04</v>
      </c>
      <c r="K5369" s="1">
        <f>Sales[[#This Row],[Total Sales]]-Sales[[#This Row],[Cost price]]</f>
        <v>15560.06</v>
      </c>
      <c r="L5369" s="1" t="str">
        <f>TEXT(Sales[[#This Row],[Date and Time]],"dddd")</f>
        <v>Thursday</v>
      </c>
      <c r="M5369" s="1" t="str">
        <f>TEXT(Sales[[#This Row],[Date and Time]],"mm")</f>
        <v>09</v>
      </c>
      <c r="N5369" s="10" t="str">
        <f>TEXT(Sales[[#This Row],[Date and Time]],"mmmm")</f>
        <v>September</v>
      </c>
    </row>
    <row r="5370" spans="1:14" x14ac:dyDescent="0.3">
      <c r="A5370" s="1" t="s">
        <v>8838</v>
      </c>
      <c r="B5370" s="2">
        <v>45537.188599537039</v>
      </c>
      <c r="C5370" s="1" t="s">
        <v>3302</v>
      </c>
      <c r="D5370" s="1" t="s">
        <v>3054</v>
      </c>
      <c r="E5370" s="1" t="s">
        <v>3461</v>
      </c>
      <c r="F5370" s="1" t="s">
        <v>3462</v>
      </c>
      <c r="G5370" s="1">
        <v>1535.6</v>
      </c>
      <c r="H5370" s="1">
        <v>8</v>
      </c>
      <c r="I5370" s="1">
        <f>Sales[[#This Row],[Selling Price]]*H5370</f>
        <v>12284.8</v>
      </c>
      <c r="J5370" s="1">
        <f>VLOOKUP(Sales[[#This Row],[Product ID]],Products[],4,0)</f>
        <v>71.47</v>
      </c>
      <c r="K5370" s="1">
        <f>Sales[[#This Row],[Total Sales]]-Sales[[#This Row],[Cost price]]</f>
        <v>12213.33</v>
      </c>
      <c r="L5370" s="1" t="str">
        <f>TEXT(Sales[[#This Row],[Date and Time]],"dddd")</f>
        <v>Monday</v>
      </c>
      <c r="M5370" s="1" t="str">
        <f>TEXT(Sales[[#This Row],[Date and Time]],"mm")</f>
        <v>09</v>
      </c>
      <c r="N5370" s="10" t="str">
        <f>TEXT(Sales[[#This Row],[Date and Time]],"mmmm")</f>
        <v>September</v>
      </c>
    </row>
    <row r="5371" spans="1:14" x14ac:dyDescent="0.3">
      <c r="A5371" s="1" t="s">
        <v>8839</v>
      </c>
      <c r="B5371" s="2">
        <v>45421.600266203706</v>
      </c>
      <c r="C5371" s="1" t="s">
        <v>3269</v>
      </c>
      <c r="D5371" s="1" t="s">
        <v>3164</v>
      </c>
      <c r="E5371" s="1" t="s">
        <v>3461</v>
      </c>
      <c r="F5371" s="1" t="s">
        <v>3472</v>
      </c>
      <c r="G5371" s="1">
        <v>1614.84</v>
      </c>
      <c r="H5371" s="1">
        <v>5</v>
      </c>
      <c r="I5371" s="1">
        <f>Sales[[#This Row],[Selling Price]]*H5371</f>
        <v>8074.2</v>
      </c>
      <c r="J5371" s="1">
        <f>VLOOKUP(Sales[[#This Row],[Product ID]],Products[],4,0)</f>
        <v>627.66</v>
      </c>
      <c r="K5371" s="1">
        <f>Sales[[#This Row],[Total Sales]]-Sales[[#This Row],[Cost price]]</f>
        <v>7446.54</v>
      </c>
      <c r="L5371" s="1" t="str">
        <f>TEXT(Sales[[#This Row],[Date and Time]],"dddd")</f>
        <v>Thursday</v>
      </c>
      <c r="M5371" s="1" t="str">
        <f>TEXT(Sales[[#This Row],[Date and Time]],"mm")</f>
        <v>05</v>
      </c>
      <c r="N5371" s="10" t="str">
        <f>TEXT(Sales[[#This Row],[Date and Time]],"mmmm")</f>
        <v>May</v>
      </c>
    </row>
    <row r="5372" spans="1:14" x14ac:dyDescent="0.3">
      <c r="A5372" s="1" t="s">
        <v>8840</v>
      </c>
      <c r="B5372" s="2">
        <v>45424.543067129627</v>
      </c>
      <c r="C5372" s="1" t="s">
        <v>3351</v>
      </c>
      <c r="D5372" s="1" t="s">
        <v>1506</v>
      </c>
      <c r="E5372" s="1" t="s">
        <v>3479</v>
      </c>
      <c r="F5372" s="1" t="s">
        <v>3476</v>
      </c>
      <c r="G5372" s="1">
        <v>120.05</v>
      </c>
      <c r="H5372" s="1">
        <v>6</v>
      </c>
      <c r="I5372" s="1">
        <f>Sales[[#This Row],[Selling Price]]*H5372</f>
        <v>720.3</v>
      </c>
      <c r="J5372" s="1">
        <f>VLOOKUP(Sales[[#This Row],[Product ID]],Products[],4,0)</f>
        <v>643.29</v>
      </c>
      <c r="K5372" s="1">
        <f>Sales[[#This Row],[Total Sales]]-Sales[[#This Row],[Cost price]]</f>
        <v>77.009999999999991</v>
      </c>
      <c r="L5372" s="1" t="str">
        <f>TEXT(Sales[[#This Row],[Date and Time]],"dddd")</f>
        <v>Sunday</v>
      </c>
      <c r="M5372" s="1" t="str">
        <f>TEXT(Sales[[#This Row],[Date and Time]],"mm")</f>
        <v>05</v>
      </c>
      <c r="N5372" s="10" t="str">
        <f>TEXT(Sales[[#This Row],[Date and Time]],"mmmm")</f>
        <v>May</v>
      </c>
    </row>
    <row r="5373" spans="1:14" x14ac:dyDescent="0.3">
      <c r="A5373" s="1" t="s">
        <v>8841</v>
      </c>
      <c r="B5373" s="2">
        <v>45569.049270833333</v>
      </c>
      <c r="C5373" s="1" t="s">
        <v>3445</v>
      </c>
      <c r="D5373" s="1" t="s">
        <v>527</v>
      </c>
      <c r="E5373" s="1" t="s">
        <v>3479</v>
      </c>
      <c r="F5373" s="1" t="s">
        <v>3469</v>
      </c>
      <c r="G5373" s="1">
        <v>46.46</v>
      </c>
      <c r="H5373" s="1">
        <v>10</v>
      </c>
      <c r="I5373" s="1">
        <f>Sales[[#This Row],[Selling Price]]*H5373</f>
        <v>464.6</v>
      </c>
      <c r="J5373" s="1">
        <f>VLOOKUP(Sales[[#This Row],[Product ID]],Products[],4,0)</f>
        <v>154.76</v>
      </c>
      <c r="K5373" s="1">
        <f>Sales[[#This Row],[Total Sales]]-Sales[[#This Row],[Cost price]]</f>
        <v>309.84000000000003</v>
      </c>
      <c r="L5373" s="1" t="str">
        <f>TEXT(Sales[[#This Row],[Date and Time]],"dddd")</f>
        <v>Friday</v>
      </c>
      <c r="M5373" s="1" t="str">
        <f>TEXT(Sales[[#This Row],[Date and Time]],"mm")</f>
        <v>10</v>
      </c>
      <c r="N5373" s="10" t="str">
        <f>TEXT(Sales[[#This Row],[Date and Time]],"mmmm")</f>
        <v>October</v>
      </c>
    </row>
    <row r="5374" spans="1:14" x14ac:dyDescent="0.3">
      <c r="A5374" s="1" t="s">
        <v>8842</v>
      </c>
      <c r="B5374" s="2">
        <v>45574.336226851854</v>
      </c>
      <c r="C5374" s="1" t="s">
        <v>3403</v>
      </c>
      <c r="D5374" s="1" t="s">
        <v>2369</v>
      </c>
      <c r="E5374" s="1" t="s">
        <v>3466</v>
      </c>
      <c r="F5374" s="1" t="s">
        <v>3469</v>
      </c>
      <c r="G5374" s="1">
        <v>1379.14</v>
      </c>
      <c r="H5374" s="1">
        <v>1</v>
      </c>
      <c r="I5374" s="1">
        <f>Sales[[#This Row],[Selling Price]]*H5374</f>
        <v>1379.14</v>
      </c>
      <c r="J5374" s="1">
        <f>VLOOKUP(Sales[[#This Row],[Product ID]],Products[],4,0)</f>
        <v>904.67</v>
      </c>
      <c r="K5374" s="1">
        <f>Sales[[#This Row],[Total Sales]]-Sales[[#This Row],[Cost price]]</f>
        <v>474.47000000000014</v>
      </c>
      <c r="L5374" s="1" t="str">
        <f>TEXT(Sales[[#This Row],[Date and Time]],"dddd")</f>
        <v>Wednesday</v>
      </c>
      <c r="M5374" s="1" t="str">
        <f>TEXT(Sales[[#This Row],[Date and Time]],"mm")</f>
        <v>10</v>
      </c>
      <c r="N5374" s="10" t="str">
        <f>TEXT(Sales[[#This Row],[Date and Time]],"mmmm")</f>
        <v>October</v>
      </c>
    </row>
    <row r="5375" spans="1:14" x14ac:dyDescent="0.3">
      <c r="A5375" s="1" t="s">
        <v>8843</v>
      </c>
      <c r="B5375" s="2">
        <v>45447.511493055557</v>
      </c>
      <c r="C5375" s="1" t="s">
        <v>3431</v>
      </c>
      <c r="D5375" s="1" t="s">
        <v>2589</v>
      </c>
      <c r="E5375" s="1" t="s">
        <v>3464</v>
      </c>
      <c r="F5375" s="1" t="s">
        <v>3476</v>
      </c>
      <c r="G5375" s="1">
        <v>556.75</v>
      </c>
      <c r="H5375" s="1">
        <v>6</v>
      </c>
      <c r="I5375" s="1">
        <f>Sales[[#This Row],[Selling Price]]*H5375</f>
        <v>3340.5</v>
      </c>
      <c r="J5375" s="1">
        <f>VLOOKUP(Sales[[#This Row],[Product ID]],Products[],4,0)</f>
        <v>750.55</v>
      </c>
      <c r="K5375" s="1">
        <f>Sales[[#This Row],[Total Sales]]-Sales[[#This Row],[Cost price]]</f>
        <v>2589.9499999999998</v>
      </c>
      <c r="L5375" s="1" t="str">
        <f>TEXT(Sales[[#This Row],[Date and Time]],"dddd")</f>
        <v>Tuesday</v>
      </c>
      <c r="M5375" s="1" t="str">
        <f>TEXT(Sales[[#This Row],[Date and Time]],"mm")</f>
        <v>06</v>
      </c>
      <c r="N5375" s="10" t="str">
        <f>TEXT(Sales[[#This Row],[Date and Time]],"mmmm")</f>
        <v>June</v>
      </c>
    </row>
    <row r="5376" spans="1:14" x14ac:dyDescent="0.3">
      <c r="A5376" s="1" t="s">
        <v>8844</v>
      </c>
      <c r="B5376" s="2">
        <v>45491.951412037037</v>
      </c>
      <c r="C5376" s="1" t="s">
        <v>3412</v>
      </c>
      <c r="D5376" s="1" t="s">
        <v>3199</v>
      </c>
      <c r="E5376" s="1" t="s">
        <v>3464</v>
      </c>
      <c r="F5376" s="1" t="s">
        <v>3462</v>
      </c>
      <c r="G5376" s="1">
        <v>277.56</v>
      </c>
      <c r="H5376" s="1">
        <v>8</v>
      </c>
      <c r="I5376" s="1">
        <f>Sales[[#This Row],[Selling Price]]*H5376</f>
        <v>2220.48</v>
      </c>
      <c r="J5376" s="1">
        <f>VLOOKUP(Sales[[#This Row],[Product ID]],Products[],4,0)</f>
        <v>220.45</v>
      </c>
      <c r="K5376" s="1">
        <f>Sales[[#This Row],[Total Sales]]-Sales[[#This Row],[Cost price]]</f>
        <v>2000.03</v>
      </c>
      <c r="L5376" s="1" t="str">
        <f>TEXT(Sales[[#This Row],[Date and Time]],"dddd")</f>
        <v>Thursday</v>
      </c>
      <c r="M5376" s="1" t="str">
        <f>TEXT(Sales[[#This Row],[Date and Time]],"mm")</f>
        <v>07</v>
      </c>
      <c r="N5376" s="10" t="str">
        <f>TEXT(Sales[[#This Row],[Date and Time]],"mmmm")</f>
        <v>July</v>
      </c>
    </row>
    <row r="5377" spans="1:14" x14ac:dyDescent="0.3">
      <c r="A5377" s="1" t="s">
        <v>8845</v>
      </c>
      <c r="B5377" s="2">
        <v>45602.292083333334</v>
      </c>
      <c r="C5377" s="1" t="s">
        <v>3344</v>
      </c>
      <c r="D5377" s="1" t="s">
        <v>1714</v>
      </c>
      <c r="E5377" s="1" t="s">
        <v>3471</v>
      </c>
      <c r="F5377" s="1" t="s">
        <v>3469</v>
      </c>
      <c r="G5377" s="1">
        <v>491.29</v>
      </c>
      <c r="H5377" s="1">
        <v>7</v>
      </c>
      <c r="I5377" s="1">
        <f>Sales[[#This Row],[Selling Price]]*H5377</f>
        <v>3439.03</v>
      </c>
      <c r="J5377" s="1">
        <f>VLOOKUP(Sales[[#This Row],[Product ID]],Products[],4,0)</f>
        <v>814.84</v>
      </c>
      <c r="K5377" s="1">
        <f>Sales[[#This Row],[Total Sales]]-Sales[[#This Row],[Cost price]]</f>
        <v>2624.19</v>
      </c>
      <c r="L5377" s="1" t="str">
        <f>TEXT(Sales[[#This Row],[Date and Time]],"dddd")</f>
        <v>Wednesday</v>
      </c>
      <c r="M5377" s="1" t="str">
        <f>TEXT(Sales[[#This Row],[Date and Time]],"mm")</f>
        <v>11</v>
      </c>
      <c r="N5377" s="10" t="str">
        <f>TEXT(Sales[[#This Row],[Date and Time]],"mmmm")</f>
        <v>November</v>
      </c>
    </row>
    <row r="5378" spans="1:14" x14ac:dyDescent="0.3">
      <c r="A5378" s="1" t="s">
        <v>8846</v>
      </c>
      <c r="B5378" s="2">
        <v>45498.61550925926</v>
      </c>
      <c r="C5378" s="1" t="s">
        <v>3303</v>
      </c>
      <c r="D5378" s="1" t="s">
        <v>400</v>
      </c>
      <c r="E5378" s="1" t="s">
        <v>3466</v>
      </c>
      <c r="F5378" s="1" t="s">
        <v>3476</v>
      </c>
      <c r="G5378" s="1">
        <v>877.74</v>
      </c>
      <c r="H5378" s="1">
        <v>2</v>
      </c>
      <c r="I5378" s="1">
        <f>Sales[[#This Row],[Selling Price]]*H5378</f>
        <v>1755.48</v>
      </c>
      <c r="J5378" s="1">
        <f>VLOOKUP(Sales[[#This Row],[Product ID]],Products[],4,0)</f>
        <v>752.34</v>
      </c>
      <c r="K5378" s="1">
        <f>Sales[[#This Row],[Total Sales]]-Sales[[#This Row],[Cost price]]</f>
        <v>1003.14</v>
      </c>
      <c r="L5378" s="1" t="str">
        <f>TEXT(Sales[[#This Row],[Date and Time]],"dddd")</f>
        <v>Thursday</v>
      </c>
      <c r="M5378" s="1" t="str">
        <f>TEXT(Sales[[#This Row],[Date and Time]],"mm")</f>
        <v>07</v>
      </c>
      <c r="N5378" s="10" t="str">
        <f>TEXT(Sales[[#This Row],[Date and Time]],"mmmm")</f>
        <v>July</v>
      </c>
    </row>
    <row r="5379" spans="1:14" x14ac:dyDescent="0.3">
      <c r="A5379" s="1" t="s">
        <v>8847</v>
      </c>
      <c r="B5379" s="2">
        <v>45588.178148148145</v>
      </c>
      <c r="C5379" s="1" t="s">
        <v>3420</v>
      </c>
      <c r="D5379" s="1" t="s">
        <v>373</v>
      </c>
      <c r="E5379" s="1" t="s">
        <v>3471</v>
      </c>
      <c r="F5379" s="1" t="s">
        <v>3469</v>
      </c>
      <c r="G5379" s="1">
        <v>1828.44</v>
      </c>
      <c r="H5379" s="1">
        <v>5</v>
      </c>
      <c r="I5379" s="1">
        <f>Sales[[#This Row],[Selling Price]]*H5379</f>
        <v>9142.2000000000007</v>
      </c>
      <c r="J5379" s="1">
        <f>VLOOKUP(Sales[[#This Row],[Product ID]],Products[],4,0)</f>
        <v>692.47</v>
      </c>
      <c r="K5379" s="1">
        <f>Sales[[#This Row],[Total Sales]]-Sales[[#This Row],[Cost price]]</f>
        <v>8449.7300000000014</v>
      </c>
      <c r="L5379" s="1" t="str">
        <f>TEXT(Sales[[#This Row],[Date and Time]],"dddd")</f>
        <v>Wednesday</v>
      </c>
      <c r="M5379" s="1" t="str">
        <f>TEXT(Sales[[#This Row],[Date and Time]],"mm")</f>
        <v>10</v>
      </c>
      <c r="N5379" s="10" t="str">
        <f>TEXT(Sales[[#This Row],[Date and Time]],"mmmm")</f>
        <v>October</v>
      </c>
    </row>
    <row r="5380" spans="1:14" x14ac:dyDescent="0.3">
      <c r="A5380" s="1" t="s">
        <v>8848</v>
      </c>
      <c r="B5380" s="2">
        <v>45382.837650462963</v>
      </c>
      <c r="C5380" s="1" t="s">
        <v>3331</v>
      </c>
      <c r="D5380" s="1" t="s">
        <v>2273</v>
      </c>
      <c r="E5380" s="1" t="s">
        <v>3464</v>
      </c>
      <c r="F5380" s="1" t="s">
        <v>3469</v>
      </c>
      <c r="G5380" s="1">
        <v>1936.48</v>
      </c>
      <c r="H5380" s="1">
        <v>7</v>
      </c>
      <c r="I5380" s="1">
        <f>Sales[[#This Row],[Selling Price]]*H5380</f>
        <v>13555.36</v>
      </c>
      <c r="J5380" s="1">
        <f>VLOOKUP(Sales[[#This Row],[Product ID]],Products[],4,0)</f>
        <v>799.06</v>
      </c>
      <c r="K5380" s="1">
        <f>Sales[[#This Row],[Total Sales]]-Sales[[#This Row],[Cost price]]</f>
        <v>12756.300000000001</v>
      </c>
      <c r="L5380" s="1" t="str">
        <f>TEXT(Sales[[#This Row],[Date and Time]],"dddd")</f>
        <v>Sunday</v>
      </c>
      <c r="M5380" s="1" t="str">
        <f>TEXT(Sales[[#This Row],[Date and Time]],"mm")</f>
        <v>03</v>
      </c>
      <c r="N5380" s="10" t="str">
        <f>TEXT(Sales[[#This Row],[Date and Time]],"mmmm")</f>
        <v>March</v>
      </c>
    </row>
    <row r="5381" spans="1:14" x14ac:dyDescent="0.3">
      <c r="A5381" s="1" t="s">
        <v>8849</v>
      </c>
      <c r="B5381" s="2">
        <v>45555.315254629626</v>
      </c>
      <c r="C5381" s="1" t="s">
        <v>3452</v>
      </c>
      <c r="D5381" s="1" t="s">
        <v>279</v>
      </c>
      <c r="E5381" s="1" t="s">
        <v>3471</v>
      </c>
      <c r="F5381" s="1" t="s">
        <v>3476</v>
      </c>
      <c r="G5381" s="1">
        <v>1792.07</v>
      </c>
      <c r="H5381" s="1">
        <v>8</v>
      </c>
      <c r="I5381" s="1">
        <f>Sales[[#This Row],[Selling Price]]*H5381</f>
        <v>14336.56</v>
      </c>
      <c r="J5381" s="1">
        <f>VLOOKUP(Sales[[#This Row],[Product ID]],Products[],4,0)</f>
        <v>907.07</v>
      </c>
      <c r="K5381" s="1">
        <f>Sales[[#This Row],[Total Sales]]-Sales[[#This Row],[Cost price]]</f>
        <v>13429.49</v>
      </c>
      <c r="L5381" s="1" t="str">
        <f>TEXT(Sales[[#This Row],[Date and Time]],"dddd")</f>
        <v>Friday</v>
      </c>
      <c r="M5381" s="1" t="str">
        <f>TEXT(Sales[[#This Row],[Date and Time]],"mm")</f>
        <v>09</v>
      </c>
      <c r="N5381" s="10" t="str">
        <f>TEXT(Sales[[#This Row],[Date and Time]],"mmmm")</f>
        <v>September</v>
      </c>
    </row>
    <row r="5382" spans="1:14" x14ac:dyDescent="0.3">
      <c r="A5382" s="1" t="s">
        <v>8850</v>
      </c>
      <c r="B5382" s="2">
        <v>45600.869270833333</v>
      </c>
      <c r="C5382" s="1" t="s">
        <v>3363</v>
      </c>
      <c r="D5382" s="1" t="s">
        <v>2931</v>
      </c>
      <c r="E5382" s="1" t="s">
        <v>3461</v>
      </c>
      <c r="F5382" s="1" t="s">
        <v>3462</v>
      </c>
      <c r="G5382" s="1">
        <v>323.2</v>
      </c>
      <c r="H5382" s="1">
        <v>7</v>
      </c>
      <c r="I5382" s="1">
        <f>Sales[[#This Row],[Selling Price]]*H5382</f>
        <v>2262.4</v>
      </c>
      <c r="J5382" s="1">
        <f>VLOOKUP(Sales[[#This Row],[Product ID]],Products[],4,0)</f>
        <v>678.93</v>
      </c>
      <c r="K5382" s="1">
        <f>Sales[[#This Row],[Total Sales]]-Sales[[#This Row],[Cost price]]</f>
        <v>1583.4700000000003</v>
      </c>
      <c r="L5382" s="1" t="str">
        <f>TEXT(Sales[[#This Row],[Date and Time]],"dddd")</f>
        <v>Monday</v>
      </c>
      <c r="M5382" s="1" t="str">
        <f>TEXT(Sales[[#This Row],[Date and Time]],"mm")</f>
        <v>11</v>
      </c>
      <c r="N5382" s="10" t="str">
        <f>TEXT(Sales[[#This Row],[Date and Time]],"mmmm")</f>
        <v>November</v>
      </c>
    </row>
    <row r="5383" spans="1:14" x14ac:dyDescent="0.3">
      <c r="A5383" s="1" t="s">
        <v>8851</v>
      </c>
      <c r="B5383" s="2">
        <v>45494.228807870371</v>
      </c>
      <c r="C5383" s="1" t="s">
        <v>3237</v>
      </c>
      <c r="D5383" s="1" t="s">
        <v>1367</v>
      </c>
      <c r="E5383" s="1" t="s">
        <v>3466</v>
      </c>
      <c r="F5383" s="1" t="s">
        <v>3462</v>
      </c>
      <c r="G5383" s="1">
        <v>861.57</v>
      </c>
      <c r="H5383" s="1">
        <v>10</v>
      </c>
      <c r="I5383" s="1">
        <f>Sales[[#This Row],[Selling Price]]*H5383</f>
        <v>8615.7000000000007</v>
      </c>
      <c r="J5383" s="1">
        <f>VLOOKUP(Sales[[#This Row],[Product ID]],Products[],4,0)</f>
        <v>481</v>
      </c>
      <c r="K5383" s="1">
        <f>Sales[[#This Row],[Total Sales]]-Sales[[#This Row],[Cost price]]</f>
        <v>8134.7000000000007</v>
      </c>
      <c r="L5383" s="1" t="str">
        <f>TEXT(Sales[[#This Row],[Date and Time]],"dddd")</f>
        <v>Sunday</v>
      </c>
      <c r="M5383" s="1" t="str">
        <f>TEXT(Sales[[#This Row],[Date and Time]],"mm")</f>
        <v>07</v>
      </c>
      <c r="N5383" s="10" t="str">
        <f>TEXT(Sales[[#This Row],[Date and Time]],"mmmm")</f>
        <v>July</v>
      </c>
    </row>
    <row r="5384" spans="1:14" x14ac:dyDescent="0.3">
      <c r="A5384" s="1" t="s">
        <v>8852</v>
      </c>
      <c r="B5384" s="2">
        <v>45453.294479166667</v>
      </c>
      <c r="C5384" s="1" t="s">
        <v>3301</v>
      </c>
      <c r="D5384" s="1" t="s">
        <v>2095</v>
      </c>
      <c r="E5384" s="1" t="s">
        <v>3464</v>
      </c>
      <c r="F5384" s="1" t="s">
        <v>3467</v>
      </c>
      <c r="G5384" s="1">
        <v>250</v>
      </c>
      <c r="H5384" s="1">
        <v>1</v>
      </c>
      <c r="I5384" s="1">
        <f>Sales[[#This Row],[Selling Price]]*H5384</f>
        <v>250</v>
      </c>
      <c r="J5384" s="1">
        <f>VLOOKUP(Sales[[#This Row],[Product ID]],Products[],4,0)</f>
        <v>502.29</v>
      </c>
      <c r="K5384" s="1">
        <f>Sales[[#This Row],[Total Sales]]-Sales[[#This Row],[Cost price]]</f>
        <v>-252.29000000000002</v>
      </c>
      <c r="L5384" s="1" t="str">
        <f>TEXT(Sales[[#This Row],[Date and Time]],"dddd")</f>
        <v>Monday</v>
      </c>
      <c r="M5384" s="1" t="str">
        <f>TEXT(Sales[[#This Row],[Date and Time]],"mm")</f>
        <v>06</v>
      </c>
      <c r="N5384" s="10" t="str">
        <f>TEXT(Sales[[#This Row],[Date and Time]],"mmmm")</f>
        <v>June</v>
      </c>
    </row>
    <row r="5385" spans="1:14" x14ac:dyDescent="0.3">
      <c r="A5385" s="1" t="s">
        <v>8853</v>
      </c>
      <c r="B5385" s="2">
        <v>45384.132789351854</v>
      </c>
      <c r="C5385" s="1" t="s">
        <v>3383</v>
      </c>
      <c r="D5385" s="1" t="s">
        <v>449</v>
      </c>
      <c r="E5385" s="1" t="s">
        <v>3479</v>
      </c>
      <c r="F5385" s="1" t="s">
        <v>3462</v>
      </c>
      <c r="G5385" s="1">
        <v>560.55999999999995</v>
      </c>
      <c r="H5385" s="1">
        <v>3</v>
      </c>
      <c r="I5385" s="1">
        <f>Sales[[#This Row],[Selling Price]]*H5385</f>
        <v>1681.6799999999998</v>
      </c>
      <c r="J5385" s="1">
        <f>VLOOKUP(Sales[[#This Row],[Product ID]],Products[],4,0)</f>
        <v>692.63</v>
      </c>
      <c r="K5385" s="1">
        <f>Sales[[#This Row],[Total Sales]]-Sales[[#This Row],[Cost price]]</f>
        <v>989.04999999999984</v>
      </c>
      <c r="L5385" s="1" t="str">
        <f>TEXT(Sales[[#This Row],[Date and Time]],"dddd")</f>
        <v>Tuesday</v>
      </c>
      <c r="M5385" s="1" t="str">
        <f>TEXT(Sales[[#This Row],[Date and Time]],"mm")</f>
        <v>04</v>
      </c>
      <c r="N5385" s="10" t="str">
        <f>TEXT(Sales[[#This Row],[Date and Time]],"mmmm")</f>
        <v>April</v>
      </c>
    </row>
    <row r="5386" spans="1:14" x14ac:dyDescent="0.3">
      <c r="A5386" s="1" t="s">
        <v>8854</v>
      </c>
      <c r="B5386" s="2">
        <v>45451.342442129629</v>
      </c>
      <c r="C5386" s="1" t="s">
        <v>3269</v>
      </c>
      <c r="D5386" s="1" t="s">
        <v>279</v>
      </c>
      <c r="E5386" s="1" t="s">
        <v>3479</v>
      </c>
      <c r="F5386" s="1" t="s">
        <v>3469</v>
      </c>
      <c r="G5386" s="1">
        <v>1829.11</v>
      </c>
      <c r="H5386" s="1">
        <v>9</v>
      </c>
      <c r="I5386" s="1">
        <f>Sales[[#This Row],[Selling Price]]*H5386</f>
        <v>16461.989999999998</v>
      </c>
      <c r="J5386" s="1">
        <f>VLOOKUP(Sales[[#This Row],[Product ID]],Products[],4,0)</f>
        <v>627.66</v>
      </c>
      <c r="K5386" s="1">
        <f>Sales[[#This Row],[Total Sales]]-Sales[[#This Row],[Cost price]]</f>
        <v>15834.329999999998</v>
      </c>
      <c r="L5386" s="1" t="str">
        <f>TEXT(Sales[[#This Row],[Date and Time]],"dddd")</f>
        <v>Saturday</v>
      </c>
      <c r="M5386" s="1" t="str">
        <f>TEXT(Sales[[#This Row],[Date and Time]],"mm")</f>
        <v>06</v>
      </c>
      <c r="N5386" s="10" t="str">
        <f>TEXT(Sales[[#This Row],[Date and Time]],"mmmm")</f>
        <v>June</v>
      </c>
    </row>
    <row r="5387" spans="1:14" x14ac:dyDescent="0.3">
      <c r="A5387" s="1" t="s">
        <v>8855</v>
      </c>
      <c r="B5387" s="2">
        <v>45521.077280092592</v>
      </c>
      <c r="C5387" s="1" t="s">
        <v>3316</v>
      </c>
      <c r="D5387" s="1" t="s">
        <v>1134</v>
      </c>
      <c r="E5387" s="1" t="s">
        <v>3471</v>
      </c>
      <c r="F5387" s="1" t="s">
        <v>3467</v>
      </c>
      <c r="G5387" s="1">
        <v>299.92</v>
      </c>
      <c r="H5387" s="1">
        <v>5</v>
      </c>
      <c r="I5387" s="1">
        <f>Sales[[#This Row],[Selling Price]]*H5387</f>
        <v>1499.6000000000001</v>
      </c>
      <c r="J5387" s="1">
        <f>VLOOKUP(Sales[[#This Row],[Product ID]],Products[],4,0)</f>
        <v>974.22</v>
      </c>
      <c r="K5387" s="1">
        <f>Sales[[#This Row],[Total Sales]]-Sales[[#This Row],[Cost price]]</f>
        <v>525.38000000000011</v>
      </c>
      <c r="L5387" s="1" t="str">
        <f>TEXT(Sales[[#This Row],[Date and Time]],"dddd")</f>
        <v>Saturday</v>
      </c>
      <c r="M5387" s="1" t="str">
        <f>TEXT(Sales[[#This Row],[Date and Time]],"mm")</f>
        <v>08</v>
      </c>
      <c r="N5387" s="10" t="str">
        <f>TEXT(Sales[[#This Row],[Date and Time]],"mmmm")</f>
        <v>August</v>
      </c>
    </row>
    <row r="5388" spans="1:14" x14ac:dyDescent="0.3">
      <c r="A5388" s="1" t="s">
        <v>8856</v>
      </c>
      <c r="B5388" s="2">
        <v>45585.079131944447</v>
      </c>
      <c r="C5388" s="1" t="s">
        <v>3398</v>
      </c>
      <c r="D5388" s="1" t="s">
        <v>2364</v>
      </c>
      <c r="E5388" s="1" t="s">
        <v>3464</v>
      </c>
      <c r="F5388" s="1" t="s">
        <v>3472</v>
      </c>
      <c r="G5388" s="1">
        <v>1629.25</v>
      </c>
      <c r="H5388" s="1">
        <v>4</v>
      </c>
      <c r="I5388" s="1">
        <f>Sales[[#This Row],[Selling Price]]*H5388</f>
        <v>6517</v>
      </c>
      <c r="J5388" s="1">
        <f>VLOOKUP(Sales[[#This Row],[Product ID]],Products[],4,0)</f>
        <v>789.58</v>
      </c>
      <c r="K5388" s="1">
        <f>Sales[[#This Row],[Total Sales]]-Sales[[#This Row],[Cost price]]</f>
        <v>5727.42</v>
      </c>
      <c r="L5388" s="1" t="str">
        <f>TEXT(Sales[[#This Row],[Date and Time]],"dddd")</f>
        <v>Sunday</v>
      </c>
      <c r="M5388" s="1" t="str">
        <f>TEXT(Sales[[#This Row],[Date and Time]],"mm")</f>
        <v>10</v>
      </c>
      <c r="N5388" s="10" t="str">
        <f>TEXT(Sales[[#This Row],[Date and Time]],"mmmm")</f>
        <v>October</v>
      </c>
    </row>
    <row r="5389" spans="1:14" x14ac:dyDescent="0.3">
      <c r="A5389" s="1" t="s">
        <v>8857</v>
      </c>
      <c r="B5389" s="2">
        <v>45455.06113425926</v>
      </c>
      <c r="C5389" s="1" t="s">
        <v>3435</v>
      </c>
      <c r="D5389" s="1" t="s">
        <v>1176</v>
      </c>
      <c r="E5389" s="1" t="s">
        <v>3466</v>
      </c>
      <c r="F5389" s="1" t="s">
        <v>3462</v>
      </c>
      <c r="G5389" s="1">
        <v>840.11</v>
      </c>
      <c r="H5389" s="1">
        <v>3</v>
      </c>
      <c r="I5389" s="1">
        <f>Sales[[#This Row],[Selling Price]]*H5389</f>
        <v>2520.33</v>
      </c>
      <c r="J5389" s="1">
        <f>VLOOKUP(Sales[[#This Row],[Product ID]],Products[],4,0)</f>
        <v>316.27</v>
      </c>
      <c r="K5389" s="1">
        <f>Sales[[#This Row],[Total Sales]]-Sales[[#This Row],[Cost price]]</f>
        <v>2204.06</v>
      </c>
      <c r="L5389" s="1" t="str">
        <f>TEXT(Sales[[#This Row],[Date and Time]],"dddd")</f>
        <v>Wednesday</v>
      </c>
      <c r="M5389" s="1" t="str">
        <f>TEXT(Sales[[#This Row],[Date and Time]],"mm")</f>
        <v>06</v>
      </c>
      <c r="N5389" s="10" t="str">
        <f>TEXT(Sales[[#This Row],[Date and Time]],"mmmm")</f>
        <v>June</v>
      </c>
    </row>
    <row r="5390" spans="1:14" x14ac:dyDescent="0.3">
      <c r="A5390" s="1" t="s">
        <v>8858</v>
      </c>
      <c r="B5390" s="2">
        <v>45391.112430555557</v>
      </c>
      <c r="C5390" s="1" t="s">
        <v>3241</v>
      </c>
      <c r="D5390" s="1" t="s">
        <v>3008</v>
      </c>
      <c r="E5390" s="1" t="s">
        <v>3479</v>
      </c>
      <c r="F5390" s="1" t="s">
        <v>3476</v>
      </c>
      <c r="G5390" s="1">
        <v>1515.85</v>
      </c>
      <c r="H5390" s="1">
        <v>5</v>
      </c>
      <c r="I5390" s="1">
        <f>Sales[[#This Row],[Selling Price]]*H5390</f>
        <v>7579.25</v>
      </c>
      <c r="J5390" s="1">
        <f>VLOOKUP(Sales[[#This Row],[Product ID]],Products[],4,0)</f>
        <v>595.51</v>
      </c>
      <c r="K5390" s="1">
        <f>Sales[[#This Row],[Total Sales]]-Sales[[#This Row],[Cost price]]</f>
        <v>6983.74</v>
      </c>
      <c r="L5390" s="1" t="str">
        <f>TEXT(Sales[[#This Row],[Date and Time]],"dddd")</f>
        <v>Tuesday</v>
      </c>
      <c r="M5390" s="1" t="str">
        <f>TEXT(Sales[[#This Row],[Date and Time]],"mm")</f>
        <v>04</v>
      </c>
      <c r="N5390" s="10" t="str">
        <f>TEXT(Sales[[#This Row],[Date and Time]],"mmmm")</f>
        <v>April</v>
      </c>
    </row>
    <row r="5391" spans="1:14" x14ac:dyDescent="0.3">
      <c r="A5391" s="1" t="s">
        <v>8859</v>
      </c>
      <c r="B5391" s="2">
        <v>45318.221145833333</v>
      </c>
      <c r="C5391" s="1" t="s">
        <v>3410</v>
      </c>
      <c r="D5391" s="1" t="s">
        <v>2665</v>
      </c>
      <c r="E5391" s="1" t="s">
        <v>3461</v>
      </c>
      <c r="F5391" s="1" t="s">
        <v>3462</v>
      </c>
      <c r="G5391" s="1">
        <v>1876.69</v>
      </c>
      <c r="H5391" s="1">
        <v>8</v>
      </c>
      <c r="I5391" s="1">
        <f>Sales[[#This Row],[Selling Price]]*H5391</f>
        <v>15013.52</v>
      </c>
      <c r="J5391" s="1">
        <f>VLOOKUP(Sales[[#This Row],[Product ID]],Products[],4,0)</f>
        <v>152.68</v>
      </c>
      <c r="K5391" s="1">
        <f>Sales[[#This Row],[Total Sales]]-Sales[[#This Row],[Cost price]]</f>
        <v>14860.84</v>
      </c>
      <c r="L5391" s="1" t="str">
        <f>TEXT(Sales[[#This Row],[Date and Time]],"dddd")</f>
        <v>Saturday</v>
      </c>
      <c r="M5391" s="1" t="str">
        <f>TEXT(Sales[[#This Row],[Date and Time]],"mm")</f>
        <v>01</v>
      </c>
      <c r="N5391" s="10" t="str">
        <f>TEXT(Sales[[#This Row],[Date and Time]],"mmmm")</f>
        <v>January</v>
      </c>
    </row>
    <row r="5392" spans="1:14" x14ac:dyDescent="0.3">
      <c r="A5392" s="1" t="s">
        <v>8860</v>
      </c>
      <c r="B5392" s="2">
        <v>45543.97420138889</v>
      </c>
      <c r="C5392" s="1" t="s">
        <v>3434</v>
      </c>
      <c r="D5392" s="1" t="s">
        <v>154</v>
      </c>
      <c r="E5392" s="1" t="s">
        <v>3464</v>
      </c>
      <c r="F5392" s="1" t="s">
        <v>3469</v>
      </c>
      <c r="G5392" s="1">
        <v>1238.68</v>
      </c>
      <c r="H5392" s="1">
        <v>5</v>
      </c>
      <c r="I5392" s="1">
        <f>Sales[[#This Row],[Selling Price]]*H5392</f>
        <v>6193.4000000000005</v>
      </c>
      <c r="J5392" s="1">
        <f>VLOOKUP(Sales[[#This Row],[Product ID]],Products[],4,0)</f>
        <v>29.06</v>
      </c>
      <c r="K5392" s="1">
        <f>Sales[[#This Row],[Total Sales]]-Sales[[#This Row],[Cost price]]</f>
        <v>6164.34</v>
      </c>
      <c r="L5392" s="1" t="str">
        <f>TEXT(Sales[[#This Row],[Date and Time]],"dddd")</f>
        <v>Sunday</v>
      </c>
      <c r="M5392" s="1" t="str">
        <f>TEXT(Sales[[#This Row],[Date and Time]],"mm")</f>
        <v>09</v>
      </c>
      <c r="N5392" s="10" t="str">
        <f>TEXT(Sales[[#This Row],[Date and Time]],"mmmm")</f>
        <v>September</v>
      </c>
    </row>
    <row r="5393" spans="1:14" x14ac:dyDescent="0.3">
      <c r="A5393" s="1" t="s">
        <v>8861</v>
      </c>
      <c r="B5393" s="2">
        <v>45526.526643518519</v>
      </c>
      <c r="C5393" s="1" t="s">
        <v>3425</v>
      </c>
      <c r="D5393" s="1" t="s">
        <v>663</v>
      </c>
      <c r="E5393" s="1" t="s">
        <v>3464</v>
      </c>
      <c r="F5393" s="1" t="s">
        <v>3476</v>
      </c>
      <c r="G5393" s="1">
        <v>150.32</v>
      </c>
      <c r="H5393" s="1">
        <v>8</v>
      </c>
      <c r="I5393" s="1">
        <f>Sales[[#This Row],[Selling Price]]*H5393</f>
        <v>1202.56</v>
      </c>
      <c r="J5393" s="1">
        <f>VLOOKUP(Sales[[#This Row],[Product ID]],Products[],4,0)</f>
        <v>95.27</v>
      </c>
      <c r="K5393" s="1">
        <f>Sales[[#This Row],[Total Sales]]-Sales[[#This Row],[Cost price]]</f>
        <v>1107.29</v>
      </c>
      <c r="L5393" s="1" t="str">
        <f>TEXT(Sales[[#This Row],[Date and Time]],"dddd")</f>
        <v>Thursday</v>
      </c>
      <c r="M5393" s="1" t="str">
        <f>TEXT(Sales[[#This Row],[Date and Time]],"mm")</f>
        <v>08</v>
      </c>
      <c r="N5393" s="10" t="str">
        <f>TEXT(Sales[[#This Row],[Date and Time]],"mmmm")</f>
        <v>August</v>
      </c>
    </row>
    <row r="5394" spans="1:14" x14ac:dyDescent="0.3">
      <c r="A5394" s="1" t="s">
        <v>8862</v>
      </c>
      <c r="B5394" s="2">
        <v>45322.056921296295</v>
      </c>
      <c r="C5394" s="1" t="s">
        <v>3443</v>
      </c>
      <c r="D5394" s="1" t="s">
        <v>1315</v>
      </c>
      <c r="E5394" s="1" t="s">
        <v>3479</v>
      </c>
      <c r="F5394" s="1" t="s">
        <v>3462</v>
      </c>
      <c r="G5394" s="1">
        <v>1071.73</v>
      </c>
      <c r="H5394" s="1">
        <v>7</v>
      </c>
      <c r="I5394" s="1">
        <f>Sales[[#This Row],[Selling Price]]*H5394</f>
        <v>7502.1100000000006</v>
      </c>
      <c r="J5394" s="1">
        <f>VLOOKUP(Sales[[#This Row],[Product ID]],Products[],4,0)</f>
        <v>787.31</v>
      </c>
      <c r="K5394" s="1">
        <f>Sales[[#This Row],[Total Sales]]-Sales[[#This Row],[Cost price]]</f>
        <v>6714.8000000000011</v>
      </c>
      <c r="L5394" s="1" t="str">
        <f>TEXT(Sales[[#This Row],[Date and Time]],"dddd")</f>
        <v>Wednesday</v>
      </c>
      <c r="M5394" s="1" t="str">
        <f>TEXT(Sales[[#This Row],[Date and Time]],"mm")</f>
        <v>01</v>
      </c>
      <c r="N5394" s="10" t="str">
        <f>TEXT(Sales[[#This Row],[Date and Time]],"mmmm")</f>
        <v>January</v>
      </c>
    </row>
    <row r="5395" spans="1:14" x14ac:dyDescent="0.3">
      <c r="A5395" s="1" t="s">
        <v>8863</v>
      </c>
      <c r="B5395" s="2">
        <v>45374.859189814815</v>
      </c>
      <c r="C5395" s="1" t="s">
        <v>3243</v>
      </c>
      <c r="D5395" s="1" t="s">
        <v>765</v>
      </c>
      <c r="E5395" s="1" t="s">
        <v>3471</v>
      </c>
      <c r="F5395" s="1" t="s">
        <v>3469</v>
      </c>
      <c r="G5395" s="1">
        <v>608.35</v>
      </c>
      <c r="H5395" s="1">
        <v>2</v>
      </c>
      <c r="I5395" s="1">
        <f>Sales[[#This Row],[Selling Price]]*H5395</f>
        <v>1216.7</v>
      </c>
      <c r="J5395" s="1">
        <f>VLOOKUP(Sales[[#This Row],[Product ID]],Products[],4,0)</f>
        <v>132.38999999999999</v>
      </c>
      <c r="K5395" s="1">
        <f>Sales[[#This Row],[Total Sales]]-Sales[[#This Row],[Cost price]]</f>
        <v>1084.31</v>
      </c>
      <c r="L5395" s="1" t="str">
        <f>TEXT(Sales[[#This Row],[Date and Time]],"dddd")</f>
        <v>Saturday</v>
      </c>
      <c r="M5395" s="1" t="str">
        <f>TEXT(Sales[[#This Row],[Date and Time]],"mm")</f>
        <v>03</v>
      </c>
      <c r="N5395" s="10" t="str">
        <f>TEXT(Sales[[#This Row],[Date and Time]],"mmmm")</f>
        <v>March</v>
      </c>
    </row>
    <row r="5396" spans="1:14" x14ac:dyDescent="0.3">
      <c r="A5396" s="1" t="s">
        <v>8864</v>
      </c>
      <c r="B5396" s="2">
        <v>45343.248124999998</v>
      </c>
      <c r="C5396" s="1" t="s">
        <v>3220</v>
      </c>
      <c r="D5396" s="1" t="s">
        <v>1604</v>
      </c>
      <c r="E5396" s="1" t="s">
        <v>3471</v>
      </c>
      <c r="F5396" s="1" t="s">
        <v>3476</v>
      </c>
      <c r="G5396" s="1">
        <v>1840.7</v>
      </c>
      <c r="H5396" s="1">
        <v>1</v>
      </c>
      <c r="I5396" s="1">
        <f>Sales[[#This Row],[Selling Price]]*H5396</f>
        <v>1840.7</v>
      </c>
      <c r="J5396" s="1">
        <f>VLOOKUP(Sales[[#This Row],[Product ID]],Products[],4,0)</f>
        <v>27.63</v>
      </c>
      <c r="K5396" s="1">
        <f>Sales[[#This Row],[Total Sales]]-Sales[[#This Row],[Cost price]]</f>
        <v>1813.07</v>
      </c>
      <c r="L5396" s="1" t="str">
        <f>TEXT(Sales[[#This Row],[Date and Time]],"dddd")</f>
        <v>Wednesday</v>
      </c>
      <c r="M5396" s="1" t="str">
        <f>TEXT(Sales[[#This Row],[Date and Time]],"mm")</f>
        <v>02</v>
      </c>
      <c r="N5396" s="10" t="str">
        <f>TEXT(Sales[[#This Row],[Date and Time]],"mmmm")</f>
        <v>February</v>
      </c>
    </row>
    <row r="5397" spans="1:14" x14ac:dyDescent="0.3">
      <c r="A5397" s="1" t="s">
        <v>8865</v>
      </c>
      <c r="B5397" s="2">
        <v>45448.710833333331</v>
      </c>
      <c r="C5397" s="1" t="s">
        <v>3362</v>
      </c>
      <c r="D5397" s="1" t="s">
        <v>1953</v>
      </c>
      <c r="E5397" s="1" t="s">
        <v>3479</v>
      </c>
      <c r="F5397" s="1" t="s">
        <v>3462</v>
      </c>
      <c r="G5397" s="1">
        <v>414.58</v>
      </c>
      <c r="H5397" s="1">
        <v>5</v>
      </c>
      <c r="I5397" s="1">
        <f>Sales[[#This Row],[Selling Price]]*H5397</f>
        <v>2072.9</v>
      </c>
      <c r="J5397" s="1">
        <f>VLOOKUP(Sales[[#This Row],[Product ID]],Products[],4,0)</f>
        <v>282.68</v>
      </c>
      <c r="K5397" s="1">
        <f>Sales[[#This Row],[Total Sales]]-Sales[[#This Row],[Cost price]]</f>
        <v>1790.22</v>
      </c>
      <c r="L5397" s="1" t="str">
        <f>TEXT(Sales[[#This Row],[Date and Time]],"dddd")</f>
        <v>Wednesday</v>
      </c>
      <c r="M5397" s="1" t="str">
        <f>TEXT(Sales[[#This Row],[Date and Time]],"mm")</f>
        <v>06</v>
      </c>
      <c r="N5397" s="10" t="str">
        <f>TEXT(Sales[[#This Row],[Date and Time]],"mmmm")</f>
        <v>June</v>
      </c>
    </row>
    <row r="5398" spans="1:14" x14ac:dyDescent="0.3">
      <c r="A5398" s="1" t="s">
        <v>8866</v>
      </c>
      <c r="B5398" s="2">
        <v>45293.816412037035</v>
      </c>
      <c r="C5398" s="1" t="s">
        <v>3239</v>
      </c>
      <c r="D5398" s="1" t="s">
        <v>733</v>
      </c>
      <c r="E5398" s="1" t="s">
        <v>3471</v>
      </c>
      <c r="F5398" s="1" t="s">
        <v>3462</v>
      </c>
      <c r="G5398" s="1">
        <v>1348.1</v>
      </c>
      <c r="H5398" s="1">
        <v>6</v>
      </c>
      <c r="I5398" s="1">
        <f>Sales[[#This Row],[Selling Price]]*H5398</f>
        <v>8088.5999999999995</v>
      </c>
      <c r="J5398" s="1">
        <f>VLOOKUP(Sales[[#This Row],[Product ID]],Products[],4,0)</f>
        <v>438.5</v>
      </c>
      <c r="K5398" s="1">
        <f>Sales[[#This Row],[Total Sales]]-Sales[[#This Row],[Cost price]]</f>
        <v>7650.0999999999995</v>
      </c>
      <c r="L5398" s="1" t="str">
        <f>TEXT(Sales[[#This Row],[Date and Time]],"dddd")</f>
        <v>Tuesday</v>
      </c>
      <c r="M5398" s="1" t="str">
        <f>TEXT(Sales[[#This Row],[Date and Time]],"mm")</f>
        <v>01</v>
      </c>
      <c r="N5398" s="10" t="str">
        <f>TEXT(Sales[[#This Row],[Date and Time]],"mmmm")</f>
        <v>January</v>
      </c>
    </row>
    <row r="5399" spans="1:14" x14ac:dyDescent="0.3">
      <c r="A5399" s="1" t="s">
        <v>8867</v>
      </c>
      <c r="B5399" s="2">
        <v>45502.807118055556</v>
      </c>
      <c r="C5399" s="1" t="s">
        <v>3398</v>
      </c>
      <c r="D5399" s="1" t="s">
        <v>2969</v>
      </c>
      <c r="E5399" s="1" t="s">
        <v>3479</v>
      </c>
      <c r="F5399" s="1" t="s">
        <v>3467</v>
      </c>
      <c r="G5399" s="1">
        <v>1611.83</v>
      </c>
      <c r="H5399" s="1">
        <v>2</v>
      </c>
      <c r="I5399" s="1">
        <f>Sales[[#This Row],[Selling Price]]*H5399</f>
        <v>3223.66</v>
      </c>
      <c r="J5399" s="1">
        <f>VLOOKUP(Sales[[#This Row],[Product ID]],Products[],4,0)</f>
        <v>789.58</v>
      </c>
      <c r="K5399" s="1">
        <f>Sales[[#This Row],[Total Sales]]-Sales[[#This Row],[Cost price]]</f>
        <v>2434.08</v>
      </c>
      <c r="L5399" s="1" t="str">
        <f>TEXT(Sales[[#This Row],[Date and Time]],"dddd")</f>
        <v>Monday</v>
      </c>
      <c r="M5399" s="1" t="str">
        <f>TEXT(Sales[[#This Row],[Date and Time]],"mm")</f>
        <v>07</v>
      </c>
      <c r="N5399" s="10" t="str">
        <f>TEXT(Sales[[#This Row],[Date and Time]],"mmmm")</f>
        <v>July</v>
      </c>
    </row>
    <row r="5400" spans="1:14" x14ac:dyDescent="0.3">
      <c r="A5400" s="1" t="s">
        <v>8868</v>
      </c>
      <c r="B5400" s="2">
        <v>45431.496354166666</v>
      </c>
      <c r="C5400" s="1" t="s">
        <v>3340</v>
      </c>
      <c r="D5400" s="1" t="s">
        <v>2183</v>
      </c>
      <c r="E5400" s="1" t="s">
        <v>3479</v>
      </c>
      <c r="F5400" s="1" t="s">
        <v>3472</v>
      </c>
      <c r="G5400" s="1">
        <v>46.8</v>
      </c>
      <c r="H5400" s="1">
        <v>3</v>
      </c>
      <c r="I5400" s="1">
        <f>Sales[[#This Row],[Selling Price]]*H5400</f>
        <v>140.39999999999998</v>
      </c>
      <c r="J5400" s="1">
        <f>VLOOKUP(Sales[[#This Row],[Product ID]],Products[],4,0)</f>
        <v>834.4</v>
      </c>
      <c r="K5400" s="1">
        <f>Sales[[#This Row],[Total Sales]]-Sales[[#This Row],[Cost price]]</f>
        <v>-694</v>
      </c>
      <c r="L5400" s="1" t="str">
        <f>TEXT(Sales[[#This Row],[Date and Time]],"dddd")</f>
        <v>Sunday</v>
      </c>
      <c r="M5400" s="1" t="str">
        <f>TEXT(Sales[[#This Row],[Date and Time]],"mm")</f>
        <v>05</v>
      </c>
      <c r="N5400" s="10" t="str">
        <f>TEXT(Sales[[#This Row],[Date and Time]],"mmmm")</f>
        <v>May</v>
      </c>
    </row>
    <row r="5401" spans="1:14" x14ac:dyDescent="0.3">
      <c r="A5401" s="1" t="s">
        <v>8869</v>
      </c>
      <c r="B5401" s="2">
        <v>45452.632210648146</v>
      </c>
      <c r="C5401" s="1" t="s">
        <v>3417</v>
      </c>
      <c r="D5401" s="1" t="s">
        <v>2780</v>
      </c>
      <c r="E5401" s="1" t="s">
        <v>3461</v>
      </c>
      <c r="F5401" s="1" t="s">
        <v>3476</v>
      </c>
      <c r="G5401" s="1">
        <v>1763.48</v>
      </c>
      <c r="H5401" s="1">
        <v>8</v>
      </c>
      <c r="I5401" s="1">
        <f>Sales[[#This Row],[Selling Price]]*H5401</f>
        <v>14107.84</v>
      </c>
      <c r="J5401" s="1">
        <f>VLOOKUP(Sales[[#This Row],[Product ID]],Products[],4,0)</f>
        <v>648.5</v>
      </c>
      <c r="K5401" s="1">
        <f>Sales[[#This Row],[Total Sales]]-Sales[[#This Row],[Cost price]]</f>
        <v>13459.34</v>
      </c>
      <c r="L5401" s="1" t="str">
        <f>TEXT(Sales[[#This Row],[Date and Time]],"dddd")</f>
        <v>Sunday</v>
      </c>
      <c r="M5401" s="1" t="str">
        <f>TEXT(Sales[[#This Row],[Date and Time]],"mm")</f>
        <v>06</v>
      </c>
      <c r="N5401" s="10" t="str">
        <f>TEXT(Sales[[#This Row],[Date and Time]],"mmmm")</f>
        <v>June</v>
      </c>
    </row>
    <row r="5402" spans="1:14" x14ac:dyDescent="0.3">
      <c r="A5402" s="1" t="s">
        <v>8870</v>
      </c>
      <c r="B5402" s="2">
        <v>45517.537314814814</v>
      </c>
      <c r="C5402" s="1" t="s">
        <v>3340</v>
      </c>
      <c r="D5402" s="1" t="s">
        <v>2180</v>
      </c>
      <c r="E5402" s="1" t="s">
        <v>3471</v>
      </c>
      <c r="F5402" s="1" t="s">
        <v>3469</v>
      </c>
      <c r="G5402" s="1">
        <v>1494.71</v>
      </c>
      <c r="H5402" s="1">
        <v>5</v>
      </c>
      <c r="I5402" s="1">
        <f>Sales[[#This Row],[Selling Price]]*H5402</f>
        <v>7473.55</v>
      </c>
      <c r="J5402" s="1">
        <f>VLOOKUP(Sales[[#This Row],[Product ID]],Products[],4,0)</f>
        <v>834.4</v>
      </c>
      <c r="K5402" s="1">
        <f>Sales[[#This Row],[Total Sales]]-Sales[[#This Row],[Cost price]]</f>
        <v>6639.1500000000005</v>
      </c>
      <c r="L5402" s="1" t="str">
        <f>TEXT(Sales[[#This Row],[Date and Time]],"dddd")</f>
        <v>Tuesday</v>
      </c>
      <c r="M5402" s="1" t="str">
        <f>TEXT(Sales[[#This Row],[Date and Time]],"mm")</f>
        <v>08</v>
      </c>
      <c r="N5402" s="10" t="str">
        <f>TEXT(Sales[[#This Row],[Date and Time]],"mmmm")</f>
        <v>August</v>
      </c>
    </row>
    <row r="5403" spans="1:14" x14ac:dyDescent="0.3">
      <c r="A5403" s="1" t="s">
        <v>8871</v>
      </c>
      <c r="B5403" s="2">
        <v>45609.469201388885</v>
      </c>
      <c r="C5403" s="1" t="s">
        <v>3234</v>
      </c>
      <c r="D5403" s="1" t="s">
        <v>2714</v>
      </c>
      <c r="E5403" s="1" t="s">
        <v>3479</v>
      </c>
      <c r="F5403" s="1" t="s">
        <v>3472</v>
      </c>
      <c r="G5403" s="1">
        <v>1073.52</v>
      </c>
      <c r="H5403" s="1">
        <v>6</v>
      </c>
      <c r="I5403" s="1">
        <f>Sales[[#This Row],[Selling Price]]*H5403</f>
        <v>6441.12</v>
      </c>
      <c r="J5403" s="1">
        <f>VLOOKUP(Sales[[#This Row],[Product ID]],Products[],4,0)</f>
        <v>851.56</v>
      </c>
      <c r="K5403" s="1">
        <f>Sales[[#This Row],[Total Sales]]-Sales[[#This Row],[Cost price]]</f>
        <v>5589.5599999999995</v>
      </c>
      <c r="L5403" s="1" t="str">
        <f>TEXT(Sales[[#This Row],[Date and Time]],"dddd")</f>
        <v>Wednesday</v>
      </c>
      <c r="M5403" s="1" t="str">
        <f>TEXT(Sales[[#This Row],[Date and Time]],"mm")</f>
        <v>11</v>
      </c>
      <c r="N5403" s="10" t="str">
        <f>TEXT(Sales[[#This Row],[Date and Time]],"mmmm")</f>
        <v>November</v>
      </c>
    </row>
    <row r="5404" spans="1:14" x14ac:dyDescent="0.3">
      <c r="A5404" s="1" t="s">
        <v>8872</v>
      </c>
      <c r="B5404" s="2">
        <v>45461.446481481478</v>
      </c>
      <c r="C5404" s="1" t="s">
        <v>3298</v>
      </c>
      <c r="D5404" s="1" t="s">
        <v>891</v>
      </c>
      <c r="E5404" s="1" t="s">
        <v>3471</v>
      </c>
      <c r="F5404" s="1" t="s">
        <v>3469</v>
      </c>
      <c r="G5404" s="1">
        <v>830.36</v>
      </c>
      <c r="H5404" s="1">
        <v>2</v>
      </c>
      <c r="I5404" s="1">
        <f>Sales[[#This Row],[Selling Price]]*H5404</f>
        <v>1660.72</v>
      </c>
      <c r="J5404" s="1">
        <f>VLOOKUP(Sales[[#This Row],[Product ID]],Products[],4,0)</f>
        <v>965.14</v>
      </c>
      <c r="K5404" s="1">
        <f>Sales[[#This Row],[Total Sales]]-Sales[[#This Row],[Cost price]]</f>
        <v>695.58</v>
      </c>
      <c r="L5404" s="1" t="str">
        <f>TEXT(Sales[[#This Row],[Date and Time]],"dddd")</f>
        <v>Tuesday</v>
      </c>
      <c r="M5404" s="1" t="str">
        <f>TEXT(Sales[[#This Row],[Date and Time]],"mm")</f>
        <v>06</v>
      </c>
      <c r="N5404" s="10" t="str">
        <f>TEXT(Sales[[#This Row],[Date and Time]],"mmmm")</f>
        <v>June</v>
      </c>
    </row>
    <row r="5405" spans="1:14" x14ac:dyDescent="0.3">
      <c r="A5405" s="1" t="s">
        <v>8873</v>
      </c>
      <c r="B5405" s="2">
        <v>45467.09070601852</v>
      </c>
      <c r="C5405" s="1" t="s">
        <v>3293</v>
      </c>
      <c r="D5405" s="1" t="s">
        <v>1318</v>
      </c>
      <c r="E5405" s="1" t="s">
        <v>3479</v>
      </c>
      <c r="F5405" s="1" t="s">
        <v>3472</v>
      </c>
      <c r="G5405" s="1">
        <v>510.47</v>
      </c>
      <c r="H5405" s="1">
        <v>10</v>
      </c>
      <c r="I5405" s="1">
        <f>Sales[[#This Row],[Selling Price]]*H5405</f>
        <v>5104.7000000000007</v>
      </c>
      <c r="J5405" s="1">
        <f>VLOOKUP(Sales[[#This Row],[Product ID]],Products[],4,0)</f>
        <v>174.99</v>
      </c>
      <c r="K5405" s="1">
        <f>Sales[[#This Row],[Total Sales]]-Sales[[#This Row],[Cost price]]</f>
        <v>4929.7100000000009</v>
      </c>
      <c r="L5405" s="1" t="str">
        <f>TEXT(Sales[[#This Row],[Date and Time]],"dddd")</f>
        <v>Monday</v>
      </c>
      <c r="M5405" s="1" t="str">
        <f>TEXT(Sales[[#This Row],[Date and Time]],"mm")</f>
        <v>06</v>
      </c>
      <c r="N5405" s="10" t="str">
        <f>TEXT(Sales[[#This Row],[Date and Time]],"mmmm")</f>
        <v>June</v>
      </c>
    </row>
    <row r="5406" spans="1:14" x14ac:dyDescent="0.3">
      <c r="A5406" s="1" t="s">
        <v>8874</v>
      </c>
      <c r="B5406" s="2">
        <v>45602.700289351851</v>
      </c>
      <c r="C5406" s="1" t="s">
        <v>3298</v>
      </c>
      <c r="D5406" s="1" t="s">
        <v>1081</v>
      </c>
      <c r="E5406" s="1" t="s">
        <v>3471</v>
      </c>
      <c r="F5406" s="1" t="s">
        <v>3472</v>
      </c>
      <c r="G5406" s="1">
        <v>628.29</v>
      </c>
      <c r="H5406" s="1">
        <v>9</v>
      </c>
      <c r="I5406" s="1">
        <f>Sales[[#This Row],[Selling Price]]*H5406</f>
        <v>5654.61</v>
      </c>
      <c r="J5406" s="1">
        <f>VLOOKUP(Sales[[#This Row],[Product ID]],Products[],4,0)</f>
        <v>965.14</v>
      </c>
      <c r="K5406" s="1">
        <f>Sales[[#This Row],[Total Sales]]-Sales[[#This Row],[Cost price]]</f>
        <v>4689.4699999999993</v>
      </c>
      <c r="L5406" s="1" t="str">
        <f>TEXT(Sales[[#This Row],[Date and Time]],"dddd")</f>
        <v>Wednesday</v>
      </c>
      <c r="M5406" s="1" t="str">
        <f>TEXT(Sales[[#This Row],[Date and Time]],"mm")</f>
        <v>11</v>
      </c>
      <c r="N5406" s="10" t="str">
        <f>TEXT(Sales[[#This Row],[Date and Time]],"mmmm")</f>
        <v>November</v>
      </c>
    </row>
    <row r="5407" spans="1:14" x14ac:dyDescent="0.3">
      <c r="A5407" s="1" t="s">
        <v>8875</v>
      </c>
      <c r="B5407" s="2">
        <v>45305.942094907405</v>
      </c>
      <c r="C5407" s="1" t="s">
        <v>3303</v>
      </c>
      <c r="D5407" s="1" t="s">
        <v>2224</v>
      </c>
      <c r="E5407" s="1" t="s">
        <v>3461</v>
      </c>
      <c r="F5407" s="1" t="s">
        <v>3472</v>
      </c>
      <c r="G5407" s="1">
        <v>1075.0899999999999</v>
      </c>
      <c r="H5407" s="1">
        <v>8</v>
      </c>
      <c r="I5407" s="1">
        <f>Sales[[#This Row],[Selling Price]]*H5407</f>
        <v>8600.7199999999993</v>
      </c>
      <c r="J5407" s="1">
        <f>VLOOKUP(Sales[[#This Row],[Product ID]],Products[],4,0)</f>
        <v>752.34</v>
      </c>
      <c r="K5407" s="1">
        <f>Sales[[#This Row],[Total Sales]]-Sales[[#This Row],[Cost price]]</f>
        <v>7848.3799999999992</v>
      </c>
      <c r="L5407" s="1" t="str">
        <f>TEXT(Sales[[#This Row],[Date and Time]],"dddd")</f>
        <v>Sunday</v>
      </c>
      <c r="M5407" s="1" t="str">
        <f>TEXT(Sales[[#This Row],[Date and Time]],"mm")</f>
        <v>01</v>
      </c>
      <c r="N5407" s="10" t="str">
        <f>TEXT(Sales[[#This Row],[Date and Time]],"mmmm")</f>
        <v>January</v>
      </c>
    </row>
    <row r="5408" spans="1:14" x14ac:dyDescent="0.3">
      <c r="A5408" s="1" t="s">
        <v>8876</v>
      </c>
      <c r="B5408" s="2">
        <v>45494.442743055559</v>
      </c>
      <c r="C5408" s="1" t="s">
        <v>3289</v>
      </c>
      <c r="D5408" s="1" t="s">
        <v>986</v>
      </c>
      <c r="E5408" s="1" t="s">
        <v>3464</v>
      </c>
      <c r="F5408" s="1" t="s">
        <v>3462</v>
      </c>
      <c r="G5408" s="1">
        <v>1621.79</v>
      </c>
      <c r="H5408" s="1">
        <v>1</v>
      </c>
      <c r="I5408" s="1">
        <f>Sales[[#This Row],[Selling Price]]*H5408</f>
        <v>1621.79</v>
      </c>
      <c r="J5408" s="1">
        <f>VLOOKUP(Sales[[#This Row],[Product ID]],Products[],4,0)</f>
        <v>184.29</v>
      </c>
      <c r="K5408" s="1">
        <f>Sales[[#This Row],[Total Sales]]-Sales[[#This Row],[Cost price]]</f>
        <v>1437.5</v>
      </c>
      <c r="L5408" s="1" t="str">
        <f>TEXT(Sales[[#This Row],[Date and Time]],"dddd")</f>
        <v>Sunday</v>
      </c>
      <c r="M5408" s="1" t="str">
        <f>TEXT(Sales[[#This Row],[Date and Time]],"mm")</f>
        <v>07</v>
      </c>
      <c r="N5408" s="10" t="str">
        <f>TEXT(Sales[[#This Row],[Date and Time]],"mmmm")</f>
        <v>July</v>
      </c>
    </row>
    <row r="5409" spans="1:14" x14ac:dyDescent="0.3">
      <c r="A5409" s="1" t="s">
        <v>8877</v>
      </c>
      <c r="B5409" s="2">
        <v>45430.632303240738</v>
      </c>
      <c r="C5409" s="1" t="s">
        <v>3393</v>
      </c>
      <c r="D5409" s="1" t="s">
        <v>695</v>
      </c>
      <c r="E5409" s="1" t="s">
        <v>3466</v>
      </c>
      <c r="F5409" s="1" t="s">
        <v>3469</v>
      </c>
      <c r="G5409" s="1">
        <v>29.6</v>
      </c>
      <c r="H5409" s="1">
        <v>4</v>
      </c>
      <c r="I5409" s="1">
        <f>Sales[[#This Row],[Selling Price]]*H5409</f>
        <v>118.4</v>
      </c>
      <c r="J5409" s="1">
        <f>VLOOKUP(Sales[[#This Row],[Product ID]],Products[],4,0)</f>
        <v>368.41</v>
      </c>
      <c r="K5409" s="1">
        <f>Sales[[#This Row],[Total Sales]]-Sales[[#This Row],[Cost price]]</f>
        <v>-250.01000000000002</v>
      </c>
      <c r="L5409" s="1" t="str">
        <f>TEXT(Sales[[#This Row],[Date and Time]],"dddd")</f>
        <v>Saturday</v>
      </c>
      <c r="M5409" s="1" t="str">
        <f>TEXT(Sales[[#This Row],[Date and Time]],"mm")</f>
        <v>05</v>
      </c>
      <c r="N5409" s="10" t="str">
        <f>TEXT(Sales[[#This Row],[Date and Time]],"mmmm")</f>
        <v>May</v>
      </c>
    </row>
    <row r="5410" spans="1:14" x14ac:dyDescent="0.3">
      <c r="A5410" s="1" t="s">
        <v>8878</v>
      </c>
      <c r="B5410" s="2">
        <v>45516.741712962961</v>
      </c>
      <c r="C5410" s="1" t="s">
        <v>3346</v>
      </c>
      <c r="D5410" s="1" t="s">
        <v>1264</v>
      </c>
      <c r="E5410" s="1" t="s">
        <v>3461</v>
      </c>
      <c r="F5410" s="1" t="s">
        <v>3476</v>
      </c>
      <c r="G5410" s="1">
        <v>1283.46</v>
      </c>
      <c r="H5410" s="1">
        <v>4</v>
      </c>
      <c r="I5410" s="1">
        <f>Sales[[#This Row],[Selling Price]]*H5410</f>
        <v>5133.84</v>
      </c>
      <c r="J5410" s="1">
        <f>VLOOKUP(Sales[[#This Row],[Product ID]],Products[],4,0)</f>
        <v>171.16</v>
      </c>
      <c r="K5410" s="1">
        <f>Sales[[#This Row],[Total Sales]]-Sales[[#This Row],[Cost price]]</f>
        <v>4962.68</v>
      </c>
      <c r="L5410" s="1" t="str">
        <f>TEXT(Sales[[#This Row],[Date and Time]],"dddd")</f>
        <v>Monday</v>
      </c>
      <c r="M5410" s="1" t="str">
        <f>TEXT(Sales[[#This Row],[Date and Time]],"mm")</f>
        <v>08</v>
      </c>
      <c r="N5410" s="10" t="str">
        <f>TEXT(Sales[[#This Row],[Date and Time]],"mmmm")</f>
        <v>August</v>
      </c>
    </row>
    <row r="5411" spans="1:14" x14ac:dyDescent="0.3">
      <c r="A5411" s="1" t="s">
        <v>8879</v>
      </c>
      <c r="B5411" s="2">
        <v>45552.820972222224</v>
      </c>
      <c r="C5411" s="1" t="s">
        <v>3291</v>
      </c>
      <c r="D5411" s="1" t="s">
        <v>2046</v>
      </c>
      <c r="E5411" s="1" t="s">
        <v>3479</v>
      </c>
      <c r="F5411" s="1" t="s">
        <v>3469</v>
      </c>
      <c r="G5411" s="1">
        <v>1347.24</v>
      </c>
      <c r="H5411" s="1">
        <v>3</v>
      </c>
      <c r="I5411" s="1">
        <f>Sales[[#This Row],[Selling Price]]*H5411</f>
        <v>4041.7200000000003</v>
      </c>
      <c r="J5411" s="1">
        <f>VLOOKUP(Sales[[#This Row],[Product ID]],Products[],4,0)</f>
        <v>352.83</v>
      </c>
      <c r="K5411" s="1">
        <f>Sales[[#This Row],[Total Sales]]-Sales[[#This Row],[Cost price]]</f>
        <v>3688.8900000000003</v>
      </c>
      <c r="L5411" s="1" t="str">
        <f>TEXT(Sales[[#This Row],[Date and Time]],"dddd")</f>
        <v>Tuesday</v>
      </c>
      <c r="M5411" s="1" t="str">
        <f>TEXT(Sales[[#This Row],[Date and Time]],"mm")</f>
        <v>09</v>
      </c>
      <c r="N5411" s="10" t="str">
        <f>TEXT(Sales[[#This Row],[Date and Time]],"mmmm")</f>
        <v>September</v>
      </c>
    </row>
    <row r="5412" spans="1:14" x14ac:dyDescent="0.3">
      <c r="A5412" s="1" t="s">
        <v>8880</v>
      </c>
      <c r="B5412" s="2">
        <v>45508.473796296297</v>
      </c>
      <c r="C5412" s="1" t="s">
        <v>3234</v>
      </c>
      <c r="D5412" s="1" t="s">
        <v>921</v>
      </c>
      <c r="E5412" s="1" t="s">
        <v>3466</v>
      </c>
      <c r="F5412" s="1" t="s">
        <v>3476</v>
      </c>
      <c r="G5412" s="1">
        <v>863.65</v>
      </c>
      <c r="H5412" s="1">
        <v>3</v>
      </c>
      <c r="I5412" s="1">
        <f>Sales[[#This Row],[Selling Price]]*H5412</f>
        <v>2590.9499999999998</v>
      </c>
      <c r="J5412" s="1">
        <f>VLOOKUP(Sales[[#This Row],[Product ID]],Products[],4,0)</f>
        <v>851.56</v>
      </c>
      <c r="K5412" s="1">
        <f>Sales[[#This Row],[Total Sales]]-Sales[[#This Row],[Cost price]]</f>
        <v>1739.3899999999999</v>
      </c>
      <c r="L5412" s="1" t="str">
        <f>TEXT(Sales[[#This Row],[Date and Time]],"dddd")</f>
        <v>Sunday</v>
      </c>
      <c r="M5412" s="1" t="str">
        <f>TEXT(Sales[[#This Row],[Date and Time]],"mm")</f>
        <v>08</v>
      </c>
      <c r="N5412" s="10" t="str">
        <f>TEXT(Sales[[#This Row],[Date and Time]],"mmmm")</f>
        <v>August</v>
      </c>
    </row>
    <row r="5413" spans="1:14" x14ac:dyDescent="0.3">
      <c r="A5413" s="1" t="s">
        <v>8881</v>
      </c>
      <c r="B5413" s="2">
        <v>45532.715428240743</v>
      </c>
      <c r="C5413" s="1" t="s">
        <v>3306</v>
      </c>
      <c r="D5413" s="1" t="s">
        <v>2105</v>
      </c>
      <c r="E5413" s="1" t="s">
        <v>3464</v>
      </c>
      <c r="F5413" s="1" t="s">
        <v>3469</v>
      </c>
      <c r="G5413" s="1">
        <v>449.12</v>
      </c>
      <c r="H5413" s="1">
        <v>9</v>
      </c>
      <c r="I5413" s="1">
        <f>Sales[[#This Row],[Selling Price]]*H5413</f>
        <v>4042.08</v>
      </c>
      <c r="J5413" s="1">
        <f>VLOOKUP(Sales[[#This Row],[Product ID]],Products[],4,0)</f>
        <v>914.29</v>
      </c>
      <c r="K5413" s="1">
        <f>Sales[[#This Row],[Total Sales]]-Sales[[#This Row],[Cost price]]</f>
        <v>3127.79</v>
      </c>
      <c r="L5413" s="1" t="str">
        <f>TEXT(Sales[[#This Row],[Date and Time]],"dddd")</f>
        <v>Wednesday</v>
      </c>
      <c r="M5413" s="1" t="str">
        <f>TEXT(Sales[[#This Row],[Date and Time]],"mm")</f>
        <v>08</v>
      </c>
      <c r="N5413" s="10" t="str">
        <f>TEXT(Sales[[#This Row],[Date and Time]],"mmmm")</f>
        <v>August</v>
      </c>
    </row>
    <row r="5414" spans="1:14" x14ac:dyDescent="0.3">
      <c r="A5414" s="1" t="s">
        <v>8882</v>
      </c>
      <c r="B5414" s="2">
        <v>45494.713738425926</v>
      </c>
      <c r="C5414" s="1" t="s">
        <v>3326</v>
      </c>
      <c r="D5414" s="1" t="s">
        <v>503</v>
      </c>
      <c r="E5414" s="1" t="s">
        <v>3471</v>
      </c>
      <c r="F5414" s="1" t="s">
        <v>3469</v>
      </c>
      <c r="G5414" s="1">
        <v>164.67</v>
      </c>
      <c r="H5414" s="1">
        <v>4</v>
      </c>
      <c r="I5414" s="1">
        <f>Sales[[#This Row],[Selling Price]]*H5414</f>
        <v>658.68</v>
      </c>
      <c r="J5414" s="1">
        <f>VLOOKUP(Sales[[#This Row],[Product ID]],Products[],4,0)</f>
        <v>703.67</v>
      </c>
      <c r="K5414" s="1">
        <f>Sales[[#This Row],[Total Sales]]-Sales[[#This Row],[Cost price]]</f>
        <v>-44.990000000000009</v>
      </c>
      <c r="L5414" s="1" t="str">
        <f>TEXT(Sales[[#This Row],[Date and Time]],"dddd")</f>
        <v>Sunday</v>
      </c>
      <c r="M5414" s="1" t="str">
        <f>TEXT(Sales[[#This Row],[Date and Time]],"mm")</f>
        <v>07</v>
      </c>
      <c r="N5414" s="10" t="str">
        <f>TEXT(Sales[[#This Row],[Date and Time]],"mmmm")</f>
        <v>July</v>
      </c>
    </row>
    <row r="5415" spans="1:14" x14ac:dyDescent="0.3">
      <c r="A5415" s="1" t="s">
        <v>8883</v>
      </c>
      <c r="B5415" s="2">
        <v>45379.62699074074</v>
      </c>
      <c r="C5415" s="1" t="s">
        <v>3354</v>
      </c>
      <c r="D5415" s="1" t="s">
        <v>779</v>
      </c>
      <c r="E5415" s="1" t="s">
        <v>3461</v>
      </c>
      <c r="F5415" s="1" t="s">
        <v>3476</v>
      </c>
      <c r="G5415" s="1">
        <v>1451.72</v>
      </c>
      <c r="H5415" s="1">
        <v>3</v>
      </c>
      <c r="I5415" s="1">
        <f>Sales[[#This Row],[Selling Price]]*H5415</f>
        <v>4355.16</v>
      </c>
      <c r="J5415" s="1">
        <f>VLOOKUP(Sales[[#This Row],[Product ID]],Products[],4,0)</f>
        <v>294.83</v>
      </c>
      <c r="K5415" s="1">
        <f>Sales[[#This Row],[Total Sales]]-Sales[[#This Row],[Cost price]]</f>
        <v>4060.33</v>
      </c>
      <c r="L5415" s="1" t="str">
        <f>TEXT(Sales[[#This Row],[Date and Time]],"dddd")</f>
        <v>Thursday</v>
      </c>
      <c r="M5415" s="1" t="str">
        <f>TEXT(Sales[[#This Row],[Date and Time]],"mm")</f>
        <v>03</v>
      </c>
      <c r="N5415" s="10" t="str">
        <f>TEXT(Sales[[#This Row],[Date and Time]],"mmmm")</f>
        <v>March</v>
      </c>
    </row>
    <row r="5416" spans="1:14" x14ac:dyDescent="0.3">
      <c r="A5416" s="1" t="s">
        <v>8884</v>
      </c>
      <c r="B5416" s="2">
        <v>45468.390243055554</v>
      </c>
      <c r="C5416" s="1" t="s">
        <v>3388</v>
      </c>
      <c r="D5416" s="1" t="s">
        <v>1214</v>
      </c>
      <c r="E5416" s="1" t="s">
        <v>3464</v>
      </c>
      <c r="F5416" s="1" t="s">
        <v>3467</v>
      </c>
      <c r="G5416" s="1">
        <v>1302.6600000000001</v>
      </c>
      <c r="H5416" s="1">
        <v>8</v>
      </c>
      <c r="I5416" s="1">
        <f>Sales[[#This Row],[Selling Price]]*H5416</f>
        <v>10421.280000000001</v>
      </c>
      <c r="J5416" s="1">
        <f>VLOOKUP(Sales[[#This Row],[Product ID]],Products[],4,0)</f>
        <v>65.66</v>
      </c>
      <c r="K5416" s="1">
        <f>Sales[[#This Row],[Total Sales]]-Sales[[#This Row],[Cost price]]</f>
        <v>10355.620000000001</v>
      </c>
      <c r="L5416" s="1" t="str">
        <f>TEXT(Sales[[#This Row],[Date and Time]],"dddd")</f>
        <v>Tuesday</v>
      </c>
      <c r="M5416" s="1" t="str">
        <f>TEXT(Sales[[#This Row],[Date and Time]],"mm")</f>
        <v>06</v>
      </c>
      <c r="N5416" s="10" t="str">
        <f>TEXT(Sales[[#This Row],[Date and Time]],"mmmm")</f>
        <v>June</v>
      </c>
    </row>
    <row r="5417" spans="1:14" x14ac:dyDescent="0.3">
      <c r="A5417" s="1" t="s">
        <v>8885</v>
      </c>
      <c r="B5417" s="2">
        <v>45545.020219907405</v>
      </c>
      <c r="C5417" s="1" t="s">
        <v>3273</v>
      </c>
      <c r="D5417" s="1" t="s">
        <v>1995</v>
      </c>
      <c r="E5417" s="1" t="s">
        <v>3471</v>
      </c>
      <c r="F5417" s="1" t="s">
        <v>3469</v>
      </c>
      <c r="G5417" s="1">
        <v>588.44000000000005</v>
      </c>
      <c r="H5417" s="1">
        <v>5</v>
      </c>
      <c r="I5417" s="1">
        <f>Sales[[#This Row],[Selling Price]]*H5417</f>
        <v>2942.2000000000003</v>
      </c>
      <c r="J5417" s="1">
        <f>VLOOKUP(Sales[[#This Row],[Product ID]],Products[],4,0)</f>
        <v>963.58</v>
      </c>
      <c r="K5417" s="1">
        <f>Sales[[#This Row],[Total Sales]]-Sales[[#This Row],[Cost price]]</f>
        <v>1978.6200000000003</v>
      </c>
      <c r="L5417" s="1" t="str">
        <f>TEXT(Sales[[#This Row],[Date and Time]],"dddd")</f>
        <v>Tuesday</v>
      </c>
      <c r="M5417" s="1" t="str">
        <f>TEXT(Sales[[#This Row],[Date and Time]],"mm")</f>
        <v>09</v>
      </c>
      <c r="N5417" s="10" t="str">
        <f>TEXT(Sales[[#This Row],[Date and Time]],"mmmm")</f>
        <v>September</v>
      </c>
    </row>
    <row r="5418" spans="1:14" x14ac:dyDescent="0.3">
      <c r="A5418" s="1" t="s">
        <v>8886</v>
      </c>
      <c r="B5418" s="2">
        <v>45585.53365740741</v>
      </c>
      <c r="C5418" s="1" t="s">
        <v>3447</v>
      </c>
      <c r="D5418" s="1" t="s">
        <v>1760</v>
      </c>
      <c r="E5418" s="1" t="s">
        <v>3471</v>
      </c>
      <c r="F5418" s="1" t="s">
        <v>3462</v>
      </c>
      <c r="G5418" s="1">
        <v>1506.73</v>
      </c>
      <c r="H5418" s="1">
        <v>6</v>
      </c>
      <c r="I5418" s="1">
        <f>Sales[[#This Row],[Selling Price]]*H5418</f>
        <v>9040.380000000001</v>
      </c>
      <c r="J5418" s="1">
        <f>VLOOKUP(Sales[[#This Row],[Product ID]],Products[],4,0)</f>
        <v>521.98</v>
      </c>
      <c r="K5418" s="1">
        <f>Sales[[#This Row],[Total Sales]]-Sales[[#This Row],[Cost price]]</f>
        <v>8518.4000000000015</v>
      </c>
      <c r="L5418" s="1" t="str">
        <f>TEXT(Sales[[#This Row],[Date and Time]],"dddd")</f>
        <v>Sunday</v>
      </c>
      <c r="M5418" s="1" t="str">
        <f>TEXT(Sales[[#This Row],[Date and Time]],"mm")</f>
        <v>10</v>
      </c>
      <c r="N5418" s="10" t="str">
        <f>TEXT(Sales[[#This Row],[Date and Time]],"mmmm")</f>
        <v>October</v>
      </c>
    </row>
    <row r="5419" spans="1:14" x14ac:dyDescent="0.3">
      <c r="A5419" s="1" t="s">
        <v>8887</v>
      </c>
      <c r="B5419" s="2">
        <v>45354.016805555555</v>
      </c>
      <c r="C5419" s="1" t="s">
        <v>3371</v>
      </c>
      <c r="D5419" s="1" t="s">
        <v>714</v>
      </c>
      <c r="E5419" s="1" t="s">
        <v>3464</v>
      </c>
      <c r="F5419" s="1" t="s">
        <v>3462</v>
      </c>
      <c r="G5419" s="1">
        <v>362.73</v>
      </c>
      <c r="H5419" s="1">
        <v>3</v>
      </c>
      <c r="I5419" s="1">
        <f>Sales[[#This Row],[Selling Price]]*H5419</f>
        <v>1088.19</v>
      </c>
      <c r="J5419" s="1">
        <f>VLOOKUP(Sales[[#This Row],[Product ID]],Products[],4,0)</f>
        <v>370.52</v>
      </c>
      <c r="K5419" s="1">
        <f>Sales[[#This Row],[Total Sales]]-Sales[[#This Row],[Cost price]]</f>
        <v>717.67000000000007</v>
      </c>
      <c r="L5419" s="1" t="str">
        <f>TEXT(Sales[[#This Row],[Date and Time]],"dddd")</f>
        <v>Sunday</v>
      </c>
      <c r="M5419" s="1" t="str">
        <f>TEXT(Sales[[#This Row],[Date and Time]],"mm")</f>
        <v>03</v>
      </c>
      <c r="N5419" s="10" t="str">
        <f>TEXT(Sales[[#This Row],[Date and Time]],"mmmm")</f>
        <v>March</v>
      </c>
    </row>
    <row r="5420" spans="1:14" x14ac:dyDescent="0.3">
      <c r="A5420" s="1" t="s">
        <v>8888</v>
      </c>
      <c r="B5420" s="2">
        <v>45315.981863425928</v>
      </c>
      <c r="C5420" s="1" t="s">
        <v>3398</v>
      </c>
      <c r="D5420" s="1" t="s">
        <v>704</v>
      </c>
      <c r="E5420" s="1" t="s">
        <v>3461</v>
      </c>
      <c r="F5420" s="1" t="s">
        <v>3462</v>
      </c>
      <c r="G5420" s="1">
        <v>1120.94</v>
      </c>
      <c r="H5420" s="1">
        <v>6</v>
      </c>
      <c r="I5420" s="1">
        <f>Sales[[#This Row],[Selling Price]]*H5420</f>
        <v>6725.64</v>
      </c>
      <c r="J5420" s="1">
        <f>VLOOKUP(Sales[[#This Row],[Product ID]],Products[],4,0)</f>
        <v>789.58</v>
      </c>
      <c r="K5420" s="1">
        <f>Sales[[#This Row],[Total Sales]]-Sales[[#This Row],[Cost price]]</f>
        <v>5936.06</v>
      </c>
      <c r="L5420" s="1" t="str">
        <f>TEXT(Sales[[#This Row],[Date and Time]],"dddd")</f>
        <v>Wednesday</v>
      </c>
      <c r="M5420" s="1" t="str">
        <f>TEXT(Sales[[#This Row],[Date and Time]],"mm")</f>
        <v>01</v>
      </c>
      <c r="N5420" s="10" t="str">
        <f>TEXT(Sales[[#This Row],[Date and Time]],"mmmm")</f>
        <v>January</v>
      </c>
    </row>
    <row r="5421" spans="1:14" x14ac:dyDescent="0.3">
      <c r="A5421" s="1" t="s">
        <v>8889</v>
      </c>
      <c r="B5421" s="2">
        <v>45399.296620370369</v>
      </c>
      <c r="C5421" s="1" t="s">
        <v>3362</v>
      </c>
      <c r="D5421" s="1" t="s">
        <v>3106</v>
      </c>
      <c r="E5421" s="1" t="s">
        <v>3461</v>
      </c>
      <c r="F5421" s="1" t="s">
        <v>3476</v>
      </c>
      <c r="G5421" s="1">
        <v>1337.32</v>
      </c>
      <c r="H5421" s="1">
        <v>1</v>
      </c>
      <c r="I5421" s="1">
        <f>Sales[[#This Row],[Selling Price]]*H5421</f>
        <v>1337.32</v>
      </c>
      <c r="J5421" s="1">
        <f>VLOOKUP(Sales[[#This Row],[Product ID]],Products[],4,0)</f>
        <v>282.68</v>
      </c>
      <c r="K5421" s="1">
        <f>Sales[[#This Row],[Total Sales]]-Sales[[#This Row],[Cost price]]</f>
        <v>1054.6399999999999</v>
      </c>
      <c r="L5421" s="1" t="str">
        <f>TEXT(Sales[[#This Row],[Date and Time]],"dddd")</f>
        <v>Wednesday</v>
      </c>
      <c r="M5421" s="1" t="str">
        <f>TEXT(Sales[[#This Row],[Date and Time]],"mm")</f>
        <v>04</v>
      </c>
      <c r="N5421" s="10" t="str">
        <f>TEXT(Sales[[#This Row],[Date and Time]],"mmmm")</f>
        <v>April</v>
      </c>
    </row>
    <row r="5422" spans="1:14" x14ac:dyDescent="0.3">
      <c r="A5422" s="1" t="s">
        <v>8890</v>
      </c>
      <c r="B5422" s="2">
        <v>45572.046412037038</v>
      </c>
      <c r="C5422" s="1" t="s">
        <v>3427</v>
      </c>
      <c r="D5422" s="1" t="s">
        <v>1470</v>
      </c>
      <c r="E5422" s="1" t="s">
        <v>3471</v>
      </c>
      <c r="F5422" s="1" t="s">
        <v>3476</v>
      </c>
      <c r="G5422" s="1">
        <v>910.97</v>
      </c>
      <c r="H5422" s="1">
        <v>6</v>
      </c>
      <c r="I5422" s="1">
        <f>Sales[[#This Row],[Selling Price]]*H5422</f>
        <v>5465.82</v>
      </c>
      <c r="J5422" s="1">
        <f>VLOOKUP(Sales[[#This Row],[Product ID]],Products[],4,0)</f>
        <v>348.26</v>
      </c>
      <c r="K5422" s="1">
        <f>Sales[[#This Row],[Total Sales]]-Sales[[#This Row],[Cost price]]</f>
        <v>5117.5599999999995</v>
      </c>
      <c r="L5422" s="1" t="str">
        <f>TEXT(Sales[[#This Row],[Date and Time]],"dddd")</f>
        <v>Monday</v>
      </c>
      <c r="M5422" s="1" t="str">
        <f>TEXT(Sales[[#This Row],[Date and Time]],"mm")</f>
        <v>10</v>
      </c>
      <c r="N5422" s="10" t="str">
        <f>TEXT(Sales[[#This Row],[Date and Time]],"mmmm")</f>
        <v>October</v>
      </c>
    </row>
    <row r="5423" spans="1:14" x14ac:dyDescent="0.3">
      <c r="A5423" s="1" t="s">
        <v>8891</v>
      </c>
      <c r="B5423" s="2">
        <v>45533.560844907406</v>
      </c>
      <c r="C5423" s="1" t="s">
        <v>3422</v>
      </c>
      <c r="D5423" s="1" t="s">
        <v>2693</v>
      </c>
      <c r="E5423" s="1" t="s">
        <v>3461</v>
      </c>
      <c r="F5423" s="1" t="s">
        <v>3472</v>
      </c>
      <c r="G5423" s="1">
        <v>1835.94</v>
      </c>
      <c r="H5423" s="1">
        <v>6</v>
      </c>
      <c r="I5423" s="1">
        <f>Sales[[#This Row],[Selling Price]]*H5423</f>
        <v>11015.64</v>
      </c>
      <c r="J5423" s="1">
        <f>VLOOKUP(Sales[[#This Row],[Product ID]],Products[],4,0)</f>
        <v>772.45</v>
      </c>
      <c r="K5423" s="1">
        <f>Sales[[#This Row],[Total Sales]]-Sales[[#This Row],[Cost price]]</f>
        <v>10243.189999999999</v>
      </c>
      <c r="L5423" s="1" t="str">
        <f>TEXT(Sales[[#This Row],[Date and Time]],"dddd")</f>
        <v>Thursday</v>
      </c>
      <c r="M5423" s="1" t="str">
        <f>TEXT(Sales[[#This Row],[Date and Time]],"mm")</f>
        <v>08</v>
      </c>
      <c r="N5423" s="10" t="str">
        <f>TEXT(Sales[[#This Row],[Date and Time]],"mmmm")</f>
        <v>August</v>
      </c>
    </row>
    <row r="5424" spans="1:14" x14ac:dyDescent="0.3">
      <c r="A5424" s="1" t="s">
        <v>8892</v>
      </c>
      <c r="B5424" s="2">
        <v>45419.771550925929</v>
      </c>
      <c r="C5424" s="1" t="s">
        <v>3450</v>
      </c>
      <c r="D5424" s="1" t="s">
        <v>1720</v>
      </c>
      <c r="E5424" s="1" t="s">
        <v>3466</v>
      </c>
      <c r="F5424" s="1" t="s">
        <v>3476</v>
      </c>
      <c r="G5424" s="1">
        <v>1502.25</v>
      </c>
      <c r="H5424" s="1">
        <v>4</v>
      </c>
      <c r="I5424" s="1">
        <f>Sales[[#This Row],[Selling Price]]*H5424</f>
        <v>6009</v>
      </c>
      <c r="J5424" s="1">
        <f>VLOOKUP(Sales[[#This Row],[Product ID]],Products[],4,0)</f>
        <v>754.1</v>
      </c>
      <c r="K5424" s="1">
        <f>Sales[[#This Row],[Total Sales]]-Sales[[#This Row],[Cost price]]</f>
        <v>5254.9</v>
      </c>
      <c r="L5424" s="1" t="str">
        <f>TEXT(Sales[[#This Row],[Date and Time]],"dddd")</f>
        <v>Tuesday</v>
      </c>
      <c r="M5424" s="1" t="str">
        <f>TEXT(Sales[[#This Row],[Date and Time]],"mm")</f>
        <v>05</v>
      </c>
      <c r="N5424" s="10" t="str">
        <f>TEXT(Sales[[#This Row],[Date and Time]],"mmmm")</f>
        <v>May</v>
      </c>
    </row>
    <row r="5425" spans="1:14" x14ac:dyDescent="0.3">
      <c r="A5425" s="1" t="s">
        <v>8893</v>
      </c>
      <c r="B5425" s="2">
        <v>45455.989988425928</v>
      </c>
      <c r="C5425" s="1" t="s">
        <v>3441</v>
      </c>
      <c r="D5425" s="1" t="s">
        <v>754</v>
      </c>
      <c r="E5425" s="1" t="s">
        <v>3466</v>
      </c>
      <c r="F5425" s="1" t="s">
        <v>3476</v>
      </c>
      <c r="G5425" s="1">
        <v>1342.8</v>
      </c>
      <c r="H5425" s="1">
        <v>9</v>
      </c>
      <c r="I5425" s="1">
        <f>Sales[[#This Row],[Selling Price]]*H5425</f>
        <v>12085.199999999999</v>
      </c>
      <c r="J5425" s="1">
        <f>VLOOKUP(Sales[[#This Row],[Product ID]],Products[],4,0)</f>
        <v>325.48</v>
      </c>
      <c r="K5425" s="1">
        <f>Sales[[#This Row],[Total Sales]]-Sales[[#This Row],[Cost price]]</f>
        <v>11759.72</v>
      </c>
      <c r="L5425" s="1" t="str">
        <f>TEXT(Sales[[#This Row],[Date and Time]],"dddd")</f>
        <v>Wednesday</v>
      </c>
      <c r="M5425" s="1" t="str">
        <f>TEXT(Sales[[#This Row],[Date and Time]],"mm")</f>
        <v>06</v>
      </c>
      <c r="N5425" s="10" t="str">
        <f>TEXT(Sales[[#This Row],[Date and Time]],"mmmm")</f>
        <v>June</v>
      </c>
    </row>
    <row r="5426" spans="1:14" x14ac:dyDescent="0.3">
      <c r="A5426" s="1" t="s">
        <v>8894</v>
      </c>
      <c r="B5426" s="2">
        <v>45457.76971064815</v>
      </c>
      <c r="C5426" s="1" t="s">
        <v>3226</v>
      </c>
      <c r="D5426" s="1" t="s">
        <v>2759</v>
      </c>
      <c r="E5426" s="1" t="s">
        <v>3464</v>
      </c>
      <c r="F5426" s="1" t="s">
        <v>3476</v>
      </c>
      <c r="G5426" s="1">
        <v>1216.27</v>
      </c>
      <c r="H5426" s="1">
        <v>9</v>
      </c>
      <c r="I5426" s="1">
        <f>Sales[[#This Row],[Selling Price]]*H5426</f>
        <v>10946.43</v>
      </c>
      <c r="J5426" s="1">
        <f>VLOOKUP(Sales[[#This Row],[Product ID]],Products[],4,0)</f>
        <v>809.47</v>
      </c>
      <c r="K5426" s="1">
        <f>Sales[[#This Row],[Total Sales]]-Sales[[#This Row],[Cost price]]</f>
        <v>10136.960000000001</v>
      </c>
      <c r="L5426" s="1" t="str">
        <f>TEXT(Sales[[#This Row],[Date and Time]],"dddd")</f>
        <v>Friday</v>
      </c>
      <c r="M5426" s="1" t="str">
        <f>TEXT(Sales[[#This Row],[Date and Time]],"mm")</f>
        <v>06</v>
      </c>
      <c r="N5426" s="10" t="str">
        <f>TEXT(Sales[[#This Row],[Date and Time]],"mmmm")</f>
        <v>June</v>
      </c>
    </row>
    <row r="5427" spans="1:14" x14ac:dyDescent="0.3">
      <c r="A5427" s="1" t="s">
        <v>8895</v>
      </c>
      <c r="B5427" s="2">
        <v>45430.747708333336</v>
      </c>
      <c r="C5427" s="1" t="s">
        <v>3357</v>
      </c>
      <c r="D5427" s="1" t="s">
        <v>1223</v>
      </c>
      <c r="E5427" s="1" t="s">
        <v>3461</v>
      </c>
      <c r="F5427" s="1" t="s">
        <v>3469</v>
      </c>
      <c r="G5427" s="1">
        <v>1826.4</v>
      </c>
      <c r="H5427" s="1">
        <v>9</v>
      </c>
      <c r="I5427" s="1">
        <f>Sales[[#This Row],[Selling Price]]*H5427</f>
        <v>16437.600000000002</v>
      </c>
      <c r="J5427" s="1">
        <f>VLOOKUP(Sales[[#This Row],[Product ID]],Products[],4,0)</f>
        <v>305.49</v>
      </c>
      <c r="K5427" s="1">
        <f>Sales[[#This Row],[Total Sales]]-Sales[[#This Row],[Cost price]]</f>
        <v>16132.110000000002</v>
      </c>
      <c r="L5427" s="1" t="str">
        <f>TEXT(Sales[[#This Row],[Date and Time]],"dddd")</f>
        <v>Saturday</v>
      </c>
      <c r="M5427" s="1" t="str">
        <f>TEXT(Sales[[#This Row],[Date and Time]],"mm")</f>
        <v>05</v>
      </c>
      <c r="N5427" s="10" t="str">
        <f>TEXT(Sales[[#This Row],[Date and Time]],"mmmm")</f>
        <v>May</v>
      </c>
    </row>
    <row r="5428" spans="1:14" x14ac:dyDescent="0.3">
      <c r="A5428" s="1" t="s">
        <v>8896</v>
      </c>
      <c r="B5428" s="2">
        <v>45509.5934837963</v>
      </c>
      <c r="C5428" s="1" t="s">
        <v>3337</v>
      </c>
      <c r="D5428" s="1" t="s">
        <v>2310</v>
      </c>
      <c r="E5428" s="1" t="s">
        <v>3479</v>
      </c>
      <c r="F5428" s="1" t="s">
        <v>3467</v>
      </c>
      <c r="G5428" s="1">
        <v>584.82000000000005</v>
      </c>
      <c r="H5428" s="1">
        <v>3</v>
      </c>
      <c r="I5428" s="1">
        <f>Sales[[#This Row],[Selling Price]]*H5428</f>
        <v>1754.46</v>
      </c>
      <c r="J5428" s="1">
        <f>VLOOKUP(Sales[[#This Row],[Product ID]],Products[],4,0)</f>
        <v>899.57</v>
      </c>
      <c r="K5428" s="1">
        <f>Sales[[#This Row],[Total Sales]]-Sales[[#This Row],[Cost price]]</f>
        <v>854.89</v>
      </c>
      <c r="L5428" s="1" t="str">
        <f>TEXT(Sales[[#This Row],[Date and Time]],"dddd")</f>
        <v>Monday</v>
      </c>
      <c r="M5428" s="1" t="str">
        <f>TEXT(Sales[[#This Row],[Date and Time]],"mm")</f>
        <v>08</v>
      </c>
      <c r="N5428" s="10" t="str">
        <f>TEXT(Sales[[#This Row],[Date and Time]],"mmmm")</f>
        <v>August</v>
      </c>
    </row>
    <row r="5429" spans="1:14" x14ac:dyDescent="0.3">
      <c r="A5429" s="1" t="s">
        <v>8897</v>
      </c>
      <c r="B5429" s="2">
        <v>45528.39135416667</v>
      </c>
      <c r="C5429" s="1" t="s">
        <v>3261</v>
      </c>
      <c r="D5429" s="1" t="s">
        <v>761</v>
      </c>
      <c r="E5429" s="1" t="s">
        <v>3479</v>
      </c>
      <c r="F5429" s="1" t="s">
        <v>3469</v>
      </c>
      <c r="G5429" s="1">
        <v>1785.85</v>
      </c>
      <c r="H5429" s="1">
        <v>8</v>
      </c>
      <c r="I5429" s="1">
        <f>Sales[[#This Row],[Selling Price]]*H5429</f>
        <v>14286.8</v>
      </c>
      <c r="J5429" s="1">
        <f>VLOOKUP(Sales[[#This Row],[Product ID]],Products[],4,0)</f>
        <v>950.81</v>
      </c>
      <c r="K5429" s="1">
        <f>Sales[[#This Row],[Total Sales]]-Sales[[#This Row],[Cost price]]</f>
        <v>13335.99</v>
      </c>
      <c r="L5429" s="1" t="str">
        <f>TEXT(Sales[[#This Row],[Date and Time]],"dddd")</f>
        <v>Saturday</v>
      </c>
      <c r="M5429" s="1" t="str">
        <f>TEXT(Sales[[#This Row],[Date and Time]],"mm")</f>
        <v>08</v>
      </c>
      <c r="N5429" s="10" t="str">
        <f>TEXT(Sales[[#This Row],[Date and Time]],"mmmm")</f>
        <v>August</v>
      </c>
    </row>
    <row r="5430" spans="1:14" x14ac:dyDescent="0.3">
      <c r="A5430" s="1" t="s">
        <v>8898</v>
      </c>
      <c r="B5430" s="2">
        <v>45327.171655092592</v>
      </c>
      <c r="C5430" s="1" t="s">
        <v>3304</v>
      </c>
      <c r="D5430" s="1" t="s">
        <v>801</v>
      </c>
      <c r="E5430" s="1" t="s">
        <v>3466</v>
      </c>
      <c r="F5430" s="1" t="s">
        <v>3472</v>
      </c>
      <c r="G5430" s="1">
        <v>1823.39</v>
      </c>
      <c r="H5430" s="1">
        <v>5</v>
      </c>
      <c r="I5430" s="1">
        <f>Sales[[#This Row],[Selling Price]]*H5430</f>
        <v>9116.9500000000007</v>
      </c>
      <c r="J5430" s="1">
        <f>VLOOKUP(Sales[[#This Row],[Product ID]],Products[],4,0)</f>
        <v>17.89</v>
      </c>
      <c r="K5430" s="1">
        <f>Sales[[#This Row],[Total Sales]]-Sales[[#This Row],[Cost price]]</f>
        <v>9099.0600000000013</v>
      </c>
      <c r="L5430" s="1" t="str">
        <f>TEXT(Sales[[#This Row],[Date and Time]],"dddd")</f>
        <v>Monday</v>
      </c>
      <c r="M5430" s="1" t="str">
        <f>TEXT(Sales[[#This Row],[Date and Time]],"mm")</f>
        <v>02</v>
      </c>
      <c r="N5430" s="10" t="str">
        <f>TEXT(Sales[[#This Row],[Date and Time]],"mmmm")</f>
        <v>February</v>
      </c>
    </row>
    <row r="5431" spans="1:14" x14ac:dyDescent="0.3">
      <c r="A5431" s="1" t="s">
        <v>8899</v>
      </c>
      <c r="B5431" s="2">
        <v>45401.164803240739</v>
      </c>
      <c r="C5431" s="1" t="s">
        <v>3269</v>
      </c>
      <c r="D5431" s="1" t="s">
        <v>1248</v>
      </c>
      <c r="E5431" s="1" t="s">
        <v>3471</v>
      </c>
      <c r="F5431" s="1" t="s">
        <v>3469</v>
      </c>
      <c r="G5431" s="1">
        <v>1307.5</v>
      </c>
      <c r="H5431" s="1">
        <v>3</v>
      </c>
      <c r="I5431" s="1">
        <f>Sales[[#This Row],[Selling Price]]*H5431</f>
        <v>3922.5</v>
      </c>
      <c r="J5431" s="1">
        <f>VLOOKUP(Sales[[#This Row],[Product ID]],Products[],4,0)</f>
        <v>627.66</v>
      </c>
      <c r="K5431" s="1">
        <f>Sales[[#This Row],[Total Sales]]-Sales[[#This Row],[Cost price]]</f>
        <v>3294.84</v>
      </c>
      <c r="L5431" s="1" t="str">
        <f>TEXT(Sales[[#This Row],[Date and Time]],"dddd")</f>
        <v>Friday</v>
      </c>
      <c r="M5431" s="1" t="str">
        <f>TEXT(Sales[[#This Row],[Date and Time]],"mm")</f>
        <v>04</v>
      </c>
      <c r="N5431" s="10" t="str">
        <f>TEXT(Sales[[#This Row],[Date and Time]],"mmmm")</f>
        <v>April</v>
      </c>
    </row>
    <row r="5432" spans="1:14" x14ac:dyDescent="0.3">
      <c r="A5432" s="1" t="s">
        <v>8900</v>
      </c>
      <c r="B5432" s="2">
        <v>45463.163831018515</v>
      </c>
      <c r="C5432" s="1" t="s">
        <v>3321</v>
      </c>
      <c r="D5432" s="1" t="s">
        <v>667</v>
      </c>
      <c r="E5432" s="1" t="s">
        <v>3461</v>
      </c>
      <c r="F5432" s="1" t="s">
        <v>3469</v>
      </c>
      <c r="G5432" s="1">
        <v>1188.78</v>
      </c>
      <c r="H5432" s="1">
        <v>3</v>
      </c>
      <c r="I5432" s="1">
        <f>Sales[[#This Row],[Selling Price]]*H5432</f>
        <v>3566.34</v>
      </c>
      <c r="J5432" s="1">
        <f>VLOOKUP(Sales[[#This Row],[Product ID]],Products[],4,0)</f>
        <v>57.64</v>
      </c>
      <c r="K5432" s="1">
        <f>Sales[[#This Row],[Total Sales]]-Sales[[#This Row],[Cost price]]</f>
        <v>3508.7000000000003</v>
      </c>
      <c r="L5432" s="1" t="str">
        <f>TEXT(Sales[[#This Row],[Date and Time]],"dddd")</f>
        <v>Thursday</v>
      </c>
      <c r="M5432" s="1" t="str">
        <f>TEXT(Sales[[#This Row],[Date and Time]],"mm")</f>
        <v>06</v>
      </c>
      <c r="N5432" s="10" t="str">
        <f>TEXT(Sales[[#This Row],[Date and Time]],"mmmm")</f>
        <v>June</v>
      </c>
    </row>
    <row r="5433" spans="1:14" x14ac:dyDescent="0.3">
      <c r="A5433" s="1" t="s">
        <v>8901</v>
      </c>
      <c r="B5433" s="2">
        <v>45403.592638888891</v>
      </c>
      <c r="C5433" s="1" t="s">
        <v>3350</v>
      </c>
      <c r="D5433" s="1" t="s">
        <v>3115</v>
      </c>
      <c r="E5433" s="1" t="s">
        <v>3479</v>
      </c>
      <c r="F5433" s="1" t="s">
        <v>3472</v>
      </c>
      <c r="G5433" s="1">
        <v>985.06</v>
      </c>
      <c r="H5433" s="1">
        <v>10</v>
      </c>
      <c r="I5433" s="1">
        <f>Sales[[#This Row],[Selling Price]]*H5433</f>
        <v>9850.5999999999985</v>
      </c>
      <c r="J5433" s="1">
        <f>VLOOKUP(Sales[[#This Row],[Product ID]],Products[],4,0)</f>
        <v>943.24</v>
      </c>
      <c r="K5433" s="1">
        <f>Sales[[#This Row],[Total Sales]]-Sales[[#This Row],[Cost price]]</f>
        <v>8907.3599999999988</v>
      </c>
      <c r="L5433" s="1" t="str">
        <f>TEXT(Sales[[#This Row],[Date and Time]],"dddd")</f>
        <v>Sunday</v>
      </c>
      <c r="M5433" s="1" t="str">
        <f>TEXT(Sales[[#This Row],[Date and Time]],"mm")</f>
        <v>04</v>
      </c>
      <c r="N5433" s="10" t="str">
        <f>TEXT(Sales[[#This Row],[Date and Time]],"mmmm")</f>
        <v>April</v>
      </c>
    </row>
    <row r="5434" spans="1:14" x14ac:dyDescent="0.3">
      <c r="A5434" s="1" t="s">
        <v>8902</v>
      </c>
      <c r="B5434" s="2">
        <v>45592.301226851851</v>
      </c>
      <c r="C5434" s="1" t="s">
        <v>3394</v>
      </c>
      <c r="D5434" s="1" t="s">
        <v>1336</v>
      </c>
      <c r="E5434" s="1" t="s">
        <v>3464</v>
      </c>
      <c r="F5434" s="1" t="s">
        <v>3462</v>
      </c>
      <c r="G5434" s="1">
        <v>1004.43</v>
      </c>
      <c r="H5434" s="1">
        <v>6</v>
      </c>
      <c r="I5434" s="1">
        <f>Sales[[#This Row],[Selling Price]]*H5434</f>
        <v>6026.58</v>
      </c>
      <c r="J5434" s="1">
        <f>VLOOKUP(Sales[[#This Row],[Product ID]],Products[],4,0)</f>
        <v>74.92</v>
      </c>
      <c r="K5434" s="1">
        <f>Sales[[#This Row],[Total Sales]]-Sales[[#This Row],[Cost price]]</f>
        <v>5951.66</v>
      </c>
      <c r="L5434" s="1" t="str">
        <f>TEXT(Sales[[#This Row],[Date and Time]],"dddd")</f>
        <v>Sunday</v>
      </c>
      <c r="M5434" s="1" t="str">
        <f>TEXT(Sales[[#This Row],[Date and Time]],"mm")</f>
        <v>10</v>
      </c>
      <c r="N5434" s="10" t="str">
        <f>TEXT(Sales[[#This Row],[Date and Time]],"mmmm")</f>
        <v>October</v>
      </c>
    </row>
    <row r="5435" spans="1:14" x14ac:dyDescent="0.3">
      <c r="A5435" s="1" t="s">
        <v>8903</v>
      </c>
      <c r="B5435" s="2">
        <v>45440.459363425929</v>
      </c>
      <c r="C5435" s="1" t="s">
        <v>3390</v>
      </c>
      <c r="D5435" s="1" t="s">
        <v>1235</v>
      </c>
      <c r="E5435" s="1" t="s">
        <v>3479</v>
      </c>
      <c r="F5435" s="1" t="s">
        <v>3462</v>
      </c>
      <c r="G5435" s="1">
        <v>942.86</v>
      </c>
      <c r="H5435" s="1">
        <v>2</v>
      </c>
      <c r="I5435" s="1">
        <f>Sales[[#This Row],[Selling Price]]*H5435</f>
        <v>1885.72</v>
      </c>
      <c r="J5435" s="1">
        <f>VLOOKUP(Sales[[#This Row],[Product ID]],Products[],4,0)</f>
        <v>612.41999999999996</v>
      </c>
      <c r="K5435" s="1">
        <f>Sales[[#This Row],[Total Sales]]-Sales[[#This Row],[Cost price]]</f>
        <v>1273.3000000000002</v>
      </c>
      <c r="L5435" s="1" t="str">
        <f>TEXT(Sales[[#This Row],[Date and Time]],"dddd")</f>
        <v>Tuesday</v>
      </c>
      <c r="M5435" s="1" t="str">
        <f>TEXT(Sales[[#This Row],[Date and Time]],"mm")</f>
        <v>05</v>
      </c>
      <c r="N5435" s="10" t="str">
        <f>TEXT(Sales[[#This Row],[Date and Time]],"mmmm")</f>
        <v>May</v>
      </c>
    </row>
    <row r="5436" spans="1:14" x14ac:dyDescent="0.3">
      <c r="A5436" s="1" t="s">
        <v>8904</v>
      </c>
      <c r="B5436" s="2">
        <v>45597.385439814818</v>
      </c>
      <c r="C5436" s="1" t="s">
        <v>3383</v>
      </c>
      <c r="D5436" s="1" t="s">
        <v>1077</v>
      </c>
      <c r="E5436" s="1" t="s">
        <v>3471</v>
      </c>
      <c r="F5436" s="1" t="s">
        <v>3462</v>
      </c>
      <c r="G5436" s="1">
        <v>971.83</v>
      </c>
      <c r="H5436" s="1">
        <v>3</v>
      </c>
      <c r="I5436" s="1">
        <f>Sales[[#This Row],[Selling Price]]*H5436</f>
        <v>2915.4900000000002</v>
      </c>
      <c r="J5436" s="1">
        <f>VLOOKUP(Sales[[#This Row],[Product ID]],Products[],4,0)</f>
        <v>692.63</v>
      </c>
      <c r="K5436" s="1">
        <f>Sales[[#This Row],[Total Sales]]-Sales[[#This Row],[Cost price]]</f>
        <v>2222.86</v>
      </c>
      <c r="L5436" s="1" t="str">
        <f>TEXT(Sales[[#This Row],[Date and Time]],"dddd")</f>
        <v>Friday</v>
      </c>
      <c r="M5436" s="1" t="str">
        <f>TEXT(Sales[[#This Row],[Date and Time]],"mm")</f>
        <v>11</v>
      </c>
      <c r="N5436" s="10" t="str">
        <f>TEXT(Sales[[#This Row],[Date and Time]],"mmmm")</f>
        <v>November</v>
      </c>
    </row>
    <row r="5437" spans="1:14" x14ac:dyDescent="0.3">
      <c r="A5437" s="1" t="s">
        <v>8905</v>
      </c>
      <c r="B5437" s="2">
        <v>45438.000162037039</v>
      </c>
      <c r="C5437" s="1" t="s">
        <v>3237</v>
      </c>
      <c r="D5437" s="1" t="s">
        <v>1575</v>
      </c>
      <c r="E5437" s="1" t="s">
        <v>3464</v>
      </c>
      <c r="F5437" s="1" t="s">
        <v>3467</v>
      </c>
      <c r="G5437" s="1">
        <v>1561.46</v>
      </c>
      <c r="H5437" s="1">
        <v>8</v>
      </c>
      <c r="I5437" s="1">
        <f>Sales[[#This Row],[Selling Price]]*H5437</f>
        <v>12491.68</v>
      </c>
      <c r="J5437" s="1">
        <f>VLOOKUP(Sales[[#This Row],[Product ID]],Products[],4,0)</f>
        <v>481</v>
      </c>
      <c r="K5437" s="1">
        <f>Sales[[#This Row],[Total Sales]]-Sales[[#This Row],[Cost price]]</f>
        <v>12010.68</v>
      </c>
      <c r="L5437" s="1" t="str">
        <f>TEXT(Sales[[#This Row],[Date and Time]],"dddd")</f>
        <v>Sunday</v>
      </c>
      <c r="M5437" s="1" t="str">
        <f>TEXT(Sales[[#This Row],[Date and Time]],"mm")</f>
        <v>05</v>
      </c>
      <c r="N5437" s="10" t="str">
        <f>TEXT(Sales[[#This Row],[Date and Time]],"mmmm")</f>
        <v>May</v>
      </c>
    </row>
    <row r="5438" spans="1:14" x14ac:dyDescent="0.3">
      <c r="A5438" s="1" t="s">
        <v>8906</v>
      </c>
      <c r="B5438" s="2">
        <v>45494.962141203701</v>
      </c>
      <c r="C5438" s="1" t="s">
        <v>3453</v>
      </c>
      <c r="D5438" s="1" t="s">
        <v>747</v>
      </c>
      <c r="E5438" s="1" t="s">
        <v>3466</v>
      </c>
      <c r="F5438" s="1" t="s">
        <v>3462</v>
      </c>
      <c r="G5438" s="1">
        <v>633.92999999999995</v>
      </c>
      <c r="H5438" s="1">
        <v>6</v>
      </c>
      <c r="I5438" s="1">
        <f>Sales[[#This Row],[Selling Price]]*H5438</f>
        <v>3803.58</v>
      </c>
      <c r="J5438" s="1">
        <f>VLOOKUP(Sales[[#This Row],[Product ID]],Products[],4,0)</f>
        <v>606.07000000000005</v>
      </c>
      <c r="K5438" s="1">
        <f>Sales[[#This Row],[Total Sales]]-Sales[[#This Row],[Cost price]]</f>
        <v>3197.5099999999998</v>
      </c>
      <c r="L5438" s="1" t="str">
        <f>TEXT(Sales[[#This Row],[Date and Time]],"dddd")</f>
        <v>Sunday</v>
      </c>
      <c r="M5438" s="1" t="str">
        <f>TEXT(Sales[[#This Row],[Date and Time]],"mm")</f>
        <v>07</v>
      </c>
      <c r="N5438" s="10" t="str">
        <f>TEXT(Sales[[#This Row],[Date and Time]],"mmmm")</f>
        <v>July</v>
      </c>
    </row>
    <row r="5439" spans="1:14" x14ac:dyDescent="0.3">
      <c r="A5439" s="1" t="s">
        <v>8907</v>
      </c>
      <c r="B5439" s="2">
        <v>45468.268020833333</v>
      </c>
      <c r="C5439" s="1" t="s">
        <v>3322</v>
      </c>
      <c r="D5439" s="1" t="s">
        <v>1170</v>
      </c>
      <c r="E5439" s="1" t="s">
        <v>3461</v>
      </c>
      <c r="F5439" s="1" t="s">
        <v>3476</v>
      </c>
      <c r="G5439" s="1">
        <v>1458.17</v>
      </c>
      <c r="H5439" s="1">
        <v>5</v>
      </c>
      <c r="I5439" s="1">
        <f>Sales[[#This Row],[Selling Price]]*H5439</f>
        <v>7290.85</v>
      </c>
      <c r="J5439" s="1">
        <f>VLOOKUP(Sales[[#This Row],[Product ID]],Products[],4,0)</f>
        <v>35.22</v>
      </c>
      <c r="K5439" s="1">
        <f>Sales[[#This Row],[Total Sales]]-Sales[[#This Row],[Cost price]]</f>
        <v>7255.63</v>
      </c>
      <c r="L5439" s="1" t="str">
        <f>TEXT(Sales[[#This Row],[Date and Time]],"dddd")</f>
        <v>Tuesday</v>
      </c>
      <c r="M5439" s="1" t="str">
        <f>TEXT(Sales[[#This Row],[Date and Time]],"mm")</f>
        <v>06</v>
      </c>
      <c r="N5439" s="10" t="str">
        <f>TEXT(Sales[[#This Row],[Date and Time]],"mmmm")</f>
        <v>June</v>
      </c>
    </row>
    <row r="5440" spans="1:14" x14ac:dyDescent="0.3">
      <c r="A5440" s="1" t="s">
        <v>8908</v>
      </c>
      <c r="B5440" s="2">
        <v>45431.44672453704</v>
      </c>
      <c r="C5440" s="1" t="s">
        <v>3384</v>
      </c>
      <c r="D5440" s="1" t="s">
        <v>2192</v>
      </c>
      <c r="E5440" s="1" t="s">
        <v>3464</v>
      </c>
      <c r="F5440" s="1" t="s">
        <v>3469</v>
      </c>
      <c r="G5440" s="1">
        <v>1320.75</v>
      </c>
      <c r="H5440" s="1">
        <v>1</v>
      </c>
      <c r="I5440" s="1">
        <f>Sales[[#This Row],[Selling Price]]*H5440</f>
        <v>1320.75</v>
      </c>
      <c r="J5440" s="1">
        <f>VLOOKUP(Sales[[#This Row],[Product ID]],Products[],4,0)</f>
        <v>694.54</v>
      </c>
      <c r="K5440" s="1">
        <f>Sales[[#This Row],[Total Sales]]-Sales[[#This Row],[Cost price]]</f>
        <v>626.21</v>
      </c>
      <c r="L5440" s="1" t="str">
        <f>TEXT(Sales[[#This Row],[Date and Time]],"dddd")</f>
        <v>Sunday</v>
      </c>
      <c r="M5440" s="1" t="str">
        <f>TEXT(Sales[[#This Row],[Date and Time]],"mm")</f>
        <v>05</v>
      </c>
      <c r="N5440" s="10" t="str">
        <f>TEXT(Sales[[#This Row],[Date and Time]],"mmmm")</f>
        <v>May</v>
      </c>
    </row>
    <row r="5441" spans="1:14" x14ac:dyDescent="0.3">
      <c r="A5441" s="1" t="s">
        <v>8909</v>
      </c>
      <c r="B5441" s="2">
        <v>45369.530798611115</v>
      </c>
      <c r="C5441" s="1" t="s">
        <v>3415</v>
      </c>
      <c r="D5441" s="1" t="s">
        <v>2273</v>
      </c>
      <c r="E5441" s="1" t="s">
        <v>3464</v>
      </c>
      <c r="F5441" s="1" t="s">
        <v>3469</v>
      </c>
      <c r="G5441" s="1">
        <v>1446.27</v>
      </c>
      <c r="H5441" s="1">
        <v>5</v>
      </c>
      <c r="I5441" s="1">
        <f>Sales[[#This Row],[Selling Price]]*H5441</f>
        <v>7231.35</v>
      </c>
      <c r="J5441" s="1">
        <f>VLOOKUP(Sales[[#This Row],[Product ID]],Products[],4,0)</f>
        <v>109.48</v>
      </c>
      <c r="K5441" s="1">
        <f>Sales[[#This Row],[Total Sales]]-Sales[[#This Row],[Cost price]]</f>
        <v>7121.8700000000008</v>
      </c>
      <c r="L5441" s="1" t="str">
        <f>TEXT(Sales[[#This Row],[Date and Time]],"dddd")</f>
        <v>Monday</v>
      </c>
      <c r="M5441" s="1" t="str">
        <f>TEXT(Sales[[#This Row],[Date and Time]],"mm")</f>
        <v>03</v>
      </c>
      <c r="N5441" s="10" t="str">
        <f>TEXT(Sales[[#This Row],[Date and Time]],"mmmm")</f>
        <v>March</v>
      </c>
    </row>
    <row r="5442" spans="1:14" x14ac:dyDescent="0.3">
      <c r="A5442" s="1" t="s">
        <v>8910</v>
      </c>
      <c r="B5442" s="2">
        <v>45537.775196759256</v>
      </c>
      <c r="C5442" s="1" t="s">
        <v>3403</v>
      </c>
      <c r="D5442" s="1" t="s">
        <v>2852</v>
      </c>
      <c r="E5442" s="1" t="s">
        <v>3464</v>
      </c>
      <c r="F5442" s="1" t="s">
        <v>3469</v>
      </c>
      <c r="G5442" s="1">
        <v>985.13</v>
      </c>
      <c r="H5442" s="1">
        <v>8</v>
      </c>
      <c r="I5442" s="1">
        <f>Sales[[#This Row],[Selling Price]]*H5442</f>
        <v>7881.04</v>
      </c>
      <c r="J5442" s="1">
        <f>VLOOKUP(Sales[[#This Row],[Product ID]],Products[],4,0)</f>
        <v>904.67</v>
      </c>
      <c r="K5442" s="1">
        <f>Sales[[#This Row],[Total Sales]]-Sales[[#This Row],[Cost price]]</f>
        <v>6976.37</v>
      </c>
      <c r="L5442" s="1" t="str">
        <f>TEXT(Sales[[#This Row],[Date and Time]],"dddd")</f>
        <v>Monday</v>
      </c>
      <c r="M5442" s="1" t="str">
        <f>TEXT(Sales[[#This Row],[Date and Time]],"mm")</f>
        <v>09</v>
      </c>
      <c r="N5442" s="10" t="str">
        <f>TEXT(Sales[[#This Row],[Date and Time]],"mmmm")</f>
        <v>September</v>
      </c>
    </row>
    <row r="5443" spans="1:14" x14ac:dyDescent="0.3">
      <c r="A5443" s="1" t="s">
        <v>8911</v>
      </c>
      <c r="B5443" s="2">
        <v>45572.859432870369</v>
      </c>
      <c r="C5443" s="1" t="s">
        <v>3365</v>
      </c>
      <c r="D5443" s="1" t="s">
        <v>698</v>
      </c>
      <c r="E5443" s="1" t="s">
        <v>3479</v>
      </c>
      <c r="F5443" s="1" t="s">
        <v>3469</v>
      </c>
      <c r="G5443" s="1">
        <v>1198.72</v>
      </c>
      <c r="H5443" s="1">
        <v>10</v>
      </c>
      <c r="I5443" s="1">
        <f>Sales[[#This Row],[Selling Price]]*H5443</f>
        <v>11987.2</v>
      </c>
      <c r="J5443" s="1">
        <f>VLOOKUP(Sales[[#This Row],[Product ID]],Products[],4,0)</f>
        <v>104.7</v>
      </c>
      <c r="K5443" s="1">
        <f>Sales[[#This Row],[Total Sales]]-Sales[[#This Row],[Cost price]]</f>
        <v>11882.5</v>
      </c>
      <c r="L5443" s="1" t="str">
        <f>TEXT(Sales[[#This Row],[Date and Time]],"dddd")</f>
        <v>Monday</v>
      </c>
      <c r="M5443" s="1" t="str">
        <f>TEXT(Sales[[#This Row],[Date and Time]],"mm")</f>
        <v>10</v>
      </c>
      <c r="N5443" s="10" t="str">
        <f>TEXT(Sales[[#This Row],[Date and Time]],"mmmm")</f>
        <v>October</v>
      </c>
    </row>
    <row r="5444" spans="1:14" x14ac:dyDescent="0.3">
      <c r="A5444" s="1" t="s">
        <v>8912</v>
      </c>
      <c r="B5444" s="2">
        <v>45464.463275462964</v>
      </c>
      <c r="C5444" s="1" t="s">
        <v>3413</v>
      </c>
      <c r="D5444" s="1" t="s">
        <v>3167</v>
      </c>
      <c r="E5444" s="1" t="s">
        <v>3466</v>
      </c>
      <c r="F5444" s="1" t="s">
        <v>3467</v>
      </c>
      <c r="G5444" s="1">
        <v>402.38</v>
      </c>
      <c r="H5444" s="1">
        <v>5</v>
      </c>
      <c r="I5444" s="1">
        <f>Sales[[#This Row],[Selling Price]]*H5444</f>
        <v>2011.9</v>
      </c>
      <c r="J5444" s="1">
        <f>VLOOKUP(Sales[[#This Row],[Product ID]],Products[],4,0)</f>
        <v>311.56</v>
      </c>
      <c r="K5444" s="1">
        <f>Sales[[#This Row],[Total Sales]]-Sales[[#This Row],[Cost price]]</f>
        <v>1700.3400000000001</v>
      </c>
      <c r="L5444" s="1" t="str">
        <f>TEXT(Sales[[#This Row],[Date and Time]],"dddd")</f>
        <v>Friday</v>
      </c>
      <c r="M5444" s="1" t="str">
        <f>TEXT(Sales[[#This Row],[Date and Time]],"mm")</f>
        <v>06</v>
      </c>
      <c r="N5444" s="10" t="str">
        <f>TEXT(Sales[[#This Row],[Date and Time]],"mmmm")</f>
        <v>June</v>
      </c>
    </row>
    <row r="5445" spans="1:14" x14ac:dyDescent="0.3">
      <c r="A5445" s="1" t="s">
        <v>8913</v>
      </c>
      <c r="B5445" s="2">
        <v>45604.984467592592</v>
      </c>
      <c r="C5445" s="1" t="s">
        <v>3348</v>
      </c>
      <c r="D5445" s="1" t="s">
        <v>1491</v>
      </c>
      <c r="E5445" s="1" t="s">
        <v>3471</v>
      </c>
      <c r="F5445" s="1" t="s">
        <v>3469</v>
      </c>
      <c r="G5445" s="1">
        <v>89.26</v>
      </c>
      <c r="H5445" s="1">
        <v>8</v>
      </c>
      <c r="I5445" s="1">
        <f>Sales[[#This Row],[Selling Price]]*H5445</f>
        <v>714.08</v>
      </c>
      <c r="J5445" s="1">
        <f>VLOOKUP(Sales[[#This Row],[Product ID]],Products[],4,0)</f>
        <v>307.60000000000002</v>
      </c>
      <c r="K5445" s="1">
        <f>Sales[[#This Row],[Total Sales]]-Sales[[#This Row],[Cost price]]</f>
        <v>406.48</v>
      </c>
      <c r="L5445" s="1" t="str">
        <f>TEXT(Sales[[#This Row],[Date and Time]],"dddd")</f>
        <v>Friday</v>
      </c>
      <c r="M5445" s="1" t="str">
        <f>TEXT(Sales[[#This Row],[Date and Time]],"mm")</f>
        <v>11</v>
      </c>
      <c r="N5445" s="10" t="str">
        <f>TEXT(Sales[[#This Row],[Date and Time]],"mmmm")</f>
        <v>November</v>
      </c>
    </row>
    <row r="5446" spans="1:14" x14ac:dyDescent="0.3">
      <c r="A5446" s="1" t="s">
        <v>8914</v>
      </c>
      <c r="B5446" s="2">
        <v>45345.407060185185</v>
      </c>
      <c r="C5446" s="1" t="s">
        <v>3298</v>
      </c>
      <c r="D5446" s="1" t="s">
        <v>2595</v>
      </c>
      <c r="E5446" s="1" t="s">
        <v>3466</v>
      </c>
      <c r="F5446" s="1" t="s">
        <v>3472</v>
      </c>
      <c r="G5446" s="1">
        <v>1841.02</v>
      </c>
      <c r="H5446" s="1">
        <v>4</v>
      </c>
      <c r="I5446" s="1">
        <f>Sales[[#This Row],[Selling Price]]*H5446</f>
        <v>7364.08</v>
      </c>
      <c r="J5446" s="1">
        <f>VLOOKUP(Sales[[#This Row],[Product ID]],Products[],4,0)</f>
        <v>965.14</v>
      </c>
      <c r="K5446" s="1">
        <f>Sales[[#This Row],[Total Sales]]-Sales[[#This Row],[Cost price]]</f>
        <v>6398.94</v>
      </c>
      <c r="L5446" s="1" t="str">
        <f>TEXT(Sales[[#This Row],[Date and Time]],"dddd")</f>
        <v>Friday</v>
      </c>
      <c r="M5446" s="1" t="str">
        <f>TEXT(Sales[[#This Row],[Date and Time]],"mm")</f>
        <v>02</v>
      </c>
      <c r="N5446" s="10" t="str">
        <f>TEXT(Sales[[#This Row],[Date and Time]],"mmmm")</f>
        <v>February</v>
      </c>
    </row>
    <row r="5447" spans="1:14" x14ac:dyDescent="0.3">
      <c r="A5447" s="1" t="s">
        <v>8915</v>
      </c>
      <c r="B5447" s="2">
        <v>45524.602800925924</v>
      </c>
      <c r="C5447" s="1" t="s">
        <v>3300</v>
      </c>
      <c r="D5447" s="1" t="s">
        <v>468</v>
      </c>
      <c r="E5447" s="1" t="s">
        <v>3464</v>
      </c>
      <c r="F5447" s="1" t="s">
        <v>3476</v>
      </c>
      <c r="G5447" s="1">
        <v>391.9</v>
      </c>
      <c r="H5447" s="1">
        <v>8</v>
      </c>
      <c r="I5447" s="1">
        <f>Sales[[#This Row],[Selling Price]]*H5447</f>
        <v>3135.2</v>
      </c>
      <c r="J5447" s="1">
        <f>VLOOKUP(Sales[[#This Row],[Product ID]],Products[],4,0)</f>
        <v>762.05</v>
      </c>
      <c r="K5447" s="1">
        <f>Sales[[#This Row],[Total Sales]]-Sales[[#This Row],[Cost price]]</f>
        <v>2373.1499999999996</v>
      </c>
      <c r="L5447" s="1" t="str">
        <f>TEXT(Sales[[#This Row],[Date and Time]],"dddd")</f>
        <v>Tuesday</v>
      </c>
      <c r="M5447" s="1" t="str">
        <f>TEXT(Sales[[#This Row],[Date and Time]],"mm")</f>
        <v>08</v>
      </c>
      <c r="N5447" s="10" t="str">
        <f>TEXT(Sales[[#This Row],[Date and Time]],"mmmm")</f>
        <v>August</v>
      </c>
    </row>
    <row r="5448" spans="1:14" x14ac:dyDescent="0.3">
      <c r="A5448" s="1" t="s">
        <v>8916</v>
      </c>
      <c r="B5448" s="2">
        <v>45478.321689814817</v>
      </c>
      <c r="C5448" s="1" t="s">
        <v>3360</v>
      </c>
      <c r="D5448" s="1" t="s">
        <v>176</v>
      </c>
      <c r="E5448" s="1" t="s">
        <v>3479</v>
      </c>
      <c r="F5448" s="1" t="s">
        <v>3476</v>
      </c>
      <c r="G5448" s="1">
        <v>390.52</v>
      </c>
      <c r="H5448" s="1">
        <v>1</v>
      </c>
      <c r="I5448" s="1">
        <f>Sales[[#This Row],[Selling Price]]*H5448</f>
        <v>390.52</v>
      </c>
      <c r="J5448" s="1">
        <f>VLOOKUP(Sales[[#This Row],[Product ID]],Products[],4,0)</f>
        <v>434.88</v>
      </c>
      <c r="K5448" s="1">
        <f>Sales[[#This Row],[Total Sales]]-Sales[[#This Row],[Cost price]]</f>
        <v>-44.360000000000014</v>
      </c>
      <c r="L5448" s="1" t="str">
        <f>TEXT(Sales[[#This Row],[Date and Time]],"dddd")</f>
        <v>Friday</v>
      </c>
      <c r="M5448" s="1" t="str">
        <f>TEXT(Sales[[#This Row],[Date and Time]],"mm")</f>
        <v>07</v>
      </c>
      <c r="N5448" s="10" t="str">
        <f>TEXT(Sales[[#This Row],[Date and Time]],"mmmm")</f>
        <v>July</v>
      </c>
    </row>
    <row r="5449" spans="1:14" x14ac:dyDescent="0.3">
      <c r="A5449" s="1" t="s">
        <v>8917</v>
      </c>
      <c r="B5449" s="2">
        <v>45580.72179398148</v>
      </c>
      <c r="C5449" s="1" t="s">
        <v>3425</v>
      </c>
      <c r="D5449" s="1" t="s">
        <v>430</v>
      </c>
      <c r="E5449" s="1" t="s">
        <v>3466</v>
      </c>
      <c r="F5449" s="1" t="s">
        <v>3467</v>
      </c>
      <c r="G5449" s="1">
        <v>588.29</v>
      </c>
      <c r="H5449" s="1">
        <v>8</v>
      </c>
      <c r="I5449" s="1">
        <f>Sales[[#This Row],[Selling Price]]*H5449</f>
        <v>4706.32</v>
      </c>
      <c r="J5449" s="1">
        <f>VLOOKUP(Sales[[#This Row],[Product ID]],Products[],4,0)</f>
        <v>95.27</v>
      </c>
      <c r="K5449" s="1">
        <f>Sales[[#This Row],[Total Sales]]-Sales[[#This Row],[Cost price]]</f>
        <v>4611.0499999999993</v>
      </c>
      <c r="L5449" s="1" t="str">
        <f>TEXT(Sales[[#This Row],[Date and Time]],"dddd")</f>
        <v>Tuesday</v>
      </c>
      <c r="M5449" s="1" t="str">
        <f>TEXT(Sales[[#This Row],[Date and Time]],"mm")</f>
        <v>10</v>
      </c>
      <c r="N5449" s="10" t="str">
        <f>TEXT(Sales[[#This Row],[Date and Time]],"mmmm")</f>
        <v>October</v>
      </c>
    </row>
    <row r="5450" spans="1:14" x14ac:dyDescent="0.3">
      <c r="A5450" s="1" t="s">
        <v>8918</v>
      </c>
      <c r="B5450" s="2">
        <v>45471.655243055553</v>
      </c>
      <c r="C5450" s="1" t="s">
        <v>3311</v>
      </c>
      <c r="D5450" s="1" t="s">
        <v>1628</v>
      </c>
      <c r="E5450" s="1" t="s">
        <v>3464</v>
      </c>
      <c r="F5450" s="1" t="s">
        <v>3462</v>
      </c>
      <c r="G5450" s="1">
        <v>487.15</v>
      </c>
      <c r="H5450" s="1">
        <v>9</v>
      </c>
      <c r="I5450" s="1">
        <f>Sales[[#This Row],[Selling Price]]*H5450</f>
        <v>4384.3499999999995</v>
      </c>
      <c r="J5450" s="1">
        <f>VLOOKUP(Sales[[#This Row],[Product ID]],Products[],4,0)</f>
        <v>961.88</v>
      </c>
      <c r="K5450" s="1">
        <f>Sales[[#This Row],[Total Sales]]-Sales[[#This Row],[Cost price]]</f>
        <v>3422.4699999999993</v>
      </c>
      <c r="L5450" s="1" t="str">
        <f>TEXT(Sales[[#This Row],[Date and Time]],"dddd")</f>
        <v>Friday</v>
      </c>
      <c r="M5450" s="1" t="str">
        <f>TEXT(Sales[[#This Row],[Date and Time]],"mm")</f>
        <v>06</v>
      </c>
      <c r="N5450" s="10" t="str">
        <f>TEXT(Sales[[#This Row],[Date and Time]],"mmmm")</f>
        <v>June</v>
      </c>
    </row>
    <row r="5451" spans="1:14" x14ac:dyDescent="0.3">
      <c r="A5451" s="1" t="s">
        <v>8919</v>
      </c>
      <c r="B5451" s="2">
        <v>45558.569143518522</v>
      </c>
      <c r="C5451" s="1" t="s">
        <v>3400</v>
      </c>
      <c r="D5451" s="1" t="s">
        <v>1738</v>
      </c>
      <c r="E5451" s="1" t="s">
        <v>3466</v>
      </c>
      <c r="F5451" s="1" t="s">
        <v>3472</v>
      </c>
      <c r="G5451" s="1">
        <v>1139.21</v>
      </c>
      <c r="H5451" s="1">
        <v>8</v>
      </c>
      <c r="I5451" s="1">
        <f>Sales[[#This Row],[Selling Price]]*H5451</f>
        <v>9113.68</v>
      </c>
      <c r="J5451" s="1">
        <f>VLOOKUP(Sales[[#This Row],[Product ID]],Products[],4,0)</f>
        <v>257.93</v>
      </c>
      <c r="K5451" s="1">
        <f>Sales[[#This Row],[Total Sales]]-Sales[[#This Row],[Cost price]]</f>
        <v>8855.75</v>
      </c>
      <c r="L5451" s="1" t="str">
        <f>TEXT(Sales[[#This Row],[Date and Time]],"dddd")</f>
        <v>Monday</v>
      </c>
      <c r="M5451" s="1" t="str">
        <f>TEXT(Sales[[#This Row],[Date and Time]],"mm")</f>
        <v>09</v>
      </c>
      <c r="N5451" s="10" t="str">
        <f>TEXT(Sales[[#This Row],[Date and Time]],"mmmm")</f>
        <v>September</v>
      </c>
    </row>
    <row r="5452" spans="1:14" x14ac:dyDescent="0.3">
      <c r="A5452" s="1" t="s">
        <v>8920</v>
      </c>
      <c r="B5452" s="2">
        <v>45358.031435185185</v>
      </c>
      <c r="C5452" s="1" t="s">
        <v>3355</v>
      </c>
      <c r="D5452" s="1" t="s">
        <v>1058</v>
      </c>
      <c r="E5452" s="1" t="s">
        <v>3461</v>
      </c>
      <c r="F5452" s="1" t="s">
        <v>3467</v>
      </c>
      <c r="G5452" s="1">
        <v>1006.84</v>
      </c>
      <c r="H5452" s="1">
        <v>3</v>
      </c>
      <c r="I5452" s="1">
        <f>Sales[[#This Row],[Selling Price]]*H5452</f>
        <v>3020.52</v>
      </c>
      <c r="J5452" s="1">
        <f>VLOOKUP(Sales[[#This Row],[Product ID]],Products[],4,0)</f>
        <v>889.08</v>
      </c>
      <c r="K5452" s="1">
        <f>Sales[[#This Row],[Total Sales]]-Sales[[#This Row],[Cost price]]</f>
        <v>2131.44</v>
      </c>
      <c r="L5452" s="1" t="str">
        <f>TEXT(Sales[[#This Row],[Date and Time]],"dddd")</f>
        <v>Thursday</v>
      </c>
      <c r="M5452" s="1" t="str">
        <f>TEXT(Sales[[#This Row],[Date and Time]],"mm")</f>
        <v>03</v>
      </c>
      <c r="N5452" s="10" t="str">
        <f>TEXT(Sales[[#This Row],[Date and Time]],"mmmm")</f>
        <v>March</v>
      </c>
    </row>
    <row r="5453" spans="1:14" x14ac:dyDescent="0.3">
      <c r="A5453" s="1" t="s">
        <v>8921</v>
      </c>
      <c r="B5453" s="2">
        <v>45514.09070601852</v>
      </c>
      <c r="C5453" s="1" t="s">
        <v>3363</v>
      </c>
      <c r="D5453" s="1" t="s">
        <v>416</v>
      </c>
      <c r="E5453" s="1" t="s">
        <v>3479</v>
      </c>
      <c r="F5453" s="1" t="s">
        <v>3469</v>
      </c>
      <c r="G5453" s="1">
        <v>276.87</v>
      </c>
      <c r="H5453" s="1">
        <v>6</v>
      </c>
      <c r="I5453" s="1">
        <f>Sales[[#This Row],[Selling Price]]*H5453</f>
        <v>1661.22</v>
      </c>
      <c r="J5453" s="1">
        <f>VLOOKUP(Sales[[#This Row],[Product ID]],Products[],4,0)</f>
        <v>678.93</v>
      </c>
      <c r="K5453" s="1">
        <f>Sales[[#This Row],[Total Sales]]-Sales[[#This Row],[Cost price]]</f>
        <v>982.29000000000008</v>
      </c>
      <c r="L5453" s="1" t="str">
        <f>TEXT(Sales[[#This Row],[Date and Time]],"dddd")</f>
        <v>Saturday</v>
      </c>
      <c r="M5453" s="1" t="str">
        <f>TEXT(Sales[[#This Row],[Date and Time]],"mm")</f>
        <v>08</v>
      </c>
      <c r="N5453" s="10" t="str">
        <f>TEXT(Sales[[#This Row],[Date and Time]],"mmmm")</f>
        <v>August</v>
      </c>
    </row>
    <row r="5454" spans="1:14" x14ac:dyDescent="0.3">
      <c r="A5454" s="1" t="s">
        <v>8922</v>
      </c>
      <c r="B5454" s="2">
        <v>45418.84957175926</v>
      </c>
      <c r="C5454" s="1" t="s">
        <v>3338</v>
      </c>
      <c r="D5454" s="1" t="s">
        <v>2641</v>
      </c>
      <c r="E5454" s="1" t="s">
        <v>3479</v>
      </c>
      <c r="F5454" s="1" t="s">
        <v>3467</v>
      </c>
      <c r="G5454" s="1">
        <v>79.760000000000005</v>
      </c>
      <c r="H5454" s="1">
        <v>6</v>
      </c>
      <c r="I5454" s="1">
        <f>Sales[[#This Row],[Selling Price]]*H5454</f>
        <v>478.56000000000006</v>
      </c>
      <c r="J5454" s="1">
        <f>VLOOKUP(Sales[[#This Row],[Product ID]],Products[],4,0)</f>
        <v>15.69</v>
      </c>
      <c r="K5454" s="1">
        <f>Sales[[#This Row],[Total Sales]]-Sales[[#This Row],[Cost price]]</f>
        <v>462.87000000000006</v>
      </c>
      <c r="L5454" s="1" t="str">
        <f>TEXT(Sales[[#This Row],[Date and Time]],"dddd")</f>
        <v>Monday</v>
      </c>
      <c r="M5454" s="1" t="str">
        <f>TEXT(Sales[[#This Row],[Date and Time]],"mm")</f>
        <v>05</v>
      </c>
      <c r="N5454" s="10" t="str">
        <f>TEXT(Sales[[#This Row],[Date and Time]],"mmmm")</f>
        <v>May</v>
      </c>
    </row>
    <row r="5455" spans="1:14" x14ac:dyDescent="0.3">
      <c r="A5455" s="1" t="s">
        <v>8923</v>
      </c>
      <c r="B5455" s="2">
        <v>45461.11309027778</v>
      </c>
      <c r="C5455" s="1" t="s">
        <v>3340</v>
      </c>
      <c r="D5455" s="1" t="s">
        <v>1143</v>
      </c>
      <c r="E5455" s="1" t="s">
        <v>3471</v>
      </c>
      <c r="F5455" s="1" t="s">
        <v>3462</v>
      </c>
      <c r="G5455" s="1">
        <v>1159.28</v>
      </c>
      <c r="H5455" s="1">
        <v>7</v>
      </c>
      <c r="I5455" s="1">
        <f>Sales[[#This Row],[Selling Price]]*H5455</f>
        <v>8114.96</v>
      </c>
      <c r="J5455" s="1">
        <f>VLOOKUP(Sales[[#This Row],[Product ID]],Products[],4,0)</f>
        <v>834.4</v>
      </c>
      <c r="K5455" s="1">
        <f>Sales[[#This Row],[Total Sales]]-Sales[[#This Row],[Cost price]]</f>
        <v>7280.56</v>
      </c>
      <c r="L5455" s="1" t="str">
        <f>TEXT(Sales[[#This Row],[Date and Time]],"dddd")</f>
        <v>Tuesday</v>
      </c>
      <c r="M5455" s="1" t="str">
        <f>TEXT(Sales[[#This Row],[Date and Time]],"mm")</f>
        <v>06</v>
      </c>
      <c r="N5455" s="10" t="str">
        <f>TEXT(Sales[[#This Row],[Date and Time]],"mmmm")</f>
        <v>June</v>
      </c>
    </row>
    <row r="5456" spans="1:14" x14ac:dyDescent="0.3">
      <c r="A5456" s="1" t="s">
        <v>8924</v>
      </c>
      <c r="B5456" s="2">
        <v>45494.995648148149</v>
      </c>
      <c r="C5456" s="1" t="s">
        <v>3293</v>
      </c>
      <c r="D5456" s="1" t="s">
        <v>1911</v>
      </c>
      <c r="E5456" s="1" t="s">
        <v>3461</v>
      </c>
      <c r="F5456" s="1" t="s">
        <v>3467</v>
      </c>
      <c r="G5456" s="1">
        <v>1607.23</v>
      </c>
      <c r="H5456" s="1">
        <v>10</v>
      </c>
      <c r="I5456" s="1">
        <f>Sales[[#This Row],[Selling Price]]*H5456</f>
        <v>16072.3</v>
      </c>
      <c r="J5456" s="1">
        <f>VLOOKUP(Sales[[#This Row],[Product ID]],Products[],4,0)</f>
        <v>174.99</v>
      </c>
      <c r="K5456" s="1">
        <f>Sales[[#This Row],[Total Sales]]-Sales[[#This Row],[Cost price]]</f>
        <v>15897.31</v>
      </c>
      <c r="L5456" s="1" t="str">
        <f>TEXT(Sales[[#This Row],[Date and Time]],"dddd")</f>
        <v>Sunday</v>
      </c>
      <c r="M5456" s="1" t="str">
        <f>TEXT(Sales[[#This Row],[Date and Time]],"mm")</f>
        <v>07</v>
      </c>
      <c r="N5456" s="10" t="str">
        <f>TEXT(Sales[[#This Row],[Date and Time]],"mmmm")</f>
        <v>July</v>
      </c>
    </row>
    <row r="5457" spans="1:14" x14ac:dyDescent="0.3">
      <c r="A5457" s="1" t="s">
        <v>8925</v>
      </c>
      <c r="B5457" s="2">
        <v>45373.280358796299</v>
      </c>
      <c r="C5457" s="1" t="s">
        <v>3371</v>
      </c>
      <c r="D5457" s="1" t="s">
        <v>1908</v>
      </c>
      <c r="E5457" s="1" t="s">
        <v>3466</v>
      </c>
      <c r="F5457" s="1" t="s">
        <v>3476</v>
      </c>
      <c r="G5457" s="1">
        <v>302.57</v>
      </c>
      <c r="H5457" s="1">
        <v>7</v>
      </c>
      <c r="I5457" s="1">
        <f>Sales[[#This Row],[Selling Price]]*H5457</f>
        <v>2117.9899999999998</v>
      </c>
      <c r="J5457" s="1">
        <f>VLOOKUP(Sales[[#This Row],[Product ID]],Products[],4,0)</f>
        <v>370.52</v>
      </c>
      <c r="K5457" s="1">
        <f>Sales[[#This Row],[Total Sales]]-Sales[[#This Row],[Cost price]]</f>
        <v>1747.4699999999998</v>
      </c>
      <c r="L5457" s="1" t="str">
        <f>TEXT(Sales[[#This Row],[Date and Time]],"dddd")</f>
        <v>Friday</v>
      </c>
      <c r="M5457" s="1" t="str">
        <f>TEXT(Sales[[#This Row],[Date and Time]],"mm")</f>
        <v>03</v>
      </c>
      <c r="N5457" s="10" t="str">
        <f>TEXT(Sales[[#This Row],[Date and Time]],"mmmm")</f>
        <v>March</v>
      </c>
    </row>
    <row r="5458" spans="1:14" x14ac:dyDescent="0.3">
      <c r="A5458" s="1" t="s">
        <v>8926</v>
      </c>
      <c r="B5458" s="2">
        <v>45488.49009259259</v>
      </c>
      <c r="C5458" s="1" t="s">
        <v>3264</v>
      </c>
      <c r="D5458" s="1" t="s">
        <v>2822</v>
      </c>
      <c r="E5458" s="1" t="s">
        <v>3479</v>
      </c>
      <c r="F5458" s="1" t="s">
        <v>3462</v>
      </c>
      <c r="G5458" s="1">
        <v>742.62</v>
      </c>
      <c r="H5458" s="1">
        <v>4</v>
      </c>
      <c r="I5458" s="1">
        <f>Sales[[#This Row],[Selling Price]]*H5458</f>
        <v>2970.48</v>
      </c>
      <c r="J5458" s="1">
        <f>VLOOKUP(Sales[[#This Row],[Product ID]],Products[],4,0)</f>
        <v>249.12</v>
      </c>
      <c r="K5458" s="1">
        <f>Sales[[#This Row],[Total Sales]]-Sales[[#This Row],[Cost price]]</f>
        <v>2721.36</v>
      </c>
      <c r="L5458" s="1" t="str">
        <f>TEXT(Sales[[#This Row],[Date and Time]],"dddd")</f>
        <v>Monday</v>
      </c>
      <c r="M5458" s="1" t="str">
        <f>TEXT(Sales[[#This Row],[Date and Time]],"mm")</f>
        <v>07</v>
      </c>
      <c r="N5458" s="10" t="str">
        <f>TEXT(Sales[[#This Row],[Date and Time]],"mmmm")</f>
        <v>July</v>
      </c>
    </row>
    <row r="5459" spans="1:14" x14ac:dyDescent="0.3">
      <c r="A5459" s="1" t="s">
        <v>8927</v>
      </c>
      <c r="B5459" s="2">
        <v>45411.954618055555</v>
      </c>
      <c r="C5459" s="1" t="s">
        <v>3363</v>
      </c>
      <c r="D5459" s="1" t="s">
        <v>408</v>
      </c>
      <c r="E5459" s="1" t="s">
        <v>3471</v>
      </c>
      <c r="F5459" s="1" t="s">
        <v>3472</v>
      </c>
      <c r="G5459" s="1">
        <v>1256.3</v>
      </c>
      <c r="H5459" s="1">
        <v>5</v>
      </c>
      <c r="I5459" s="1">
        <f>Sales[[#This Row],[Selling Price]]*H5459</f>
        <v>6281.5</v>
      </c>
      <c r="J5459" s="1">
        <f>VLOOKUP(Sales[[#This Row],[Product ID]],Products[],4,0)</f>
        <v>678.93</v>
      </c>
      <c r="K5459" s="1">
        <f>Sales[[#This Row],[Total Sales]]-Sales[[#This Row],[Cost price]]</f>
        <v>5602.57</v>
      </c>
      <c r="L5459" s="1" t="str">
        <f>TEXT(Sales[[#This Row],[Date and Time]],"dddd")</f>
        <v>Monday</v>
      </c>
      <c r="M5459" s="1" t="str">
        <f>TEXT(Sales[[#This Row],[Date and Time]],"mm")</f>
        <v>04</v>
      </c>
      <c r="N5459" s="10" t="str">
        <f>TEXT(Sales[[#This Row],[Date and Time]],"mmmm")</f>
        <v>April</v>
      </c>
    </row>
    <row r="5460" spans="1:14" x14ac:dyDescent="0.3">
      <c r="A5460" s="1" t="s">
        <v>8928</v>
      </c>
      <c r="B5460" s="2">
        <v>45421.8124537037</v>
      </c>
      <c r="C5460" s="1" t="s">
        <v>3298</v>
      </c>
      <c r="D5460" s="1" t="s">
        <v>3011</v>
      </c>
      <c r="E5460" s="1" t="s">
        <v>3471</v>
      </c>
      <c r="F5460" s="1" t="s">
        <v>3476</v>
      </c>
      <c r="G5460" s="1">
        <v>918.73</v>
      </c>
      <c r="H5460" s="1">
        <v>7</v>
      </c>
      <c r="I5460" s="1">
        <f>Sales[[#This Row],[Selling Price]]*H5460</f>
        <v>6431.1100000000006</v>
      </c>
      <c r="J5460" s="1">
        <f>VLOOKUP(Sales[[#This Row],[Product ID]],Products[],4,0)</f>
        <v>965.14</v>
      </c>
      <c r="K5460" s="1">
        <f>Sales[[#This Row],[Total Sales]]-Sales[[#This Row],[Cost price]]</f>
        <v>5465.97</v>
      </c>
      <c r="L5460" s="1" t="str">
        <f>TEXT(Sales[[#This Row],[Date and Time]],"dddd")</f>
        <v>Thursday</v>
      </c>
      <c r="M5460" s="1" t="str">
        <f>TEXT(Sales[[#This Row],[Date and Time]],"mm")</f>
        <v>05</v>
      </c>
      <c r="N5460" s="10" t="str">
        <f>TEXT(Sales[[#This Row],[Date and Time]],"mmmm")</f>
        <v>May</v>
      </c>
    </row>
    <row r="5461" spans="1:14" x14ac:dyDescent="0.3">
      <c r="A5461" s="1" t="s">
        <v>8929</v>
      </c>
      <c r="B5461" s="2">
        <v>45311.617071759261</v>
      </c>
      <c r="C5461" s="1" t="s">
        <v>3411</v>
      </c>
      <c r="D5461" s="1" t="s">
        <v>773</v>
      </c>
      <c r="E5461" s="1" t="s">
        <v>3471</v>
      </c>
      <c r="F5461" s="1" t="s">
        <v>3467</v>
      </c>
      <c r="G5461" s="1">
        <v>1999.47</v>
      </c>
      <c r="H5461" s="1">
        <v>5</v>
      </c>
      <c r="I5461" s="1">
        <f>Sales[[#This Row],[Selling Price]]*H5461</f>
        <v>9997.35</v>
      </c>
      <c r="J5461" s="1">
        <f>VLOOKUP(Sales[[#This Row],[Product ID]],Products[],4,0)</f>
        <v>688.88</v>
      </c>
      <c r="K5461" s="1">
        <f>Sales[[#This Row],[Total Sales]]-Sales[[#This Row],[Cost price]]</f>
        <v>9308.4700000000012</v>
      </c>
      <c r="L5461" s="1" t="str">
        <f>TEXT(Sales[[#This Row],[Date and Time]],"dddd")</f>
        <v>Saturday</v>
      </c>
      <c r="M5461" s="1" t="str">
        <f>TEXT(Sales[[#This Row],[Date and Time]],"mm")</f>
        <v>01</v>
      </c>
      <c r="N5461" s="10" t="str">
        <f>TEXT(Sales[[#This Row],[Date and Time]],"mmmm")</f>
        <v>January</v>
      </c>
    </row>
    <row r="5462" spans="1:14" x14ac:dyDescent="0.3">
      <c r="A5462" s="1" t="s">
        <v>8930</v>
      </c>
      <c r="B5462" s="2">
        <v>45607.051249999997</v>
      </c>
      <c r="C5462" s="1" t="s">
        <v>3306</v>
      </c>
      <c r="D5462" s="1" t="s">
        <v>980</v>
      </c>
      <c r="E5462" s="1" t="s">
        <v>3479</v>
      </c>
      <c r="F5462" s="1" t="s">
        <v>3467</v>
      </c>
      <c r="G5462" s="1">
        <v>923.72</v>
      </c>
      <c r="H5462" s="1">
        <v>2</v>
      </c>
      <c r="I5462" s="1">
        <f>Sales[[#This Row],[Selling Price]]*H5462</f>
        <v>1847.44</v>
      </c>
      <c r="J5462" s="1">
        <f>VLOOKUP(Sales[[#This Row],[Product ID]],Products[],4,0)</f>
        <v>914.29</v>
      </c>
      <c r="K5462" s="1">
        <f>Sales[[#This Row],[Total Sales]]-Sales[[#This Row],[Cost price]]</f>
        <v>933.15000000000009</v>
      </c>
      <c r="L5462" s="1" t="str">
        <f>TEXT(Sales[[#This Row],[Date and Time]],"dddd")</f>
        <v>Monday</v>
      </c>
      <c r="M5462" s="1" t="str">
        <f>TEXT(Sales[[#This Row],[Date and Time]],"mm")</f>
        <v>11</v>
      </c>
      <c r="N5462" s="10" t="str">
        <f>TEXT(Sales[[#This Row],[Date and Time]],"mmmm")</f>
        <v>November</v>
      </c>
    </row>
    <row r="5463" spans="1:14" x14ac:dyDescent="0.3">
      <c r="A5463" s="1" t="s">
        <v>8931</v>
      </c>
      <c r="B5463" s="2">
        <v>45295.8125</v>
      </c>
      <c r="C5463" s="1" t="s">
        <v>3432</v>
      </c>
      <c r="D5463" s="1" t="s">
        <v>2415</v>
      </c>
      <c r="E5463" s="1" t="s">
        <v>3479</v>
      </c>
      <c r="F5463" s="1" t="s">
        <v>3462</v>
      </c>
      <c r="G5463" s="1">
        <v>1963.1</v>
      </c>
      <c r="H5463" s="1">
        <v>7</v>
      </c>
      <c r="I5463" s="1">
        <f>Sales[[#This Row],[Selling Price]]*H5463</f>
        <v>13741.699999999999</v>
      </c>
      <c r="J5463" s="1">
        <f>VLOOKUP(Sales[[#This Row],[Product ID]],Products[],4,0)</f>
        <v>221.06</v>
      </c>
      <c r="K5463" s="1">
        <f>Sales[[#This Row],[Total Sales]]-Sales[[#This Row],[Cost price]]</f>
        <v>13520.64</v>
      </c>
      <c r="L5463" s="1" t="str">
        <f>TEXT(Sales[[#This Row],[Date and Time]],"dddd")</f>
        <v>Thursday</v>
      </c>
      <c r="M5463" s="1" t="str">
        <f>TEXT(Sales[[#This Row],[Date and Time]],"mm")</f>
        <v>01</v>
      </c>
      <c r="N5463" s="10" t="str">
        <f>TEXT(Sales[[#This Row],[Date and Time]],"mmmm")</f>
        <v>January</v>
      </c>
    </row>
    <row r="5464" spans="1:14" x14ac:dyDescent="0.3">
      <c r="A5464" s="1" t="s">
        <v>8932</v>
      </c>
      <c r="B5464" s="2">
        <v>45335.964560185188</v>
      </c>
      <c r="C5464" s="1" t="s">
        <v>3253</v>
      </c>
      <c r="D5464" s="1" t="s">
        <v>2132</v>
      </c>
      <c r="E5464" s="1" t="s">
        <v>3461</v>
      </c>
      <c r="F5464" s="1" t="s">
        <v>3462</v>
      </c>
      <c r="G5464" s="1">
        <v>1655.99</v>
      </c>
      <c r="H5464" s="1">
        <v>8</v>
      </c>
      <c r="I5464" s="1">
        <f>Sales[[#This Row],[Selling Price]]*H5464</f>
        <v>13247.92</v>
      </c>
      <c r="J5464" s="1">
        <f>VLOOKUP(Sales[[#This Row],[Product ID]],Products[],4,0)</f>
        <v>34.31</v>
      </c>
      <c r="K5464" s="1">
        <f>Sales[[#This Row],[Total Sales]]-Sales[[#This Row],[Cost price]]</f>
        <v>13213.61</v>
      </c>
      <c r="L5464" s="1" t="str">
        <f>TEXT(Sales[[#This Row],[Date and Time]],"dddd")</f>
        <v>Tuesday</v>
      </c>
      <c r="M5464" s="1" t="str">
        <f>TEXT(Sales[[#This Row],[Date and Time]],"mm")</f>
        <v>02</v>
      </c>
      <c r="N5464" s="10" t="str">
        <f>TEXT(Sales[[#This Row],[Date and Time]],"mmmm")</f>
        <v>February</v>
      </c>
    </row>
    <row r="5465" spans="1:14" x14ac:dyDescent="0.3">
      <c r="A5465" s="1" t="s">
        <v>8933</v>
      </c>
      <c r="B5465" s="2">
        <v>45589.656724537039</v>
      </c>
      <c r="C5465" s="1" t="s">
        <v>3298</v>
      </c>
      <c r="D5465" s="1" t="s">
        <v>932</v>
      </c>
      <c r="E5465" s="1" t="s">
        <v>3479</v>
      </c>
      <c r="F5465" s="1" t="s">
        <v>3467</v>
      </c>
      <c r="G5465" s="1">
        <v>1921.47</v>
      </c>
      <c r="H5465" s="1">
        <v>7</v>
      </c>
      <c r="I5465" s="1">
        <f>Sales[[#This Row],[Selling Price]]*H5465</f>
        <v>13450.29</v>
      </c>
      <c r="J5465" s="1">
        <f>VLOOKUP(Sales[[#This Row],[Product ID]],Products[],4,0)</f>
        <v>965.14</v>
      </c>
      <c r="K5465" s="1">
        <f>Sales[[#This Row],[Total Sales]]-Sales[[#This Row],[Cost price]]</f>
        <v>12485.150000000001</v>
      </c>
      <c r="L5465" s="1" t="str">
        <f>TEXT(Sales[[#This Row],[Date and Time]],"dddd")</f>
        <v>Thursday</v>
      </c>
      <c r="M5465" s="1" t="str">
        <f>TEXT(Sales[[#This Row],[Date and Time]],"mm")</f>
        <v>10</v>
      </c>
      <c r="N5465" s="10" t="str">
        <f>TEXT(Sales[[#This Row],[Date and Time]],"mmmm")</f>
        <v>October</v>
      </c>
    </row>
    <row r="5466" spans="1:14" x14ac:dyDescent="0.3">
      <c r="A5466" s="1" t="s">
        <v>8934</v>
      </c>
      <c r="B5466" s="2">
        <v>45425.601678240739</v>
      </c>
      <c r="C5466" s="1" t="s">
        <v>3329</v>
      </c>
      <c r="D5466" s="1" t="s">
        <v>558</v>
      </c>
      <c r="E5466" s="1" t="s">
        <v>3461</v>
      </c>
      <c r="F5466" s="1" t="s">
        <v>3472</v>
      </c>
      <c r="G5466" s="1">
        <v>596.85</v>
      </c>
      <c r="H5466" s="1">
        <v>6</v>
      </c>
      <c r="I5466" s="1">
        <f>Sales[[#This Row],[Selling Price]]*H5466</f>
        <v>3581.1000000000004</v>
      </c>
      <c r="J5466" s="1">
        <f>VLOOKUP(Sales[[#This Row],[Product ID]],Products[],4,0)</f>
        <v>596.91999999999996</v>
      </c>
      <c r="K5466" s="1">
        <f>Sales[[#This Row],[Total Sales]]-Sales[[#This Row],[Cost price]]</f>
        <v>2984.1800000000003</v>
      </c>
      <c r="L5466" s="1" t="str">
        <f>TEXT(Sales[[#This Row],[Date and Time]],"dddd")</f>
        <v>Monday</v>
      </c>
      <c r="M5466" s="1" t="str">
        <f>TEXT(Sales[[#This Row],[Date and Time]],"mm")</f>
        <v>05</v>
      </c>
      <c r="N5466" s="10" t="str">
        <f>TEXT(Sales[[#This Row],[Date and Time]],"mmmm")</f>
        <v>May</v>
      </c>
    </row>
    <row r="5467" spans="1:14" x14ac:dyDescent="0.3">
      <c r="A5467" s="1" t="s">
        <v>8935</v>
      </c>
      <c r="B5467" s="2">
        <v>45447.727303240739</v>
      </c>
      <c r="C5467" s="1" t="s">
        <v>3367</v>
      </c>
      <c r="D5467" s="1" t="s">
        <v>2258</v>
      </c>
      <c r="E5467" s="1" t="s">
        <v>3466</v>
      </c>
      <c r="F5467" s="1" t="s">
        <v>3476</v>
      </c>
      <c r="G5467" s="1">
        <v>38.76</v>
      </c>
      <c r="H5467" s="1">
        <v>2</v>
      </c>
      <c r="I5467" s="1">
        <f>Sales[[#This Row],[Selling Price]]*H5467</f>
        <v>77.52</v>
      </c>
      <c r="J5467" s="1">
        <f>VLOOKUP(Sales[[#This Row],[Product ID]],Products[],4,0)</f>
        <v>380.81</v>
      </c>
      <c r="K5467" s="1">
        <f>Sales[[#This Row],[Total Sales]]-Sales[[#This Row],[Cost price]]</f>
        <v>-303.29000000000002</v>
      </c>
      <c r="L5467" s="1" t="str">
        <f>TEXT(Sales[[#This Row],[Date and Time]],"dddd")</f>
        <v>Tuesday</v>
      </c>
      <c r="M5467" s="1" t="str">
        <f>TEXT(Sales[[#This Row],[Date and Time]],"mm")</f>
        <v>06</v>
      </c>
      <c r="N5467" s="10" t="str">
        <f>TEXT(Sales[[#This Row],[Date and Time]],"mmmm")</f>
        <v>June</v>
      </c>
    </row>
    <row r="5468" spans="1:14" x14ac:dyDescent="0.3">
      <c r="A5468" s="1" t="s">
        <v>8936</v>
      </c>
      <c r="B5468" s="2">
        <v>45317.438240740739</v>
      </c>
      <c r="C5468" s="1" t="s">
        <v>3370</v>
      </c>
      <c r="D5468" s="1" t="s">
        <v>2155</v>
      </c>
      <c r="E5468" s="1" t="s">
        <v>3466</v>
      </c>
      <c r="F5468" s="1" t="s">
        <v>3469</v>
      </c>
      <c r="G5468" s="1">
        <v>1732.64</v>
      </c>
      <c r="H5468" s="1">
        <v>5</v>
      </c>
      <c r="I5468" s="1">
        <f>Sales[[#This Row],[Selling Price]]*H5468</f>
        <v>8663.2000000000007</v>
      </c>
      <c r="J5468" s="1">
        <f>VLOOKUP(Sales[[#This Row],[Product ID]],Products[],4,0)</f>
        <v>621.46</v>
      </c>
      <c r="K5468" s="1">
        <f>Sales[[#This Row],[Total Sales]]-Sales[[#This Row],[Cost price]]</f>
        <v>8041.7400000000007</v>
      </c>
      <c r="L5468" s="1" t="str">
        <f>TEXT(Sales[[#This Row],[Date and Time]],"dddd")</f>
        <v>Friday</v>
      </c>
      <c r="M5468" s="1" t="str">
        <f>TEXT(Sales[[#This Row],[Date and Time]],"mm")</f>
        <v>01</v>
      </c>
      <c r="N5468" s="10" t="str">
        <f>TEXT(Sales[[#This Row],[Date and Time]],"mmmm")</f>
        <v>January</v>
      </c>
    </row>
    <row r="5469" spans="1:14" x14ac:dyDescent="0.3">
      <c r="A5469" s="1" t="s">
        <v>8937</v>
      </c>
      <c r="B5469" s="2">
        <v>45321.228819444441</v>
      </c>
      <c r="C5469" s="1" t="s">
        <v>3345</v>
      </c>
      <c r="D5469" s="1" t="s">
        <v>7</v>
      </c>
      <c r="E5469" s="1" t="s">
        <v>3479</v>
      </c>
      <c r="F5469" s="1" t="s">
        <v>3467</v>
      </c>
      <c r="G5469" s="1">
        <v>935.88</v>
      </c>
      <c r="H5469" s="1">
        <v>1</v>
      </c>
      <c r="I5469" s="1">
        <f>Sales[[#This Row],[Selling Price]]*H5469</f>
        <v>935.88</v>
      </c>
      <c r="J5469" s="1">
        <f>VLOOKUP(Sales[[#This Row],[Product ID]],Products[],4,0)</f>
        <v>762.47</v>
      </c>
      <c r="K5469" s="1">
        <f>Sales[[#This Row],[Total Sales]]-Sales[[#This Row],[Cost price]]</f>
        <v>173.40999999999997</v>
      </c>
      <c r="L5469" s="1" t="str">
        <f>TEXT(Sales[[#This Row],[Date and Time]],"dddd")</f>
        <v>Tuesday</v>
      </c>
      <c r="M5469" s="1" t="str">
        <f>TEXT(Sales[[#This Row],[Date and Time]],"mm")</f>
        <v>01</v>
      </c>
      <c r="N5469" s="10" t="str">
        <f>TEXT(Sales[[#This Row],[Date and Time]],"mmmm")</f>
        <v>January</v>
      </c>
    </row>
    <row r="5470" spans="1:14" x14ac:dyDescent="0.3">
      <c r="A5470" s="1" t="s">
        <v>8938</v>
      </c>
      <c r="B5470" s="2">
        <v>45490.836064814815</v>
      </c>
      <c r="C5470" s="1" t="s">
        <v>3318</v>
      </c>
      <c r="D5470" s="1" t="s">
        <v>1989</v>
      </c>
      <c r="E5470" s="1" t="s">
        <v>3471</v>
      </c>
      <c r="F5470" s="1" t="s">
        <v>3476</v>
      </c>
      <c r="G5470" s="1">
        <v>1903.84</v>
      </c>
      <c r="H5470" s="1">
        <v>1</v>
      </c>
      <c r="I5470" s="1">
        <f>Sales[[#This Row],[Selling Price]]*H5470</f>
        <v>1903.84</v>
      </c>
      <c r="J5470" s="1">
        <f>VLOOKUP(Sales[[#This Row],[Product ID]],Products[],4,0)</f>
        <v>69.03</v>
      </c>
      <c r="K5470" s="1">
        <f>Sales[[#This Row],[Total Sales]]-Sales[[#This Row],[Cost price]]</f>
        <v>1834.81</v>
      </c>
      <c r="L5470" s="1" t="str">
        <f>TEXT(Sales[[#This Row],[Date and Time]],"dddd")</f>
        <v>Wednesday</v>
      </c>
      <c r="M5470" s="1" t="str">
        <f>TEXT(Sales[[#This Row],[Date and Time]],"mm")</f>
        <v>07</v>
      </c>
      <c r="N5470" s="10" t="str">
        <f>TEXT(Sales[[#This Row],[Date and Time]],"mmmm")</f>
        <v>July</v>
      </c>
    </row>
    <row r="5471" spans="1:14" x14ac:dyDescent="0.3">
      <c r="A5471" s="1" t="s">
        <v>8939</v>
      </c>
      <c r="B5471" s="2">
        <v>45330.843958333331</v>
      </c>
      <c r="C5471" s="1" t="s">
        <v>3339</v>
      </c>
      <c r="D5471" s="1" t="s">
        <v>921</v>
      </c>
      <c r="E5471" s="1" t="s">
        <v>3479</v>
      </c>
      <c r="F5471" s="1" t="s">
        <v>3467</v>
      </c>
      <c r="G5471" s="1">
        <v>90.69</v>
      </c>
      <c r="H5471" s="1">
        <v>2</v>
      </c>
      <c r="I5471" s="1">
        <f>Sales[[#This Row],[Selling Price]]*H5471</f>
        <v>181.38</v>
      </c>
      <c r="J5471" s="1">
        <f>VLOOKUP(Sales[[#This Row],[Product ID]],Products[],4,0)</f>
        <v>646.59</v>
      </c>
      <c r="K5471" s="1">
        <f>Sales[[#This Row],[Total Sales]]-Sales[[#This Row],[Cost price]]</f>
        <v>-465.21000000000004</v>
      </c>
      <c r="L5471" s="1" t="str">
        <f>TEXT(Sales[[#This Row],[Date and Time]],"dddd")</f>
        <v>Thursday</v>
      </c>
      <c r="M5471" s="1" t="str">
        <f>TEXT(Sales[[#This Row],[Date and Time]],"mm")</f>
        <v>02</v>
      </c>
      <c r="N5471" s="10" t="str">
        <f>TEXT(Sales[[#This Row],[Date and Time]],"mmmm")</f>
        <v>February</v>
      </c>
    </row>
    <row r="5472" spans="1:14" x14ac:dyDescent="0.3">
      <c r="A5472" s="1" t="s">
        <v>8940</v>
      </c>
      <c r="B5472" s="2">
        <v>45388.808125000003</v>
      </c>
      <c r="C5472" s="1" t="s">
        <v>3261</v>
      </c>
      <c r="D5472" s="1" t="s">
        <v>283</v>
      </c>
      <c r="E5472" s="1" t="s">
        <v>3479</v>
      </c>
      <c r="F5472" s="1" t="s">
        <v>3472</v>
      </c>
      <c r="G5472" s="1">
        <v>830.3</v>
      </c>
      <c r="H5472" s="1">
        <v>9</v>
      </c>
      <c r="I5472" s="1">
        <f>Sales[[#This Row],[Selling Price]]*H5472</f>
        <v>7472.7</v>
      </c>
      <c r="J5472" s="1">
        <f>VLOOKUP(Sales[[#This Row],[Product ID]],Products[],4,0)</f>
        <v>950.81</v>
      </c>
      <c r="K5472" s="1">
        <f>Sales[[#This Row],[Total Sales]]-Sales[[#This Row],[Cost price]]</f>
        <v>6521.8899999999994</v>
      </c>
      <c r="L5472" s="1" t="str">
        <f>TEXT(Sales[[#This Row],[Date and Time]],"dddd")</f>
        <v>Saturday</v>
      </c>
      <c r="M5472" s="1" t="str">
        <f>TEXT(Sales[[#This Row],[Date and Time]],"mm")</f>
        <v>04</v>
      </c>
      <c r="N5472" s="10" t="str">
        <f>TEXT(Sales[[#This Row],[Date and Time]],"mmmm")</f>
        <v>April</v>
      </c>
    </row>
    <row r="5473" spans="1:14" x14ac:dyDescent="0.3">
      <c r="A5473" s="1" t="s">
        <v>8941</v>
      </c>
      <c r="B5473" s="2">
        <v>45611.417858796296</v>
      </c>
      <c r="C5473" s="1" t="s">
        <v>3220</v>
      </c>
      <c r="D5473" s="1" t="s">
        <v>530</v>
      </c>
      <c r="E5473" s="1" t="s">
        <v>3464</v>
      </c>
      <c r="F5473" s="1" t="s">
        <v>3467</v>
      </c>
      <c r="G5473" s="1">
        <v>217.25</v>
      </c>
      <c r="H5473" s="1">
        <v>4</v>
      </c>
      <c r="I5473" s="1">
        <f>Sales[[#This Row],[Selling Price]]*H5473</f>
        <v>869</v>
      </c>
      <c r="J5473" s="1">
        <f>VLOOKUP(Sales[[#This Row],[Product ID]],Products[],4,0)</f>
        <v>27.63</v>
      </c>
      <c r="K5473" s="1">
        <f>Sales[[#This Row],[Total Sales]]-Sales[[#This Row],[Cost price]]</f>
        <v>841.37</v>
      </c>
      <c r="L5473" s="1" t="str">
        <f>TEXT(Sales[[#This Row],[Date and Time]],"dddd")</f>
        <v>Friday</v>
      </c>
      <c r="M5473" s="1" t="str">
        <f>TEXT(Sales[[#This Row],[Date and Time]],"mm")</f>
        <v>11</v>
      </c>
      <c r="N5473" s="10" t="str">
        <f>TEXT(Sales[[#This Row],[Date and Time]],"mmmm")</f>
        <v>November</v>
      </c>
    </row>
    <row r="5474" spans="1:14" x14ac:dyDescent="0.3">
      <c r="A5474" s="1" t="s">
        <v>8942</v>
      </c>
      <c r="B5474" s="2">
        <v>45447.57508101852</v>
      </c>
      <c r="C5474" s="1" t="s">
        <v>3355</v>
      </c>
      <c r="D5474" s="1" t="s">
        <v>2526</v>
      </c>
      <c r="E5474" s="1" t="s">
        <v>3461</v>
      </c>
      <c r="F5474" s="1" t="s">
        <v>3469</v>
      </c>
      <c r="G5474" s="1">
        <v>501.81</v>
      </c>
      <c r="H5474" s="1">
        <v>2</v>
      </c>
      <c r="I5474" s="1">
        <f>Sales[[#This Row],[Selling Price]]*H5474</f>
        <v>1003.62</v>
      </c>
      <c r="J5474" s="1">
        <f>VLOOKUP(Sales[[#This Row],[Product ID]],Products[],4,0)</f>
        <v>889.08</v>
      </c>
      <c r="K5474" s="1">
        <f>Sales[[#This Row],[Total Sales]]-Sales[[#This Row],[Cost price]]</f>
        <v>114.53999999999996</v>
      </c>
      <c r="L5474" s="1" t="str">
        <f>TEXT(Sales[[#This Row],[Date and Time]],"dddd")</f>
        <v>Tuesday</v>
      </c>
      <c r="M5474" s="1" t="str">
        <f>TEXT(Sales[[#This Row],[Date and Time]],"mm")</f>
        <v>06</v>
      </c>
      <c r="N5474" s="10" t="str">
        <f>TEXT(Sales[[#This Row],[Date and Time]],"mmmm")</f>
        <v>June</v>
      </c>
    </row>
    <row r="5475" spans="1:14" x14ac:dyDescent="0.3">
      <c r="A5475" s="1" t="s">
        <v>8943</v>
      </c>
      <c r="B5475" s="2">
        <v>45342.43408564815</v>
      </c>
      <c r="C5475" s="1" t="s">
        <v>3421</v>
      </c>
      <c r="D5475" s="1" t="s">
        <v>2301</v>
      </c>
      <c r="E5475" s="1" t="s">
        <v>3464</v>
      </c>
      <c r="F5475" s="1" t="s">
        <v>3476</v>
      </c>
      <c r="G5475" s="1">
        <v>30.31</v>
      </c>
      <c r="H5475" s="1">
        <v>9</v>
      </c>
      <c r="I5475" s="1">
        <f>Sales[[#This Row],[Selling Price]]*H5475</f>
        <v>272.78999999999996</v>
      </c>
      <c r="J5475" s="1">
        <f>VLOOKUP(Sales[[#This Row],[Product ID]],Products[],4,0)</f>
        <v>407.18</v>
      </c>
      <c r="K5475" s="1">
        <f>Sales[[#This Row],[Total Sales]]-Sales[[#This Row],[Cost price]]</f>
        <v>-134.39000000000004</v>
      </c>
      <c r="L5475" s="1" t="str">
        <f>TEXT(Sales[[#This Row],[Date and Time]],"dddd")</f>
        <v>Tuesday</v>
      </c>
      <c r="M5475" s="1" t="str">
        <f>TEXT(Sales[[#This Row],[Date and Time]],"mm")</f>
        <v>02</v>
      </c>
      <c r="N5475" s="10" t="str">
        <f>TEXT(Sales[[#This Row],[Date and Time]],"mmmm")</f>
        <v>February</v>
      </c>
    </row>
    <row r="5476" spans="1:14" x14ac:dyDescent="0.3">
      <c r="A5476" s="1" t="s">
        <v>8944</v>
      </c>
      <c r="B5476" s="2">
        <v>45298.97724537037</v>
      </c>
      <c r="C5476" s="1" t="s">
        <v>3281</v>
      </c>
      <c r="D5476" s="1" t="s">
        <v>365</v>
      </c>
      <c r="E5476" s="1" t="s">
        <v>3461</v>
      </c>
      <c r="F5476" s="1" t="s">
        <v>3462</v>
      </c>
      <c r="G5476" s="1">
        <v>812.78</v>
      </c>
      <c r="H5476" s="1">
        <v>10</v>
      </c>
      <c r="I5476" s="1">
        <f>Sales[[#This Row],[Selling Price]]*H5476</f>
        <v>8127.7999999999993</v>
      </c>
      <c r="J5476" s="1">
        <f>VLOOKUP(Sales[[#This Row],[Product ID]],Products[],4,0)</f>
        <v>136.99</v>
      </c>
      <c r="K5476" s="1">
        <f>Sales[[#This Row],[Total Sales]]-Sales[[#This Row],[Cost price]]</f>
        <v>7990.8099999999995</v>
      </c>
      <c r="L5476" s="1" t="str">
        <f>TEXT(Sales[[#This Row],[Date and Time]],"dddd")</f>
        <v>Sunday</v>
      </c>
      <c r="M5476" s="1" t="str">
        <f>TEXT(Sales[[#This Row],[Date and Time]],"mm")</f>
        <v>01</v>
      </c>
      <c r="N5476" s="10" t="str">
        <f>TEXT(Sales[[#This Row],[Date and Time]],"mmmm")</f>
        <v>January</v>
      </c>
    </row>
    <row r="5477" spans="1:14" x14ac:dyDescent="0.3">
      <c r="A5477" s="1" t="s">
        <v>8945</v>
      </c>
      <c r="B5477" s="2">
        <v>45385.781273148146</v>
      </c>
      <c r="C5477" s="1" t="s">
        <v>3344</v>
      </c>
      <c r="D5477" s="1" t="s">
        <v>3181</v>
      </c>
      <c r="E5477" s="1" t="s">
        <v>3466</v>
      </c>
      <c r="F5477" s="1" t="s">
        <v>3467</v>
      </c>
      <c r="G5477" s="1">
        <v>630.66999999999996</v>
      </c>
      <c r="H5477" s="1">
        <v>9</v>
      </c>
      <c r="I5477" s="1">
        <f>Sales[[#This Row],[Selling Price]]*H5477</f>
        <v>5676.03</v>
      </c>
      <c r="J5477" s="1">
        <f>VLOOKUP(Sales[[#This Row],[Product ID]],Products[],4,0)</f>
        <v>814.84</v>
      </c>
      <c r="K5477" s="1">
        <f>Sales[[#This Row],[Total Sales]]-Sales[[#This Row],[Cost price]]</f>
        <v>4861.1899999999996</v>
      </c>
      <c r="L5477" s="1" t="str">
        <f>TEXT(Sales[[#This Row],[Date and Time]],"dddd")</f>
        <v>Wednesday</v>
      </c>
      <c r="M5477" s="1" t="str">
        <f>TEXT(Sales[[#This Row],[Date and Time]],"mm")</f>
        <v>04</v>
      </c>
      <c r="N5477" s="10" t="str">
        <f>TEXT(Sales[[#This Row],[Date and Time]],"mmmm")</f>
        <v>April</v>
      </c>
    </row>
    <row r="5478" spans="1:14" x14ac:dyDescent="0.3">
      <c r="A5478" s="1" t="s">
        <v>8946</v>
      </c>
      <c r="B5478" s="2">
        <v>45326.026331018518</v>
      </c>
      <c r="C5478" s="1" t="s">
        <v>3434</v>
      </c>
      <c r="D5478" s="1" t="s">
        <v>2503</v>
      </c>
      <c r="E5478" s="1" t="s">
        <v>3464</v>
      </c>
      <c r="F5478" s="1" t="s">
        <v>3472</v>
      </c>
      <c r="G5478" s="1">
        <v>258.3</v>
      </c>
      <c r="H5478" s="1">
        <v>9</v>
      </c>
      <c r="I5478" s="1">
        <f>Sales[[#This Row],[Selling Price]]*H5478</f>
        <v>2324.7000000000003</v>
      </c>
      <c r="J5478" s="1">
        <f>VLOOKUP(Sales[[#This Row],[Product ID]],Products[],4,0)</f>
        <v>29.06</v>
      </c>
      <c r="K5478" s="1">
        <f>Sales[[#This Row],[Total Sales]]-Sales[[#This Row],[Cost price]]</f>
        <v>2295.6400000000003</v>
      </c>
      <c r="L5478" s="1" t="str">
        <f>TEXT(Sales[[#This Row],[Date and Time]],"dddd")</f>
        <v>Sunday</v>
      </c>
      <c r="M5478" s="1" t="str">
        <f>TEXT(Sales[[#This Row],[Date and Time]],"mm")</f>
        <v>02</v>
      </c>
      <c r="N5478" s="10" t="str">
        <f>TEXT(Sales[[#This Row],[Date and Time]],"mmmm")</f>
        <v>February</v>
      </c>
    </row>
    <row r="5479" spans="1:14" x14ac:dyDescent="0.3">
      <c r="A5479" s="1" t="s">
        <v>8947</v>
      </c>
      <c r="B5479" s="2">
        <v>45327.91715277778</v>
      </c>
      <c r="C5479" s="1" t="s">
        <v>3341</v>
      </c>
      <c r="D5479" s="1" t="s">
        <v>2535</v>
      </c>
      <c r="E5479" s="1" t="s">
        <v>3461</v>
      </c>
      <c r="F5479" s="1" t="s">
        <v>3476</v>
      </c>
      <c r="G5479" s="1">
        <v>839.55</v>
      </c>
      <c r="H5479" s="1">
        <v>8</v>
      </c>
      <c r="I5479" s="1">
        <f>Sales[[#This Row],[Selling Price]]*H5479</f>
        <v>6716.4</v>
      </c>
      <c r="J5479" s="1">
        <f>VLOOKUP(Sales[[#This Row],[Product ID]],Products[],4,0)</f>
        <v>77.61</v>
      </c>
      <c r="K5479" s="1">
        <f>Sales[[#This Row],[Total Sales]]-Sales[[#This Row],[Cost price]]</f>
        <v>6638.79</v>
      </c>
      <c r="L5479" s="1" t="str">
        <f>TEXT(Sales[[#This Row],[Date and Time]],"dddd")</f>
        <v>Monday</v>
      </c>
      <c r="M5479" s="1" t="str">
        <f>TEXT(Sales[[#This Row],[Date and Time]],"mm")</f>
        <v>02</v>
      </c>
      <c r="N5479" s="10" t="str">
        <f>TEXT(Sales[[#This Row],[Date and Time]],"mmmm")</f>
        <v>February</v>
      </c>
    </row>
    <row r="5480" spans="1:14" x14ac:dyDescent="0.3">
      <c r="A5480" s="1" t="s">
        <v>8948</v>
      </c>
      <c r="B5480" s="2">
        <v>45433.612291666665</v>
      </c>
      <c r="C5480" s="1" t="s">
        <v>3415</v>
      </c>
      <c r="D5480" s="1" t="s">
        <v>1281</v>
      </c>
      <c r="E5480" s="1" t="s">
        <v>3466</v>
      </c>
      <c r="F5480" s="1" t="s">
        <v>3467</v>
      </c>
      <c r="G5480" s="1">
        <v>560.52</v>
      </c>
      <c r="H5480" s="1">
        <v>9</v>
      </c>
      <c r="I5480" s="1">
        <f>Sales[[#This Row],[Selling Price]]*H5480</f>
        <v>5044.68</v>
      </c>
      <c r="J5480" s="1">
        <f>VLOOKUP(Sales[[#This Row],[Product ID]],Products[],4,0)</f>
        <v>109.48</v>
      </c>
      <c r="K5480" s="1">
        <f>Sales[[#This Row],[Total Sales]]-Sales[[#This Row],[Cost price]]</f>
        <v>4935.2000000000007</v>
      </c>
      <c r="L5480" s="1" t="str">
        <f>TEXT(Sales[[#This Row],[Date and Time]],"dddd")</f>
        <v>Tuesday</v>
      </c>
      <c r="M5480" s="1" t="str">
        <f>TEXT(Sales[[#This Row],[Date and Time]],"mm")</f>
        <v>05</v>
      </c>
      <c r="N5480" s="10" t="str">
        <f>TEXT(Sales[[#This Row],[Date and Time]],"mmmm")</f>
        <v>May</v>
      </c>
    </row>
    <row r="5481" spans="1:14" x14ac:dyDescent="0.3">
      <c r="A5481" s="1" t="s">
        <v>8949</v>
      </c>
      <c r="B5481" s="2">
        <v>45328.101666666669</v>
      </c>
      <c r="C5481" s="1" t="s">
        <v>3442</v>
      </c>
      <c r="D5481" s="1" t="s">
        <v>3190</v>
      </c>
      <c r="E5481" s="1" t="s">
        <v>3464</v>
      </c>
      <c r="F5481" s="1" t="s">
        <v>3467</v>
      </c>
      <c r="G5481" s="1">
        <v>742.32</v>
      </c>
      <c r="H5481" s="1">
        <v>5</v>
      </c>
      <c r="I5481" s="1">
        <f>Sales[[#This Row],[Selling Price]]*H5481</f>
        <v>3711.6000000000004</v>
      </c>
      <c r="J5481" s="1">
        <f>VLOOKUP(Sales[[#This Row],[Product ID]],Products[],4,0)</f>
        <v>532.16999999999996</v>
      </c>
      <c r="K5481" s="1">
        <f>Sales[[#This Row],[Total Sales]]-Sales[[#This Row],[Cost price]]</f>
        <v>3179.4300000000003</v>
      </c>
      <c r="L5481" s="1" t="str">
        <f>TEXT(Sales[[#This Row],[Date and Time]],"dddd")</f>
        <v>Tuesday</v>
      </c>
      <c r="M5481" s="1" t="str">
        <f>TEXT(Sales[[#This Row],[Date and Time]],"mm")</f>
        <v>02</v>
      </c>
      <c r="N5481" s="10" t="str">
        <f>TEXT(Sales[[#This Row],[Date and Time]],"mmmm")</f>
        <v>February</v>
      </c>
    </row>
    <row r="5482" spans="1:14" x14ac:dyDescent="0.3">
      <c r="A5482" s="1" t="s">
        <v>8950</v>
      </c>
      <c r="B5482" s="2">
        <v>45491.340150462966</v>
      </c>
      <c r="C5482" s="1" t="s">
        <v>3413</v>
      </c>
      <c r="D5482" s="1" t="s">
        <v>1194</v>
      </c>
      <c r="E5482" s="1" t="s">
        <v>3471</v>
      </c>
      <c r="F5482" s="1" t="s">
        <v>3472</v>
      </c>
      <c r="G5482" s="1">
        <v>844.12</v>
      </c>
      <c r="H5482" s="1">
        <v>5</v>
      </c>
      <c r="I5482" s="1">
        <f>Sales[[#This Row],[Selling Price]]*H5482</f>
        <v>4220.6000000000004</v>
      </c>
      <c r="J5482" s="1">
        <f>VLOOKUP(Sales[[#This Row],[Product ID]],Products[],4,0)</f>
        <v>311.56</v>
      </c>
      <c r="K5482" s="1">
        <f>Sales[[#This Row],[Total Sales]]-Sales[[#This Row],[Cost price]]</f>
        <v>3909.0400000000004</v>
      </c>
      <c r="L5482" s="1" t="str">
        <f>TEXT(Sales[[#This Row],[Date and Time]],"dddd")</f>
        <v>Thursday</v>
      </c>
      <c r="M5482" s="1" t="str">
        <f>TEXT(Sales[[#This Row],[Date and Time]],"mm")</f>
        <v>07</v>
      </c>
      <c r="N5482" s="10" t="str">
        <f>TEXT(Sales[[#This Row],[Date and Time]],"mmmm")</f>
        <v>July</v>
      </c>
    </row>
    <row r="5483" spans="1:14" x14ac:dyDescent="0.3">
      <c r="A5483" s="1" t="s">
        <v>8951</v>
      </c>
      <c r="B5483" s="2">
        <v>45344.984467592592</v>
      </c>
      <c r="C5483" s="1" t="s">
        <v>3364</v>
      </c>
      <c r="D5483" s="1" t="s">
        <v>2644</v>
      </c>
      <c r="E5483" s="1" t="s">
        <v>3466</v>
      </c>
      <c r="F5483" s="1" t="s">
        <v>3469</v>
      </c>
      <c r="G5483" s="1">
        <v>1136.51</v>
      </c>
      <c r="H5483" s="1">
        <v>3</v>
      </c>
      <c r="I5483" s="1">
        <f>Sales[[#This Row],[Selling Price]]*H5483</f>
        <v>3409.5299999999997</v>
      </c>
      <c r="J5483" s="1">
        <f>VLOOKUP(Sales[[#This Row],[Product ID]],Products[],4,0)</f>
        <v>771.88</v>
      </c>
      <c r="K5483" s="1">
        <f>Sales[[#This Row],[Total Sales]]-Sales[[#This Row],[Cost price]]</f>
        <v>2637.6499999999996</v>
      </c>
      <c r="L5483" s="1" t="str">
        <f>TEXT(Sales[[#This Row],[Date and Time]],"dddd")</f>
        <v>Thursday</v>
      </c>
      <c r="M5483" s="1" t="str">
        <f>TEXT(Sales[[#This Row],[Date and Time]],"mm")</f>
        <v>02</v>
      </c>
      <c r="N5483" s="10" t="str">
        <f>TEXT(Sales[[#This Row],[Date and Time]],"mmmm")</f>
        <v>February</v>
      </c>
    </row>
    <row r="5484" spans="1:14" x14ac:dyDescent="0.3">
      <c r="A5484" s="1" t="s">
        <v>8952</v>
      </c>
      <c r="B5484" s="2">
        <v>45459.781273148146</v>
      </c>
      <c r="C5484" s="1" t="s">
        <v>3234</v>
      </c>
      <c r="D5484" s="1" t="s">
        <v>2696</v>
      </c>
      <c r="E5484" s="1" t="s">
        <v>3471</v>
      </c>
      <c r="F5484" s="1" t="s">
        <v>3462</v>
      </c>
      <c r="G5484" s="1">
        <v>1926.57</v>
      </c>
      <c r="H5484" s="1">
        <v>3</v>
      </c>
      <c r="I5484" s="1">
        <f>Sales[[#This Row],[Selling Price]]*H5484</f>
        <v>5779.71</v>
      </c>
      <c r="J5484" s="1">
        <f>VLOOKUP(Sales[[#This Row],[Product ID]],Products[],4,0)</f>
        <v>851.56</v>
      </c>
      <c r="K5484" s="1">
        <f>Sales[[#This Row],[Total Sales]]-Sales[[#This Row],[Cost price]]</f>
        <v>4928.1499999999996</v>
      </c>
      <c r="L5484" s="1" t="str">
        <f>TEXT(Sales[[#This Row],[Date and Time]],"dddd")</f>
        <v>Sunday</v>
      </c>
      <c r="M5484" s="1" t="str">
        <f>TEXT(Sales[[#This Row],[Date and Time]],"mm")</f>
        <v>06</v>
      </c>
      <c r="N5484" s="10" t="str">
        <f>TEXT(Sales[[#This Row],[Date and Time]],"mmmm")</f>
        <v>June</v>
      </c>
    </row>
    <row r="5485" spans="1:14" x14ac:dyDescent="0.3">
      <c r="A5485" s="1" t="s">
        <v>8953</v>
      </c>
      <c r="B5485" s="2">
        <v>45391.869027777779</v>
      </c>
      <c r="C5485" s="1" t="s">
        <v>3391</v>
      </c>
      <c r="D5485" s="1" t="s">
        <v>256</v>
      </c>
      <c r="E5485" s="1" t="s">
        <v>3466</v>
      </c>
      <c r="F5485" s="1" t="s">
        <v>3476</v>
      </c>
      <c r="G5485" s="1">
        <v>205.59</v>
      </c>
      <c r="H5485" s="1">
        <v>7</v>
      </c>
      <c r="I5485" s="1">
        <f>Sales[[#This Row],[Selling Price]]*H5485</f>
        <v>1439.13</v>
      </c>
      <c r="J5485" s="1">
        <f>VLOOKUP(Sales[[#This Row],[Product ID]],Products[],4,0)</f>
        <v>374.92</v>
      </c>
      <c r="K5485" s="1">
        <f>Sales[[#This Row],[Total Sales]]-Sales[[#This Row],[Cost price]]</f>
        <v>1064.21</v>
      </c>
      <c r="L5485" s="1" t="str">
        <f>TEXT(Sales[[#This Row],[Date and Time]],"dddd")</f>
        <v>Tuesday</v>
      </c>
      <c r="M5485" s="1" t="str">
        <f>TEXT(Sales[[#This Row],[Date and Time]],"mm")</f>
        <v>04</v>
      </c>
      <c r="N5485" s="10" t="str">
        <f>TEXT(Sales[[#This Row],[Date and Time]],"mmmm")</f>
        <v>April</v>
      </c>
    </row>
    <row r="5486" spans="1:14" x14ac:dyDescent="0.3">
      <c r="A5486" s="1" t="s">
        <v>8954</v>
      </c>
      <c r="B5486" s="2">
        <v>45544.110567129632</v>
      </c>
      <c r="C5486" s="1" t="s">
        <v>3401</v>
      </c>
      <c r="D5486" s="1" t="s">
        <v>1893</v>
      </c>
      <c r="E5486" s="1" t="s">
        <v>3466</v>
      </c>
      <c r="F5486" s="1" t="s">
        <v>3462</v>
      </c>
      <c r="G5486" s="1">
        <v>1312.21</v>
      </c>
      <c r="H5486" s="1">
        <v>1</v>
      </c>
      <c r="I5486" s="1">
        <f>Sales[[#This Row],[Selling Price]]*H5486</f>
        <v>1312.21</v>
      </c>
      <c r="J5486" s="1">
        <f>VLOOKUP(Sales[[#This Row],[Product ID]],Products[],4,0)</f>
        <v>93.21</v>
      </c>
      <c r="K5486" s="1">
        <f>Sales[[#This Row],[Total Sales]]-Sales[[#This Row],[Cost price]]</f>
        <v>1219</v>
      </c>
      <c r="L5486" s="1" t="str">
        <f>TEXT(Sales[[#This Row],[Date and Time]],"dddd")</f>
        <v>Monday</v>
      </c>
      <c r="M5486" s="1" t="str">
        <f>TEXT(Sales[[#This Row],[Date and Time]],"mm")</f>
        <v>09</v>
      </c>
      <c r="N5486" s="10" t="str">
        <f>TEXT(Sales[[#This Row],[Date and Time]],"mmmm")</f>
        <v>September</v>
      </c>
    </row>
    <row r="5487" spans="1:14" x14ac:dyDescent="0.3">
      <c r="A5487" s="1" t="s">
        <v>8955</v>
      </c>
      <c r="B5487" s="2">
        <v>45501.354629629626</v>
      </c>
      <c r="C5487" s="1" t="s">
        <v>3257</v>
      </c>
      <c r="D5487" s="1" t="s">
        <v>2295</v>
      </c>
      <c r="E5487" s="1" t="s">
        <v>3461</v>
      </c>
      <c r="F5487" s="1" t="s">
        <v>3462</v>
      </c>
      <c r="G5487" s="1">
        <v>577.11</v>
      </c>
      <c r="H5487" s="1">
        <v>1</v>
      </c>
      <c r="I5487" s="1">
        <f>Sales[[#This Row],[Selling Price]]*H5487</f>
        <v>577.11</v>
      </c>
      <c r="J5487" s="1">
        <f>VLOOKUP(Sales[[#This Row],[Product ID]],Products[],4,0)</f>
        <v>288.51</v>
      </c>
      <c r="K5487" s="1">
        <f>Sales[[#This Row],[Total Sales]]-Sales[[#This Row],[Cost price]]</f>
        <v>288.60000000000002</v>
      </c>
      <c r="L5487" s="1" t="str">
        <f>TEXT(Sales[[#This Row],[Date and Time]],"dddd")</f>
        <v>Sunday</v>
      </c>
      <c r="M5487" s="1" t="str">
        <f>TEXT(Sales[[#This Row],[Date and Time]],"mm")</f>
        <v>07</v>
      </c>
      <c r="N5487" s="10" t="str">
        <f>TEXT(Sales[[#This Row],[Date and Time]],"mmmm")</f>
        <v>July</v>
      </c>
    </row>
    <row r="5488" spans="1:14" x14ac:dyDescent="0.3">
      <c r="A5488" s="1" t="s">
        <v>8956</v>
      </c>
      <c r="B5488" s="2">
        <v>45408.639722222222</v>
      </c>
      <c r="C5488" s="1" t="s">
        <v>3447</v>
      </c>
      <c r="D5488" s="1" t="s">
        <v>3136</v>
      </c>
      <c r="E5488" s="1" t="s">
        <v>3471</v>
      </c>
      <c r="F5488" s="1" t="s">
        <v>3467</v>
      </c>
      <c r="G5488" s="1">
        <v>1581.09</v>
      </c>
      <c r="H5488" s="1">
        <v>10</v>
      </c>
      <c r="I5488" s="1">
        <f>Sales[[#This Row],[Selling Price]]*H5488</f>
        <v>15810.9</v>
      </c>
      <c r="J5488" s="1">
        <f>VLOOKUP(Sales[[#This Row],[Product ID]],Products[],4,0)</f>
        <v>521.98</v>
      </c>
      <c r="K5488" s="1">
        <f>Sales[[#This Row],[Total Sales]]-Sales[[#This Row],[Cost price]]</f>
        <v>15288.92</v>
      </c>
      <c r="L5488" s="1" t="str">
        <f>TEXT(Sales[[#This Row],[Date and Time]],"dddd")</f>
        <v>Friday</v>
      </c>
      <c r="M5488" s="1" t="str">
        <f>TEXT(Sales[[#This Row],[Date and Time]],"mm")</f>
        <v>04</v>
      </c>
      <c r="N5488" s="10" t="str">
        <f>TEXT(Sales[[#This Row],[Date and Time]],"mmmm")</f>
        <v>April</v>
      </c>
    </row>
    <row r="5489" spans="1:14" x14ac:dyDescent="0.3">
      <c r="A5489" s="1" t="s">
        <v>8957</v>
      </c>
      <c r="B5489" s="2">
        <v>45339.663402777776</v>
      </c>
      <c r="C5489" s="1" t="s">
        <v>3285</v>
      </c>
      <c r="D5489" s="1" t="s">
        <v>2186</v>
      </c>
      <c r="E5489" s="1" t="s">
        <v>3471</v>
      </c>
      <c r="F5489" s="1" t="s">
        <v>3472</v>
      </c>
      <c r="G5489" s="1">
        <v>1326.33</v>
      </c>
      <c r="H5489" s="1">
        <v>2</v>
      </c>
      <c r="I5489" s="1">
        <f>Sales[[#This Row],[Selling Price]]*H5489</f>
        <v>2652.66</v>
      </c>
      <c r="J5489" s="1">
        <f>VLOOKUP(Sales[[#This Row],[Product ID]],Products[],4,0)</f>
        <v>99.19</v>
      </c>
      <c r="K5489" s="1">
        <f>Sales[[#This Row],[Total Sales]]-Sales[[#This Row],[Cost price]]</f>
        <v>2553.4699999999998</v>
      </c>
      <c r="L5489" s="1" t="str">
        <f>TEXT(Sales[[#This Row],[Date and Time]],"dddd")</f>
        <v>Saturday</v>
      </c>
      <c r="M5489" s="1" t="str">
        <f>TEXT(Sales[[#This Row],[Date and Time]],"mm")</f>
        <v>02</v>
      </c>
      <c r="N5489" s="10" t="str">
        <f>TEXT(Sales[[#This Row],[Date and Time]],"mmmm")</f>
        <v>February</v>
      </c>
    </row>
    <row r="5490" spans="1:14" x14ac:dyDescent="0.3">
      <c r="A5490" s="1" t="s">
        <v>8958</v>
      </c>
      <c r="B5490" s="2">
        <v>45310.297268518516</v>
      </c>
      <c r="C5490" s="1" t="s">
        <v>3351</v>
      </c>
      <c r="D5490" s="1" t="s">
        <v>2526</v>
      </c>
      <c r="E5490" s="1" t="s">
        <v>3479</v>
      </c>
      <c r="F5490" s="1" t="s">
        <v>3462</v>
      </c>
      <c r="G5490" s="1">
        <v>101.79</v>
      </c>
      <c r="H5490" s="1">
        <v>9</v>
      </c>
      <c r="I5490" s="1">
        <f>Sales[[#This Row],[Selling Price]]*H5490</f>
        <v>916.11</v>
      </c>
      <c r="J5490" s="1">
        <f>VLOOKUP(Sales[[#This Row],[Product ID]],Products[],4,0)</f>
        <v>643.29</v>
      </c>
      <c r="K5490" s="1">
        <f>Sales[[#This Row],[Total Sales]]-Sales[[#This Row],[Cost price]]</f>
        <v>272.82000000000005</v>
      </c>
      <c r="L5490" s="1" t="str">
        <f>TEXT(Sales[[#This Row],[Date and Time]],"dddd")</f>
        <v>Friday</v>
      </c>
      <c r="M5490" s="1" t="str">
        <f>TEXT(Sales[[#This Row],[Date and Time]],"mm")</f>
        <v>01</v>
      </c>
      <c r="N5490" s="10" t="str">
        <f>TEXT(Sales[[#This Row],[Date and Time]],"mmmm")</f>
        <v>January</v>
      </c>
    </row>
    <row r="5491" spans="1:14" x14ac:dyDescent="0.3">
      <c r="A5491" s="1" t="s">
        <v>8959</v>
      </c>
      <c r="B5491" s="2">
        <v>45594.714930555558</v>
      </c>
      <c r="C5491" s="1" t="s">
        <v>3381</v>
      </c>
      <c r="D5491" s="1" t="s">
        <v>2482</v>
      </c>
      <c r="E5491" s="1" t="s">
        <v>3479</v>
      </c>
      <c r="F5491" s="1" t="s">
        <v>3467</v>
      </c>
      <c r="G5491" s="1">
        <v>1619.17</v>
      </c>
      <c r="H5491" s="1">
        <v>2</v>
      </c>
      <c r="I5491" s="1">
        <f>Sales[[#This Row],[Selling Price]]*H5491</f>
        <v>3238.34</v>
      </c>
      <c r="J5491" s="1">
        <f>VLOOKUP(Sales[[#This Row],[Product ID]],Products[],4,0)</f>
        <v>505.04</v>
      </c>
      <c r="K5491" s="1">
        <f>Sales[[#This Row],[Total Sales]]-Sales[[#This Row],[Cost price]]</f>
        <v>2733.3</v>
      </c>
      <c r="L5491" s="1" t="str">
        <f>TEXT(Sales[[#This Row],[Date and Time]],"dddd")</f>
        <v>Tuesday</v>
      </c>
      <c r="M5491" s="1" t="str">
        <f>TEXT(Sales[[#This Row],[Date and Time]],"mm")</f>
        <v>10</v>
      </c>
      <c r="N5491" s="10" t="str">
        <f>TEXT(Sales[[#This Row],[Date and Time]],"mmmm")</f>
        <v>October</v>
      </c>
    </row>
    <row r="5492" spans="1:14" x14ac:dyDescent="0.3">
      <c r="A5492" s="1" t="s">
        <v>8960</v>
      </c>
      <c r="B5492" s="2">
        <v>45432.619745370372</v>
      </c>
      <c r="C5492" s="1" t="s">
        <v>3442</v>
      </c>
      <c r="D5492" s="1" t="s">
        <v>2189</v>
      </c>
      <c r="E5492" s="1" t="s">
        <v>3479</v>
      </c>
      <c r="F5492" s="1" t="s">
        <v>3462</v>
      </c>
      <c r="G5492" s="1">
        <v>1245.31</v>
      </c>
      <c r="H5492" s="1">
        <v>6</v>
      </c>
      <c r="I5492" s="1">
        <f>Sales[[#This Row],[Selling Price]]*H5492</f>
        <v>7471.86</v>
      </c>
      <c r="J5492" s="1">
        <f>VLOOKUP(Sales[[#This Row],[Product ID]],Products[],4,0)</f>
        <v>532.16999999999996</v>
      </c>
      <c r="K5492" s="1">
        <f>Sales[[#This Row],[Total Sales]]-Sales[[#This Row],[Cost price]]</f>
        <v>6939.69</v>
      </c>
      <c r="L5492" s="1" t="str">
        <f>TEXT(Sales[[#This Row],[Date and Time]],"dddd")</f>
        <v>Monday</v>
      </c>
      <c r="M5492" s="1" t="str">
        <f>TEXT(Sales[[#This Row],[Date and Time]],"mm")</f>
        <v>05</v>
      </c>
      <c r="N5492" s="10" t="str">
        <f>TEXT(Sales[[#This Row],[Date and Time]],"mmmm")</f>
        <v>May</v>
      </c>
    </row>
    <row r="5493" spans="1:14" x14ac:dyDescent="0.3">
      <c r="A5493" s="1" t="s">
        <v>8961</v>
      </c>
      <c r="B5493" s="2">
        <v>45441.719108796293</v>
      </c>
      <c r="C5493" s="1" t="s">
        <v>3285</v>
      </c>
      <c r="D5493" s="1" t="s">
        <v>507</v>
      </c>
      <c r="E5493" s="1" t="s">
        <v>3461</v>
      </c>
      <c r="F5493" s="1" t="s">
        <v>3472</v>
      </c>
      <c r="G5493" s="1">
        <v>928.58</v>
      </c>
      <c r="H5493" s="1">
        <v>8</v>
      </c>
      <c r="I5493" s="1">
        <f>Sales[[#This Row],[Selling Price]]*H5493</f>
        <v>7428.64</v>
      </c>
      <c r="J5493" s="1">
        <f>VLOOKUP(Sales[[#This Row],[Product ID]],Products[],4,0)</f>
        <v>99.19</v>
      </c>
      <c r="K5493" s="1">
        <f>Sales[[#This Row],[Total Sales]]-Sales[[#This Row],[Cost price]]</f>
        <v>7329.4500000000007</v>
      </c>
      <c r="L5493" s="1" t="str">
        <f>TEXT(Sales[[#This Row],[Date and Time]],"dddd")</f>
        <v>Wednesday</v>
      </c>
      <c r="M5493" s="1" t="str">
        <f>TEXT(Sales[[#This Row],[Date and Time]],"mm")</f>
        <v>05</v>
      </c>
      <c r="N5493" s="10" t="str">
        <f>TEXT(Sales[[#This Row],[Date and Time]],"mmmm")</f>
        <v>May</v>
      </c>
    </row>
    <row r="5494" spans="1:14" x14ac:dyDescent="0.3">
      <c r="A5494" s="1" t="s">
        <v>8962</v>
      </c>
      <c r="B5494" s="2">
        <v>45439.178680555553</v>
      </c>
      <c r="C5494" s="1" t="s">
        <v>3416</v>
      </c>
      <c r="D5494" s="1" t="s">
        <v>110</v>
      </c>
      <c r="E5494" s="1" t="s">
        <v>3471</v>
      </c>
      <c r="F5494" s="1" t="s">
        <v>3462</v>
      </c>
      <c r="G5494" s="1">
        <v>1100.1500000000001</v>
      </c>
      <c r="H5494" s="1">
        <v>4</v>
      </c>
      <c r="I5494" s="1">
        <f>Sales[[#This Row],[Selling Price]]*H5494</f>
        <v>4400.6000000000004</v>
      </c>
      <c r="J5494" s="1">
        <f>VLOOKUP(Sales[[#This Row],[Product ID]],Products[],4,0)</f>
        <v>753.5</v>
      </c>
      <c r="K5494" s="1">
        <f>Sales[[#This Row],[Total Sales]]-Sales[[#This Row],[Cost price]]</f>
        <v>3647.1000000000004</v>
      </c>
      <c r="L5494" s="1" t="str">
        <f>TEXT(Sales[[#This Row],[Date and Time]],"dddd")</f>
        <v>Monday</v>
      </c>
      <c r="M5494" s="1" t="str">
        <f>TEXT(Sales[[#This Row],[Date and Time]],"mm")</f>
        <v>05</v>
      </c>
      <c r="N5494" s="10" t="str">
        <f>TEXT(Sales[[#This Row],[Date and Time]],"mmmm")</f>
        <v>May</v>
      </c>
    </row>
    <row r="5495" spans="1:14" x14ac:dyDescent="0.3">
      <c r="A5495" s="1" t="s">
        <v>8963</v>
      </c>
      <c r="B5495" s="2">
        <v>45588.320520833331</v>
      </c>
      <c r="C5495" s="1" t="s">
        <v>3250</v>
      </c>
      <c r="D5495" s="1" t="s">
        <v>1509</v>
      </c>
      <c r="E5495" s="1" t="s">
        <v>3479</v>
      </c>
      <c r="F5495" s="1" t="s">
        <v>3467</v>
      </c>
      <c r="G5495" s="1">
        <v>1446.81</v>
      </c>
      <c r="H5495" s="1">
        <v>2</v>
      </c>
      <c r="I5495" s="1">
        <f>Sales[[#This Row],[Selling Price]]*H5495</f>
        <v>2893.62</v>
      </c>
      <c r="J5495" s="1">
        <f>VLOOKUP(Sales[[#This Row],[Product ID]],Products[],4,0)</f>
        <v>114.47</v>
      </c>
      <c r="K5495" s="1">
        <f>Sales[[#This Row],[Total Sales]]-Sales[[#This Row],[Cost price]]</f>
        <v>2779.15</v>
      </c>
      <c r="L5495" s="1" t="str">
        <f>TEXT(Sales[[#This Row],[Date and Time]],"dddd")</f>
        <v>Wednesday</v>
      </c>
      <c r="M5495" s="1" t="str">
        <f>TEXT(Sales[[#This Row],[Date and Time]],"mm")</f>
        <v>10</v>
      </c>
      <c r="N5495" s="10" t="str">
        <f>TEXT(Sales[[#This Row],[Date and Time]],"mmmm")</f>
        <v>October</v>
      </c>
    </row>
    <row r="5496" spans="1:14" x14ac:dyDescent="0.3">
      <c r="A5496" s="1" t="s">
        <v>8964</v>
      </c>
      <c r="B5496" s="2">
        <v>45336.55609953704</v>
      </c>
      <c r="C5496" s="1" t="s">
        <v>3443</v>
      </c>
      <c r="D5496" s="1" t="s">
        <v>279</v>
      </c>
      <c r="E5496" s="1" t="s">
        <v>3471</v>
      </c>
      <c r="F5496" s="1" t="s">
        <v>3472</v>
      </c>
      <c r="G5496" s="1">
        <v>844.26</v>
      </c>
      <c r="H5496" s="1">
        <v>8</v>
      </c>
      <c r="I5496" s="1">
        <f>Sales[[#This Row],[Selling Price]]*H5496</f>
        <v>6754.08</v>
      </c>
      <c r="J5496" s="1">
        <f>VLOOKUP(Sales[[#This Row],[Product ID]],Products[],4,0)</f>
        <v>787.31</v>
      </c>
      <c r="K5496" s="1">
        <f>Sales[[#This Row],[Total Sales]]-Sales[[#This Row],[Cost price]]</f>
        <v>5966.77</v>
      </c>
      <c r="L5496" s="1" t="str">
        <f>TEXT(Sales[[#This Row],[Date and Time]],"dddd")</f>
        <v>Wednesday</v>
      </c>
      <c r="M5496" s="1" t="str">
        <f>TEXT(Sales[[#This Row],[Date and Time]],"mm")</f>
        <v>02</v>
      </c>
      <c r="N5496" s="10" t="str">
        <f>TEXT(Sales[[#This Row],[Date and Time]],"mmmm")</f>
        <v>February</v>
      </c>
    </row>
    <row r="5497" spans="1:14" x14ac:dyDescent="0.3">
      <c r="A5497" s="1" t="s">
        <v>8965</v>
      </c>
      <c r="B5497" s="2">
        <v>45486.426678240743</v>
      </c>
      <c r="C5497" s="1" t="s">
        <v>3387</v>
      </c>
      <c r="D5497" s="1" t="s">
        <v>1986</v>
      </c>
      <c r="E5497" s="1" t="s">
        <v>3461</v>
      </c>
      <c r="F5497" s="1" t="s">
        <v>3469</v>
      </c>
      <c r="G5497" s="1">
        <v>1853.78</v>
      </c>
      <c r="H5497" s="1">
        <v>2</v>
      </c>
      <c r="I5497" s="1">
        <f>Sales[[#This Row],[Selling Price]]*H5497</f>
        <v>3707.56</v>
      </c>
      <c r="J5497" s="1">
        <f>VLOOKUP(Sales[[#This Row],[Product ID]],Products[],4,0)</f>
        <v>162.74</v>
      </c>
      <c r="K5497" s="1">
        <f>Sales[[#This Row],[Total Sales]]-Sales[[#This Row],[Cost price]]</f>
        <v>3544.8199999999997</v>
      </c>
      <c r="L5497" s="1" t="str">
        <f>TEXT(Sales[[#This Row],[Date and Time]],"dddd")</f>
        <v>Saturday</v>
      </c>
      <c r="M5497" s="1" t="str">
        <f>TEXT(Sales[[#This Row],[Date and Time]],"mm")</f>
        <v>07</v>
      </c>
      <c r="N5497" s="10" t="str">
        <f>TEXT(Sales[[#This Row],[Date and Time]],"mmmm")</f>
        <v>July</v>
      </c>
    </row>
    <row r="5498" spans="1:14" x14ac:dyDescent="0.3">
      <c r="A5498" s="1" t="s">
        <v>8966</v>
      </c>
      <c r="B5498" s="2">
        <v>45512.231793981482</v>
      </c>
      <c r="C5498" s="1" t="s">
        <v>3390</v>
      </c>
      <c r="D5498" s="1" t="s">
        <v>523</v>
      </c>
      <c r="E5498" s="1" t="s">
        <v>3471</v>
      </c>
      <c r="F5498" s="1" t="s">
        <v>3469</v>
      </c>
      <c r="G5498" s="1">
        <v>400.44</v>
      </c>
      <c r="H5498" s="1">
        <v>3</v>
      </c>
      <c r="I5498" s="1">
        <f>Sales[[#This Row],[Selling Price]]*H5498</f>
        <v>1201.32</v>
      </c>
      <c r="J5498" s="1">
        <f>VLOOKUP(Sales[[#This Row],[Product ID]],Products[],4,0)</f>
        <v>612.41999999999996</v>
      </c>
      <c r="K5498" s="1">
        <f>Sales[[#This Row],[Total Sales]]-Sales[[#This Row],[Cost price]]</f>
        <v>588.9</v>
      </c>
      <c r="L5498" s="1" t="str">
        <f>TEXT(Sales[[#This Row],[Date and Time]],"dddd")</f>
        <v>Thursday</v>
      </c>
      <c r="M5498" s="1" t="str">
        <f>TEXT(Sales[[#This Row],[Date and Time]],"mm")</f>
        <v>08</v>
      </c>
      <c r="N5498" s="10" t="str">
        <f>TEXT(Sales[[#This Row],[Date and Time]],"mmmm")</f>
        <v>August</v>
      </c>
    </row>
    <row r="5499" spans="1:14" x14ac:dyDescent="0.3">
      <c r="A5499" s="1" t="s">
        <v>8967</v>
      </c>
      <c r="B5499" s="2">
        <v>45503.311689814815</v>
      </c>
      <c r="C5499" s="1" t="s">
        <v>3374</v>
      </c>
      <c r="D5499" s="1" t="s">
        <v>1822</v>
      </c>
      <c r="E5499" s="1" t="s">
        <v>3464</v>
      </c>
      <c r="F5499" s="1" t="s">
        <v>3476</v>
      </c>
      <c r="G5499" s="1">
        <v>666.73</v>
      </c>
      <c r="H5499" s="1">
        <v>5</v>
      </c>
      <c r="I5499" s="1">
        <f>Sales[[#This Row],[Selling Price]]*H5499</f>
        <v>3333.65</v>
      </c>
      <c r="J5499" s="1">
        <f>VLOOKUP(Sales[[#This Row],[Product ID]],Products[],4,0)</f>
        <v>795.14</v>
      </c>
      <c r="K5499" s="1">
        <f>Sales[[#This Row],[Total Sales]]-Sales[[#This Row],[Cost price]]</f>
        <v>2538.5100000000002</v>
      </c>
      <c r="L5499" s="1" t="str">
        <f>TEXT(Sales[[#This Row],[Date and Time]],"dddd")</f>
        <v>Tuesday</v>
      </c>
      <c r="M5499" s="1" t="str">
        <f>TEXT(Sales[[#This Row],[Date and Time]],"mm")</f>
        <v>07</v>
      </c>
      <c r="N5499" s="10" t="str">
        <f>TEXT(Sales[[#This Row],[Date and Time]],"mmmm")</f>
        <v>July</v>
      </c>
    </row>
    <row r="5500" spans="1:14" x14ac:dyDescent="0.3">
      <c r="A5500" s="1" t="s">
        <v>8968</v>
      </c>
      <c r="B5500" s="2">
        <v>45337.624490740738</v>
      </c>
      <c r="C5500" s="1" t="s">
        <v>3414</v>
      </c>
      <c r="D5500" s="1" t="s">
        <v>1284</v>
      </c>
      <c r="E5500" s="1" t="s">
        <v>3464</v>
      </c>
      <c r="F5500" s="1" t="s">
        <v>3469</v>
      </c>
      <c r="G5500" s="1">
        <v>930.51</v>
      </c>
      <c r="H5500" s="1">
        <v>9</v>
      </c>
      <c r="I5500" s="1">
        <f>Sales[[#This Row],[Selling Price]]*H5500</f>
        <v>8374.59</v>
      </c>
      <c r="J5500" s="1">
        <f>VLOOKUP(Sales[[#This Row],[Product ID]],Products[],4,0)</f>
        <v>859.01</v>
      </c>
      <c r="K5500" s="1">
        <f>Sales[[#This Row],[Total Sales]]-Sales[[#This Row],[Cost price]]</f>
        <v>7515.58</v>
      </c>
      <c r="L5500" s="1" t="str">
        <f>TEXT(Sales[[#This Row],[Date and Time]],"dddd")</f>
        <v>Thursday</v>
      </c>
      <c r="M5500" s="1" t="str">
        <f>TEXT(Sales[[#This Row],[Date and Time]],"mm")</f>
        <v>02</v>
      </c>
      <c r="N5500" s="10" t="str">
        <f>TEXT(Sales[[#This Row],[Date and Time]],"mmmm")</f>
        <v>February</v>
      </c>
    </row>
    <row r="5501" spans="1:14" x14ac:dyDescent="0.3">
      <c r="A5501" s="1" t="s">
        <v>8969</v>
      </c>
      <c r="B5501" s="2">
        <v>45501.140057870369</v>
      </c>
      <c r="C5501" s="1" t="s">
        <v>3323</v>
      </c>
      <c r="D5501" s="1" t="s">
        <v>2753</v>
      </c>
      <c r="E5501" s="1" t="s">
        <v>3461</v>
      </c>
      <c r="F5501" s="1" t="s">
        <v>3469</v>
      </c>
      <c r="G5501" s="1">
        <v>1111.97</v>
      </c>
      <c r="H5501" s="1">
        <v>5</v>
      </c>
      <c r="I5501" s="1">
        <f>Sales[[#This Row],[Selling Price]]*H5501</f>
        <v>5559.85</v>
      </c>
      <c r="J5501" s="1">
        <f>VLOOKUP(Sales[[#This Row],[Product ID]],Products[],4,0)</f>
        <v>942.34</v>
      </c>
      <c r="K5501" s="1">
        <f>Sales[[#This Row],[Total Sales]]-Sales[[#This Row],[Cost price]]</f>
        <v>4617.51</v>
      </c>
      <c r="L5501" s="1" t="str">
        <f>TEXT(Sales[[#This Row],[Date and Time]],"dddd")</f>
        <v>Sunday</v>
      </c>
      <c r="M5501" s="1" t="str">
        <f>TEXT(Sales[[#This Row],[Date and Time]],"mm")</f>
        <v>07</v>
      </c>
      <c r="N5501" s="10" t="str">
        <f>TEXT(Sales[[#This Row],[Date and Time]],"mmmm")</f>
        <v>July</v>
      </c>
    </row>
    <row r="5502" spans="1:14" x14ac:dyDescent="0.3">
      <c r="A5502" s="1" t="s">
        <v>8970</v>
      </c>
      <c r="B5502" s="2">
        <v>45412.429722222223</v>
      </c>
      <c r="C5502" s="1" t="s">
        <v>3417</v>
      </c>
      <c r="D5502" s="1" t="s">
        <v>203</v>
      </c>
      <c r="E5502" s="1" t="s">
        <v>3466</v>
      </c>
      <c r="F5502" s="1" t="s">
        <v>3472</v>
      </c>
      <c r="G5502" s="1">
        <v>1294.1500000000001</v>
      </c>
      <c r="H5502" s="1">
        <v>5</v>
      </c>
      <c r="I5502" s="1">
        <f>Sales[[#This Row],[Selling Price]]*H5502</f>
        <v>6470.75</v>
      </c>
      <c r="J5502" s="1">
        <f>VLOOKUP(Sales[[#This Row],[Product ID]],Products[],4,0)</f>
        <v>648.5</v>
      </c>
      <c r="K5502" s="1">
        <f>Sales[[#This Row],[Total Sales]]-Sales[[#This Row],[Cost price]]</f>
        <v>5822.25</v>
      </c>
      <c r="L5502" s="1" t="str">
        <f>TEXT(Sales[[#This Row],[Date and Time]],"dddd")</f>
        <v>Tuesday</v>
      </c>
      <c r="M5502" s="1" t="str">
        <f>TEXT(Sales[[#This Row],[Date and Time]],"mm")</f>
        <v>04</v>
      </c>
      <c r="N5502" s="10" t="str">
        <f>TEXT(Sales[[#This Row],[Date and Time]],"mmmm")</f>
        <v>April</v>
      </c>
    </row>
    <row r="5503" spans="1:14" x14ac:dyDescent="0.3">
      <c r="A5503" s="1" t="s">
        <v>8971</v>
      </c>
      <c r="B5503" s="2">
        <v>45318.307488425926</v>
      </c>
      <c r="C5503" s="1" t="s">
        <v>3417</v>
      </c>
      <c r="D5503" s="1" t="s">
        <v>2934</v>
      </c>
      <c r="E5503" s="1" t="s">
        <v>3479</v>
      </c>
      <c r="F5503" s="1" t="s">
        <v>3472</v>
      </c>
      <c r="G5503" s="1">
        <v>1314.51</v>
      </c>
      <c r="H5503" s="1">
        <v>9</v>
      </c>
      <c r="I5503" s="1">
        <f>Sales[[#This Row],[Selling Price]]*H5503</f>
        <v>11830.59</v>
      </c>
      <c r="J5503" s="1">
        <f>VLOOKUP(Sales[[#This Row],[Product ID]],Products[],4,0)</f>
        <v>648.5</v>
      </c>
      <c r="K5503" s="1">
        <f>Sales[[#This Row],[Total Sales]]-Sales[[#This Row],[Cost price]]</f>
        <v>11182.09</v>
      </c>
      <c r="L5503" s="1" t="str">
        <f>TEXT(Sales[[#This Row],[Date and Time]],"dddd")</f>
        <v>Saturday</v>
      </c>
      <c r="M5503" s="1" t="str">
        <f>TEXT(Sales[[#This Row],[Date and Time]],"mm")</f>
        <v>01</v>
      </c>
      <c r="N5503" s="10" t="str">
        <f>TEXT(Sales[[#This Row],[Date and Time]],"mmmm")</f>
        <v>January</v>
      </c>
    </row>
    <row r="5504" spans="1:14" x14ac:dyDescent="0.3">
      <c r="A5504" s="1" t="s">
        <v>8972</v>
      </c>
      <c r="B5504" s="2">
        <v>45401.840763888889</v>
      </c>
      <c r="C5504" s="1" t="s">
        <v>3261</v>
      </c>
      <c r="D5504" s="1" t="s">
        <v>590</v>
      </c>
      <c r="E5504" s="1" t="s">
        <v>3471</v>
      </c>
      <c r="F5504" s="1" t="s">
        <v>3469</v>
      </c>
      <c r="G5504" s="1">
        <v>88.53</v>
      </c>
      <c r="H5504" s="1">
        <v>9</v>
      </c>
      <c r="I5504" s="1">
        <f>Sales[[#This Row],[Selling Price]]*H5504</f>
        <v>796.77</v>
      </c>
      <c r="J5504" s="1">
        <f>VLOOKUP(Sales[[#This Row],[Product ID]],Products[],4,0)</f>
        <v>950.81</v>
      </c>
      <c r="K5504" s="1">
        <f>Sales[[#This Row],[Total Sales]]-Sales[[#This Row],[Cost price]]</f>
        <v>-154.03999999999996</v>
      </c>
      <c r="L5504" s="1" t="str">
        <f>TEXT(Sales[[#This Row],[Date and Time]],"dddd")</f>
        <v>Friday</v>
      </c>
      <c r="M5504" s="1" t="str">
        <f>TEXT(Sales[[#This Row],[Date and Time]],"mm")</f>
        <v>04</v>
      </c>
      <c r="N5504" s="10" t="str">
        <f>TEXT(Sales[[#This Row],[Date and Time]],"mmmm")</f>
        <v>April</v>
      </c>
    </row>
    <row r="5505" spans="1:14" x14ac:dyDescent="0.3">
      <c r="A5505" s="1" t="s">
        <v>8973</v>
      </c>
      <c r="B5505" s="2">
        <v>45447.939710648148</v>
      </c>
      <c r="C5505" s="1" t="s">
        <v>3315</v>
      </c>
      <c r="D5505" s="1" t="s">
        <v>1790</v>
      </c>
      <c r="E5505" s="1" t="s">
        <v>3466</v>
      </c>
      <c r="F5505" s="1" t="s">
        <v>3476</v>
      </c>
      <c r="G5505" s="1">
        <v>471.14</v>
      </c>
      <c r="H5505" s="1">
        <v>3</v>
      </c>
      <c r="I5505" s="1">
        <f>Sales[[#This Row],[Selling Price]]*H5505</f>
        <v>1413.42</v>
      </c>
      <c r="J5505" s="1">
        <f>VLOOKUP(Sales[[#This Row],[Product ID]],Products[],4,0)</f>
        <v>90.98</v>
      </c>
      <c r="K5505" s="1">
        <f>Sales[[#This Row],[Total Sales]]-Sales[[#This Row],[Cost price]]</f>
        <v>1322.44</v>
      </c>
      <c r="L5505" s="1" t="str">
        <f>TEXT(Sales[[#This Row],[Date and Time]],"dddd")</f>
        <v>Tuesday</v>
      </c>
      <c r="M5505" s="1" t="str">
        <f>TEXT(Sales[[#This Row],[Date and Time]],"mm")</f>
        <v>06</v>
      </c>
      <c r="N5505" s="10" t="str">
        <f>TEXT(Sales[[#This Row],[Date and Time]],"mmmm")</f>
        <v>June</v>
      </c>
    </row>
    <row r="5506" spans="1:14" x14ac:dyDescent="0.3">
      <c r="A5506" s="1" t="s">
        <v>8974</v>
      </c>
      <c r="B5506" s="2">
        <v>45414.984247685185</v>
      </c>
      <c r="C5506" s="1" t="s">
        <v>3226</v>
      </c>
      <c r="D5506" s="1" t="s">
        <v>2949</v>
      </c>
      <c r="E5506" s="1" t="s">
        <v>3479</v>
      </c>
      <c r="F5506" s="1" t="s">
        <v>3467</v>
      </c>
      <c r="G5506" s="1">
        <v>746.48</v>
      </c>
      <c r="H5506" s="1">
        <v>5</v>
      </c>
      <c r="I5506" s="1">
        <f>Sales[[#This Row],[Selling Price]]*H5506</f>
        <v>3732.4</v>
      </c>
      <c r="J5506" s="1">
        <f>VLOOKUP(Sales[[#This Row],[Product ID]],Products[],4,0)</f>
        <v>809.47</v>
      </c>
      <c r="K5506" s="1">
        <f>Sales[[#This Row],[Total Sales]]-Sales[[#This Row],[Cost price]]</f>
        <v>2922.9300000000003</v>
      </c>
      <c r="L5506" s="1" t="str">
        <f>TEXT(Sales[[#This Row],[Date and Time]],"dddd")</f>
        <v>Thursday</v>
      </c>
      <c r="M5506" s="1" t="str">
        <f>TEXT(Sales[[#This Row],[Date and Time]],"mm")</f>
        <v>05</v>
      </c>
      <c r="N5506" s="10" t="str">
        <f>TEXT(Sales[[#This Row],[Date and Time]],"mmmm")</f>
        <v>May</v>
      </c>
    </row>
    <row r="5507" spans="1:14" x14ac:dyDescent="0.3">
      <c r="A5507" s="1" t="s">
        <v>8975</v>
      </c>
      <c r="B5507" s="2">
        <v>45340.714756944442</v>
      </c>
      <c r="C5507" s="1" t="s">
        <v>3299</v>
      </c>
      <c r="D5507" s="1" t="s">
        <v>1113</v>
      </c>
      <c r="E5507" s="1" t="s">
        <v>3464</v>
      </c>
      <c r="F5507" s="1" t="s">
        <v>3462</v>
      </c>
      <c r="G5507" s="1">
        <v>1139.8900000000001</v>
      </c>
      <c r="H5507" s="1">
        <v>10</v>
      </c>
      <c r="I5507" s="1">
        <f>Sales[[#This Row],[Selling Price]]*H5507</f>
        <v>11398.900000000001</v>
      </c>
      <c r="J5507" s="1">
        <f>VLOOKUP(Sales[[#This Row],[Product ID]],Products[],4,0)</f>
        <v>401.98</v>
      </c>
      <c r="K5507" s="1">
        <f>Sales[[#This Row],[Total Sales]]-Sales[[#This Row],[Cost price]]</f>
        <v>10996.920000000002</v>
      </c>
      <c r="L5507" s="1" t="str">
        <f>TEXT(Sales[[#This Row],[Date and Time]],"dddd")</f>
        <v>Sunday</v>
      </c>
      <c r="M5507" s="1" t="str">
        <f>TEXT(Sales[[#This Row],[Date and Time]],"mm")</f>
        <v>02</v>
      </c>
      <c r="N5507" s="10" t="str">
        <f>TEXT(Sales[[#This Row],[Date and Time]],"mmmm")</f>
        <v>February</v>
      </c>
    </row>
    <row r="5508" spans="1:14" x14ac:dyDescent="0.3">
      <c r="A5508" s="1" t="s">
        <v>8976</v>
      </c>
      <c r="B5508" s="2">
        <v>45419.879571759258</v>
      </c>
      <c r="C5508" s="1" t="s">
        <v>3449</v>
      </c>
      <c r="D5508" s="1" t="s">
        <v>3069</v>
      </c>
      <c r="E5508" s="1" t="s">
        <v>3466</v>
      </c>
      <c r="F5508" s="1" t="s">
        <v>3469</v>
      </c>
      <c r="G5508" s="1">
        <v>755.65</v>
      </c>
      <c r="H5508" s="1">
        <v>9</v>
      </c>
      <c r="I5508" s="1">
        <f>Sales[[#This Row],[Selling Price]]*H5508</f>
        <v>6800.8499999999995</v>
      </c>
      <c r="J5508" s="1">
        <f>VLOOKUP(Sales[[#This Row],[Product ID]],Products[],4,0)</f>
        <v>487.84</v>
      </c>
      <c r="K5508" s="1">
        <f>Sales[[#This Row],[Total Sales]]-Sales[[#This Row],[Cost price]]</f>
        <v>6313.0099999999993</v>
      </c>
      <c r="L5508" s="1" t="str">
        <f>TEXT(Sales[[#This Row],[Date and Time]],"dddd")</f>
        <v>Tuesday</v>
      </c>
      <c r="M5508" s="1" t="str">
        <f>TEXT(Sales[[#This Row],[Date and Time]],"mm")</f>
        <v>05</v>
      </c>
      <c r="N5508" s="10" t="str">
        <f>TEXT(Sales[[#This Row],[Date and Time]],"mmmm")</f>
        <v>May</v>
      </c>
    </row>
    <row r="5509" spans="1:14" x14ac:dyDescent="0.3">
      <c r="A5509" s="1" t="s">
        <v>8977</v>
      </c>
      <c r="B5509" s="2">
        <v>45471.707939814813</v>
      </c>
      <c r="C5509" s="1" t="s">
        <v>3320</v>
      </c>
      <c r="D5509" s="1" t="s">
        <v>1676</v>
      </c>
      <c r="E5509" s="1" t="s">
        <v>3471</v>
      </c>
      <c r="F5509" s="1" t="s">
        <v>3469</v>
      </c>
      <c r="G5509" s="1">
        <v>165.35</v>
      </c>
      <c r="H5509" s="1">
        <v>1</v>
      </c>
      <c r="I5509" s="1">
        <f>Sales[[#This Row],[Selling Price]]*H5509</f>
        <v>165.35</v>
      </c>
      <c r="J5509" s="1">
        <f>VLOOKUP(Sales[[#This Row],[Product ID]],Products[],4,0)</f>
        <v>878.74</v>
      </c>
      <c r="K5509" s="1">
        <f>Sales[[#This Row],[Total Sales]]-Sales[[#This Row],[Cost price]]</f>
        <v>-713.39</v>
      </c>
      <c r="L5509" s="1" t="str">
        <f>TEXT(Sales[[#This Row],[Date and Time]],"dddd")</f>
        <v>Friday</v>
      </c>
      <c r="M5509" s="1" t="str">
        <f>TEXT(Sales[[#This Row],[Date and Time]],"mm")</f>
        <v>06</v>
      </c>
      <c r="N5509" s="10" t="str">
        <f>TEXT(Sales[[#This Row],[Date and Time]],"mmmm")</f>
        <v>June</v>
      </c>
    </row>
    <row r="5510" spans="1:14" x14ac:dyDescent="0.3">
      <c r="A5510" s="1" t="s">
        <v>8978</v>
      </c>
      <c r="B5510" s="2">
        <v>45558.972361111111</v>
      </c>
      <c r="C5510" s="1" t="s">
        <v>3450</v>
      </c>
      <c r="D5510" s="1" t="s">
        <v>507</v>
      </c>
      <c r="E5510" s="1" t="s">
        <v>3479</v>
      </c>
      <c r="F5510" s="1" t="s">
        <v>3472</v>
      </c>
      <c r="G5510" s="1">
        <v>307.20999999999998</v>
      </c>
      <c r="H5510" s="1">
        <v>4</v>
      </c>
      <c r="I5510" s="1">
        <f>Sales[[#This Row],[Selling Price]]*H5510</f>
        <v>1228.8399999999999</v>
      </c>
      <c r="J5510" s="1">
        <f>VLOOKUP(Sales[[#This Row],[Product ID]],Products[],4,0)</f>
        <v>754.1</v>
      </c>
      <c r="K5510" s="1">
        <f>Sales[[#This Row],[Total Sales]]-Sales[[#This Row],[Cost price]]</f>
        <v>474.7399999999999</v>
      </c>
      <c r="L5510" s="1" t="str">
        <f>TEXT(Sales[[#This Row],[Date and Time]],"dddd")</f>
        <v>Monday</v>
      </c>
      <c r="M5510" s="1" t="str">
        <f>TEXT(Sales[[#This Row],[Date and Time]],"mm")</f>
        <v>09</v>
      </c>
      <c r="N5510" s="10" t="str">
        <f>TEXT(Sales[[#This Row],[Date and Time]],"mmmm")</f>
        <v>September</v>
      </c>
    </row>
    <row r="5511" spans="1:14" x14ac:dyDescent="0.3">
      <c r="A5511" s="1" t="s">
        <v>8979</v>
      </c>
      <c r="B5511" s="2">
        <v>45480.94902777778</v>
      </c>
      <c r="C5511" s="1" t="s">
        <v>3293</v>
      </c>
      <c r="D5511" s="1" t="s">
        <v>1750</v>
      </c>
      <c r="E5511" s="1" t="s">
        <v>3479</v>
      </c>
      <c r="F5511" s="1" t="s">
        <v>3476</v>
      </c>
      <c r="G5511" s="1">
        <v>1760.17</v>
      </c>
      <c r="H5511" s="1">
        <v>7</v>
      </c>
      <c r="I5511" s="1">
        <f>Sales[[#This Row],[Selling Price]]*H5511</f>
        <v>12321.19</v>
      </c>
      <c r="J5511" s="1">
        <f>VLOOKUP(Sales[[#This Row],[Product ID]],Products[],4,0)</f>
        <v>174.99</v>
      </c>
      <c r="K5511" s="1">
        <f>Sales[[#This Row],[Total Sales]]-Sales[[#This Row],[Cost price]]</f>
        <v>12146.2</v>
      </c>
      <c r="L5511" s="1" t="str">
        <f>TEXT(Sales[[#This Row],[Date and Time]],"dddd")</f>
        <v>Sunday</v>
      </c>
      <c r="M5511" s="1" t="str">
        <f>TEXT(Sales[[#This Row],[Date and Time]],"mm")</f>
        <v>07</v>
      </c>
      <c r="N5511" s="10" t="str">
        <f>TEXT(Sales[[#This Row],[Date and Time]],"mmmm")</f>
        <v>July</v>
      </c>
    </row>
    <row r="5512" spans="1:14" x14ac:dyDescent="0.3">
      <c r="A5512" s="1" t="s">
        <v>8980</v>
      </c>
      <c r="B5512" s="2">
        <v>45301.30667824074</v>
      </c>
      <c r="C5512" s="1" t="s">
        <v>3220</v>
      </c>
      <c r="D5512" s="1" t="s">
        <v>1158</v>
      </c>
      <c r="E5512" s="1" t="s">
        <v>3466</v>
      </c>
      <c r="F5512" s="1" t="s">
        <v>3462</v>
      </c>
      <c r="G5512" s="1">
        <v>190.7</v>
      </c>
      <c r="H5512" s="1">
        <v>9</v>
      </c>
      <c r="I5512" s="1">
        <f>Sales[[#This Row],[Selling Price]]*H5512</f>
        <v>1716.3</v>
      </c>
      <c r="J5512" s="1">
        <f>VLOOKUP(Sales[[#This Row],[Product ID]],Products[],4,0)</f>
        <v>27.63</v>
      </c>
      <c r="K5512" s="1">
        <f>Sales[[#This Row],[Total Sales]]-Sales[[#This Row],[Cost price]]</f>
        <v>1688.6699999999998</v>
      </c>
      <c r="L5512" s="1" t="str">
        <f>TEXT(Sales[[#This Row],[Date and Time]],"dddd")</f>
        <v>Wednesday</v>
      </c>
      <c r="M5512" s="1" t="str">
        <f>TEXT(Sales[[#This Row],[Date and Time]],"mm")</f>
        <v>01</v>
      </c>
      <c r="N5512" s="10" t="str">
        <f>TEXT(Sales[[#This Row],[Date and Time]],"mmmm")</f>
        <v>January</v>
      </c>
    </row>
    <row r="5513" spans="1:14" x14ac:dyDescent="0.3">
      <c r="A5513" s="1" t="s">
        <v>8981</v>
      </c>
      <c r="B5513" s="2">
        <v>45562.334085648145</v>
      </c>
      <c r="C5513" s="1" t="s">
        <v>3349</v>
      </c>
      <c r="D5513" s="1" t="s">
        <v>2158</v>
      </c>
      <c r="E5513" s="1" t="s">
        <v>3461</v>
      </c>
      <c r="F5513" s="1" t="s">
        <v>3472</v>
      </c>
      <c r="G5513" s="1">
        <v>1958.71</v>
      </c>
      <c r="H5513" s="1">
        <v>9</v>
      </c>
      <c r="I5513" s="1">
        <f>Sales[[#This Row],[Selling Price]]*H5513</f>
        <v>17628.39</v>
      </c>
      <c r="J5513" s="1">
        <f>VLOOKUP(Sales[[#This Row],[Product ID]],Products[],4,0)</f>
        <v>746.04</v>
      </c>
      <c r="K5513" s="1">
        <f>Sales[[#This Row],[Total Sales]]-Sales[[#This Row],[Cost price]]</f>
        <v>16882.349999999999</v>
      </c>
      <c r="L5513" s="1" t="str">
        <f>TEXT(Sales[[#This Row],[Date and Time]],"dddd")</f>
        <v>Friday</v>
      </c>
      <c r="M5513" s="1" t="str">
        <f>TEXT(Sales[[#This Row],[Date and Time]],"mm")</f>
        <v>09</v>
      </c>
      <c r="N5513" s="10" t="str">
        <f>TEXT(Sales[[#This Row],[Date and Time]],"mmmm")</f>
        <v>September</v>
      </c>
    </row>
    <row r="5514" spans="1:14" x14ac:dyDescent="0.3">
      <c r="A5514" s="1" t="s">
        <v>8982</v>
      </c>
      <c r="B5514" s="2">
        <v>45421.408136574071</v>
      </c>
      <c r="C5514" s="1" t="s">
        <v>3292</v>
      </c>
      <c r="D5514" s="1" t="s">
        <v>2219</v>
      </c>
      <c r="E5514" s="1" t="s">
        <v>3471</v>
      </c>
      <c r="F5514" s="1" t="s">
        <v>3467</v>
      </c>
      <c r="G5514" s="1">
        <v>1387.75</v>
      </c>
      <c r="H5514" s="1">
        <v>9</v>
      </c>
      <c r="I5514" s="1">
        <f>Sales[[#This Row],[Selling Price]]*H5514</f>
        <v>12489.75</v>
      </c>
      <c r="J5514" s="1">
        <f>VLOOKUP(Sales[[#This Row],[Product ID]],Products[],4,0)</f>
        <v>321.19</v>
      </c>
      <c r="K5514" s="1">
        <f>Sales[[#This Row],[Total Sales]]-Sales[[#This Row],[Cost price]]</f>
        <v>12168.56</v>
      </c>
      <c r="L5514" s="1" t="str">
        <f>TEXT(Sales[[#This Row],[Date and Time]],"dddd")</f>
        <v>Thursday</v>
      </c>
      <c r="M5514" s="1" t="str">
        <f>TEXT(Sales[[#This Row],[Date and Time]],"mm")</f>
        <v>05</v>
      </c>
      <c r="N5514" s="10" t="str">
        <f>TEXT(Sales[[#This Row],[Date and Time]],"mmmm")</f>
        <v>May</v>
      </c>
    </row>
    <row r="5515" spans="1:14" x14ac:dyDescent="0.3">
      <c r="A5515" s="1" t="s">
        <v>8983</v>
      </c>
      <c r="B5515" s="2">
        <v>45565.064560185187</v>
      </c>
      <c r="C5515" s="1" t="s">
        <v>3267</v>
      </c>
      <c r="D5515" s="1" t="s">
        <v>2337</v>
      </c>
      <c r="E5515" s="1" t="s">
        <v>3479</v>
      </c>
      <c r="F5515" s="1" t="s">
        <v>3462</v>
      </c>
      <c r="G5515" s="1">
        <v>1715.2</v>
      </c>
      <c r="H5515" s="1">
        <v>3</v>
      </c>
      <c r="I5515" s="1">
        <f>Sales[[#This Row],[Selling Price]]*H5515</f>
        <v>5145.6000000000004</v>
      </c>
      <c r="J5515" s="1">
        <f>VLOOKUP(Sales[[#This Row],[Product ID]],Products[],4,0)</f>
        <v>465.59</v>
      </c>
      <c r="K5515" s="1">
        <f>Sales[[#This Row],[Total Sales]]-Sales[[#This Row],[Cost price]]</f>
        <v>4680.01</v>
      </c>
      <c r="L5515" s="1" t="str">
        <f>TEXT(Sales[[#This Row],[Date and Time]],"dddd")</f>
        <v>Monday</v>
      </c>
      <c r="M5515" s="1" t="str">
        <f>TEXT(Sales[[#This Row],[Date and Time]],"mm")</f>
        <v>09</v>
      </c>
      <c r="N5515" s="10" t="str">
        <f>TEXT(Sales[[#This Row],[Date and Time]],"mmmm")</f>
        <v>September</v>
      </c>
    </row>
    <row r="5516" spans="1:14" x14ac:dyDescent="0.3">
      <c r="A5516" s="1" t="s">
        <v>8984</v>
      </c>
      <c r="B5516" s="2">
        <v>45554.091296296298</v>
      </c>
      <c r="C5516" s="1" t="s">
        <v>3305</v>
      </c>
      <c r="D5516" s="1" t="s">
        <v>2617</v>
      </c>
      <c r="E5516" s="1" t="s">
        <v>3461</v>
      </c>
      <c r="F5516" s="1" t="s">
        <v>3467</v>
      </c>
      <c r="G5516" s="1">
        <v>272.16000000000003</v>
      </c>
      <c r="H5516" s="1">
        <v>9</v>
      </c>
      <c r="I5516" s="1">
        <f>Sales[[#This Row],[Selling Price]]*H5516</f>
        <v>2449.44</v>
      </c>
      <c r="J5516" s="1">
        <f>VLOOKUP(Sales[[#This Row],[Product ID]],Products[],4,0)</f>
        <v>376.96</v>
      </c>
      <c r="K5516" s="1">
        <f>Sales[[#This Row],[Total Sales]]-Sales[[#This Row],[Cost price]]</f>
        <v>2072.48</v>
      </c>
      <c r="L5516" s="1" t="str">
        <f>TEXT(Sales[[#This Row],[Date and Time]],"dddd")</f>
        <v>Thursday</v>
      </c>
      <c r="M5516" s="1" t="str">
        <f>TEXT(Sales[[#This Row],[Date and Time]],"mm")</f>
        <v>09</v>
      </c>
      <c r="N5516" s="10" t="str">
        <f>TEXT(Sales[[#This Row],[Date and Time]],"mmmm")</f>
        <v>September</v>
      </c>
    </row>
    <row r="5517" spans="1:14" x14ac:dyDescent="0.3">
      <c r="A5517" s="1" t="s">
        <v>8985</v>
      </c>
      <c r="B5517" s="2">
        <v>45303.600300925929</v>
      </c>
      <c r="C5517" s="1" t="s">
        <v>3274</v>
      </c>
      <c r="D5517" s="1" t="s">
        <v>1701</v>
      </c>
      <c r="E5517" s="1" t="s">
        <v>3479</v>
      </c>
      <c r="F5517" s="1" t="s">
        <v>3476</v>
      </c>
      <c r="G5517" s="1">
        <v>1019.03</v>
      </c>
      <c r="H5517" s="1">
        <v>2</v>
      </c>
      <c r="I5517" s="1">
        <f>Sales[[#This Row],[Selling Price]]*H5517</f>
        <v>2038.06</v>
      </c>
      <c r="J5517" s="1">
        <f>VLOOKUP(Sales[[#This Row],[Product ID]],Products[],4,0)</f>
        <v>951.64</v>
      </c>
      <c r="K5517" s="1">
        <f>Sales[[#This Row],[Total Sales]]-Sales[[#This Row],[Cost price]]</f>
        <v>1086.42</v>
      </c>
      <c r="L5517" s="1" t="str">
        <f>TEXT(Sales[[#This Row],[Date and Time]],"dddd")</f>
        <v>Friday</v>
      </c>
      <c r="M5517" s="1" t="str">
        <f>TEXT(Sales[[#This Row],[Date and Time]],"mm")</f>
        <v>01</v>
      </c>
      <c r="N5517" s="10" t="str">
        <f>TEXT(Sales[[#This Row],[Date and Time]],"mmmm")</f>
        <v>January</v>
      </c>
    </row>
    <row r="5518" spans="1:14" x14ac:dyDescent="0.3">
      <c r="A5518" s="1" t="s">
        <v>8986</v>
      </c>
      <c r="B5518" s="2">
        <v>45529.783819444441</v>
      </c>
      <c r="C5518" s="1" t="s">
        <v>3284</v>
      </c>
      <c r="D5518" s="1" t="s">
        <v>660</v>
      </c>
      <c r="E5518" s="1" t="s">
        <v>3461</v>
      </c>
      <c r="F5518" s="1" t="s">
        <v>3467</v>
      </c>
      <c r="G5518" s="1">
        <v>670.05</v>
      </c>
      <c r="H5518" s="1">
        <v>2</v>
      </c>
      <c r="I5518" s="1">
        <f>Sales[[#This Row],[Selling Price]]*H5518</f>
        <v>1340.1</v>
      </c>
      <c r="J5518" s="1">
        <f>VLOOKUP(Sales[[#This Row],[Product ID]],Products[],4,0)</f>
        <v>644.58000000000004</v>
      </c>
      <c r="K5518" s="1">
        <f>Sales[[#This Row],[Total Sales]]-Sales[[#This Row],[Cost price]]</f>
        <v>695.51999999999987</v>
      </c>
      <c r="L5518" s="1" t="str">
        <f>TEXT(Sales[[#This Row],[Date and Time]],"dddd")</f>
        <v>Sunday</v>
      </c>
      <c r="M5518" s="1" t="str">
        <f>TEXT(Sales[[#This Row],[Date and Time]],"mm")</f>
        <v>08</v>
      </c>
      <c r="N5518" s="10" t="str">
        <f>TEXT(Sales[[#This Row],[Date and Time]],"mmmm")</f>
        <v>August</v>
      </c>
    </row>
    <row r="5519" spans="1:14" x14ac:dyDescent="0.3">
      <c r="A5519" s="1" t="s">
        <v>8987</v>
      </c>
      <c r="B5519" s="2">
        <v>45356.006076388891</v>
      </c>
      <c r="C5519" s="1" t="s">
        <v>3315</v>
      </c>
      <c r="D5519" s="1" t="s">
        <v>1488</v>
      </c>
      <c r="E5519" s="1" t="s">
        <v>3466</v>
      </c>
      <c r="F5519" s="1" t="s">
        <v>3462</v>
      </c>
      <c r="G5519" s="1">
        <v>1062.5899999999999</v>
      </c>
      <c r="H5519" s="1">
        <v>8</v>
      </c>
      <c r="I5519" s="1">
        <f>Sales[[#This Row],[Selling Price]]*H5519</f>
        <v>8500.7199999999993</v>
      </c>
      <c r="J5519" s="1">
        <f>VLOOKUP(Sales[[#This Row],[Product ID]],Products[],4,0)</f>
        <v>90.98</v>
      </c>
      <c r="K5519" s="1">
        <f>Sales[[#This Row],[Total Sales]]-Sales[[#This Row],[Cost price]]</f>
        <v>8409.74</v>
      </c>
      <c r="L5519" s="1" t="str">
        <f>TEXT(Sales[[#This Row],[Date and Time]],"dddd")</f>
        <v>Tuesday</v>
      </c>
      <c r="M5519" s="1" t="str">
        <f>TEXT(Sales[[#This Row],[Date and Time]],"mm")</f>
        <v>03</v>
      </c>
      <c r="N5519" s="10" t="str">
        <f>TEXT(Sales[[#This Row],[Date and Time]],"mmmm")</f>
        <v>March</v>
      </c>
    </row>
    <row r="5520" spans="1:14" x14ac:dyDescent="0.3">
      <c r="A5520" s="1" t="s">
        <v>8988</v>
      </c>
      <c r="B5520" s="2">
        <v>45329.721932870372</v>
      </c>
      <c r="C5520" s="1" t="s">
        <v>3428</v>
      </c>
      <c r="D5520" s="1" t="s">
        <v>956</v>
      </c>
      <c r="E5520" s="1" t="s">
        <v>3461</v>
      </c>
      <c r="F5520" s="1" t="s">
        <v>3469</v>
      </c>
      <c r="G5520" s="1">
        <v>1825.48</v>
      </c>
      <c r="H5520" s="1">
        <v>10</v>
      </c>
      <c r="I5520" s="1">
        <f>Sales[[#This Row],[Selling Price]]*H5520</f>
        <v>18254.8</v>
      </c>
      <c r="J5520" s="1">
        <f>VLOOKUP(Sales[[#This Row],[Product ID]],Products[],4,0)</f>
        <v>742.32</v>
      </c>
      <c r="K5520" s="1">
        <f>Sales[[#This Row],[Total Sales]]-Sales[[#This Row],[Cost price]]</f>
        <v>17512.48</v>
      </c>
      <c r="L5520" s="1" t="str">
        <f>TEXT(Sales[[#This Row],[Date and Time]],"dddd")</f>
        <v>Wednesday</v>
      </c>
      <c r="M5520" s="1" t="str">
        <f>TEXT(Sales[[#This Row],[Date and Time]],"mm")</f>
        <v>02</v>
      </c>
      <c r="N5520" s="10" t="str">
        <f>TEXT(Sales[[#This Row],[Date and Time]],"mmmm")</f>
        <v>February</v>
      </c>
    </row>
    <row r="5521" spans="1:14" x14ac:dyDescent="0.3">
      <c r="A5521" s="1" t="s">
        <v>8989</v>
      </c>
      <c r="B5521" s="2">
        <v>45402.477708333332</v>
      </c>
      <c r="C5521" s="1" t="s">
        <v>3346</v>
      </c>
      <c r="D5521" s="1" t="s">
        <v>1707</v>
      </c>
      <c r="E5521" s="1" t="s">
        <v>3464</v>
      </c>
      <c r="F5521" s="1" t="s">
        <v>3476</v>
      </c>
      <c r="G5521" s="1">
        <v>696.25</v>
      </c>
      <c r="H5521" s="1">
        <v>1</v>
      </c>
      <c r="I5521" s="1">
        <f>Sales[[#This Row],[Selling Price]]*H5521</f>
        <v>696.25</v>
      </c>
      <c r="J5521" s="1">
        <f>VLOOKUP(Sales[[#This Row],[Product ID]],Products[],4,0)</f>
        <v>171.16</v>
      </c>
      <c r="K5521" s="1">
        <f>Sales[[#This Row],[Total Sales]]-Sales[[#This Row],[Cost price]]</f>
        <v>525.09</v>
      </c>
      <c r="L5521" s="1" t="str">
        <f>TEXT(Sales[[#This Row],[Date and Time]],"dddd")</f>
        <v>Saturday</v>
      </c>
      <c r="M5521" s="1" t="str">
        <f>TEXT(Sales[[#This Row],[Date and Time]],"mm")</f>
        <v>04</v>
      </c>
      <c r="N5521" s="10" t="str">
        <f>TEXT(Sales[[#This Row],[Date and Time]],"mmmm")</f>
        <v>April</v>
      </c>
    </row>
    <row r="5522" spans="1:14" x14ac:dyDescent="0.3">
      <c r="A5522" s="1" t="s">
        <v>8990</v>
      </c>
      <c r="B5522" s="2">
        <v>45532.317013888889</v>
      </c>
      <c r="C5522" s="1" t="s">
        <v>3453</v>
      </c>
      <c r="D5522" s="1" t="s">
        <v>1863</v>
      </c>
      <c r="E5522" s="1" t="s">
        <v>3466</v>
      </c>
      <c r="F5522" s="1" t="s">
        <v>3462</v>
      </c>
      <c r="G5522" s="1">
        <v>658.18</v>
      </c>
      <c r="H5522" s="1">
        <v>2</v>
      </c>
      <c r="I5522" s="1">
        <f>Sales[[#This Row],[Selling Price]]*H5522</f>
        <v>1316.36</v>
      </c>
      <c r="J5522" s="1">
        <f>VLOOKUP(Sales[[#This Row],[Product ID]],Products[],4,0)</f>
        <v>606.07000000000005</v>
      </c>
      <c r="K5522" s="1">
        <f>Sales[[#This Row],[Total Sales]]-Sales[[#This Row],[Cost price]]</f>
        <v>710.28999999999985</v>
      </c>
      <c r="L5522" s="1" t="str">
        <f>TEXT(Sales[[#This Row],[Date and Time]],"dddd")</f>
        <v>Wednesday</v>
      </c>
      <c r="M5522" s="1" t="str">
        <f>TEXT(Sales[[#This Row],[Date and Time]],"mm")</f>
        <v>08</v>
      </c>
      <c r="N5522" s="10" t="str">
        <f>TEXT(Sales[[#This Row],[Date and Time]],"mmmm")</f>
        <v>August</v>
      </c>
    </row>
    <row r="5523" spans="1:14" x14ac:dyDescent="0.3">
      <c r="A5523" s="1" t="s">
        <v>8991</v>
      </c>
      <c r="B5523" s="2">
        <v>45327.471006944441</v>
      </c>
      <c r="C5523" s="1" t="s">
        <v>3245</v>
      </c>
      <c r="D5523" s="1" t="s">
        <v>2183</v>
      </c>
      <c r="E5523" s="1" t="s">
        <v>3461</v>
      </c>
      <c r="F5523" s="1" t="s">
        <v>3469</v>
      </c>
      <c r="G5523" s="1">
        <v>1516.1</v>
      </c>
      <c r="H5523" s="1">
        <v>4</v>
      </c>
      <c r="I5523" s="1">
        <f>Sales[[#This Row],[Selling Price]]*H5523</f>
        <v>6064.4</v>
      </c>
      <c r="J5523" s="1">
        <f>VLOOKUP(Sales[[#This Row],[Product ID]],Products[],4,0)</f>
        <v>188.4</v>
      </c>
      <c r="K5523" s="1">
        <f>Sales[[#This Row],[Total Sales]]-Sales[[#This Row],[Cost price]]</f>
        <v>5876</v>
      </c>
      <c r="L5523" s="1" t="str">
        <f>TEXT(Sales[[#This Row],[Date and Time]],"dddd")</f>
        <v>Monday</v>
      </c>
      <c r="M5523" s="1" t="str">
        <f>TEXT(Sales[[#This Row],[Date and Time]],"mm")</f>
        <v>02</v>
      </c>
      <c r="N5523" s="10" t="str">
        <f>TEXT(Sales[[#This Row],[Date and Time]],"mmmm")</f>
        <v>February</v>
      </c>
    </row>
    <row r="5524" spans="1:14" x14ac:dyDescent="0.3">
      <c r="A5524" s="1" t="s">
        <v>8992</v>
      </c>
      <c r="B5524" s="2">
        <v>45516.367349537039</v>
      </c>
      <c r="C5524" s="1" t="s">
        <v>3326</v>
      </c>
      <c r="D5524" s="1" t="s">
        <v>1197</v>
      </c>
      <c r="E5524" s="1" t="s">
        <v>3464</v>
      </c>
      <c r="F5524" s="1" t="s">
        <v>3476</v>
      </c>
      <c r="G5524" s="1">
        <v>1960.73</v>
      </c>
      <c r="H5524" s="1">
        <v>3</v>
      </c>
      <c r="I5524" s="1">
        <f>Sales[[#This Row],[Selling Price]]*H5524</f>
        <v>5882.1900000000005</v>
      </c>
      <c r="J5524" s="1">
        <f>VLOOKUP(Sales[[#This Row],[Product ID]],Products[],4,0)</f>
        <v>703.67</v>
      </c>
      <c r="K5524" s="1">
        <f>Sales[[#This Row],[Total Sales]]-Sales[[#This Row],[Cost price]]</f>
        <v>5178.5200000000004</v>
      </c>
      <c r="L5524" s="1" t="str">
        <f>TEXT(Sales[[#This Row],[Date and Time]],"dddd")</f>
        <v>Monday</v>
      </c>
      <c r="M5524" s="1" t="str">
        <f>TEXT(Sales[[#This Row],[Date and Time]],"mm")</f>
        <v>08</v>
      </c>
      <c r="N5524" s="10" t="str">
        <f>TEXT(Sales[[#This Row],[Date and Time]],"mmmm")</f>
        <v>August</v>
      </c>
    </row>
    <row r="5525" spans="1:14" x14ac:dyDescent="0.3">
      <c r="A5525" s="1" t="s">
        <v>8993</v>
      </c>
      <c r="B5525" s="2">
        <v>45613.250648148147</v>
      </c>
      <c r="C5525" s="1" t="s">
        <v>3349</v>
      </c>
      <c r="D5525" s="1" t="s">
        <v>1348</v>
      </c>
      <c r="E5525" s="1" t="s">
        <v>3479</v>
      </c>
      <c r="F5525" s="1" t="s">
        <v>3462</v>
      </c>
      <c r="G5525" s="1">
        <v>24.31</v>
      </c>
      <c r="H5525" s="1">
        <v>5</v>
      </c>
      <c r="I5525" s="1">
        <f>Sales[[#This Row],[Selling Price]]*H5525</f>
        <v>121.55</v>
      </c>
      <c r="J5525" s="1">
        <f>VLOOKUP(Sales[[#This Row],[Product ID]],Products[],4,0)</f>
        <v>746.04</v>
      </c>
      <c r="K5525" s="1">
        <f>Sales[[#This Row],[Total Sales]]-Sales[[#This Row],[Cost price]]</f>
        <v>-624.49</v>
      </c>
      <c r="L5525" s="1" t="str">
        <f>TEXT(Sales[[#This Row],[Date and Time]],"dddd")</f>
        <v>Sunday</v>
      </c>
      <c r="M5525" s="1" t="str">
        <f>TEXT(Sales[[#This Row],[Date and Time]],"mm")</f>
        <v>11</v>
      </c>
      <c r="N5525" s="10" t="str">
        <f>TEXT(Sales[[#This Row],[Date and Time]],"mmmm")</f>
        <v>November</v>
      </c>
    </row>
    <row r="5526" spans="1:14" x14ac:dyDescent="0.3">
      <c r="A5526" s="1" t="s">
        <v>8994</v>
      </c>
      <c r="B5526" s="2">
        <v>45498.90221064815</v>
      </c>
      <c r="C5526" s="1" t="s">
        <v>3343</v>
      </c>
      <c r="D5526" s="1" t="s">
        <v>2687</v>
      </c>
      <c r="E5526" s="1" t="s">
        <v>3466</v>
      </c>
      <c r="F5526" s="1" t="s">
        <v>3476</v>
      </c>
      <c r="G5526" s="1">
        <v>124.16</v>
      </c>
      <c r="H5526" s="1">
        <v>9</v>
      </c>
      <c r="I5526" s="1">
        <f>Sales[[#This Row],[Selling Price]]*H5526</f>
        <v>1117.44</v>
      </c>
      <c r="J5526" s="1">
        <f>VLOOKUP(Sales[[#This Row],[Product ID]],Products[],4,0)</f>
        <v>105.91</v>
      </c>
      <c r="K5526" s="1">
        <f>Sales[[#This Row],[Total Sales]]-Sales[[#This Row],[Cost price]]</f>
        <v>1011.5300000000001</v>
      </c>
      <c r="L5526" s="1" t="str">
        <f>TEXT(Sales[[#This Row],[Date and Time]],"dddd")</f>
        <v>Thursday</v>
      </c>
      <c r="M5526" s="1" t="str">
        <f>TEXT(Sales[[#This Row],[Date and Time]],"mm")</f>
        <v>07</v>
      </c>
      <c r="N5526" s="10" t="str">
        <f>TEXT(Sales[[#This Row],[Date and Time]],"mmmm")</f>
        <v>July</v>
      </c>
    </row>
    <row r="5527" spans="1:14" x14ac:dyDescent="0.3">
      <c r="A5527" s="1" t="s">
        <v>8995</v>
      </c>
      <c r="B5527" s="2">
        <v>45400.326747685183</v>
      </c>
      <c r="C5527" s="1" t="s">
        <v>3337</v>
      </c>
      <c r="D5527" s="1" t="s">
        <v>555</v>
      </c>
      <c r="E5527" s="1" t="s">
        <v>3461</v>
      </c>
      <c r="F5527" s="1" t="s">
        <v>3476</v>
      </c>
      <c r="G5527" s="1">
        <v>134.43</v>
      </c>
      <c r="H5527" s="1">
        <v>10</v>
      </c>
      <c r="I5527" s="1">
        <f>Sales[[#This Row],[Selling Price]]*H5527</f>
        <v>1344.3000000000002</v>
      </c>
      <c r="J5527" s="1">
        <f>VLOOKUP(Sales[[#This Row],[Product ID]],Products[],4,0)</f>
        <v>899.57</v>
      </c>
      <c r="K5527" s="1">
        <f>Sales[[#This Row],[Total Sales]]-Sales[[#This Row],[Cost price]]</f>
        <v>444.73000000000013</v>
      </c>
      <c r="L5527" s="1" t="str">
        <f>TEXT(Sales[[#This Row],[Date and Time]],"dddd")</f>
        <v>Thursday</v>
      </c>
      <c r="M5527" s="1" t="str">
        <f>TEXT(Sales[[#This Row],[Date and Time]],"mm")</f>
        <v>04</v>
      </c>
      <c r="N5527" s="10" t="str">
        <f>TEXT(Sales[[#This Row],[Date and Time]],"mmmm")</f>
        <v>April</v>
      </c>
    </row>
    <row r="5528" spans="1:14" x14ac:dyDescent="0.3">
      <c r="A5528" s="1" t="s">
        <v>8996</v>
      </c>
      <c r="B5528" s="2">
        <v>45582.27884259259</v>
      </c>
      <c r="C5528" s="1" t="s">
        <v>3339</v>
      </c>
      <c r="D5528" s="1" t="s">
        <v>2412</v>
      </c>
      <c r="E5528" s="1" t="s">
        <v>3464</v>
      </c>
      <c r="F5528" s="1" t="s">
        <v>3462</v>
      </c>
      <c r="G5528" s="1">
        <v>1677.08</v>
      </c>
      <c r="H5528" s="1">
        <v>1</v>
      </c>
      <c r="I5528" s="1">
        <f>Sales[[#This Row],[Selling Price]]*H5528</f>
        <v>1677.08</v>
      </c>
      <c r="J5528" s="1">
        <f>VLOOKUP(Sales[[#This Row],[Product ID]],Products[],4,0)</f>
        <v>646.59</v>
      </c>
      <c r="K5528" s="1">
        <f>Sales[[#This Row],[Total Sales]]-Sales[[#This Row],[Cost price]]</f>
        <v>1030.4899999999998</v>
      </c>
      <c r="L5528" s="1" t="str">
        <f>TEXT(Sales[[#This Row],[Date and Time]],"dddd")</f>
        <v>Thursday</v>
      </c>
      <c r="M5528" s="1" t="str">
        <f>TEXT(Sales[[#This Row],[Date and Time]],"mm")</f>
        <v>10</v>
      </c>
      <c r="N5528" s="10" t="str">
        <f>TEXT(Sales[[#This Row],[Date and Time]],"mmmm")</f>
        <v>October</v>
      </c>
    </row>
    <row r="5529" spans="1:14" x14ac:dyDescent="0.3">
      <c r="A5529" s="1" t="s">
        <v>8997</v>
      </c>
      <c r="B5529" s="2">
        <v>45558.641932870371</v>
      </c>
      <c r="C5529" s="1" t="s">
        <v>3441</v>
      </c>
      <c r="D5529" s="1" t="s">
        <v>1515</v>
      </c>
      <c r="E5529" s="1" t="s">
        <v>3461</v>
      </c>
      <c r="F5529" s="1" t="s">
        <v>3469</v>
      </c>
      <c r="G5529" s="1">
        <v>1659.54</v>
      </c>
      <c r="H5529" s="1">
        <v>10</v>
      </c>
      <c r="I5529" s="1">
        <f>Sales[[#This Row],[Selling Price]]*H5529</f>
        <v>16595.400000000001</v>
      </c>
      <c r="J5529" s="1">
        <f>VLOOKUP(Sales[[#This Row],[Product ID]],Products[],4,0)</f>
        <v>325.48</v>
      </c>
      <c r="K5529" s="1">
        <f>Sales[[#This Row],[Total Sales]]-Sales[[#This Row],[Cost price]]</f>
        <v>16269.920000000002</v>
      </c>
      <c r="L5529" s="1" t="str">
        <f>TEXT(Sales[[#This Row],[Date and Time]],"dddd")</f>
        <v>Monday</v>
      </c>
      <c r="M5529" s="1" t="str">
        <f>TEXT(Sales[[#This Row],[Date and Time]],"mm")</f>
        <v>09</v>
      </c>
      <c r="N5529" s="10" t="str">
        <f>TEXT(Sales[[#This Row],[Date and Time]],"mmmm")</f>
        <v>September</v>
      </c>
    </row>
    <row r="5530" spans="1:14" x14ac:dyDescent="0.3">
      <c r="A5530" s="1" t="s">
        <v>8998</v>
      </c>
      <c r="B5530" s="2">
        <v>45459.975555555553</v>
      </c>
      <c r="C5530" s="1" t="s">
        <v>3245</v>
      </c>
      <c r="D5530" s="1" t="s">
        <v>1518</v>
      </c>
      <c r="E5530" s="1" t="s">
        <v>3471</v>
      </c>
      <c r="F5530" s="1" t="s">
        <v>3472</v>
      </c>
      <c r="G5530" s="1">
        <v>603.94000000000005</v>
      </c>
      <c r="H5530" s="1">
        <v>6</v>
      </c>
      <c r="I5530" s="1">
        <f>Sales[[#This Row],[Selling Price]]*H5530</f>
        <v>3623.6400000000003</v>
      </c>
      <c r="J5530" s="1">
        <f>VLOOKUP(Sales[[#This Row],[Product ID]],Products[],4,0)</f>
        <v>188.4</v>
      </c>
      <c r="K5530" s="1">
        <f>Sales[[#This Row],[Total Sales]]-Sales[[#This Row],[Cost price]]</f>
        <v>3435.2400000000002</v>
      </c>
      <c r="L5530" s="1" t="str">
        <f>TEXT(Sales[[#This Row],[Date and Time]],"dddd")</f>
        <v>Sunday</v>
      </c>
      <c r="M5530" s="1" t="str">
        <f>TEXT(Sales[[#This Row],[Date and Time]],"mm")</f>
        <v>06</v>
      </c>
      <c r="N5530" s="10" t="str">
        <f>TEXT(Sales[[#This Row],[Date and Time]],"mmmm")</f>
        <v>June</v>
      </c>
    </row>
    <row r="5531" spans="1:14" x14ac:dyDescent="0.3">
      <c r="A5531" s="1" t="s">
        <v>8999</v>
      </c>
      <c r="B5531" s="2">
        <v>45418.948761574073</v>
      </c>
      <c r="C5531" s="1" t="s">
        <v>3423</v>
      </c>
      <c r="D5531" s="1" t="s">
        <v>701</v>
      </c>
      <c r="E5531" s="1" t="s">
        <v>3479</v>
      </c>
      <c r="F5531" s="1" t="s">
        <v>3467</v>
      </c>
      <c r="G5531" s="1">
        <v>1588.8</v>
      </c>
      <c r="H5531" s="1">
        <v>6</v>
      </c>
      <c r="I5531" s="1">
        <f>Sales[[#This Row],[Selling Price]]*H5531</f>
        <v>9532.7999999999993</v>
      </c>
      <c r="J5531" s="1">
        <f>VLOOKUP(Sales[[#This Row],[Product ID]],Products[],4,0)</f>
        <v>388.3</v>
      </c>
      <c r="K5531" s="1">
        <f>Sales[[#This Row],[Total Sales]]-Sales[[#This Row],[Cost price]]</f>
        <v>9144.5</v>
      </c>
      <c r="L5531" s="1" t="str">
        <f>TEXT(Sales[[#This Row],[Date and Time]],"dddd")</f>
        <v>Monday</v>
      </c>
      <c r="M5531" s="1" t="str">
        <f>TEXT(Sales[[#This Row],[Date and Time]],"mm")</f>
        <v>05</v>
      </c>
      <c r="N5531" s="10" t="str">
        <f>TEXT(Sales[[#This Row],[Date and Time]],"mmmm")</f>
        <v>May</v>
      </c>
    </row>
    <row r="5532" spans="1:14" x14ac:dyDescent="0.3">
      <c r="A5532" s="1" t="s">
        <v>9000</v>
      </c>
      <c r="B5532" s="2">
        <v>45413.253912037035</v>
      </c>
      <c r="C5532" s="1" t="s">
        <v>3437</v>
      </c>
      <c r="D5532" s="1" t="s">
        <v>449</v>
      </c>
      <c r="E5532" s="1" t="s">
        <v>3471</v>
      </c>
      <c r="F5532" s="1" t="s">
        <v>3472</v>
      </c>
      <c r="G5532" s="1">
        <v>153.66</v>
      </c>
      <c r="H5532" s="1">
        <v>10</v>
      </c>
      <c r="I5532" s="1">
        <f>Sales[[#This Row],[Selling Price]]*H5532</f>
        <v>1536.6</v>
      </c>
      <c r="J5532" s="1">
        <f>VLOOKUP(Sales[[#This Row],[Product ID]],Products[],4,0)</f>
        <v>986.68</v>
      </c>
      <c r="K5532" s="1">
        <f>Sales[[#This Row],[Total Sales]]-Sales[[#This Row],[Cost price]]</f>
        <v>549.91999999999996</v>
      </c>
      <c r="L5532" s="1" t="str">
        <f>TEXT(Sales[[#This Row],[Date and Time]],"dddd")</f>
        <v>Wednesday</v>
      </c>
      <c r="M5532" s="1" t="str">
        <f>TEXT(Sales[[#This Row],[Date and Time]],"mm")</f>
        <v>05</v>
      </c>
      <c r="N5532" s="10" t="str">
        <f>TEXT(Sales[[#This Row],[Date and Time]],"mmmm")</f>
        <v>May</v>
      </c>
    </row>
    <row r="5533" spans="1:14" x14ac:dyDescent="0.3">
      <c r="A5533" s="1" t="s">
        <v>9001</v>
      </c>
      <c r="B5533" s="2">
        <v>45359.541655092595</v>
      </c>
      <c r="C5533" s="1" t="s">
        <v>3386</v>
      </c>
      <c r="D5533" s="1" t="s">
        <v>158</v>
      </c>
      <c r="E5533" s="1" t="s">
        <v>3471</v>
      </c>
      <c r="F5533" s="1" t="s">
        <v>3467</v>
      </c>
      <c r="G5533" s="1">
        <v>332.75</v>
      </c>
      <c r="H5533" s="1">
        <v>7</v>
      </c>
      <c r="I5533" s="1">
        <f>Sales[[#This Row],[Selling Price]]*H5533</f>
        <v>2329.25</v>
      </c>
      <c r="J5533" s="1">
        <f>VLOOKUP(Sales[[#This Row],[Product ID]],Products[],4,0)</f>
        <v>751.27</v>
      </c>
      <c r="K5533" s="1">
        <f>Sales[[#This Row],[Total Sales]]-Sales[[#This Row],[Cost price]]</f>
        <v>1577.98</v>
      </c>
      <c r="L5533" s="1" t="str">
        <f>TEXT(Sales[[#This Row],[Date and Time]],"dddd")</f>
        <v>Friday</v>
      </c>
      <c r="M5533" s="1" t="str">
        <f>TEXT(Sales[[#This Row],[Date and Time]],"mm")</f>
        <v>03</v>
      </c>
      <c r="N5533" s="10" t="str">
        <f>TEXT(Sales[[#This Row],[Date and Time]],"mmmm")</f>
        <v>March</v>
      </c>
    </row>
    <row r="5534" spans="1:14" x14ac:dyDescent="0.3">
      <c r="A5534" s="1" t="s">
        <v>9002</v>
      </c>
      <c r="B5534" s="2">
        <v>45568.236284722225</v>
      </c>
      <c r="C5534" s="1" t="s">
        <v>3359</v>
      </c>
      <c r="D5534" s="1" t="s">
        <v>2111</v>
      </c>
      <c r="E5534" s="1" t="s">
        <v>3464</v>
      </c>
      <c r="F5534" s="1" t="s">
        <v>3472</v>
      </c>
      <c r="G5534" s="1">
        <v>1757.37</v>
      </c>
      <c r="H5534" s="1">
        <v>1</v>
      </c>
      <c r="I5534" s="1">
        <f>Sales[[#This Row],[Selling Price]]*H5534</f>
        <v>1757.37</v>
      </c>
      <c r="J5534" s="1">
        <f>VLOOKUP(Sales[[#This Row],[Product ID]],Products[],4,0)</f>
        <v>750.19</v>
      </c>
      <c r="K5534" s="1">
        <f>Sales[[#This Row],[Total Sales]]-Sales[[#This Row],[Cost price]]</f>
        <v>1007.1799999999998</v>
      </c>
      <c r="L5534" s="1" t="str">
        <f>TEXT(Sales[[#This Row],[Date and Time]],"dddd")</f>
        <v>Thursday</v>
      </c>
      <c r="M5534" s="1" t="str">
        <f>TEXT(Sales[[#This Row],[Date and Time]],"mm")</f>
        <v>10</v>
      </c>
      <c r="N5534" s="10" t="str">
        <f>TEXT(Sales[[#This Row],[Date and Time]],"mmmm")</f>
        <v>October</v>
      </c>
    </row>
    <row r="5535" spans="1:14" x14ac:dyDescent="0.3">
      <c r="A5535" s="1" t="s">
        <v>9003</v>
      </c>
      <c r="B5535" s="2">
        <v>45584.552731481483</v>
      </c>
      <c r="C5535" s="1" t="s">
        <v>3297</v>
      </c>
      <c r="D5535" s="1" t="s">
        <v>1371</v>
      </c>
      <c r="E5535" s="1" t="s">
        <v>3464</v>
      </c>
      <c r="F5535" s="1" t="s">
        <v>3462</v>
      </c>
      <c r="G5535" s="1">
        <v>1165.26</v>
      </c>
      <c r="H5535" s="1">
        <v>10</v>
      </c>
      <c r="I5535" s="1">
        <f>Sales[[#This Row],[Selling Price]]*H5535</f>
        <v>11652.6</v>
      </c>
      <c r="J5535" s="1">
        <f>VLOOKUP(Sales[[#This Row],[Product ID]],Products[],4,0)</f>
        <v>821.78</v>
      </c>
      <c r="K5535" s="1">
        <f>Sales[[#This Row],[Total Sales]]-Sales[[#This Row],[Cost price]]</f>
        <v>10830.82</v>
      </c>
      <c r="L5535" s="1" t="str">
        <f>TEXT(Sales[[#This Row],[Date and Time]],"dddd")</f>
        <v>Saturday</v>
      </c>
      <c r="M5535" s="1" t="str">
        <f>TEXT(Sales[[#This Row],[Date and Time]],"mm")</f>
        <v>10</v>
      </c>
      <c r="N5535" s="10" t="str">
        <f>TEXT(Sales[[#This Row],[Date and Time]],"mmmm")</f>
        <v>October</v>
      </c>
    </row>
    <row r="5536" spans="1:14" x14ac:dyDescent="0.3">
      <c r="A5536" s="1" t="s">
        <v>9004</v>
      </c>
      <c r="B5536" s="2">
        <v>45481.971018518518</v>
      </c>
      <c r="C5536" s="1" t="s">
        <v>3440</v>
      </c>
      <c r="D5536" s="1" t="s">
        <v>1781</v>
      </c>
      <c r="E5536" s="1" t="s">
        <v>3461</v>
      </c>
      <c r="F5536" s="1" t="s">
        <v>3472</v>
      </c>
      <c r="G5536" s="1">
        <v>1613.4</v>
      </c>
      <c r="H5536" s="1">
        <v>8</v>
      </c>
      <c r="I5536" s="1">
        <f>Sales[[#This Row],[Selling Price]]*H5536</f>
        <v>12907.2</v>
      </c>
      <c r="J5536" s="1">
        <f>VLOOKUP(Sales[[#This Row],[Product ID]],Products[],4,0)</f>
        <v>117.5</v>
      </c>
      <c r="K5536" s="1">
        <f>Sales[[#This Row],[Total Sales]]-Sales[[#This Row],[Cost price]]</f>
        <v>12789.7</v>
      </c>
      <c r="L5536" s="1" t="str">
        <f>TEXT(Sales[[#This Row],[Date and Time]],"dddd")</f>
        <v>Monday</v>
      </c>
      <c r="M5536" s="1" t="str">
        <f>TEXT(Sales[[#This Row],[Date and Time]],"mm")</f>
        <v>07</v>
      </c>
      <c r="N5536" s="10" t="str">
        <f>TEXT(Sales[[#This Row],[Date and Time]],"mmmm")</f>
        <v>July</v>
      </c>
    </row>
    <row r="5537" spans="1:14" x14ac:dyDescent="0.3">
      <c r="A5537" s="1" t="s">
        <v>9005</v>
      </c>
      <c r="B5537" s="2">
        <v>45610.371840277781</v>
      </c>
      <c r="C5537" s="1" t="s">
        <v>3400</v>
      </c>
      <c r="D5537" s="1" t="s">
        <v>118</v>
      </c>
      <c r="E5537" s="1" t="s">
        <v>3479</v>
      </c>
      <c r="F5537" s="1" t="s">
        <v>3472</v>
      </c>
      <c r="G5537" s="1">
        <v>911.14</v>
      </c>
      <c r="H5537" s="1">
        <v>9</v>
      </c>
      <c r="I5537" s="1">
        <f>Sales[[#This Row],[Selling Price]]*H5537</f>
        <v>8200.26</v>
      </c>
      <c r="J5537" s="1">
        <f>VLOOKUP(Sales[[#This Row],[Product ID]],Products[],4,0)</f>
        <v>257.93</v>
      </c>
      <c r="K5537" s="1">
        <f>Sales[[#This Row],[Total Sales]]-Sales[[#This Row],[Cost price]]</f>
        <v>7942.33</v>
      </c>
      <c r="L5537" s="1" t="str">
        <f>TEXT(Sales[[#This Row],[Date and Time]],"dddd")</f>
        <v>Thursday</v>
      </c>
      <c r="M5537" s="1" t="str">
        <f>TEXT(Sales[[#This Row],[Date and Time]],"mm")</f>
        <v>11</v>
      </c>
      <c r="N5537" s="10" t="str">
        <f>TEXT(Sales[[#This Row],[Date and Time]],"mmmm")</f>
        <v>November</v>
      </c>
    </row>
    <row r="5538" spans="1:14" x14ac:dyDescent="0.3">
      <c r="A5538" s="1" t="s">
        <v>9006</v>
      </c>
      <c r="B5538" s="2">
        <v>45421.594050925924</v>
      </c>
      <c r="C5538" s="1" t="s">
        <v>3452</v>
      </c>
      <c r="D5538" s="1" t="s">
        <v>442</v>
      </c>
      <c r="E5538" s="1" t="s">
        <v>3461</v>
      </c>
      <c r="F5538" s="1" t="s">
        <v>3472</v>
      </c>
      <c r="G5538" s="1">
        <v>1424.15</v>
      </c>
      <c r="H5538" s="1">
        <v>2</v>
      </c>
      <c r="I5538" s="1">
        <f>Sales[[#This Row],[Selling Price]]*H5538</f>
        <v>2848.3</v>
      </c>
      <c r="J5538" s="1">
        <f>VLOOKUP(Sales[[#This Row],[Product ID]],Products[],4,0)</f>
        <v>907.07</v>
      </c>
      <c r="K5538" s="1">
        <f>Sales[[#This Row],[Total Sales]]-Sales[[#This Row],[Cost price]]</f>
        <v>1941.23</v>
      </c>
      <c r="L5538" s="1" t="str">
        <f>TEXT(Sales[[#This Row],[Date and Time]],"dddd")</f>
        <v>Thursday</v>
      </c>
      <c r="M5538" s="1" t="str">
        <f>TEXT(Sales[[#This Row],[Date and Time]],"mm")</f>
        <v>05</v>
      </c>
      <c r="N5538" s="10" t="str">
        <f>TEXT(Sales[[#This Row],[Date and Time]],"mmmm")</f>
        <v>May</v>
      </c>
    </row>
    <row r="5539" spans="1:14" x14ac:dyDescent="0.3">
      <c r="A5539" s="1" t="s">
        <v>9007</v>
      </c>
      <c r="B5539" s="2">
        <v>45379.742881944447</v>
      </c>
      <c r="C5539" s="1" t="s">
        <v>3450</v>
      </c>
      <c r="D5539" s="1" t="s">
        <v>960</v>
      </c>
      <c r="E5539" s="1" t="s">
        <v>3466</v>
      </c>
      <c r="F5539" s="1" t="s">
        <v>3476</v>
      </c>
      <c r="G5539" s="1">
        <v>980.33</v>
      </c>
      <c r="H5539" s="1">
        <v>2</v>
      </c>
      <c r="I5539" s="1">
        <f>Sales[[#This Row],[Selling Price]]*H5539</f>
        <v>1960.66</v>
      </c>
      <c r="J5539" s="1">
        <f>VLOOKUP(Sales[[#This Row],[Product ID]],Products[],4,0)</f>
        <v>754.1</v>
      </c>
      <c r="K5539" s="1">
        <f>Sales[[#This Row],[Total Sales]]-Sales[[#This Row],[Cost price]]</f>
        <v>1206.56</v>
      </c>
      <c r="L5539" s="1" t="str">
        <f>TEXT(Sales[[#This Row],[Date and Time]],"dddd")</f>
        <v>Thursday</v>
      </c>
      <c r="M5539" s="1" t="str">
        <f>TEXT(Sales[[#This Row],[Date and Time]],"mm")</f>
        <v>03</v>
      </c>
      <c r="N5539" s="10" t="str">
        <f>TEXT(Sales[[#This Row],[Date and Time]],"mmmm")</f>
        <v>March</v>
      </c>
    </row>
    <row r="5540" spans="1:14" x14ac:dyDescent="0.3">
      <c r="A5540" s="1" t="s">
        <v>9008</v>
      </c>
      <c r="B5540" s="2">
        <v>45547.061365740738</v>
      </c>
      <c r="C5540" s="1" t="s">
        <v>3413</v>
      </c>
      <c r="D5540" s="1" t="s">
        <v>3178</v>
      </c>
      <c r="E5540" s="1" t="s">
        <v>3464</v>
      </c>
      <c r="F5540" s="1" t="s">
        <v>3467</v>
      </c>
      <c r="G5540" s="1">
        <v>1331.41</v>
      </c>
      <c r="H5540" s="1">
        <v>4</v>
      </c>
      <c r="I5540" s="1">
        <f>Sales[[#This Row],[Selling Price]]*H5540</f>
        <v>5325.64</v>
      </c>
      <c r="J5540" s="1">
        <f>VLOOKUP(Sales[[#This Row],[Product ID]],Products[],4,0)</f>
        <v>311.56</v>
      </c>
      <c r="K5540" s="1">
        <f>Sales[[#This Row],[Total Sales]]-Sales[[#This Row],[Cost price]]</f>
        <v>5014.08</v>
      </c>
      <c r="L5540" s="1" t="str">
        <f>TEXT(Sales[[#This Row],[Date and Time]],"dddd")</f>
        <v>Thursday</v>
      </c>
      <c r="M5540" s="1" t="str">
        <f>TEXT(Sales[[#This Row],[Date and Time]],"mm")</f>
        <v>09</v>
      </c>
      <c r="N5540" s="10" t="str">
        <f>TEXT(Sales[[#This Row],[Date and Time]],"mmmm")</f>
        <v>September</v>
      </c>
    </row>
    <row r="5541" spans="1:14" x14ac:dyDescent="0.3">
      <c r="A5541" s="1" t="s">
        <v>9009</v>
      </c>
      <c r="B5541" s="2">
        <v>45607.451608796298</v>
      </c>
      <c r="C5541" s="1" t="s">
        <v>3397</v>
      </c>
      <c r="D5541" s="1" t="s">
        <v>1822</v>
      </c>
      <c r="E5541" s="1" t="s">
        <v>3466</v>
      </c>
      <c r="F5541" s="1" t="s">
        <v>3476</v>
      </c>
      <c r="G5541" s="1">
        <v>880.32</v>
      </c>
      <c r="H5541" s="1">
        <v>4</v>
      </c>
      <c r="I5541" s="1">
        <f>Sales[[#This Row],[Selling Price]]*H5541</f>
        <v>3521.28</v>
      </c>
      <c r="J5541" s="1">
        <f>VLOOKUP(Sales[[#This Row],[Product ID]],Products[],4,0)</f>
        <v>369.73</v>
      </c>
      <c r="K5541" s="1">
        <f>Sales[[#This Row],[Total Sales]]-Sales[[#This Row],[Cost price]]</f>
        <v>3151.55</v>
      </c>
      <c r="L5541" s="1" t="str">
        <f>TEXT(Sales[[#This Row],[Date and Time]],"dddd")</f>
        <v>Monday</v>
      </c>
      <c r="M5541" s="1" t="str">
        <f>TEXT(Sales[[#This Row],[Date and Time]],"mm")</f>
        <v>11</v>
      </c>
      <c r="N5541" s="10" t="str">
        <f>TEXT(Sales[[#This Row],[Date and Time]],"mmmm")</f>
        <v>November</v>
      </c>
    </row>
    <row r="5542" spans="1:14" x14ac:dyDescent="0.3">
      <c r="A5542" s="1" t="s">
        <v>9010</v>
      </c>
      <c r="B5542" s="2">
        <v>45307.024351851855</v>
      </c>
      <c r="C5542" s="1" t="s">
        <v>3355</v>
      </c>
      <c r="D5542" s="1" t="s">
        <v>1047</v>
      </c>
      <c r="E5542" s="1" t="s">
        <v>3466</v>
      </c>
      <c r="F5542" s="1" t="s">
        <v>3462</v>
      </c>
      <c r="G5542" s="1">
        <v>1358.12</v>
      </c>
      <c r="H5542" s="1">
        <v>4</v>
      </c>
      <c r="I5542" s="1">
        <f>Sales[[#This Row],[Selling Price]]*H5542</f>
        <v>5432.48</v>
      </c>
      <c r="J5542" s="1">
        <f>VLOOKUP(Sales[[#This Row],[Product ID]],Products[],4,0)</f>
        <v>889.08</v>
      </c>
      <c r="K5542" s="1">
        <f>Sales[[#This Row],[Total Sales]]-Sales[[#This Row],[Cost price]]</f>
        <v>4543.3999999999996</v>
      </c>
      <c r="L5542" s="1" t="str">
        <f>TEXT(Sales[[#This Row],[Date and Time]],"dddd")</f>
        <v>Tuesday</v>
      </c>
      <c r="M5542" s="1" t="str">
        <f>TEXT(Sales[[#This Row],[Date and Time]],"mm")</f>
        <v>01</v>
      </c>
      <c r="N5542" s="10" t="str">
        <f>TEXT(Sales[[#This Row],[Date and Time]],"mmmm")</f>
        <v>January</v>
      </c>
    </row>
    <row r="5543" spans="1:14" x14ac:dyDescent="0.3">
      <c r="A5543" s="1" t="s">
        <v>9011</v>
      </c>
      <c r="B5543" s="2">
        <v>45563.953935185185</v>
      </c>
      <c r="C5543" s="1" t="s">
        <v>3338</v>
      </c>
      <c r="D5543" s="1" t="s">
        <v>3115</v>
      </c>
      <c r="E5543" s="1" t="s">
        <v>3471</v>
      </c>
      <c r="F5543" s="1" t="s">
        <v>3476</v>
      </c>
      <c r="G5543" s="1">
        <v>1524.08</v>
      </c>
      <c r="H5543" s="1">
        <v>1</v>
      </c>
      <c r="I5543" s="1">
        <f>Sales[[#This Row],[Selling Price]]*H5543</f>
        <v>1524.08</v>
      </c>
      <c r="J5543" s="1">
        <f>VLOOKUP(Sales[[#This Row],[Product ID]],Products[],4,0)</f>
        <v>15.69</v>
      </c>
      <c r="K5543" s="1">
        <f>Sales[[#This Row],[Total Sales]]-Sales[[#This Row],[Cost price]]</f>
        <v>1508.3899999999999</v>
      </c>
      <c r="L5543" s="1" t="str">
        <f>TEXT(Sales[[#This Row],[Date and Time]],"dddd")</f>
        <v>Saturday</v>
      </c>
      <c r="M5543" s="1" t="str">
        <f>TEXT(Sales[[#This Row],[Date and Time]],"mm")</f>
        <v>09</v>
      </c>
      <c r="N5543" s="10" t="str">
        <f>TEXT(Sales[[#This Row],[Date and Time]],"mmmm")</f>
        <v>September</v>
      </c>
    </row>
    <row r="5544" spans="1:14" x14ac:dyDescent="0.3">
      <c r="A5544" s="1" t="s">
        <v>9012</v>
      </c>
      <c r="B5544" s="2">
        <v>45327.458935185183</v>
      </c>
      <c r="C5544" s="1" t="s">
        <v>3374</v>
      </c>
      <c r="D5544" s="1" t="s">
        <v>695</v>
      </c>
      <c r="E5544" s="1" t="s">
        <v>3461</v>
      </c>
      <c r="F5544" s="1" t="s">
        <v>3476</v>
      </c>
      <c r="G5544" s="1">
        <v>1609.46</v>
      </c>
      <c r="H5544" s="1">
        <v>10</v>
      </c>
      <c r="I5544" s="1">
        <f>Sales[[#This Row],[Selling Price]]*H5544</f>
        <v>16094.6</v>
      </c>
      <c r="J5544" s="1">
        <f>VLOOKUP(Sales[[#This Row],[Product ID]],Products[],4,0)</f>
        <v>795.14</v>
      </c>
      <c r="K5544" s="1">
        <f>Sales[[#This Row],[Total Sales]]-Sales[[#This Row],[Cost price]]</f>
        <v>15299.460000000001</v>
      </c>
      <c r="L5544" s="1" t="str">
        <f>TEXT(Sales[[#This Row],[Date and Time]],"dddd")</f>
        <v>Monday</v>
      </c>
      <c r="M5544" s="1" t="str">
        <f>TEXT(Sales[[#This Row],[Date and Time]],"mm")</f>
        <v>02</v>
      </c>
      <c r="N5544" s="10" t="str">
        <f>TEXT(Sales[[#This Row],[Date and Time]],"mmmm")</f>
        <v>February</v>
      </c>
    </row>
    <row r="5545" spans="1:14" x14ac:dyDescent="0.3">
      <c r="A5545" s="1" t="s">
        <v>9013</v>
      </c>
      <c r="B5545" s="2">
        <v>45368.923101851855</v>
      </c>
      <c r="C5545" s="1" t="s">
        <v>3274</v>
      </c>
      <c r="D5545" s="1" t="s">
        <v>1010</v>
      </c>
      <c r="E5545" s="1" t="s">
        <v>3466</v>
      </c>
      <c r="F5545" s="1" t="s">
        <v>3467</v>
      </c>
      <c r="G5545" s="1">
        <v>1526.5</v>
      </c>
      <c r="H5545" s="1">
        <v>6</v>
      </c>
      <c r="I5545" s="1">
        <f>Sales[[#This Row],[Selling Price]]*H5545</f>
        <v>9159</v>
      </c>
      <c r="J5545" s="1">
        <f>VLOOKUP(Sales[[#This Row],[Product ID]],Products[],4,0)</f>
        <v>951.64</v>
      </c>
      <c r="K5545" s="1">
        <f>Sales[[#This Row],[Total Sales]]-Sales[[#This Row],[Cost price]]</f>
        <v>8207.36</v>
      </c>
      <c r="L5545" s="1" t="str">
        <f>TEXT(Sales[[#This Row],[Date and Time]],"dddd")</f>
        <v>Sunday</v>
      </c>
      <c r="M5545" s="1" t="str">
        <f>TEXT(Sales[[#This Row],[Date and Time]],"mm")</f>
        <v>03</v>
      </c>
      <c r="N5545" s="10" t="str">
        <f>TEXT(Sales[[#This Row],[Date and Time]],"mmmm")</f>
        <v>March</v>
      </c>
    </row>
    <row r="5546" spans="1:14" x14ac:dyDescent="0.3">
      <c r="A5546" s="1" t="s">
        <v>9014</v>
      </c>
      <c r="B5546" s="2">
        <v>45338.135358796295</v>
      </c>
      <c r="C5546" s="1" t="s">
        <v>3425</v>
      </c>
      <c r="D5546" s="1" t="s">
        <v>1646</v>
      </c>
      <c r="E5546" s="1" t="s">
        <v>3479</v>
      </c>
      <c r="F5546" s="1" t="s">
        <v>3467</v>
      </c>
      <c r="G5546" s="1">
        <v>1439.61</v>
      </c>
      <c r="H5546" s="1">
        <v>2</v>
      </c>
      <c r="I5546" s="1">
        <f>Sales[[#This Row],[Selling Price]]*H5546</f>
        <v>2879.22</v>
      </c>
      <c r="J5546" s="1">
        <f>VLOOKUP(Sales[[#This Row],[Product ID]],Products[],4,0)</f>
        <v>95.27</v>
      </c>
      <c r="K5546" s="1">
        <f>Sales[[#This Row],[Total Sales]]-Sales[[#This Row],[Cost price]]</f>
        <v>2783.95</v>
      </c>
      <c r="L5546" s="1" t="str">
        <f>TEXT(Sales[[#This Row],[Date and Time]],"dddd")</f>
        <v>Friday</v>
      </c>
      <c r="M5546" s="1" t="str">
        <f>TEXT(Sales[[#This Row],[Date and Time]],"mm")</f>
        <v>02</v>
      </c>
      <c r="N5546" s="10" t="str">
        <f>TEXT(Sales[[#This Row],[Date and Time]],"mmmm")</f>
        <v>February</v>
      </c>
    </row>
    <row r="5547" spans="1:14" x14ac:dyDescent="0.3">
      <c r="A5547" s="1" t="s">
        <v>9015</v>
      </c>
      <c r="B5547" s="2">
        <v>45595.823807870373</v>
      </c>
      <c r="C5547" s="1" t="s">
        <v>3292</v>
      </c>
      <c r="D5547" s="1" t="s">
        <v>7</v>
      </c>
      <c r="E5547" s="1" t="s">
        <v>3464</v>
      </c>
      <c r="F5547" s="1" t="s">
        <v>3476</v>
      </c>
      <c r="G5547" s="1">
        <v>1427.06</v>
      </c>
      <c r="H5547" s="1">
        <v>6</v>
      </c>
      <c r="I5547" s="1">
        <f>Sales[[#This Row],[Selling Price]]*H5547</f>
        <v>8562.36</v>
      </c>
      <c r="J5547" s="1">
        <f>VLOOKUP(Sales[[#This Row],[Product ID]],Products[],4,0)</f>
        <v>321.19</v>
      </c>
      <c r="K5547" s="1">
        <f>Sales[[#This Row],[Total Sales]]-Sales[[#This Row],[Cost price]]</f>
        <v>8241.17</v>
      </c>
      <c r="L5547" s="1" t="str">
        <f>TEXT(Sales[[#This Row],[Date and Time]],"dddd")</f>
        <v>Wednesday</v>
      </c>
      <c r="M5547" s="1" t="str">
        <f>TEXT(Sales[[#This Row],[Date and Time]],"mm")</f>
        <v>10</v>
      </c>
      <c r="N5547" s="10" t="str">
        <f>TEXT(Sales[[#This Row],[Date and Time]],"mmmm")</f>
        <v>October</v>
      </c>
    </row>
    <row r="5548" spans="1:14" x14ac:dyDescent="0.3">
      <c r="A5548" s="1" t="s">
        <v>9016</v>
      </c>
      <c r="B5548" s="2">
        <v>45609.022997685184</v>
      </c>
      <c r="C5548" s="1" t="s">
        <v>3409</v>
      </c>
      <c r="D5548" s="1" t="s">
        <v>2086</v>
      </c>
      <c r="E5548" s="1" t="s">
        <v>3461</v>
      </c>
      <c r="F5548" s="1" t="s">
        <v>3469</v>
      </c>
      <c r="G5548" s="1">
        <v>1941.77</v>
      </c>
      <c r="H5548" s="1">
        <v>6</v>
      </c>
      <c r="I5548" s="1">
        <f>Sales[[#This Row],[Selling Price]]*H5548</f>
        <v>11650.619999999999</v>
      </c>
      <c r="J5548" s="1">
        <f>VLOOKUP(Sales[[#This Row],[Product ID]],Products[],4,0)</f>
        <v>660.16</v>
      </c>
      <c r="K5548" s="1">
        <f>Sales[[#This Row],[Total Sales]]-Sales[[#This Row],[Cost price]]</f>
        <v>10990.46</v>
      </c>
      <c r="L5548" s="1" t="str">
        <f>TEXT(Sales[[#This Row],[Date and Time]],"dddd")</f>
        <v>Wednesday</v>
      </c>
      <c r="M5548" s="1" t="str">
        <f>TEXT(Sales[[#This Row],[Date and Time]],"mm")</f>
        <v>11</v>
      </c>
      <c r="N5548" s="10" t="str">
        <f>TEXT(Sales[[#This Row],[Date and Time]],"mmmm")</f>
        <v>November</v>
      </c>
    </row>
    <row r="5549" spans="1:14" x14ac:dyDescent="0.3">
      <c r="A5549" s="1" t="s">
        <v>9017</v>
      </c>
      <c r="B5549" s="2">
        <v>45319.202604166669</v>
      </c>
      <c r="C5549" s="1" t="s">
        <v>3371</v>
      </c>
      <c r="D5549" s="1" t="s">
        <v>980</v>
      </c>
      <c r="E5549" s="1" t="s">
        <v>3479</v>
      </c>
      <c r="F5549" s="1" t="s">
        <v>3467</v>
      </c>
      <c r="G5549" s="1">
        <v>1878.22</v>
      </c>
      <c r="H5549" s="1">
        <v>10</v>
      </c>
      <c r="I5549" s="1">
        <f>Sales[[#This Row],[Selling Price]]*H5549</f>
        <v>18782.2</v>
      </c>
      <c r="J5549" s="1">
        <f>VLOOKUP(Sales[[#This Row],[Product ID]],Products[],4,0)</f>
        <v>370.52</v>
      </c>
      <c r="K5549" s="1">
        <f>Sales[[#This Row],[Total Sales]]-Sales[[#This Row],[Cost price]]</f>
        <v>18411.68</v>
      </c>
      <c r="L5549" s="1" t="str">
        <f>TEXT(Sales[[#This Row],[Date and Time]],"dddd")</f>
        <v>Sunday</v>
      </c>
      <c r="M5549" s="1" t="str">
        <f>TEXT(Sales[[#This Row],[Date and Time]],"mm")</f>
        <v>01</v>
      </c>
      <c r="N5549" s="10" t="str">
        <f>TEXT(Sales[[#This Row],[Date and Time]],"mmmm")</f>
        <v>January</v>
      </c>
    </row>
    <row r="5550" spans="1:14" x14ac:dyDescent="0.3">
      <c r="A5550" s="1" t="s">
        <v>9018</v>
      </c>
      <c r="B5550" s="2">
        <v>45308.05877314815</v>
      </c>
      <c r="C5550" s="1" t="s">
        <v>3324</v>
      </c>
      <c r="D5550" s="1" t="s">
        <v>527</v>
      </c>
      <c r="E5550" s="1" t="s">
        <v>3464</v>
      </c>
      <c r="F5550" s="1" t="s">
        <v>3476</v>
      </c>
      <c r="G5550" s="1">
        <v>880.47</v>
      </c>
      <c r="H5550" s="1">
        <v>9</v>
      </c>
      <c r="I5550" s="1">
        <f>Sales[[#This Row],[Selling Price]]*H5550</f>
        <v>7924.2300000000005</v>
      </c>
      <c r="J5550" s="1">
        <f>VLOOKUP(Sales[[#This Row],[Product ID]],Products[],4,0)</f>
        <v>427.85</v>
      </c>
      <c r="K5550" s="1">
        <f>Sales[[#This Row],[Total Sales]]-Sales[[#This Row],[Cost price]]</f>
        <v>7496.38</v>
      </c>
      <c r="L5550" s="1" t="str">
        <f>TEXT(Sales[[#This Row],[Date and Time]],"dddd")</f>
        <v>Wednesday</v>
      </c>
      <c r="M5550" s="1" t="str">
        <f>TEXT(Sales[[#This Row],[Date and Time]],"mm")</f>
        <v>01</v>
      </c>
      <c r="N5550" s="10" t="str">
        <f>TEXT(Sales[[#This Row],[Date and Time]],"mmmm")</f>
        <v>January</v>
      </c>
    </row>
    <row r="5551" spans="1:14" x14ac:dyDescent="0.3">
      <c r="A5551" s="1" t="s">
        <v>9019</v>
      </c>
      <c r="B5551" s="2">
        <v>45446.862291666665</v>
      </c>
      <c r="C5551" s="1" t="s">
        <v>3231</v>
      </c>
      <c r="D5551" s="1" t="s">
        <v>2617</v>
      </c>
      <c r="E5551" s="1" t="s">
        <v>3466</v>
      </c>
      <c r="F5551" s="1" t="s">
        <v>3472</v>
      </c>
      <c r="G5551" s="1">
        <v>1778.35</v>
      </c>
      <c r="H5551" s="1">
        <v>9</v>
      </c>
      <c r="I5551" s="1">
        <f>Sales[[#This Row],[Selling Price]]*H5551</f>
        <v>16005.15</v>
      </c>
      <c r="J5551" s="1">
        <f>VLOOKUP(Sales[[#This Row],[Product ID]],Products[],4,0)</f>
        <v>157.37</v>
      </c>
      <c r="K5551" s="1">
        <f>Sales[[#This Row],[Total Sales]]-Sales[[#This Row],[Cost price]]</f>
        <v>15847.779999999999</v>
      </c>
      <c r="L5551" s="1" t="str">
        <f>TEXT(Sales[[#This Row],[Date and Time]],"dddd")</f>
        <v>Monday</v>
      </c>
      <c r="M5551" s="1" t="str">
        <f>TEXT(Sales[[#This Row],[Date and Time]],"mm")</f>
        <v>06</v>
      </c>
      <c r="N5551" s="10" t="str">
        <f>TEXT(Sales[[#This Row],[Date and Time]],"mmmm")</f>
        <v>June</v>
      </c>
    </row>
    <row r="5552" spans="1:14" x14ac:dyDescent="0.3">
      <c r="A5552" s="1" t="s">
        <v>9020</v>
      </c>
      <c r="B5552" s="2">
        <v>45502.093159722222</v>
      </c>
      <c r="C5552" s="1" t="s">
        <v>3321</v>
      </c>
      <c r="D5552" s="1" t="s">
        <v>207</v>
      </c>
      <c r="E5552" s="1" t="s">
        <v>3466</v>
      </c>
      <c r="F5552" s="1" t="s">
        <v>3462</v>
      </c>
      <c r="G5552" s="1">
        <v>1357.4</v>
      </c>
      <c r="H5552" s="1">
        <v>10</v>
      </c>
      <c r="I5552" s="1">
        <f>Sales[[#This Row],[Selling Price]]*H5552</f>
        <v>13574</v>
      </c>
      <c r="J5552" s="1">
        <f>VLOOKUP(Sales[[#This Row],[Product ID]],Products[],4,0)</f>
        <v>57.64</v>
      </c>
      <c r="K5552" s="1">
        <f>Sales[[#This Row],[Total Sales]]-Sales[[#This Row],[Cost price]]</f>
        <v>13516.36</v>
      </c>
      <c r="L5552" s="1" t="str">
        <f>TEXT(Sales[[#This Row],[Date and Time]],"dddd")</f>
        <v>Monday</v>
      </c>
      <c r="M5552" s="1" t="str">
        <f>TEXT(Sales[[#This Row],[Date and Time]],"mm")</f>
        <v>07</v>
      </c>
      <c r="N5552" s="10" t="str">
        <f>TEXT(Sales[[#This Row],[Date and Time]],"mmmm")</f>
        <v>July</v>
      </c>
    </row>
    <row r="5553" spans="1:14" x14ac:dyDescent="0.3">
      <c r="A5553" s="1" t="s">
        <v>9021</v>
      </c>
      <c r="B5553" s="2">
        <v>45427.535138888888</v>
      </c>
      <c r="C5553" s="1" t="s">
        <v>3333</v>
      </c>
      <c r="D5553" s="1" t="s">
        <v>28</v>
      </c>
      <c r="E5553" s="1" t="s">
        <v>3479</v>
      </c>
      <c r="F5553" s="1" t="s">
        <v>3469</v>
      </c>
      <c r="G5553" s="1">
        <v>794.37</v>
      </c>
      <c r="H5553" s="1">
        <v>6</v>
      </c>
      <c r="I5553" s="1">
        <f>Sales[[#This Row],[Selling Price]]*H5553</f>
        <v>4766.22</v>
      </c>
      <c r="J5553" s="1">
        <f>VLOOKUP(Sales[[#This Row],[Product ID]],Products[],4,0)</f>
        <v>783.02</v>
      </c>
      <c r="K5553" s="1">
        <f>Sales[[#This Row],[Total Sales]]-Sales[[#This Row],[Cost price]]</f>
        <v>3983.2000000000003</v>
      </c>
      <c r="L5553" s="1" t="str">
        <f>TEXT(Sales[[#This Row],[Date and Time]],"dddd")</f>
        <v>Wednesday</v>
      </c>
      <c r="M5553" s="1" t="str">
        <f>TEXT(Sales[[#This Row],[Date and Time]],"mm")</f>
        <v>05</v>
      </c>
      <c r="N5553" s="10" t="str">
        <f>TEXT(Sales[[#This Row],[Date and Time]],"mmmm")</f>
        <v>May</v>
      </c>
    </row>
    <row r="5554" spans="1:14" x14ac:dyDescent="0.3">
      <c r="A5554" s="1" t="s">
        <v>9022</v>
      </c>
      <c r="B5554" s="2">
        <v>45592.360648148147</v>
      </c>
      <c r="C5554" s="1" t="s">
        <v>3291</v>
      </c>
      <c r="D5554" s="1" t="s">
        <v>663</v>
      </c>
      <c r="E5554" s="1" t="s">
        <v>3461</v>
      </c>
      <c r="F5554" s="1" t="s">
        <v>3462</v>
      </c>
      <c r="G5554" s="1">
        <v>154.77000000000001</v>
      </c>
      <c r="H5554" s="1">
        <v>10</v>
      </c>
      <c r="I5554" s="1">
        <f>Sales[[#This Row],[Selling Price]]*H5554</f>
        <v>1547.7</v>
      </c>
      <c r="J5554" s="1">
        <f>VLOOKUP(Sales[[#This Row],[Product ID]],Products[],4,0)</f>
        <v>352.83</v>
      </c>
      <c r="K5554" s="1">
        <f>Sales[[#This Row],[Total Sales]]-Sales[[#This Row],[Cost price]]</f>
        <v>1194.8700000000001</v>
      </c>
      <c r="L5554" s="1" t="str">
        <f>TEXT(Sales[[#This Row],[Date and Time]],"dddd")</f>
        <v>Sunday</v>
      </c>
      <c r="M5554" s="1" t="str">
        <f>TEXT(Sales[[#This Row],[Date and Time]],"mm")</f>
        <v>10</v>
      </c>
      <c r="N5554" s="10" t="str">
        <f>TEXT(Sales[[#This Row],[Date and Time]],"mmmm")</f>
        <v>October</v>
      </c>
    </row>
    <row r="5555" spans="1:14" x14ac:dyDescent="0.3">
      <c r="A5555" s="1" t="s">
        <v>9023</v>
      </c>
      <c r="B5555" s="2">
        <v>45410.849166666667</v>
      </c>
      <c r="C5555" s="1" t="s">
        <v>3370</v>
      </c>
      <c r="D5555" s="1" t="s">
        <v>2831</v>
      </c>
      <c r="E5555" s="1" t="s">
        <v>3466</v>
      </c>
      <c r="F5555" s="1" t="s">
        <v>3476</v>
      </c>
      <c r="G5555" s="1">
        <v>1018.75</v>
      </c>
      <c r="H5555" s="1">
        <v>5</v>
      </c>
      <c r="I5555" s="1">
        <f>Sales[[#This Row],[Selling Price]]*H5555</f>
        <v>5093.75</v>
      </c>
      <c r="J5555" s="1">
        <f>VLOOKUP(Sales[[#This Row],[Product ID]],Products[],4,0)</f>
        <v>621.46</v>
      </c>
      <c r="K5555" s="1">
        <f>Sales[[#This Row],[Total Sales]]-Sales[[#This Row],[Cost price]]</f>
        <v>4472.29</v>
      </c>
      <c r="L5555" s="1" t="str">
        <f>TEXT(Sales[[#This Row],[Date and Time]],"dddd")</f>
        <v>Sunday</v>
      </c>
      <c r="M5555" s="1" t="str">
        <f>TEXT(Sales[[#This Row],[Date and Time]],"mm")</f>
        <v>04</v>
      </c>
      <c r="N5555" s="10" t="str">
        <f>TEXT(Sales[[#This Row],[Date and Time]],"mmmm")</f>
        <v>April</v>
      </c>
    </row>
    <row r="5556" spans="1:14" x14ac:dyDescent="0.3">
      <c r="A5556" s="1" t="s">
        <v>9024</v>
      </c>
      <c r="B5556" s="2">
        <v>45370.318101851852</v>
      </c>
      <c r="C5556" s="1" t="s">
        <v>3390</v>
      </c>
      <c r="D5556" s="1" t="s">
        <v>1417</v>
      </c>
      <c r="E5556" s="1" t="s">
        <v>3464</v>
      </c>
      <c r="F5556" s="1" t="s">
        <v>3476</v>
      </c>
      <c r="G5556" s="1">
        <v>1799</v>
      </c>
      <c r="H5556" s="1">
        <v>1</v>
      </c>
      <c r="I5556" s="1">
        <f>Sales[[#This Row],[Selling Price]]*H5556</f>
        <v>1799</v>
      </c>
      <c r="J5556" s="1">
        <f>VLOOKUP(Sales[[#This Row],[Product ID]],Products[],4,0)</f>
        <v>612.41999999999996</v>
      </c>
      <c r="K5556" s="1">
        <f>Sales[[#This Row],[Total Sales]]-Sales[[#This Row],[Cost price]]</f>
        <v>1186.58</v>
      </c>
      <c r="L5556" s="1" t="str">
        <f>TEXT(Sales[[#This Row],[Date and Time]],"dddd")</f>
        <v>Tuesday</v>
      </c>
      <c r="M5556" s="1" t="str">
        <f>TEXT(Sales[[#This Row],[Date and Time]],"mm")</f>
        <v>03</v>
      </c>
      <c r="N5556" s="10" t="str">
        <f>TEXT(Sales[[#This Row],[Date and Time]],"mmmm")</f>
        <v>March</v>
      </c>
    </row>
    <row r="5557" spans="1:14" x14ac:dyDescent="0.3">
      <c r="A5557" s="1" t="s">
        <v>9025</v>
      </c>
      <c r="B5557" s="2">
        <v>45584.194224537037</v>
      </c>
      <c r="C5557" s="1" t="s">
        <v>3332</v>
      </c>
      <c r="D5557" s="1" t="s">
        <v>2617</v>
      </c>
      <c r="E5557" s="1" t="s">
        <v>3471</v>
      </c>
      <c r="F5557" s="1" t="s">
        <v>3472</v>
      </c>
      <c r="G5557" s="1">
        <v>908.64</v>
      </c>
      <c r="H5557" s="1">
        <v>6</v>
      </c>
      <c r="I5557" s="1">
        <f>Sales[[#This Row],[Selling Price]]*H5557</f>
        <v>5451.84</v>
      </c>
      <c r="J5557" s="1">
        <f>VLOOKUP(Sales[[#This Row],[Product ID]],Products[],4,0)</f>
        <v>348.54</v>
      </c>
      <c r="K5557" s="1">
        <f>Sales[[#This Row],[Total Sales]]-Sales[[#This Row],[Cost price]]</f>
        <v>5103.3</v>
      </c>
      <c r="L5557" s="1" t="str">
        <f>TEXT(Sales[[#This Row],[Date and Time]],"dddd")</f>
        <v>Saturday</v>
      </c>
      <c r="M5557" s="1" t="str">
        <f>TEXT(Sales[[#This Row],[Date and Time]],"mm")</f>
        <v>10</v>
      </c>
      <c r="N5557" s="10" t="str">
        <f>TEXT(Sales[[#This Row],[Date and Time]],"mmmm")</f>
        <v>October</v>
      </c>
    </row>
    <row r="5558" spans="1:14" x14ac:dyDescent="0.3">
      <c r="A5558" s="1" t="s">
        <v>9026</v>
      </c>
      <c r="B5558" s="2">
        <v>45361.844907407409</v>
      </c>
      <c r="C5558" s="1" t="s">
        <v>3402</v>
      </c>
      <c r="D5558" s="1" t="s">
        <v>2098</v>
      </c>
      <c r="E5558" s="1" t="s">
        <v>3479</v>
      </c>
      <c r="F5558" s="1" t="s">
        <v>3467</v>
      </c>
      <c r="G5558" s="1">
        <v>260.5</v>
      </c>
      <c r="H5558" s="1">
        <v>4</v>
      </c>
      <c r="I5558" s="1">
        <f>Sales[[#This Row],[Selling Price]]*H5558</f>
        <v>1042</v>
      </c>
      <c r="J5558" s="1">
        <f>VLOOKUP(Sales[[#This Row],[Product ID]],Products[],4,0)</f>
        <v>581.64</v>
      </c>
      <c r="K5558" s="1">
        <f>Sales[[#This Row],[Total Sales]]-Sales[[#This Row],[Cost price]]</f>
        <v>460.36</v>
      </c>
      <c r="L5558" s="1" t="str">
        <f>TEXT(Sales[[#This Row],[Date and Time]],"dddd")</f>
        <v>Sunday</v>
      </c>
      <c r="M5558" s="1" t="str">
        <f>TEXT(Sales[[#This Row],[Date and Time]],"mm")</f>
        <v>03</v>
      </c>
      <c r="N5558" s="10" t="str">
        <f>TEXT(Sales[[#This Row],[Date and Time]],"mmmm")</f>
        <v>March</v>
      </c>
    </row>
    <row r="5559" spans="1:14" x14ac:dyDescent="0.3">
      <c r="A5559" s="1" t="s">
        <v>9027</v>
      </c>
      <c r="B5559" s="2">
        <v>45434.871516203704</v>
      </c>
      <c r="C5559" s="1" t="s">
        <v>3344</v>
      </c>
      <c r="D5559" s="1" t="s">
        <v>1295</v>
      </c>
      <c r="E5559" s="1" t="s">
        <v>3479</v>
      </c>
      <c r="F5559" s="1" t="s">
        <v>3476</v>
      </c>
      <c r="G5559" s="1">
        <v>1509.93</v>
      </c>
      <c r="H5559" s="1">
        <v>8</v>
      </c>
      <c r="I5559" s="1">
        <f>Sales[[#This Row],[Selling Price]]*H5559</f>
        <v>12079.44</v>
      </c>
      <c r="J5559" s="1">
        <f>VLOOKUP(Sales[[#This Row],[Product ID]],Products[],4,0)</f>
        <v>814.84</v>
      </c>
      <c r="K5559" s="1">
        <f>Sales[[#This Row],[Total Sales]]-Sales[[#This Row],[Cost price]]</f>
        <v>11264.6</v>
      </c>
      <c r="L5559" s="1" t="str">
        <f>TEXT(Sales[[#This Row],[Date and Time]],"dddd")</f>
        <v>Wednesday</v>
      </c>
      <c r="M5559" s="1" t="str">
        <f>TEXT(Sales[[#This Row],[Date and Time]],"mm")</f>
        <v>05</v>
      </c>
      <c r="N5559" s="10" t="str">
        <f>TEXT(Sales[[#This Row],[Date and Time]],"mmmm")</f>
        <v>May</v>
      </c>
    </row>
    <row r="5560" spans="1:14" x14ac:dyDescent="0.3">
      <c r="A5560" s="1" t="s">
        <v>9028</v>
      </c>
      <c r="B5560" s="2">
        <v>45570.061388888891</v>
      </c>
      <c r="C5560" s="1" t="s">
        <v>3255</v>
      </c>
      <c r="D5560" s="1" t="s">
        <v>2455</v>
      </c>
      <c r="E5560" s="1" t="s">
        <v>3466</v>
      </c>
      <c r="F5560" s="1" t="s">
        <v>3467</v>
      </c>
      <c r="G5560" s="1">
        <v>1008.92</v>
      </c>
      <c r="H5560" s="1">
        <v>5</v>
      </c>
      <c r="I5560" s="1">
        <f>Sales[[#This Row],[Selling Price]]*H5560</f>
        <v>5044.5999999999995</v>
      </c>
      <c r="J5560" s="1">
        <f>VLOOKUP(Sales[[#This Row],[Product ID]],Products[],4,0)</f>
        <v>973.48</v>
      </c>
      <c r="K5560" s="1">
        <f>Sales[[#This Row],[Total Sales]]-Sales[[#This Row],[Cost price]]</f>
        <v>4071.1199999999994</v>
      </c>
      <c r="L5560" s="1" t="str">
        <f>TEXT(Sales[[#This Row],[Date and Time]],"dddd")</f>
        <v>Saturday</v>
      </c>
      <c r="M5560" s="1" t="str">
        <f>TEXT(Sales[[#This Row],[Date and Time]],"mm")</f>
        <v>10</v>
      </c>
      <c r="N5560" s="10" t="str">
        <f>TEXT(Sales[[#This Row],[Date and Time]],"mmmm")</f>
        <v>October</v>
      </c>
    </row>
    <row r="5561" spans="1:14" x14ac:dyDescent="0.3">
      <c r="A5561" s="1" t="s">
        <v>9029</v>
      </c>
      <c r="B5561" s="2">
        <v>45321.750983796293</v>
      </c>
      <c r="C5561" s="1" t="s">
        <v>3237</v>
      </c>
      <c r="D5561" s="1" t="s">
        <v>851</v>
      </c>
      <c r="E5561" s="1" t="s">
        <v>3466</v>
      </c>
      <c r="F5561" s="1" t="s">
        <v>3467</v>
      </c>
      <c r="G5561" s="1">
        <v>978.71</v>
      </c>
      <c r="H5561" s="1">
        <v>9</v>
      </c>
      <c r="I5561" s="1">
        <f>Sales[[#This Row],[Selling Price]]*H5561</f>
        <v>8808.39</v>
      </c>
      <c r="J5561" s="1">
        <f>VLOOKUP(Sales[[#This Row],[Product ID]],Products[],4,0)</f>
        <v>481</v>
      </c>
      <c r="K5561" s="1">
        <f>Sales[[#This Row],[Total Sales]]-Sales[[#This Row],[Cost price]]</f>
        <v>8327.39</v>
      </c>
      <c r="L5561" s="1" t="str">
        <f>TEXT(Sales[[#This Row],[Date and Time]],"dddd")</f>
        <v>Tuesday</v>
      </c>
      <c r="M5561" s="1" t="str">
        <f>TEXT(Sales[[#This Row],[Date and Time]],"mm")</f>
        <v>01</v>
      </c>
      <c r="N5561" s="10" t="str">
        <f>TEXT(Sales[[#This Row],[Date and Time]],"mmmm")</f>
        <v>January</v>
      </c>
    </row>
    <row r="5562" spans="1:14" x14ac:dyDescent="0.3">
      <c r="A5562" s="1" t="s">
        <v>9030</v>
      </c>
      <c r="B5562" s="2">
        <v>45366.820347222223</v>
      </c>
      <c r="C5562" s="1" t="s">
        <v>3342</v>
      </c>
      <c r="D5562" s="1" t="s">
        <v>1128</v>
      </c>
      <c r="E5562" s="1" t="s">
        <v>3464</v>
      </c>
      <c r="F5562" s="1" t="s">
        <v>3472</v>
      </c>
      <c r="G5562" s="1">
        <v>1041.6199999999999</v>
      </c>
      <c r="H5562" s="1">
        <v>8</v>
      </c>
      <c r="I5562" s="1">
        <f>Sales[[#This Row],[Selling Price]]*H5562</f>
        <v>8332.9599999999991</v>
      </c>
      <c r="J5562" s="1">
        <f>VLOOKUP(Sales[[#This Row],[Product ID]],Products[],4,0)</f>
        <v>961.3</v>
      </c>
      <c r="K5562" s="1">
        <f>Sales[[#This Row],[Total Sales]]-Sales[[#This Row],[Cost price]]</f>
        <v>7371.6599999999989</v>
      </c>
      <c r="L5562" s="1" t="str">
        <f>TEXT(Sales[[#This Row],[Date and Time]],"dddd")</f>
        <v>Friday</v>
      </c>
      <c r="M5562" s="1" t="str">
        <f>TEXT(Sales[[#This Row],[Date and Time]],"mm")</f>
        <v>03</v>
      </c>
      <c r="N5562" s="10" t="str">
        <f>TEXT(Sales[[#This Row],[Date and Time]],"mmmm")</f>
        <v>March</v>
      </c>
    </row>
    <row r="5563" spans="1:14" x14ac:dyDescent="0.3">
      <c r="A5563" s="1" t="s">
        <v>9031</v>
      </c>
      <c r="B5563" s="2">
        <v>45567.952835648146</v>
      </c>
      <c r="C5563" s="1" t="s">
        <v>3319</v>
      </c>
      <c r="D5563" s="1" t="s">
        <v>1731</v>
      </c>
      <c r="E5563" s="1" t="s">
        <v>3461</v>
      </c>
      <c r="F5563" s="1" t="s">
        <v>3462</v>
      </c>
      <c r="G5563" s="1">
        <v>474.43</v>
      </c>
      <c r="H5563" s="1">
        <v>8</v>
      </c>
      <c r="I5563" s="1">
        <f>Sales[[#This Row],[Selling Price]]*H5563</f>
        <v>3795.44</v>
      </c>
      <c r="J5563" s="1">
        <f>VLOOKUP(Sales[[#This Row],[Product ID]],Products[],4,0)</f>
        <v>704.91</v>
      </c>
      <c r="K5563" s="1">
        <f>Sales[[#This Row],[Total Sales]]-Sales[[#This Row],[Cost price]]</f>
        <v>3090.53</v>
      </c>
      <c r="L5563" s="1" t="str">
        <f>TEXT(Sales[[#This Row],[Date and Time]],"dddd")</f>
        <v>Wednesday</v>
      </c>
      <c r="M5563" s="1" t="str">
        <f>TEXT(Sales[[#This Row],[Date and Time]],"mm")</f>
        <v>10</v>
      </c>
      <c r="N5563" s="10" t="str">
        <f>TEXT(Sales[[#This Row],[Date and Time]],"mmmm")</f>
        <v>October</v>
      </c>
    </row>
    <row r="5564" spans="1:14" x14ac:dyDescent="0.3">
      <c r="A5564" s="1" t="s">
        <v>9032</v>
      </c>
      <c r="B5564" s="2">
        <v>45431.674479166664</v>
      </c>
      <c r="C5564" s="1" t="s">
        <v>3326</v>
      </c>
      <c r="D5564" s="1" t="s">
        <v>846</v>
      </c>
      <c r="E5564" s="1" t="s">
        <v>3464</v>
      </c>
      <c r="F5564" s="1" t="s">
        <v>3476</v>
      </c>
      <c r="G5564" s="1">
        <v>70.78</v>
      </c>
      <c r="H5564" s="1">
        <v>9</v>
      </c>
      <c r="I5564" s="1">
        <f>Sales[[#This Row],[Selling Price]]*H5564</f>
        <v>637.02</v>
      </c>
      <c r="J5564" s="1">
        <f>VLOOKUP(Sales[[#This Row],[Product ID]],Products[],4,0)</f>
        <v>703.67</v>
      </c>
      <c r="K5564" s="1">
        <f>Sales[[#This Row],[Total Sales]]-Sales[[#This Row],[Cost price]]</f>
        <v>-66.649999999999977</v>
      </c>
      <c r="L5564" s="1" t="str">
        <f>TEXT(Sales[[#This Row],[Date and Time]],"dddd")</f>
        <v>Sunday</v>
      </c>
      <c r="M5564" s="1" t="str">
        <f>TEXT(Sales[[#This Row],[Date and Time]],"mm")</f>
        <v>05</v>
      </c>
      <c r="N5564" s="10" t="str">
        <f>TEXT(Sales[[#This Row],[Date and Time]],"mmmm")</f>
        <v>May</v>
      </c>
    </row>
    <row r="5565" spans="1:14" x14ac:dyDescent="0.3">
      <c r="A5565" s="1" t="s">
        <v>9033</v>
      </c>
      <c r="B5565" s="2">
        <v>45292.68178240741</v>
      </c>
      <c r="C5565" s="1" t="s">
        <v>3214</v>
      </c>
      <c r="D5565" s="1" t="s">
        <v>2433</v>
      </c>
      <c r="E5565" s="1" t="s">
        <v>3466</v>
      </c>
      <c r="F5565" s="1" t="s">
        <v>3472</v>
      </c>
      <c r="G5565" s="1">
        <v>1435.91</v>
      </c>
      <c r="H5565" s="1">
        <v>7</v>
      </c>
      <c r="I5565" s="1">
        <f>Sales[[#This Row],[Selling Price]]*H5565</f>
        <v>10051.370000000001</v>
      </c>
      <c r="J5565" s="1">
        <f>VLOOKUP(Sales[[#This Row],[Product ID]],Products[],4,0)</f>
        <v>435.29</v>
      </c>
      <c r="K5565" s="1">
        <f>Sales[[#This Row],[Total Sales]]-Sales[[#This Row],[Cost price]]</f>
        <v>9616.08</v>
      </c>
      <c r="L5565" s="1" t="str">
        <f>TEXT(Sales[[#This Row],[Date and Time]],"dddd")</f>
        <v>Monday</v>
      </c>
      <c r="M5565" s="1" t="str">
        <f>TEXT(Sales[[#This Row],[Date and Time]],"mm")</f>
        <v>01</v>
      </c>
      <c r="N5565" s="10" t="str">
        <f>TEXT(Sales[[#This Row],[Date and Time]],"mmmm")</f>
        <v>January</v>
      </c>
    </row>
    <row r="5566" spans="1:14" x14ac:dyDescent="0.3">
      <c r="A5566" s="1" t="s">
        <v>9034</v>
      </c>
      <c r="B5566" s="2">
        <v>45364.122094907405</v>
      </c>
      <c r="C5566" s="1" t="s">
        <v>3433</v>
      </c>
      <c r="D5566" s="1" t="s">
        <v>1191</v>
      </c>
      <c r="E5566" s="1" t="s">
        <v>3466</v>
      </c>
      <c r="F5566" s="1" t="s">
        <v>3467</v>
      </c>
      <c r="G5566" s="1">
        <v>1296.47</v>
      </c>
      <c r="H5566" s="1">
        <v>1</v>
      </c>
      <c r="I5566" s="1">
        <f>Sales[[#This Row],[Selling Price]]*H5566</f>
        <v>1296.47</v>
      </c>
      <c r="J5566" s="1">
        <f>VLOOKUP(Sales[[#This Row],[Product ID]],Products[],4,0)</f>
        <v>452.2</v>
      </c>
      <c r="K5566" s="1">
        <f>Sales[[#This Row],[Total Sales]]-Sales[[#This Row],[Cost price]]</f>
        <v>844.27</v>
      </c>
      <c r="L5566" s="1" t="str">
        <f>TEXT(Sales[[#This Row],[Date and Time]],"dddd")</f>
        <v>Wednesday</v>
      </c>
      <c r="M5566" s="1" t="str">
        <f>TEXT(Sales[[#This Row],[Date and Time]],"mm")</f>
        <v>03</v>
      </c>
      <c r="N5566" s="10" t="str">
        <f>TEXT(Sales[[#This Row],[Date and Time]],"mmmm")</f>
        <v>March</v>
      </c>
    </row>
    <row r="5567" spans="1:14" x14ac:dyDescent="0.3">
      <c r="A5567" s="1" t="s">
        <v>9035</v>
      </c>
      <c r="B5567" s="2">
        <v>45382.62568287037</v>
      </c>
      <c r="C5567" s="1" t="s">
        <v>3324</v>
      </c>
      <c r="D5567" s="1" t="s">
        <v>464</v>
      </c>
      <c r="E5567" s="1" t="s">
        <v>3466</v>
      </c>
      <c r="F5567" s="1" t="s">
        <v>3469</v>
      </c>
      <c r="G5567" s="1">
        <v>910.07</v>
      </c>
      <c r="H5567" s="1">
        <v>3</v>
      </c>
      <c r="I5567" s="1">
        <f>Sales[[#This Row],[Selling Price]]*H5567</f>
        <v>2730.21</v>
      </c>
      <c r="J5567" s="1">
        <f>VLOOKUP(Sales[[#This Row],[Product ID]],Products[],4,0)</f>
        <v>427.85</v>
      </c>
      <c r="K5567" s="1">
        <f>Sales[[#This Row],[Total Sales]]-Sales[[#This Row],[Cost price]]</f>
        <v>2302.36</v>
      </c>
      <c r="L5567" s="1" t="str">
        <f>TEXT(Sales[[#This Row],[Date and Time]],"dddd")</f>
        <v>Sunday</v>
      </c>
      <c r="M5567" s="1" t="str">
        <f>TEXT(Sales[[#This Row],[Date and Time]],"mm")</f>
        <v>03</v>
      </c>
      <c r="N5567" s="10" t="str">
        <f>TEXT(Sales[[#This Row],[Date and Time]],"mmmm")</f>
        <v>March</v>
      </c>
    </row>
    <row r="5568" spans="1:14" x14ac:dyDescent="0.3">
      <c r="A5568" s="1" t="s">
        <v>9036</v>
      </c>
      <c r="B5568" s="2">
        <v>45330.257048611114</v>
      </c>
      <c r="C5568" s="1" t="s">
        <v>3335</v>
      </c>
      <c r="D5568" s="1" t="s">
        <v>1619</v>
      </c>
      <c r="E5568" s="1" t="s">
        <v>3471</v>
      </c>
      <c r="F5568" s="1" t="s">
        <v>3476</v>
      </c>
      <c r="G5568" s="1">
        <v>1386.76</v>
      </c>
      <c r="H5568" s="1">
        <v>7</v>
      </c>
      <c r="I5568" s="1">
        <f>Sales[[#This Row],[Selling Price]]*H5568</f>
        <v>9707.32</v>
      </c>
      <c r="J5568" s="1">
        <f>VLOOKUP(Sales[[#This Row],[Product ID]],Products[],4,0)</f>
        <v>303.60000000000002</v>
      </c>
      <c r="K5568" s="1">
        <f>Sales[[#This Row],[Total Sales]]-Sales[[#This Row],[Cost price]]</f>
        <v>9403.7199999999993</v>
      </c>
      <c r="L5568" s="1" t="str">
        <f>TEXT(Sales[[#This Row],[Date and Time]],"dddd")</f>
        <v>Thursday</v>
      </c>
      <c r="M5568" s="1" t="str">
        <f>TEXT(Sales[[#This Row],[Date and Time]],"mm")</f>
        <v>02</v>
      </c>
      <c r="N5568" s="10" t="str">
        <f>TEXT(Sales[[#This Row],[Date and Time]],"mmmm")</f>
        <v>February</v>
      </c>
    </row>
    <row r="5569" spans="1:14" x14ac:dyDescent="0.3">
      <c r="A5569" s="1" t="s">
        <v>9037</v>
      </c>
      <c r="B5569" s="2">
        <v>45355.678495370368</v>
      </c>
      <c r="C5569" s="1" t="s">
        <v>3391</v>
      </c>
      <c r="D5569" s="1" t="s">
        <v>905</v>
      </c>
      <c r="E5569" s="1" t="s">
        <v>3479</v>
      </c>
      <c r="F5569" s="1" t="s">
        <v>3476</v>
      </c>
      <c r="G5569" s="1">
        <v>1169.28</v>
      </c>
      <c r="H5569" s="1">
        <v>2</v>
      </c>
      <c r="I5569" s="1">
        <f>Sales[[#This Row],[Selling Price]]*H5569</f>
        <v>2338.56</v>
      </c>
      <c r="J5569" s="1">
        <f>VLOOKUP(Sales[[#This Row],[Product ID]],Products[],4,0)</f>
        <v>374.92</v>
      </c>
      <c r="K5569" s="1">
        <f>Sales[[#This Row],[Total Sales]]-Sales[[#This Row],[Cost price]]</f>
        <v>1963.6399999999999</v>
      </c>
      <c r="L5569" s="1" t="str">
        <f>TEXT(Sales[[#This Row],[Date and Time]],"dddd")</f>
        <v>Monday</v>
      </c>
      <c r="M5569" s="1" t="str">
        <f>TEXT(Sales[[#This Row],[Date and Time]],"mm")</f>
        <v>03</v>
      </c>
      <c r="N5569" s="10" t="str">
        <f>TEXT(Sales[[#This Row],[Date and Time]],"mmmm")</f>
        <v>March</v>
      </c>
    </row>
    <row r="5570" spans="1:14" x14ac:dyDescent="0.3">
      <c r="A5570" s="1" t="s">
        <v>9038</v>
      </c>
      <c r="B5570" s="2">
        <v>45499.847592592596</v>
      </c>
      <c r="C5570" s="1" t="s">
        <v>3408</v>
      </c>
      <c r="D5570" s="1" t="s">
        <v>2877</v>
      </c>
      <c r="E5570" s="1" t="s">
        <v>3461</v>
      </c>
      <c r="F5570" s="1" t="s">
        <v>3472</v>
      </c>
      <c r="G5570" s="1">
        <v>1361.56</v>
      </c>
      <c r="H5570" s="1">
        <v>6</v>
      </c>
      <c r="I5570" s="1">
        <f>Sales[[#This Row],[Selling Price]]*H5570</f>
        <v>8169.36</v>
      </c>
      <c r="J5570" s="1">
        <f>VLOOKUP(Sales[[#This Row],[Product ID]],Products[],4,0)</f>
        <v>28.84</v>
      </c>
      <c r="K5570" s="1">
        <f>Sales[[#This Row],[Total Sales]]-Sales[[#This Row],[Cost price]]</f>
        <v>8140.5199999999995</v>
      </c>
      <c r="L5570" s="1" t="str">
        <f>TEXT(Sales[[#This Row],[Date and Time]],"dddd")</f>
        <v>Friday</v>
      </c>
      <c r="M5570" s="1" t="str">
        <f>TEXT(Sales[[#This Row],[Date and Time]],"mm")</f>
        <v>07</v>
      </c>
      <c r="N5570" s="10" t="str">
        <f>TEXT(Sales[[#This Row],[Date and Time]],"mmmm")</f>
        <v>July</v>
      </c>
    </row>
    <row r="5571" spans="1:14" x14ac:dyDescent="0.3">
      <c r="A5571" s="1" t="s">
        <v>9039</v>
      </c>
      <c r="B5571" s="2">
        <v>45434.755520833336</v>
      </c>
      <c r="C5571" s="1" t="s">
        <v>3359</v>
      </c>
      <c r="D5571" s="1" t="s">
        <v>698</v>
      </c>
      <c r="E5571" s="1" t="s">
        <v>3471</v>
      </c>
      <c r="F5571" s="1" t="s">
        <v>3476</v>
      </c>
      <c r="G5571" s="1">
        <v>1217.04</v>
      </c>
      <c r="H5571" s="1">
        <v>3</v>
      </c>
      <c r="I5571" s="1">
        <f>Sales[[#This Row],[Selling Price]]*H5571</f>
        <v>3651.12</v>
      </c>
      <c r="J5571" s="1">
        <f>VLOOKUP(Sales[[#This Row],[Product ID]],Products[],4,0)</f>
        <v>750.19</v>
      </c>
      <c r="K5571" s="1">
        <f>Sales[[#This Row],[Total Sales]]-Sales[[#This Row],[Cost price]]</f>
        <v>2900.93</v>
      </c>
      <c r="L5571" s="1" t="str">
        <f>TEXT(Sales[[#This Row],[Date and Time]],"dddd")</f>
        <v>Wednesday</v>
      </c>
      <c r="M5571" s="1" t="str">
        <f>TEXT(Sales[[#This Row],[Date and Time]],"mm")</f>
        <v>05</v>
      </c>
      <c r="N5571" s="10" t="str">
        <f>TEXT(Sales[[#This Row],[Date and Time]],"mmmm")</f>
        <v>May</v>
      </c>
    </row>
    <row r="5572" spans="1:14" x14ac:dyDescent="0.3">
      <c r="A5572" s="1" t="s">
        <v>9040</v>
      </c>
      <c r="B5572" s="2">
        <v>45348.408495370371</v>
      </c>
      <c r="C5572" s="1" t="s">
        <v>3338</v>
      </c>
      <c r="D5572" s="1" t="s">
        <v>765</v>
      </c>
      <c r="E5572" s="1" t="s">
        <v>3479</v>
      </c>
      <c r="F5572" s="1" t="s">
        <v>3472</v>
      </c>
      <c r="G5572" s="1">
        <v>192.09</v>
      </c>
      <c r="H5572" s="1">
        <v>4</v>
      </c>
      <c r="I5572" s="1">
        <f>Sales[[#This Row],[Selling Price]]*H5572</f>
        <v>768.36</v>
      </c>
      <c r="J5572" s="1">
        <f>VLOOKUP(Sales[[#This Row],[Product ID]],Products[],4,0)</f>
        <v>15.69</v>
      </c>
      <c r="K5572" s="1">
        <f>Sales[[#This Row],[Total Sales]]-Sales[[#This Row],[Cost price]]</f>
        <v>752.67</v>
      </c>
      <c r="L5572" s="1" t="str">
        <f>TEXT(Sales[[#This Row],[Date and Time]],"dddd")</f>
        <v>Monday</v>
      </c>
      <c r="M5572" s="1" t="str">
        <f>TEXT(Sales[[#This Row],[Date and Time]],"mm")</f>
        <v>02</v>
      </c>
      <c r="N5572" s="10" t="str">
        <f>TEXT(Sales[[#This Row],[Date and Time]],"mmmm")</f>
        <v>February</v>
      </c>
    </row>
    <row r="5573" spans="1:14" x14ac:dyDescent="0.3">
      <c r="A5573" s="1" t="s">
        <v>9041</v>
      </c>
      <c r="B5573" s="2">
        <v>45441.201643518521</v>
      </c>
      <c r="C5573" s="1" t="s">
        <v>3223</v>
      </c>
      <c r="D5573" s="1" t="s">
        <v>2993</v>
      </c>
      <c r="E5573" s="1" t="s">
        <v>3471</v>
      </c>
      <c r="F5573" s="1" t="s">
        <v>3467</v>
      </c>
      <c r="G5573" s="1">
        <v>1186.44</v>
      </c>
      <c r="H5573" s="1">
        <v>2</v>
      </c>
      <c r="I5573" s="1">
        <f>Sales[[#This Row],[Selling Price]]*H5573</f>
        <v>2372.88</v>
      </c>
      <c r="J5573" s="1">
        <f>VLOOKUP(Sales[[#This Row],[Product ID]],Products[],4,0)</f>
        <v>454.08</v>
      </c>
      <c r="K5573" s="1">
        <f>Sales[[#This Row],[Total Sales]]-Sales[[#This Row],[Cost price]]</f>
        <v>1918.8000000000002</v>
      </c>
      <c r="L5573" s="1" t="str">
        <f>TEXT(Sales[[#This Row],[Date and Time]],"dddd")</f>
        <v>Wednesday</v>
      </c>
      <c r="M5573" s="1" t="str">
        <f>TEXT(Sales[[#This Row],[Date and Time]],"mm")</f>
        <v>05</v>
      </c>
      <c r="N5573" s="10" t="str">
        <f>TEXT(Sales[[#This Row],[Date and Time]],"mmmm")</f>
        <v>May</v>
      </c>
    </row>
    <row r="5574" spans="1:14" x14ac:dyDescent="0.3">
      <c r="A5574" s="1" t="s">
        <v>9042</v>
      </c>
      <c r="B5574" s="2">
        <v>45446.515173611115</v>
      </c>
      <c r="C5574" s="1" t="s">
        <v>3338</v>
      </c>
      <c r="D5574" s="1" t="s">
        <v>2076</v>
      </c>
      <c r="E5574" s="1" t="s">
        <v>3471</v>
      </c>
      <c r="F5574" s="1" t="s">
        <v>3472</v>
      </c>
      <c r="G5574" s="1">
        <v>762.45</v>
      </c>
      <c r="H5574" s="1">
        <v>5</v>
      </c>
      <c r="I5574" s="1">
        <f>Sales[[#This Row],[Selling Price]]*H5574</f>
        <v>3812.25</v>
      </c>
      <c r="J5574" s="1">
        <f>VLOOKUP(Sales[[#This Row],[Product ID]],Products[],4,0)</f>
        <v>15.69</v>
      </c>
      <c r="K5574" s="1">
        <f>Sales[[#This Row],[Total Sales]]-Sales[[#This Row],[Cost price]]</f>
        <v>3796.56</v>
      </c>
      <c r="L5574" s="1" t="str">
        <f>TEXT(Sales[[#This Row],[Date and Time]],"dddd")</f>
        <v>Monday</v>
      </c>
      <c r="M5574" s="1" t="str">
        <f>TEXT(Sales[[#This Row],[Date and Time]],"mm")</f>
        <v>06</v>
      </c>
      <c r="N5574" s="10" t="str">
        <f>TEXT(Sales[[#This Row],[Date and Time]],"mmmm")</f>
        <v>June</v>
      </c>
    </row>
    <row r="5575" spans="1:14" x14ac:dyDescent="0.3">
      <c r="A5575" s="1" t="s">
        <v>9043</v>
      </c>
      <c r="B5575" s="2">
        <v>45608.394166666665</v>
      </c>
      <c r="C5575" s="1" t="s">
        <v>3426</v>
      </c>
      <c r="D5575" s="1" t="s">
        <v>3172</v>
      </c>
      <c r="E5575" s="1" t="s">
        <v>3479</v>
      </c>
      <c r="F5575" s="1" t="s">
        <v>3462</v>
      </c>
      <c r="G5575" s="1">
        <v>997.94</v>
      </c>
      <c r="H5575" s="1">
        <v>10</v>
      </c>
      <c r="I5575" s="1">
        <f>Sales[[#This Row],[Selling Price]]*H5575</f>
        <v>9979.4000000000015</v>
      </c>
      <c r="J5575" s="1">
        <f>VLOOKUP(Sales[[#This Row],[Product ID]],Products[],4,0)</f>
        <v>18.7</v>
      </c>
      <c r="K5575" s="1">
        <f>Sales[[#This Row],[Total Sales]]-Sales[[#This Row],[Cost price]]</f>
        <v>9960.7000000000007</v>
      </c>
      <c r="L5575" s="1" t="str">
        <f>TEXT(Sales[[#This Row],[Date and Time]],"dddd")</f>
        <v>Tuesday</v>
      </c>
      <c r="M5575" s="1" t="str">
        <f>TEXT(Sales[[#This Row],[Date and Time]],"mm")</f>
        <v>11</v>
      </c>
      <c r="N5575" s="10" t="str">
        <f>TEXT(Sales[[#This Row],[Date and Time]],"mmmm")</f>
        <v>November</v>
      </c>
    </row>
    <row r="5576" spans="1:14" x14ac:dyDescent="0.3">
      <c r="A5576" s="1" t="s">
        <v>9044</v>
      </c>
      <c r="B5576" s="2">
        <v>45443.709618055553</v>
      </c>
      <c r="C5576" s="1" t="s">
        <v>3283</v>
      </c>
      <c r="D5576" s="1" t="s">
        <v>2816</v>
      </c>
      <c r="E5576" s="1" t="s">
        <v>3466</v>
      </c>
      <c r="F5576" s="1" t="s">
        <v>3469</v>
      </c>
      <c r="G5576" s="1">
        <v>369.09</v>
      </c>
      <c r="H5576" s="1">
        <v>3</v>
      </c>
      <c r="I5576" s="1">
        <f>Sales[[#This Row],[Selling Price]]*H5576</f>
        <v>1107.27</v>
      </c>
      <c r="J5576" s="1">
        <f>VLOOKUP(Sales[[#This Row],[Product ID]],Products[],4,0)</f>
        <v>462.14</v>
      </c>
      <c r="K5576" s="1">
        <f>Sales[[#This Row],[Total Sales]]-Sales[[#This Row],[Cost price]]</f>
        <v>645.13</v>
      </c>
      <c r="L5576" s="1" t="str">
        <f>TEXT(Sales[[#This Row],[Date and Time]],"dddd")</f>
        <v>Friday</v>
      </c>
      <c r="M5576" s="1" t="str">
        <f>TEXT(Sales[[#This Row],[Date and Time]],"mm")</f>
        <v>05</v>
      </c>
      <c r="N5576" s="10" t="str">
        <f>TEXT(Sales[[#This Row],[Date and Time]],"mmmm")</f>
        <v>May</v>
      </c>
    </row>
    <row r="5577" spans="1:14" x14ac:dyDescent="0.3">
      <c r="A5577" s="1" t="s">
        <v>9045</v>
      </c>
      <c r="B5577" s="2">
        <v>45333.90053240741</v>
      </c>
      <c r="C5577" s="1" t="s">
        <v>3412</v>
      </c>
      <c r="D5577" s="1" t="s">
        <v>683</v>
      </c>
      <c r="E5577" s="1" t="s">
        <v>3466</v>
      </c>
      <c r="F5577" s="1" t="s">
        <v>3467</v>
      </c>
      <c r="G5577" s="1">
        <v>24.35</v>
      </c>
      <c r="H5577" s="1">
        <v>6</v>
      </c>
      <c r="I5577" s="1">
        <f>Sales[[#This Row],[Selling Price]]*H5577</f>
        <v>146.10000000000002</v>
      </c>
      <c r="J5577" s="1">
        <f>VLOOKUP(Sales[[#This Row],[Product ID]],Products[],4,0)</f>
        <v>220.45</v>
      </c>
      <c r="K5577" s="1">
        <f>Sales[[#This Row],[Total Sales]]-Sales[[#This Row],[Cost price]]</f>
        <v>-74.349999999999966</v>
      </c>
      <c r="L5577" s="1" t="str">
        <f>TEXT(Sales[[#This Row],[Date and Time]],"dddd")</f>
        <v>Sunday</v>
      </c>
      <c r="M5577" s="1" t="str">
        <f>TEXT(Sales[[#This Row],[Date and Time]],"mm")</f>
        <v>02</v>
      </c>
      <c r="N5577" s="10" t="str">
        <f>TEXT(Sales[[#This Row],[Date and Time]],"mmmm")</f>
        <v>February</v>
      </c>
    </row>
    <row r="5578" spans="1:14" x14ac:dyDescent="0.3">
      <c r="A5578" s="1" t="s">
        <v>9046</v>
      </c>
      <c r="B5578" s="2">
        <v>45353.051493055558</v>
      </c>
      <c r="C5578" s="1" t="s">
        <v>3316</v>
      </c>
      <c r="D5578" s="1" t="s">
        <v>618</v>
      </c>
      <c r="E5578" s="1" t="s">
        <v>3466</v>
      </c>
      <c r="F5578" s="1" t="s">
        <v>3462</v>
      </c>
      <c r="G5578" s="1">
        <v>614.29</v>
      </c>
      <c r="H5578" s="1">
        <v>6</v>
      </c>
      <c r="I5578" s="1">
        <f>Sales[[#This Row],[Selling Price]]*H5578</f>
        <v>3685.74</v>
      </c>
      <c r="J5578" s="1">
        <f>VLOOKUP(Sales[[#This Row],[Product ID]],Products[],4,0)</f>
        <v>974.22</v>
      </c>
      <c r="K5578" s="1">
        <f>Sales[[#This Row],[Total Sales]]-Sales[[#This Row],[Cost price]]</f>
        <v>2711.5199999999995</v>
      </c>
      <c r="L5578" s="1" t="str">
        <f>TEXT(Sales[[#This Row],[Date and Time]],"dddd")</f>
        <v>Saturday</v>
      </c>
      <c r="M5578" s="1" t="str">
        <f>TEXT(Sales[[#This Row],[Date and Time]],"mm")</f>
        <v>03</v>
      </c>
      <c r="N5578" s="10" t="str">
        <f>TEXT(Sales[[#This Row],[Date and Time]],"mmmm")</f>
        <v>March</v>
      </c>
    </row>
    <row r="5579" spans="1:14" x14ac:dyDescent="0.3">
      <c r="A5579" s="1" t="s">
        <v>9047</v>
      </c>
      <c r="B5579" s="2">
        <v>45336.891863425924</v>
      </c>
      <c r="C5579" s="1" t="s">
        <v>3284</v>
      </c>
      <c r="D5579" s="1" t="s">
        <v>2999</v>
      </c>
      <c r="E5579" s="1" t="s">
        <v>3479</v>
      </c>
      <c r="F5579" s="1" t="s">
        <v>3472</v>
      </c>
      <c r="G5579" s="1">
        <v>1843.42</v>
      </c>
      <c r="H5579" s="1">
        <v>6</v>
      </c>
      <c r="I5579" s="1">
        <f>Sales[[#This Row],[Selling Price]]*H5579</f>
        <v>11060.52</v>
      </c>
      <c r="J5579" s="1">
        <f>VLOOKUP(Sales[[#This Row],[Product ID]],Products[],4,0)</f>
        <v>644.58000000000004</v>
      </c>
      <c r="K5579" s="1">
        <f>Sales[[#This Row],[Total Sales]]-Sales[[#This Row],[Cost price]]</f>
        <v>10415.94</v>
      </c>
      <c r="L5579" s="1" t="str">
        <f>TEXT(Sales[[#This Row],[Date and Time]],"dddd")</f>
        <v>Wednesday</v>
      </c>
      <c r="M5579" s="1" t="str">
        <f>TEXT(Sales[[#This Row],[Date and Time]],"mm")</f>
        <v>02</v>
      </c>
      <c r="N5579" s="10" t="str">
        <f>TEXT(Sales[[#This Row],[Date and Time]],"mmmm")</f>
        <v>February</v>
      </c>
    </row>
    <row r="5580" spans="1:14" x14ac:dyDescent="0.3">
      <c r="A5580" s="1" t="s">
        <v>9048</v>
      </c>
      <c r="B5580" s="2">
        <v>45440.015787037039</v>
      </c>
      <c r="C5580" s="1" t="s">
        <v>3367</v>
      </c>
      <c r="D5580" s="1" t="s">
        <v>901</v>
      </c>
      <c r="E5580" s="1" t="s">
        <v>3461</v>
      </c>
      <c r="F5580" s="1" t="s">
        <v>3469</v>
      </c>
      <c r="G5580" s="1">
        <v>450.86</v>
      </c>
      <c r="H5580" s="1">
        <v>2</v>
      </c>
      <c r="I5580" s="1">
        <f>Sales[[#This Row],[Selling Price]]*H5580</f>
        <v>901.72</v>
      </c>
      <c r="J5580" s="1">
        <f>VLOOKUP(Sales[[#This Row],[Product ID]],Products[],4,0)</f>
        <v>380.81</v>
      </c>
      <c r="K5580" s="1">
        <f>Sales[[#This Row],[Total Sales]]-Sales[[#This Row],[Cost price]]</f>
        <v>520.91000000000008</v>
      </c>
      <c r="L5580" s="1" t="str">
        <f>TEXT(Sales[[#This Row],[Date and Time]],"dddd")</f>
        <v>Tuesday</v>
      </c>
      <c r="M5580" s="1" t="str">
        <f>TEXT(Sales[[#This Row],[Date and Time]],"mm")</f>
        <v>05</v>
      </c>
      <c r="N5580" s="10" t="str">
        <f>TEXT(Sales[[#This Row],[Date and Time]],"mmmm")</f>
        <v>May</v>
      </c>
    </row>
    <row r="5581" spans="1:14" x14ac:dyDescent="0.3">
      <c r="A5581" s="1" t="s">
        <v>9049</v>
      </c>
      <c r="B5581" s="2">
        <v>45457.896493055552</v>
      </c>
      <c r="C5581" s="1" t="s">
        <v>3448</v>
      </c>
      <c r="D5581" s="1" t="s">
        <v>726</v>
      </c>
      <c r="E5581" s="1" t="s">
        <v>3471</v>
      </c>
      <c r="F5581" s="1" t="s">
        <v>3472</v>
      </c>
      <c r="G5581" s="1">
        <v>1766.11</v>
      </c>
      <c r="H5581" s="1">
        <v>4</v>
      </c>
      <c r="I5581" s="1">
        <f>Sales[[#This Row],[Selling Price]]*H5581</f>
        <v>7064.44</v>
      </c>
      <c r="J5581" s="1">
        <f>VLOOKUP(Sales[[#This Row],[Product ID]],Products[],4,0)</f>
        <v>955.51</v>
      </c>
      <c r="K5581" s="1">
        <f>Sales[[#This Row],[Total Sales]]-Sales[[#This Row],[Cost price]]</f>
        <v>6108.9299999999994</v>
      </c>
      <c r="L5581" s="1" t="str">
        <f>TEXT(Sales[[#This Row],[Date and Time]],"dddd")</f>
        <v>Friday</v>
      </c>
      <c r="M5581" s="1" t="str">
        <f>TEXT(Sales[[#This Row],[Date and Time]],"mm")</f>
        <v>06</v>
      </c>
      <c r="N5581" s="10" t="str">
        <f>TEXT(Sales[[#This Row],[Date and Time]],"mmmm")</f>
        <v>June</v>
      </c>
    </row>
    <row r="5582" spans="1:14" x14ac:dyDescent="0.3">
      <c r="A5582" s="1" t="s">
        <v>9050</v>
      </c>
      <c r="B5582" s="2">
        <v>45499.176759259259</v>
      </c>
      <c r="C5582" s="1" t="s">
        <v>3385</v>
      </c>
      <c r="D5582" s="1" t="s">
        <v>2871</v>
      </c>
      <c r="E5582" s="1" t="s">
        <v>3461</v>
      </c>
      <c r="F5582" s="1" t="s">
        <v>3462</v>
      </c>
      <c r="G5582" s="1">
        <v>974.21</v>
      </c>
      <c r="H5582" s="1">
        <v>6</v>
      </c>
      <c r="I5582" s="1">
        <f>Sales[[#This Row],[Selling Price]]*H5582</f>
        <v>5845.26</v>
      </c>
      <c r="J5582" s="1">
        <f>VLOOKUP(Sales[[#This Row],[Product ID]],Products[],4,0)</f>
        <v>28.1</v>
      </c>
      <c r="K5582" s="1">
        <f>Sales[[#This Row],[Total Sales]]-Sales[[#This Row],[Cost price]]</f>
        <v>5817.16</v>
      </c>
      <c r="L5582" s="1" t="str">
        <f>TEXT(Sales[[#This Row],[Date and Time]],"dddd")</f>
        <v>Friday</v>
      </c>
      <c r="M5582" s="1" t="str">
        <f>TEXT(Sales[[#This Row],[Date and Time]],"mm")</f>
        <v>07</v>
      </c>
      <c r="N5582" s="10" t="str">
        <f>TEXT(Sales[[#This Row],[Date and Time]],"mmmm")</f>
        <v>July</v>
      </c>
    </row>
    <row r="5583" spans="1:14" x14ac:dyDescent="0.3">
      <c r="A5583" s="1" t="s">
        <v>9051</v>
      </c>
      <c r="B5583" s="2">
        <v>45569.343668981484</v>
      </c>
      <c r="C5583" s="1" t="s">
        <v>3325</v>
      </c>
      <c r="D5583" s="1" t="s">
        <v>37</v>
      </c>
      <c r="E5583" s="1" t="s">
        <v>3464</v>
      </c>
      <c r="F5583" s="1" t="s">
        <v>3467</v>
      </c>
      <c r="G5583" s="1">
        <v>648.6</v>
      </c>
      <c r="H5583" s="1">
        <v>7</v>
      </c>
      <c r="I5583" s="1">
        <f>Sales[[#This Row],[Selling Price]]*H5583</f>
        <v>4540.2</v>
      </c>
      <c r="J5583" s="1">
        <f>VLOOKUP(Sales[[#This Row],[Product ID]],Products[],4,0)</f>
        <v>670.34</v>
      </c>
      <c r="K5583" s="1">
        <f>Sales[[#This Row],[Total Sales]]-Sales[[#This Row],[Cost price]]</f>
        <v>3869.8599999999997</v>
      </c>
      <c r="L5583" s="1" t="str">
        <f>TEXT(Sales[[#This Row],[Date and Time]],"dddd")</f>
        <v>Friday</v>
      </c>
      <c r="M5583" s="1" t="str">
        <f>TEXT(Sales[[#This Row],[Date and Time]],"mm")</f>
        <v>10</v>
      </c>
      <c r="N5583" s="10" t="str">
        <f>TEXT(Sales[[#This Row],[Date and Time]],"mmmm")</f>
        <v>October</v>
      </c>
    </row>
    <row r="5584" spans="1:14" x14ac:dyDescent="0.3">
      <c r="A5584" s="1" t="s">
        <v>9052</v>
      </c>
      <c r="B5584" s="2">
        <v>45487.962210648147</v>
      </c>
      <c r="C5584" s="1" t="s">
        <v>3325</v>
      </c>
      <c r="D5584" s="1" t="s">
        <v>1354</v>
      </c>
      <c r="E5584" s="1" t="s">
        <v>3461</v>
      </c>
      <c r="F5584" s="1" t="s">
        <v>3472</v>
      </c>
      <c r="G5584" s="1">
        <v>1159.71</v>
      </c>
      <c r="H5584" s="1">
        <v>5</v>
      </c>
      <c r="I5584" s="1">
        <f>Sales[[#This Row],[Selling Price]]*H5584</f>
        <v>5798.55</v>
      </c>
      <c r="J5584" s="1">
        <f>VLOOKUP(Sales[[#This Row],[Product ID]],Products[],4,0)</f>
        <v>670.34</v>
      </c>
      <c r="K5584" s="1">
        <f>Sales[[#This Row],[Total Sales]]-Sales[[#This Row],[Cost price]]</f>
        <v>5128.21</v>
      </c>
      <c r="L5584" s="1" t="str">
        <f>TEXT(Sales[[#This Row],[Date and Time]],"dddd")</f>
        <v>Sunday</v>
      </c>
      <c r="M5584" s="1" t="str">
        <f>TEXT(Sales[[#This Row],[Date and Time]],"mm")</f>
        <v>07</v>
      </c>
      <c r="N5584" s="10" t="str">
        <f>TEXT(Sales[[#This Row],[Date and Time]],"mmmm")</f>
        <v>July</v>
      </c>
    </row>
    <row r="5585" spans="1:14" x14ac:dyDescent="0.3">
      <c r="A5585" s="1" t="s">
        <v>9053</v>
      </c>
      <c r="B5585" s="2">
        <v>45368.860925925925</v>
      </c>
      <c r="C5585" s="1" t="s">
        <v>3340</v>
      </c>
      <c r="D5585" s="1" t="s">
        <v>3133</v>
      </c>
      <c r="E5585" s="1" t="s">
        <v>3479</v>
      </c>
      <c r="F5585" s="1" t="s">
        <v>3472</v>
      </c>
      <c r="G5585" s="1">
        <v>1955.11</v>
      </c>
      <c r="H5585" s="1">
        <v>8</v>
      </c>
      <c r="I5585" s="1">
        <f>Sales[[#This Row],[Selling Price]]*H5585</f>
        <v>15640.88</v>
      </c>
      <c r="J5585" s="1">
        <f>VLOOKUP(Sales[[#This Row],[Product ID]],Products[],4,0)</f>
        <v>834.4</v>
      </c>
      <c r="K5585" s="1">
        <f>Sales[[#This Row],[Total Sales]]-Sales[[#This Row],[Cost price]]</f>
        <v>14806.48</v>
      </c>
      <c r="L5585" s="1" t="str">
        <f>TEXT(Sales[[#This Row],[Date and Time]],"dddd")</f>
        <v>Sunday</v>
      </c>
      <c r="M5585" s="1" t="str">
        <f>TEXT(Sales[[#This Row],[Date and Time]],"mm")</f>
        <v>03</v>
      </c>
      <c r="N5585" s="10" t="str">
        <f>TEXT(Sales[[#This Row],[Date and Time]],"mmmm")</f>
        <v>March</v>
      </c>
    </row>
    <row r="5586" spans="1:14" x14ac:dyDescent="0.3">
      <c r="A5586" s="1" t="s">
        <v>9054</v>
      </c>
      <c r="B5586" s="2">
        <v>45563.67019675926</v>
      </c>
      <c r="C5586" s="1" t="s">
        <v>3345</v>
      </c>
      <c r="D5586" s="1" t="s">
        <v>1491</v>
      </c>
      <c r="E5586" s="1" t="s">
        <v>3466</v>
      </c>
      <c r="F5586" s="1" t="s">
        <v>3476</v>
      </c>
      <c r="G5586" s="1">
        <v>1397.54</v>
      </c>
      <c r="H5586" s="1">
        <v>6</v>
      </c>
      <c r="I5586" s="1">
        <f>Sales[[#This Row],[Selling Price]]*H5586</f>
        <v>8385.24</v>
      </c>
      <c r="J5586" s="1">
        <f>VLOOKUP(Sales[[#This Row],[Product ID]],Products[],4,0)</f>
        <v>762.47</v>
      </c>
      <c r="K5586" s="1">
        <f>Sales[[#This Row],[Total Sales]]-Sales[[#This Row],[Cost price]]</f>
        <v>7622.7699999999995</v>
      </c>
      <c r="L5586" s="1" t="str">
        <f>TEXT(Sales[[#This Row],[Date and Time]],"dddd")</f>
        <v>Saturday</v>
      </c>
      <c r="M5586" s="1" t="str">
        <f>TEXT(Sales[[#This Row],[Date and Time]],"mm")</f>
        <v>09</v>
      </c>
      <c r="N5586" s="10" t="str">
        <f>TEXT(Sales[[#This Row],[Date and Time]],"mmmm")</f>
        <v>September</v>
      </c>
    </row>
    <row r="5587" spans="1:14" x14ac:dyDescent="0.3">
      <c r="A5587" s="1" t="s">
        <v>9055</v>
      </c>
      <c r="B5587" s="2">
        <v>45365.576041666667</v>
      </c>
      <c r="C5587" s="1" t="s">
        <v>3297</v>
      </c>
      <c r="D5587" s="1" t="s">
        <v>1521</v>
      </c>
      <c r="E5587" s="1" t="s">
        <v>3461</v>
      </c>
      <c r="F5587" s="1" t="s">
        <v>3467</v>
      </c>
      <c r="G5587" s="1">
        <v>564.64</v>
      </c>
      <c r="H5587" s="1">
        <v>5</v>
      </c>
      <c r="I5587" s="1">
        <f>Sales[[#This Row],[Selling Price]]*H5587</f>
        <v>2823.2</v>
      </c>
      <c r="J5587" s="1">
        <f>VLOOKUP(Sales[[#This Row],[Product ID]],Products[],4,0)</f>
        <v>821.78</v>
      </c>
      <c r="K5587" s="1">
        <f>Sales[[#This Row],[Total Sales]]-Sales[[#This Row],[Cost price]]</f>
        <v>2001.4199999999998</v>
      </c>
      <c r="L5587" s="1" t="str">
        <f>TEXT(Sales[[#This Row],[Date and Time]],"dddd")</f>
        <v>Thursday</v>
      </c>
      <c r="M5587" s="1" t="str">
        <f>TEXT(Sales[[#This Row],[Date and Time]],"mm")</f>
        <v>03</v>
      </c>
      <c r="N5587" s="10" t="str">
        <f>TEXT(Sales[[#This Row],[Date and Time]],"mmmm")</f>
        <v>March</v>
      </c>
    </row>
    <row r="5588" spans="1:14" x14ac:dyDescent="0.3">
      <c r="A5588" s="1" t="s">
        <v>9056</v>
      </c>
      <c r="B5588" s="2">
        <v>45612.585740740738</v>
      </c>
      <c r="C5588" s="1" t="s">
        <v>3364</v>
      </c>
      <c r="D5588" s="1" t="s">
        <v>907</v>
      </c>
      <c r="E5588" s="1" t="s">
        <v>3471</v>
      </c>
      <c r="F5588" s="1" t="s">
        <v>3469</v>
      </c>
      <c r="G5588" s="1">
        <v>842.66</v>
      </c>
      <c r="H5588" s="1">
        <v>10</v>
      </c>
      <c r="I5588" s="1">
        <f>Sales[[#This Row],[Selling Price]]*H5588</f>
        <v>8426.6</v>
      </c>
      <c r="J5588" s="1">
        <f>VLOOKUP(Sales[[#This Row],[Product ID]],Products[],4,0)</f>
        <v>771.88</v>
      </c>
      <c r="K5588" s="1">
        <f>Sales[[#This Row],[Total Sales]]-Sales[[#This Row],[Cost price]]</f>
        <v>7654.72</v>
      </c>
      <c r="L5588" s="1" t="str">
        <f>TEXT(Sales[[#This Row],[Date and Time]],"dddd")</f>
        <v>Saturday</v>
      </c>
      <c r="M5588" s="1" t="str">
        <f>TEXT(Sales[[#This Row],[Date and Time]],"mm")</f>
        <v>11</v>
      </c>
      <c r="N5588" s="10" t="str">
        <f>TEXT(Sales[[#This Row],[Date and Time]],"mmmm")</f>
        <v>November</v>
      </c>
    </row>
    <row r="5589" spans="1:14" x14ac:dyDescent="0.3">
      <c r="A5589" s="1" t="s">
        <v>9057</v>
      </c>
      <c r="B5589" s="2">
        <v>45321.051712962966</v>
      </c>
      <c r="C5589" s="1" t="s">
        <v>3425</v>
      </c>
      <c r="D5589" s="1" t="s">
        <v>369</v>
      </c>
      <c r="E5589" s="1" t="s">
        <v>3479</v>
      </c>
      <c r="F5589" s="1" t="s">
        <v>3472</v>
      </c>
      <c r="G5589" s="1">
        <v>1417.6</v>
      </c>
      <c r="H5589" s="1">
        <v>8</v>
      </c>
      <c r="I5589" s="1">
        <f>Sales[[#This Row],[Selling Price]]*H5589</f>
        <v>11340.8</v>
      </c>
      <c r="J5589" s="1">
        <f>VLOOKUP(Sales[[#This Row],[Product ID]],Products[],4,0)</f>
        <v>95.27</v>
      </c>
      <c r="K5589" s="1">
        <f>Sales[[#This Row],[Total Sales]]-Sales[[#This Row],[Cost price]]</f>
        <v>11245.529999999999</v>
      </c>
      <c r="L5589" s="1" t="str">
        <f>TEXT(Sales[[#This Row],[Date and Time]],"dddd")</f>
        <v>Tuesday</v>
      </c>
      <c r="M5589" s="1" t="str">
        <f>TEXT(Sales[[#This Row],[Date and Time]],"mm")</f>
        <v>01</v>
      </c>
      <c r="N5589" s="10" t="str">
        <f>TEXT(Sales[[#This Row],[Date and Time]],"mmmm")</f>
        <v>January</v>
      </c>
    </row>
    <row r="5590" spans="1:14" x14ac:dyDescent="0.3">
      <c r="A5590" s="1" t="s">
        <v>9058</v>
      </c>
      <c r="B5590" s="2">
        <v>45578.666250000002</v>
      </c>
      <c r="C5590" s="1" t="s">
        <v>3332</v>
      </c>
      <c r="D5590" s="1" t="s">
        <v>2650</v>
      </c>
      <c r="E5590" s="1" t="s">
        <v>3464</v>
      </c>
      <c r="F5590" s="1" t="s">
        <v>3476</v>
      </c>
      <c r="G5590" s="1">
        <v>1504.37</v>
      </c>
      <c r="H5590" s="1">
        <v>3</v>
      </c>
      <c r="I5590" s="1">
        <f>Sales[[#This Row],[Selling Price]]*H5590</f>
        <v>4513.1099999999997</v>
      </c>
      <c r="J5590" s="1">
        <f>VLOOKUP(Sales[[#This Row],[Product ID]],Products[],4,0)</f>
        <v>348.54</v>
      </c>
      <c r="K5590" s="1">
        <f>Sales[[#This Row],[Total Sales]]-Sales[[#This Row],[Cost price]]</f>
        <v>4164.57</v>
      </c>
      <c r="L5590" s="1" t="str">
        <f>TEXT(Sales[[#This Row],[Date and Time]],"dddd")</f>
        <v>Sunday</v>
      </c>
      <c r="M5590" s="1" t="str">
        <f>TEXT(Sales[[#This Row],[Date and Time]],"mm")</f>
        <v>10</v>
      </c>
      <c r="N5590" s="10" t="str">
        <f>TEXT(Sales[[#This Row],[Date and Time]],"mmmm")</f>
        <v>October</v>
      </c>
    </row>
    <row r="5591" spans="1:14" x14ac:dyDescent="0.3">
      <c r="A5591" s="1" t="s">
        <v>9059</v>
      </c>
      <c r="B5591" s="2">
        <v>45363.888194444444</v>
      </c>
      <c r="C5591" s="1" t="s">
        <v>3398</v>
      </c>
      <c r="D5591" s="1" t="s">
        <v>1281</v>
      </c>
      <c r="E5591" s="1" t="s">
        <v>3461</v>
      </c>
      <c r="F5591" s="1" t="s">
        <v>3476</v>
      </c>
      <c r="G5591" s="1">
        <v>449.05</v>
      </c>
      <c r="H5591" s="1">
        <v>7</v>
      </c>
      <c r="I5591" s="1">
        <f>Sales[[#This Row],[Selling Price]]*H5591</f>
        <v>3143.35</v>
      </c>
      <c r="J5591" s="1">
        <f>VLOOKUP(Sales[[#This Row],[Product ID]],Products[],4,0)</f>
        <v>789.58</v>
      </c>
      <c r="K5591" s="1">
        <f>Sales[[#This Row],[Total Sales]]-Sales[[#This Row],[Cost price]]</f>
        <v>2353.77</v>
      </c>
      <c r="L5591" s="1" t="str">
        <f>TEXT(Sales[[#This Row],[Date and Time]],"dddd")</f>
        <v>Tuesday</v>
      </c>
      <c r="M5591" s="1" t="str">
        <f>TEXT(Sales[[#This Row],[Date and Time]],"mm")</f>
        <v>03</v>
      </c>
      <c r="N5591" s="10" t="str">
        <f>TEXT(Sales[[#This Row],[Date and Time]],"mmmm")</f>
        <v>March</v>
      </c>
    </row>
    <row r="5592" spans="1:14" x14ac:dyDescent="0.3">
      <c r="A5592" s="1" t="s">
        <v>9060</v>
      </c>
      <c r="B5592" s="2">
        <v>45611.833194444444</v>
      </c>
      <c r="C5592" s="1" t="s">
        <v>3399</v>
      </c>
      <c r="D5592" s="1" t="s">
        <v>373</v>
      </c>
      <c r="E5592" s="1" t="s">
        <v>3471</v>
      </c>
      <c r="F5592" s="1" t="s">
        <v>3472</v>
      </c>
      <c r="G5592" s="1">
        <v>1878.47</v>
      </c>
      <c r="H5592" s="1">
        <v>10</v>
      </c>
      <c r="I5592" s="1">
        <f>Sales[[#This Row],[Selling Price]]*H5592</f>
        <v>18784.7</v>
      </c>
      <c r="J5592" s="1">
        <f>VLOOKUP(Sales[[#This Row],[Product ID]],Products[],4,0)</f>
        <v>687.22</v>
      </c>
      <c r="K5592" s="1">
        <f>Sales[[#This Row],[Total Sales]]-Sales[[#This Row],[Cost price]]</f>
        <v>18097.48</v>
      </c>
      <c r="L5592" s="1" t="str">
        <f>TEXT(Sales[[#This Row],[Date and Time]],"dddd")</f>
        <v>Friday</v>
      </c>
      <c r="M5592" s="1" t="str">
        <f>TEXT(Sales[[#This Row],[Date and Time]],"mm")</f>
        <v>11</v>
      </c>
      <c r="N5592" s="10" t="str">
        <f>TEXT(Sales[[#This Row],[Date and Time]],"mmmm")</f>
        <v>November</v>
      </c>
    </row>
    <row r="5593" spans="1:14" x14ac:dyDescent="0.3">
      <c r="A5593" s="1" t="s">
        <v>9061</v>
      </c>
      <c r="B5593" s="2">
        <v>45574.894687499997</v>
      </c>
      <c r="C5593" s="1" t="s">
        <v>3437</v>
      </c>
      <c r="D5593" s="1" t="s">
        <v>1023</v>
      </c>
      <c r="E5593" s="1" t="s">
        <v>3461</v>
      </c>
      <c r="F5593" s="1" t="s">
        <v>3476</v>
      </c>
      <c r="G5593" s="1">
        <v>851.33</v>
      </c>
      <c r="H5593" s="1">
        <v>5</v>
      </c>
      <c r="I5593" s="1">
        <f>Sales[[#This Row],[Selling Price]]*H5593</f>
        <v>4256.6500000000005</v>
      </c>
      <c r="J5593" s="1">
        <f>VLOOKUP(Sales[[#This Row],[Product ID]],Products[],4,0)</f>
        <v>986.68</v>
      </c>
      <c r="K5593" s="1">
        <f>Sales[[#This Row],[Total Sales]]-Sales[[#This Row],[Cost price]]</f>
        <v>3269.9700000000007</v>
      </c>
      <c r="L5593" s="1" t="str">
        <f>TEXT(Sales[[#This Row],[Date and Time]],"dddd")</f>
        <v>Wednesday</v>
      </c>
      <c r="M5593" s="1" t="str">
        <f>TEXT(Sales[[#This Row],[Date and Time]],"mm")</f>
        <v>10</v>
      </c>
      <c r="N5593" s="10" t="str">
        <f>TEXT(Sales[[#This Row],[Date and Time]],"mmmm")</f>
        <v>October</v>
      </c>
    </row>
    <row r="5594" spans="1:14" x14ac:dyDescent="0.3">
      <c r="A5594" s="1" t="s">
        <v>9062</v>
      </c>
      <c r="B5594" s="2">
        <v>45298.064525462964</v>
      </c>
      <c r="C5594" s="1" t="s">
        <v>3250</v>
      </c>
      <c r="D5594" s="1" t="s">
        <v>1853</v>
      </c>
      <c r="E5594" s="1" t="s">
        <v>3466</v>
      </c>
      <c r="F5594" s="1" t="s">
        <v>3467</v>
      </c>
      <c r="G5594" s="1">
        <v>34.409999999999997</v>
      </c>
      <c r="H5594" s="1">
        <v>8</v>
      </c>
      <c r="I5594" s="1">
        <f>Sales[[#This Row],[Selling Price]]*H5594</f>
        <v>275.27999999999997</v>
      </c>
      <c r="J5594" s="1">
        <f>VLOOKUP(Sales[[#This Row],[Product ID]],Products[],4,0)</f>
        <v>114.47</v>
      </c>
      <c r="K5594" s="1">
        <f>Sales[[#This Row],[Total Sales]]-Sales[[#This Row],[Cost price]]</f>
        <v>160.80999999999997</v>
      </c>
      <c r="L5594" s="1" t="str">
        <f>TEXT(Sales[[#This Row],[Date and Time]],"dddd")</f>
        <v>Sunday</v>
      </c>
      <c r="M5594" s="1" t="str">
        <f>TEXT(Sales[[#This Row],[Date and Time]],"mm")</f>
        <v>01</v>
      </c>
      <c r="N5594" s="10" t="str">
        <f>TEXT(Sales[[#This Row],[Date and Time]],"mmmm")</f>
        <v>January</v>
      </c>
    </row>
    <row r="5595" spans="1:14" x14ac:dyDescent="0.3">
      <c r="A5595" s="1" t="s">
        <v>9063</v>
      </c>
      <c r="B5595" s="2">
        <v>45405.817881944444</v>
      </c>
      <c r="C5595" s="1" t="s">
        <v>3346</v>
      </c>
      <c r="D5595" s="1" t="s">
        <v>2007</v>
      </c>
      <c r="E5595" s="1" t="s">
        <v>3464</v>
      </c>
      <c r="F5595" s="1" t="s">
        <v>3476</v>
      </c>
      <c r="G5595" s="1">
        <v>1785.6</v>
      </c>
      <c r="H5595" s="1">
        <v>3</v>
      </c>
      <c r="I5595" s="1">
        <f>Sales[[#This Row],[Selling Price]]*H5595</f>
        <v>5356.7999999999993</v>
      </c>
      <c r="J5595" s="1">
        <f>VLOOKUP(Sales[[#This Row],[Product ID]],Products[],4,0)</f>
        <v>171.16</v>
      </c>
      <c r="K5595" s="1">
        <f>Sales[[#This Row],[Total Sales]]-Sales[[#This Row],[Cost price]]</f>
        <v>5185.6399999999994</v>
      </c>
      <c r="L5595" s="1" t="str">
        <f>TEXT(Sales[[#This Row],[Date and Time]],"dddd")</f>
        <v>Tuesday</v>
      </c>
      <c r="M5595" s="1" t="str">
        <f>TEXT(Sales[[#This Row],[Date and Time]],"mm")</f>
        <v>04</v>
      </c>
      <c r="N5595" s="10" t="str">
        <f>TEXT(Sales[[#This Row],[Date and Time]],"mmmm")</f>
        <v>April</v>
      </c>
    </row>
    <row r="5596" spans="1:14" x14ac:dyDescent="0.3">
      <c r="A5596" s="1" t="s">
        <v>9064</v>
      </c>
      <c r="B5596" s="2">
        <v>45438.189976851849</v>
      </c>
      <c r="C5596" s="1" t="s">
        <v>3406</v>
      </c>
      <c r="D5596" s="1" t="s">
        <v>1937</v>
      </c>
      <c r="E5596" s="1" t="s">
        <v>3466</v>
      </c>
      <c r="F5596" s="1" t="s">
        <v>3467</v>
      </c>
      <c r="G5596" s="1">
        <v>937.95</v>
      </c>
      <c r="H5596" s="1">
        <v>9</v>
      </c>
      <c r="I5596" s="1">
        <f>Sales[[#This Row],[Selling Price]]*H5596</f>
        <v>8441.5500000000011</v>
      </c>
      <c r="J5596" s="1">
        <f>VLOOKUP(Sales[[#This Row],[Product ID]],Products[],4,0)</f>
        <v>585.16999999999996</v>
      </c>
      <c r="K5596" s="1">
        <f>Sales[[#This Row],[Total Sales]]-Sales[[#This Row],[Cost price]]</f>
        <v>7856.380000000001</v>
      </c>
      <c r="L5596" s="1" t="str">
        <f>TEXT(Sales[[#This Row],[Date and Time]],"dddd")</f>
        <v>Sunday</v>
      </c>
      <c r="M5596" s="1" t="str">
        <f>TEXT(Sales[[#This Row],[Date and Time]],"mm")</f>
        <v>05</v>
      </c>
      <c r="N5596" s="10" t="str">
        <f>TEXT(Sales[[#This Row],[Date and Time]],"mmmm")</f>
        <v>May</v>
      </c>
    </row>
    <row r="5597" spans="1:14" x14ac:dyDescent="0.3">
      <c r="A5597" s="1" t="s">
        <v>9065</v>
      </c>
      <c r="B5597" s="2">
        <v>45404.361967592595</v>
      </c>
      <c r="C5597" s="1" t="s">
        <v>3431</v>
      </c>
      <c r="D5597" s="1" t="s">
        <v>1834</v>
      </c>
      <c r="E5597" s="1" t="s">
        <v>3464</v>
      </c>
      <c r="F5597" s="1" t="s">
        <v>3467</v>
      </c>
      <c r="G5597" s="1">
        <v>856.62</v>
      </c>
      <c r="H5597" s="1">
        <v>6</v>
      </c>
      <c r="I5597" s="1">
        <f>Sales[[#This Row],[Selling Price]]*H5597</f>
        <v>5139.72</v>
      </c>
      <c r="J5597" s="1">
        <f>VLOOKUP(Sales[[#This Row],[Product ID]],Products[],4,0)</f>
        <v>750.55</v>
      </c>
      <c r="K5597" s="1">
        <f>Sales[[#This Row],[Total Sales]]-Sales[[#This Row],[Cost price]]</f>
        <v>4389.17</v>
      </c>
      <c r="L5597" s="1" t="str">
        <f>TEXT(Sales[[#This Row],[Date and Time]],"dddd")</f>
        <v>Monday</v>
      </c>
      <c r="M5597" s="1" t="str">
        <f>TEXT(Sales[[#This Row],[Date and Time]],"mm")</f>
        <v>04</v>
      </c>
      <c r="N5597" s="10" t="str">
        <f>TEXT(Sales[[#This Row],[Date and Time]],"mmmm")</f>
        <v>April</v>
      </c>
    </row>
    <row r="5598" spans="1:14" x14ac:dyDescent="0.3">
      <c r="A5598" s="1" t="s">
        <v>9066</v>
      </c>
      <c r="B5598" s="2">
        <v>45546.422037037039</v>
      </c>
      <c r="C5598" s="1" t="s">
        <v>3390</v>
      </c>
      <c r="D5598" s="1" t="s">
        <v>1899</v>
      </c>
      <c r="E5598" s="1" t="s">
        <v>3461</v>
      </c>
      <c r="F5598" s="1" t="s">
        <v>3467</v>
      </c>
      <c r="G5598" s="1">
        <v>1728.1</v>
      </c>
      <c r="H5598" s="1">
        <v>1</v>
      </c>
      <c r="I5598" s="1">
        <f>Sales[[#This Row],[Selling Price]]*H5598</f>
        <v>1728.1</v>
      </c>
      <c r="J5598" s="1">
        <f>VLOOKUP(Sales[[#This Row],[Product ID]],Products[],4,0)</f>
        <v>612.41999999999996</v>
      </c>
      <c r="K5598" s="1">
        <f>Sales[[#This Row],[Total Sales]]-Sales[[#This Row],[Cost price]]</f>
        <v>1115.6799999999998</v>
      </c>
      <c r="L5598" s="1" t="str">
        <f>TEXT(Sales[[#This Row],[Date and Time]],"dddd")</f>
        <v>Wednesday</v>
      </c>
      <c r="M5598" s="1" t="str">
        <f>TEXT(Sales[[#This Row],[Date and Time]],"mm")</f>
        <v>09</v>
      </c>
      <c r="N5598" s="10" t="str">
        <f>TEXT(Sales[[#This Row],[Date and Time]],"mmmm")</f>
        <v>September</v>
      </c>
    </row>
    <row r="5599" spans="1:14" x14ac:dyDescent="0.3">
      <c r="A5599" s="1" t="s">
        <v>9067</v>
      </c>
      <c r="B5599" s="2">
        <v>45562.26730324074</v>
      </c>
      <c r="C5599" s="1" t="s">
        <v>3407</v>
      </c>
      <c r="D5599" s="1" t="s">
        <v>1197</v>
      </c>
      <c r="E5599" s="1" t="s">
        <v>3466</v>
      </c>
      <c r="F5599" s="1" t="s">
        <v>3472</v>
      </c>
      <c r="G5599" s="1">
        <v>1459.62</v>
      </c>
      <c r="H5599" s="1">
        <v>4</v>
      </c>
      <c r="I5599" s="1">
        <f>Sales[[#This Row],[Selling Price]]*H5599</f>
        <v>5838.48</v>
      </c>
      <c r="J5599" s="1">
        <f>VLOOKUP(Sales[[#This Row],[Product ID]],Products[],4,0)</f>
        <v>37.53</v>
      </c>
      <c r="K5599" s="1">
        <f>Sales[[#This Row],[Total Sales]]-Sales[[#This Row],[Cost price]]</f>
        <v>5800.95</v>
      </c>
      <c r="L5599" s="1" t="str">
        <f>TEXT(Sales[[#This Row],[Date and Time]],"dddd")</f>
        <v>Friday</v>
      </c>
      <c r="M5599" s="1" t="str">
        <f>TEXT(Sales[[#This Row],[Date and Time]],"mm")</f>
        <v>09</v>
      </c>
      <c r="N5599" s="10" t="str">
        <f>TEXT(Sales[[#This Row],[Date and Time]],"mmmm")</f>
        <v>September</v>
      </c>
    </row>
    <row r="5600" spans="1:14" x14ac:dyDescent="0.3">
      <c r="A5600" s="1" t="s">
        <v>9068</v>
      </c>
      <c r="B5600" s="2">
        <v>45528.77988425926</v>
      </c>
      <c r="C5600" s="1" t="s">
        <v>3282</v>
      </c>
      <c r="D5600" s="1" t="s">
        <v>1908</v>
      </c>
      <c r="E5600" s="1" t="s">
        <v>3464</v>
      </c>
      <c r="F5600" s="1" t="s">
        <v>3462</v>
      </c>
      <c r="G5600" s="1">
        <v>126.95</v>
      </c>
      <c r="H5600" s="1">
        <v>3</v>
      </c>
      <c r="I5600" s="1">
        <f>Sales[[#This Row],[Selling Price]]*H5600</f>
        <v>380.85</v>
      </c>
      <c r="J5600" s="1">
        <f>VLOOKUP(Sales[[#This Row],[Product ID]],Products[],4,0)</f>
        <v>707.26</v>
      </c>
      <c r="K5600" s="1">
        <f>Sales[[#This Row],[Total Sales]]-Sales[[#This Row],[Cost price]]</f>
        <v>-326.40999999999997</v>
      </c>
      <c r="L5600" s="1" t="str">
        <f>TEXT(Sales[[#This Row],[Date and Time]],"dddd")</f>
        <v>Saturday</v>
      </c>
      <c r="M5600" s="1" t="str">
        <f>TEXT(Sales[[#This Row],[Date and Time]],"mm")</f>
        <v>08</v>
      </c>
      <c r="N5600" s="10" t="str">
        <f>TEXT(Sales[[#This Row],[Date and Time]],"mmmm")</f>
        <v>August</v>
      </c>
    </row>
    <row r="5601" spans="1:14" x14ac:dyDescent="0.3">
      <c r="A5601" s="1" t="s">
        <v>9069</v>
      </c>
      <c r="B5601" s="2">
        <v>45595.485972222225</v>
      </c>
      <c r="C5601" s="1" t="s">
        <v>3245</v>
      </c>
      <c r="D5601" s="1" t="s">
        <v>1071</v>
      </c>
      <c r="E5601" s="1" t="s">
        <v>3461</v>
      </c>
      <c r="F5601" s="1" t="s">
        <v>3467</v>
      </c>
      <c r="G5601" s="1">
        <v>1747.76</v>
      </c>
      <c r="H5601" s="1">
        <v>4</v>
      </c>
      <c r="I5601" s="1">
        <f>Sales[[#This Row],[Selling Price]]*H5601</f>
        <v>6991.04</v>
      </c>
      <c r="J5601" s="1">
        <f>VLOOKUP(Sales[[#This Row],[Product ID]],Products[],4,0)</f>
        <v>188.4</v>
      </c>
      <c r="K5601" s="1">
        <f>Sales[[#This Row],[Total Sales]]-Sales[[#This Row],[Cost price]]</f>
        <v>6802.64</v>
      </c>
      <c r="L5601" s="1" t="str">
        <f>TEXT(Sales[[#This Row],[Date and Time]],"dddd")</f>
        <v>Wednesday</v>
      </c>
      <c r="M5601" s="1" t="str">
        <f>TEXT(Sales[[#This Row],[Date and Time]],"mm")</f>
        <v>10</v>
      </c>
      <c r="N5601" s="10" t="str">
        <f>TEXT(Sales[[#This Row],[Date and Time]],"mmmm")</f>
        <v>October</v>
      </c>
    </row>
    <row r="5602" spans="1:14" x14ac:dyDescent="0.3">
      <c r="A5602" s="1" t="s">
        <v>9070</v>
      </c>
      <c r="B5602" s="2">
        <v>45591.609479166669</v>
      </c>
      <c r="C5602" s="1" t="s">
        <v>3298</v>
      </c>
      <c r="D5602" s="1" t="s">
        <v>915</v>
      </c>
      <c r="E5602" s="1" t="s">
        <v>3471</v>
      </c>
      <c r="F5602" s="1" t="s">
        <v>3469</v>
      </c>
      <c r="G5602" s="1">
        <v>1727.79</v>
      </c>
      <c r="H5602" s="1">
        <v>2</v>
      </c>
      <c r="I5602" s="1">
        <f>Sales[[#This Row],[Selling Price]]*H5602</f>
        <v>3455.58</v>
      </c>
      <c r="J5602" s="1">
        <f>VLOOKUP(Sales[[#This Row],[Product ID]],Products[],4,0)</f>
        <v>965.14</v>
      </c>
      <c r="K5602" s="1">
        <f>Sales[[#This Row],[Total Sales]]-Sales[[#This Row],[Cost price]]</f>
        <v>2490.44</v>
      </c>
      <c r="L5602" s="1" t="str">
        <f>TEXT(Sales[[#This Row],[Date and Time]],"dddd")</f>
        <v>Saturday</v>
      </c>
      <c r="M5602" s="1" t="str">
        <f>TEXT(Sales[[#This Row],[Date and Time]],"mm")</f>
        <v>10</v>
      </c>
      <c r="N5602" s="10" t="str">
        <f>TEXT(Sales[[#This Row],[Date and Time]],"mmmm")</f>
        <v>October</v>
      </c>
    </row>
    <row r="5603" spans="1:14" x14ac:dyDescent="0.3">
      <c r="A5603" s="1" t="s">
        <v>9071</v>
      </c>
      <c r="B5603" s="2">
        <v>45606.328993055555</v>
      </c>
      <c r="C5603" s="1" t="s">
        <v>3217</v>
      </c>
      <c r="D5603" s="1" t="s">
        <v>3085</v>
      </c>
      <c r="E5603" s="1" t="s">
        <v>3479</v>
      </c>
      <c r="F5603" s="1" t="s">
        <v>3469</v>
      </c>
      <c r="G5603" s="1">
        <v>233.46</v>
      </c>
      <c r="H5603" s="1">
        <v>9</v>
      </c>
      <c r="I5603" s="1">
        <f>Sales[[#This Row],[Selling Price]]*H5603</f>
        <v>2101.14</v>
      </c>
      <c r="J5603" s="1">
        <f>VLOOKUP(Sales[[#This Row],[Product ID]],Products[],4,0)</f>
        <v>253.61</v>
      </c>
      <c r="K5603" s="1">
        <f>Sales[[#This Row],[Total Sales]]-Sales[[#This Row],[Cost price]]</f>
        <v>1847.5299999999997</v>
      </c>
      <c r="L5603" s="1" t="str">
        <f>TEXT(Sales[[#This Row],[Date and Time]],"dddd")</f>
        <v>Sunday</v>
      </c>
      <c r="M5603" s="1" t="str">
        <f>TEXT(Sales[[#This Row],[Date and Time]],"mm")</f>
        <v>11</v>
      </c>
      <c r="N5603" s="10" t="str">
        <f>TEXT(Sales[[#This Row],[Date and Time]],"mmmm")</f>
        <v>November</v>
      </c>
    </row>
    <row r="5604" spans="1:14" x14ac:dyDescent="0.3">
      <c r="A5604" s="1" t="s">
        <v>9072</v>
      </c>
      <c r="B5604" s="2">
        <v>45408.466666666667</v>
      </c>
      <c r="C5604" s="1" t="s">
        <v>3428</v>
      </c>
      <c r="D5604" s="1" t="s">
        <v>627</v>
      </c>
      <c r="E5604" s="1" t="s">
        <v>3471</v>
      </c>
      <c r="F5604" s="1" t="s">
        <v>3462</v>
      </c>
      <c r="G5604" s="1">
        <v>1506.9</v>
      </c>
      <c r="H5604" s="1">
        <v>2</v>
      </c>
      <c r="I5604" s="1">
        <f>Sales[[#This Row],[Selling Price]]*H5604</f>
        <v>3013.8</v>
      </c>
      <c r="J5604" s="1">
        <f>VLOOKUP(Sales[[#This Row],[Product ID]],Products[],4,0)</f>
        <v>742.32</v>
      </c>
      <c r="K5604" s="1">
        <f>Sales[[#This Row],[Total Sales]]-Sales[[#This Row],[Cost price]]</f>
        <v>2271.48</v>
      </c>
      <c r="L5604" s="1" t="str">
        <f>TEXT(Sales[[#This Row],[Date and Time]],"dddd")</f>
        <v>Friday</v>
      </c>
      <c r="M5604" s="1" t="str">
        <f>TEXT(Sales[[#This Row],[Date and Time]],"mm")</f>
        <v>04</v>
      </c>
      <c r="N5604" s="10" t="str">
        <f>TEXT(Sales[[#This Row],[Date and Time]],"mmmm")</f>
        <v>April</v>
      </c>
    </row>
    <row r="5605" spans="1:14" x14ac:dyDescent="0.3">
      <c r="A5605" s="1" t="s">
        <v>9073</v>
      </c>
      <c r="B5605" s="2">
        <v>45442.989814814813</v>
      </c>
      <c r="C5605" s="1" t="s">
        <v>3246</v>
      </c>
      <c r="D5605" s="1" t="s">
        <v>3181</v>
      </c>
      <c r="E5605" s="1" t="s">
        <v>3461</v>
      </c>
      <c r="F5605" s="1" t="s">
        <v>3469</v>
      </c>
      <c r="G5605" s="1">
        <v>232.2</v>
      </c>
      <c r="H5605" s="1">
        <v>5</v>
      </c>
      <c r="I5605" s="1">
        <f>Sales[[#This Row],[Selling Price]]*H5605</f>
        <v>1161</v>
      </c>
      <c r="J5605" s="1">
        <f>VLOOKUP(Sales[[#This Row],[Product ID]],Products[],4,0)</f>
        <v>623.39</v>
      </c>
      <c r="K5605" s="1">
        <f>Sales[[#This Row],[Total Sales]]-Sales[[#This Row],[Cost price]]</f>
        <v>537.61</v>
      </c>
      <c r="L5605" s="1" t="str">
        <f>TEXT(Sales[[#This Row],[Date and Time]],"dddd")</f>
        <v>Thursday</v>
      </c>
      <c r="M5605" s="1" t="str">
        <f>TEXT(Sales[[#This Row],[Date and Time]],"mm")</f>
        <v>05</v>
      </c>
      <c r="N5605" s="10" t="str">
        <f>TEXT(Sales[[#This Row],[Date and Time]],"mmmm")</f>
        <v>May</v>
      </c>
    </row>
    <row r="5606" spans="1:14" x14ac:dyDescent="0.3">
      <c r="A5606" s="1" t="s">
        <v>9074</v>
      </c>
      <c r="B5606" s="2">
        <v>45596.527800925927</v>
      </c>
      <c r="C5606" s="1" t="s">
        <v>3428</v>
      </c>
      <c r="D5606" s="1" t="s">
        <v>1695</v>
      </c>
      <c r="E5606" s="1" t="s">
        <v>3479</v>
      </c>
      <c r="F5606" s="1" t="s">
        <v>3467</v>
      </c>
      <c r="G5606" s="1">
        <v>1166.82</v>
      </c>
      <c r="H5606" s="1">
        <v>8</v>
      </c>
      <c r="I5606" s="1">
        <f>Sales[[#This Row],[Selling Price]]*H5606</f>
        <v>9334.56</v>
      </c>
      <c r="J5606" s="1">
        <f>VLOOKUP(Sales[[#This Row],[Product ID]],Products[],4,0)</f>
        <v>742.32</v>
      </c>
      <c r="K5606" s="1">
        <f>Sales[[#This Row],[Total Sales]]-Sales[[#This Row],[Cost price]]</f>
        <v>8592.24</v>
      </c>
      <c r="L5606" s="1" t="str">
        <f>TEXT(Sales[[#This Row],[Date and Time]],"dddd")</f>
        <v>Thursday</v>
      </c>
      <c r="M5606" s="1" t="str">
        <f>TEXT(Sales[[#This Row],[Date and Time]],"mm")</f>
        <v>10</v>
      </c>
      <c r="N5606" s="10" t="str">
        <f>TEXT(Sales[[#This Row],[Date and Time]],"mmmm")</f>
        <v>October</v>
      </c>
    </row>
    <row r="5607" spans="1:14" x14ac:dyDescent="0.3">
      <c r="A5607" s="1" t="s">
        <v>9075</v>
      </c>
      <c r="B5607" s="2">
        <v>45354.908148148148</v>
      </c>
      <c r="C5607" s="1" t="s">
        <v>3329</v>
      </c>
      <c r="D5607" s="1" t="s">
        <v>792</v>
      </c>
      <c r="E5607" s="1" t="s">
        <v>3479</v>
      </c>
      <c r="F5607" s="1" t="s">
        <v>3469</v>
      </c>
      <c r="G5607" s="1">
        <v>1366.84</v>
      </c>
      <c r="H5607" s="1">
        <v>7</v>
      </c>
      <c r="I5607" s="1">
        <f>Sales[[#This Row],[Selling Price]]*H5607</f>
        <v>9567.8799999999992</v>
      </c>
      <c r="J5607" s="1">
        <f>VLOOKUP(Sales[[#This Row],[Product ID]],Products[],4,0)</f>
        <v>596.91999999999996</v>
      </c>
      <c r="K5607" s="1">
        <f>Sales[[#This Row],[Total Sales]]-Sales[[#This Row],[Cost price]]</f>
        <v>8970.9599999999991</v>
      </c>
      <c r="L5607" s="1" t="str">
        <f>TEXT(Sales[[#This Row],[Date and Time]],"dddd")</f>
        <v>Sunday</v>
      </c>
      <c r="M5607" s="1" t="str">
        <f>TEXT(Sales[[#This Row],[Date and Time]],"mm")</f>
        <v>03</v>
      </c>
      <c r="N5607" s="10" t="str">
        <f>TEXT(Sales[[#This Row],[Date and Time]],"mmmm")</f>
        <v>March</v>
      </c>
    </row>
    <row r="5608" spans="1:14" x14ac:dyDescent="0.3">
      <c r="A5608" s="1" t="s">
        <v>9076</v>
      </c>
      <c r="B5608" s="2">
        <v>45389.065497685187</v>
      </c>
      <c r="C5608" s="1" t="s">
        <v>3334</v>
      </c>
      <c r="D5608" s="1" t="s">
        <v>671</v>
      </c>
      <c r="E5608" s="1" t="s">
        <v>3479</v>
      </c>
      <c r="F5608" s="1" t="s">
        <v>3467</v>
      </c>
      <c r="G5608" s="1">
        <v>147.53</v>
      </c>
      <c r="H5608" s="1">
        <v>1</v>
      </c>
      <c r="I5608" s="1">
        <f>Sales[[#This Row],[Selling Price]]*H5608</f>
        <v>147.53</v>
      </c>
      <c r="J5608" s="1">
        <f>VLOOKUP(Sales[[#This Row],[Product ID]],Products[],4,0)</f>
        <v>208.12</v>
      </c>
      <c r="K5608" s="1">
        <f>Sales[[#This Row],[Total Sales]]-Sales[[#This Row],[Cost price]]</f>
        <v>-60.59</v>
      </c>
      <c r="L5608" s="1" t="str">
        <f>TEXT(Sales[[#This Row],[Date and Time]],"dddd")</f>
        <v>Sunday</v>
      </c>
      <c r="M5608" s="1" t="str">
        <f>TEXT(Sales[[#This Row],[Date and Time]],"mm")</f>
        <v>04</v>
      </c>
      <c r="N5608" s="10" t="str">
        <f>TEXT(Sales[[#This Row],[Date and Time]],"mmmm")</f>
        <v>April</v>
      </c>
    </row>
    <row r="5609" spans="1:14" x14ac:dyDescent="0.3">
      <c r="A5609" s="1" t="s">
        <v>9077</v>
      </c>
      <c r="B5609" s="2">
        <v>45590.659675925926</v>
      </c>
      <c r="C5609" s="1" t="s">
        <v>3303</v>
      </c>
      <c r="D5609" s="1" t="s">
        <v>1663</v>
      </c>
      <c r="E5609" s="1" t="s">
        <v>3466</v>
      </c>
      <c r="F5609" s="1" t="s">
        <v>3467</v>
      </c>
      <c r="G5609" s="1">
        <v>594.49</v>
      </c>
      <c r="H5609" s="1">
        <v>7</v>
      </c>
      <c r="I5609" s="1">
        <f>Sales[[#This Row],[Selling Price]]*H5609</f>
        <v>4161.43</v>
      </c>
      <c r="J5609" s="1">
        <f>VLOOKUP(Sales[[#This Row],[Product ID]],Products[],4,0)</f>
        <v>752.34</v>
      </c>
      <c r="K5609" s="1">
        <f>Sales[[#This Row],[Total Sales]]-Sales[[#This Row],[Cost price]]</f>
        <v>3409.09</v>
      </c>
      <c r="L5609" s="1" t="str">
        <f>TEXT(Sales[[#This Row],[Date and Time]],"dddd")</f>
        <v>Friday</v>
      </c>
      <c r="M5609" s="1" t="str">
        <f>TEXT(Sales[[#This Row],[Date and Time]],"mm")</f>
        <v>10</v>
      </c>
      <c r="N5609" s="10" t="str">
        <f>TEXT(Sales[[#This Row],[Date and Time]],"mmmm")</f>
        <v>October</v>
      </c>
    </row>
    <row r="5610" spans="1:14" x14ac:dyDescent="0.3">
      <c r="A5610" s="1" t="s">
        <v>9078</v>
      </c>
      <c r="B5610" s="2">
        <v>45302.667303240742</v>
      </c>
      <c r="C5610" s="1" t="s">
        <v>3401</v>
      </c>
      <c r="D5610" s="1" t="s">
        <v>2261</v>
      </c>
      <c r="E5610" s="1" t="s">
        <v>3479</v>
      </c>
      <c r="F5610" s="1" t="s">
        <v>3476</v>
      </c>
      <c r="G5610" s="1">
        <v>1819.95</v>
      </c>
      <c r="H5610" s="1">
        <v>10</v>
      </c>
      <c r="I5610" s="1">
        <f>Sales[[#This Row],[Selling Price]]*H5610</f>
        <v>18199.5</v>
      </c>
      <c r="J5610" s="1">
        <f>VLOOKUP(Sales[[#This Row],[Product ID]],Products[],4,0)</f>
        <v>93.21</v>
      </c>
      <c r="K5610" s="1">
        <f>Sales[[#This Row],[Total Sales]]-Sales[[#This Row],[Cost price]]</f>
        <v>18106.29</v>
      </c>
      <c r="L5610" s="1" t="str">
        <f>TEXT(Sales[[#This Row],[Date and Time]],"dddd")</f>
        <v>Thursday</v>
      </c>
      <c r="M5610" s="1" t="str">
        <f>TEXT(Sales[[#This Row],[Date and Time]],"mm")</f>
        <v>01</v>
      </c>
      <c r="N5610" s="10" t="str">
        <f>TEXT(Sales[[#This Row],[Date and Time]],"mmmm")</f>
        <v>January</v>
      </c>
    </row>
    <row r="5611" spans="1:14" x14ac:dyDescent="0.3">
      <c r="A5611" s="1" t="s">
        <v>9079</v>
      </c>
      <c r="B5611" s="2">
        <v>45505.361655092594</v>
      </c>
      <c r="C5611" s="1" t="s">
        <v>3282</v>
      </c>
      <c r="D5611" s="1" t="s">
        <v>1125</v>
      </c>
      <c r="E5611" s="1" t="s">
        <v>3466</v>
      </c>
      <c r="F5611" s="1" t="s">
        <v>3467</v>
      </c>
      <c r="G5611" s="1">
        <v>444.35</v>
      </c>
      <c r="H5611" s="1">
        <v>2</v>
      </c>
      <c r="I5611" s="1">
        <f>Sales[[#This Row],[Selling Price]]*H5611</f>
        <v>888.7</v>
      </c>
      <c r="J5611" s="1">
        <f>VLOOKUP(Sales[[#This Row],[Product ID]],Products[],4,0)</f>
        <v>707.26</v>
      </c>
      <c r="K5611" s="1">
        <f>Sales[[#This Row],[Total Sales]]-Sales[[#This Row],[Cost price]]</f>
        <v>181.44000000000005</v>
      </c>
      <c r="L5611" s="1" t="str">
        <f>TEXT(Sales[[#This Row],[Date and Time]],"dddd")</f>
        <v>Thursday</v>
      </c>
      <c r="M5611" s="1" t="str">
        <f>TEXT(Sales[[#This Row],[Date and Time]],"mm")</f>
        <v>08</v>
      </c>
      <c r="N5611" s="10" t="str">
        <f>TEXT(Sales[[#This Row],[Date and Time]],"mmmm")</f>
        <v>August</v>
      </c>
    </row>
    <row r="5612" spans="1:14" x14ac:dyDescent="0.3">
      <c r="A5612" s="1" t="s">
        <v>9080</v>
      </c>
      <c r="B5612" s="2">
        <v>45499.535324074073</v>
      </c>
      <c r="C5612" s="1" t="s">
        <v>3220</v>
      </c>
      <c r="D5612" s="1" t="s">
        <v>3167</v>
      </c>
      <c r="E5612" s="1" t="s">
        <v>3464</v>
      </c>
      <c r="F5612" s="1" t="s">
        <v>3462</v>
      </c>
      <c r="G5612" s="1">
        <v>684.98</v>
      </c>
      <c r="H5612" s="1">
        <v>5</v>
      </c>
      <c r="I5612" s="1">
        <f>Sales[[#This Row],[Selling Price]]*H5612</f>
        <v>3424.9</v>
      </c>
      <c r="J5612" s="1">
        <f>VLOOKUP(Sales[[#This Row],[Product ID]],Products[],4,0)</f>
        <v>27.63</v>
      </c>
      <c r="K5612" s="1">
        <f>Sales[[#This Row],[Total Sales]]-Sales[[#This Row],[Cost price]]</f>
        <v>3397.27</v>
      </c>
      <c r="L5612" s="1" t="str">
        <f>TEXT(Sales[[#This Row],[Date and Time]],"dddd")</f>
        <v>Friday</v>
      </c>
      <c r="M5612" s="1" t="str">
        <f>TEXT(Sales[[#This Row],[Date and Time]],"mm")</f>
        <v>07</v>
      </c>
      <c r="N5612" s="10" t="str">
        <f>TEXT(Sales[[#This Row],[Date and Time]],"mmmm")</f>
        <v>July</v>
      </c>
    </row>
    <row r="5613" spans="1:14" x14ac:dyDescent="0.3">
      <c r="A5613" s="1" t="s">
        <v>9081</v>
      </c>
      <c r="B5613" s="2">
        <v>45534.717314814814</v>
      </c>
      <c r="C5613" s="1" t="s">
        <v>3275</v>
      </c>
      <c r="D5613" s="1" t="s">
        <v>1793</v>
      </c>
      <c r="E5613" s="1" t="s">
        <v>3461</v>
      </c>
      <c r="F5613" s="1" t="s">
        <v>3476</v>
      </c>
      <c r="G5613" s="1">
        <v>705.13</v>
      </c>
      <c r="H5613" s="1">
        <v>7</v>
      </c>
      <c r="I5613" s="1">
        <f>Sales[[#This Row],[Selling Price]]*H5613</f>
        <v>4935.91</v>
      </c>
      <c r="J5613" s="1">
        <f>VLOOKUP(Sales[[#This Row],[Product ID]],Products[],4,0)</f>
        <v>363.91</v>
      </c>
      <c r="K5613" s="1">
        <f>Sales[[#This Row],[Total Sales]]-Sales[[#This Row],[Cost price]]</f>
        <v>4572</v>
      </c>
      <c r="L5613" s="1" t="str">
        <f>TEXT(Sales[[#This Row],[Date and Time]],"dddd")</f>
        <v>Friday</v>
      </c>
      <c r="M5613" s="1" t="str">
        <f>TEXT(Sales[[#This Row],[Date and Time]],"mm")</f>
        <v>08</v>
      </c>
      <c r="N5613" s="10" t="str">
        <f>TEXT(Sales[[#This Row],[Date and Time]],"mmmm")</f>
        <v>August</v>
      </c>
    </row>
    <row r="5614" spans="1:14" x14ac:dyDescent="0.3">
      <c r="A5614" s="1" t="s">
        <v>9082</v>
      </c>
      <c r="B5614" s="2">
        <v>45570.974363425928</v>
      </c>
      <c r="C5614" s="1" t="s">
        <v>3322</v>
      </c>
      <c r="D5614" s="1" t="s">
        <v>2421</v>
      </c>
      <c r="E5614" s="1" t="s">
        <v>3466</v>
      </c>
      <c r="F5614" s="1" t="s">
        <v>3469</v>
      </c>
      <c r="G5614" s="1">
        <v>135.69</v>
      </c>
      <c r="H5614" s="1">
        <v>6</v>
      </c>
      <c r="I5614" s="1">
        <f>Sales[[#This Row],[Selling Price]]*H5614</f>
        <v>814.14</v>
      </c>
      <c r="J5614" s="1">
        <f>VLOOKUP(Sales[[#This Row],[Product ID]],Products[],4,0)</f>
        <v>35.22</v>
      </c>
      <c r="K5614" s="1">
        <f>Sales[[#This Row],[Total Sales]]-Sales[[#This Row],[Cost price]]</f>
        <v>778.92</v>
      </c>
      <c r="L5614" s="1" t="str">
        <f>TEXT(Sales[[#This Row],[Date and Time]],"dddd")</f>
        <v>Saturday</v>
      </c>
      <c r="M5614" s="1" t="str">
        <f>TEXT(Sales[[#This Row],[Date and Time]],"mm")</f>
        <v>10</v>
      </c>
      <c r="N5614" s="10" t="str">
        <f>TEXT(Sales[[#This Row],[Date and Time]],"mmmm")</f>
        <v>October</v>
      </c>
    </row>
    <row r="5615" spans="1:14" x14ac:dyDescent="0.3">
      <c r="A5615" s="1" t="s">
        <v>9083</v>
      </c>
      <c r="B5615" s="2">
        <v>45541.600312499999</v>
      </c>
      <c r="C5615" s="1" t="s">
        <v>3330</v>
      </c>
      <c r="D5615" s="1" t="s">
        <v>729</v>
      </c>
      <c r="E5615" s="1" t="s">
        <v>3479</v>
      </c>
      <c r="F5615" s="1" t="s">
        <v>3469</v>
      </c>
      <c r="G5615" s="1">
        <v>673.16</v>
      </c>
      <c r="H5615" s="1">
        <v>5</v>
      </c>
      <c r="I5615" s="1">
        <f>Sales[[#This Row],[Selling Price]]*H5615</f>
        <v>3365.7999999999997</v>
      </c>
      <c r="J5615" s="1">
        <f>VLOOKUP(Sales[[#This Row],[Product ID]],Products[],4,0)</f>
        <v>368.23</v>
      </c>
      <c r="K5615" s="1">
        <f>Sales[[#This Row],[Total Sales]]-Sales[[#This Row],[Cost price]]</f>
        <v>2997.5699999999997</v>
      </c>
      <c r="L5615" s="1" t="str">
        <f>TEXT(Sales[[#This Row],[Date and Time]],"dddd")</f>
        <v>Friday</v>
      </c>
      <c r="M5615" s="1" t="str">
        <f>TEXT(Sales[[#This Row],[Date and Time]],"mm")</f>
        <v>09</v>
      </c>
      <c r="N5615" s="10" t="str">
        <f>TEXT(Sales[[#This Row],[Date and Time]],"mmmm")</f>
        <v>September</v>
      </c>
    </row>
    <row r="5616" spans="1:14" x14ac:dyDescent="0.3">
      <c r="A5616" s="1" t="s">
        <v>9084</v>
      </c>
      <c r="B5616" s="2">
        <v>45548.218171296299</v>
      </c>
      <c r="C5616" s="1" t="s">
        <v>3395</v>
      </c>
      <c r="D5616" s="1" t="s">
        <v>1427</v>
      </c>
      <c r="E5616" s="1" t="s">
        <v>3479</v>
      </c>
      <c r="F5616" s="1" t="s">
        <v>3462</v>
      </c>
      <c r="G5616" s="1">
        <v>1101.2</v>
      </c>
      <c r="H5616" s="1">
        <v>8</v>
      </c>
      <c r="I5616" s="1">
        <f>Sales[[#This Row],[Selling Price]]*H5616</f>
        <v>8809.6</v>
      </c>
      <c r="J5616" s="1">
        <f>VLOOKUP(Sales[[#This Row],[Product ID]],Products[],4,0)</f>
        <v>102.72</v>
      </c>
      <c r="K5616" s="1">
        <f>Sales[[#This Row],[Total Sales]]-Sales[[#This Row],[Cost price]]</f>
        <v>8706.880000000001</v>
      </c>
      <c r="L5616" s="1" t="str">
        <f>TEXT(Sales[[#This Row],[Date and Time]],"dddd")</f>
        <v>Friday</v>
      </c>
      <c r="M5616" s="1" t="str">
        <f>TEXT(Sales[[#This Row],[Date and Time]],"mm")</f>
        <v>09</v>
      </c>
      <c r="N5616" s="10" t="str">
        <f>TEXT(Sales[[#This Row],[Date and Time]],"mmmm")</f>
        <v>September</v>
      </c>
    </row>
    <row r="5617" spans="1:14" x14ac:dyDescent="0.3">
      <c r="A5617" s="1" t="s">
        <v>9085</v>
      </c>
      <c r="B5617" s="2">
        <v>45535.802337962959</v>
      </c>
      <c r="C5617" s="1" t="s">
        <v>3330</v>
      </c>
      <c r="D5617" s="1" t="s">
        <v>1371</v>
      </c>
      <c r="E5617" s="1" t="s">
        <v>3461</v>
      </c>
      <c r="F5617" s="1" t="s">
        <v>3469</v>
      </c>
      <c r="G5617" s="1">
        <v>1910.8</v>
      </c>
      <c r="H5617" s="1">
        <v>4</v>
      </c>
      <c r="I5617" s="1">
        <f>Sales[[#This Row],[Selling Price]]*H5617</f>
        <v>7643.2</v>
      </c>
      <c r="J5617" s="1">
        <f>VLOOKUP(Sales[[#This Row],[Product ID]],Products[],4,0)</f>
        <v>368.23</v>
      </c>
      <c r="K5617" s="1">
        <f>Sales[[#This Row],[Total Sales]]-Sales[[#This Row],[Cost price]]</f>
        <v>7274.9699999999993</v>
      </c>
      <c r="L5617" s="1" t="str">
        <f>TEXT(Sales[[#This Row],[Date and Time]],"dddd")</f>
        <v>Saturday</v>
      </c>
      <c r="M5617" s="1" t="str">
        <f>TEXT(Sales[[#This Row],[Date and Time]],"mm")</f>
        <v>08</v>
      </c>
      <c r="N5617" s="10" t="str">
        <f>TEXT(Sales[[#This Row],[Date and Time]],"mmmm")</f>
        <v>August</v>
      </c>
    </row>
    <row r="5618" spans="1:14" x14ac:dyDescent="0.3">
      <c r="A5618" s="1" t="s">
        <v>9086</v>
      </c>
      <c r="B5618" s="2">
        <v>45500.880729166667</v>
      </c>
      <c r="C5618" s="1" t="s">
        <v>3439</v>
      </c>
      <c r="D5618" s="1" t="s">
        <v>1972</v>
      </c>
      <c r="E5618" s="1" t="s">
        <v>3466</v>
      </c>
      <c r="F5618" s="1" t="s">
        <v>3472</v>
      </c>
      <c r="G5618" s="1">
        <v>665.2</v>
      </c>
      <c r="H5618" s="1">
        <v>7</v>
      </c>
      <c r="I5618" s="1">
        <f>Sales[[#This Row],[Selling Price]]*H5618</f>
        <v>4656.4000000000005</v>
      </c>
      <c r="J5618" s="1">
        <f>VLOOKUP(Sales[[#This Row],[Product ID]],Products[],4,0)</f>
        <v>945.84</v>
      </c>
      <c r="K5618" s="1">
        <f>Sales[[#This Row],[Total Sales]]-Sales[[#This Row],[Cost price]]</f>
        <v>3710.5600000000004</v>
      </c>
      <c r="L5618" s="1" t="str">
        <f>TEXT(Sales[[#This Row],[Date and Time]],"dddd")</f>
        <v>Saturday</v>
      </c>
      <c r="M5618" s="1" t="str">
        <f>TEXT(Sales[[#This Row],[Date and Time]],"mm")</f>
        <v>07</v>
      </c>
      <c r="N5618" s="10" t="str">
        <f>TEXT(Sales[[#This Row],[Date and Time]],"mmmm")</f>
        <v>July</v>
      </c>
    </row>
    <row r="5619" spans="1:14" x14ac:dyDescent="0.3">
      <c r="A5619" s="1" t="s">
        <v>9087</v>
      </c>
      <c r="B5619" s="2">
        <v>45528.077615740738</v>
      </c>
      <c r="C5619" s="1" t="s">
        <v>3424</v>
      </c>
      <c r="D5619" s="1" t="s">
        <v>2092</v>
      </c>
      <c r="E5619" s="1" t="s">
        <v>3471</v>
      </c>
      <c r="F5619" s="1" t="s">
        <v>3472</v>
      </c>
      <c r="G5619" s="1">
        <v>1686.28</v>
      </c>
      <c r="H5619" s="1">
        <v>8</v>
      </c>
      <c r="I5619" s="1">
        <f>Sales[[#This Row],[Selling Price]]*H5619</f>
        <v>13490.24</v>
      </c>
      <c r="J5619" s="1">
        <f>VLOOKUP(Sales[[#This Row],[Product ID]],Products[],4,0)</f>
        <v>485.76</v>
      </c>
      <c r="K5619" s="1">
        <f>Sales[[#This Row],[Total Sales]]-Sales[[#This Row],[Cost price]]</f>
        <v>13004.48</v>
      </c>
      <c r="L5619" s="1" t="str">
        <f>TEXT(Sales[[#This Row],[Date and Time]],"dddd")</f>
        <v>Saturday</v>
      </c>
      <c r="M5619" s="1" t="str">
        <f>TEXT(Sales[[#This Row],[Date and Time]],"mm")</f>
        <v>08</v>
      </c>
      <c r="N5619" s="10" t="str">
        <f>TEXT(Sales[[#This Row],[Date and Time]],"mmmm")</f>
        <v>August</v>
      </c>
    </row>
    <row r="5620" spans="1:14" x14ac:dyDescent="0.3">
      <c r="A5620" s="1" t="s">
        <v>9088</v>
      </c>
      <c r="B5620" s="2">
        <v>45500.911817129629</v>
      </c>
      <c r="C5620" s="1" t="s">
        <v>3356</v>
      </c>
      <c r="D5620" s="1" t="s">
        <v>1497</v>
      </c>
      <c r="E5620" s="1" t="s">
        <v>3479</v>
      </c>
      <c r="F5620" s="1" t="s">
        <v>3467</v>
      </c>
      <c r="G5620" s="1">
        <v>149.49</v>
      </c>
      <c r="H5620" s="1">
        <v>3</v>
      </c>
      <c r="I5620" s="1">
        <f>Sales[[#This Row],[Selling Price]]*H5620</f>
        <v>448.47</v>
      </c>
      <c r="J5620" s="1">
        <f>VLOOKUP(Sales[[#This Row],[Product ID]],Products[],4,0)</f>
        <v>310.20999999999998</v>
      </c>
      <c r="K5620" s="1">
        <f>Sales[[#This Row],[Total Sales]]-Sales[[#This Row],[Cost price]]</f>
        <v>138.26000000000005</v>
      </c>
      <c r="L5620" s="1" t="str">
        <f>TEXT(Sales[[#This Row],[Date and Time]],"dddd")</f>
        <v>Saturday</v>
      </c>
      <c r="M5620" s="1" t="str">
        <f>TEXT(Sales[[#This Row],[Date and Time]],"mm")</f>
        <v>07</v>
      </c>
      <c r="N5620" s="10" t="str">
        <f>TEXT(Sales[[#This Row],[Date and Time]],"mmmm")</f>
        <v>July</v>
      </c>
    </row>
    <row r="5621" spans="1:14" x14ac:dyDescent="0.3">
      <c r="A5621" s="1" t="s">
        <v>9089</v>
      </c>
      <c r="B5621" s="2">
        <v>45583.114166666666</v>
      </c>
      <c r="C5621" s="1" t="s">
        <v>3451</v>
      </c>
      <c r="D5621" s="1" t="s">
        <v>618</v>
      </c>
      <c r="E5621" s="1" t="s">
        <v>3464</v>
      </c>
      <c r="F5621" s="1" t="s">
        <v>3467</v>
      </c>
      <c r="G5621" s="1">
        <v>1287.3800000000001</v>
      </c>
      <c r="H5621" s="1">
        <v>7</v>
      </c>
      <c r="I5621" s="1">
        <f>Sales[[#This Row],[Selling Price]]*H5621</f>
        <v>9011.66</v>
      </c>
      <c r="J5621" s="1">
        <f>VLOOKUP(Sales[[#This Row],[Product ID]],Products[],4,0)</f>
        <v>565.99</v>
      </c>
      <c r="K5621" s="1">
        <f>Sales[[#This Row],[Total Sales]]-Sales[[#This Row],[Cost price]]</f>
        <v>8445.67</v>
      </c>
      <c r="L5621" s="1" t="str">
        <f>TEXT(Sales[[#This Row],[Date and Time]],"dddd")</f>
        <v>Friday</v>
      </c>
      <c r="M5621" s="1" t="str">
        <f>TEXT(Sales[[#This Row],[Date and Time]],"mm")</f>
        <v>10</v>
      </c>
      <c r="N5621" s="10" t="str">
        <f>TEXT(Sales[[#This Row],[Date and Time]],"mmmm")</f>
        <v>October</v>
      </c>
    </row>
    <row r="5622" spans="1:14" x14ac:dyDescent="0.3">
      <c r="A5622" s="1" t="s">
        <v>9090</v>
      </c>
      <c r="B5622" s="2">
        <v>45454.377708333333</v>
      </c>
      <c r="C5622" s="1" t="s">
        <v>3261</v>
      </c>
      <c r="D5622" s="1" t="s">
        <v>1149</v>
      </c>
      <c r="E5622" s="1" t="s">
        <v>3461</v>
      </c>
      <c r="F5622" s="1" t="s">
        <v>3476</v>
      </c>
      <c r="G5622" s="1">
        <v>1307.1600000000001</v>
      </c>
      <c r="H5622" s="1">
        <v>7</v>
      </c>
      <c r="I5622" s="1">
        <f>Sales[[#This Row],[Selling Price]]*H5622</f>
        <v>9150.1200000000008</v>
      </c>
      <c r="J5622" s="1">
        <f>VLOOKUP(Sales[[#This Row],[Product ID]],Products[],4,0)</f>
        <v>950.81</v>
      </c>
      <c r="K5622" s="1">
        <f>Sales[[#This Row],[Total Sales]]-Sales[[#This Row],[Cost price]]</f>
        <v>8199.3100000000013</v>
      </c>
      <c r="L5622" s="1" t="str">
        <f>TEXT(Sales[[#This Row],[Date and Time]],"dddd")</f>
        <v>Tuesday</v>
      </c>
      <c r="M5622" s="1" t="str">
        <f>TEXT(Sales[[#This Row],[Date and Time]],"mm")</f>
        <v>06</v>
      </c>
      <c r="N5622" s="10" t="str">
        <f>TEXT(Sales[[#This Row],[Date and Time]],"mmmm")</f>
        <v>June</v>
      </c>
    </row>
    <row r="5623" spans="1:14" x14ac:dyDescent="0.3">
      <c r="A5623" s="1" t="s">
        <v>9091</v>
      </c>
      <c r="B5623" s="2">
        <v>45496.011458333334</v>
      </c>
      <c r="C5623" s="1" t="s">
        <v>3322</v>
      </c>
      <c r="D5623" s="1" t="s">
        <v>995</v>
      </c>
      <c r="E5623" s="1" t="s">
        <v>3471</v>
      </c>
      <c r="F5623" s="1" t="s">
        <v>3472</v>
      </c>
      <c r="G5623" s="1">
        <v>272.19</v>
      </c>
      <c r="H5623" s="1">
        <v>2</v>
      </c>
      <c r="I5623" s="1">
        <f>Sales[[#This Row],[Selling Price]]*H5623</f>
        <v>544.38</v>
      </c>
      <c r="J5623" s="1">
        <f>VLOOKUP(Sales[[#This Row],[Product ID]],Products[],4,0)</f>
        <v>35.22</v>
      </c>
      <c r="K5623" s="1">
        <f>Sales[[#This Row],[Total Sales]]-Sales[[#This Row],[Cost price]]</f>
        <v>509.15999999999997</v>
      </c>
      <c r="L5623" s="1" t="str">
        <f>TEXT(Sales[[#This Row],[Date and Time]],"dddd")</f>
        <v>Tuesday</v>
      </c>
      <c r="M5623" s="1" t="str">
        <f>TEXT(Sales[[#This Row],[Date and Time]],"mm")</f>
        <v>07</v>
      </c>
      <c r="N5623" s="10" t="str">
        <f>TEXT(Sales[[#This Row],[Date and Time]],"mmmm")</f>
        <v>July</v>
      </c>
    </row>
    <row r="5624" spans="1:14" x14ac:dyDescent="0.3">
      <c r="A5624" s="1" t="s">
        <v>9092</v>
      </c>
      <c r="B5624" s="2">
        <v>45544.814884259256</v>
      </c>
      <c r="C5624" s="1" t="s">
        <v>3267</v>
      </c>
      <c r="D5624" s="1" t="s">
        <v>3103</v>
      </c>
      <c r="E5624" s="1" t="s">
        <v>3479</v>
      </c>
      <c r="F5624" s="1" t="s">
        <v>3472</v>
      </c>
      <c r="G5624" s="1">
        <v>345.31</v>
      </c>
      <c r="H5624" s="1">
        <v>7</v>
      </c>
      <c r="I5624" s="1">
        <f>Sales[[#This Row],[Selling Price]]*H5624</f>
        <v>2417.17</v>
      </c>
      <c r="J5624" s="1">
        <f>VLOOKUP(Sales[[#This Row],[Product ID]],Products[],4,0)</f>
        <v>465.59</v>
      </c>
      <c r="K5624" s="1">
        <f>Sales[[#This Row],[Total Sales]]-Sales[[#This Row],[Cost price]]</f>
        <v>1951.5800000000002</v>
      </c>
      <c r="L5624" s="1" t="str">
        <f>TEXT(Sales[[#This Row],[Date and Time]],"dddd")</f>
        <v>Monday</v>
      </c>
      <c r="M5624" s="1" t="str">
        <f>TEXT(Sales[[#This Row],[Date and Time]],"mm")</f>
        <v>09</v>
      </c>
      <c r="N5624" s="10" t="str">
        <f>TEXT(Sales[[#This Row],[Date and Time]],"mmmm")</f>
        <v>September</v>
      </c>
    </row>
    <row r="5625" spans="1:14" x14ac:dyDescent="0.3">
      <c r="A5625" s="1" t="s">
        <v>9093</v>
      </c>
      <c r="B5625" s="2">
        <v>45486.524467592593</v>
      </c>
      <c r="C5625" s="1" t="s">
        <v>3451</v>
      </c>
      <c r="D5625" s="1" t="s">
        <v>1220</v>
      </c>
      <c r="E5625" s="1" t="s">
        <v>3466</v>
      </c>
      <c r="F5625" s="1" t="s">
        <v>3472</v>
      </c>
      <c r="G5625" s="1">
        <v>722.39</v>
      </c>
      <c r="H5625" s="1">
        <v>10</v>
      </c>
      <c r="I5625" s="1">
        <f>Sales[[#This Row],[Selling Price]]*H5625</f>
        <v>7223.9</v>
      </c>
      <c r="J5625" s="1">
        <f>VLOOKUP(Sales[[#This Row],[Product ID]],Products[],4,0)</f>
        <v>565.99</v>
      </c>
      <c r="K5625" s="1">
        <f>Sales[[#This Row],[Total Sales]]-Sales[[#This Row],[Cost price]]</f>
        <v>6657.91</v>
      </c>
      <c r="L5625" s="1" t="str">
        <f>TEXT(Sales[[#This Row],[Date and Time]],"dddd")</f>
        <v>Saturday</v>
      </c>
      <c r="M5625" s="1" t="str">
        <f>TEXT(Sales[[#This Row],[Date and Time]],"mm")</f>
        <v>07</v>
      </c>
      <c r="N5625" s="10" t="str">
        <f>TEXT(Sales[[#This Row],[Date and Time]],"mmmm")</f>
        <v>July</v>
      </c>
    </row>
    <row r="5626" spans="1:14" x14ac:dyDescent="0.3">
      <c r="A5626" s="1" t="s">
        <v>9094</v>
      </c>
      <c r="B5626" s="2">
        <v>45404.81050925926</v>
      </c>
      <c r="C5626" s="1" t="s">
        <v>3431</v>
      </c>
      <c r="D5626" s="1" t="s">
        <v>805</v>
      </c>
      <c r="E5626" s="1" t="s">
        <v>3461</v>
      </c>
      <c r="F5626" s="1" t="s">
        <v>3472</v>
      </c>
      <c r="G5626" s="1">
        <v>1583.68</v>
      </c>
      <c r="H5626" s="1">
        <v>6</v>
      </c>
      <c r="I5626" s="1">
        <f>Sales[[#This Row],[Selling Price]]*H5626</f>
        <v>9502.08</v>
      </c>
      <c r="J5626" s="1">
        <f>VLOOKUP(Sales[[#This Row],[Product ID]],Products[],4,0)</f>
        <v>750.55</v>
      </c>
      <c r="K5626" s="1">
        <f>Sales[[#This Row],[Total Sales]]-Sales[[#This Row],[Cost price]]</f>
        <v>8751.5300000000007</v>
      </c>
      <c r="L5626" s="1" t="str">
        <f>TEXT(Sales[[#This Row],[Date and Time]],"dddd")</f>
        <v>Monday</v>
      </c>
      <c r="M5626" s="1" t="str">
        <f>TEXT(Sales[[#This Row],[Date and Time]],"mm")</f>
        <v>04</v>
      </c>
      <c r="N5626" s="10" t="str">
        <f>TEXT(Sales[[#This Row],[Date and Time]],"mmmm")</f>
        <v>April</v>
      </c>
    </row>
    <row r="5627" spans="1:14" x14ac:dyDescent="0.3">
      <c r="A5627" s="1" t="s">
        <v>9095</v>
      </c>
      <c r="B5627" s="2">
        <v>45569.443356481483</v>
      </c>
      <c r="C5627" s="1" t="s">
        <v>3362</v>
      </c>
      <c r="D5627" s="1" t="s">
        <v>2871</v>
      </c>
      <c r="E5627" s="1" t="s">
        <v>3461</v>
      </c>
      <c r="F5627" s="1" t="s">
        <v>3472</v>
      </c>
      <c r="G5627" s="1">
        <v>269.55</v>
      </c>
      <c r="H5627" s="1">
        <v>9</v>
      </c>
      <c r="I5627" s="1">
        <f>Sales[[#This Row],[Selling Price]]*H5627</f>
        <v>2425.9500000000003</v>
      </c>
      <c r="J5627" s="1">
        <f>VLOOKUP(Sales[[#This Row],[Product ID]],Products[],4,0)</f>
        <v>282.68</v>
      </c>
      <c r="K5627" s="1">
        <f>Sales[[#This Row],[Total Sales]]-Sales[[#This Row],[Cost price]]</f>
        <v>2143.2700000000004</v>
      </c>
      <c r="L5627" s="1" t="str">
        <f>TEXT(Sales[[#This Row],[Date and Time]],"dddd")</f>
        <v>Friday</v>
      </c>
      <c r="M5627" s="1" t="str">
        <f>TEXT(Sales[[#This Row],[Date and Time]],"mm")</f>
        <v>10</v>
      </c>
      <c r="N5627" s="10" t="str">
        <f>TEXT(Sales[[#This Row],[Date and Time]],"mmmm")</f>
        <v>October</v>
      </c>
    </row>
    <row r="5628" spans="1:14" x14ac:dyDescent="0.3">
      <c r="A5628" s="1" t="s">
        <v>9096</v>
      </c>
      <c r="B5628" s="2">
        <v>45413.116111111114</v>
      </c>
      <c r="C5628" s="1" t="s">
        <v>3301</v>
      </c>
      <c r="D5628" s="1" t="s">
        <v>313</v>
      </c>
      <c r="E5628" s="1" t="s">
        <v>3461</v>
      </c>
      <c r="F5628" s="1" t="s">
        <v>3472</v>
      </c>
      <c r="G5628" s="1">
        <v>399.63</v>
      </c>
      <c r="H5628" s="1">
        <v>9</v>
      </c>
      <c r="I5628" s="1">
        <f>Sales[[#This Row],[Selling Price]]*H5628</f>
        <v>3596.67</v>
      </c>
      <c r="J5628" s="1">
        <f>VLOOKUP(Sales[[#This Row],[Product ID]],Products[],4,0)</f>
        <v>502.29</v>
      </c>
      <c r="K5628" s="1">
        <f>Sales[[#This Row],[Total Sales]]-Sales[[#This Row],[Cost price]]</f>
        <v>3094.38</v>
      </c>
      <c r="L5628" s="1" t="str">
        <f>TEXT(Sales[[#This Row],[Date and Time]],"dddd")</f>
        <v>Wednesday</v>
      </c>
      <c r="M5628" s="1" t="str">
        <f>TEXT(Sales[[#This Row],[Date and Time]],"mm")</f>
        <v>05</v>
      </c>
      <c r="N5628" s="10" t="str">
        <f>TEXT(Sales[[#This Row],[Date and Time]],"mmmm")</f>
        <v>May</v>
      </c>
    </row>
    <row r="5629" spans="1:14" x14ac:dyDescent="0.3">
      <c r="A5629" s="1" t="s">
        <v>9097</v>
      </c>
      <c r="B5629" s="2">
        <v>45521.891006944446</v>
      </c>
      <c r="C5629" s="1" t="s">
        <v>3381</v>
      </c>
      <c r="D5629" s="1" t="s">
        <v>2774</v>
      </c>
      <c r="E5629" s="1" t="s">
        <v>3464</v>
      </c>
      <c r="F5629" s="1" t="s">
        <v>3469</v>
      </c>
      <c r="G5629" s="1">
        <v>406.52</v>
      </c>
      <c r="H5629" s="1">
        <v>4</v>
      </c>
      <c r="I5629" s="1">
        <f>Sales[[#This Row],[Selling Price]]*H5629</f>
        <v>1626.08</v>
      </c>
      <c r="J5629" s="1">
        <f>VLOOKUP(Sales[[#This Row],[Product ID]],Products[],4,0)</f>
        <v>505.04</v>
      </c>
      <c r="K5629" s="1">
        <f>Sales[[#This Row],[Total Sales]]-Sales[[#This Row],[Cost price]]</f>
        <v>1121.04</v>
      </c>
      <c r="L5629" s="1" t="str">
        <f>TEXT(Sales[[#This Row],[Date and Time]],"dddd")</f>
        <v>Saturday</v>
      </c>
      <c r="M5629" s="1" t="str">
        <f>TEXT(Sales[[#This Row],[Date and Time]],"mm")</f>
        <v>08</v>
      </c>
      <c r="N5629" s="10" t="str">
        <f>TEXT(Sales[[#This Row],[Date and Time]],"mmmm")</f>
        <v>August</v>
      </c>
    </row>
    <row r="5630" spans="1:14" x14ac:dyDescent="0.3">
      <c r="A5630" s="1" t="s">
        <v>9098</v>
      </c>
      <c r="B5630" s="2">
        <v>45308.126828703702</v>
      </c>
      <c r="C5630" s="1" t="s">
        <v>3430</v>
      </c>
      <c r="D5630" s="1" t="s">
        <v>1033</v>
      </c>
      <c r="E5630" s="1" t="s">
        <v>3479</v>
      </c>
      <c r="F5630" s="1" t="s">
        <v>3472</v>
      </c>
      <c r="G5630" s="1">
        <v>1003.05</v>
      </c>
      <c r="H5630" s="1">
        <v>8</v>
      </c>
      <c r="I5630" s="1">
        <f>Sales[[#This Row],[Selling Price]]*H5630</f>
        <v>8024.4</v>
      </c>
      <c r="J5630" s="1">
        <f>VLOOKUP(Sales[[#This Row],[Product ID]],Products[],4,0)</f>
        <v>102.73</v>
      </c>
      <c r="K5630" s="1">
        <f>Sales[[#This Row],[Total Sales]]-Sales[[#This Row],[Cost price]]</f>
        <v>7921.67</v>
      </c>
      <c r="L5630" s="1" t="str">
        <f>TEXT(Sales[[#This Row],[Date and Time]],"dddd")</f>
        <v>Wednesday</v>
      </c>
      <c r="M5630" s="1" t="str">
        <f>TEXT(Sales[[#This Row],[Date and Time]],"mm")</f>
        <v>01</v>
      </c>
      <c r="N5630" s="10" t="str">
        <f>TEXT(Sales[[#This Row],[Date and Time]],"mmmm")</f>
        <v>January</v>
      </c>
    </row>
    <row r="5631" spans="1:14" x14ac:dyDescent="0.3">
      <c r="A5631" s="1" t="s">
        <v>9099</v>
      </c>
      <c r="B5631" s="2">
        <v>45369.394687499997</v>
      </c>
      <c r="C5631" s="1" t="s">
        <v>3395</v>
      </c>
      <c r="D5631" s="1" t="s">
        <v>2210</v>
      </c>
      <c r="E5631" s="1" t="s">
        <v>3466</v>
      </c>
      <c r="F5631" s="1" t="s">
        <v>3476</v>
      </c>
      <c r="G5631" s="1">
        <v>70.23</v>
      </c>
      <c r="H5631" s="1">
        <v>6</v>
      </c>
      <c r="I5631" s="1">
        <f>Sales[[#This Row],[Selling Price]]*H5631</f>
        <v>421.38</v>
      </c>
      <c r="J5631" s="1">
        <f>VLOOKUP(Sales[[#This Row],[Product ID]],Products[],4,0)</f>
        <v>102.72</v>
      </c>
      <c r="K5631" s="1">
        <f>Sales[[#This Row],[Total Sales]]-Sales[[#This Row],[Cost price]]</f>
        <v>318.65999999999997</v>
      </c>
      <c r="L5631" s="1" t="str">
        <f>TEXT(Sales[[#This Row],[Date and Time]],"dddd")</f>
        <v>Monday</v>
      </c>
      <c r="M5631" s="1" t="str">
        <f>TEXT(Sales[[#This Row],[Date and Time]],"mm")</f>
        <v>03</v>
      </c>
      <c r="N5631" s="10" t="str">
        <f>TEXT(Sales[[#This Row],[Date and Time]],"mmmm")</f>
        <v>March</v>
      </c>
    </row>
    <row r="5632" spans="1:14" x14ac:dyDescent="0.3">
      <c r="A5632" s="1" t="s">
        <v>9100</v>
      </c>
      <c r="B5632" s="2">
        <v>45523.144166666665</v>
      </c>
      <c r="C5632" s="1" t="s">
        <v>3377</v>
      </c>
      <c r="D5632" s="1" t="s">
        <v>2424</v>
      </c>
      <c r="E5632" s="1" t="s">
        <v>3466</v>
      </c>
      <c r="F5632" s="1" t="s">
        <v>3467</v>
      </c>
      <c r="G5632" s="1">
        <v>1192.24</v>
      </c>
      <c r="H5632" s="1">
        <v>4</v>
      </c>
      <c r="I5632" s="1">
        <f>Sales[[#This Row],[Selling Price]]*H5632</f>
        <v>4768.96</v>
      </c>
      <c r="J5632" s="1">
        <f>VLOOKUP(Sales[[#This Row],[Product ID]],Products[],4,0)</f>
        <v>409.39</v>
      </c>
      <c r="K5632" s="1">
        <f>Sales[[#This Row],[Total Sales]]-Sales[[#This Row],[Cost price]]</f>
        <v>4359.57</v>
      </c>
      <c r="L5632" s="1" t="str">
        <f>TEXT(Sales[[#This Row],[Date and Time]],"dddd")</f>
        <v>Monday</v>
      </c>
      <c r="M5632" s="1" t="str">
        <f>TEXT(Sales[[#This Row],[Date and Time]],"mm")</f>
        <v>08</v>
      </c>
      <c r="N5632" s="10" t="str">
        <f>TEXT(Sales[[#This Row],[Date and Time]],"mmmm")</f>
        <v>August</v>
      </c>
    </row>
    <row r="5633" spans="1:14" x14ac:dyDescent="0.3">
      <c r="A5633" s="1" t="s">
        <v>9101</v>
      </c>
      <c r="B5633" s="2">
        <v>45604.766134259262</v>
      </c>
      <c r="C5633" s="1" t="s">
        <v>3297</v>
      </c>
      <c r="D5633" s="1" t="s">
        <v>1807</v>
      </c>
      <c r="E5633" s="1" t="s">
        <v>3466</v>
      </c>
      <c r="F5633" s="1" t="s">
        <v>3476</v>
      </c>
      <c r="G5633" s="1">
        <v>836.52</v>
      </c>
      <c r="H5633" s="1">
        <v>4</v>
      </c>
      <c r="I5633" s="1">
        <f>Sales[[#This Row],[Selling Price]]*H5633</f>
        <v>3346.08</v>
      </c>
      <c r="J5633" s="1">
        <f>VLOOKUP(Sales[[#This Row],[Product ID]],Products[],4,0)</f>
        <v>821.78</v>
      </c>
      <c r="K5633" s="1">
        <f>Sales[[#This Row],[Total Sales]]-Sales[[#This Row],[Cost price]]</f>
        <v>2524.3000000000002</v>
      </c>
      <c r="L5633" s="1" t="str">
        <f>TEXT(Sales[[#This Row],[Date and Time]],"dddd")</f>
        <v>Friday</v>
      </c>
      <c r="M5633" s="1" t="str">
        <f>TEXT(Sales[[#This Row],[Date and Time]],"mm")</f>
        <v>11</v>
      </c>
      <c r="N5633" s="10" t="str">
        <f>TEXT(Sales[[#This Row],[Date and Time]],"mmmm")</f>
        <v>November</v>
      </c>
    </row>
    <row r="5634" spans="1:14" x14ac:dyDescent="0.3">
      <c r="A5634" s="1" t="s">
        <v>9102</v>
      </c>
      <c r="B5634" s="2">
        <v>45508.253009259257</v>
      </c>
      <c r="C5634" s="1" t="s">
        <v>3357</v>
      </c>
      <c r="D5634" s="1" t="s">
        <v>1155</v>
      </c>
      <c r="E5634" s="1" t="s">
        <v>3479</v>
      </c>
      <c r="F5634" s="1" t="s">
        <v>3467</v>
      </c>
      <c r="G5634" s="1">
        <v>741.16</v>
      </c>
      <c r="H5634" s="1">
        <v>9</v>
      </c>
      <c r="I5634" s="1">
        <f>Sales[[#This Row],[Selling Price]]*H5634</f>
        <v>6670.44</v>
      </c>
      <c r="J5634" s="1">
        <f>VLOOKUP(Sales[[#This Row],[Product ID]],Products[],4,0)</f>
        <v>305.49</v>
      </c>
      <c r="K5634" s="1">
        <f>Sales[[#This Row],[Total Sales]]-Sales[[#This Row],[Cost price]]</f>
        <v>6364.95</v>
      </c>
      <c r="L5634" s="1" t="str">
        <f>TEXT(Sales[[#This Row],[Date and Time]],"dddd")</f>
        <v>Sunday</v>
      </c>
      <c r="M5634" s="1" t="str">
        <f>TEXT(Sales[[#This Row],[Date and Time]],"mm")</f>
        <v>08</v>
      </c>
      <c r="N5634" s="10" t="str">
        <f>TEXT(Sales[[#This Row],[Date and Time]],"mmmm")</f>
        <v>August</v>
      </c>
    </row>
    <row r="5635" spans="1:14" x14ac:dyDescent="0.3">
      <c r="A5635" s="1" t="s">
        <v>9103</v>
      </c>
      <c r="B5635" s="2">
        <v>45505.219953703701</v>
      </c>
      <c r="C5635" s="1" t="s">
        <v>3298</v>
      </c>
      <c r="D5635" s="1" t="s">
        <v>1299</v>
      </c>
      <c r="E5635" s="1" t="s">
        <v>3479</v>
      </c>
      <c r="F5635" s="1" t="s">
        <v>3462</v>
      </c>
      <c r="G5635" s="1">
        <v>1503.71</v>
      </c>
      <c r="H5635" s="1">
        <v>5</v>
      </c>
      <c r="I5635" s="1">
        <f>Sales[[#This Row],[Selling Price]]*H5635</f>
        <v>7518.55</v>
      </c>
      <c r="J5635" s="1">
        <f>VLOOKUP(Sales[[#This Row],[Product ID]],Products[],4,0)</f>
        <v>965.14</v>
      </c>
      <c r="K5635" s="1">
        <f>Sales[[#This Row],[Total Sales]]-Sales[[#This Row],[Cost price]]</f>
        <v>6553.41</v>
      </c>
      <c r="L5635" s="1" t="str">
        <f>TEXT(Sales[[#This Row],[Date and Time]],"dddd")</f>
        <v>Thursday</v>
      </c>
      <c r="M5635" s="1" t="str">
        <f>TEXT(Sales[[#This Row],[Date and Time]],"mm")</f>
        <v>08</v>
      </c>
      <c r="N5635" s="10" t="str">
        <f>TEXT(Sales[[#This Row],[Date and Time]],"mmmm")</f>
        <v>August</v>
      </c>
    </row>
    <row r="5636" spans="1:14" x14ac:dyDescent="0.3">
      <c r="A5636" s="1" t="s">
        <v>9104</v>
      </c>
      <c r="B5636" s="2">
        <v>45474.04115740741</v>
      </c>
      <c r="C5636" s="1" t="s">
        <v>3362</v>
      </c>
      <c r="D5636" s="1" t="s">
        <v>1146</v>
      </c>
      <c r="E5636" s="1" t="s">
        <v>3466</v>
      </c>
      <c r="F5636" s="1" t="s">
        <v>3472</v>
      </c>
      <c r="G5636" s="1">
        <v>1552.84</v>
      </c>
      <c r="H5636" s="1">
        <v>4</v>
      </c>
      <c r="I5636" s="1">
        <f>Sales[[#This Row],[Selling Price]]*H5636</f>
        <v>6211.36</v>
      </c>
      <c r="J5636" s="1">
        <f>VLOOKUP(Sales[[#This Row],[Product ID]],Products[],4,0)</f>
        <v>282.68</v>
      </c>
      <c r="K5636" s="1">
        <f>Sales[[#This Row],[Total Sales]]-Sales[[#This Row],[Cost price]]</f>
        <v>5928.6799999999994</v>
      </c>
      <c r="L5636" s="1" t="str">
        <f>TEXT(Sales[[#This Row],[Date and Time]],"dddd")</f>
        <v>Monday</v>
      </c>
      <c r="M5636" s="1" t="str">
        <f>TEXT(Sales[[#This Row],[Date and Time]],"mm")</f>
        <v>07</v>
      </c>
      <c r="N5636" s="10" t="str">
        <f>TEXT(Sales[[#This Row],[Date and Time]],"mmmm")</f>
        <v>July</v>
      </c>
    </row>
    <row r="5637" spans="1:14" x14ac:dyDescent="0.3">
      <c r="A5637" s="1" t="s">
        <v>9105</v>
      </c>
      <c r="B5637" s="2">
        <v>45346.087141203701</v>
      </c>
      <c r="C5637" s="1" t="s">
        <v>3301</v>
      </c>
      <c r="D5637" s="1" t="s">
        <v>2105</v>
      </c>
      <c r="E5637" s="1" t="s">
        <v>3466</v>
      </c>
      <c r="F5637" s="1" t="s">
        <v>3476</v>
      </c>
      <c r="G5637" s="1">
        <v>1305.1099999999999</v>
      </c>
      <c r="H5637" s="1">
        <v>1</v>
      </c>
      <c r="I5637" s="1">
        <f>Sales[[#This Row],[Selling Price]]*H5637</f>
        <v>1305.1099999999999</v>
      </c>
      <c r="J5637" s="1">
        <f>VLOOKUP(Sales[[#This Row],[Product ID]],Products[],4,0)</f>
        <v>502.29</v>
      </c>
      <c r="K5637" s="1">
        <f>Sales[[#This Row],[Total Sales]]-Sales[[#This Row],[Cost price]]</f>
        <v>802.81999999999994</v>
      </c>
      <c r="L5637" s="1" t="str">
        <f>TEXT(Sales[[#This Row],[Date and Time]],"dddd")</f>
        <v>Saturday</v>
      </c>
      <c r="M5637" s="1" t="str">
        <f>TEXT(Sales[[#This Row],[Date and Time]],"mm")</f>
        <v>02</v>
      </c>
      <c r="N5637" s="10" t="str">
        <f>TEXT(Sales[[#This Row],[Date and Time]],"mmmm")</f>
        <v>February</v>
      </c>
    </row>
    <row r="5638" spans="1:14" x14ac:dyDescent="0.3">
      <c r="A5638" s="1" t="s">
        <v>9106</v>
      </c>
      <c r="B5638" s="2">
        <v>45394.9528125</v>
      </c>
      <c r="C5638" s="1" t="s">
        <v>3337</v>
      </c>
      <c r="D5638" s="1" t="s">
        <v>785</v>
      </c>
      <c r="E5638" s="1" t="s">
        <v>3479</v>
      </c>
      <c r="F5638" s="1" t="s">
        <v>3476</v>
      </c>
      <c r="G5638" s="1">
        <v>427.44</v>
      </c>
      <c r="H5638" s="1">
        <v>5</v>
      </c>
      <c r="I5638" s="1">
        <f>Sales[[#This Row],[Selling Price]]*H5638</f>
        <v>2137.1999999999998</v>
      </c>
      <c r="J5638" s="1">
        <f>VLOOKUP(Sales[[#This Row],[Product ID]],Products[],4,0)</f>
        <v>899.57</v>
      </c>
      <c r="K5638" s="1">
        <f>Sales[[#This Row],[Total Sales]]-Sales[[#This Row],[Cost price]]</f>
        <v>1237.6299999999997</v>
      </c>
      <c r="L5638" s="1" t="str">
        <f>TEXT(Sales[[#This Row],[Date and Time]],"dddd")</f>
        <v>Friday</v>
      </c>
      <c r="M5638" s="1" t="str">
        <f>TEXT(Sales[[#This Row],[Date and Time]],"mm")</f>
        <v>04</v>
      </c>
      <c r="N5638" s="10" t="str">
        <f>TEXT(Sales[[#This Row],[Date and Time]],"mmmm")</f>
        <v>April</v>
      </c>
    </row>
    <row r="5639" spans="1:14" x14ac:dyDescent="0.3">
      <c r="A5639" s="1" t="s">
        <v>9107</v>
      </c>
      <c r="B5639" s="2">
        <v>45419.485509259262</v>
      </c>
      <c r="C5639" s="1" t="s">
        <v>3321</v>
      </c>
      <c r="D5639" s="1" t="s">
        <v>252</v>
      </c>
      <c r="E5639" s="1" t="s">
        <v>3471</v>
      </c>
      <c r="F5639" s="1" t="s">
        <v>3472</v>
      </c>
      <c r="G5639" s="1">
        <v>121.75</v>
      </c>
      <c r="H5639" s="1">
        <v>10</v>
      </c>
      <c r="I5639" s="1">
        <f>Sales[[#This Row],[Selling Price]]*H5639</f>
        <v>1217.5</v>
      </c>
      <c r="J5639" s="1">
        <f>VLOOKUP(Sales[[#This Row],[Product ID]],Products[],4,0)</f>
        <v>57.64</v>
      </c>
      <c r="K5639" s="1">
        <f>Sales[[#This Row],[Total Sales]]-Sales[[#This Row],[Cost price]]</f>
        <v>1159.8599999999999</v>
      </c>
      <c r="L5639" s="1" t="str">
        <f>TEXT(Sales[[#This Row],[Date and Time]],"dddd")</f>
        <v>Tuesday</v>
      </c>
      <c r="M5639" s="1" t="str">
        <f>TEXT(Sales[[#This Row],[Date and Time]],"mm")</f>
        <v>05</v>
      </c>
      <c r="N5639" s="10" t="str">
        <f>TEXT(Sales[[#This Row],[Date and Time]],"mmmm")</f>
        <v>May</v>
      </c>
    </row>
    <row r="5640" spans="1:14" x14ac:dyDescent="0.3">
      <c r="A5640" s="1" t="s">
        <v>9108</v>
      </c>
      <c r="B5640" s="2">
        <v>45461.681157407409</v>
      </c>
      <c r="C5640" s="1" t="s">
        <v>3283</v>
      </c>
      <c r="D5640" s="1" t="s">
        <v>2857</v>
      </c>
      <c r="E5640" s="1" t="s">
        <v>3479</v>
      </c>
      <c r="F5640" s="1" t="s">
        <v>3476</v>
      </c>
      <c r="G5640" s="1">
        <v>915.08</v>
      </c>
      <c r="H5640" s="1">
        <v>8</v>
      </c>
      <c r="I5640" s="1">
        <f>Sales[[#This Row],[Selling Price]]*H5640</f>
        <v>7320.64</v>
      </c>
      <c r="J5640" s="1">
        <f>VLOOKUP(Sales[[#This Row],[Product ID]],Products[],4,0)</f>
        <v>462.14</v>
      </c>
      <c r="K5640" s="1">
        <f>Sales[[#This Row],[Total Sales]]-Sales[[#This Row],[Cost price]]</f>
        <v>6858.5</v>
      </c>
      <c r="L5640" s="1" t="str">
        <f>TEXT(Sales[[#This Row],[Date and Time]],"dddd")</f>
        <v>Tuesday</v>
      </c>
      <c r="M5640" s="1" t="str">
        <f>TEXT(Sales[[#This Row],[Date and Time]],"mm")</f>
        <v>06</v>
      </c>
      <c r="N5640" s="10" t="str">
        <f>TEXT(Sales[[#This Row],[Date and Time]],"mmmm")</f>
        <v>June</v>
      </c>
    </row>
    <row r="5641" spans="1:14" x14ac:dyDescent="0.3">
      <c r="A5641" s="1" t="s">
        <v>9109</v>
      </c>
      <c r="B5641" s="2">
        <v>45464.301562499997</v>
      </c>
      <c r="C5641" s="1" t="s">
        <v>3315</v>
      </c>
      <c r="D5641" s="1" t="s">
        <v>2346</v>
      </c>
      <c r="E5641" s="1" t="s">
        <v>3479</v>
      </c>
      <c r="F5641" s="1" t="s">
        <v>3462</v>
      </c>
      <c r="G5641" s="1">
        <v>1263.6099999999999</v>
      </c>
      <c r="H5641" s="1">
        <v>2</v>
      </c>
      <c r="I5641" s="1">
        <f>Sales[[#This Row],[Selling Price]]*H5641</f>
        <v>2527.2199999999998</v>
      </c>
      <c r="J5641" s="1">
        <f>VLOOKUP(Sales[[#This Row],[Product ID]],Products[],4,0)</f>
        <v>90.98</v>
      </c>
      <c r="K5641" s="1">
        <f>Sales[[#This Row],[Total Sales]]-Sales[[#This Row],[Cost price]]</f>
        <v>2436.2399999999998</v>
      </c>
      <c r="L5641" s="1" t="str">
        <f>TEXT(Sales[[#This Row],[Date and Time]],"dddd")</f>
        <v>Friday</v>
      </c>
      <c r="M5641" s="1" t="str">
        <f>TEXT(Sales[[#This Row],[Date and Time]],"mm")</f>
        <v>06</v>
      </c>
      <c r="N5641" s="10" t="str">
        <f>TEXT(Sales[[#This Row],[Date and Time]],"mmmm")</f>
        <v>June</v>
      </c>
    </row>
    <row r="5642" spans="1:14" x14ac:dyDescent="0.3">
      <c r="A5642" s="1" t="s">
        <v>9110</v>
      </c>
      <c r="B5642" s="2">
        <v>45407.580578703702</v>
      </c>
      <c r="C5642" s="1" t="s">
        <v>3397</v>
      </c>
      <c r="D5642" s="1" t="s">
        <v>1753</v>
      </c>
      <c r="E5642" s="1" t="s">
        <v>3471</v>
      </c>
      <c r="F5642" s="1" t="s">
        <v>3469</v>
      </c>
      <c r="G5642" s="1">
        <v>1857.61</v>
      </c>
      <c r="H5642" s="1">
        <v>1</v>
      </c>
      <c r="I5642" s="1">
        <f>Sales[[#This Row],[Selling Price]]*H5642</f>
        <v>1857.61</v>
      </c>
      <c r="J5642" s="1">
        <f>VLOOKUP(Sales[[#This Row],[Product ID]],Products[],4,0)</f>
        <v>369.73</v>
      </c>
      <c r="K5642" s="1">
        <f>Sales[[#This Row],[Total Sales]]-Sales[[#This Row],[Cost price]]</f>
        <v>1487.8799999999999</v>
      </c>
      <c r="L5642" s="1" t="str">
        <f>TEXT(Sales[[#This Row],[Date and Time]],"dddd")</f>
        <v>Thursday</v>
      </c>
      <c r="M5642" s="1" t="str">
        <f>TEXT(Sales[[#This Row],[Date and Time]],"mm")</f>
        <v>04</v>
      </c>
      <c r="N5642" s="10" t="str">
        <f>TEXT(Sales[[#This Row],[Date and Time]],"mmmm")</f>
        <v>April</v>
      </c>
    </row>
    <row r="5643" spans="1:14" x14ac:dyDescent="0.3">
      <c r="A5643" s="1" t="s">
        <v>9111</v>
      </c>
      <c r="B5643" s="2">
        <v>45585.628275462965</v>
      </c>
      <c r="C5643" s="1" t="s">
        <v>3297</v>
      </c>
      <c r="D5643" s="1" t="s">
        <v>1711</v>
      </c>
      <c r="E5643" s="1" t="s">
        <v>3461</v>
      </c>
      <c r="F5643" s="1" t="s">
        <v>3472</v>
      </c>
      <c r="G5643" s="1">
        <v>460.28</v>
      </c>
      <c r="H5643" s="1">
        <v>8</v>
      </c>
      <c r="I5643" s="1">
        <f>Sales[[#This Row],[Selling Price]]*H5643</f>
        <v>3682.24</v>
      </c>
      <c r="J5643" s="1">
        <f>VLOOKUP(Sales[[#This Row],[Product ID]],Products[],4,0)</f>
        <v>821.78</v>
      </c>
      <c r="K5643" s="1">
        <f>Sales[[#This Row],[Total Sales]]-Sales[[#This Row],[Cost price]]</f>
        <v>2860.46</v>
      </c>
      <c r="L5643" s="1" t="str">
        <f>TEXT(Sales[[#This Row],[Date and Time]],"dddd")</f>
        <v>Sunday</v>
      </c>
      <c r="M5643" s="1" t="str">
        <f>TEXT(Sales[[#This Row],[Date and Time]],"mm")</f>
        <v>10</v>
      </c>
      <c r="N5643" s="10" t="str">
        <f>TEXT(Sales[[#This Row],[Date and Time]],"mmmm")</f>
        <v>October</v>
      </c>
    </row>
    <row r="5644" spans="1:14" x14ac:dyDescent="0.3">
      <c r="A5644" s="1" t="s">
        <v>9112</v>
      </c>
      <c r="B5644" s="2">
        <v>45507.011759259258</v>
      </c>
      <c r="C5644" s="1" t="s">
        <v>3228</v>
      </c>
      <c r="D5644" s="1" t="s">
        <v>1179</v>
      </c>
      <c r="E5644" s="1" t="s">
        <v>3464</v>
      </c>
      <c r="F5644" s="1" t="s">
        <v>3467</v>
      </c>
      <c r="G5644" s="1">
        <v>81.67</v>
      </c>
      <c r="H5644" s="1">
        <v>4</v>
      </c>
      <c r="I5644" s="1">
        <f>Sales[[#This Row],[Selling Price]]*H5644</f>
        <v>326.68</v>
      </c>
      <c r="J5644" s="1">
        <f>VLOOKUP(Sales[[#This Row],[Product ID]],Products[],4,0)</f>
        <v>96.13</v>
      </c>
      <c r="K5644" s="1">
        <f>Sales[[#This Row],[Total Sales]]-Sales[[#This Row],[Cost price]]</f>
        <v>230.55</v>
      </c>
      <c r="L5644" s="1" t="str">
        <f>TEXT(Sales[[#This Row],[Date and Time]],"dddd")</f>
        <v>Saturday</v>
      </c>
      <c r="M5644" s="1" t="str">
        <f>TEXT(Sales[[#This Row],[Date and Time]],"mm")</f>
        <v>08</v>
      </c>
      <c r="N5644" s="10" t="str">
        <f>TEXT(Sales[[#This Row],[Date and Time]],"mmmm")</f>
        <v>August</v>
      </c>
    </row>
    <row r="5645" spans="1:14" x14ac:dyDescent="0.3">
      <c r="A5645" s="1" t="s">
        <v>9113</v>
      </c>
      <c r="B5645" s="2">
        <v>45437.230821759258</v>
      </c>
      <c r="C5645" s="1" t="s">
        <v>3226</v>
      </c>
      <c r="D5645" s="1" t="s">
        <v>2117</v>
      </c>
      <c r="E5645" s="1" t="s">
        <v>3479</v>
      </c>
      <c r="F5645" s="1" t="s">
        <v>3469</v>
      </c>
      <c r="G5645" s="1">
        <v>1323.15</v>
      </c>
      <c r="H5645" s="1">
        <v>8</v>
      </c>
      <c r="I5645" s="1">
        <f>Sales[[#This Row],[Selling Price]]*H5645</f>
        <v>10585.2</v>
      </c>
      <c r="J5645" s="1">
        <f>VLOOKUP(Sales[[#This Row],[Product ID]],Products[],4,0)</f>
        <v>809.47</v>
      </c>
      <c r="K5645" s="1">
        <f>Sales[[#This Row],[Total Sales]]-Sales[[#This Row],[Cost price]]</f>
        <v>9775.7300000000014</v>
      </c>
      <c r="L5645" s="1" t="str">
        <f>TEXT(Sales[[#This Row],[Date and Time]],"dddd")</f>
        <v>Saturday</v>
      </c>
      <c r="M5645" s="1" t="str">
        <f>TEXT(Sales[[#This Row],[Date and Time]],"mm")</f>
        <v>05</v>
      </c>
      <c r="N5645" s="10" t="str">
        <f>TEXT(Sales[[#This Row],[Date and Time]],"mmmm")</f>
        <v>May</v>
      </c>
    </row>
    <row r="5646" spans="1:14" x14ac:dyDescent="0.3">
      <c r="A5646" s="1" t="s">
        <v>9114</v>
      </c>
      <c r="B5646" s="2">
        <v>45466.5312962963</v>
      </c>
      <c r="C5646" s="1" t="s">
        <v>3237</v>
      </c>
      <c r="D5646" s="1" t="s">
        <v>941</v>
      </c>
      <c r="E5646" s="1" t="s">
        <v>3479</v>
      </c>
      <c r="F5646" s="1" t="s">
        <v>3462</v>
      </c>
      <c r="G5646" s="1">
        <v>1772.9</v>
      </c>
      <c r="H5646" s="1">
        <v>3</v>
      </c>
      <c r="I5646" s="1">
        <f>Sales[[#This Row],[Selling Price]]*H5646</f>
        <v>5318.7000000000007</v>
      </c>
      <c r="J5646" s="1">
        <f>VLOOKUP(Sales[[#This Row],[Product ID]],Products[],4,0)</f>
        <v>481</v>
      </c>
      <c r="K5646" s="1">
        <f>Sales[[#This Row],[Total Sales]]-Sales[[#This Row],[Cost price]]</f>
        <v>4837.7000000000007</v>
      </c>
      <c r="L5646" s="1" t="str">
        <f>TEXT(Sales[[#This Row],[Date and Time]],"dddd")</f>
        <v>Sunday</v>
      </c>
      <c r="M5646" s="1" t="str">
        <f>TEXT(Sales[[#This Row],[Date and Time]],"mm")</f>
        <v>06</v>
      </c>
      <c r="N5646" s="10" t="str">
        <f>TEXT(Sales[[#This Row],[Date and Time]],"mmmm")</f>
        <v>June</v>
      </c>
    </row>
    <row r="5647" spans="1:14" x14ac:dyDescent="0.3">
      <c r="A5647" s="1" t="s">
        <v>9115</v>
      </c>
      <c r="B5647" s="2">
        <v>45497.944432870368</v>
      </c>
      <c r="C5647" s="1" t="s">
        <v>3315</v>
      </c>
      <c r="D5647" s="1" t="s">
        <v>42</v>
      </c>
      <c r="E5647" s="1" t="s">
        <v>3471</v>
      </c>
      <c r="F5647" s="1" t="s">
        <v>3467</v>
      </c>
      <c r="G5647" s="1">
        <v>1237.5899999999999</v>
      </c>
      <c r="H5647" s="1">
        <v>3</v>
      </c>
      <c r="I5647" s="1">
        <f>Sales[[#This Row],[Selling Price]]*H5647</f>
        <v>3712.7699999999995</v>
      </c>
      <c r="J5647" s="1">
        <f>VLOOKUP(Sales[[#This Row],[Product ID]],Products[],4,0)</f>
        <v>90.98</v>
      </c>
      <c r="K5647" s="1">
        <f>Sales[[#This Row],[Total Sales]]-Sales[[#This Row],[Cost price]]</f>
        <v>3621.7899999999995</v>
      </c>
      <c r="L5647" s="1" t="str">
        <f>TEXT(Sales[[#This Row],[Date and Time]],"dddd")</f>
        <v>Wednesday</v>
      </c>
      <c r="M5647" s="1" t="str">
        <f>TEXT(Sales[[#This Row],[Date and Time]],"mm")</f>
        <v>07</v>
      </c>
      <c r="N5647" s="10" t="str">
        <f>TEXT(Sales[[#This Row],[Date and Time]],"mmmm")</f>
        <v>July</v>
      </c>
    </row>
    <row r="5648" spans="1:14" x14ac:dyDescent="0.3">
      <c r="A5648" s="1" t="s">
        <v>9116</v>
      </c>
      <c r="B5648" s="2">
        <v>45336.427187499998</v>
      </c>
      <c r="C5648" s="1" t="s">
        <v>3413</v>
      </c>
      <c r="D5648" s="1" t="s">
        <v>2681</v>
      </c>
      <c r="E5648" s="1" t="s">
        <v>3461</v>
      </c>
      <c r="F5648" s="1" t="s">
        <v>3472</v>
      </c>
      <c r="G5648" s="1">
        <v>1970.7</v>
      </c>
      <c r="H5648" s="1">
        <v>1</v>
      </c>
      <c r="I5648" s="1">
        <f>Sales[[#This Row],[Selling Price]]*H5648</f>
        <v>1970.7</v>
      </c>
      <c r="J5648" s="1">
        <f>VLOOKUP(Sales[[#This Row],[Product ID]],Products[],4,0)</f>
        <v>311.56</v>
      </c>
      <c r="K5648" s="1">
        <f>Sales[[#This Row],[Total Sales]]-Sales[[#This Row],[Cost price]]</f>
        <v>1659.14</v>
      </c>
      <c r="L5648" s="1" t="str">
        <f>TEXT(Sales[[#This Row],[Date and Time]],"dddd")</f>
        <v>Wednesday</v>
      </c>
      <c r="M5648" s="1" t="str">
        <f>TEXT(Sales[[#This Row],[Date and Time]],"mm")</f>
        <v>02</v>
      </c>
      <c r="N5648" s="10" t="str">
        <f>TEXT(Sales[[#This Row],[Date and Time]],"mmmm")</f>
        <v>February</v>
      </c>
    </row>
    <row r="5649" spans="1:14" x14ac:dyDescent="0.3">
      <c r="A5649" s="1" t="s">
        <v>9117</v>
      </c>
      <c r="B5649" s="2">
        <v>45576.339004629626</v>
      </c>
      <c r="C5649" s="1" t="s">
        <v>3239</v>
      </c>
      <c r="D5649" s="1" t="s">
        <v>1826</v>
      </c>
      <c r="E5649" s="1" t="s">
        <v>3464</v>
      </c>
      <c r="F5649" s="1" t="s">
        <v>3476</v>
      </c>
      <c r="G5649" s="1">
        <v>1233.5</v>
      </c>
      <c r="H5649" s="1">
        <v>10</v>
      </c>
      <c r="I5649" s="1">
        <f>Sales[[#This Row],[Selling Price]]*H5649</f>
        <v>12335</v>
      </c>
      <c r="J5649" s="1">
        <f>VLOOKUP(Sales[[#This Row],[Product ID]],Products[],4,0)</f>
        <v>438.5</v>
      </c>
      <c r="K5649" s="1">
        <f>Sales[[#This Row],[Total Sales]]-Sales[[#This Row],[Cost price]]</f>
        <v>11896.5</v>
      </c>
      <c r="L5649" s="1" t="str">
        <f>TEXT(Sales[[#This Row],[Date and Time]],"dddd")</f>
        <v>Friday</v>
      </c>
      <c r="M5649" s="1" t="str">
        <f>TEXT(Sales[[#This Row],[Date and Time]],"mm")</f>
        <v>10</v>
      </c>
      <c r="N5649" s="10" t="str">
        <f>TEXT(Sales[[#This Row],[Date and Time]],"mmmm")</f>
        <v>October</v>
      </c>
    </row>
    <row r="5650" spans="1:14" x14ac:dyDescent="0.3">
      <c r="A5650" s="1" t="s">
        <v>9118</v>
      </c>
      <c r="B5650" s="2">
        <v>45597.947118055556</v>
      </c>
      <c r="C5650" s="1" t="s">
        <v>3313</v>
      </c>
      <c r="D5650" s="1" t="s">
        <v>2656</v>
      </c>
      <c r="E5650" s="1" t="s">
        <v>3479</v>
      </c>
      <c r="F5650" s="1" t="s">
        <v>3472</v>
      </c>
      <c r="G5650" s="1">
        <v>487.41</v>
      </c>
      <c r="H5650" s="1">
        <v>10</v>
      </c>
      <c r="I5650" s="1">
        <f>Sales[[#This Row],[Selling Price]]*H5650</f>
        <v>4874.1000000000004</v>
      </c>
      <c r="J5650" s="1">
        <f>VLOOKUP(Sales[[#This Row],[Product ID]],Products[],4,0)</f>
        <v>778.48</v>
      </c>
      <c r="K5650" s="1">
        <f>Sales[[#This Row],[Total Sales]]-Sales[[#This Row],[Cost price]]</f>
        <v>4095.6200000000003</v>
      </c>
      <c r="L5650" s="1" t="str">
        <f>TEXT(Sales[[#This Row],[Date and Time]],"dddd")</f>
        <v>Friday</v>
      </c>
      <c r="M5650" s="1" t="str">
        <f>TEXT(Sales[[#This Row],[Date and Time]],"mm")</f>
        <v>11</v>
      </c>
      <c r="N5650" s="10" t="str">
        <f>TEXT(Sales[[#This Row],[Date and Time]],"mmmm")</f>
        <v>November</v>
      </c>
    </row>
    <row r="5651" spans="1:14" x14ac:dyDescent="0.3">
      <c r="A5651" s="1" t="s">
        <v>9119</v>
      </c>
      <c r="B5651" s="2">
        <v>45392.326701388891</v>
      </c>
      <c r="C5651" s="1" t="s">
        <v>3267</v>
      </c>
      <c r="D5651" s="1" t="s">
        <v>1784</v>
      </c>
      <c r="E5651" s="1" t="s">
        <v>3466</v>
      </c>
      <c r="F5651" s="1" t="s">
        <v>3462</v>
      </c>
      <c r="G5651" s="1">
        <v>1338.3</v>
      </c>
      <c r="H5651" s="1">
        <v>7</v>
      </c>
      <c r="I5651" s="1">
        <f>Sales[[#This Row],[Selling Price]]*H5651</f>
        <v>9368.1</v>
      </c>
      <c r="J5651" s="1">
        <f>VLOOKUP(Sales[[#This Row],[Product ID]],Products[],4,0)</f>
        <v>465.59</v>
      </c>
      <c r="K5651" s="1">
        <f>Sales[[#This Row],[Total Sales]]-Sales[[#This Row],[Cost price]]</f>
        <v>8902.51</v>
      </c>
      <c r="L5651" s="1" t="str">
        <f>TEXT(Sales[[#This Row],[Date and Time]],"dddd")</f>
        <v>Wednesday</v>
      </c>
      <c r="M5651" s="1" t="str">
        <f>TEXT(Sales[[#This Row],[Date and Time]],"mm")</f>
        <v>04</v>
      </c>
      <c r="N5651" s="10" t="str">
        <f>TEXT(Sales[[#This Row],[Date and Time]],"mmmm")</f>
        <v>April</v>
      </c>
    </row>
    <row r="5652" spans="1:14" x14ac:dyDescent="0.3">
      <c r="A5652" s="1" t="s">
        <v>9120</v>
      </c>
      <c r="B5652" s="2">
        <v>45479.904479166667</v>
      </c>
      <c r="C5652" s="1" t="s">
        <v>3400</v>
      </c>
      <c r="D5652" s="1" t="s">
        <v>2517</v>
      </c>
      <c r="E5652" s="1" t="s">
        <v>3466</v>
      </c>
      <c r="F5652" s="1" t="s">
        <v>3467</v>
      </c>
      <c r="G5652" s="1">
        <v>971.79</v>
      </c>
      <c r="H5652" s="1">
        <v>9</v>
      </c>
      <c r="I5652" s="1">
        <f>Sales[[#This Row],[Selling Price]]*H5652</f>
        <v>8746.11</v>
      </c>
      <c r="J5652" s="1">
        <f>VLOOKUP(Sales[[#This Row],[Product ID]],Products[],4,0)</f>
        <v>257.93</v>
      </c>
      <c r="K5652" s="1">
        <f>Sales[[#This Row],[Total Sales]]-Sales[[#This Row],[Cost price]]</f>
        <v>8488.18</v>
      </c>
      <c r="L5652" s="1" t="str">
        <f>TEXT(Sales[[#This Row],[Date and Time]],"dddd")</f>
        <v>Saturday</v>
      </c>
      <c r="M5652" s="1" t="str">
        <f>TEXT(Sales[[#This Row],[Date and Time]],"mm")</f>
        <v>07</v>
      </c>
      <c r="N5652" s="10" t="str">
        <f>TEXT(Sales[[#This Row],[Date and Time]],"mmmm")</f>
        <v>July</v>
      </c>
    </row>
    <row r="5653" spans="1:14" x14ac:dyDescent="0.3">
      <c r="A5653" s="1" t="s">
        <v>9121</v>
      </c>
      <c r="B5653" s="2">
        <v>45413.481817129628</v>
      </c>
      <c r="C5653" s="1" t="s">
        <v>3331</v>
      </c>
      <c r="D5653" s="1" t="s">
        <v>2735</v>
      </c>
      <c r="E5653" s="1" t="s">
        <v>3464</v>
      </c>
      <c r="F5653" s="1" t="s">
        <v>3469</v>
      </c>
      <c r="G5653" s="1">
        <v>1864.71</v>
      </c>
      <c r="H5653" s="1">
        <v>6</v>
      </c>
      <c r="I5653" s="1">
        <f>Sales[[#This Row],[Selling Price]]*H5653</f>
        <v>11188.26</v>
      </c>
      <c r="J5653" s="1">
        <f>VLOOKUP(Sales[[#This Row],[Product ID]],Products[],4,0)</f>
        <v>799.06</v>
      </c>
      <c r="K5653" s="1">
        <f>Sales[[#This Row],[Total Sales]]-Sales[[#This Row],[Cost price]]</f>
        <v>10389.200000000001</v>
      </c>
      <c r="L5653" s="1" t="str">
        <f>TEXT(Sales[[#This Row],[Date and Time]],"dddd")</f>
        <v>Wednesday</v>
      </c>
      <c r="M5653" s="1" t="str">
        <f>TEXT(Sales[[#This Row],[Date and Time]],"mm")</f>
        <v>05</v>
      </c>
      <c r="N5653" s="10" t="str">
        <f>TEXT(Sales[[#This Row],[Date and Time]],"mmmm")</f>
        <v>May</v>
      </c>
    </row>
    <row r="5654" spans="1:14" x14ac:dyDescent="0.3">
      <c r="A5654" s="1" t="s">
        <v>9122</v>
      </c>
      <c r="B5654" s="2">
        <v>45317.292696759258</v>
      </c>
      <c r="C5654" s="1" t="s">
        <v>3228</v>
      </c>
      <c r="D5654" s="1" t="s">
        <v>698</v>
      </c>
      <c r="E5654" s="1" t="s">
        <v>3471</v>
      </c>
      <c r="F5654" s="1" t="s">
        <v>3476</v>
      </c>
      <c r="G5654" s="1">
        <v>129.38999999999999</v>
      </c>
      <c r="H5654" s="1">
        <v>10</v>
      </c>
      <c r="I5654" s="1">
        <f>Sales[[#This Row],[Selling Price]]*H5654</f>
        <v>1293.8999999999999</v>
      </c>
      <c r="J5654" s="1">
        <f>VLOOKUP(Sales[[#This Row],[Product ID]],Products[],4,0)</f>
        <v>96.13</v>
      </c>
      <c r="K5654" s="1">
        <f>Sales[[#This Row],[Total Sales]]-Sales[[#This Row],[Cost price]]</f>
        <v>1197.77</v>
      </c>
      <c r="L5654" s="1" t="str">
        <f>TEXT(Sales[[#This Row],[Date and Time]],"dddd")</f>
        <v>Friday</v>
      </c>
      <c r="M5654" s="1" t="str">
        <f>TEXT(Sales[[#This Row],[Date and Time]],"mm")</f>
        <v>01</v>
      </c>
      <c r="N5654" s="10" t="str">
        <f>TEXT(Sales[[#This Row],[Date and Time]],"mmmm")</f>
        <v>January</v>
      </c>
    </row>
    <row r="5655" spans="1:14" x14ac:dyDescent="0.3">
      <c r="A5655" s="1" t="s">
        <v>9123</v>
      </c>
      <c r="B5655" s="2">
        <v>45565.074976851851</v>
      </c>
      <c r="C5655" s="1" t="s">
        <v>3424</v>
      </c>
      <c r="D5655" s="1" t="s">
        <v>1424</v>
      </c>
      <c r="E5655" s="1" t="s">
        <v>3466</v>
      </c>
      <c r="F5655" s="1" t="s">
        <v>3467</v>
      </c>
      <c r="G5655" s="1">
        <v>775.39</v>
      </c>
      <c r="H5655" s="1">
        <v>6</v>
      </c>
      <c r="I5655" s="1">
        <f>Sales[[#This Row],[Selling Price]]*H5655</f>
        <v>4652.34</v>
      </c>
      <c r="J5655" s="1">
        <f>VLOOKUP(Sales[[#This Row],[Product ID]],Products[],4,0)</f>
        <v>485.76</v>
      </c>
      <c r="K5655" s="1">
        <f>Sales[[#This Row],[Total Sales]]-Sales[[#This Row],[Cost price]]</f>
        <v>4166.58</v>
      </c>
      <c r="L5655" s="1" t="str">
        <f>TEXT(Sales[[#This Row],[Date and Time]],"dddd")</f>
        <v>Monday</v>
      </c>
      <c r="M5655" s="1" t="str">
        <f>TEXT(Sales[[#This Row],[Date and Time]],"mm")</f>
        <v>09</v>
      </c>
      <c r="N5655" s="10" t="str">
        <f>TEXT(Sales[[#This Row],[Date and Time]],"mmmm")</f>
        <v>September</v>
      </c>
    </row>
    <row r="5656" spans="1:14" x14ac:dyDescent="0.3">
      <c r="A5656" s="1" t="s">
        <v>9124</v>
      </c>
      <c r="B5656" s="2">
        <v>45449.045416666668</v>
      </c>
      <c r="C5656" s="1" t="s">
        <v>3269</v>
      </c>
      <c r="D5656" s="1" t="s">
        <v>2261</v>
      </c>
      <c r="E5656" s="1" t="s">
        <v>3461</v>
      </c>
      <c r="F5656" s="1" t="s">
        <v>3476</v>
      </c>
      <c r="G5656" s="1">
        <v>906.34</v>
      </c>
      <c r="H5656" s="1">
        <v>6</v>
      </c>
      <c r="I5656" s="1">
        <f>Sales[[#This Row],[Selling Price]]*H5656</f>
        <v>5438.04</v>
      </c>
      <c r="J5656" s="1">
        <f>VLOOKUP(Sales[[#This Row],[Product ID]],Products[],4,0)</f>
        <v>627.66</v>
      </c>
      <c r="K5656" s="1">
        <f>Sales[[#This Row],[Total Sales]]-Sales[[#This Row],[Cost price]]</f>
        <v>4810.38</v>
      </c>
      <c r="L5656" s="1" t="str">
        <f>TEXT(Sales[[#This Row],[Date and Time]],"dddd")</f>
        <v>Thursday</v>
      </c>
      <c r="M5656" s="1" t="str">
        <f>TEXT(Sales[[#This Row],[Date and Time]],"mm")</f>
        <v>06</v>
      </c>
      <c r="N5656" s="10" t="str">
        <f>TEXT(Sales[[#This Row],[Date and Time]],"mmmm")</f>
        <v>June</v>
      </c>
    </row>
    <row r="5657" spans="1:14" x14ac:dyDescent="0.3">
      <c r="A5657" s="1" t="s">
        <v>9125</v>
      </c>
      <c r="B5657" s="2">
        <v>45292.957291666666</v>
      </c>
      <c r="C5657" s="1" t="s">
        <v>3277</v>
      </c>
      <c r="D5657" s="1" t="s">
        <v>1044</v>
      </c>
      <c r="E5657" s="1" t="s">
        <v>3466</v>
      </c>
      <c r="F5657" s="1" t="s">
        <v>3472</v>
      </c>
      <c r="G5657" s="1">
        <v>234.9</v>
      </c>
      <c r="H5657" s="1">
        <v>3</v>
      </c>
      <c r="I5657" s="1">
        <f>Sales[[#This Row],[Selling Price]]*H5657</f>
        <v>704.7</v>
      </c>
      <c r="J5657" s="1">
        <f>VLOOKUP(Sales[[#This Row],[Product ID]],Products[],4,0)</f>
        <v>439.15</v>
      </c>
      <c r="K5657" s="1">
        <f>Sales[[#This Row],[Total Sales]]-Sales[[#This Row],[Cost price]]</f>
        <v>265.55000000000007</v>
      </c>
      <c r="L5657" s="1" t="str">
        <f>TEXT(Sales[[#This Row],[Date and Time]],"dddd")</f>
        <v>Monday</v>
      </c>
      <c r="M5657" s="1" t="str">
        <f>TEXT(Sales[[#This Row],[Date and Time]],"mm")</f>
        <v>01</v>
      </c>
      <c r="N5657" s="10" t="str">
        <f>TEXT(Sales[[#This Row],[Date and Time]],"mmmm")</f>
        <v>January</v>
      </c>
    </row>
    <row r="5658" spans="1:14" x14ac:dyDescent="0.3">
      <c r="A5658" s="1" t="s">
        <v>9126</v>
      </c>
      <c r="B5658" s="2">
        <v>45586.547812500001</v>
      </c>
      <c r="C5658" s="1" t="s">
        <v>3452</v>
      </c>
      <c r="D5658" s="1" t="s">
        <v>291</v>
      </c>
      <c r="E5658" s="1" t="s">
        <v>3464</v>
      </c>
      <c r="F5658" s="1" t="s">
        <v>3467</v>
      </c>
      <c r="G5658" s="1">
        <v>859.39</v>
      </c>
      <c r="H5658" s="1">
        <v>5</v>
      </c>
      <c r="I5658" s="1">
        <f>Sales[[#This Row],[Selling Price]]*H5658</f>
        <v>4296.95</v>
      </c>
      <c r="J5658" s="1">
        <f>VLOOKUP(Sales[[#This Row],[Product ID]],Products[],4,0)</f>
        <v>907.07</v>
      </c>
      <c r="K5658" s="1">
        <f>Sales[[#This Row],[Total Sales]]-Sales[[#This Row],[Cost price]]</f>
        <v>3389.8799999999997</v>
      </c>
      <c r="L5658" s="1" t="str">
        <f>TEXT(Sales[[#This Row],[Date and Time]],"dddd")</f>
        <v>Monday</v>
      </c>
      <c r="M5658" s="1" t="str">
        <f>TEXT(Sales[[#This Row],[Date and Time]],"mm")</f>
        <v>10</v>
      </c>
      <c r="N5658" s="10" t="str">
        <f>TEXT(Sales[[#This Row],[Date and Time]],"mmmm")</f>
        <v>October</v>
      </c>
    </row>
    <row r="5659" spans="1:14" x14ac:dyDescent="0.3">
      <c r="A5659" s="1" t="s">
        <v>9127</v>
      </c>
      <c r="B5659" s="2">
        <v>45393.59888888889</v>
      </c>
      <c r="C5659" s="1" t="s">
        <v>3330</v>
      </c>
      <c r="D5659" s="1" t="s">
        <v>2568</v>
      </c>
      <c r="E5659" s="1" t="s">
        <v>3461</v>
      </c>
      <c r="F5659" s="1" t="s">
        <v>3467</v>
      </c>
      <c r="G5659" s="1">
        <v>1688.86</v>
      </c>
      <c r="H5659" s="1">
        <v>6</v>
      </c>
      <c r="I5659" s="1">
        <f>Sales[[#This Row],[Selling Price]]*H5659</f>
        <v>10133.16</v>
      </c>
      <c r="J5659" s="1">
        <f>VLOOKUP(Sales[[#This Row],[Product ID]],Products[],4,0)</f>
        <v>368.23</v>
      </c>
      <c r="K5659" s="1">
        <f>Sales[[#This Row],[Total Sales]]-Sales[[#This Row],[Cost price]]</f>
        <v>9764.93</v>
      </c>
      <c r="L5659" s="1" t="str">
        <f>TEXT(Sales[[#This Row],[Date and Time]],"dddd")</f>
        <v>Thursday</v>
      </c>
      <c r="M5659" s="1" t="str">
        <f>TEXT(Sales[[#This Row],[Date and Time]],"mm")</f>
        <v>04</v>
      </c>
      <c r="N5659" s="10" t="str">
        <f>TEXT(Sales[[#This Row],[Date and Time]],"mmmm")</f>
        <v>April</v>
      </c>
    </row>
    <row r="5660" spans="1:14" x14ac:dyDescent="0.3">
      <c r="A5660" s="1" t="s">
        <v>9128</v>
      </c>
      <c r="B5660" s="2">
        <v>45575.355520833335</v>
      </c>
      <c r="C5660" s="1" t="s">
        <v>3399</v>
      </c>
      <c r="D5660" s="1" t="s">
        <v>729</v>
      </c>
      <c r="E5660" s="1" t="s">
        <v>3471</v>
      </c>
      <c r="F5660" s="1" t="s">
        <v>3469</v>
      </c>
      <c r="G5660" s="1">
        <v>829.65</v>
      </c>
      <c r="H5660" s="1">
        <v>10</v>
      </c>
      <c r="I5660" s="1">
        <f>Sales[[#This Row],[Selling Price]]*H5660</f>
        <v>8296.5</v>
      </c>
      <c r="J5660" s="1">
        <f>VLOOKUP(Sales[[#This Row],[Product ID]],Products[],4,0)</f>
        <v>687.22</v>
      </c>
      <c r="K5660" s="1">
        <f>Sales[[#This Row],[Total Sales]]-Sales[[#This Row],[Cost price]]</f>
        <v>7609.28</v>
      </c>
      <c r="L5660" s="1" t="str">
        <f>TEXT(Sales[[#This Row],[Date and Time]],"dddd")</f>
        <v>Thursday</v>
      </c>
      <c r="M5660" s="1" t="str">
        <f>TEXT(Sales[[#This Row],[Date and Time]],"mm")</f>
        <v>10</v>
      </c>
      <c r="N5660" s="10" t="str">
        <f>TEXT(Sales[[#This Row],[Date and Time]],"mmmm")</f>
        <v>October</v>
      </c>
    </row>
    <row r="5661" spans="1:14" x14ac:dyDescent="0.3">
      <c r="A5661" s="1" t="s">
        <v>9129</v>
      </c>
      <c r="B5661" s="2">
        <v>45335.165312500001</v>
      </c>
      <c r="C5661" s="1" t="s">
        <v>3411</v>
      </c>
      <c r="D5661" s="1" t="s">
        <v>562</v>
      </c>
      <c r="E5661" s="1" t="s">
        <v>3461</v>
      </c>
      <c r="F5661" s="1" t="s">
        <v>3462</v>
      </c>
      <c r="G5661" s="1">
        <v>1368.45</v>
      </c>
      <c r="H5661" s="1">
        <v>6</v>
      </c>
      <c r="I5661" s="1">
        <f>Sales[[#This Row],[Selling Price]]*H5661</f>
        <v>8210.7000000000007</v>
      </c>
      <c r="J5661" s="1">
        <f>VLOOKUP(Sales[[#This Row],[Product ID]],Products[],4,0)</f>
        <v>688.88</v>
      </c>
      <c r="K5661" s="1">
        <f>Sales[[#This Row],[Total Sales]]-Sales[[#This Row],[Cost price]]</f>
        <v>7521.8200000000006</v>
      </c>
      <c r="L5661" s="1" t="str">
        <f>TEXT(Sales[[#This Row],[Date and Time]],"dddd")</f>
        <v>Tuesday</v>
      </c>
      <c r="M5661" s="1" t="str">
        <f>TEXT(Sales[[#This Row],[Date and Time]],"mm")</f>
        <v>02</v>
      </c>
      <c r="N5661" s="10" t="str">
        <f>TEXT(Sales[[#This Row],[Date and Time]],"mmmm")</f>
        <v>February</v>
      </c>
    </row>
    <row r="5662" spans="1:14" x14ac:dyDescent="0.3">
      <c r="A5662" s="1" t="s">
        <v>9130</v>
      </c>
      <c r="B5662" s="2">
        <v>45482.368310185186</v>
      </c>
      <c r="C5662" s="1" t="s">
        <v>3452</v>
      </c>
      <c r="D5662" s="1" t="s">
        <v>1921</v>
      </c>
      <c r="E5662" s="1" t="s">
        <v>3471</v>
      </c>
      <c r="F5662" s="1" t="s">
        <v>3472</v>
      </c>
      <c r="G5662" s="1">
        <v>447.24</v>
      </c>
      <c r="H5662" s="1">
        <v>1</v>
      </c>
      <c r="I5662" s="1">
        <f>Sales[[#This Row],[Selling Price]]*H5662</f>
        <v>447.24</v>
      </c>
      <c r="J5662" s="1">
        <f>VLOOKUP(Sales[[#This Row],[Product ID]],Products[],4,0)</f>
        <v>907.07</v>
      </c>
      <c r="K5662" s="1">
        <f>Sales[[#This Row],[Total Sales]]-Sales[[#This Row],[Cost price]]</f>
        <v>-459.83000000000004</v>
      </c>
      <c r="L5662" s="1" t="str">
        <f>TEXT(Sales[[#This Row],[Date and Time]],"dddd")</f>
        <v>Tuesday</v>
      </c>
      <c r="M5662" s="1" t="str">
        <f>TEXT(Sales[[#This Row],[Date and Time]],"mm")</f>
        <v>07</v>
      </c>
      <c r="N5662" s="10" t="str">
        <f>TEXT(Sales[[#This Row],[Date and Time]],"mmmm")</f>
        <v>July</v>
      </c>
    </row>
    <row r="5663" spans="1:14" x14ac:dyDescent="0.3">
      <c r="A5663" s="1" t="s">
        <v>9131</v>
      </c>
      <c r="B5663" s="2">
        <v>45346.590405092589</v>
      </c>
      <c r="C5663" s="1" t="s">
        <v>3340</v>
      </c>
      <c r="D5663" s="1" t="s">
        <v>3072</v>
      </c>
      <c r="E5663" s="1" t="s">
        <v>3461</v>
      </c>
      <c r="F5663" s="1" t="s">
        <v>3462</v>
      </c>
      <c r="G5663" s="1">
        <v>1582.42</v>
      </c>
      <c r="H5663" s="1">
        <v>9</v>
      </c>
      <c r="I5663" s="1">
        <f>Sales[[#This Row],[Selling Price]]*H5663</f>
        <v>14241.78</v>
      </c>
      <c r="J5663" s="1">
        <f>VLOOKUP(Sales[[#This Row],[Product ID]],Products[],4,0)</f>
        <v>834.4</v>
      </c>
      <c r="K5663" s="1">
        <f>Sales[[#This Row],[Total Sales]]-Sales[[#This Row],[Cost price]]</f>
        <v>13407.380000000001</v>
      </c>
      <c r="L5663" s="1" t="str">
        <f>TEXT(Sales[[#This Row],[Date and Time]],"dddd")</f>
        <v>Saturday</v>
      </c>
      <c r="M5663" s="1" t="str">
        <f>TEXT(Sales[[#This Row],[Date and Time]],"mm")</f>
        <v>02</v>
      </c>
      <c r="N5663" s="10" t="str">
        <f>TEXT(Sales[[#This Row],[Date and Time]],"mmmm")</f>
        <v>February</v>
      </c>
    </row>
    <row r="5664" spans="1:14" x14ac:dyDescent="0.3">
      <c r="A5664" s="1" t="s">
        <v>9132</v>
      </c>
      <c r="B5664" s="2">
        <v>45360.77820601852</v>
      </c>
      <c r="C5664" s="1" t="s">
        <v>3326</v>
      </c>
      <c r="D5664" s="1" t="s">
        <v>1550</v>
      </c>
      <c r="E5664" s="1" t="s">
        <v>3461</v>
      </c>
      <c r="F5664" s="1" t="s">
        <v>3467</v>
      </c>
      <c r="G5664" s="1">
        <v>1216.96</v>
      </c>
      <c r="H5664" s="1">
        <v>8</v>
      </c>
      <c r="I5664" s="1">
        <f>Sales[[#This Row],[Selling Price]]*H5664</f>
        <v>9735.68</v>
      </c>
      <c r="J5664" s="1">
        <f>VLOOKUP(Sales[[#This Row],[Product ID]],Products[],4,0)</f>
        <v>703.67</v>
      </c>
      <c r="K5664" s="1">
        <f>Sales[[#This Row],[Total Sales]]-Sales[[#This Row],[Cost price]]</f>
        <v>9032.01</v>
      </c>
      <c r="L5664" s="1" t="str">
        <f>TEXT(Sales[[#This Row],[Date and Time]],"dddd")</f>
        <v>Saturday</v>
      </c>
      <c r="M5664" s="1" t="str">
        <f>TEXT(Sales[[#This Row],[Date and Time]],"mm")</f>
        <v>03</v>
      </c>
      <c r="N5664" s="10" t="str">
        <f>TEXT(Sales[[#This Row],[Date and Time]],"mmmm")</f>
        <v>March</v>
      </c>
    </row>
    <row r="5665" spans="1:14" x14ac:dyDescent="0.3">
      <c r="A5665" s="1" t="s">
        <v>9133</v>
      </c>
      <c r="B5665" s="2">
        <v>45549.267071759263</v>
      </c>
      <c r="C5665" s="1" t="s">
        <v>3228</v>
      </c>
      <c r="D5665" s="1" t="s">
        <v>396</v>
      </c>
      <c r="E5665" s="1" t="s">
        <v>3466</v>
      </c>
      <c r="F5665" s="1" t="s">
        <v>3472</v>
      </c>
      <c r="G5665" s="1">
        <v>1325.01</v>
      </c>
      <c r="H5665" s="1">
        <v>3</v>
      </c>
      <c r="I5665" s="1">
        <f>Sales[[#This Row],[Selling Price]]*H5665</f>
        <v>3975.0299999999997</v>
      </c>
      <c r="J5665" s="1">
        <f>VLOOKUP(Sales[[#This Row],[Product ID]],Products[],4,0)</f>
        <v>96.13</v>
      </c>
      <c r="K5665" s="1">
        <f>Sales[[#This Row],[Total Sales]]-Sales[[#This Row],[Cost price]]</f>
        <v>3878.8999999999996</v>
      </c>
      <c r="L5665" s="1" t="str">
        <f>TEXT(Sales[[#This Row],[Date and Time]],"dddd")</f>
        <v>Saturday</v>
      </c>
      <c r="M5665" s="1" t="str">
        <f>TEXT(Sales[[#This Row],[Date and Time]],"mm")</f>
        <v>09</v>
      </c>
      <c r="N5665" s="10" t="str">
        <f>TEXT(Sales[[#This Row],[Date and Time]],"mmmm")</f>
        <v>September</v>
      </c>
    </row>
    <row r="5666" spans="1:14" x14ac:dyDescent="0.3">
      <c r="A5666" s="1" t="s">
        <v>9134</v>
      </c>
      <c r="B5666" s="2">
        <v>45607.521307870367</v>
      </c>
      <c r="C5666" s="1" t="s">
        <v>3442</v>
      </c>
      <c r="D5666" s="1" t="s">
        <v>2996</v>
      </c>
      <c r="E5666" s="1" t="s">
        <v>3461</v>
      </c>
      <c r="F5666" s="1" t="s">
        <v>3476</v>
      </c>
      <c r="G5666" s="1">
        <v>621.26</v>
      </c>
      <c r="H5666" s="1">
        <v>7</v>
      </c>
      <c r="I5666" s="1">
        <f>Sales[[#This Row],[Selling Price]]*H5666</f>
        <v>4348.82</v>
      </c>
      <c r="J5666" s="1">
        <f>VLOOKUP(Sales[[#This Row],[Product ID]],Products[],4,0)</f>
        <v>532.16999999999996</v>
      </c>
      <c r="K5666" s="1">
        <f>Sales[[#This Row],[Total Sales]]-Sales[[#This Row],[Cost price]]</f>
        <v>3816.6499999999996</v>
      </c>
      <c r="L5666" s="1" t="str">
        <f>TEXT(Sales[[#This Row],[Date and Time]],"dddd")</f>
        <v>Monday</v>
      </c>
      <c r="M5666" s="1" t="str">
        <f>TEXT(Sales[[#This Row],[Date and Time]],"mm")</f>
        <v>11</v>
      </c>
      <c r="N5666" s="10" t="str">
        <f>TEXT(Sales[[#This Row],[Date and Time]],"mmmm")</f>
        <v>November</v>
      </c>
    </row>
    <row r="5667" spans="1:14" x14ac:dyDescent="0.3">
      <c r="A5667" s="1" t="s">
        <v>9135</v>
      </c>
      <c r="B5667" s="2">
        <v>45334.824247685188</v>
      </c>
      <c r="C5667" s="1" t="s">
        <v>3308</v>
      </c>
      <c r="D5667" s="1" t="s">
        <v>2450</v>
      </c>
      <c r="E5667" s="1" t="s">
        <v>3471</v>
      </c>
      <c r="F5667" s="1" t="s">
        <v>3467</v>
      </c>
      <c r="G5667" s="1">
        <v>1380.05</v>
      </c>
      <c r="H5667" s="1">
        <v>1</v>
      </c>
      <c r="I5667" s="1">
        <f>Sales[[#This Row],[Selling Price]]*H5667</f>
        <v>1380.05</v>
      </c>
      <c r="J5667" s="1">
        <f>VLOOKUP(Sales[[#This Row],[Product ID]],Products[],4,0)</f>
        <v>998.57</v>
      </c>
      <c r="K5667" s="1">
        <f>Sales[[#This Row],[Total Sales]]-Sales[[#This Row],[Cost price]]</f>
        <v>381.4799999999999</v>
      </c>
      <c r="L5667" s="1" t="str">
        <f>TEXT(Sales[[#This Row],[Date and Time]],"dddd")</f>
        <v>Monday</v>
      </c>
      <c r="M5667" s="1" t="str">
        <f>TEXT(Sales[[#This Row],[Date and Time]],"mm")</f>
        <v>02</v>
      </c>
      <c r="N5667" s="10" t="str">
        <f>TEXT(Sales[[#This Row],[Date and Time]],"mmmm")</f>
        <v>February</v>
      </c>
    </row>
    <row r="5668" spans="1:14" x14ac:dyDescent="0.3">
      <c r="A5668" s="1" t="s">
        <v>9136</v>
      </c>
      <c r="B5668" s="2">
        <v>45369.771655092591</v>
      </c>
      <c r="C5668" s="1" t="s">
        <v>3271</v>
      </c>
      <c r="D5668" s="1" t="s">
        <v>2671</v>
      </c>
      <c r="E5668" s="1" t="s">
        <v>3471</v>
      </c>
      <c r="F5668" s="1" t="s">
        <v>3462</v>
      </c>
      <c r="G5668" s="1">
        <v>962.9</v>
      </c>
      <c r="H5668" s="1">
        <v>6</v>
      </c>
      <c r="I5668" s="1">
        <f>Sales[[#This Row],[Selling Price]]*H5668</f>
        <v>5777.4</v>
      </c>
      <c r="J5668" s="1">
        <f>VLOOKUP(Sales[[#This Row],[Product ID]],Products[],4,0)</f>
        <v>493.17</v>
      </c>
      <c r="K5668" s="1">
        <f>Sales[[#This Row],[Total Sales]]-Sales[[#This Row],[Cost price]]</f>
        <v>5284.23</v>
      </c>
      <c r="L5668" s="1" t="str">
        <f>TEXT(Sales[[#This Row],[Date and Time]],"dddd")</f>
        <v>Monday</v>
      </c>
      <c r="M5668" s="1" t="str">
        <f>TEXT(Sales[[#This Row],[Date and Time]],"mm")</f>
        <v>03</v>
      </c>
      <c r="N5668" s="10" t="str">
        <f>TEXT(Sales[[#This Row],[Date and Time]],"mmmm")</f>
        <v>March</v>
      </c>
    </row>
    <row r="5669" spans="1:14" x14ac:dyDescent="0.3">
      <c r="A5669" s="1" t="s">
        <v>9137</v>
      </c>
      <c r="B5669" s="2">
        <v>45294.552523148152</v>
      </c>
      <c r="C5669" s="1" t="s">
        <v>3396</v>
      </c>
      <c r="D5669" s="1" t="s">
        <v>2727</v>
      </c>
      <c r="E5669" s="1" t="s">
        <v>3466</v>
      </c>
      <c r="F5669" s="1" t="s">
        <v>3462</v>
      </c>
      <c r="G5669" s="1">
        <v>1545.68</v>
      </c>
      <c r="H5669" s="1">
        <v>5</v>
      </c>
      <c r="I5669" s="1">
        <f>Sales[[#This Row],[Selling Price]]*H5669</f>
        <v>7728.4000000000005</v>
      </c>
      <c r="J5669" s="1">
        <f>VLOOKUP(Sales[[#This Row],[Product ID]],Products[],4,0)</f>
        <v>570.6</v>
      </c>
      <c r="K5669" s="1">
        <f>Sales[[#This Row],[Total Sales]]-Sales[[#This Row],[Cost price]]</f>
        <v>7157.8</v>
      </c>
      <c r="L5669" s="1" t="str">
        <f>TEXT(Sales[[#This Row],[Date and Time]],"dddd")</f>
        <v>Wednesday</v>
      </c>
      <c r="M5669" s="1" t="str">
        <f>TEXT(Sales[[#This Row],[Date and Time]],"mm")</f>
        <v>01</v>
      </c>
      <c r="N5669" s="10" t="str">
        <f>TEXT(Sales[[#This Row],[Date and Time]],"mmmm")</f>
        <v>January</v>
      </c>
    </row>
    <row r="5670" spans="1:14" x14ac:dyDescent="0.3">
      <c r="A5670" s="1" t="s">
        <v>9138</v>
      </c>
      <c r="B5670" s="2">
        <v>45381.344155092593</v>
      </c>
      <c r="C5670" s="1" t="s">
        <v>3291</v>
      </c>
      <c r="D5670" s="1" t="s">
        <v>2626</v>
      </c>
      <c r="E5670" s="1" t="s">
        <v>3471</v>
      </c>
      <c r="F5670" s="1" t="s">
        <v>3462</v>
      </c>
      <c r="G5670" s="1">
        <v>1789.63</v>
      </c>
      <c r="H5670" s="1">
        <v>2</v>
      </c>
      <c r="I5670" s="1">
        <f>Sales[[#This Row],[Selling Price]]*H5670</f>
        <v>3579.26</v>
      </c>
      <c r="J5670" s="1">
        <f>VLOOKUP(Sales[[#This Row],[Product ID]],Products[],4,0)</f>
        <v>352.83</v>
      </c>
      <c r="K5670" s="1">
        <f>Sales[[#This Row],[Total Sales]]-Sales[[#This Row],[Cost price]]</f>
        <v>3226.4300000000003</v>
      </c>
      <c r="L5670" s="1" t="str">
        <f>TEXT(Sales[[#This Row],[Date and Time]],"dddd")</f>
        <v>Saturday</v>
      </c>
      <c r="M5670" s="1" t="str">
        <f>TEXT(Sales[[#This Row],[Date and Time]],"mm")</f>
        <v>03</v>
      </c>
      <c r="N5670" s="10" t="str">
        <f>TEXT(Sales[[#This Row],[Date and Time]],"mmmm")</f>
        <v>March</v>
      </c>
    </row>
    <row r="5671" spans="1:14" x14ac:dyDescent="0.3">
      <c r="A5671" s="1" t="s">
        <v>9139</v>
      </c>
      <c r="B5671" s="2">
        <v>45482.710046296299</v>
      </c>
      <c r="C5671" s="1" t="s">
        <v>3380</v>
      </c>
      <c r="D5671" s="1" t="s">
        <v>2759</v>
      </c>
      <c r="E5671" s="1" t="s">
        <v>3479</v>
      </c>
      <c r="F5671" s="1" t="s">
        <v>3472</v>
      </c>
      <c r="G5671" s="1">
        <v>506.91</v>
      </c>
      <c r="H5671" s="1">
        <v>3</v>
      </c>
      <c r="I5671" s="1">
        <f>Sales[[#This Row],[Selling Price]]*H5671</f>
        <v>1520.73</v>
      </c>
      <c r="J5671" s="1">
        <f>VLOOKUP(Sales[[#This Row],[Product ID]],Products[],4,0)</f>
        <v>802.35</v>
      </c>
      <c r="K5671" s="1">
        <f>Sales[[#This Row],[Total Sales]]-Sales[[#This Row],[Cost price]]</f>
        <v>718.38</v>
      </c>
      <c r="L5671" s="1" t="str">
        <f>TEXT(Sales[[#This Row],[Date and Time]],"dddd")</f>
        <v>Tuesday</v>
      </c>
      <c r="M5671" s="1" t="str">
        <f>TEXT(Sales[[#This Row],[Date and Time]],"mm")</f>
        <v>07</v>
      </c>
      <c r="N5671" s="10" t="str">
        <f>TEXT(Sales[[#This Row],[Date and Time]],"mmmm")</f>
        <v>July</v>
      </c>
    </row>
    <row r="5672" spans="1:14" x14ac:dyDescent="0.3">
      <c r="A5672" s="1" t="s">
        <v>9140</v>
      </c>
      <c r="B5672" s="2">
        <v>45313.941018518519</v>
      </c>
      <c r="C5672" s="1" t="s">
        <v>3296</v>
      </c>
      <c r="D5672" s="1" t="s">
        <v>82</v>
      </c>
      <c r="E5672" s="1" t="s">
        <v>3479</v>
      </c>
      <c r="F5672" s="1" t="s">
        <v>3476</v>
      </c>
      <c r="G5672" s="1">
        <v>1138.92</v>
      </c>
      <c r="H5672" s="1">
        <v>6</v>
      </c>
      <c r="I5672" s="1">
        <f>Sales[[#This Row],[Selling Price]]*H5672</f>
        <v>6833.52</v>
      </c>
      <c r="J5672" s="1">
        <f>VLOOKUP(Sales[[#This Row],[Product ID]],Products[],4,0)</f>
        <v>587.24</v>
      </c>
      <c r="K5672" s="1">
        <f>Sales[[#This Row],[Total Sales]]-Sales[[#This Row],[Cost price]]</f>
        <v>6246.2800000000007</v>
      </c>
      <c r="L5672" s="1" t="str">
        <f>TEXT(Sales[[#This Row],[Date and Time]],"dddd")</f>
        <v>Monday</v>
      </c>
      <c r="M5672" s="1" t="str">
        <f>TEXT(Sales[[#This Row],[Date and Time]],"mm")</f>
        <v>01</v>
      </c>
      <c r="N5672" s="10" t="str">
        <f>TEXT(Sales[[#This Row],[Date and Time]],"mmmm")</f>
        <v>January</v>
      </c>
    </row>
    <row r="5673" spans="1:14" x14ac:dyDescent="0.3">
      <c r="A5673" s="1" t="s">
        <v>9141</v>
      </c>
      <c r="B5673" s="2">
        <v>45411.636435185188</v>
      </c>
      <c r="C5673" s="1" t="s">
        <v>3269</v>
      </c>
      <c r="D5673" s="1" t="s">
        <v>1766</v>
      </c>
      <c r="E5673" s="1" t="s">
        <v>3461</v>
      </c>
      <c r="F5673" s="1" t="s">
        <v>3467</v>
      </c>
      <c r="G5673" s="1">
        <v>359.03</v>
      </c>
      <c r="H5673" s="1">
        <v>2</v>
      </c>
      <c r="I5673" s="1">
        <f>Sales[[#This Row],[Selling Price]]*H5673</f>
        <v>718.06</v>
      </c>
      <c r="J5673" s="1">
        <f>VLOOKUP(Sales[[#This Row],[Product ID]],Products[],4,0)</f>
        <v>627.66</v>
      </c>
      <c r="K5673" s="1">
        <f>Sales[[#This Row],[Total Sales]]-Sales[[#This Row],[Cost price]]</f>
        <v>90.399999999999977</v>
      </c>
      <c r="L5673" s="1" t="str">
        <f>TEXT(Sales[[#This Row],[Date and Time]],"dddd")</f>
        <v>Monday</v>
      </c>
      <c r="M5673" s="1" t="str">
        <f>TEXT(Sales[[#This Row],[Date and Time]],"mm")</f>
        <v>04</v>
      </c>
      <c r="N5673" s="10" t="str">
        <f>TEXT(Sales[[#This Row],[Date and Time]],"mmmm")</f>
        <v>April</v>
      </c>
    </row>
    <row r="5674" spans="1:14" x14ac:dyDescent="0.3">
      <c r="A5674" s="1" t="s">
        <v>9142</v>
      </c>
      <c r="B5674" s="2">
        <v>45451.686006944445</v>
      </c>
      <c r="C5674" s="1" t="s">
        <v>3340</v>
      </c>
      <c r="D5674" s="1" t="s">
        <v>819</v>
      </c>
      <c r="E5674" s="1" t="s">
        <v>3461</v>
      </c>
      <c r="F5674" s="1" t="s">
        <v>3469</v>
      </c>
      <c r="G5674" s="1">
        <v>570.14</v>
      </c>
      <c r="H5674" s="1">
        <v>6</v>
      </c>
      <c r="I5674" s="1">
        <f>Sales[[#This Row],[Selling Price]]*H5674</f>
        <v>3420.84</v>
      </c>
      <c r="J5674" s="1">
        <f>VLOOKUP(Sales[[#This Row],[Product ID]],Products[],4,0)</f>
        <v>834.4</v>
      </c>
      <c r="K5674" s="1">
        <f>Sales[[#This Row],[Total Sales]]-Sales[[#This Row],[Cost price]]</f>
        <v>2586.44</v>
      </c>
      <c r="L5674" s="1" t="str">
        <f>TEXT(Sales[[#This Row],[Date and Time]],"dddd")</f>
        <v>Saturday</v>
      </c>
      <c r="M5674" s="1" t="str">
        <f>TEXT(Sales[[#This Row],[Date and Time]],"mm")</f>
        <v>06</v>
      </c>
      <c r="N5674" s="10" t="str">
        <f>TEXT(Sales[[#This Row],[Date and Time]],"mmmm")</f>
        <v>June</v>
      </c>
    </row>
    <row r="5675" spans="1:14" x14ac:dyDescent="0.3">
      <c r="A5675" s="1" t="s">
        <v>9143</v>
      </c>
      <c r="B5675" s="2">
        <v>45498.31790509259</v>
      </c>
      <c r="C5675" s="1" t="s">
        <v>3287</v>
      </c>
      <c r="D5675" s="1" t="s">
        <v>977</v>
      </c>
      <c r="E5675" s="1" t="s">
        <v>3464</v>
      </c>
      <c r="F5675" s="1" t="s">
        <v>3462</v>
      </c>
      <c r="G5675" s="1">
        <v>1519.77</v>
      </c>
      <c r="H5675" s="1">
        <v>3</v>
      </c>
      <c r="I5675" s="1">
        <f>Sales[[#This Row],[Selling Price]]*H5675</f>
        <v>4559.3099999999995</v>
      </c>
      <c r="J5675" s="1">
        <f>VLOOKUP(Sales[[#This Row],[Product ID]],Products[],4,0)</f>
        <v>901.68</v>
      </c>
      <c r="K5675" s="1">
        <f>Sales[[#This Row],[Total Sales]]-Sales[[#This Row],[Cost price]]</f>
        <v>3657.6299999999997</v>
      </c>
      <c r="L5675" s="1" t="str">
        <f>TEXT(Sales[[#This Row],[Date and Time]],"dddd")</f>
        <v>Thursday</v>
      </c>
      <c r="M5675" s="1" t="str">
        <f>TEXT(Sales[[#This Row],[Date and Time]],"mm")</f>
        <v>07</v>
      </c>
      <c r="N5675" s="10" t="str">
        <f>TEXT(Sales[[#This Row],[Date and Time]],"mmmm")</f>
        <v>July</v>
      </c>
    </row>
    <row r="5676" spans="1:14" x14ac:dyDescent="0.3">
      <c r="A5676" s="1" t="s">
        <v>9144</v>
      </c>
      <c r="B5676" s="2">
        <v>45579.761782407404</v>
      </c>
      <c r="C5676" s="1" t="s">
        <v>3228</v>
      </c>
      <c r="D5676" s="1" t="s">
        <v>1831</v>
      </c>
      <c r="E5676" s="1" t="s">
        <v>3471</v>
      </c>
      <c r="F5676" s="1" t="s">
        <v>3476</v>
      </c>
      <c r="G5676" s="1">
        <v>1365.73</v>
      </c>
      <c r="H5676" s="1">
        <v>6</v>
      </c>
      <c r="I5676" s="1">
        <f>Sales[[#This Row],[Selling Price]]*H5676</f>
        <v>8194.380000000001</v>
      </c>
      <c r="J5676" s="1">
        <f>VLOOKUP(Sales[[#This Row],[Product ID]],Products[],4,0)</f>
        <v>96.13</v>
      </c>
      <c r="K5676" s="1">
        <f>Sales[[#This Row],[Total Sales]]-Sales[[#This Row],[Cost price]]</f>
        <v>8098.2500000000009</v>
      </c>
      <c r="L5676" s="1" t="str">
        <f>TEXT(Sales[[#This Row],[Date and Time]],"dddd")</f>
        <v>Monday</v>
      </c>
      <c r="M5676" s="1" t="str">
        <f>TEXT(Sales[[#This Row],[Date and Time]],"mm")</f>
        <v>10</v>
      </c>
      <c r="N5676" s="10" t="str">
        <f>TEXT(Sales[[#This Row],[Date and Time]],"mmmm")</f>
        <v>October</v>
      </c>
    </row>
    <row r="5677" spans="1:14" x14ac:dyDescent="0.3">
      <c r="A5677" s="1" t="s">
        <v>9145</v>
      </c>
      <c r="B5677" s="2">
        <v>45603.788634259261</v>
      </c>
      <c r="C5677" s="1" t="s">
        <v>3397</v>
      </c>
      <c r="D5677" s="1" t="s">
        <v>918</v>
      </c>
      <c r="E5677" s="1" t="s">
        <v>3464</v>
      </c>
      <c r="F5677" s="1" t="s">
        <v>3469</v>
      </c>
      <c r="G5677" s="1">
        <v>1502.28</v>
      </c>
      <c r="H5677" s="1">
        <v>1</v>
      </c>
      <c r="I5677" s="1">
        <f>Sales[[#This Row],[Selling Price]]*H5677</f>
        <v>1502.28</v>
      </c>
      <c r="J5677" s="1">
        <f>VLOOKUP(Sales[[#This Row],[Product ID]],Products[],4,0)</f>
        <v>369.73</v>
      </c>
      <c r="K5677" s="1">
        <f>Sales[[#This Row],[Total Sales]]-Sales[[#This Row],[Cost price]]</f>
        <v>1132.55</v>
      </c>
      <c r="L5677" s="1" t="str">
        <f>TEXT(Sales[[#This Row],[Date and Time]],"dddd")</f>
        <v>Thursday</v>
      </c>
      <c r="M5677" s="1" t="str">
        <f>TEXT(Sales[[#This Row],[Date and Time]],"mm")</f>
        <v>11</v>
      </c>
      <c r="N5677" s="10" t="str">
        <f>TEXT(Sales[[#This Row],[Date and Time]],"mmmm")</f>
        <v>November</v>
      </c>
    </row>
    <row r="5678" spans="1:14" x14ac:dyDescent="0.3">
      <c r="A5678" s="1" t="s">
        <v>9146</v>
      </c>
      <c r="B5678" s="2">
        <v>45525.312256944446</v>
      </c>
      <c r="C5678" s="1" t="s">
        <v>3367</v>
      </c>
      <c r="D5678" s="1" t="s">
        <v>2837</v>
      </c>
      <c r="E5678" s="1" t="s">
        <v>3471</v>
      </c>
      <c r="F5678" s="1" t="s">
        <v>3462</v>
      </c>
      <c r="G5678" s="1">
        <v>1983.15</v>
      </c>
      <c r="H5678" s="1">
        <v>8</v>
      </c>
      <c r="I5678" s="1">
        <f>Sales[[#This Row],[Selling Price]]*H5678</f>
        <v>15865.2</v>
      </c>
      <c r="J5678" s="1">
        <f>VLOOKUP(Sales[[#This Row],[Product ID]],Products[],4,0)</f>
        <v>380.81</v>
      </c>
      <c r="K5678" s="1">
        <f>Sales[[#This Row],[Total Sales]]-Sales[[#This Row],[Cost price]]</f>
        <v>15484.390000000001</v>
      </c>
      <c r="L5678" s="1" t="str">
        <f>TEXT(Sales[[#This Row],[Date and Time]],"dddd")</f>
        <v>Wednesday</v>
      </c>
      <c r="M5678" s="1" t="str">
        <f>TEXT(Sales[[#This Row],[Date and Time]],"mm")</f>
        <v>08</v>
      </c>
      <c r="N5678" s="10" t="str">
        <f>TEXT(Sales[[#This Row],[Date and Time]],"mmmm")</f>
        <v>August</v>
      </c>
    </row>
    <row r="5679" spans="1:14" x14ac:dyDescent="0.3">
      <c r="A5679" s="1" t="s">
        <v>9147</v>
      </c>
      <c r="B5679" s="2">
        <v>45567.422025462962</v>
      </c>
      <c r="C5679" s="1" t="s">
        <v>3359</v>
      </c>
      <c r="D5679" s="1" t="s">
        <v>663</v>
      </c>
      <c r="E5679" s="1" t="s">
        <v>3464</v>
      </c>
      <c r="F5679" s="1" t="s">
        <v>3469</v>
      </c>
      <c r="G5679" s="1">
        <v>469.74</v>
      </c>
      <c r="H5679" s="1">
        <v>2</v>
      </c>
      <c r="I5679" s="1">
        <f>Sales[[#This Row],[Selling Price]]*H5679</f>
        <v>939.48</v>
      </c>
      <c r="J5679" s="1">
        <f>VLOOKUP(Sales[[#This Row],[Product ID]],Products[],4,0)</f>
        <v>750.19</v>
      </c>
      <c r="K5679" s="1">
        <f>Sales[[#This Row],[Total Sales]]-Sales[[#This Row],[Cost price]]</f>
        <v>189.28999999999996</v>
      </c>
      <c r="L5679" s="1" t="str">
        <f>TEXT(Sales[[#This Row],[Date and Time]],"dddd")</f>
        <v>Wednesday</v>
      </c>
      <c r="M5679" s="1" t="str">
        <f>TEXT(Sales[[#This Row],[Date and Time]],"mm")</f>
        <v>10</v>
      </c>
      <c r="N5679" s="10" t="str">
        <f>TEXT(Sales[[#This Row],[Date and Time]],"mmmm")</f>
        <v>October</v>
      </c>
    </row>
    <row r="5680" spans="1:14" x14ac:dyDescent="0.3">
      <c r="A5680" s="1" t="s">
        <v>9148</v>
      </c>
      <c r="B5680" s="2">
        <v>45379.22</v>
      </c>
      <c r="C5680" s="1" t="s">
        <v>3267</v>
      </c>
      <c r="D5680" s="1" t="s">
        <v>1088</v>
      </c>
      <c r="E5680" s="1" t="s">
        <v>3464</v>
      </c>
      <c r="F5680" s="1" t="s">
        <v>3467</v>
      </c>
      <c r="G5680" s="1">
        <v>1388.13</v>
      </c>
      <c r="H5680" s="1">
        <v>9</v>
      </c>
      <c r="I5680" s="1">
        <f>Sales[[#This Row],[Selling Price]]*H5680</f>
        <v>12493.170000000002</v>
      </c>
      <c r="J5680" s="1">
        <f>VLOOKUP(Sales[[#This Row],[Product ID]],Products[],4,0)</f>
        <v>465.59</v>
      </c>
      <c r="K5680" s="1">
        <f>Sales[[#This Row],[Total Sales]]-Sales[[#This Row],[Cost price]]</f>
        <v>12027.580000000002</v>
      </c>
      <c r="L5680" s="1" t="str">
        <f>TEXT(Sales[[#This Row],[Date and Time]],"dddd")</f>
        <v>Thursday</v>
      </c>
      <c r="M5680" s="1" t="str">
        <f>TEXT(Sales[[#This Row],[Date and Time]],"mm")</f>
        <v>03</v>
      </c>
      <c r="N5680" s="10" t="str">
        <f>TEXT(Sales[[#This Row],[Date and Time]],"mmmm")</f>
        <v>March</v>
      </c>
    </row>
    <row r="5681" spans="1:14" x14ac:dyDescent="0.3">
      <c r="A5681" s="1" t="s">
        <v>9149</v>
      </c>
      <c r="B5681" s="2">
        <v>45444.119108796294</v>
      </c>
      <c r="C5681" s="1" t="s">
        <v>3246</v>
      </c>
      <c r="D5681" s="1" t="s">
        <v>2883</v>
      </c>
      <c r="E5681" s="1" t="s">
        <v>3464</v>
      </c>
      <c r="F5681" s="1" t="s">
        <v>3472</v>
      </c>
      <c r="G5681" s="1">
        <v>1222.51</v>
      </c>
      <c r="H5681" s="1">
        <v>9</v>
      </c>
      <c r="I5681" s="1">
        <f>Sales[[#This Row],[Selling Price]]*H5681</f>
        <v>11002.59</v>
      </c>
      <c r="J5681" s="1">
        <f>VLOOKUP(Sales[[#This Row],[Product ID]],Products[],4,0)</f>
        <v>623.39</v>
      </c>
      <c r="K5681" s="1">
        <f>Sales[[#This Row],[Total Sales]]-Sales[[#This Row],[Cost price]]</f>
        <v>10379.200000000001</v>
      </c>
      <c r="L5681" s="1" t="str">
        <f>TEXT(Sales[[#This Row],[Date and Time]],"dddd")</f>
        <v>Saturday</v>
      </c>
      <c r="M5681" s="1" t="str">
        <f>TEXT(Sales[[#This Row],[Date and Time]],"mm")</f>
        <v>06</v>
      </c>
      <c r="N5681" s="10" t="str">
        <f>TEXT(Sales[[#This Row],[Date and Time]],"mmmm")</f>
        <v>June</v>
      </c>
    </row>
    <row r="5682" spans="1:14" x14ac:dyDescent="0.3">
      <c r="A5682" s="1" t="s">
        <v>9150</v>
      </c>
      <c r="B5682" s="2">
        <v>45349.50849537037</v>
      </c>
      <c r="C5682" s="1" t="s">
        <v>3453</v>
      </c>
      <c r="D5682" s="1" t="s">
        <v>938</v>
      </c>
      <c r="E5682" s="1" t="s">
        <v>3479</v>
      </c>
      <c r="F5682" s="1" t="s">
        <v>3476</v>
      </c>
      <c r="G5682" s="1">
        <v>1633.23</v>
      </c>
      <c r="H5682" s="1">
        <v>8</v>
      </c>
      <c r="I5682" s="1">
        <f>Sales[[#This Row],[Selling Price]]*H5682</f>
        <v>13065.84</v>
      </c>
      <c r="J5682" s="1">
        <f>VLOOKUP(Sales[[#This Row],[Product ID]],Products[],4,0)</f>
        <v>606.07000000000005</v>
      </c>
      <c r="K5682" s="1">
        <f>Sales[[#This Row],[Total Sales]]-Sales[[#This Row],[Cost price]]</f>
        <v>12459.77</v>
      </c>
      <c r="L5682" s="1" t="str">
        <f>TEXT(Sales[[#This Row],[Date and Time]],"dddd")</f>
        <v>Tuesday</v>
      </c>
      <c r="M5682" s="1" t="str">
        <f>TEXT(Sales[[#This Row],[Date and Time]],"mm")</f>
        <v>02</v>
      </c>
      <c r="N5682" s="10" t="str">
        <f>TEXT(Sales[[#This Row],[Date and Time]],"mmmm")</f>
        <v>February</v>
      </c>
    </row>
    <row r="5683" spans="1:14" x14ac:dyDescent="0.3">
      <c r="A5683" s="1" t="s">
        <v>9151</v>
      </c>
      <c r="B5683" s="2">
        <v>45443.572870370372</v>
      </c>
      <c r="C5683" s="1" t="s">
        <v>3405</v>
      </c>
      <c r="D5683" s="1" t="s">
        <v>823</v>
      </c>
      <c r="E5683" s="1" t="s">
        <v>3466</v>
      </c>
      <c r="F5683" s="1" t="s">
        <v>3467</v>
      </c>
      <c r="G5683" s="1">
        <v>325.11</v>
      </c>
      <c r="H5683" s="1">
        <v>1</v>
      </c>
      <c r="I5683" s="1">
        <f>Sales[[#This Row],[Selling Price]]*H5683</f>
        <v>325.11</v>
      </c>
      <c r="J5683" s="1">
        <f>VLOOKUP(Sales[[#This Row],[Product ID]],Products[],4,0)</f>
        <v>143.38</v>
      </c>
      <c r="K5683" s="1">
        <f>Sales[[#This Row],[Total Sales]]-Sales[[#This Row],[Cost price]]</f>
        <v>181.73000000000002</v>
      </c>
      <c r="L5683" s="1" t="str">
        <f>TEXT(Sales[[#This Row],[Date and Time]],"dddd")</f>
        <v>Friday</v>
      </c>
      <c r="M5683" s="1" t="str">
        <f>TEXT(Sales[[#This Row],[Date and Time]],"mm")</f>
        <v>05</v>
      </c>
      <c r="N5683" s="10" t="str">
        <f>TEXT(Sales[[#This Row],[Date and Time]],"mmmm")</f>
        <v>May</v>
      </c>
    </row>
    <row r="5684" spans="1:14" x14ac:dyDescent="0.3">
      <c r="A5684" s="1" t="s">
        <v>9152</v>
      </c>
      <c r="B5684" s="2">
        <v>45427.653807870367</v>
      </c>
      <c r="C5684" s="1" t="s">
        <v>3306</v>
      </c>
      <c r="D5684" s="1" t="s">
        <v>1921</v>
      </c>
      <c r="E5684" s="1" t="s">
        <v>3479</v>
      </c>
      <c r="F5684" s="1" t="s">
        <v>3467</v>
      </c>
      <c r="G5684" s="1">
        <v>1958.19</v>
      </c>
      <c r="H5684" s="1">
        <v>5</v>
      </c>
      <c r="I5684" s="1">
        <f>Sales[[#This Row],[Selling Price]]*H5684</f>
        <v>9790.9500000000007</v>
      </c>
      <c r="J5684" s="1">
        <f>VLOOKUP(Sales[[#This Row],[Product ID]],Products[],4,0)</f>
        <v>914.29</v>
      </c>
      <c r="K5684" s="1">
        <f>Sales[[#This Row],[Total Sales]]-Sales[[#This Row],[Cost price]]</f>
        <v>8876.66</v>
      </c>
      <c r="L5684" s="1" t="str">
        <f>TEXT(Sales[[#This Row],[Date and Time]],"dddd")</f>
        <v>Wednesday</v>
      </c>
      <c r="M5684" s="1" t="str">
        <f>TEXT(Sales[[#This Row],[Date and Time]],"mm")</f>
        <v>05</v>
      </c>
      <c r="N5684" s="10" t="str">
        <f>TEXT(Sales[[#This Row],[Date and Time]],"mmmm")</f>
        <v>May</v>
      </c>
    </row>
    <row r="5685" spans="1:14" x14ac:dyDescent="0.3">
      <c r="A5685" s="1" t="s">
        <v>9153</v>
      </c>
      <c r="B5685" s="2">
        <v>45577.135613425926</v>
      </c>
      <c r="C5685" s="1" t="s">
        <v>3434</v>
      </c>
      <c r="D5685" s="1" t="s">
        <v>2987</v>
      </c>
      <c r="E5685" s="1" t="s">
        <v>3464</v>
      </c>
      <c r="F5685" s="1" t="s">
        <v>3467</v>
      </c>
      <c r="G5685" s="1">
        <v>1049.8599999999999</v>
      </c>
      <c r="H5685" s="1">
        <v>10</v>
      </c>
      <c r="I5685" s="1">
        <f>Sales[[#This Row],[Selling Price]]*H5685</f>
        <v>10498.599999999999</v>
      </c>
      <c r="J5685" s="1">
        <f>VLOOKUP(Sales[[#This Row],[Product ID]],Products[],4,0)</f>
        <v>29.06</v>
      </c>
      <c r="K5685" s="1">
        <f>Sales[[#This Row],[Total Sales]]-Sales[[#This Row],[Cost price]]</f>
        <v>10469.539999999999</v>
      </c>
      <c r="L5685" s="1" t="str">
        <f>TEXT(Sales[[#This Row],[Date and Time]],"dddd")</f>
        <v>Saturday</v>
      </c>
      <c r="M5685" s="1" t="str">
        <f>TEXT(Sales[[#This Row],[Date and Time]],"mm")</f>
        <v>10</v>
      </c>
      <c r="N5685" s="10" t="str">
        <f>TEXT(Sales[[#This Row],[Date and Time]],"mmmm")</f>
        <v>October</v>
      </c>
    </row>
    <row r="5686" spans="1:14" x14ac:dyDescent="0.3">
      <c r="A5686" s="1" t="s">
        <v>9154</v>
      </c>
      <c r="B5686" s="2">
        <v>45548.175995370373</v>
      </c>
      <c r="C5686" s="1" t="s">
        <v>3261</v>
      </c>
      <c r="D5686" s="1" t="s">
        <v>1326</v>
      </c>
      <c r="E5686" s="1" t="s">
        <v>3464</v>
      </c>
      <c r="F5686" s="1" t="s">
        <v>3472</v>
      </c>
      <c r="G5686" s="1">
        <v>753.08</v>
      </c>
      <c r="H5686" s="1">
        <v>4</v>
      </c>
      <c r="I5686" s="1">
        <f>Sales[[#This Row],[Selling Price]]*H5686</f>
        <v>3012.32</v>
      </c>
      <c r="J5686" s="1">
        <f>VLOOKUP(Sales[[#This Row],[Product ID]],Products[],4,0)</f>
        <v>950.81</v>
      </c>
      <c r="K5686" s="1">
        <f>Sales[[#This Row],[Total Sales]]-Sales[[#This Row],[Cost price]]</f>
        <v>2061.5100000000002</v>
      </c>
      <c r="L5686" s="1" t="str">
        <f>TEXT(Sales[[#This Row],[Date and Time]],"dddd")</f>
        <v>Friday</v>
      </c>
      <c r="M5686" s="1" t="str">
        <f>TEXT(Sales[[#This Row],[Date and Time]],"mm")</f>
        <v>09</v>
      </c>
      <c r="N5686" s="10" t="str">
        <f>TEXT(Sales[[#This Row],[Date and Time]],"mmmm")</f>
        <v>September</v>
      </c>
    </row>
    <row r="5687" spans="1:14" x14ac:dyDescent="0.3">
      <c r="A5687" s="1" t="s">
        <v>9155</v>
      </c>
      <c r="B5687" s="2">
        <v>45522.382604166669</v>
      </c>
      <c r="C5687" s="1" t="s">
        <v>3424</v>
      </c>
      <c r="D5687" s="1" t="s">
        <v>2325</v>
      </c>
      <c r="E5687" s="1" t="s">
        <v>3461</v>
      </c>
      <c r="F5687" s="1" t="s">
        <v>3462</v>
      </c>
      <c r="G5687" s="1">
        <v>1694.37</v>
      </c>
      <c r="H5687" s="1">
        <v>8</v>
      </c>
      <c r="I5687" s="1">
        <f>Sales[[#This Row],[Selling Price]]*H5687</f>
        <v>13554.96</v>
      </c>
      <c r="J5687" s="1">
        <f>VLOOKUP(Sales[[#This Row],[Product ID]],Products[],4,0)</f>
        <v>485.76</v>
      </c>
      <c r="K5687" s="1">
        <f>Sales[[#This Row],[Total Sales]]-Sales[[#This Row],[Cost price]]</f>
        <v>13069.199999999999</v>
      </c>
      <c r="L5687" s="1" t="str">
        <f>TEXT(Sales[[#This Row],[Date and Time]],"dddd")</f>
        <v>Sunday</v>
      </c>
      <c r="M5687" s="1" t="str">
        <f>TEXT(Sales[[#This Row],[Date and Time]],"mm")</f>
        <v>08</v>
      </c>
      <c r="N5687" s="10" t="str">
        <f>TEXT(Sales[[#This Row],[Date and Time]],"mmmm")</f>
        <v>August</v>
      </c>
    </row>
    <row r="5688" spans="1:14" x14ac:dyDescent="0.3">
      <c r="A5688" s="1" t="s">
        <v>9156</v>
      </c>
      <c r="B5688" s="2">
        <v>45571.264479166668</v>
      </c>
      <c r="C5688" s="1" t="s">
        <v>3392</v>
      </c>
      <c r="D5688" s="1" t="s">
        <v>1578</v>
      </c>
      <c r="E5688" s="1" t="s">
        <v>3464</v>
      </c>
      <c r="F5688" s="1" t="s">
        <v>3462</v>
      </c>
      <c r="G5688" s="1">
        <v>1947.89</v>
      </c>
      <c r="H5688" s="1">
        <v>4</v>
      </c>
      <c r="I5688" s="1">
        <f>Sales[[#This Row],[Selling Price]]*H5688</f>
        <v>7791.56</v>
      </c>
      <c r="J5688" s="1">
        <f>VLOOKUP(Sales[[#This Row],[Product ID]],Products[],4,0)</f>
        <v>699.64</v>
      </c>
      <c r="K5688" s="1">
        <f>Sales[[#This Row],[Total Sales]]-Sales[[#This Row],[Cost price]]</f>
        <v>7091.92</v>
      </c>
      <c r="L5688" s="1" t="str">
        <f>TEXT(Sales[[#This Row],[Date and Time]],"dddd")</f>
        <v>Sunday</v>
      </c>
      <c r="M5688" s="1" t="str">
        <f>TEXT(Sales[[#This Row],[Date and Time]],"mm")</f>
        <v>10</v>
      </c>
      <c r="N5688" s="10" t="str">
        <f>TEXT(Sales[[#This Row],[Date and Time]],"mmmm")</f>
        <v>October</v>
      </c>
    </row>
    <row r="5689" spans="1:14" x14ac:dyDescent="0.3">
      <c r="A5689" s="1" t="s">
        <v>9157</v>
      </c>
      <c r="B5689" s="2">
        <v>45541.582083333335</v>
      </c>
      <c r="C5689" s="1" t="s">
        <v>3451</v>
      </c>
      <c r="D5689" s="1" t="s">
        <v>1611</v>
      </c>
      <c r="E5689" s="1" t="s">
        <v>3464</v>
      </c>
      <c r="F5689" s="1" t="s">
        <v>3472</v>
      </c>
      <c r="G5689" s="1">
        <v>1978.56</v>
      </c>
      <c r="H5689" s="1">
        <v>9</v>
      </c>
      <c r="I5689" s="1">
        <f>Sales[[#This Row],[Selling Price]]*H5689</f>
        <v>17807.04</v>
      </c>
      <c r="J5689" s="1">
        <f>VLOOKUP(Sales[[#This Row],[Product ID]],Products[],4,0)</f>
        <v>565.99</v>
      </c>
      <c r="K5689" s="1">
        <f>Sales[[#This Row],[Total Sales]]-Sales[[#This Row],[Cost price]]</f>
        <v>17241.05</v>
      </c>
      <c r="L5689" s="1" t="str">
        <f>TEXT(Sales[[#This Row],[Date and Time]],"dddd")</f>
        <v>Friday</v>
      </c>
      <c r="M5689" s="1" t="str">
        <f>TEXT(Sales[[#This Row],[Date and Time]],"mm")</f>
        <v>09</v>
      </c>
      <c r="N5689" s="10" t="str">
        <f>TEXT(Sales[[#This Row],[Date and Time]],"mmmm")</f>
        <v>September</v>
      </c>
    </row>
    <row r="5690" spans="1:14" x14ac:dyDescent="0.3">
      <c r="A5690" s="1" t="s">
        <v>9158</v>
      </c>
      <c r="B5690" s="2">
        <v>45436.233101851853</v>
      </c>
      <c r="C5690" s="1" t="s">
        <v>3333</v>
      </c>
      <c r="D5690" s="1" t="s">
        <v>830</v>
      </c>
      <c r="E5690" s="1" t="s">
        <v>3464</v>
      </c>
      <c r="F5690" s="1" t="s">
        <v>3469</v>
      </c>
      <c r="G5690" s="1">
        <v>1480.46</v>
      </c>
      <c r="H5690" s="1">
        <v>10</v>
      </c>
      <c r="I5690" s="1">
        <f>Sales[[#This Row],[Selling Price]]*H5690</f>
        <v>14804.6</v>
      </c>
      <c r="J5690" s="1">
        <f>VLOOKUP(Sales[[#This Row],[Product ID]],Products[],4,0)</f>
        <v>783.02</v>
      </c>
      <c r="K5690" s="1">
        <f>Sales[[#This Row],[Total Sales]]-Sales[[#This Row],[Cost price]]</f>
        <v>14021.58</v>
      </c>
      <c r="L5690" s="1" t="str">
        <f>TEXT(Sales[[#This Row],[Date and Time]],"dddd")</f>
        <v>Friday</v>
      </c>
      <c r="M5690" s="1" t="str">
        <f>TEXT(Sales[[#This Row],[Date and Time]],"mm")</f>
        <v>05</v>
      </c>
      <c r="N5690" s="10" t="str">
        <f>TEXT(Sales[[#This Row],[Date and Time]],"mmmm")</f>
        <v>May</v>
      </c>
    </row>
    <row r="5691" spans="1:14" x14ac:dyDescent="0.3">
      <c r="A5691" s="1" t="s">
        <v>9159</v>
      </c>
      <c r="B5691" s="2">
        <v>45423.832361111112</v>
      </c>
      <c r="C5691" s="1" t="s">
        <v>3398</v>
      </c>
      <c r="D5691" s="1" t="s">
        <v>3040</v>
      </c>
      <c r="E5691" s="1" t="s">
        <v>3464</v>
      </c>
      <c r="F5691" s="1" t="s">
        <v>3467</v>
      </c>
      <c r="G5691" s="1">
        <v>1241.95</v>
      </c>
      <c r="H5691" s="1">
        <v>7</v>
      </c>
      <c r="I5691" s="1">
        <f>Sales[[#This Row],[Selling Price]]*H5691</f>
        <v>8693.65</v>
      </c>
      <c r="J5691" s="1">
        <f>VLOOKUP(Sales[[#This Row],[Product ID]],Products[],4,0)</f>
        <v>789.58</v>
      </c>
      <c r="K5691" s="1">
        <f>Sales[[#This Row],[Total Sales]]-Sales[[#This Row],[Cost price]]</f>
        <v>7904.07</v>
      </c>
      <c r="L5691" s="1" t="str">
        <f>TEXT(Sales[[#This Row],[Date and Time]],"dddd")</f>
        <v>Saturday</v>
      </c>
      <c r="M5691" s="1" t="str">
        <f>TEXT(Sales[[#This Row],[Date and Time]],"mm")</f>
        <v>05</v>
      </c>
      <c r="N5691" s="10" t="str">
        <f>TEXT(Sales[[#This Row],[Date and Time]],"mmmm")</f>
        <v>May</v>
      </c>
    </row>
    <row r="5692" spans="1:14" x14ac:dyDescent="0.3">
      <c r="A5692" s="1" t="s">
        <v>9160</v>
      </c>
      <c r="B5692" s="2">
        <v>45606.410208333335</v>
      </c>
      <c r="C5692" s="1" t="s">
        <v>3257</v>
      </c>
      <c r="D5692" s="1" t="s">
        <v>1051</v>
      </c>
      <c r="E5692" s="1" t="s">
        <v>3466</v>
      </c>
      <c r="F5692" s="1" t="s">
        <v>3467</v>
      </c>
      <c r="G5692" s="1">
        <v>486.08</v>
      </c>
      <c r="H5692" s="1">
        <v>9</v>
      </c>
      <c r="I5692" s="1">
        <f>Sales[[#This Row],[Selling Price]]*H5692</f>
        <v>4374.72</v>
      </c>
      <c r="J5692" s="1">
        <f>VLOOKUP(Sales[[#This Row],[Product ID]],Products[],4,0)</f>
        <v>288.51</v>
      </c>
      <c r="K5692" s="1">
        <f>Sales[[#This Row],[Total Sales]]-Sales[[#This Row],[Cost price]]</f>
        <v>4086.21</v>
      </c>
      <c r="L5692" s="1" t="str">
        <f>TEXT(Sales[[#This Row],[Date and Time]],"dddd")</f>
        <v>Sunday</v>
      </c>
      <c r="M5692" s="1" t="str">
        <f>TEXT(Sales[[#This Row],[Date and Time]],"mm")</f>
        <v>11</v>
      </c>
      <c r="N5692" s="10" t="str">
        <f>TEXT(Sales[[#This Row],[Date and Time]],"mmmm")</f>
        <v>November</v>
      </c>
    </row>
    <row r="5693" spans="1:14" x14ac:dyDescent="0.3">
      <c r="A5693" s="1" t="s">
        <v>9161</v>
      </c>
      <c r="B5693" s="2">
        <v>45550.265879629631</v>
      </c>
      <c r="C5693" s="1" t="s">
        <v>3249</v>
      </c>
      <c r="D5693" s="1" t="s">
        <v>1983</v>
      </c>
      <c r="E5693" s="1" t="s">
        <v>3471</v>
      </c>
      <c r="F5693" s="1" t="s">
        <v>3476</v>
      </c>
      <c r="G5693" s="1">
        <v>1038.51</v>
      </c>
      <c r="H5693" s="1">
        <v>4</v>
      </c>
      <c r="I5693" s="1">
        <f>Sales[[#This Row],[Selling Price]]*H5693</f>
        <v>4154.04</v>
      </c>
      <c r="J5693" s="1">
        <f>VLOOKUP(Sales[[#This Row],[Product ID]],Products[],4,0)</f>
        <v>866.87</v>
      </c>
      <c r="K5693" s="1">
        <f>Sales[[#This Row],[Total Sales]]-Sales[[#This Row],[Cost price]]</f>
        <v>3287.17</v>
      </c>
      <c r="L5693" s="1" t="str">
        <f>TEXT(Sales[[#This Row],[Date and Time]],"dddd")</f>
        <v>Sunday</v>
      </c>
      <c r="M5693" s="1" t="str">
        <f>TEXT(Sales[[#This Row],[Date and Time]],"mm")</f>
        <v>09</v>
      </c>
      <c r="N5693" s="10" t="str">
        <f>TEXT(Sales[[#This Row],[Date and Time]],"mmmm")</f>
        <v>September</v>
      </c>
    </row>
    <row r="5694" spans="1:14" x14ac:dyDescent="0.3">
      <c r="A5694" s="1" t="s">
        <v>9162</v>
      </c>
      <c r="B5694" s="2">
        <v>45429.933344907404</v>
      </c>
      <c r="C5694" s="1" t="s">
        <v>3234</v>
      </c>
      <c r="D5694" s="1" t="s">
        <v>3124</v>
      </c>
      <c r="E5694" s="1" t="s">
        <v>3471</v>
      </c>
      <c r="F5694" s="1" t="s">
        <v>3462</v>
      </c>
      <c r="G5694" s="1">
        <v>1893.87</v>
      </c>
      <c r="H5694" s="1">
        <v>3</v>
      </c>
      <c r="I5694" s="1">
        <f>Sales[[#This Row],[Selling Price]]*H5694</f>
        <v>5681.61</v>
      </c>
      <c r="J5694" s="1">
        <f>VLOOKUP(Sales[[#This Row],[Product ID]],Products[],4,0)</f>
        <v>851.56</v>
      </c>
      <c r="K5694" s="1">
        <f>Sales[[#This Row],[Total Sales]]-Sales[[#This Row],[Cost price]]</f>
        <v>4830.0499999999993</v>
      </c>
      <c r="L5694" s="1" t="str">
        <f>TEXT(Sales[[#This Row],[Date and Time]],"dddd")</f>
        <v>Friday</v>
      </c>
      <c r="M5694" s="1" t="str">
        <f>TEXT(Sales[[#This Row],[Date and Time]],"mm")</f>
        <v>05</v>
      </c>
      <c r="N5694" s="10" t="str">
        <f>TEXT(Sales[[#This Row],[Date and Time]],"mmmm")</f>
        <v>May</v>
      </c>
    </row>
    <row r="5695" spans="1:14" x14ac:dyDescent="0.3">
      <c r="A5695" s="1" t="s">
        <v>9163</v>
      </c>
      <c r="B5695" s="2">
        <v>45318.163206018522</v>
      </c>
      <c r="C5695" s="1" t="s">
        <v>3403</v>
      </c>
      <c r="D5695" s="1" t="s">
        <v>1238</v>
      </c>
      <c r="E5695" s="1" t="s">
        <v>3466</v>
      </c>
      <c r="F5695" s="1" t="s">
        <v>3472</v>
      </c>
      <c r="G5695" s="1">
        <v>529.36</v>
      </c>
      <c r="H5695" s="1">
        <v>6</v>
      </c>
      <c r="I5695" s="1">
        <f>Sales[[#This Row],[Selling Price]]*H5695</f>
        <v>3176.16</v>
      </c>
      <c r="J5695" s="1">
        <f>VLOOKUP(Sales[[#This Row],[Product ID]],Products[],4,0)</f>
        <v>904.67</v>
      </c>
      <c r="K5695" s="1">
        <f>Sales[[#This Row],[Total Sales]]-Sales[[#This Row],[Cost price]]</f>
        <v>2271.4899999999998</v>
      </c>
      <c r="L5695" s="1" t="str">
        <f>TEXT(Sales[[#This Row],[Date and Time]],"dddd")</f>
        <v>Saturday</v>
      </c>
      <c r="M5695" s="1" t="str">
        <f>TEXT(Sales[[#This Row],[Date and Time]],"mm")</f>
        <v>01</v>
      </c>
      <c r="N5695" s="10" t="str">
        <f>TEXT(Sales[[#This Row],[Date and Time]],"mmmm")</f>
        <v>January</v>
      </c>
    </row>
    <row r="5696" spans="1:14" x14ac:dyDescent="0.3">
      <c r="A5696" s="1" t="s">
        <v>9164</v>
      </c>
      <c r="B5696" s="2">
        <v>45387.705127314817</v>
      </c>
      <c r="C5696" s="1" t="s">
        <v>3281</v>
      </c>
      <c r="D5696" s="1" t="s">
        <v>2058</v>
      </c>
      <c r="E5696" s="1" t="s">
        <v>3464</v>
      </c>
      <c r="F5696" s="1" t="s">
        <v>3462</v>
      </c>
      <c r="G5696" s="1">
        <v>1801.58</v>
      </c>
      <c r="H5696" s="1">
        <v>3</v>
      </c>
      <c r="I5696" s="1">
        <f>Sales[[#This Row],[Selling Price]]*H5696</f>
        <v>5404.74</v>
      </c>
      <c r="J5696" s="1">
        <f>VLOOKUP(Sales[[#This Row],[Product ID]],Products[],4,0)</f>
        <v>136.99</v>
      </c>
      <c r="K5696" s="1">
        <f>Sales[[#This Row],[Total Sales]]-Sales[[#This Row],[Cost price]]</f>
        <v>5267.75</v>
      </c>
      <c r="L5696" s="1" t="str">
        <f>TEXT(Sales[[#This Row],[Date and Time]],"dddd")</f>
        <v>Friday</v>
      </c>
      <c r="M5696" s="1" t="str">
        <f>TEXT(Sales[[#This Row],[Date and Time]],"mm")</f>
        <v>04</v>
      </c>
      <c r="N5696" s="10" t="str">
        <f>TEXT(Sales[[#This Row],[Date and Time]],"mmmm")</f>
        <v>April</v>
      </c>
    </row>
    <row r="5697" spans="1:14" x14ac:dyDescent="0.3">
      <c r="A5697" s="1" t="s">
        <v>9165</v>
      </c>
      <c r="B5697" s="2">
        <v>45412.438402777778</v>
      </c>
      <c r="C5697" s="1" t="s">
        <v>3451</v>
      </c>
      <c r="D5697" s="1" t="s">
        <v>2972</v>
      </c>
      <c r="E5697" s="1" t="s">
        <v>3479</v>
      </c>
      <c r="F5697" s="1" t="s">
        <v>3462</v>
      </c>
      <c r="G5697" s="1">
        <v>1259.05</v>
      </c>
      <c r="H5697" s="1">
        <v>3</v>
      </c>
      <c r="I5697" s="1">
        <f>Sales[[#This Row],[Selling Price]]*H5697</f>
        <v>3777.1499999999996</v>
      </c>
      <c r="J5697" s="1">
        <f>VLOOKUP(Sales[[#This Row],[Product ID]],Products[],4,0)</f>
        <v>565.99</v>
      </c>
      <c r="K5697" s="1">
        <f>Sales[[#This Row],[Total Sales]]-Sales[[#This Row],[Cost price]]</f>
        <v>3211.16</v>
      </c>
      <c r="L5697" s="1" t="str">
        <f>TEXT(Sales[[#This Row],[Date and Time]],"dddd")</f>
        <v>Tuesday</v>
      </c>
      <c r="M5697" s="1" t="str">
        <f>TEXT(Sales[[#This Row],[Date and Time]],"mm")</f>
        <v>04</v>
      </c>
      <c r="N5697" s="10" t="str">
        <f>TEXT(Sales[[#This Row],[Date and Time]],"mmmm")</f>
        <v>April</v>
      </c>
    </row>
    <row r="5698" spans="1:14" x14ac:dyDescent="0.3">
      <c r="A5698" s="1" t="s">
        <v>9166</v>
      </c>
      <c r="B5698" s="2">
        <v>45435.109976851854</v>
      </c>
      <c r="C5698" s="1" t="s">
        <v>3259</v>
      </c>
      <c r="D5698" s="1" t="s">
        <v>2340</v>
      </c>
      <c r="E5698" s="1" t="s">
        <v>3461</v>
      </c>
      <c r="F5698" s="1" t="s">
        <v>3467</v>
      </c>
      <c r="G5698" s="1">
        <v>1096.31</v>
      </c>
      <c r="H5698" s="1">
        <v>3</v>
      </c>
      <c r="I5698" s="1">
        <f>Sales[[#This Row],[Selling Price]]*H5698</f>
        <v>3288.93</v>
      </c>
      <c r="J5698" s="1">
        <f>VLOOKUP(Sales[[#This Row],[Product ID]],Products[],4,0)</f>
        <v>211.71</v>
      </c>
      <c r="K5698" s="1">
        <f>Sales[[#This Row],[Total Sales]]-Sales[[#This Row],[Cost price]]</f>
        <v>3077.22</v>
      </c>
      <c r="L5698" s="1" t="str">
        <f>TEXT(Sales[[#This Row],[Date and Time]],"dddd")</f>
        <v>Thursday</v>
      </c>
      <c r="M5698" s="1" t="str">
        <f>TEXT(Sales[[#This Row],[Date and Time]],"mm")</f>
        <v>05</v>
      </c>
      <c r="N5698" s="10" t="str">
        <f>TEXT(Sales[[#This Row],[Date and Time]],"mmmm")</f>
        <v>May</v>
      </c>
    </row>
    <row r="5699" spans="1:14" x14ac:dyDescent="0.3">
      <c r="A5699" s="1" t="s">
        <v>9167</v>
      </c>
      <c r="B5699" s="2">
        <v>45564.241238425922</v>
      </c>
      <c r="C5699" s="1" t="s">
        <v>3297</v>
      </c>
      <c r="D5699" s="1" t="s">
        <v>1614</v>
      </c>
      <c r="E5699" s="1" t="s">
        <v>3464</v>
      </c>
      <c r="F5699" s="1" t="s">
        <v>3469</v>
      </c>
      <c r="G5699" s="1">
        <v>1678.61</v>
      </c>
      <c r="H5699" s="1">
        <v>6</v>
      </c>
      <c r="I5699" s="1">
        <f>Sales[[#This Row],[Selling Price]]*H5699</f>
        <v>10071.66</v>
      </c>
      <c r="J5699" s="1">
        <f>VLOOKUP(Sales[[#This Row],[Product ID]],Products[],4,0)</f>
        <v>821.78</v>
      </c>
      <c r="K5699" s="1">
        <f>Sales[[#This Row],[Total Sales]]-Sales[[#This Row],[Cost price]]</f>
        <v>9249.8799999999992</v>
      </c>
      <c r="L5699" s="1" t="str">
        <f>TEXT(Sales[[#This Row],[Date and Time]],"dddd")</f>
        <v>Sunday</v>
      </c>
      <c r="M5699" s="1" t="str">
        <f>TEXT(Sales[[#This Row],[Date and Time]],"mm")</f>
        <v>09</v>
      </c>
      <c r="N5699" s="10" t="str">
        <f>TEXT(Sales[[#This Row],[Date and Time]],"mmmm")</f>
        <v>September</v>
      </c>
    </row>
    <row r="5700" spans="1:14" x14ac:dyDescent="0.3">
      <c r="A5700" s="1" t="s">
        <v>9168</v>
      </c>
      <c r="B5700" s="2">
        <v>45303.829907407409</v>
      </c>
      <c r="C5700" s="1" t="s">
        <v>3449</v>
      </c>
      <c r="D5700" s="1" t="s">
        <v>1342</v>
      </c>
      <c r="E5700" s="1" t="s">
        <v>3479</v>
      </c>
      <c r="F5700" s="1" t="s">
        <v>3469</v>
      </c>
      <c r="G5700" s="1">
        <v>769.71</v>
      </c>
      <c r="H5700" s="1">
        <v>3</v>
      </c>
      <c r="I5700" s="1">
        <f>Sales[[#This Row],[Selling Price]]*H5700</f>
        <v>2309.13</v>
      </c>
      <c r="J5700" s="1">
        <f>VLOOKUP(Sales[[#This Row],[Product ID]],Products[],4,0)</f>
        <v>487.84</v>
      </c>
      <c r="K5700" s="1">
        <f>Sales[[#This Row],[Total Sales]]-Sales[[#This Row],[Cost price]]</f>
        <v>1821.2900000000002</v>
      </c>
      <c r="L5700" s="1" t="str">
        <f>TEXT(Sales[[#This Row],[Date and Time]],"dddd")</f>
        <v>Friday</v>
      </c>
      <c r="M5700" s="1" t="str">
        <f>TEXT(Sales[[#This Row],[Date and Time]],"mm")</f>
        <v>01</v>
      </c>
      <c r="N5700" s="10" t="str">
        <f>TEXT(Sales[[#This Row],[Date and Time]],"mmmm")</f>
        <v>January</v>
      </c>
    </row>
    <row r="5701" spans="1:14" x14ac:dyDescent="0.3">
      <c r="A5701" s="1" t="s">
        <v>9169</v>
      </c>
      <c r="B5701" s="2">
        <v>45606.19462962963</v>
      </c>
      <c r="C5701" s="1" t="s">
        <v>3321</v>
      </c>
      <c r="D5701" s="1" t="s">
        <v>2904</v>
      </c>
      <c r="E5701" s="1" t="s">
        <v>3471</v>
      </c>
      <c r="F5701" s="1" t="s">
        <v>3476</v>
      </c>
      <c r="G5701" s="1">
        <v>1775.04</v>
      </c>
      <c r="H5701" s="1">
        <v>2</v>
      </c>
      <c r="I5701" s="1">
        <f>Sales[[#This Row],[Selling Price]]*H5701</f>
        <v>3550.08</v>
      </c>
      <c r="J5701" s="1">
        <f>VLOOKUP(Sales[[#This Row],[Product ID]],Products[],4,0)</f>
        <v>57.64</v>
      </c>
      <c r="K5701" s="1">
        <f>Sales[[#This Row],[Total Sales]]-Sales[[#This Row],[Cost price]]</f>
        <v>3492.44</v>
      </c>
      <c r="L5701" s="1" t="str">
        <f>TEXT(Sales[[#This Row],[Date and Time]],"dddd")</f>
        <v>Sunday</v>
      </c>
      <c r="M5701" s="1" t="str">
        <f>TEXT(Sales[[#This Row],[Date and Time]],"mm")</f>
        <v>11</v>
      </c>
      <c r="N5701" s="10" t="str">
        <f>TEXT(Sales[[#This Row],[Date and Time]],"mmmm")</f>
        <v>November</v>
      </c>
    </row>
    <row r="5702" spans="1:14" x14ac:dyDescent="0.3">
      <c r="A5702" s="1" t="s">
        <v>9170</v>
      </c>
      <c r="B5702" s="2">
        <v>45476.175451388888</v>
      </c>
      <c r="C5702" s="1" t="s">
        <v>3420</v>
      </c>
      <c r="D5702" s="1" t="s">
        <v>2946</v>
      </c>
      <c r="E5702" s="1" t="s">
        <v>3466</v>
      </c>
      <c r="F5702" s="1" t="s">
        <v>3469</v>
      </c>
      <c r="G5702" s="1">
        <v>930.15</v>
      </c>
      <c r="H5702" s="1">
        <v>8</v>
      </c>
      <c r="I5702" s="1">
        <f>Sales[[#This Row],[Selling Price]]*H5702</f>
        <v>7441.2</v>
      </c>
      <c r="J5702" s="1">
        <f>VLOOKUP(Sales[[#This Row],[Product ID]],Products[],4,0)</f>
        <v>692.47</v>
      </c>
      <c r="K5702" s="1">
        <f>Sales[[#This Row],[Total Sales]]-Sales[[#This Row],[Cost price]]</f>
        <v>6748.73</v>
      </c>
      <c r="L5702" s="1" t="str">
        <f>TEXT(Sales[[#This Row],[Date and Time]],"dddd")</f>
        <v>Wednesday</v>
      </c>
      <c r="M5702" s="1" t="str">
        <f>TEXT(Sales[[#This Row],[Date and Time]],"mm")</f>
        <v>07</v>
      </c>
      <c r="N5702" s="10" t="str">
        <f>TEXT(Sales[[#This Row],[Date and Time]],"mmmm")</f>
        <v>July</v>
      </c>
    </row>
    <row r="5703" spans="1:14" x14ac:dyDescent="0.3">
      <c r="A5703" s="1" t="s">
        <v>9171</v>
      </c>
      <c r="B5703" s="2">
        <v>45408.694965277777</v>
      </c>
      <c r="C5703" s="1" t="s">
        <v>3418</v>
      </c>
      <c r="D5703" s="1" t="s">
        <v>256</v>
      </c>
      <c r="E5703" s="1" t="s">
        <v>3471</v>
      </c>
      <c r="F5703" s="1" t="s">
        <v>3476</v>
      </c>
      <c r="G5703" s="1">
        <v>1492.51</v>
      </c>
      <c r="H5703" s="1">
        <v>6</v>
      </c>
      <c r="I5703" s="1">
        <f>Sales[[#This Row],[Selling Price]]*H5703</f>
        <v>8955.06</v>
      </c>
      <c r="J5703" s="1">
        <f>VLOOKUP(Sales[[#This Row],[Product ID]],Products[],4,0)</f>
        <v>563.57000000000005</v>
      </c>
      <c r="K5703" s="1">
        <f>Sales[[#This Row],[Total Sales]]-Sales[[#This Row],[Cost price]]</f>
        <v>8391.49</v>
      </c>
      <c r="L5703" s="1" t="str">
        <f>TEXT(Sales[[#This Row],[Date and Time]],"dddd")</f>
        <v>Friday</v>
      </c>
      <c r="M5703" s="1" t="str">
        <f>TEXT(Sales[[#This Row],[Date and Time]],"mm")</f>
        <v>04</v>
      </c>
      <c r="N5703" s="10" t="str">
        <f>TEXT(Sales[[#This Row],[Date and Time]],"mmmm")</f>
        <v>April</v>
      </c>
    </row>
    <row r="5704" spans="1:14" x14ac:dyDescent="0.3">
      <c r="A5704" s="1" t="s">
        <v>9172</v>
      </c>
      <c r="B5704" s="2">
        <v>45510.031701388885</v>
      </c>
      <c r="C5704" s="1" t="s">
        <v>3364</v>
      </c>
      <c r="D5704" s="1" t="s">
        <v>3069</v>
      </c>
      <c r="E5704" s="1" t="s">
        <v>3471</v>
      </c>
      <c r="F5704" s="1" t="s">
        <v>3469</v>
      </c>
      <c r="G5704" s="1">
        <v>1545.88</v>
      </c>
      <c r="H5704" s="1">
        <v>8</v>
      </c>
      <c r="I5704" s="1">
        <f>Sales[[#This Row],[Selling Price]]*H5704</f>
        <v>12367.04</v>
      </c>
      <c r="J5704" s="1">
        <f>VLOOKUP(Sales[[#This Row],[Product ID]],Products[],4,0)</f>
        <v>771.88</v>
      </c>
      <c r="K5704" s="1">
        <f>Sales[[#This Row],[Total Sales]]-Sales[[#This Row],[Cost price]]</f>
        <v>11595.160000000002</v>
      </c>
      <c r="L5704" s="1" t="str">
        <f>TEXT(Sales[[#This Row],[Date and Time]],"dddd")</f>
        <v>Tuesday</v>
      </c>
      <c r="M5704" s="1" t="str">
        <f>TEXT(Sales[[#This Row],[Date and Time]],"mm")</f>
        <v>08</v>
      </c>
      <c r="N5704" s="10" t="str">
        <f>TEXT(Sales[[#This Row],[Date and Time]],"mmmm")</f>
        <v>August</v>
      </c>
    </row>
    <row r="5705" spans="1:14" x14ac:dyDescent="0.3">
      <c r="A5705" s="1" t="s">
        <v>9173</v>
      </c>
      <c r="B5705" s="2">
        <v>45346.536597222221</v>
      </c>
      <c r="C5705" s="1" t="s">
        <v>3434</v>
      </c>
      <c r="D5705" s="1" t="s">
        <v>2167</v>
      </c>
      <c r="E5705" s="1" t="s">
        <v>3464</v>
      </c>
      <c r="F5705" s="1" t="s">
        <v>3467</v>
      </c>
      <c r="G5705" s="1">
        <v>730.8</v>
      </c>
      <c r="H5705" s="1">
        <v>8</v>
      </c>
      <c r="I5705" s="1">
        <f>Sales[[#This Row],[Selling Price]]*H5705</f>
        <v>5846.4</v>
      </c>
      <c r="J5705" s="1">
        <f>VLOOKUP(Sales[[#This Row],[Product ID]],Products[],4,0)</f>
        <v>29.06</v>
      </c>
      <c r="K5705" s="1">
        <f>Sales[[#This Row],[Total Sales]]-Sales[[#This Row],[Cost price]]</f>
        <v>5817.3399999999992</v>
      </c>
      <c r="L5705" s="1" t="str">
        <f>TEXT(Sales[[#This Row],[Date and Time]],"dddd")</f>
        <v>Saturday</v>
      </c>
      <c r="M5705" s="1" t="str">
        <f>TEXT(Sales[[#This Row],[Date and Time]],"mm")</f>
        <v>02</v>
      </c>
      <c r="N5705" s="10" t="str">
        <f>TEXT(Sales[[#This Row],[Date and Time]],"mmmm")</f>
        <v>February</v>
      </c>
    </row>
    <row r="5706" spans="1:14" x14ac:dyDescent="0.3">
      <c r="A5706" s="1" t="s">
        <v>9174</v>
      </c>
      <c r="B5706" s="2">
        <v>45554.405659722222</v>
      </c>
      <c r="C5706" s="1" t="s">
        <v>3325</v>
      </c>
      <c r="D5706" s="1" t="s">
        <v>2367</v>
      </c>
      <c r="E5706" s="1" t="s">
        <v>3471</v>
      </c>
      <c r="F5706" s="1" t="s">
        <v>3462</v>
      </c>
      <c r="G5706" s="1">
        <v>1245.04</v>
      </c>
      <c r="H5706" s="1">
        <v>1</v>
      </c>
      <c r="I5706" s="1">
        <f>Sales[[#This Row],[Selling Price]]*H5706</f>
        <v>1245.04</v>
      </c>
      <c r="J5706" s="1">
        <f>VLOOKUP(Sales[[#This Row],[Product ID]],Products[],4,0)</f>
        <v>670.34</v>
      </c>
      <c r="K5706" s="1">
        <f>Sales[[#This Row],[Total Sales]]-Sales[[#This Row],[Cost price]]</f>
        <v>574.69999999999993</v>
      </c>
      <c r="L5706" s="1" t="str">
        <f>TEXT(Sales[[#This Row],[Date and Time]],"dddd")</f>
        <v>Thursday</v>
      </c>
      <c r="M5706" s="1" t="str">
        <f>TEXT(Sales[[#This Row],[Date and Time]],"mm")</f>
        <v>09</v>
      </c>
      <c r="N5706" s="10" t="str">
        <f>TEXT(Sales[[#This Row],[Date and Time]],"mmmm")</f>
        <v>September</v>
      </c>
    </row>
    <row r="5707" spans="1:14" x14ac:dyDescent="0.3">
      <c r="A5707" s="1" t="s">
        <v>9175</v>
      </c>
      <c r="B5707" s="2">
        <v>45596.153969907406</v>
      </c>
      <c r="C5707" s="1" t="s">
        <v>3359</v>
      </c>
      <c r="D5707" s="1" t="s">
        <v>2687</v>
      </c>
      <c r="E5707" s="1" t="s">
        <v>3464</v>
      </c>
      <c r="F5707" s="1" t="s">
        <v>3467</v>
      </c>
      <c r="G5707" s="1">
        <v>620.62</v>
      </c>
      <c r="H5707" s="1">
        <v>4</v>
      </c>
      <c r="I5707" s="1">
        <f>Sales[[#This Row],[Selling Price]]*H5707</f>
        <v>2482.48</v>
      </c>
      <c r="J5707" s="1">
        <f>VLOOKUP(Sales[[#This Row],[Product ID]],Products[],4,0)</f>
        <v>750.19</v>
      </c>
      <c r="K5707" s="1">
        <f>Sales[[#This Row],[Total Sales]]-Sales[[#This Row],[Cost price]]</f>
        <v>1732.29</v>
      </c>
      <c r="L5707" s="1" t="str">
        <f>TEXT(Sales[[#This Row],[Date and Time]],"dddd")</f>
        <v>Thursday</v>
      </c>
      <c r="M5707" s="1" t="str">
        <f>TEXT(Sales[[#This Row],[Date and Time]],"mm")</f>
        <v>10</v>
      </c>
      <c r="N5707" s="10" t="str">
        <f>TEXT(Sales[[#This Row],[Date and Time]],"mmmm")</f>
        <v>October</v>
      </c>
    </row>
    <row r="5708" spans="1:14" x14ac:dyDescent="0.3">
      <c r="A5708" s="1" t="s">
        <v>9176</v>
      </c>
      <c r="B5708" s="2">
        <v>45572.075462962966</v>
      </c>
      <c r="C5708" s="1" t="s">
        <v>3453</v>
      </c>
      <c r="D5708" s="1" t="s">
        <v>2117</v>
      </c>
      <c r="E5708" s="1" t="s">
        <v>3471</v>
      </c>
      <c r="F5708" s="1" t="s">
        <v>3469</v>
      </c>
      <c r="G5708" s="1">
        <v>999.53</v>
      </c>
      <c r="H5708" s="1">
        <v>10</v>
      </c>
      <c r="I5708" s="1">
        <f>Sales[[#This Row],[Selling Price]]*H5708</f>
        <v>9995.2999999999993</v>
      </c>
      <c r="J5708" s="1">
        <f>VLOOKUP(Sales[[#This Row],[Product ID]],Products[],4,0)</f>
        <v>606.07000000000005</v>
      </c>
      <c r="K5708" s="1">
        <f>Sales[[#This Row],[Total Sales]]-Sales[[#This Row],[Cost price]]</f>
        <v>9389.23</v>
      </c>
      <c r="L5708" s="1" t="str">
        <f>TEXT(Sales[[#This Row],[Date and Time]],"dddd")</f>
        <v>Monday</v>
      </c>
      <c r="M5708" s="1" t="str">
        <f>TEXT(Sales[[#This Row],[Date and Time]],"mm")</f>
        <v>10</v>
      </c>
      <c r="N5708" s="10" t="str">
        <f>TEXT(Sales[[#This Row],[Date and Time]],"mmmm")</f>
        <v>October</v>
      </c>
    </row>
    <row r="5709" spans="1:14" x14ac:dyDescent="0.3">
      <c r="A5709" s="1" t="s">
        <v>9177</v>
      </c>
      <c r="B5709" s="2">
        <v>45328.11041666667</v>
      </c>
      <c r="C5709" s="1" t="s">
        <v>3424</v>
      </c>
      <c r="D5709" s="1" t="s">
        <v>2488</v>
      </c>
      <c r="E5709" s="1" t="s">
        <v>3479</v>
      </c>
      <c r="F5709" s="1" t="s">
        <v>3462</v>
      </c>
      <c r="G5709" s="1">
        <v>1227.8800000000001</v>
      </c>
      <c r="H5709" s="1">
        <v>10</v>
      </c>
      <c r="I5709" s="1">
        <f>Sales[[#This Row],[Selling Price]]*H5709</f>
        <v>12278.800000000001</v>
      </c>
      <c r="J5709" s="1">
        <f>VLOOKUP(Sales[[#This Row],[Product ID]],Products[],4,0)</f>
        <v>485.76</v>
      </c>
      <c r="K5709" s="1">
        <f>Sales[[#This Row],[Total Sales]]-Sales[[#This Row],[Cost price]]</f>
        <v>11793.04</v>
      </c>
      <c r="L5709" s="1" t="str">
        <f>TEXT(Sales[[#This Row],[Date and Time]],"dddd")</f>
        <v>Tuesday</v>
      </c>
      <c r="M5709" s="1" t="str">
        <f>TEXT(Sales[[#This Row],[Date and Time]],"mm")</f>
        <v>02</v>
      </c>
      <c r="N5709" s="10" t="str">
        <f>TEXT(Sales[[#This Row],[Date and Time]],"mmmm")</f>
        <v>February</v>
      </c>
    </row>
    <row r="5710" spans="1:14" x14ac:dyDescent="0.3">
      <c r="A5710" s="1" t="s">
        <v>9178</v>
      </c>
      <c r="B5710" s="2">
        <v>45350.888090277775</v>
      </c>
      <c r="C5710" s="1" t="s">
        <v>3412</v>
      </c>
      <c r="D5710" s="1" t="s">
        <v>3040</v>
      </c>
      <c r="E5710" s="1" t="s">
        <v>3466</v>
      </c>
      <c r="F5710" s="1" t="s">
        <v>3476</v>
      </c>
      <c r="G5710" s="1">
        <v>1882.62</v>
      </c>
      <c r="H5710" s="1">
        <v>9</v>
      </c>
      <c r="I5710" s="1">
        <f>Sales[[#This Row],[Selling Price]]*H5710</f>
        <v>16943.579999999998</v>
      </c>
      <c r="J5710" s="1">
        <f>VLOOKUP(Sales[[#This Row],[Product ID]],Products[],4,0)</f>
        <v>220.45</v>
      </c>
      <c r="K5710" s="1">
        <f>Sales[[#This Row],[Total Sales]]-Sales[[#This Row],[Cost price]]</f>
        <v>16723.129999999997</v>
      </c>
      <c r="L5710" s="1" t="str">
        <f>TEXT(Sales[[#This Row],[Date and Time]],"dddd")</f>
        <v>Wednesday</v>
      </c>
      <c r="M5710" s="1" t="str">
        <f>TEXT(Sales[[#This Row],[Date and Time]],"mm")</f>
        <v>02</v>
      </c>
      <c r="N5710" s="10" t="str">
        <f>TEXT(Sales[[#This Row],[Date and Time]],"mmmm")</f>
        <v>February</v>
      </c>
    </row>
    <row r="5711" spans="1:14" x14ac:dyDescent="0.3">
      <c r="A5711" s="1" t="s">
        <v>9179</v>
      </c>
      <c r="B5711" s="2">
        <v>45555.215532407405</v>
      </c>
      <c r="C5711" s="1" t="s">
        <v>3398</v>
      </c>
      <c r="D5711" s="1" t="s">
        <v>1816</v>
      </c>
      <c r="E5711" s="1" t="s">
        <v>3466</v>
      </c>
      <c r="F5711" s="1" t="s">
        <v>3462</v>
      </c>
      <c r="G5711" s="1">
        <v>1023.49</v>
      </c>
      <c r="H5711" s="1">
        <v>2</v>
      </c>
      <c r="I5711" s="1">
        <f>Sales[[#This Row],[Selling Price]]*H5711</f>
        <v>2046.98</v>
      </c>
      <c r="J5711" s="1">
        <f>VLOOKUP(Sales[[#This Row],[Product ID]],Products[],4,0)</f>
        <v>789.58</v>
      </c>
      <c r="K5711" s="1">
        <f>Sales[[#This Row],[Total Sales]]-Sales[[#This Row],[Cost price]]</f>
        <v>1257.4000000000001</v>
      </c>
      <c r="L5711" s="1" t="str">
        <f>TEXT(Sales[[#This Row],[Date and Time]],"dddd")</f>
        <v>Friday</v>
      </c>
      <c r="M5711" s="1" t="str">
        <f>TEXT(Sales[[#This Row],[Date and Time]],"mm")</f>
        <v>09</v>
      </c>
      <c r="N5711" s="10" t="str">
        <f>TEXT(Sales[[#This Row],[Date and Time]],"mmmm")</f>
        <v>September</v>
      </c>
    </row>
    <row r="5712" spans="1:14" x14ac:dyDescent="0.3">
      <c r="A5712" s="1" t="s">
        <v>9180</v>
      </c>
      <c r="B5712" s="2">
        <v>45504.269583333335</v>
      </c>
      <c r="C5712" s="1" t="s">
        <v>3231</v>
      </c>
      <c r="D5712" s="1" t="s">
        <v>911</v>
      </c>
      <c r="E5712" s="1" t="s">
        <v>3464</v>
      </c>
      <c r="F5712" s="1" t="s">
        <v>3472</v>
      </c>
      <c r="G5712" s="1">
        <v>1967.69</v>
      </c>
      <c r="H5712" s="1">
        <v>8</v>
      </c>
      <c r="I5712" s="1">
        <f>Sales[[#This Row],[Selling Price]]*H5712</f>
        <v>15741.52</v>
      </c>
      <c r="J5712" s="1">
        <f>VLOOKUP(Sales[[#This Row],[Product ID]],Products[],4,0)</f>
        <v>157.37</v>
      </c>
      <c r="K5712" s="1">
        <f>Sales[[#This Row],[Total Sales]]-Sales[[#This Row],[Cost price]]</f>
        <v>15584.15</v>
      </c>
      <c r="L5712" s="1" t="str">
        <f>TEXT(Sales[[#This Row],[Date and Time]],"dddd")</f>
        <v>Wednesday</v>
      </c>
      <c r="M5712" s="1" t="str">
        <f>TEXT(Sales[[#This Row],[Date and Time]],"mm")</f>
        <v>07</v>
      </c>
      <c r="N5712" s="10" t="str">
        <f>TEXT(Sales[[#This Row],[Date and Time]],"mmmm")</f>
        <v>July</v>
      </c>
    </row>
    <row r="5713" spans="1:14" x14ac:dyDescent="0.3">
      <c r="A5713" s="1" t="s">
        <v>9181</v>
      </c>
      <c r="B5713" s="2">
        <v>45294.748171296298</v>
      </c>
      <c r="C5713" s="1" t="s">
        <v>3310</v>
      </c>
      <c r="D5713" s="1" t="s">
        <v>3199</v>
      </c>
      <c r="E5713" s="1" t="s">
        <v>3461</v>
      </c>
      <c r="F5713" s="1" t="s">
        <v>3469</v>
      </c>
      <c r="G5713" s="1">
        <v>1825.73</v>
      </c>
      <c r="H5713" s="1">
        <v>5</v>
      </c>
      <c r="I5713" s="1">
        <f>Sales[[#This Row],[Selling Price]]*H5713</f>
        <v>9128.65</v>
      </c>
      <c r="J5713" s="1">
        <f>VLOOKUP(Sales[[#This Row],[Product ID]],Products[],4,0)</f>
        <v>297.7</v>
      </c>
      <c r="K5713" s="1">
        <f>Sales[[#This Row],[Total Sales]]-Sales[[#This Row],[Cost price]]</f>
        <v>8830.9499999999989</v>
      </c>
      <c r="L5713" s="1" t="str">
        <f>TEXT(Sales[[#This Row],[Date and Time]],"dddd")</f>
        <v>Wednesday</v>
      </c>
      <c r="M5713" s="1" t="str">
        <f>TEXT(Sales[[#This Row],[Date and Time]],"mm")</f>
        <v>01</v>
      </c>
      <c r="N5713" s="10" t="str">
        <f>TEXT(Sales[[#This Row],[Date and Time]],"mmmm")</f>
        <v>January</v>
      </c>
    </row>
    <row r="5714" spans="1:14" x14ac:dyDescent="0.3">
      <c r="A5714" s="1" t="s">
        <v>9182</v>
      </c>
      <c r="B5714" s="2">
        <v>45471.519062500003</v>
      </c>
      <c r="C5714" s="1" t="s">
        <v>3234</v>
      </c>
      <c r="D5714" s="1" t="s">
        <v>2261</v>
      </c>
      <c r="E5714" s="1" t="s">
        <v>3466</v>
      </c>
      <c r="F5714" s="1" t="s">
        <v>3467</v>
      </c>
      <c r="G5714" s="1">
        <v>635.08000000000004</v>
      </c>
      <c r="H5714" s="1">
        <v>1</v>
      </c>
      <c r="I5714" s="1">
        <f>Sales[[#This Row],[Selling Price]]*H5714</f>
        <v>635.08000000000004</v>
      </c>
      <c r="J5714" s="1">
        <f>VLOOKUP(Sales[[#This Row],[Product ID]],Products[],4,0)</f>
        <v>851.56</v>
      </c>
      <c r="K5714" s="1">
        <f>Sales[[#This Row],[Total Sales]]-Sales[[#This Row],[Cost price]]</f>
        <v>-216.4799999999999</v>
      </c>
      <c r="L5714" s="1" t="str">
        <f>TEXT(Sales[[#This Row],[Date and Time]],"dddd")</f>
        <v>Friday</v>
      </c>
      <c r="M5714" s="1" t="str">
        <f>TEXT(Sales[[#This Row],[Date and Time]],"mm")</f>
        <v>06</v>
      </c>
      <c r="N5714" s="10" t="str">
        <f>TEXT(Sales[[#This Row],[Date and Time]],"mmmm")</f>
        <v>June</v>
      </c>
    </row>
    <row r="5715" spans="1:14" x14ac:dyDescent="0.3">
      <c r="A5715" s="1" t="s">
        <v>9183</v>
      </c>
      <c r="B5715" s="2">
        <v>45348.426655092589</v>
      </c>
      <c r="C5715" s="1" t="s">
        <v>3386</v>
      </c>
      <c r="D5715" s="1" t="s">
        <v>1978</v>
      </c>
      <c r="E5715" s="1" t="s">
        <v>3466</v>
      </c>
      <c r="F5715" s="1" t="s">
        <v>3469</v>
      </c>
      <c r="G5715" s="1">
        <v>1477.24</v>
      </c>
      <c r="H5715" s="1">
        <v>3</v>
      </c>
      <c r="I5715" s="1">
        <f>Sales[[#This Row],[Selling Price]]*H5715</f>
        <v>4431.72</v>
      </c>
      <c r="J5715" s="1">
        <f>VLOOKUP(Sales[[#This Row],[Product ID]],Products[],4,0)</f>
        <v>751.27</v>
      </c>
      <c r="K5715" s="1">
        <f>Sales[[#This Row],[Total Sales]]-Sales[[#This Row],[Cost price]]</f>
        <v>3680.4500000000003</v>
      </c>
      <c r="L5715" s="1" t="str">
        <f>TEXT(Sales[[#This Row],[Date and Time]],"dddd")</f>
        <v>Monday</v>
      </c>
      <c r="M5715" s="1" t="str">
        <f>TEXT(Sales[[#This Row],[Date and Time]],"mm")</f>
        <v>02</v>
      </c>
      <c r="N5715" s="10" t="str">
        <f>TEXT(Sales[[#This Row],[Date and Time]],"mmmm")</f>
        <v>February</v>
      </c>
    </row>
    <row r="5716" spans="1:14" x14ac:dyDescent="0.3">
      <c r="A5716" s="1" t="s">
        <v>9184</v>
      </c>
      <c r="B5716" s="2">
        <v>45357.099768518521</v>
      </c>
      <c r="C5716" s="1" t="s">
        <v>3418</v>
      </c>
      <c r="D5716" s="1" t="s">
        <v>2990</v>
      </c>
      <c r="E5716" s="1" t="s">
        <v>3466</v>
      </c>
      <c r="F5716" s="1" t="s">
        <v>3469</v>
      </c>
      <c r="G5716" s="1">
        <v>1872.75</v>
      </c>
      <c r="H5716" s="1">
        <v>7</v>
      </c>
      <c r="I5716" s="1">
        <f>Sales[[#This Row],[Selling Price]]*H5716</f>
        <v>13109.25</v>
      </c>
      <c r="J5716" s="1">
        <f>VLOOKUP(Sales[[#This Row],[Product ID]],Products[],4,0)</f>
        <v>563.57000000000005</v>
      </c>
      <c r="K5716" s="1">
        <f>Sales[[#This Row],[Total Sales]]-Sales[[#This Row],[Cost price]]</f>
        <v>12545.68</v>
      </c>
      <c r="L5716" s="1" t="str">
        <f>TEXT(Sales[[#This Row],[Date and Time]],"dddd")</f>
        <v>Wednesday</v>
      </c>
      <c r="M5716" s="1" t="str">
        <f>TEXT(Sales[[#This Row],[Date and Time]],"mm")</f>
        <v>03</v>
      </c>
      <c r="N5716" s="10" t="str">
        <f>TEXT(Sales[[#This Row],[Date and Time]],"mmmm")</f>
        <v>March</v>
      </c>
    </row>
    <row r="5717" spans="1:14" x14ac:dyDescent="0.3">
      <c r="A5717" s="1" t="s">
        <v>9185</v>
      </c>
      <c r="B5717" s="2">
        <v>45477.804444444446</v>
      </c>
      <c r="C5717" s="1" t="s">
        <v>3380</v>
      </c>
      <c r="D5717" s="1" t="s">
        <v>2975</v>
      </c>
      <c r="E5717" s="1" t="s">
        <v>3466</v>
      </c>
      <c r="F5717" s="1" t="s">
        <v>3469</v>
      </c>
      <c r="G5717" s="1">
        <v>1739.86</v>
      </c>
      <c r="H5717" s="1">
        <v>3</v>
      </c>
      <c r="I5717" s="1">
        <f>Sales[[#This Row],[Selling Price]]*H5717</f>
        <v>5219.58</v>
      </c>
      <c r="J5717" s="1">
        <f>VLOOKUP(Sales[[#This Row],[Product ID]],Products[],4,0)</f>
        <v>802.35</v>
      </c>
      <c r="K5717" s="1">
        <f>Sales[[#This Row],[Total Sales]]-Sales[[#This Row],[Cost price]]</f>
        <v>4417.2299999999996</v>
      </c>
      <c r="L5717" s="1" t="str">
        <f>TEXT(Sales[[#This Row],[Date and Time]],"dddd")</f>
        <v>Thursday</v>
      </c>
      <c r="M5717" s="1" t="str">
        <f>TEXT(Sales[[#This Row],[Date and Time]],"mm")</f>
        <v>07</v>
      </c>
      <c r="N5717" s="10" t="str">
        <f>TEXT(Sales[[#This Row],[Date and Time]],"mmmm")</f>
        <v>July</v>
      </c>
    </row>
    <row r="5718" spans="1:14" x14ac:dyDescent="0.3">
      <c r="A5718" s="1" t="s">
        <v>9186</v>
      </c>
      <c r="B5718" s="2">
        <v>45468.67863425926</v>
      </c>
      <c r="C5718" s="1" t="s">
        <v>3285</v>
      </c>
      <c r="D5718" s="1" t="s">
        <v>2972</v>
      </c>
      <c r="E5718" s="1" t="s">
        <v>3464</v>
      </c>
      <c r="F5718" s="1" t="s">
        <v>3467</v>
      </c>
      <c r="G5718" s="1">
        <v>1260.68</v>
      </c>
      <c r="H5718" s="1">
        <v>4</v>
      </c>
      <c r="I5718" s="1">
        <f>Sales[[#This Row],[Selling Price]]*H5718</f>
        <v>5042.72</v>
      </c>
      <c r="J5718" s="1">
        <f>VLOOKUP(Sales[[#This Row],[Product ID]],Products[],4,0)</f>
        <v>99.19</v>
      </c>
      <c r="K5718" s="1">
        <f>Sales[[#This Row],[Total Sales]]-Sales[[#This Row],[Cost price]]</f>
        <v>4943.5300000000007</v>
      </c>
      <c r="L5718" s="1" t="str">
        <f>TEXT(Sales[[#This Row],[Date and Time]],"dddd")</f>
        <v>Tuesday</v>
      </c>
      <c r="M5718" s="1" t="str">
        <f>TEXT(Sales[[#This Row],[Date and Time]],"mm")</f>
        <v>06</v>
      </c>
      <c r="N5718" s="10" t="str">
        <f>TEXT(Sales[[#This Row],[Date and Time]],"mmmm")</f>
        <v>June</v>
      </c>
    </row>
    <row r="5719" spans="1:14" x14ac:dyDescent="0.3">
      <c r="A5719" s="1" t="s">
        <v>9187</v>
      </c>
      <c r="B5719" s="2">
        <v>45439.699224537035</v>
      </c>
      <c r="C5719" s="1" t="s">
        <v>3226</v>
      </c>
      <c r="D5719" s="1" t="s">
        <v>1099</v>
      </c>
      <c r="E5719" s="1" t="s">
        <v>3466</v>
      </c>
      <c r="F5719" s="1" t="s">
        <v>3472</v>
      </c>
      <c r="G5719" s="1">
        <v>1784.98</v>
      </c>
      <c r="H5719" s="1">
        <v>8</v>
      </c>
      <c r="I5719" s="1">
        <f>Sales[[#This Row],[Selling Price]]*H5719</f>
        <v>14279.84</v>
      </c>
      <c r="J5719" s="1">
        <f>VLOOKUP(Sales[[#This Row],[Product ID]],Products[],4,0)</f>
        <v>809.47</v>
      </c>
      <c r="K5719" s="1">
        <f>Sales[[#This Row],[Total Sales]]-Sales[[#This Row],[Cost price]]</f>
        <v>13470.37</v>
      </c>
      <c r="L5719" s="1" t="str">
        <f>TEXT(Sales[[#This Row],[Date and Time]],"dddd")</f>
        <v>Monday</v>
      </c>
      <c r="M5719" s="1" t="str">
        <f>TEXT(Sales[[#This Row],[Date and Time]],"mm")</f>
        <v>05</v>
      </c>
      <c r="N5719" s="10" t="str">
        <f>TEXT(Sales[[#This Row],[Date and Time]],"mmmm")</f>
        <v>May</v>
      </c>
    </row>
    <row r="5720" spans="1:14" x14ac:dyDescent="0.3">
      <c r="A5720" s="1" t="s">
        <v>9188</v>
      </c>
      <c r="B5720" s="2">
        <v>45409.796446759261</v>
      </c>
      <c r="C5720" s="1" t="s">
        <v>3277</v>
      </c>
      <c r="D5720" s="1" t="s">
        <v>2346</v>
      </c>
      <c r="E5720" s="1" t="s">
        <v>3461</v>
      </c>
      <c r="F5720" s="1" t="s">
        <v>3472</v>
      </c>
      <c r="G5720" s="1">
        <v>1766.19</v>
      </c>
      <c r="H5720" s="1">
        <v>8</v>
      </c>
      <c r="I5720" s="1">
        <f>Sales[[#This Row],[Selling Price]]*H5720</f>
        <v>14129.52</v>
      </c>
      <c r="J5720" s="1">
        <f>VLOOKUP(Sales[[#This Row],[Product ID]],Products[],4,0)</f>
        <v>439.15</v>
      </c>
      <c r="K5720" s="1">
        <f>Sales[[#This Row],[Total Sales]]-Sales[[#This Row],[Cost price]]</f>
        <v>13690.37</v>
      </c>
      <c r="L5720" s="1" t="str">
        <f>TEXT(Sales[[#This Row],[Date and Time]],"dddd")</f>
        <v>Saturday</v>
      </c>
      <c r="M5720" s="1" t="str">
        <f>TEXT(Sales[[#This Row],[Date and Time]],"mm")</f>
        <v>04</v>
      </c>
      <c r="N5720" s="10" t="str">
        <f>TEXT(Sales[[#This Row],[Date and Time]],"mmmm")</f>
        <v>April</v>
      </c>
    </row>
    <row r="5721" spans="1:14" x14ac:dyDescent="0.3">
      <c r="A5721" s="1" t="s">
        <v>9189</v>
      </c>
      <c r="B5721" s="2">
        <v>45486.369687500002</v>
      </c>
      <c r="C5721" s="1" t="s">
        <v>3424</v>
      </c>
      <c r="D5721" s="1" t="s">
        <v>176</v>
      </c>
      <c r="E5721" s="1" t="s">
        <v>3471</v>
      </c>
      <c r="F5721" s="1" t="s">
        <v>3462</v>
      </c>
      <c r="G5721" s="1">
        <v>1428.81</v>
      </c>
      <c r="H5721" s="1">
        <v>8</v>
      </c>
      <c r="I5721" s="1">
        <f>Sales[[#This Row],[Selling Price]]*H5721</f>
        <v>11430.48</v>
      </c>
      <c r="J5721" s="1">
        <f>VLOOKUP(Sales[[#This Row],[Product ID]],Products[],4,0)</f>
        <v>485.76</v>
      </c>
      <c r="K5721" s="1">
        <f>Sales[[#This Row],[Total Sales]]-Sales[[#This Row],[Cost price]]</f>
        <v>10944.72</v>
      </c>
      <c r="L5721" s="1" t="str">
        <f>TEXT(Sales[[#This Row],[Date and Time]],"dddd")</f>
        <v>Saturday</v>
      </c>
      <c r="M5721" s="1" t="str">
        <f>TEXT(Sales[[#This Row],[Date and Time]],"mm")</f>
        <v>07</v>
      </c>
      <c r="N5721" s="10" t="str">
        <f>TEXT(Sales[[#This Row],[Date and Time]],"mmmm")</f>
        <v>July</v>
      </c>
    </row>
    <row r="5722" spans="1:14" x14ac:dyDescent="0.3">
      <c r="A5722" s="1" t="s">
        <v>9190</v>
      </c>
      <c r="B5722" s="2">
        <v>45509.912800925929</v>
      </c>
      <c r="C5722" s="1" t="s">
        <v>3438</v>
      </c>
      <c r="D5722" s="1" t="s">
        <v>1367</v>
      </c>
      <c r="E5722" s="1" t="s">
        <v>3466</v>
      </c>
      <c r="F5722" s="1" t="s">
        <v>3472</v>
      </c>
      <c r="G5722" s="1">
        <v>1134.18</v>
      </c>
      <c r="H5722" s="1">
        <v>8</v>
      </c>
      <c r="I5722" s="1">
        <f>Sales[[#This Row],[Selling Price]]*H5722</f>
        <v>9073.44</v>
      </c>
      <c r="J5722" s="1">
        <f>VLOOKUP(Sales[[#This Row],[Product ID]],Products[],4,0)</f>
        <v>751.58</v>
      </c>
      <c r="K5722" s="1">
        <f>Sales[[#This Row],[Total Sales]]-Sales[[#This Row],[Cost price]]</f>
        <v>8321.86</v>
      </c>
      <c r="L5722" s="1" t="str">
        <f>TEXT(Sales[[#This Row],[Date and Time]],"dddd")</f>
        <v>Monday</v>
      </c>
      <c r="M5722" s="1" t="str">
        <f>TEXT(Sales[[#This Row],[Date and Time]],"mm")</f>
        <v>08</v>
      </c>
      <c r="N5722" s="10" t="str">
        <f>TEXT(Sales[[#This Row],[Date and Time]],"mmmm")</f>
        <v>August</v>
      </c>
    </row>
    <row r="5723" spans="1:14" x14ac:dyDescent="0.3">
      <c r="A5723" s="1" t="s">
        <v>9191</v>
      </c>
      <c r="B5723" s="2">
        <v>45371.202523148146</v>
      </c>
      <c r="C5723" s="1" t="s">
        <v>3271</v>
      </c>
      <c r="D5723" s="1" t="s">
        <v>172</v>
      </c>
      <c r="E5723" s="1" t="s">
        <v>3466</v>
      </c>
      <c r="F5723" s="1" t="s">
        <v>3462</v>
      </c>
      <c r="G5723" s="1">
        <v>1571.89</v>
      </c>
      <c r="H5723" s="1">
        <v>7</v>
      </c>
      <c r="I5723" s="1">
        <f>Sales[[#This Row],[Selling Price]]*H5723</f>
        <v>11003.230000000001</v>
      </c>
      <c r="J5723" s="1">
        <f>VLOOKUP(Sales[[#This Row],[Product ID]],Products[],4,0)</f>
        <v>493.17</v>
      </c>
      <c r="K5723" s="1">
        <f>Sales[[#This Row],[Total Sales]]-Sales[[#This Row],[Cost price]]</f>
        <v>10510.060000000001</v>
      </c>
      <c r="L5723" s="1" t="str">
        <f>TEXT(Sales[[#This Row],[Date and Time]],"dddd")</f>
        <v>Wednesday</v>
      </c>
      <c r="M5723" s="1" t="str">
        <f>TEXT(Sales[[#This Row],[Date and Time]],"mm")</f>
        <v>03</v>
      </c>
      <c r="N5723" s="10" t="str">
        <f>TEXT(Sales[[#This Row],[Date and Time]],"mmmm")</f>
        <v>March</v>
      </c>
    </row>
    <row r="5724" spans="1:14" x14ac:dyDescent="0.3">
      <c r="A5724" s="1" t="s">
        <v>9192</v>
      </c>
      <c r="B5724" s="2">
        <v>45477.850659722222</v>
      </c>
      <c r="C5724" s="1" t="s">
        <v>3237</v>
      </c>
      <c r="D5724" s="1" t="s">
        <v>400</v>
      </c>
      <c r="E5724" s="1" t="s">
        <v>3466</v>
      </c>
      <c r="F5724" s="1" t="s">
        <v>3476</v>
      </c>
      <c r="G5724" s="1">
        <v>1745.02</v>
      </c>
      <c r="H5724" s="1">
        <v>3</v>
      </c>
      <c r="I5724" s="1">
        <f>Sales[[#This Row],[Selling Price]]*H5724</f>
        <v>5235.0599999999995</v>
      </c>
      <c r="J5724" s="1">
        <f>VLOOKUP(Sales[[#This Row],[Product ID]],Products[],4,0)</f>
        <v>481</v>
      </c>
      <c r="K5724" s="1">
        <f>Sales[[#This Row],[Total Sales]]-Sales[[#This Row],[Cost price]]</f>
        <v>4754.0599999999995</v>
      </c>
      <c r="L5724" s="1" t="str">
        <f>TEXT(Sales[[#This Row],[Date and Time]],"dddd")</f>
        <v>Thursday</v>
      </c>
      <c r="M5724" s="1" t="str">
        <f>TEXT(Sales[[#This Row],[Date and Time]],"mm")</f>
        <v>07</v>
      </c>
      <c r="N5724" s="10" t="str">
        <f>TEXT(Sales[[#This Row],[Date and Time]],"mmmm")</f>
        <v>July</v>
      </c>
    </row>
    <row r="5725" spans="1:14" x14ac:dyDescent="0.3">
      <c r="A5725" s="1" t="s">
        <v>9193</v>
      </c>
      <c r="B5725" s="2">
        <v>45434.479120370372</v>
      </c>
      <c r="C5725" s="1" t="s">
        <v>3393</v>
      </c>
      <c r="D5725" s="1" t="s">
        <v>1560</v>
      </c>
      <c r="E5725" s="1" t="s">
        <v>3464</v>
      </c>
      <c r="F5725" s="1" t="s">
        <v>3469</v>
      </c>
      <c r="G5725" s="1">
        <v>845.14</v>
      </c>
      <c r="H5725" s="1">
        <v>6</v>
      </c>
      <c r="I5725" s="1">
        <f>Sales[[#This Row],[Selling Price]]*H5725</f>
        <v>5070.84</v>
      </c>
      <c r="J5725" s="1">
        <f>VLOOKUP(Sales[[#This Row],[Product ID]],Products[],4,0)</f>
        <v>368.41</v>
      </c>
      <c r="K5725" s="1">
        <f>Sales[[#This Row],[Total Sales]]-Sales[[#This Row],[Cost price]]</f>
        <v>4702.43</v>
      </c>
      <c r="L5725" s="1" t="str">
        <f>TEXT(Sales[[#This Row],[Date and Time]],"dddd")</f>
        <v>Wednesday</v>
      </c>
      <c r="M5725" s="1" t="str">
        <f>TEXT(Sales[[#This Row],[Date and Time]],"mm")</f>
        <v>05</v>
      </c>
      <c r="N5725" s="10" t="str">
        <f>TEXT(Sales[[#This Row],[Date and Time]],"mmmm")</f>
        <v>May</v>
      </c>
    </row>
    <row r="5726" spans="1:14" x14ac:dyDescent="0.3">
      <c r="A5726" s="1" t="s">
        <v>9194</v>
      </c>
      <c r="B5726" s="2">
        <v>45367.408518518518</v>
      </c>
      <c r="C5726" s="1" t="s">
        <v>3390</v>
      </c>
      <c r="D5726" s="1" t="s">
        <v>2756</v>
      </c>
      <c r="E5726" s="1" t="s">
        <v>3461</v>
      </c>
      <c r="F5726" s="1" t="s">
        <v>3469</v>
      </c>
      <c r="G5726" s="1">
        <v>1442.03</v>
      </c>
      <c r="H5726" s="1">
        <v>4</v>
      </c>
      <c r="I5726" s="1">
        <f>Sales[[#This Row],[Selling Price]]*H5726</f>
        <v>5768.12</v>
      </c>
      <c r="J5726" s="1">
        <f>VLOOKUP(Sales[[#This Row],[Product ID]],Products[],4,0)</f>
        <v>612.41999999999996</v>
      </c>
      <c r="K5726" s="1">
        <f>Sales[[#This Row],[Total Sales]]-Sales[[#This Row],[Cost price]]</f>
        <v>5155.7</v>
      </c>
      <c r="L5726" s="1" t="str">
        <f>TEXT(Sales[[#This Row],[Date and Time]],"dddd")</f>
        <v>Saturday</v>
      </c>
      <c r="M5726" s="1" t="str">
        <f>TEXT(Sales[[#This Row],[Date and Time]],"mm")</f>
        <v>03</v>
      </c>
      <c r="N5726" s="10" t="str">
        <f>TEXT(Sales[[#This Row],[Date and Time]],"mmmm")</f>
        <v>March</v>
      </c>
    </row>
    <row r="5727" spans="1:14" x14ac:dyDescent="0.3">
      <c r="A5727" s="1" t="s">
        <v>9195</v>
      </c>
      <c r="B5727" s="2">
        <v>45599.056574074071</v>
      </c>
      <c r="C5727" s="1" t="s">
        <v>3348</v>
      </c>
      <c r="D5727" s="1" t="s">
        <v>932</v>
      </c>
      <c r="E5727" s="1" t="s">
        <v>3461</v>
      </c>
      <c r="F5727" s="1" t="s">
        <v>3467</v>
      </c>
      <c r="G5727" s="1">
        <v>273.97000000000003</v>
      </c>
      <c r="H5727" s="1">
        <v>4</v>
      </c>
      <c r="I5727" s="1">
        <f>Sales[[#This Row],[Selling Price]]*H5727</f>
        <v>1095.8800000000001</v>
      </c>
      <c r="J5727" s="1">
        <f>VLOOKUP(Sales[[#This Row],[Product ID]],Products[],4,0)</f>
        <v>307.60000000000002</v>
      </c>
      <c r="K5727" s="1">
        <f>Sales[[#This Row],[Total Sales]]-Sales[[#This Row],[Cost price]]</f>
        <v>788.28000000000009</v>
      </c>
      <c r="L5727" s="1" t="str">
        <f>TEXT(Sales[[#This Row],[Date and Time]],"dddd")</f>
        <v>Sunday</v>
      </c>
      <c r="M5727" s="1" t="str">
        <f>TEXT(Sales[[#This Row],[Date and Time]],"mm")</f>
        <v>11</v>
      </c>
      <c r="N5727" s="10" t="str">
        <f>TEXT(Sales[[#This Row],[Date and Time]],"mmmm")</f>
        <v>November</v>
      </c>
    </row>
    <row r="5728" spans="1:14" x14ac:dyDescent="0.3">
      <c r="A5728" s="1" t="s">
        <v>9196</v>
      </c>
      <c r="B5728" s="2">
        <v>45351.157002314816</v>
      </c>
      <c r="C5728" s="1" t="s">
        <v>3444</v>
      </c>
      <c r="D5728" s="1" t="s">
        <v>698</v>
      </c>
      <c r="E5728" s="1" t="s">
        <v>3479</v>
      </c>
      <c r="F5728" s="1" t="s">
        <v>3469</v>
      </c>
      <c r="G5728" s="1">
        <v>35.78</v>
      </c>
      <c r="H5728" s="1">
        <v>5</v>
      </c>
      <c r="I5728" s="1">
        <f>Sales[[#This Row],[Selling Price]]*H5728</f>
        <v>178.9</v>
      </c>
      <c r="J5728" s="1">
        <f>VLOOKUP(Sales[[#This Row],[Product ID]],Products[],4,0)</f>
        <v>148.63</v>
      </c>
      <c r="K5728" s="1">
        <f>Sales[[#This Row],[Total Sales]]-Sales[[#This Row],[Cost price]]</f>
        <v>30.27000000000001</v>
      </c>
      <c r="L5728" s="1" t="str">
        <f>TEXT(Sales[[#This Row],[Date and Time]],"dddd")</f>
        <v>Thursday</v>
      </c>
      <c r="M5728" s="1" t="str">
        <f>TEXT(Sales[[#This Row],[Date and Time]],"mm")</f>
        <v>02</v>
      </c>
      <c r="N5728" s="10" t="str">
        <f>TEXT(Sales[[#This Row],[Date and Time]],"mmmm")</f>
        <v>February</v>
      </c>
    </row>
    <row r="5729" spans="1:14" x14ac:dyDescent="0.3">
      <c r="A5729" s="1" t="s">
        <v>9197</v>
      </c>
      <c r="B5729" s="2">
        <v>45505.223124999997</v>
      </c>
      <c r="C5729" s="1" t="s">
        <v>3404</v>
      </c>
      <c r="D5729" s="1" t="s">
        <v>2397</v>
      </c>
      <c r="E5729" s="1" t="s">
        <v>3479</v>
      </c>
      <c r="F5729" s="1" t="s">
        <v>3472</v>
      </c>
      <c r="G5729" s="1">
        <v>784.89</v>
      </c>
      <c r="H5729" s="1">
        <v>4</v>
      </c>
      <c r="I5729" s="1">
        <f>Sales[[#This Row],[Selling Price]]*H5729</f>
        <v>3139.56</v>
      </c>
      <c r="J5729" s="1">
        <f>VLOOKUP(Sales[[#This Row],[Product ID]],Products[],4,0)</f>
        <v>47.47</v>
      </c>
      <c r="K5729" s="1">
        <f>Sales[[#This Row],[Total Sales]]-Sales[[#This Row],[Cost price]]</f>
        <v>3092.09</v>
      </c>
      <c r="L5729" s="1" t="str">
        <f>TEXT(Sales[[#This Row],[Date and Time]],"dddd")</f>
        <v>Thursday</v>
      </c>
      <c r="M5729" s="1" t="str">
        <f>TEXT(Sales[[#This Row],[Date and Time]],"mm")</f>
        <v>08</v>
      </c>
      <c r="N5729" s="10" t="str">
        <f>TEXT(Sales[[#This Row],[Date and Time]],"mmmm")</f>
        <v>August</v>
      </c>
    </row>
    <row r="5730" spans="1:14" x14ac:dyDescent="0.3">
      <c r="A5730" s="1" t="s">
        <v>9198</v>
      </c>
      <c r="B5730" s="2">
        <v>45472.599756944444</v>
      </c>
      <c r="C5730" s="1" t="s">
        <v>3314</v>
      </c>
      <c r="D5730" s="1" t="s">
        <v>1569</v>
      </c>
      <c r="E5730" s="1" t="s">
        <v>3464</v>
      </c>
      <c r="F5730" s="1" t="s">
        <v>3462</v>
      </c>
      <c r="G5730" s="1">
        <v>838.26</v>
      </c>
      <c r="H5730" s="1">
        <v>6</v>
      </c>
      <c r="I5730" s="1">
        <f>Sales[[#This Row],[Selling Price]]*H5730</f>
        <v>5029.5599999999995</v>
      </c>
      <c r="J5730" s="1">
        <f>VLOOKUP(Sales[[#This Row],[Product ID]],Products[],4,0)</f>
        <v>925.53</v>
      </c>
      <c r="K5730" s="1">
        <f>Sales[[#This Row],[Total Sales]]-Sales[[#This Row],[Cost price]]</f>
        <v>4104.03</v>
      </c>
      <c r="L5730" s="1" t="str">
        <f>TEXT(Sales[[#This Row],[Date and Time]],"dddd")</f>
        <v>Saturday</v>
      </c>
      <c r="M5730" s="1" t="str">
        <f>TEXT(Sales[[#This Row],[Date and Time]],"mm")</f>
        <v>06</v>
      </c>
      <c r="N5730" s="10" t="str">
        <f>TEXT(Sales[[#This Row],[Date and Time]],"mmmm")</f>
        <v>June</v>
      </c>
    </row>
    <row r="5731" spans="1:14" x14ac:dyDescent="0.3">
      <c r="A5731" s="1" t="s">
        <v>9199</v>
      </c>
      <c r="B5731" s="2">
        <v>45429.413634259261</v>
      </c>
      <c r="C5731" s="1" t="s">
        <v>3342</v>
      </c>
      <c r="D5731" s="1" t="s">
        <v>2904</v>
      </c>
      <c r="E5731" s="1" t="s">
        <v>3461</v>
      </c>
      <c r="F5731" s="1" t="s">
        <v>3476</v>
      </c>
      <c r="G5731" s="1">
        <v>1429.41</v>
      </c>
      <c r="H5731" s="1">
        <v>10</v>
      </c>
      <c r="I5731" s="1">
        <f>Sales[[#This Row],[Selling Price]]*H5731</f>
        <v>14294.1</v>
      </c>
      <c r="J5731" s="1">
        <f>VLOOKUP(Sales[[#This Row],[Product ID]],Products[],4,0)</f>
        <v>961.3</v>
      </c>
      <c r="K5731" s="1">
        <f>Sales[[#This Row],[Total Sales]]-Sales[[#This Row],[Cost price]]</f>
        <v>13332.800000000001</v>
      </c>
      <c r="L5731" s="1" t="str">
        <f>TEXT(Sales[[#This Row],[Date and Time]],"dddd")</f>
        <v>Friday</v>
      </c>
      <c r="M5731" s="1" t="str">
        <f>TEXT(Sales[[#This Row],[Date and Time]],"mm")</f>
        <v>05</v>
      </c>
      <c r="N5731" s="10" t="str">
        <f>TEXT(Sales[[#This Row],[Date and Time]],"mmmm")</f>
        <v>May</v>
      </c>
    </row>
    <row r="5732" spans="1:14" x14ac:dyDescent="0.3">
      <c r="A5732" s="1" t="s">
        <v>9200</v>
      </c>
      <c r="B5732" s="2">
        <v>45475.805636574078</v>
      </c>
      <c r="C5732" s="1" t="s">
        <v>3333</v>
      </c>
      <c r="D5732" s="1" t="s">
        <v>2556</v>
      </c>
      <c r="E5732" s="1" t="s">
        <v>3471</v>
      </c>
      <c r="F5732" s="1" t="s">
        <v>3469</v>
      </c>
      <c r="G5732" s="1">
        <v>1734.9</v>
      </c>
      <c r="H5732" s="1">
        <v>8</v>
      </c>
      <c r="I5732" s="1">
        <f>Sales[[#This Row],[Selling Price]]*H5732</f>
        <v>13879.2</v>
      </c>
      <c r="J5732" s="1">
        <f>VLOOKUP(Sales[[#This Row],[Product ID]],Products[],4,0)</f>
        <v>783.02</v>
      </c>
      <c r="K5732" s="1">
        <f>Sales[[#This Row],[Total Sales]]-Sales[[#This Row],[Cost price]]</f>
        <v>13096.18</v>
      </c>
      <c r="L5732" s="1" t="str">
        <f>TEXT(Sales[[#This Row],[Date and Time]],"dddd")</f>
        <v>Tuesday</v>
      </c>
      <c r="M5732" s="1" t="str">
        <f>TEXT(Sales[[#This Row],[Date and Time]],"mm")</f>
        <v>07</v>
      </c>
      <c r="N5732" s="10" t="str">
        <f>TEXT(Sales[[#This Row],[Date and Time]],"mmmm")</f>
        <v>July</v>
      </c>
    </row>
    <row r="5733" spans="1:14" x14ac:dyDescent="0.3">
      <c r="A5733" s="1" t="s">
        <v>9201</v>
      </c>
      <c r="B5733" s="2">
        <v>45451.565324074072</v>
      </c>
      <c r="C5733" s="1" t="s">
        <v>3385</v>
      </c>
      <c r="D5733" s="1" t="s">
        <v>1197</v>
      </c>
      <c r="E5733" s="1" t="s">
        <v>3464</v>
      </c>
      <c r="F5733" s="1" t="s">
        <v>3476</v>
      </c>
      <c r="G5733" s="1">
        <v>118.6</v>
      </c>
      <c r="H5733" s="1">
        <v>10</v>
      </c>
      <c r="I5733" s="1">
        <f>Sales[[#This Row],[Selling Price]]*H5733</f>
        <v>1186</v>
      </c>
      <c r="J5733" s="1">
        <f>VLOOKUP(Sales[[#This Row],[Product ID]],Products[],4,0)</f>
        <v>28.1</v>
      </c>
      <c r="K5733" s="1">
        <f>Sales[[#This Row],[Total Sales]]-Sales[[#This Row],[Cost price]]</f>
        <v>1157.9000000000001</v>
      </c>
      <c r="L5733" s="1" t="str">
        <f>TEXT(Sales[[#This Row],[Date and Time]],"dddd")</f>
        <v>Saturday</v>
      </c>
      <c r="M5733" s="1" t="str">
        <f>TEXT(Sales[[#This Row],[Date and Time]],"mm")</f>
        <v>06</v>
      </c>
      <c r="N5733" s="10" t="str">
        <f>TEXT(Sales[[#This Row],[Date and Time]],"mmmm")</f>
        <v>June</v>
      </c>
    </row>
    <row r="5734" spans="1:14" x14ac:dyDescent="0.3">
      <c r="A5734" s="1" t="s">
        <v>9202</v>
      </c>
      <c r="B5734" s="2">
        <v>45444.415532407409</v>
      </c>
      <c r="C5734" s="1" t="s">
        <v>3400</v>
      </c>
      <c r="D5734" s="1" t="s">
        <v>2233</v>
      </c>
      <c r="E5734" s="1" t="s">
        <v>3466</v>
      </c>
      <c r="F5734" s="1" t="s">
        <v>3462</v>
      </c>
      <c r="G5734" s="1">
        <v>1263.4000000000001</v>
      </c>
      <c r="H5734" s="1">
        <v>5</v>
      </c>
      <c r="I5734" s="1">
        <f>Sales[[#This Row],[Selling Price]]*H5734</f>
        <v>6317</v>
      </c>
      <c r="J5734" s="1">
        <f>VLOOKUP(Sales[[#This Row],[Product ID]],Products[],4,0)</f>
        <v>257.93</v>
      </c>
      <c r="K5734" s="1">
        <f>Sales[[#This Row],[Total Sales]]-Sales[[#This Row],[Cost price]]</f>
        <v>6059.07</v>
      </c>
      <c r="L5734" s="1" t="str">
        <f>TEXT(Sales[[#This Row],[Date and Time]],"dddd")</f>
        <v>Saturday</v>
      </c>
      <c r="M5734" s="1" t="str">
        <f>TEXT(Sales[[#This Row],[Date and Time]],"mm")</f>
        <v>06</v>
      </c>
      <c r="N5734" s="10" t="str">
        <f>TEXT(Sales[[#This Row],[Date and Time]],"mmmm")</f>
        <v>June</v>
      </c>
    </row>
    <row r="5735" spans="1:14" x14ac:dyDescent="0.3">
      <c r="A5735" s="1" t="s">
        <v>9203</v>
      </c>
      <c r="B5735" s="2">
        <v>45514.414965277778</v>
      </c>
      <c r="C5735" s="1" t="s">
        <v>3386</v>
      </c>
      <c r="D5735" s="1" t="s">
        <v>2346</v>
      </c>
      <c r="E5735" s="1" t="s">
        <v>3479</v>
      </c>
      <c r="F5735" s="1" t="s">
        <v>3476</v>
      </c>
      <c r="G5735" s="1">
        <v>1815.11</v>
      </c>
      <c r="H5735" s="1">
        <v>10</v>
      </c>
      <c r="I5735" s="1">
        <f>Sales[[#This Row],[Selling Price]]*H5735</f>
        <v>18151.099999999999</v>
      </c>
      <c r="J5735" s="1">
        <f>VLOOKUP(Sales[[#This Row],[Product ID]],Products[],4,0)</f>
        <v>751.27</v>
      </c>
      <c r="K5735" s="1">
        <f>Sales[[#This Row],[Total Sales]]-Sales[[#This Row],[Cost price]]</f>
        <v>17399.829999999998</v>
      </c>
      <c r="L5735" s="1" t="str">
        <f>TEXT(Sales[[#This Row],[Date and Time]],"dddd")</f>
        <v>Saturday</v>
      </c>
      <c r="M5735" s="1" t="str">
        <f>TEXT(Sales[[#This Row],[Date and Time]],"mm")</f>
        <v>08</v>
      </c>
      <c r="N5735" s="10" t="str">
        <f>TEXT(Sales[[#This Row],[Date and Time]],"mmmm")</f>
        <v>August</v>
      </c>
    </row>
    <row r="5736" spans="1:14" x14ac:dyDescent="0.3">
      <c r="A5736" s="1" t="s">
        <v>9204</v>
      </c>
      <c r="B5736" s="2">
        <v>45348.456076388888</v>
      </c>
      <c r="C5736" s="1" t="s">
        <v>3402</v>
      </c>
      <c r="D5736" s="1" t="s">
        <v>2892</v>
      </c>
      <c r="E5736" s="1" t="s">
        <v>3479</v>
      </c>
      <c r="F5736" s="1" t="s">
        <v>3467</v>
      </c>
      <c r="G5736" s="1">
        <v>112.13</v>
      </c>
      <c r="H5736" s="1">
        <v>7</v>
      </c>
      <c r="I5736" s="1">
        <f>Sales[[#This Row],[Selling Price]]*H5736</f>
        <v>784.91</v>
      </c>
      <c r="J5736" s="1">
        <f>VLOOKUP(Sales[[#This Row],[Product ID]],Products[],4,0)</f>
        <v>581.64</v>
      </c>
      <c r="K5736" s="1">
        <f>Sales[[#This Row],[Total Sales]]-Sales[[#This Row],[Cost price]]</f>
        <v>203.26999999999998</v>
      </c>
      <c r="L5736" s="1" t="str">
        <f>TEXT(Sales[[#This Row],[Date and Time]],"dddd")</f>
        <v>Monday</v>
      </c>
      <c r="M5736" s="1" t="str">
        <f>TEXT(Sales[[#This Row],[Date and Time]],"mm")</f>
        <v>02</v>
      </c>
      <c r="N5736" s="10" t="str">
        <f>TEXT(Sales[[#This Row],[Date and Time]],"mmmm")</f>
        <v>February</v>
      </c>
    </row>
    <row r="5737" spans="1:14" x14ac:dyDescent="0.3">
      <c r="A5737" s="1" t="s">
        <v>9205</v>
      </c>
      <c r="B5737" s="2">
        <v>45348.148634259262</v>
      </c>
      <c r="C5737" s="1" t="s">
        <v>3447</v>
      </c>
      <c r="D5737" s="1" t="s">
        <v>2476</v>
      </c>
      <c r="E5737" s="1" t="s">
        <v>3464</v>
      </c>
      <c r="F5737" s="1" t="s">
        <v>3472</v>
      </c>
      <c r="G5737" s="1">
        <v>1027.3499999999999</v>
      </c>
      <c r="H5737" s="1">
        <v>2</v>
      </c>
      <c r="I5737" s="1">
        <f>Sales[[#This Row],[Selling Price]]*H5737</f>
        <v>2054.6999999999998</v>
      </c>
      <c r="J5737" s="1">
        <f>VLOOKUP(Sales[[#This Row],[Product ID]],Products[],4,0)</f>
        <v>521.98</v>
      </c>
      <c r="K5737" s="1">
        <f>Sales[[#This Row],[Total Sales]]-Sales[[#This Row],[Cost price]]</f>
        <v>1532.7199999999998</v>
      </c>
      <c r="L5737" s="1" t="str">
        <f>TEXT(Sales[[#This Row],[Date and Time]],"dddd")</f>
        <v>Monday</v>
      </c>
      <c r="M5737" s="1" t="str">
        <f>TEXT(Sales[[#This Row],[Date and Time]],"mm")</f>
        <v>02</v>
      </c>
      <c r="N5737" s="10" t="str">
        <f>TEXT(Sales[[#This Row],[Date and Time]],"mmmm")</f>
        <v>February</v>
      </c>
    </row>
    <row r="5738" spans="1:14" x14ac:dyDescent="0.3">
      <c r="A5738" s="1" t="s">
        <v>9206</v>
      </c>
      <c r="B5738" s="2">
        <v>45337.862476851849</v>
      </c>
      <c r="C5738" s="1" t="s">
        <v>3386</v>
      </c>
      <c r="D5738" s="1" t="s">
        <v>2076</v>
      </c>
      <c r="E5738" s="1" t="s">
        <v>3464</v>
      </c>
      <c r="F5738" s="1" t="s">
        <v>3469</v>
      </c>
      <c r="G5738" s="1">
        <v>1759.5</v>
      </c>
      <c r="H5738" s="1">
        <v>8</v>
      </c>
      <c r="I5738" s="1">
        <f>Sales[[#This Row],[Selling Price]]*H5738</f>
        <v>14076</v>
      </c>
      <c r="J5738" s="1">
        <f>VLOOKUP(Sales[[#This Row],[Product ID]],Products[],4,0)</f>
        <v>751.27</v>
      </c>
      <c r="K5738" s="1">
        <f>Sales[[#This Row],[Total Sales]]-Sales[[#This Row],[Cost price]]</f>
        <v>13324.73</v>
      </c>
      <c r="L5738" s="1" t="str">
        <f>TEXT(Sales[[#This Row],[Date and Time]],"dddd")</f>
        <v>Thursday</v>
      </c>
      <c r="M5738" s="1" t="str">
        <f>TEXT(Sales[[#This Row],[Date and Time]],"mm")</f>
        <v>02</v>
      </c>
      <c r="N5738" s="10" t="str">
        <f>TEXT(Sales[[#This Row],[Date and Time]],"mmmm")</f>
        <v>February</v>
      </c>
    </row>
    <row r="5739" spans="1:14" x14ac:dyDescent="0.3">
      <c r="A5739" s="1" t="s">
        <v>9207</v>
      </c>
      <c r="B5739" s="2">
        <v>45522.291261574072</v>
      </c>
      <c r="C5739" s="1" t="s">
        <v>3285</v>
      </c>
      <c r="D5739" s="1" t="s">
        <v>2149</v>
      </c>
      <c r="E5739" s="1" t="s">
        <v>3479</v>
      </c>
      <c r="F5739" s="1" t="s">
        <v>3469</v>
      </c>
      <c r="G5739" s="1">
        <v>1689.99</v>
      </c>
      <c r="H5739" s="1">
        <v>2</v>
      </c>
      <c r="I5739" s="1">
        <f>Sales[[#This Row],[Selling Price]]*H5739</f>
        <v>3379.98</v>
      </c>
      <c r="J5739" s="1">
        <f>VLOOKUP(Sales[[#This Row],[Product ID]],Products[],4,0)</f>
        <v>99.19</v>
      </c>
      <c r="K5739" s="1">
        <f>Sales[[#This Row],[Total Sales]]-Sales[[#This Row],[Cost price]]</f>
        <v>3280.79</v>
      </c>
      <c r="L5739" s="1" t="str">
        <f>TEXT(Sales[[#This Row],[Date and Time]],"dddd")</f>
        <v>Sunday</v>
      </c>
      <c r="M5739" s="1" t="str">
        <f>TEXT(Sales[[#This Row],[Date and Time]],"mm")</f>
        <v>08</v>
      </c>
      <c r="N5739" s="10" t="str">
        <f>TEXT(Sales[[#This Row],[Date and Time]],"mmmm")</f>
        <v>August</v>
      </c>
    </row>
    <row r="5740" spans="1:14" x14ac:dyDescent="0.3">
      <c r="A5740" s="1" t="s">
        <v>9208</v>
      </c>
      <c r="B5740" s="2">
        <v>45353.257256944446</v>
      </c>
      <c r="C5740" s="1" t="s">
        <v>3263</v>
      </c>
      <c r="D5740" s="1" t="s">
        <v>1217</v>
      </c>
      <c r="E5740" s="1" t="s">
        <v>3479</v>
      </c>
      <c r="F5740" s="1" t="s">
        <v>3476</v>
      </c>
      <c r="G5740" s="1">
        <v>1208.05</v>
      </c>
      <c r="H5740" s="1">
        <v>6</v>
      </c>
      <c r="I5740" s="1">
        <f>Sales[[#This Row],[Selling Price]]*H5740</f>
        <v>7248.2999999999993</v>
      </c>
      <c r="J5740" s="1">
        <f>VLOOKUP(Sales[[#This Row],[Product ID]],Products[],4,0)</f>
        <v>418.1</v>
      </c>
      <c r="K5740" s="1">
        <f>Sales[[#This Row],[Total Sales]]-Sales[[#This Row],[Cost price]]</f>
        <v>6830.1999999999989</v>
      </c>
      <c r="L5740" s="1" t="str">
        <f>TEXT(Sales[[#This Row],[Date and Time]],"dddd")</f>
        <v>Saturday</v>
      </c>
      <c r="M5740" s="1" t="str">
        <f>TEXT(Sales[[#This Row],[Date and Time]],"mm")</f>
        <v>03</v>
      </c>
      <c r="N5740" s="10" t="str">
        <f>TEXT(Sales[[#This Row],[Date and Time]],"mmmm")</f>
        <v>March</v>
      </c>
    </row>
    <row r="5741" spans="1:14" x14ac:dyDescent="0.3">
      <c r="A5741" s="1" t="s">
        <v>9209</v>
      </c>
      <c r="B5741" s="2">
        <v>45332.168634259258</v>
      </c>
      <c r="C5741" s="1" t="s">
        <v>3289</v>
      </c>
      <c r="D5741" s="1" t="s">
        <v>2349</v>
      </c>
      <c r="E5741" s="1" t="s">
        <v>3466</v>
      </c>
      <c r="F5741" s="1" t="s">
        <v>3467</v>
      </c>
      <c r="G5741" s="1">
        <v>236.85</v>
      </c>
      <c r="H5741" s="1">
        <v>8</v>
      </c>
      <c r="I5741" s="1">
        <f>Sales[[#This Row],[Selling Price]]*H5741</f>
        <v>1894.8</v>
      </c>
      <c r="J5741" s="1">
        <f>VLOOKUP(Sales[[#This Row],[Product ID]],Products[],4,0)</f>
        <v>184.29</v>
      </c>
      <c r="K5741" s="1">
        <f>Sales[[#This Row],[Total Sales]]-Sales[[#This Row],[Cost price]]</f>
        <v>1710.51</v>
      </c>
      <c r="L5741" s="1" t="str">
        <f>TEXT(Sales[[#This Row],[Date and Time]],"dddd")</f>
        <v>Saturday</v>
      </c>
      <c r="M5741" s="1" t="str">
        <f>TEXT(Sales[[#This Row],[Date and Time]],"mm")</f>
        <v>02</v>
      </c>
      <c r="N5741" s="10" t="str">
        <f>TEXT(Sales[[#This Row],[Date and Time]],"mmmm")</f>
        <v>February</v>
      </c>
    </row>
    <row r="5742" spans="1:14" x14ac:dyDescent="0.3">
      <c r="A5742" s="1" t="s">
        <v>9210</v>
      </c>
      <c r="B5742" s="2">
        <v>45344.08966435185</v>
      </c>
      <c r="C5742" s="1" t="s">
        <v>3424</v>
      </c>
      <c r="D5742" s="1" t="s">
        <v>309</v>
      </c>
      <c r="E5742" s="1" t="s">
        <v>3464</v>
      </c>
      <c r="F5742" s="1" t="s">
        <v>3476</v>
      </c>
      <c r="G5742" s="1">
        <v>1698.79</v>
      </c>
      <c r="H5742" s="1">
        <v>7</v>
      </c>
      <c r="I5742" s="1">
        <f>Sales[[#This Row],[Selling Price]]*H5742</f>
        <v>11891.529999999999</v>
      </c>
      <c r="J5742" s="1">
        <f>VLOOKUP(Sales[[#This Row],[Product ID]],Products[],4,0)</f>
        <v>485.76</v>
      </c>
      <c r="K5742" s="1">
        <f>Sales[[#This Row],[Total Sales]]-Sales[[#This Row],[Cost price]]</f>
        <v>11405.769999999999</v>
      </c>
      <c r="L5742" s="1" t="str">
        <f>TEXT(Sales[[#This Row],[Date and Time]],"dddd")</f>
        <v>Thursday</v>
      </c>
      <c r="M5742" s="1" t="str">
        <f>TEXT(Sales[[#This Row],[Date and Time]],"mm")</f>
        <v>02</v>
      </c>
      <c r="N5742" s="10" t="str">
        <f>TEXT(Sales[[#This Row],[Date and Time]],"mmmm")</f>
        <v>February</v>
      </c>
    </row>
    <row r="5743" spans="1:14" x14ac:dyDescent="0.3">
      <c r="A5743" s="1" t="s">
        <v>9211</v>
      </c>
      <c r="B5743" s="2">
        <v>45493.924305555556</v>
      </c>
      <c r="C5743" s="1" t="s">
        <v>3266</v>
      </c>
      <c r="D5743" s="1" t="s">
        <v>2635</v>
      </c>
      <c r="E5743" s="1" t="s">
        <v>3461</v>
      </c>
      <c r="F5743" s="1" t="s">
        <v>3462</v>
      </c>
      <c r="G5743" s="1">
        <v>1631.98</v>
      </c>
      <c r="H5743" s="1">
        <v>3</v>
      </c>
      <c r="I5743" s="1">
        <f>Sales[[#This Row],[Selling Price]]*H5743</f>
        <v>4895.9400000000005</v>
      </c>
      <c r="J5743" s="1">
        <f>VLOOKUP(Sales[[#This Row],[Product ID]],Products[],4,0)</f>
        <v>42.41</v>
      </c>
      <c r="K5743" s="1">
        <f>Sales[[#This Row],[Total Sales]]-Sales[[#This Row],[Cost price]]</f>
        <v>4853.5300000000007</v>
      </c>
      <c r="L5743" s="1" t="str">
        <f>TEXT(Sales[[#This Row],[Date and Time]],"dddd")</f>
        <v>Saturday</v>
      </c>
      <c r="M5743" s="1" t="str">
        <f>TEXT(Sales[[#This Row],[Date and Time]],"mm")</f>
        <v>07</v>
      </c>
      <c r="N5743" s="10" t="str">
        <f>TEXT(Sales[[#This Row],[Date and Time]],"mmmm")</f>
        <v>July</v>
      </c>
    </row>
    <row r="5744" spans="1:14" x14ac:dyDescent="0.3">
      <c r="A5744" s="1" t="s">
        <v>9212</v>
      </c>
      <c r="B5744" s="2">
        <v>45444.513368055559</v>
      </c>
      <c r="C5744" s="1" t="s">
        <v>3303</v>
      </c>
      <c r="D5744" s="1" t="s">
        <v>320</v>
      </c>
      <c r="E5744" s="1" t="s">
        <v>3471</v>
      </c>
      <c r="F5744" s="1" t="s">
        <v>3467</v>
      </c>
      <c r="G5744" s="1">
        <v>193.28</v>
      </c>
      <c r="H5744" s="1">
        <v>9</v>
      </c>
      <c r="I5744" s="1">
        <f>Sales[[#This Row],[Selling Price]]*H5744</f>
        <v>1739.52</v>
      </c>
      <c r="J5744" s="1">
        <f>VLOOKUP(Sales[[#This Row],[Product ID]],Products[],4,0)</f>
        <v>752.34</v>
      </c>
      <c r="K5744" s="1">
        <f>Sales[[#This Row],[Total Sales]]-Sales[[#This Row],[Cost price]]</f>
        <v>987.18</v>
      </c>
      <c r="L5744" s="1" t="str">
        <f>TEXT(Sales[[#This Row],[Date and Time]],"dddd")</f>
        <v>Saturday</v>
      </c>
      <c r="M5744" s="1" t="str">
        <f>TEXT(Sales[[#This Row],[Date and Time]],"mm")</f>
        <v>06</v>
      </c>
      <c r="N5744" s="10" t="str">
        <f>TEXT(Sales[[#This Row],[Date and Time]],"mmmm")</f>
        <v>June</v>
      </c>
    </row>
    <row r="5745" spans="1:14" x14ac:dyDescent="0.3">
      <c r="A5745" s="1" t="s">
        <v>9213</v>
      </c>
      <c r="B5745" s="2">
        <v>45432.029374999998</v>
      </c>
      <c r="C5745" s="1" t="s">
        <v>3360</v>
      </c>
      <c r="D5745" s="1" t="s">
        <v>3175</v>
      </c>
      <c r="E5745" s="1" t="s">
        <v>3461</v>
      </c>
      <c r="F5745" s="1" t="s">
        <v>3462</v>
      </c>
      <c r="G5745" s="1">
        <v>477.27</v>
      </c>
      <c r="H5745" s="1">
        <v>6</v>
      </c>
      <c r="I5745" s="1">
        <f>Sales[[#This Row],[Selling Price]]*H5745</f>
        <v>2863.62</v>
      </c>
      <c r="J5745" s="1">
        <f>VLOOKUP(Sales[[#This Row],[Product ID]],Products[],4,0)</f>
        <v>434.88</v>
      </c>
      <c r="K5745" s="1">
        <f>Sales[[#This Row],[Total Sales]]-Sales[[#This Row],[Cost price]]</f>
        <v>2428.7399999999998</v>
      </c>
      <c r="L5745" s="1" t="str">
        <f>TEXT(Sales[[#This Row],[Date and Time]],"dddd")</f>
        <v>Monday</v>
      </c>
      <c r="M5745" s="1" t="str">
        <f>TEXT(Sales[[#This Row],[Date and Time]],"mm")</f>
        <v>05</v>
      </c>
      <c r="N5745" s="10" t="str">
        <f>TEXT(Sales[[#This Row],[Date and Time]],"mmmm")</f>
        <v>May</v>
      </c>
    </row>
    <row r="5746" spans="1:14" x14ac:dyDescent="0.3">
      <c r="A5746" s="1" t="s">
        <v>9214</v>
      </c>
      <c r="B5746" s="2">
        <v>45590.588240740741</v>
      </c>
      <c r="C5746" s="1" t="s">
        <v>3384</v>
      </c>
      <c r="D5746" s="1" t="s">
        <v>2083</v>
      </c>
      <c r="E5746" s="1" t="s">
        <v>3471</v>
      </c>
      <c r="F5746" s="1" t="s">
        <v>3469</v>
      </c>
      <c r="G5746" s="1">
        <v>718.67</v>
      </c>
      <c r="H5746" s="1">
        <v>9</v>
      </c>
      <c r="I5746" s="1">
        <f>Sales[[#This Row],[Selling Price]]*H5746</f>
        <v>6468.03</v>
      </c>
      <c r="J5746" s="1">
        <f>VLOOKUP(Sales[[#This Row],[Product ID]],Products[],4,0)</f>
        <v>694.54</v>
      </c>
      <c r="K5746" s="1">
        <f>Sales[[#This Row],[Total Sales]]-Sales[[#This Row],[Cost price]]</f>
        <v>5773.49</v>
      </c>
      <c r="L5746" s="1" t="str">
        <f>TEXT(Sales[[#This Row],[Date and Time]],"dddd")</f>
        <v>Friday</v>
      </c>
      <c r="M5746" s="1" t="str">
        <f>TEXT(Sales[[#This Row],[Date and Time]],"mm")</f>
        <v>10</v>
      </c>
      <c r="N5746" s="10" t="str">
        <f>TEXT(Sales[[#This Row],[Date and Time]],"mmmm")</f>
        <v>October</v>
      </c>
    </row>
    <row r="5747" spans="1:14" x14ac:dyDescent="0.3">
      <c r="A5747" s="1" t="s">
        <v>9215</v>
      </c>
      <c r="B5747" s="2">
        <v>45501.332141203704</v>
      </c>
      <c r="C5747" s="1" t="s">
        <v>3282</v>
      </c>
      <c r="D5747" s="1" t="s">
        <v>2690</v>
      </c>
      <c r="E5747" s="1" t="s">
        <v>3464</v>
      </c>
      <c r="F5747" s="1" t="s">
        <v>3472</v>
      </c>
      <c r="G5747" s="1">
        <v>1993.68</v>
      </c>
      <c r="H5747" s="1">
        <v>7</v>
      </c>
      <c r="I5747" s="1">
        <f>Sales[[#This Row],[Selling Price]]*H5747</f>
        <v>13955.76</v>
      </c>
      <c r="J5747" s="1">
        <f>VLOOKUP(Sales[[#This Row],[Product ID]],Products[],4,0)</f>
        <v>707.26</v>
      </c>
      <c r="K5747" s="1">
        <f>Sales[[#This Row],[Total Sales]]-Sales[[#This Row],[Cost price]]</f>
        <v>13248.5</v>
      </c>
      <c r="L5747" s="1" t="str">
        <f>TEXT(Sales[[#This Row],[Date and Time]],"dddd")</f>
        <v>Sunday</v>
      </c>
      <c r="M5747" s="1" t="str">
        <f>TEXT(Sales[[#This Row],[Date and Time]],"mm")</f>
        <v>07</v>
      </c>
      <c r="N5747" s="10" t="str">
        <f>TEXT(Sales[[#This Row],[Date and Time]],"mmmm")</f>
        <v>July</v>
      </c>
    </row>
    <row r="5748" spans="1:14" x14ac:dyDescent="0.3">
      <c r="A5748" s="1" t="s">
        <v>9216</v>
      </c>
      <c r="B5748" s="2">
        <v>45386.007094907407</v>
      </c>
      <c r="C5748" s="1" t="s">
        <v>3367</v>
      </c>
      <c r="D5748" s="1" t="s">
        <v>809</v>
      </c>
      <c r="E5748" s="1" t="s">
        <v>3466</v>
      </c>
      <c r="F5748" s="1" t="s">
        <v>3472</v>
      </c>
      <c r="G5748" s="1">
        <v>1034.9000000000001</v>
      </c>
      <c r="H5748" s="1">
        <v>6</v>
      </c>
      <c r="I5748" s="1">
        <f>Sales[[#This Row],[Selling Price]]*H5748</f>
        <v>6209.4000000000005</v>
      </c>
      <c r="J5748" s="1">
        <f>VLOOKUP(Sales[[#This Row],[Product ID]],Products[],4,0)</f>
        <v>380.81</v>
      </c>
      <c r="K5748" s="1">
        <f>Sales[[#This Row],[Total Sales]]-Sales[[#This Row],[Cost price]]</f>
        <v>5828.59</v>
      </c>
      <c r="L5748" s="1" t="str">
        <f>TEXT(Sales[[#This Row],[Date and Time]],"dddd")</f>
        <v>Thursday</v>
      </c>
      <c r="M5748" s="1" t="str">
        <f>TEXT(Sales[[#This Row],[Date and Time]],"mm")</f>
        <v>04</v>
      </c>
      <c r="N5748" s="10" t="str">
        <f>TEXT(Sales[[#This Row],[Date and Time]],"mmmm")</f>
        <v>April</v>
      </c>
    </row>
    <row r="5749" spans="1:14" x14ac:dyDescent="0.3">
      <c r="A5749" s="1" t="s">
        <v>9217</v>
      </c>
      <c r="B5749" s="2">
        <v>45555.781759259262</v>
      </c>
      <c r="C5749" s="1" t="s">
        <v>3357</v>
      </c>
      <c r="D5749" s="1" t="s">
        <v>3201</v>
      </c>
      <c r="E5749" s="1" t="s">
        <v>3466</v>
      </c>
      <c r="F5749" s="1" t="s">
        <v>3476</v>
      </c>
      <c r="G5749" s="1">
        <v>1060.48</v>
      </c>
      <c r="H5749" s="1">
        <v>8</v>
      </c>
      <c r="I5749" s="1">
        <f>Sales[[#This Row],[Selling Price]]*H5749</f>
        <v>8483.84</v>
      </c>
      <c r="J5749" s="1">
        <f>VLOOKUP(Sales[[#This Row],[Product ID]],Products[],4,0)</f>
        <v>305.49</v>
      </c>
      <c r="K5749" s="1">
        <f>Sales[[#This Row],[Total Sales]]-Sales[[#This Row],[Cost price]]</f>
        <v>8178.35</v>
      </c>
      <c r="L5749" s="1" t="str">
        <f>TEXT(Sales[[#This Row],[Date and Time]],"dddd")</f>
        <v>Friday</v>
      </c>
      <c r="M5749" s="1" t="str">
        <f>TEXT(Sales[[#This Row],[Date and Time]],"mm")</f>
        <v>09</v>
      </c>
      <c r="N5749" s="10" t="str">
        <f>TEXT(Sales[[#This Row],[Date and Time]],"mmmm")</f>
        <v>September</v>
      </c>
    </row>
    <row r="5750" spans="1:14" x14ac:dyDescent="0.3">
      <c r="A5750" s="1" t="s">
        <v>9218</v>
      </c>
      <c r="B5750" s="2">
        <v>45431.922013888892</v>
      </c>
      <c r="C5750" s="1" t="s">
        <v>3318</v>
      </c>
      <c r="D5750" s="1" t="s">
        <v>1439</v>
      </c>
      <c r="E5750" s="1" t="s">
        <v>3461</v>
      </c>
      <c r="F5750" s="1" t="s">
        <v>3476</v>
      </c>
      <c r="G5750" s="1">
        <v>510.9</v>
      </c>
      <c r="H5750" s="1">
        <v>1</v>
      </c>
      <c r="I5750" s="1">
        <f>Sales[[#This Row],[Selling Price]]*H5750</f>
        <v>510.9</v>
      </c>
      <c r="J5750" s="1">
        <f>VLOOKUP(Sales[[#This Row],[Product ID]],Products[],4,0)</f>
        <v>69.03</v>
      </c>
      <c r="K5750" s="1">
        <f>Sales[[#This Row],[Total Sales]]-Sales[[#This Row],[Cost price]]</f>
        <v>441.87</v>
      </c>
      <c r="L5750" s="1" t="str">
        <f>TEXT(Sales[[#This Row],[Date and Time]],"dddd")</f>
        <v>Sunday</v>
      </c>
      <c r="M5750" s="1" t="str">
        <f>TEXT(Sales[[#This Row],[Date and Time]],"mm")</f>
        <v>05</v>
      </c>
      <c r="N5750" s="10" t="str">
        <f>TEXT(Sales[[#This Row],[Date and Time]],"mmmm")</f>
        <v>May</v>
      </c>
    </row>
    <row r="5751" spans="1:14" x14ac:dyDescent="0.3">
      <c r="A5751" s="1" t="s">
        <v>9219</v>
      </c>
      <c r="B5751" s="2">
        <v>45452.468136574076</v>
      </c>
      <c r="C5751" s="1" t="s">
        <v>3430</v>
      </c>
      <c r="D5751" s="1" t="s">
        <v>122</v>
      </c>
      <c r="E5751" s="1" t="s">
        <v>3466</v>
      </c>
      <c r="F5751" s="1" t="s">
        <v>3472</v>
      </c>
      <c r="G5751" s="1">
        <v>1346.54</v>
      </c>
      <c r="H5751" s="1">
        <v>6</v>
      </c>
      <c r="I5751" s="1">
        <f>Sales[[#This Row],[Selling Price]]*H5751</f>
        <v>8079.24</v>
      </c>
      <c r="J5751" s="1">
        <f>VLOOKUP(Sales[[#This Row],[Product ID]],Products[],4,0)</f>
        <v>102.73</v>
      </c>
      <c r="K5751" s="1">
        <f>Sales[[#This Row],[Total Sales]]-Sales[[#This Row],[Cost price]]</f>
        <v>7976.51</v>
      </c>
      <c r="L5751" s="1" t="str">
        <f>TEXT(Sales[[#This Row],[Date and Time]],"dddd")</f>
        <v>Sunday</v>
      </c>
      <c r="M5751" s="1" t="str">
        <f>TEXT(Sales[[#This Row],[Date and Time]],"mm")</f>
        <v>06</v>
      </c>
      <c r="N5751" s="10" t="str">
        <f>TEXT(Sales[[#This Row],[Date and Time]],"mmmm")</f>
        <v>June</v>
      </c>
    </row>
    <row r="5752" spans="1:14" x14ac:dyDescent="0.3">
      <c r="A5752" s="1" t="s">
        <v>9220</v>
      </c>
      <c r="B5752" s="2">
        <v>45300.958749999998</v>
      </c>
      <c r="C5752" s="1" t="s">
        <v>3289</v>
      </c>
      <c r="D5752" s="1" t="s">
        <v>1881</v>
      </c>
      <c r="E5752" s="1" t="s">
        <v>3471</v>
      </c>
      <c r="F5752" s="1" t="s">
        <v>3469</v>
      </c>
      <c r="G5752" s="1">
        <v>1611.1</v>
      </c>
      <c r="H5752" s="1">
        <v>2</v>
      </c>
      <c r="I5752" s="1">
        <f>Sales[[#This Row],[Selling Price]]*H5752</f>
        <v>3222.2</v>
      </c>
      <c r="J5752" s="1">
        <f>VLOOKUP(Sales[[#This Row],[Product ID]],Products[],4,0)</f>
        <v>184.29</v>
      </c>
      <c r="K5752" s="1">
        <f>Sales[[#This Row],[Total Sales]]-Sales[[#This Row],[Cost price]]</f>
        <v>3037.91</v>
      </c>
      <c r="L5752" s="1" t="str">
        <f>TEXT(Sales[[#This Row],[Date and Time]],"dddd")</f>
        <v>Tuesday</v>
      </c>
      <c r="M5752" s="1" t="str">
        <f>TEXT(Sales[[#This Row],[Date and Time]],"mm")</f>
        <v>01</v>
      </c>
      <c r="N5752" s="10" t="str">
        <f>TEXT(Sales[[#This Row],[Date and Time]],"mmmm")</f>
        <v>January</v>
      </c>
    </row>
    <row r="5753" spans="1:14" x14ac:dyDescent="0.3">
      <c r="A5753" s="1" t="s">
        <v>9221</v>
      </c>
      <c r="B5753" s="2">
        <v>45512.160810185182</v>
      </c>
      <c r="C5753" s="1" t="s">
        <v>3310</v>
      </c>
      <c r="D5753" s="1" t="s">
        <v>1488</v>
      </c>
      <c r="E5753" s="1" t="s">
        <v>3464</v>
      </c>
      <c r="F5753" s="1" t="s">
        <v>3472</v>
      </c>
      <c r="G5753" s="1">
        <v>1593.8</v>
      </c>
      <c r="H5753" s="1">
        <v>2</v>
      </c>
      <c r="I5753" s="1">
        <f>Sales[[#This Row],[Selling Price]]*H5753</f>
        <v>3187.6</v>
      </c>
      <c r="J5753" s="1">
        <f>VLOOKUP(Sales[[#This Row],[Product ID]],Products[],4,0)</f>
        <v>297.7</v>
      </c>
      <c r="K5753" s="1">
        <f>Sales[[#This Row],[Total Sales]]-Sales[[#This Row],[Cost price]]</f>
        <v>2889.9</v>
      </c>
      <c r="L5753" s="1" t="str">
        <f>TEXT(Sales[[#This Row],[Date and Time]],"dddd")</f>
        <v>Thursday</v>
      </c>
      <c r="M5753" s="1" t="str">
        <f>TEXT(Sales[[#This Row],[Date and Time]],"mm")</f>
        <v>08</v>
      </c>
      <c r="N5753" s="10" t="str">
        <f>TEXT(Sales[[#This Row],[Date and Time]],"mmmm")</f>
        <v>August</v>
      </c>
    </row>
    <row r="5754" spans="1:14" x14ac:dyDescent="0.3">
      <c r="A5754" s="1" t="s">
        <v>9222</v>
      </c>
      <c r="B5754" s="2">
        <v>45386.922777777778</v>
      </c>
      <c r="C5754" s="1" t="s">
        <v>3347</v>
      </c>
      <c r="D5754" s="1" t="s">
        <v>2192</v>
      </c>
      <c r="E5754" s="1" t="s">
        <v>3471</v>
      </c>
      <c r="F5754" s="1" t="s">
        <v>3467</v>
      </c>
      <c r="G5754" s="1">
        <v>1805.97</v>
      </c>
      <c r="H5754" s="1">
        <v>6</v>
      </c>
      <c r="I5754" s="1">
        <f>Sales[[#This Row],[Selling Price]]*H5754</f>
        <v>10835.82</v>
      </c>
      <c r="J5754" s="1">
        <f>VLOOKUP(Sales[[#This Row],[Product ID]],Products[],4,0)</f>
        <v>211.14</v>
      </c>
      <c r="K5754" s="1">
        <f>Sales[[#This Row],[Total Sales]]-Sales[[#This Row],[Cost price]]</f>
        <v>10624.68</v>
      </c>
      <c r="L5754" s="1" t="str">
        <f>TEXT(Sales[[#This Row],[Date and Time]],"dddd")</f>
        <v>Thursday</v>
      </c>
      <c r="M5754" s="1" t="str">
        <f>TEXT(Sales[[#This Row],[Date and Time]],"mm")</f>
        <v>04</v>
      </c>
      <c r="N5754" s="10" t="str">
        <f>TEXT(Sales[[#This Row],[Date and Time]],"mmmm")</f>
        <v>April</v>
      </c>
    </row>
    <row r="5755" spans="1:14" x14ac:dyDescent="0.3">
      <c r="A5755" s="1" t="s">
        <v>9223</v>
      </c>
      <c r="B5755" s="2">
        <v>45441.588460648149</v>
      </c>
      <c r="C5755" s="1" t="s">
        <v>3336</v>
      </c>
      <c r="D5755" s="1" t="s">
        <v>1373</v>
      </c>
      <c r="E5755" s="1" t="s">
        <v>3471</v>
      </c>
      <c r="F5755" s="1" t="s">
        <v>3467</v>
      </c>
      <c r="G5755" s="1">
        <v>835.15</v>
      </c>
      <c r="H5755" s="1">
        <v>6</v>
      </c>
      <c r="I5755" s="1">
        <f>Sales[[#This Row],[Selling Price]]*H5755</f>
        <v>5010.8999999999996</v>
      </c>
      <c r="J5755" s="1">
        <f>VLOOKUP(Sales[[#This Row],[Product ID]],Products[],4,0)</f>
        <v>970.96</v>
      </c>
      <c r="K5755" s="1">
        <f>Sales[[#This Row],[Total Sales]]-Sales[[#This Row],[Cost price]]</f>
        <v>4039.9399999999996</v>
      </c>
      <c r="L5755" s="1" t="str">
        <f>TEXT(Sales[[#This Row],[Date and Time]],"dddd")</f>
        <v>Wednesday</v>
      </c>
      <c r="M5755" s="1" t="str">
        <f>TEXT(Sales[[#This Row],[Date and Time]],"mm")</f>
        <v>05</v>
      </c>
      <c r="N5755" s="10" t="str">
        <f>TEXT(Sales[[#This Row],[Date and Time]],"mmmm")</f>
        <v>May</v>
      </c>
    </row>
    <row r="5756" spans="1:14" x14ac:dyDescent="0.3">
      <c r="A5756" s="1" t="s">
        <v>9224</v>
      </c>
      <c r="B5756" s="2">
        <v>45535.972407407404</v>
      </c>
      <c r="C5756" s="1" t="s">
        <v>3239</v>
      </c>
      <c r="D5756" s="1" t="s">
        <v>1223</v>
      </c>
      <c r="E5756" s="1" t="s">
        <v>3479</v>
      </c>
      <c r="F5756" s="1" t="s">
        <v>3467</v>
      </c>
      <c r="G5756" s="1">
        <v>1952.51</v>
      </c>
      <c r="H5756" s="1">
        <v>8</v>
      </c>
      <c r="I5756" s="1">
        <f>Sales[[#This Row],[Selling Price]]*H5756</f>
        <v>15620.08</v>
      </c>
      <c r="J5756" s="1">
        <f>VLOOKUP(Sales[[#This Row],[Product ID]],Products[],4,0)</f>
        <v>438.5</v>
      </c>
      <c r="K5756" s="1">
        <f>Sales[[#This Row],[Total Sales]]-Sales[[#This Row],[Cost price]]</f>
        <v>15181.58</v>
      </c>
      <c r="L5756" s="1" t="str">
        <f>TEXT(Sales[[#This Row],[Date and Time]],"dddd")</f>
        <v>Saturday</v>
      </c>
      <c r="M5756" s="1" t="str">
        <f>TEXT(Sales[[#This Row],[Date and Time]],"mm")</f>
        <v>08</v>
      </c>
      <c r="N5756" s="10" t="str">
        <f>TEXT(Sales[[#This Row],[Date and Time]],"mmmm")</f>
        <v>August</v>
      </c>
    </row>
    <row r="5757" spans="1:14" x14ac:dyDescent="0.3">
      <c r="A5757" s="1" t="s">
        <v>9225</v>
      </c>
      <c r="B5757" s="2">
        <v>45309.01458333333</v>
      </c>
      <c r="C5757" s="1" t="s">
        <v>3314</v>
      </c>
      <c r="D5757" s="1" t="s">
        <v>423</v>
      </c>
      <c r="E5757" s="1" t="s">
        <v>3479</v>
      </c>
      <c r="F5757" s="1" t="s">
        <v>3472</v>
      </c>
      <c r="G5757" s="1">
        <v>1978.14</v>
      </c>
      <c r="H5757" s="1">
        <v>10</v>
      </c>
      <c r="I5757" s="1">
        <f>Sales[[#This Row],[Selling Price]]*H5757</f>
        <v>19781.400000000001</v>
      </c>
      <c r="J5757" s="1">
        <f>VLOOKUP(Sales[[#This Row],[Product ID]],Products[],4,0)</f>
        <v>925.53</v>
      </c>
      <c r="K5757" s="1">
        <f>Sales[[#This Row],[Total Sales]]-Sales[[#This Row],[Cost price]]</f>
        <v>18855.870000000003</v>
      </c>
      <c r="L5757" s="1" t="str">
        <f>TEXT(Sales[[#This Row],[Date and Time]],"dddd")</f>
        <v>Thursday</v>
      </c>
      <c r="M5757" s="1" t="str">
        <f>TEXT(Sales[[#This Row],[Date and Time]],"mm")</f>
        <v>01</v>
      </c>
      <c r="N5757" s="10" t="str">
        <f>TEXT(Sales[[#This Row],[Date and Time]],"mmmm")</f>
        <v>January</v>
      </c>
    </row>
    <row r="5758" spans="1:14" x14ac:dyDescent="0.3">
      <c r="A5758" s="1" t="s">
        <v>9226</v>
      </c>
      <c r="B5758" s="2">
        <v>45542.765717592592</v>
      </c>
      <c r="C5758" s="1" t="s">
        <v>3282</v>
      </c>
      <c r="D5758" s="1" t="s">
        <v>2129</v>
      </c>
      <c r="E5758" s="1" t="s">
        <v>3471</v>
      </c>
      <c r="F5758" s="1" t="s">
        <v>3462</v>
      </c>
      <c r="G5758" s="1">
        <v>88.96</v>
      </c>
      <c r="H5758" s="1">
        <v>10</v>
      </c>
      <c r="I5758" s="1">
        <f>Sales[[#This Row],[Selling Price]]*H5758</f>
        <v>889.59999999999991</v>
      </c>
      <c r="J5758" s="1">
        <f>VLOOKUP(Sales[[#This Row],[Product ID]],Products[],4,0)</f>
        <v>707.26</v>
      </c>
      <c r="K5758" s="1">
        <f>Sales[[#This Row],[Total Sales]]-Sales[[#This Row],[Cost price]]</f>
        <v>182.33999999999992</v>
      </c>
      <c r="L5758" s="1" t="str">
        <f>TEXT(Sales[[#This Row],[Date and Time]],"dddd")</f>
        <v>Saturday</v>
      </c>
      <c r="M5758" s="1" t="str">
        <f>TEXT(Sales[[#This Row],[Date and Time]],"mm")</f>
        <v>09</v>
      </c>
      <c r="N5758" s="10" t="str">
        <f>TEXT(Sales[[#This Row],[Date and Time]],"mmmm")</f>
        <v>September</v>
      </c>
    </row>
    <row r="5759" spans="1:14" x14ac:dyDescent="0.3">
      <c r="A5759" s="1" t="s">
        <v>9227</v>
      </c>
      <c r="B5759" s="2">
        <v>45306.157488425924</v>
      </c>
      <c r="C5759" s="1" t="s">
        <v>3424</v>
      </c>
      <c r="D5759" s="1" t="s">
        <v>3155</v>
      </c>
      <c r="E5759" s="1" t="s">
        <v>3479</v>
      </c>
      <c r="F5759" s="1" t="s">
        <v>3467</v>
      </c>
      <c r="G5759" s="1">
        <v>1260.75</v>
      </c>
      <c r="H5759" s="1">
        <v>5</v>
      </c>
      <c r="I5759" s="1">
        <f>Sales[[#This Row],[Selling Price]]*H5759</f>
        <v>6303.75</v>
      </c>
      <c r="J5759" s="1">
        <f>VLOOKUP(Sales[[#This Row],[Product ID]],Products[],4,0)</f>
        <v>485.76</v>
      </c>
      <c r="K5759" s="1">
        <f>Sales[[#This Row],[Total Sales]]-Sales[[#This Row],[Cost price]]</f>
        <v>5817.99</v>
      </c>
      <c r="L5759" s="1" t="str">
        <f>TEXT(Sales[[#This Row],[Date and Time]],"dddd")</f>
        <v>Monday</v>
      </c>
      <c r="M5759" s="1" t="str">
        <f>TEXT(Sales[[#This Row],[Date and Time]],"mm")</f>
        <v>01</v>
      </c>
      <c r="N5759" s="10" t="str">
        <f>TEXT(Sales[[#This Row],[Date and Time]],"mmmm")</f>
        <v>January</v>
      </c>
    </row>
    <row r="5760" spans="1:14" x14ac:dyDescent="0.3">
      <c r="A5760" s="1" t="s">
        <v>9228</v>
      </c>
      <c r="B5760" s="2">
        <v>45510.293703703705</v>
      </c>
      <c r="C5760" s="1" t="s">
        <v>3289</v>
      </c>
      <c r="D5760" s="1" t="s">
        <v>3008</v>
      </c>
      <c r="E5760" s="1" t="s">
        <v>3464</v>
      </c>
      <c r="F5760" s="1" t="s">
        <v>3476</v>
      </c>
      <c r="G5760" s="1">
        <v>1281.4000000000001</v>
      </c>
      <c r="H5760" s="1">
        <v>7</v>
      </c>
      <c r="I5760" s="1">
        <f>Sales[[#This Row],[Selling Price]]*H5760</f>
        <v>8969.8000000000011</v>
      </c>
      <c r="J5760" s="1">
        <f>VLOOKUP(Sales[[#This Row],[Product ID]],Products[],4,0)</f>
        <v>184.29</v>
      </c>
      <c r="K5760" s="1">
        <f>Sales[[#This Row],[Total Sales]]-Sales[[#This Row],[Cost price]]</f>
        <v>8785.51</v>
      </c>
      <c r="L5760" s="1" t="str">
        <f>TEXT(Sales[[#This Row],[Date and Time]],"dddd")</f>
        <v>Tuesday</v>
      </c>
      <c r="M5760" s="1" t="str">
        <f>TEXT(Sales[[#This Row],[Date and Time]],"mm")</f>
        <v>08</v>
      </c>
      <c r="N5760" s="10" t="str">
        <f>TEXT(Sales[[#This Row],[Date and Time]],"mmmm")</f>
        <v>August</v>
      </c>
    </row>
    <row r="5761" spans="1:14" x14ac:dyDescent="0.3">
      <c r="A5761" s="1" t="s">
        <v>9229</v>
      </c>
      <c r="B5761" s="2">
        <v>45474.747789351852</v>
      </c>
      <c r="C5761" s="1" t="s">
        <v>3436</v>
      </c>
      <c r="D5761" s="1" t="s">
        <v>1036</v>
      </c>
      <c r="E5761" s="1" t="s">
        <v>3479</v>
      </c>
      <c r="F5761" s="1" t="s">
        <v>3472</v>
      </c>
      <c r="G5761" s="1">
        <v>784.04</v>
      </c>
      <c r="H5761" s="1">
        <v>10</v>
      </c>
      <c r="I5761" s="1">
        <f>Sales[[#This Row],[Selling Price]]*H5761</f>
        <v>7840.4</v>
      </c>
      <c r="J5761" s="1">
        <f>VLOOKUP(Sales[[#This Row],[Product ID]],Products[],4,0)</f>
        <v>839.9</v>
      </c>
      <c r="K5761" s="1">
        <f>Sales[[#This Row],[Total Sales]]-Sales[[#This Row],[Cost price]]</f>
        <v>7000.5</v>
      </c>
      <c r="L5761" s="1" t="str">
        <f>TEXT(Sales[[#This Row],[Date and Time]],"dddd")</f>
        <v>Monday</v>
      </c>
      <c r="M5761" s="1" t="str">
        <f>TEXT(Sales[[#This Row],[Date and Time]],"mm")</f>
        <v>07</v>
      </c>
      <c r="N5761" s="10" t="str">
        <f>TEXT(Sales[[#This Row],[Date and Time]],"mmmm")</f>
        <v>July</v>
      </c>
    </row>
    <row r="5762" spans="1:14" x14ac:dyDescent="0.3">
      <c r="A5762" s="1" t="s">
        <v>9230</v>
      </c>
      <c r="B5762" s="2">
        <v>45411.543287037035</v>
      </c>
      <c r="C5762" s="1" t="s">
        <v>3343</v>
      </c>
      <c r="D5762" s="1" t="s">
        <v>2204</v>
      </c>
      <c r="E5762" s="1" t="s">
        <v>3471</v>
      </c>
      <c r="F5762" s="1" t="s">
        <v>3467</v>
      </c>
      <c r="G5762" s="1">
        <v>1364.83</v>
      </c>
      <c r="H5762" s="1">
        <v>1</v>
      </c>
      <c r="I5762" s="1">
        <f>Sales[[#This Row],[Selling Price]]*H5762</f>
        <v>1364.83</v>
      </c>
      <c r="J5762" s="1">
        <f>VLOOKUP(Sales[[#This Row],[Product ID]],Products[],4,0)</f>
        <v>105.91</v>
      </c>
      <c r="K5762" s="1">
        <f>Sales[[#This Row],[Total Sales]]-Sales[[#This Row],[Cost price]]</f>
        <v>1258.9199999999998</v>
      </c>
      <c r="L5762" s="1" t="str">
        <f>TEXT(Sales[[#This Row],[Date and Time]],"dddd")</f>
        <v>Monday</v>
      </c>
      <c r="M5762" s="1" t="str">
        <f>TEXT(Sales[[#This Row],[Date and Time]],"mm")</f>
        <v>04</v>
      </c>
      <c r="N5762" s="10" t="str">
        <f>TEXT(Sales[[#This Row],[Date and Time]],"mmmm")</f>
        <v>April</v>
      </c>
    </row>
    <row r="5763" spans="1:14" x14ac:dyDescent="0.3">
      <c r="A5763" s="1" t="s">
        <v>9231</v>
      </c>
      <c r="B5763" s="2">
        <v>45422.177187499998</v>
      </c>
      <c r="C5763" s="1" t="s">
        <v>3371</v>
      </c>
      <c r="D5763" s="1" t="s">
        <v>2273</v>
      </c>
      <c r="E5763" s="1" t="s">
        <v>3461</v>
      </c>
      <c r="F5763" s="1" t="s">
        <v>3469</v>
      </c>
      <c r="G5763" s="1">
        <v>222.07</v>
      </c>
      <c r="H5763" s="1">
        <v>8</v>
      </c>
      <c r="I5763" s="1">
        <f>Sales[[#This Row],[Selling Price]]*H5763</f>
        <v>1776.56</v>
      </c>
      <c r="J5763" s="1">
        <f>VLOOKUP(Sales[[#This Row],[Product ID]],Products[],4,0)</f>
        <v>370.52</v>
      </c>
      <c r="K5763" s="1">
        <f>Sales[[#This Row],[Total Sales]]-Sales[[#This Row],[Cost price]]</f>
        <v>1406.04</v>
      </c>
      <c r="L5763" s="1" t="str">
        <f>TEXT(Sales[[#This Row],[Date and Time]],"dddd")</f>
        <v>Friday</v>
      </c>
      <c r="M5763" s="1" t="str">
        <f>TEXT(Sales[[#This Row],[Date and Time]],"mm")</f>
        <v>05</v>
      </c>
      <c r="N5763" s="10" t="str">
        <f>TEXT(Sales[[#This Row],[Date and Time]],"mmmm")</f>
        <v>May</v>
      </c>
    </row>
    <row r="5764" spans="1:14" x14ac:dyDescent="0.3">
      <c r="A5764" s="1" t="s">
        <v>9232</v>
      </c>
      <c r="B5764" s="2">
        <v>45410.339328703703</v>
      </c>
      <c r="C5764" s="1" t="s">
        <v>3339</v>
      </c>
      <c r="D5764" s="1" t="s">
        <v>1787</v>
      </c>
      <c r="E5764" s="1" t="s">
        <v>3466</v>
      </c>
      <c r="F5764" s="1" t="s">
        <v>3472</v>
      </c>
      <c r="G5764" s="1">
        <v>987.77</v>
      </c>
      <c r="H5764" s="1">
        <v>4</v>
      </c>
      <c r="I5764" s="1">
        <f>Sales[[#This Row],[Selling Price]]*H5764</f>
        <v>3951.08</v>
      </c>
      <c r="J5764" s="1">
        <f>VLOOKUP(Sales[[#This Row],[Product ID]],Products[],4,0)</f>
        <v>646.59</v>
      </c>
      <c r="K5764" s="1">
        <f>Sales[[#This Row],[Total Sales]]-Sales[[#This Row],[Cost price]]</f>
        <v>3304.49</v>
      </c>
      <c r="L5764" s="1" t="str">
        <f>TEXT(Sales[[#This Row],[Date and Time]],"dddd")</f>
        <v>Sunday</v>
      </c>
      <c r="M5764" s="1" t="str">
        <f>TEXT(Sales[[#This Row],[Date and Time]],"mm")</f>
        <v>04</v>
      </c>
      <c r="N5764" s="10" t="str">
        <f>TEXT(Sales[[#This Row],[Date and Time]],"mmmm")</f>
        <v>April</v>
      </c>
    </row>
    <row r="5765" spans="1:14" x14ac:dyDescent="0.3">
      <c r="A5765" s="1" t="s">
        <v>9233</v>
      </c>
      <c r="B5765" s="2">
        <v>45462.884884259256</v>
      </c>
      <c r="C5765" s="1" t="s">
        <v>3267</v>
      </c>
      <c r="D5765" s="1" t="s">
        <v>2895</v>
      </c>
      <c r="E5765" s="1" t="s">
        <v>3471</v>
      </c>
      <c r="F5765" s="1" t="s">
        <v>3462</v>
      </c>
      <c r="G5765" s="1">
        <v>1100.96</v>
      </c>
      <c r="H5765" s="1">
        <v>6</v>
      </c>
      <c r="I5765" s="1">
        <f>Sales[[#This Row],[Selling Price]]*H5765</f>
        <v>6605.76</v>
      </c>
      <c r="J5765" s="1">
        <f>VLOOKUP(Sales[[#This Row],[Product ID]],Products[],4,0)</f>
        <v>465.59</v>
      </c>
      <c r="K5765" s="1">
        <f>Sales[[#This Row],[Total Sales]]-Sales[[#This Row],[Cost price]]</f>
        <v>6140.17</v>
      </c>
      <c r="L5765" s="1" t="str">
        <f>TEXT(Sales[[#This Row],[Date and Time]],"dddd")</f>
        <v>Wednesday</v>
      </c>
      <c r="M5765" s="1" t="str">
        <f>TEXT(Sales[[#This Row],[Date and Time]],"mm")</f>
        <v>06</v>
      </c>
      <c r="N5765" s="10" t="str">
        <f>TEXT(Sales[[#This Row],[Date and Time]],"mmmm")</f>
        <v>June</v>
      </c>
    </row>
    <row r="5766" spans="1:14" x14ac:dyDescent="0.3">
      <c r="A5766" s="1" t="s">
        <v>9234</v>
      </c>
      <c r="B5766" s="2">
        <v>45387.79314814815</v>
      </c>
      <c r="C5766" s="1" t="s">
        <v>3390</v>
      </c>
      <c r="D5766" s="1" t="s">
        <v>2111</v>
      </c>
      <c r="E5766" s="1" t="s">
        <v>3461</v>
      </c>
      <c r="F5766" s="1" t="s">
        <v>3469</v>
      </c>
      <c r="G5766" s="1">
        <v>1945.2</v>
      </c>
      <c r="H5766" s="1">
        <v>3</v>
      </c>
      <c r="I5766" s="1">
        <f>Sales[[#This Row],[Selling Price]]*H5766</f>
        <v>5835.6</v>
      </c>
      <c r="J5766" s="1">
        <f>VLOOKUP(Sales[[#This Row],[Product ID]],Products[],4,0)</f>
        <v>612.41999999999996</v>
      </c>
      <c r="K5766" s="1">
        <f>Sales[[#This Row],[Total Sales]]-Sales[[#This Row],[Cost price]]</f>
        <v>5223.18</v>
      </c>
      <c r="L5766" s="1" t="str">
        <f>TEXT(Sales[[#This Row],[Date and Time]],"dddd")</f>
        <v>Friday</v>
      </c>
      <c r="M5766" s="1" t="str">
        <f>TEXT(Sales[[#This Row],[Date and Time]],"mm")</f>
        <v>04</v>
      </c>
      <c r="N5766" s="10" t="str">
        <f>TEXT(Sales[[#This Row],[Date and Time]],"mmmm")</f>
        <v>April</v>
      </c>
    </row>
    <row r="5767" spans="1:14" x14ac:dyDescent="0.3">
      <c r="A5767" s="1" t="s">
        <v>9235</v>
      </c>
      <c r="B5767" s="2">
        <v>45372.594375000001</v>
      </c>
      <c r="C5767" s="1" t="s">
        <v>3308</v>
      </c>
      <c r="D5767" s="1" t="s">
        <v>1287</v>
      </c>
      <c r="E5767" s="1" t="s">
        <v>3466</v>
      </c>
      <c r="F5767" s="1" t="s">
        <v>3469</v>
      </c>
      <c r="G5767" s="1">
        <v>675.88</v>
      </c>
      <c r="H5767" s="1">
        <v>9</v>
      </c>
      <c r="I5767" s="1">
        <f>Sales[[#This Row],[Selling Price]]*H5767</f>
        <v>6082.92</v>
      </c>
      <c r="J5767" s="1">
        <f>VLOOKUP(Sales[[#This Row],[Product ID]],Products[],4,0)</f>
        <v>998.57</v>
      </c>
      <c r="K5767" s="1">
        <f>Sales[[#This Row],[Total Sales]]-Sales[[#This Row],[Cost price]]</f>
        <v>5084.3500000000004</v>
      </c>
      <c r="L5767" s="1" t="str">
        <f>TEXT(Sales[[#This Row],[Date and Time]],"dddd")</f>
        <v>Thursday</v>
      </c>
      <c r="M5767" s="1" t="str">
        <f>TEXT(Sales[[#This Row],[Date and Time]],"mm")</f>
        <v>03</v>
      </c>
      <c r="N5767" s="10" t="str">
        <f>TEXT(Sales[[#This Row],[Date and Time]],"mmmm")</f>
        <v>March</v>
      </c>
    </row>
    <row r="5768" spans="1:14" x14ac:dyDescent="0.3">
      <c r="A5768" s="1" t="s">
        <v>9236</v>
      </c>
      <c r="B5768" s="2">
        <v>45405.391956018517</v>
      </c>
      <c r="C5768" s="1" t="s">
        <v>3246</v>
      </c>
      <c r="D5768" s="1" t="s">
        <v>2747</v>
      </c>
      <c r="E5768" s="1" t="s">
        <v>3466</v>
      </c>
      <c r="F5768" s="1" t="s">
        <v>3476</v>
      </c>
      <c r="G5768" s="1">
        <v>1793.93</v>
      </c>
      <c r="H5768" s="1">
        <v>10</v>
      </c>
      <c r="I5768" s="1">
        <f>Sales[[#This Row],[Selling Price]]*H5768</f>
        <v>17939.3</v>
      </c>
      <c r="J5768" s="1">
        <f>VLOOKUP(Sales[[#This Row],[Product ID]],Products[],4,0)</f>
        <v>623.39</v>
      </c>
      <c r="K5768" s="1">
        <f>Sales[[#This Row],[Total Sales]]-Sales[[#This Row],[Cost price]]</f>
        <v>17315.91</v>
      </c>
      <c r="L5768" s="1" t="str">
        <f>TEXT(Sales[[#This Row],[Date and Time]],"dddd")</f>
        <v>Tuesday</v>
      </c>
      <c r="M5768" s="1" t="str">
        <f>TEXT(Sales[[#This Row],[Date and Time]],"mm")</f>
        <v>04</v>
      </c>
      <c r="N5768" s="10" t="str">
        <f>TEXT(Sales[[#This Row],[Date and Time]],"mmmm")</f>
        <v>April</v>
      </c>
    </row>
    <row r="5769" spans="1:14" x14ac:dyDescent="0.3">
      <c r="A5769" s="1" t="s">
        <v>9237</v>
      </c>
      <c r="B5769" s="2">
        <v>45609.499027777776</v>
      </c>
      <c r="C5769" s="1" t="s">
        <v>3396</v>
      </c>
      <c r="D5769" s="1" t="s">
        <v>1376</v>
      </c>
      <c r="E5769" s="1" t="s">
        <v>3479</v>
      </c>
      <c r="F5769" s="1" t="s">
        <v>3462</v>
      </c>
      <c r="G5769" s="1">
        <v>150.78</v>
      </c>
      <c r="H5769" s="1">
        <v>6</v>
      </c>
      <c r="I5769" s="1">
        <f>Sales[[#This Row],[Selling Price]]*H5769</f>
        <v>904.68000000000006</v>
      </c>
      <c r="J5769" s="1">
        <f>VLOOKUP(Sales[[#This Row],[Product ID]],Products[],4,0)</f>
        <v>570.6</v>
      </c>
      <c r="K5769" s="1">
        <f>Sales[[#This Row],[Total Sales]]-Sales[[#This Row],[Cost price]]</f>
        <v>334.08000000000004</v>
      </c>
      <c r="L5769" s="1" t="str">
        <f>TEXT(Sales[[#This Row],[Date and Time]],"dddd")</f>
        <v>Wednesday</v>
      </c>
      <c r="M5769" s="1" t="str">
        <f>TEXT(Sales[[#This Row],[Date and Time]],"mm")</f>
        <v>11</v>
      </c>
      <c r="N5769" s="10" t="str">
        <f>TEXT(Sales[[#This Row],[Date and Time]],"mmmm")</f>
        <v>November</v>
      </c>
    </row>
    <row r="5770" spans="1:14" x14ac:dyDescent="0.3">
      <c r="A5770" s="1" t="s">
        <v>9238</v>
      </c>
      <c r="B5770" s="2">
        <v>45553.638495370367</v>
      </c>
      <c r="C5770" s="1" t="s">
        <v>3395</v>
      </c>
      <c r="D5770" s="1" t="s">
        <v>1527</v>
      </c>
      <c r="E5770" s="1" t="s">
        <v>3471</v>
      </c>
      <c r="F5770" s="1" t="s">
        <v>3476</v>
      </c>
      <c r="G5770" s="1">
        <v>293</v>
      </c>
      <c r="H5770" s="1">
        <v>10</v>
      </c>
      <c r="I5770" s="1">
        <f>Sales[[#This Row],[Selling Price]]*H5770</f>
        <v>2930</v>
      </c>
      <c r="J5770" s="1">
        <f>VLOOKUP(Sales[[#This Row],[Product ID]],Products[],4,0)</f>
        <v>102.72</v>
      </c>
      <c r="K5770" s="1">
        <f>Sales[[#This Row],[Total Sales]]-Sales[[#This Row],[Cost price]]</f>
        <v>2827.28</v>
      </c>
      <c r="L5770" s="1" t="str">
        <f>TEXT(Sales[[#This Row],[Date and Time]],"dddd")</f>
        <v>Wednesday</v>
      </c>
      <c r="M5770" s="1" t="str">
        <f>TEXT(Sales[[#This Row],[Date and Time]],"mm")</f>
        <v>09</v>
      </c>
      <c r="N5770" s="10" t="str">
        <f>TEXT(Sales[[#This Row],[Date and Time]],"mmmm")</f>
        <v>September</v>
      </c>
    </row>
    <row r="5771" spans="1:14" x14ac:dyDescent="0.3">
      <c r="A5771" s="1" t="s">
        <v>9239</v>
      </c>
      <c r="B5771" s="2">
        <v>45595.561469907407</v>
      </c>
      <c r="C5771" s="1" t="s">
        <v>3277</v>
      </c>
      <c r="D5771" s="1" t="s">
        <v>495</v>
      </c>
      <c r="E5771" s="1" t="s">
        <v>3466</v>
      </c>
      <c r="F5771" s="1" t="s">
        <v>3469</v>
      </c>
      <c r="G5771" s="1">
        <v>497.58</v>
      </c>
      <c r="H5771" s="1">
        <v>6</v>
      </c>
      <c r="I5771" s="1">
        <f>Sales[[#This Row],[Selling Price]]*H5771</f>
        <v>2985.48</v>
      </c>
      <c r="J5771" s="1">
        <f>VLOOKUP(Sales[[#This Row],[Product ID]],Products[],4,0)</f>
        <v>439.15</v>
      </c>
      <c r="K5771" s="1">
        <f>Sales[[#This Row],[Total Sales]]-Sales[[#This Row],[Cost price]]</f>
        <v>2546.33</v>
      </c>
      <c r="L5771" s="1" t="str">
        <f>TEXT(Sales[[#This Row],[Date and Time]],"dddd")</f>
        <v>Wednesday</v>
      </c>
      <c r="M5771" s="1" t="str">
        <f>TEXT(Sales[[#This Row],[Date and Time]],"mm")</f>
        <v>10</v>
      </c>
      <c r="N5771" s="10" t="str">
        <f>TEXT(Sales[[#This Row],[Date and Time]],"mmmm")</f>
        <v>October</v>
      </c>
    </row>
    <row r="5772" spans="1:14" x14ac:dyDescent="0.3">
      <c r="A5772" s="1" t="s">
        <v>9240</v>
      </c>
      <c r="B5772" s="2">
        <v>45405.069050925929</v>
      </c>
      <c r="C5772" s="1" t="s">
        <v>3364</v>
      </c>
      <c r="D5772" s="1" t="s">
        <v>1750</v>
      </c>
      <c r="E5772" s="1" t="s">
        <v>3461</v>
      </c>
      <c r="F5772" s="1" t="s">
        <v>3469</v>
      </c>
      <c r="G5772" s="1">
        <v>704.46</v>
      </c>
      <c r="H5772" s="1">
        <v>4</v>
      </c>
      <c r="I5772" s="1">
        <f>Sales[[#This Row],[Selling Price]]*H5772</f>
        <v>2817.84</v>
      </c>
      <c r="J5772" s="1">
        <f>VLOOKUP(Sales[[#This Row],[Product ID]],Products[],4,0)</f>
        <v>771.88</v>
      </c>
      <c r="K5772" s="1">
        <f>Sales[[#This Row],[Total Sales]]-Sales[[#This Row],[Cost price]]</f>
        <v>2045.96</v>
      </c>
      <c r="L5772" s="1" t="str">
        <f>TEXT(Sales[[#This Row],[Date and Time]],"dddd")</f>
        <v>Tuesday</v>
      </c>
      <c r="M5772" s="1" t="str">
        <f>TEXT(Sales[[#This Row],[Date and Time]],"mm")</f>
        <v>04</v>
      </c>
      <c r="N5772" s="10" t="str">
        <f>TEXT(Sales[[#This Row],[Date and Time]],"mmmm")</f>
        <v>April</v>
      </c>
    </row>
    <row r="5773" spans="1:14" x14ac:dyDescent="0.3">
      <c r="A5773" s="1" t="s">
        <v>9241</v>
      </c>
      <c r="B5773" s="2">
        <v>45466.091793981483</v>
      </c>
      <c r="C5773" s="1" t="s">
        <v>3343</v>
      </c>
      <c r="D5773" s="1" t="s">
        <v>2001</v>
      </c>
      <c r="E5773" s="1" t="s">
        <v>3466</v>
      </c>
      <c r="F5773" s="1" t="s">
        <v>3462</v>
      </c>
      <c r="G5773" s="1">
        <v>1166.8900000000001</v>
      </c>
      <c r="H5773" s="1">
        <v>8</v>
      </c>
      <c r="I5773" s="1">
        <f>Sales[[#This Row],[Selling Price]]*H5773</f>
        <v>9335.1200000000008</v>
      </c>
      <c r="J5773" s="1">
        <f>VLOOKUP(Sales[[#This Row],[Product ID]],Products[],4,0)</f>
        <v>105.91</v>
      </c>
      <c r="K5773" s="1">
        <f>Sales[[#This Row],[Total Sales]]-Sales[[#This Row],[Cost price]]</f>
        <v>9229.2100000000009</v>
      </c>
      <c r="L5773" s="1" t="str">
        <f>TEXT(Sales[[#This Row],[Date and Time]],"dddd")</f>
        <v>Sunday</v>
      </c>
      <c r="M5773" s="1" t="str">
        <f>TEXT(Sales[[#This Row],[Date and Time]],"mm")</f>
        <v>06</v>
      </c>
      <c r="N5773" s="10" t="str">
        <f>TEXT(Sales[[#This Row],[Date and Time]],"mmmm")</f>
        <v>June</v>
      </c>
    </row>
    <row r="5774" spans="1:14" x14ac:dyDescent="0.3">
      <c r="A5774" s="1" t="s">
        <v>9242</v>
      </c>
      <c r="B5774" s="2">
        <v>45458.615069444444</v>
      </c>
      <c r="C5774" s="1" t="s">
        <v>3414</v>
      </c>
      <c r="D5774" s="1" t="s">
        <v>2108</v>
      </c>
      <c r="E5774" s="1" t="s">
        <v>3471</v>
      </c>
      <c r="F5774" s="1" t="s">
        <v>3469</v>
      </c>
      <c r="G5774" s="1">
        <v>437.18</v>
      </c>
      <c r="H5774" s="1">
        <v>10</v>
      </c>
      <c r="I5774" s="1">
        <f>Sales[[#This Row],[Selling Price]]*H5774</f>
        <v>4371.8</v>
      </c>
      <c r="J5774" s="1">
        <f>VLOOKUP(Sales[[#This Row],[Product ID]],Products[],4,0)</f>
        <v>859.01</v>
      </c>
      <c r="K5774" s="1">
        <f>Sales[[#This Row],[Total Sales]]-Sales[[#This Row],[Cost price]]</f>
        <v>3512.79</v>
      </c>
      <c r="L5774" s="1" t="str">
        <f>TEXT(Sales[[#This Row],[Date and Time]],"dddd")</f>
        <v>Saturday</v>
      </c>
      <c r="M5774" s="1" t="str">
        <f>TEXT(Sales[[#This Row],[Date and Time]],"mm")</f>
        <v>06</v>
      </c>
      <c r="N5774" s="10" t="str">
        <f>TEXT(Sales[[#This Row],[Date and Time]],"mmmm")</f>
        <v>June</v>
      </c>
    </row>
    <row r="5775" spans="1:14" x14ac:dyDescent="0.3">
      <c r="A5775" s="1" t="s">
        <v>9243</v>
      </c>
      <c r="B5775" s="2">
        <v>45450.274282407408</v>
      </c>
      <c r="C5775" s="1" t="s">
        <v>3443</v>
      </c>
      <c r="D5775" s="1" t="s">
        <v>1524</v>
      </c>
      <c r="E5775" s="1" t="s">
        <v>3464</v>
      </c>
      <c r="F5775" s="1" t="s">
        <v>3467</v>
      </c>
      <c r="G5775" s="1">
        <v>1929.67</v>
      </c>
      <c r="H5775" s="1">
        <v>5</v>
      </c>
      <c r="I5775" s="1">
        <f>Sales[[#This Row],[Selling Price]]*H5775</f>
        <v>9648.35</v>
      </c>
      <c r="J5775" s="1">
        <f>VLOOKUP(Sales[[#This Row],[Product ID]],Products[],4,0)</f>
        <v>787.31</v>
      </c>
      <c r="K5775" s="1">
        <f>Sales[[#This Row],[Total Sales]]-Sales[[#This Row],[Cost price]]</f>
        <v>8861.0400000000009</v>
      </c>
      <c r="L5775" s="1" t="str">
        <f>TEXT(Sales[[#This Row],[Date and Time]],"dddd")</f>
        <v>Friday</v>
      </c>
      <c r="M5775" s="1" t="str">
        <f>TEXT(Sales[[#This Row],[Date and Time]],"mm")</f>
        <v>06</v>
      </c>
      <c r="N5775" s="10" t="str">
        <f>TEXT(Sales[[#This Row],[Date and Time]],"mmmm")</f>
        <v>June</v>
      </c>
    </row>
    <row r="5776" spans="1:14" x14ac:dyDescent="0.3">
      <c r="A5776" s="1" t="s">
        <v>9244</v>
      </c>
      <c r="B5776" s="2">
        <v>45318.244606481479</v>
      </c>
      <c r="C5776" s="1" t="s">
        <v>3419</v>
      </c>
      <c r="D5776" s="1" t="s">
        <v>1698</v>
      </c>
      <c r="E5776" s="1" t="s">
        <v>3471</v>
      </c>
      <c r="F5776" s="1" t="s">
        <v>3469</v>
      </c>
      <c r="G5776" s="1">
        <v>1048.44</v>
      </c>
      <c r="H5776" s="1">
        <v>6</v>
      </c>
      <c r="I5776" s="1">
        <f>Sales[[#This Row],[Selling Price]]*H5776</f>
        <v>6290.64</v>
      </c>
      <c r="J5776" s="1">
        <f>VLOOKUP(Sales[[#This Row],[Product ID]],Products[],4,0)</f>
        <v>925.33</v>
      </c>
      <c r="K5776" s="1">
        <f>Sales[[#This Row],[Total Sales]]-Sales[[#This Row],[Cost price]]</f>
        <v>5365.31</v>
      </c>
      <c r="L5776" s="1" t="str">
        <f>TEXT(Sales[[#This Row],[Date and Time]],"dddd")</f>
        <v>Saturday</v>
      </c>
      <c r="M5776" s="1" t="str">
        <f>TEXT(Sales[[#This Row],[Date and Time]],"mm")</f>
        <v>01</v>
      </c>
      <c r="N5776" s="10" t="str">
        <f>TEXT(Sales[[#This Row],[Date and Time]],"mmmm")</f>
        <v>January</v>
      </c>
    </row>
    <row r="5777" spans="1:14" x14ac:dyDescent="0.3">
      <c r="A5777" s="1" t="s">
        <v>9245</v>
      </c>
      <c r="B5777" s="2">
        <v>45577.95994212963</v>
      </c>
      <c r="C5777" s="1" t="s">
        <v>3237</v>
      </c>
      <c r="D5777" s="1" t="s">
        <v>1033</v>
      </c>
      <c r="E5777" s="1" t="s">
        <v>3471</v>
      </c>
      <c r="F5777" s="1" t="s">
        <v>3476</v>
      </c>
      <c r="G5777" s="1">
        <v>1850.02</v>
      </c>
      <c r="H5777" s="1">
        <v>5</v>
      </c>
      <c r="I5777" s="1">
        <f>Sales[[#This Row],[Selling Price]]*H5777</f>
        <v>9250.1</v>
      </c>
      <c r="J5777" s="1">
        <f>VLOOKUP(Sales[[#This Row],[Product ID]],Products[],4,0)</f>
        <v>481</v>
      </c>
      <c r="K5777" s="1">
        <f>Sales[[#This Row],[Total Sales]]-Sales[[#This Row],[Cost price]]</f>
        <v>8769.1</v>
      </c>
      <c r="L5777" s="1" t="str">
        <f>TEXT(Sales[[#This Row],[Date and Time]],"dddd")</f>
        <v>Saturday</v>
      </c>
      <c r="M5777" s="1" t="str">
        <f>TEXT(Sales[[#This Row],[Date and Time]],"mm")</f>
        <v>10</v>
      </c>
      <c r="N5777" s="10" t="str">
        <f>TEXT(Sales[[#This Row],[Date and Time]],"mmmm")</f>
        <v>October</v>
      </c>
    </row>
    <row r="5778" spans="1:14" x14ac:dyDescent="0.3">
      <c r="A5778" s="1" t="s">
        <v>9246</v>
      </c>
      <c r="B5778" s="2">
        <v>45336.719699074078</v>
      </c>
      <c r="C5778" s="1" t="s">
        <v>3305</v>
      </c>
      <c r="D5778" s="1" t="s">
        <v>2406</v>
      </c>
      <c r="E5778" s="1" t="s">
        <v>3479</v>
      </c>
      <c r="F5778" s="1" t="s">
        <v>3476</v>
      </c>
      <c r="G5778" s="1">
        <v>539.22</v>
      </c>
      <c r="H5778" s="1">
        <v>8</v>
      </c>
      <c r="I5778" s="1">
        <f>Sales[[#This Row],[Selling Price]]*H5778</f>
        <v>4313.76</v>
      </c>
      <c r="J5778" s="1">
        <f>VLOOKUP(Sales[[#This Row],[Product ID]],Products[],4,0)</f>
        <v>376.96</v>
      </c>
      <c r="K5778" s="1">
        <f>Sales[[#This Row],[Total Sales]]-Sales[[#This Row],[Cost price]]</f>
        <v>3936.8</v>
      </c>
      <c r="L5778" s="1" t="str">
        <f>TEXT(Sales[[#This Row],[Date and Time]],"dddd")</f>
        <v>Wednesday</v>
      </c>
      <c r="M5778" s="1" t="str">
        <f>TEXT(Sales[[#This Row],[Date and Time]],"mm")</f>
        <v>02</v>
      </c>
      <c r="N5778" s="10" t="str">
        <f>TEXT(Sales[[#This Row],[Date and Time]],"mmmm")</f>
        <v>February</v>
      </c>
    </row>
    <row r="5779" spans="1:14" x14ac:dyDescent="0.3">
      <c r="A5779" s="1" t="s">
        <v>9247</v>
      </c>
      <c r="B5779" s="2">
        <v>45318.787152777775</v>
      </c>
      <c r="C5779" s="1" t="s">
        <v>3276</v>
      </c>
      <c r="D5779" s="1" t="s">
        <v>947</v>
      </c>
      <c r="E5779" s="1" t="s">
        <v>3464</v>
      </c>
      <c r="F5779" s="1" t="s">
        <v>3462</v>
      </c>
      <c r="G5779" s="1">
        <v>381.33</v>
      </c>
      <c r="H5779" s="1">
        <v>4</v>
      </c>
      <c r="I5779" s="1">
        <f>Sales[[#This Row],[Selling Price]]*H5779</f>
        <v>1525.32</v>
      </c>
      <c r="J5779" s="1">
        <f>VLOOKUP(Sales[[#This Row],[Product ID]],Products[],4,0)</f>
        <v>736.41</v>
      </c>
      <c r="K5779" s="1">
        <f>Sales[[#This Row],[Total Sales]]-Sales[[#This Row],[Cost price]]</f>
        <v>788.91</v>
      </c>
      <c r="L5779" s="1" t="str">
        <f>TEXT(Sales[[#This Row],[Date and Time]],"dddd")</f>
        <v>Saturday</v>
      </c>
      <c r="M5779" s="1" t="str">
        <f>TEXT(Sales[[#This Row],[Date and Time]],"mm")</f>
        <v>01</v>
      </c>
      <c r="N5779" s="10" t="str">
        <f>TEXT(Sales[[#This Row],[Date and Time]],"mmmm")</f>
        <v>January</v>
      </c>
    </row>
    <row r="5780" spans="1:14" x14ac:dyDescent="0.3">
      <c r="A5780" s="1" t="s">
        <v>9248</v>
      </c>
      <c r="B5780" s="2">
        <v>45314.7112037037</v>
      </c>
      <c r="C5780" s="1" t="s">
        <v>3293</v>
      </c>
      <c r="D5780" s="1" t="s">
        <v>2328</v>
      </c>
      <c r="E5780" s="1" t="s">
        <v>3464</v>
      </c>
      <c r="F5780" s="1" t="s">
        <v>3462</v>
      </c>
      <c r="G5780" s="1">
        <v>1115.48</v>
      </c>
      <c r="H5780" s="1">
        <v>10</v>
      </c>
      <c r="I5780" s="1">
        <f>Sales[[#This Row],[Selling Price]]*H5780</f>
        <v>11154.8</v>
      </c>
      <c r="J5780" s="1">
        <f>VLOOKUP(Sales[[#This Row],[Product ID]],Products[],4,0)</f>
        <v>174.99</v>
      </c>
      <c r="K5780" s="1">
        <f>Sales[[#This Row],[Total Sales]]-Sales[[#This Row],[Cost price]]</f>
        <v>10979.81</v>
      </c>
      <c r="L5780" s="1" t="str">
        <f>TEXT(Sales[[#This Row],[Date and Time]],"dddd")</f>
        <v>Tuesday</v>
      </c>
      <c r="M5780" s="1" t="str">
        <f>TEXT(Sales[[#This Row],[Date and Time]],"mm")</f>
        <v>01</v>
      </c>
      <c r="N5780" s="10" t="str">
        <f>TEXT(Sales[[#This Row],[Date and Time]],"mmmm")</f>
        <v>January</v>
      </c>
    </row>
    <row r="5781" spans="1:14" x14ac:dyDescent="0.3">
      <c r="A5781" s="1" t="s">
        <v>9249</v>
      </c>
      <c r="B5781" s="2">
        <v>45292.778495370374</v>
      </c>
      <c r="C5781" s="1" t="s">
        <v>3287</v>
      </c>
      <c r="D5781" s="1" t="s">
        <v>2406</v>
      </c>
      <c r="E5781" s="1" t="s">
        <v>3464</v>
      </c>
      <c r="F5781" s="1" t="s">
        <v>3469</v>
      </c>
      <c r="G5781" s="1">
        <v>1409.9</v>
      </c>
      <c r="H5781" s="1">
        <v>10</v>
      </c>
      <c r="I5781" s="1">
        <f>Sales[[#This Row],[Selling Price]]*H5781</f>
        <v>14099</v>
      </c>
      <c r="J5781" s="1">
        <f>VLOOKUP(Sales[[#This Row],[Product ID]],Products[],4,0)</f>
        <v>901.68</v>
      </c>
      <c r="K5781" s="1">
        <f>Sales[[#This Row],[Total Sales]]-Sales[[#This Row],[Cost price]]</f>
        <v>13197.32</v>
      </c>
      <c r="L5781" s="1" t="str">
        <f>TEXT(Sales[[#This Row],[Date and Time]],"dddd")</f>
        <v>Monday</v>
      </c>
      <c r="M5781" s="1" t="str">
        <f>TEXT(Sales[[#This Row],[Date and Time]],"mm")</f>
        <v>01</v>
      </c>
      <c r="N5781" s="10" t="str">
        <f>TEXT(Sales[[#This Row],[Date and Time]],"mmmm")</f>
        <v>January</v>
      </c>
    </row>
    <row r="5782" spans="1:14" x14ac:dyDescent="0.3">
      <c r="A5782" s="1" t="s">
        <v>9250</v>
      </c>
      <c r="B5782" s="2">
        <v>45482.559444444443</v>
      </c>
      <c r="C5782" s="1" t="s">
        <v>3432</v>
      </c>
      <c r="D5782" s="1" t="s">
        <v>1077</v>
      </c>
      <c r="E5782" s="1" t="s">
        <v>3466</v>
      </c>
      <c r="F5782" s="1" t="s">
        <v>3467</v>
      </c>
      <c r="G5782" s="1">
        <v>1058.32</v>
      </c>
      <c r="H5782" s="1">
        <v>2</v>
      </c>
      <c r="I5782" s="1">
        <f>Sales[[#This Row],[Selling Price]]*H5782</f>
        <v>2116.64</v>
      </c>
      <c r="J5782" s="1">
        <f>VLOOKUP(Sales[[#This Row],[Product ID]],Products[],4,0)</f>
        <v>221.06</v>
      </c>
      <c r="K5782" s="1">
        <f>Sales[[#This Row],[Total Sales]]-Sales[[#This Row],[Cost price]]</f>
        <v>1895.58</v>
      </c>
      <c r="L5782" s="1" t="str">
        <f>TEXT(Sales[[#This Row],[Date and Time]],"dddd")</f>
        <v>Tuesday</v>
      </c>
      <c r="M5782" s="1" t="str">
        <f>TEXT(Sales[[#This Row],[Date and Time]],"mm")</f>
        <v>07</v>
      </c>
      <c r="N5782" s="10" t="str">
        <f>TEXT(Sales[[#This Row],[Date and Time]],"mmmm")</f>
        <v>July</v>
      </c>
    </row>
    <row r="5783" spans="1:14" x14ac:dyDescent="0.3">
      <c r="A5783" s="1" t="s">
        <v>9251</v>
      </c>
      <c r="B5783" s="2">
        <v>45554.896817129629</v>
      </c>
      <c r="C5783" s="1" t="s">
        <v>3425</v>
      </c>
      <c r="D5783" s="1" t="s">
        <v>2464</v>
      </c>
      <c r="E5783" s="1" t="s">
        <v>3479</v>
      </c>
      <c r="F5783" s="1" t="s">
        <v>3467</v>
      </c>
      <c r="G5783" s="1">
        <v>995.52</v>
      </c>
      <c r="H5783" s="1">
        <v>7</v>
      </c>
      <c r="I5783" s="1">
        <f>Sales[[#This Row],[Selling Price]]*H5783</f>
        <v>6968.6399999999994</v>
      </c>
      <c r="J5783" s="1">
        <f>VLOOKUP(Sales[[#This Row],[Product ID]],Products[],4,0)</f>
        <v>95.27</v>
      </c>
      <c r="K5783" s="1">
        <f>Sales[[#This Row],[Total Sales]]-Sales[[#This Row],[Cost price]]</f>
        <v>6873.369999999999</v>
      </c>
      <c r="L5783" s="1" t="str">
        <f>TEXT(Sales[[#This Row],[Date and Time]],"dddd")</f>
        <v>Thursday</v>
      </c>
      <c r="M5783" s="1" t="str">
        <f>TEXT(Sales[[#This Row],[Date and Time]],"mm")</f>
        <v>09</v>
      </c>
      <c r="N5783" s="10" t="str">
        <f>TEXT(Sales[[#This Row],[Date and Time]],"mmmm")</f>
        <v>September</v>
      </c>
    </row>
    <row r="5784" spans="1:14" x14ac:dyDescent="0.3">
      <c r="A5784" s="1" t="s">
        <v>9252</v>
      </c>
      <c r="B5784" s="2">
        <v>45425.014965277776</v>
      </c>
      <c r="C5784" s="1" t="s">
        <v>3356</v>
      </c>
      <c r="D5784" s="1" t="s">
        <v>2089</v>
      </c>
      <c r="E5784" s="1" t="s">
        <v>3479</v>
      </c>
      <c r="F5784" s="1" t="s">
        <v>3476</v>
      </c>
      <c r="G5784" s="1">
        <v>482.43</v>
      </c>
      <c r="H5784" s="1">
        <v>7</v>
      </c>
      <c r="I5784" s="1">
        <f>Sales[[#This Row],[Selling Price]]*H5784</f>
        <v>3377.01</v>
      </c>
      <c r="J5784" s="1">
        <f>VLOOKUP(Sales[[#This Row],[Product ID]],Products[],4,0)</f>
        <v>310.20999999999998</v>
      </c>
      <c r="K5784" s="1">
        <f>Sales[[#This Row],[Total Sales]]-Sales[[#This Row],[Cost price]]</f>
        <v>3066.8</v>
      </c>
      <c r="L5784" s="1" t="str">
        <f>TEXT(Sales[[#This Row],[Date and Time]],"dddd")</f>
        <v>Monday</v>
      </c>
      <c r="M5784" s="1" t="str">
        <f>TEXT(Sales[[#This Row],[Date and Time]],"mm")</f>
        <v>05</v>
      </c>
      <c r="N5784" s="10" t="str">
        <f>TEXT(Sales[[#This Row],[Date and Time]],"mmmm")</f>
        <v>May</v>
      </c>
    </row>
    <row r="5785" spans="1:14" x14ac:dyDescent="0.3">
      <c r="A5785" s="1" t="s">
        <v>9253</v>
      </c>
      <c r="B5785" s="2">
        <v>45354.700312499997</v>
      </c>
      <c r="C5785" s="1" t="s">
        <v>3360</v>
      </c>
      <c r="D5785" s="1" t="s">
        <v>2656</v>
      </c>
      <c r="E5785" s="1" t="s">
        <v>3479</v>
      </c>
      <c r="F5785" s="1" t="s">
        <v>3462</v>
      </c>
      <c r="G5785" s="1">
        <v>1652.51</v>
      </c>
      <c r="H5785" s="1">
        <v>2</v>
      </c>
      <c r="I5785" s="1">
        <f>Sales[[#This Row],[Selling Price]]*H5785</f>
        <v>3305.02</v>
      </c>
      <c r="J5785" s="1">
        <f>VLOOKUP(Sales[[#This Row],[Product ID]],Products[],4,0)</f>
        <v>434.88</v>
      </c>
      <c r="K5785" s="1">
        <f>Sales[[#This Row],[Total Sales]]-Sales[[#This Row],[Cost price]]</f>
        <v>2870.14</v>
      </c>
      <c r="L5785" s="1" t="str">
        <f>TEXT(Sales[[#This Row],[Date and Time]],"dddd")</f>
        <v>Sunday</v>
      </c>
      <c r="M5785" s="1" t="str">
        <f>TEXT(Sales[[#This Row],[Date and Time]],"mm")</f>
        <v>03</v>
      </c>
      <c r="N5785" s="10" t="str">
        <f>TEXT(Sales[[#This Row],[Date and Time]],"mmmm")</f>
        <v>March</v>
      </c>
    </row>
    <row r="5786" spans="1:14" x14ac:dyDescent="0.3">
      <c r="A5786" s="1" t="s">
        <v>9254</v>
      </c>
      <c r="B5786" s="2">
        <v>45465.655173611114</v>
      </c>
      <c r="C5786" s="1" t="s">
        <v>3332</v>
      </c>
      <c r="D5786" s="1" t="s">
        <v>3017</v>
      </c>
      <c r="E5786" s="1" t="s">
        <v>3479</v>
      </c>
      <c r="F5786" s="1" t="s">
        <v>3476</v>
      </c>
      <c r="G5786" s="1">
        <v>752.21</v>
      </c>
      <c r="H5786" s="1">
        <v>10</v>
      </c>
      <c r="I5786" s="1">
        <f>Sales[[#This Row],[Selling Price]]*H5786</f>
        <v>7522.1</v>
      </c>
      <c r="J5786" s="1">
        <f>VLOOKUP(Sales[[#This Row],[Product ID]],Products[],4,0)</f>
        <v>348.54</v>
      </c>
      <c r="K5786" s="1">
        <f>Sales[[#This Row],[Total Sales]]-Sales[[#This Row],[Cost price]]</f>
        <v>7173.56</v>
      </c>
      <c r="L5786" s="1" t="str">
        <f>TEXT(Sales[[#This Row],[Date and Time]],"dddd")</f>
        <v>Saturday</v>
      </c>
      <c r="M5786" s="1" t="str">
        <f>TEXT(Sales[[#This Row],[Date and Time]],"mm")</f>
        <v>06</v>
      </c>
      <c r="N5786" s="10" t="str">
        <f>TEXT(Sales[[#This Row],[Date and Time]],"mmmm")</f>
        <v>June</v>
      </c>
    </row>
    <row r="5787" spans="1:14" x14ac:dyDescent="0.3">
      <c r="A5787" s="1" t="s">
        <v>9255</v>
      </c>
      <c r="B5787" s="2">
        <v>45539.223726851851</v>
      </c>
      <c r="C5787" s="1" t="s">
        <v>3397</v>
      </c>
      <c r="D5787" s="1" t="s">
        <v>1376</v>
      </c>
      <c r="E5787" s="1" t="s">
        <v>3479</v>
      </c>
      <c r="F5787" s="1" t="s">
        <v>3476</v>
      </c>
      <c r="G5787" s="1">
        <v>1846.42</v>
      </c>
      <c r="H5787" s="1">
        <v>3</v>
      </c>
      <c r="I5787" s="1">
        <f>Sales[[#This Row],[Selling Price]]*H5787</f>
        <v>5539.26</v>
      </c>
      <c r="J5787" s="1">
        <f>VLOOKUP(Sales[[#This Row],[Product ID]],Products[],4,0)</f>
        <v>369.73</v>
      </c>
      <c r="K5787" s="1">
        <f>Sales[[#This Row],[Total Sales]]-Sales[[#This Row],[Cost price]]</f>
        <v>5169.5300000000007</v>
      </c>
      <c r="L5787" s="1" t="str">
        <f>TEXT(Sales[[#This Row],[Date and Time]],"dddd")</f>
        <v>Wednesday</v>
      </c>
      <c r="M5787" s="1" t="str">
        <f>TEXT(Sales[[#This Row],[Date and Time]],"mm")</f>
        <v>09</v>
      </c>
      <c r="N5787" s="10" t="str">
        <f>TEXT(Sales[[#This Row],[Date and Time]],"mmmm")</f>
        <v>September</v>
      </c>
    </row>
    <row r="5788" spans="1:14" x14ac:dyDescent="0.3">
      <c r="A5788" s="1" t="s">
        <v>9256</v>
      </c>
      <c r="B5788" s="2">
        <v>45359.551620370374</v>
      </c>
      <c r="C5788" s="1" t="s">
        <v>3298</v>
      </c>
      <c r="D5788" s="1" t="s">
        <v>980</v>
      </c>
      <c r="E5788" s="1" t="s">
        <v>3466</v>
      </c>
      <c r="F5788" s="1" t="s">
        <v>3472</v>
      </c>
      <c r="G5788" s="1">
        <v>1526.57</v>
      </c>
      <c r="H5788" s="1">
        <v>6</v>
      </c>
      <c r="I5788" s="1">
        <f>Sales[[#This Row],[Selling Price]]*H5788</f>
        <v>9159.42</v>
      </c>
      <c r="J5788" s="1">
        <f>VLOOKUP(Sales[[#This Row],[Product ID]],Products[],4,0)</f>
        <v>965.14</v>
      </c>
      <c r="K5788" s="1">
        <f>Sales[[#This Row],[Total Sales]]-Sales[[#This Row],[Cost price]]</f>
        <v>8194.2800000000007</v>
      </c>
      <c r="L5788" s="1" t="str">
        <f>TEXT(Sales[[#This Row],[Date and Time]],"dddd")</f>
        <v>Friday</v>
      </c>
      <c r="M5788" s="1" t="str">
        <f>TEXT(Sales[[#This Row],[Date and Time]],"mm")</f>
        <v>03</v>
      </c>
      <c r="N5788" s="10" t="str">
        <f>TEXT(Sales[[#This Row],[Date and Time]],"mmmm")</f>
        <v>March</v>
      </c>
    </row>
    <row r="5789" spans="1:14" x14ac:dyDescent="0.3">
      <c r="A5789" s="1" t="s">
        <v>9257</v>
      </c>
      <c r="B5789" s="2">
        <v>45421.793842592589</v>
      </c>
      <c r="C5789" s="1" t="s">
        <v>3257</v>
      </c>
      <c r="D5789" s="1" t="s">
        <v>1660</v>
      </c>
      <c r="E5789" s="1" t="s">
        <v>3464</v>
      </c>
      <c r="F5789" s="1" t="s">
        <v>3462</v>
      </c>
      <c r="G5789" s="1">
        <v>271.33999999999997</v>
      </c>
      <c r="H5789" s="1">
        <v>5</v>
      </c>
      <c r="I5789" s="1">
        <f>Sales[[#This Row],[Selling Price]]*H5789</f>
        <v>1356.6999999999998</v>
      </c>
      <c r="J5789" s="1">
        <f>VLOOKUP(Sales[[#This Row],[Product ID]],Products[],4,0)</f>
        <v>288.51</v>
      </c>
      <c r="K5789" s="1">
        <f>Sales[[#This Row],[Total Sales]]-Sales[[#This Row],[Cost price]]</f>
        <v>1068.1899999999998</v>
      </c>
      <c r="L5789" s="1" t="str">
        <f>TEXT(Sales[[#This Row],[Date and Time]],"dddd")</f>
        <v>Thursday</v>
      </c>
      <c r="M5789" s="1" t="str">
        <f>TEXT(Sales[[#This Row],[Date and Time]],"mm")</f>
        <v>05</v>
      </c>
      <c r="N5789" s="10" t="str">
        <f>TEXT(Sales[[#This Row],[Date and Time]],"mmmm")</f>
        <v>May</v>
      </c>
    </row>
    <row r="5790" spans="1:14" x14ac:dyDescent="0.3">
      <c r="A5790" s="1" t="s">
        <v>9258</v>
      </c>
      <c r="B5790" s="2">
        <v>45304.923159722224</v>
      </c>
      <c r="C5790" s="1" t="s">
        <v>3296</v>
      </c>
      <c r="D5790" s="1" t="s">
        <v>950</v>
      </c>
      <c r="E5790" s="1" t="s">
        <v>3461</v>
      </c>
      <c r="F5790" s="1" t="s">
        <v>3462</v>
      </c>
      <c r="G5790" s="1">
        <v>510.5</v>
      </c>
      <c r="H5790" s="1">
        <v>6</v>
      </c>
      <c r="I5790" s="1">
        <f>Sales[[#This Row],[Selling Price]]*H5790</f>
        <v>3063</v>
      </c>
      <c r="J5790" s="1">
        <f>VLOOKUP(Sales[[#This Row],[Product ID]],Products[],4,0)</f>
        <v>587.24</v>
      </c>
      <c r="K5790" s="1">
        <f>Sales[[#This Row],[Total Sales]]-Sales[[#This Row],[Cost price]]</f>
        <v>2475.7600000000002</v>
      </c>
      <c r="L5790" s="1" t="str">
        <f>TEXT(Sales[[#This Row],[Date and Time]],"dddd")</f>
        <v>Saturday</v>
      </c>
      <c r="M5790" s="1" t="str">
        <f>TEXT(Sales[[#This Row],[Date and Time]],"mm")</f>
        <v>01</v>
      </c>
      <c r="N5790" s="10" t="str">
        <f>TEXT(Sales[[#This Row],[Date and Time]],"mmmm")</f>
        <v>January</v>
      </c>
    </row>
    <row r="5791" spans="1:14" x14ac:dyDescent="0.3">
      <c r="A5791" s="1" t="s">
        <v>9259</v>
      </c>
      <c r="B5791" s="2">
        <v>45591.318252314813</v>
      </c>
      <c r="C5791" s="1" t="s">
        <v>3291</v>
      </c>
      <c r="D5791" s="1" t="s">
        <v>1859</v>
      </c>
      <c r="E5791" s="1" t="s">
        <v>3461</v>
      </c>
      <c r="F5791" s="1" t="s">
        <v>3462</v>
      </c>
      <c r="G5791" s="1">
        <v>114.38</v>
      </c>
      <c r="H5791" s="1">
        <v>5</v>
      </c>
      <c r="I5791" s="1">
        <f>Sales[[#This Row],[Selling Price]]*H5791</f>
        <v>571.9</v>
      </c>
      <c r="J5791" s="1">
        <f>VLOOKUP(Sales[[#This Row],[Product ID]],Products[],4,0)</f>
        <v>352.83</v>
      </c>
      <c r="K5791" s="1">
        <f>Sales[[#This Row],[Total Sales]]-Sales[[#This Row],[Cost price]]</f>
        <v>219.07</v>
      </c>
      <c r="L5791" s="1" t="str">
        <f>TEXT(Sales[[#This Row],[Date and Time]],"dddd")</f>
        <v>Saturday</v>
      </c>
      <c r="M5791" s="1" t="str">
        <f>TEXT(Sales[[#This Row],[Date and Time]],"mm")</f>
        <v>10</v>
      </c>
      <c r="N5791" s="10" t="str">
        <f>TEXT(Sales[[#This Row],[Date and Time]],"mmmm")</f>
        <v>October</v>
      </c>
    </row>
    <row r="5792" spans="1:14" x14ac:dyDescent="0.3">
      <c r="A5792" s="1" t="s">
        <v>9260</v>
      </c>
      <c r="B5792" s="2">
        <v>45479.532569444447</v>
      </c>
      <c r="C5792" s="1" t="s">
        <v>3274</v>
      </c>
      <c r="D5792" s="1" t="s">
        <v>3100</v>
      </c>
      <c r="E5792" s="1" t="s">
        <v>3466</v>
      </c>
      <c r="F5792" s="1" t="s">
        <v>3472</v>
      </c>
      <c r="G5792" s="1">
        <v>1421.49</v>
      </c>
      <c r="H5792" s="1">
        <v>3</v>
      </c>
      <c r="I5792" s="1">
        <f>Sales[[#This Row],[Selling Price]]*H5792</f>
        <v>4264.47</v>
      </c>
      <c r="J5792" s="1">
        <f>VLOOKUP(Sales[[#This Row],[Product ID]],Products[],4,0)</f>
        <v>951.64</v>
      </c>
      <c r="K5792" s="1">
        <f>Sales[[#This Row],[Total Sales]]-Sales[[#This Row],[Cost price]]</f>
        <v>3312.8300000000004</v>
      </c>
      <c r="L5792" s="1" t="str">
        <f>TEXT(Sales[[#This Row],[Date and Time]],"dddd")</f>
        <v>Saturday</v>
      </c>
      <c r="M5792" s="1" t="str">
        <f>TEXT(Sales[[#This Row],[Date and Time]],"mm")</f>
        <v>07</v>
      </c>
      <c r="N5792" s="10" t="str">
        <f>TEXT(Sales[[#This Row],[Date and Time]],"mmmm")</f>
        <v>July</v>
      </c>
    </row>
    <row r="5793" spans="1:14" x14ac:dyDescent="0.3">
      <c r="A5793" s="1" t="s">
        <v>9261</v>
      </c>
      <c r="B5793" s="2">
        <v>45560.433587962965</v>
      </c>
      <c r="C5793" s="1" t="s">
        <v>3313</v>
      </c>
      <c r="D5793" s="1" t="s">
        <v>2529</v>
      </c>
      <c r="E5793" s="1" t="s">
        <v>3466</v>
      </c>
      <c r="F5793" s="1" t="s">
        <v>3472</v>
      </c>
      <c r="G5793" s="1">
        <v>1014.88</v>
      </c>
      <c r="H5793" s="1">
        <v>5</v>
      </c>
      <c r="I5793" s="1">
        <f>Sales[[#This Row],[Selling Price]]*H5793</f>
        <v>5074.3999999999996</v>
      </c>
      <c r="J5793" s="1">
        <f>VLOOKUP(Sales[[#This Row],[Product ID]],Products[],4,0)</f>
        <v>778.48</v>
      </c>
      <c r="K5793" s="1">
        <f>Sales[[#This Row],[Total Sales]]-Sales[[#This Row],[Cost price]]</f>
        <v>4295.92</v>
      </c>
      <c r="L5793" s="1" t="str">
        <f>TEXT(Sales[[#This Row],[Date and Time]],"dddd")</f>
        <v>Wednesday</v>
      </c>
      <c r="M5793" s="1" t="str">
        <f>TEXT(Sales[[#This Row],[Date and Time]],"mm")</f>
        <v>09</v>
      </c>
      <c r="N5793" s="10" t="str">
        <f>TEXT(Sales[[#This Row],[Date and Time]],"mmmm")</f>
        <v>September</v>
      </c>
    </row>
    <row r="5794" spans="1:14" x14ac:dyDescent="0.3">
      <c r="A5794" s="1" t="s">
        <v>9262</v>
      </c>
      <c r="B5794" s="2">
        <v>45326.951192129629</v>
      </c>
      <c r="C5794" s="1" t="s">
        <v>3407</v>
      </c>
      <c r="D5794" s="1" t="s">
        <v>1978</v>
      </c>
      <c r="E5794" s="1" t="s">
        <v>3471</v>
      </c>
      <c r="F5794" s="1" t="s">
        <v>3467</v>
      </c>
      <c r="G5794" s="1">
        <v>860.52</v>
      </c>
      <c r="H5794" s="1">
        <v>9</v>
      </c>
      <c r="I5794" s="1">
        <f>Sales[[#This Row],[Selling Price]]*H5794</f>
        <v>7744.68</v>
      </c>
      <c r="J5794" s="1">
        <f>VLOOKUP(Sales[[#This Row],[Product ID]],Products[],4,0)</f>
        <v>37.53</v>
      </c>
      <c r="K5794" s="1">
        <f>Sales[[#This Row],[Total Sales]]-Sales[[#This Row],[Cost price]]</f>
        <v>7707.1500000000005</v>
      </c>
      <c r="L5794" s="1" t="str">
        <f>TEXT(Sales[[#This Row],[Date and Time]],"dddd")</f>
        <v>Sunday</v>
      </c>
      <c r="M5794" s="1" t="str">
        <f>TEXT(Sales[[#This Row],[Date and Time]],"mm")</f>
        <v>02</v>
      </c>
      <c r="N5794" s="10" t="str">
        <f>TEXT(Sales[[#This Row],[Date and Time]],"mmmm")</f>
        <v>February</v>
      </c>
    </row>
    <row r="5795" spans="1:14" x14ac:dyDescent="0.3">
      <c r="A5795" s="1" t="s">
        <v>9263</v>
      </c>
      <c r="B5795" s="2">
        <v>45411.620520833334</v>
      </c>
      <c r="C5795" s="1" t="s">
        <v>3333</v>
      </c>
      <c r="D5795" s="1" t="s">
        <v>1113</v>
      </c>
      <c r="E5795" s="1" t="s">
        <v>3461</v>
      </c>
      <c r="F5795" s="1" t="s">
        <v>3476</v>
      </c>
      <c r="G5795" s="1">
        <v>321.86</v>
      </c>
      <c r="H5795" s="1">
        <v>9</v>
      </c>
      <c r="I5795" s="1">
        <f>Sales[[#This Row],[Selling Price]]*H5795</f>
        <v>2896.7400000000002</v>
      </c>
      <c r="J5795" s="1">
        <f>VLOOKUP(Sales[[#This Row],[Product ID]],Products[],4,0)</f>
        <v>783.02</v>
      </c>
      <c r="K5795" s="1">
        <f>Sales[[#This Row],[Total Sales]]-Sales[[#This Row],[Cost price]]</f>
        <v>2113.7200000000003</v>
      </c>
      <c r="L5795" s="1" t="str">
        <f>TEXT(Sales[[#This Row],[Date and Time]],"dddd")</f>
        <v>Monday</v>
      </c>
      <c r="M5795" s="1" t="str">
        <f>TEXT(Sales[[#This Row],[Date and Time]],"mm")</f>
        <v>04</v>
      </c>
      <c r="N5795" s="10" t="str">
        <f>TEXT(Sales[[#This Row],[Date and Time]],"mmmm")</f>
        <v>April</v>
      </c>
    </row>
    <row r="5796" spans="1:14" x14ac:dyDescent="0.3">
      <c r="A5796" s="1" t="s">
        <v>9264</v>
      </c>
      <c r="B5796" s="2">
        <v>45570.60292824074</v>
      </c>
      <c r="C5796" s="1" t="s">
        <v>3446</v>
      </c>
      <c r="D5796" s="1" t="s">
        <v>1927</v>
      </c>
      <c r="E5796" s="1" t="s">
        <v>3464</v>
      </c>
      <c r="F5796" s="1" t="s">
        <v>3472</v>
      </c>
      <c r="G5796" s="1">
        <v>1636.14</v>
      </c>
      <c r="H5796" s="1">
        <v>3</v>
      </c>
      <c r="I5796" s="1">
        <f>Sales[[#This Row],[Selling Price]]*H5796</f>
        <v>4908.42</v>
      </c>
      <c r="J5796" s="1">
        <f>VLOOKUP(Sales[[#This Row],[Product ID]],Products[],4,0)</f>
        <v>809.98</v>
      </c>
      <c r="K5796" s="1">
        <f>Sales[[#This Row],[Total Sales]]-Sales[[#This Row],[Cost price]]</f>
        <v>4098.4400000000005</v>
      </c>
      <c r="L5796" s="1" t="str">
        <f>TEXT(Sales[[#This Row],[Date and Time]],"dddd")</f>
        <v>Saturday</v>
      </c>
      <c r="M5796" s="1" t="str">
        <f>TEXT(Sales[[#This Row],[Date and Time]],"mm")</f>
        <v>10</v>
      </c>
      <c r="N5796" s="10" t="str">
        <f>TEXT(Sales[[#This Row],[Date and Time]],"mmmm")</f>
        <v>October</v>
      </c>
    </row>
    <row r="5797" spans="1:14" x14ac:dyDescent="0.3">
      <c r="A5797" s="1" t="s">
        <v>9265</v>
      </c>
      <c r="B5797" s="2">
        <v>45568.655868055554</v>
      </c>
      <c r="C5797" s="1" t="s">
        <v>3341</v>
      </c>
      <c r="D5797" s="1" t="s">
        <v>2598</v>
      </c>
      <c r="E5797" s="1" t="s">
        <v>3464</v>
      </c>
      <c r="F5797" s="1" t="s">
        <v>3462</v>
      </c>
      <c r="G5797" s="1">
        <v>1845.46</v>
      </c>
      <c r="H5797" s="1">
        <v>9</v>
      </c>
      <c r="I5797" s="1">
        <f>Sales[[#This Row],[Selling Price]]*H5797</f>
        <v>16609.14</v>
      </c>
      <c r="J5797" s="1">
        <f>VLOOKUP(Sales[[#This Row],[Product ID]],Products[],4,0)</f>
        <v>77.61</v>
      </c>
      <c r="K5797" s="1">
        <f>Sales[[#This Row],[Total Sales]]-Sales[[#This Row],[Cost price]]</f>
        <v>16531.53</v>
      </c>
      <c r="L5797" s="1" t="str">
        <f>TEXT(Sales[[#This Row],[Date and Time]],"dddd")</f>
        <v>Thursday</v>
      </c>
      <c r="M5797" s="1" t="str">
        <f>TEXT(Sales[[#This Row],[Date and Time]],"mm")</f>
        <v>10</v>
      </c>
      <c r="N5797" s="10" t="str">
        <f>TEXT(Sales[[#This Row],[Date and Time]],"mmmm")</f>
        <v>October</v>
      </c>
    </row>
    <row r="5798" spans="1:14" x14ac:dyDescent="0.3">
      <c r="A5798" s="1" t="s">
        <v>9266</v>
      </c>
      <c r="B5798" s="2">
        <v>45475.286111111112</v>
      </c>
      <c r="C5798" s="1" t="s">
        <v>3386</v>
      </c>
      <c r="D5798" s="1" t="s">
        <v>37</v>
      </c>
      <c r="E5798" s="1" t="s">
        <v>3466</v>
      </c>
      <c r="F5798" s="1" t="s">
        <v>3467</v>
      </c>
      <c r="G5798" s="1">
        <v>453.05</v>
      </c>
      <c r="H5798" s="1">
        <v>5</v>
      </c>
      <c r="I5798" s="1">
        <f>Sales[[#This Row],[Selling Price]]*H5798</f>
        <v>2265.25</v>
      </c>
      <c r="J5798" s="1">
        <f>VLOOKUP(Sales[[#This Row],[Product ID]],Products[],4,0)</f>
        <v>751.27</v>
      </c>
      <c r="K5798" s="1">
        <f>Sales[[#This Row],[Total Sales]]-Sales[[#This Row],[Cost price]]</f>
        <v>1513.98</v>
      </c>
      <c r="L5798" s="1" t="str">
        <f>TEXT(Sales[[#This Row],[Date and Time]],"dddd")</f>
        <v>Tuesday</v>
      </c>
      <c r="M5798" s="1" t="str">
        <f>TEXT(Sales[[#This Row],[Date and Time]],"mm")</f>
        <v>07</v>
      </c>
      <c r="N5798" s="10" t="str">
        <f>TEXT(Sales[[#This Row],[Date and Time]],"mmmm")</f>
        <v>July</v>
      </c>
    </row>
    <row r="5799" spans="1:14" x14ac:dyDescent="0.3">
      <c r="A5799" s="1" t="s">
        <v>9267</v>
      </c>
      <c r="B5799" s="2">
        <v>45415.134189814817</v>
      </c>
      <c r="C5799" s="1" t="s">
        <v>3403</v>
      </c>
      <c r="D5799" s="1" t="s">
        <v>2747</v>
      </c>
      <c r="E5799" s="1" t="s">
        <v>3471</v>
      </c>
      <c r="F5799" s="1" t="s">
        <v>3472</v>
      </c>
      <c r="G5799" s="1">
        <v>334.47</v>
      </c>
      <c r="H5799" s="1">
        <v>1</v>
      </c>
      <c r="I5799" s="1">
        <f>Sales[[#This Row],[Selling Price]]*H5799</f>
        <v>334.47</v>
      </c>
      <c r="J5799" s="1">
        <f>VLOOKUP(Sales[[#This Row],[Product ID]],Products[],4,0)</f>
        <v>904.67</v>
      </c>
      <c r="K5799" s="1">
        <f>Sales[[#This Row],[Total Sales]]-Sales[[#This Row],[Cost price]]</f>
        <v>-570.19999999999993</v>
      </c>
      <c r="L5799" s="1" t="str">
        <f>TEXT(Sales[[#This Row],[Date and Time]],"dddd")</f>
        <v>Friday</v>
      </c>
      <c r="M5799" s="1" t="str">
        <f>TEXT(Sales[[#This Row],[Date and Time]],"mm")</f>
        <v>05</v>
      </c>
      <c r="N5799" s="10" t="str">
        <f>TEXT(Sales[[#This Row],[Date and Time]],"mmmm")</f>
        <v>May</v>
      </c>
    </row>
    <row r="5800" spans="1:14" x14ac:dyDescent="0.3">
      <c r="A5800" s="1" t="s">
        <v>9268</v>
      </c>
      <c r="B5800" s="2">
        <v>45304.888865740744</v>
      </c>
      <c r="C5800" s="1" t="s">
        <v>3350</v>
      </c>
      <c r="D5800" s="1" t="s">
        <v>2167</v>
      </c>
      <c r="E5800" s="1" t="s">
        <v>3461</v>
      </c>
      <c r="F5800" s="1" t="s">
        <v>3469</v>
      </c>
      <c r="G5800" s="1">
        <v>286.99</v>
      </c>
      <c r="H5800" s="1">
        <v>10</v>
      </c>
      <c r="I5800" s="1">
        <f>Sales[[#This Row],[Selling Price]]*H5800</f>
        <v>2869.9</v>
      </c>
      <c r="J5800" s="1">
        <f>VLOOKUP(Sales[[#This Row],[Product ID]],Products[],4,0)</f>
        <v>943.24</v>
      </c>
      <c r="K5800" s="1">
        <f>Sales[[#This Row],[Total Sales]]-Sales[[#This Row],[Cost price]]</f>
        <v>1926.66</v>
      </c>
      <c r="L5800" s="1" t="str">
        <f>TEXT(Sales[[#This Row],[Date and Time]],"dddd")</f>
        <v>Saturday</v>
      </c>
      <c r="M5800" s="1" t="str">
        <f>TEXT(Sales[[#This Row],[Date and Time]],"mm")</f>
        <v>01</v>
      </c>
      <c r="N5800" s="10" t="str">
        <f>TEXT(Sales[[#This Row],[Date and Time]],"mmmm")</f>
        <v>January</v>
      </c>
    </row>
    <row r="5801" spans="1:14" x14ac:dyDescent="0.3">
      <c r="A5801" s="1" t="s">
        <v>9269</v>
      </c>
      <c r="B5801" s="2">
        <v>45501.041585648149</v>
      </c>
      <c r="C5801" s="1" t="s">
        <v>3387</v>
      </c>
      <c r="D5801" s="1" t="s">
        <v>1877</v>
      </c>
      <c r="E5801" s="1" t="s">
        <v>3466</v>
      </c>
      <c r="F5801" s="1" t="s">
        <v>3472</v>
      </c>
      <c r="G5801" s="1">
        <v>565.42999999999995</v>
      </c>
      <c r="H5801" s="1">
        <v>2</v>
      </c>
      <c r="I5801" s="1">
        <f>Sales[[#This Row],[Selling Price]]*H5801</f>
        <v>1130.8599999999999</v>
      </c>
      <c r="J5801" s="1">
        <f>VLOOKUP(Sales[[#This Row],[Product ID]],Products[],4,0)</f>
        <v>162.74</v>
      </c>
      <c r="K5801" s="1">
        <f>Sales[[#This Row],[Total Sales]]-Sales[[#This Row],[Cost price]]</f>
        <v>968.11999999999989</v>
      </c>
      <c r="L5801" s="1" t="str">
        <f>TEXT(Sales[[#This Row],[Date and Time]],"dddd")</f>
        <v>Sunday</v>
      </c>
      <c r="M5801" s="1" t="str">
        <f>TEXT(Sales[[#This Row],[Date and Time]],"mm")</f>
        <v>07</v>
      </c>
      <c r="N5801" s="10" t="str">
        <f>TEXT(Sales[[#This Row],[Date and Time]],"mmmm")</f>
        <v>July</v>
      </c>
    </row>
    <row r="5802" spans="1:14" x14ac:dyDescent="0.3">
      <c r="A5802" s="1" t="s">
        <v>9270</v>
      </c>
      <c r="B5802" s="2">
        <v>45464.43041666667</v>
      </c>
      <c r="C5802" s="1" t="s">
        <v>3308</v>
      </c>
      <c r="D5802" s="1" t="s">
        <v>1054</v>
      </c>
      <c r="E5802" s="1" t="s">
        <v>3464</v>
      </c>
      <c r="F5802" s="1" t="s">
        <v>3476</v>
      </c>
      <c r="G5802" s="1">
        <v>1463.33</v>
      </c>
      <c r="H5802" s="1">
        <v>8</v>
      </c>
      <c r="I5802" s="1">
        <f>Sales[[#This Row],[Selling Price]]*H5802</f>
        <v>11706.64</v>
      </c>
      <c r="J5802" s="1">
        <f>VLOOKUP(Sales[[#This Row],[Product ID]],Products[],4,0)</f>
        <v>998.57</v>
      </c>
      <c r="K5802" s="1">
        <f>Sales[[#This Row],[Total Sales]]-Sales[[#This Row],[Cost price]]</f>
        <v>10708.07</v>
      </c>
      <c r="L5802" s="1" t="str">
        <f>TEXT(Sales[[#This Row],[Date and Time]],"dddd")</f>
        <v>Friday</v>
      </c>
      <c r="M5802" s="1" t="str">
        <f>TEXT(Sales[[#This Row],[Date and Time]],"mm")</f>
        <v>06</v>
      </c>
      <c r="N5802" s="10" t="str">
        <f>TEXT(Sales[[#This Row],[Date and Time]],"mmmm")</f>
        <v>June</v>
      </c>
    </row>
    <row r="5803" spans="1:14" x14ac:dyDescent="0.3">
      <c r="A5803" s="1" t="s">
        <v>9271</v>
      </c>
      <c r="B5803" s="2">
        <v>45404.042500000003</v>
      </c>
      <c r="C5803" s="1" t="s">
        <v>3357</v>
      </c>
      <c r="D5803" s="1" t="s">
        <v>1550</v>
      </c>
      <c r="E5803" s="1" t="s">
        <v>3461</v>
      </c>
      <c r="F5803" s="1" t="s">
        <v>3472</v>
      </c>
      <c r="G5803" s="1">
        <v>995.6</v>
      </c>
      <c r="H5803" s="1">
        <v>5</v>
      </c>
      <c r="I5803" s="1">
        <f>Sales[[#This Row],[Selling Price]]*H5803</f>
        <v>4978</v>
      </c>
      <c r="J5803" s="1">
        <f>VLOOKUP(Sales[[#This Row],[Product ID]],Products[],4,0)</f>
        <v>305.49</v>
      </c>
      <c r="K5803" s="1">
        <f>Sales[[#This Row],[Total Sales]]-Sales[[#This Row],[Cost price]]</f>
        <v>4672.51</v>
      </c>
      <c r="L5803" s="1" t="str">
        <f>TEXT(Sales[[#This Row],[Date and Time]],"dddd")</f>
        <v>Monday</v>
      </c>
      <c r="M5803" s="1" t="str">
        <f>TEXT(Sales[[#This Row],[Date and Time]],"mm")</f>
        <v>04</v>
      </c>
      <c r="N5803" s="10" t="str">
        <f>TEXT(Sales[[#This Row],[Date and Time]],"mmmm")</f>
        <v>April</v>
      </c>
    </row>
    <row r="5804" spans="1:14" x14ac:dyDescent="0.3">
      <c r="A5804" s="1" t="s">
        <v>9272</v>
      </c>
      <c r="B5804" s="2">
        <v>45349.30878472222</v>
      </c>
      <c r="C5804" s="1" t="s">
        <v>3429</v>
      </c>
      <c r="D5804" s="1" t="s">
        <v>1826</v>
      </c>
      <c r="E5804" s="1" t="s">
        <v>3461</v>
      </c>
      <c r="F5804" s="1" t="s">
        <v>3467</v>
      </c>
      <c r="G5804" s="1">
        <v>1523.46</v>
      </c>
      <c r="H5804" s="1">
        <v>8</v>
      </c>
      <c r="I5804" s="1">
        <f>Sales[[#This Row],[Selling Price]]*H5804</f>
        <v>12187.68</v>
      </c>
      <c r="J5804" s="1">
        <f>VLOOKUP(Sales[[#This Row],[Product ID]],Products[],4,0)</f>
        <v>653.88</v>
      </c>
      <c r="K5804" s="1">
        <f>Sales[[#This Row],[Total Sales]]-Sales[[#This Row],[Cost price]]</f>
        <v>11533.800000000001</v>
      </c>
      <c r="L5804" s="1" t="str">
        <f>TEXT(Sales[[#This Row],[Date and Time]],"dddd")</f>
        <v>Tuesday</v>
      </c>
      <c r="M5804" s="1" t="str">
        <f>TEXT(Sales[[#This Row],[Date and Time]],"mm")</f>
        <v>02</v>
      </c>
      <c r="N5804" s="10" t="str">
        <f>TEXT(Sales[[#This Row],[Date and Time]],"mmmm")</f>
        <v>February</v>
      </c>
    </row>
    <row r="5805" spans="1:14" x14ac:dyDescent="0.3">
      <c r="A5805" s="1" t="s">
        <v>9273</v>
      </c>
      <c r="B5805" s="2">
        <v>45327.137175925927</v>
      </c>
      <c r="C5805" s="1" t="s">
        <v>3296</v>
      </c>
      <c r="D5805" s="1" t="s">
        <v>1534</v>
      </c>
      <c r="E5805" s="1" t="s">
        <v>3461</v>
      </c>
      <c r="F5805" s="1" t="s">
        <v>3472</v>
      </c>
      <c r="G5805" s="1">
        <v>1321.37</v>
      </c>
      <c r="H5805" s="1">
        <v>8</v>
      </c>
      <c r="I5805" s="1">
        <f>Sales[[#This Row],[Selling Price]]*H5805</f>
        <v>10570.96</v>
      </c>
      <c r="J5805" s="1">
        <f>VLOOKUP(Sales[[#This Row],[Product ID]],Products[],4,0)</f>
        <v>587.24</v>
      </c>
      <c r="K5805" s="1">
        <f>Sales[[#This Row],[Total Sales]]-Sales[[#This Row],[Cost price]]</f>
        <v>9983.7199999999993</v>
      </c>
      <c r="L5805" s="1" t="str">
        <f>TEXT(Sales[[#This Row],[Date and Time]],"dddd")</f>
        <v>Monday</v>
      </c>
      <c r="M5805" s="1" t="str">
        <f>TEXT(Sales[[#This Row],[Date and Time]],"mm")</f>
        <v>02</v>
      </c>
      <c r="N5805" s="10" t="str">
        <f>TEXT(Sales[[#This Row],[Date and Time]],"mmmm")</f>
        <v>February</v>
      </c>
    </row>
    <row r="5806" spans="1:14" x14ac:dyDescent="0.3">
      <c r="A5806" s="1" t="s">
        <v>9274</v>
      </c>
      <c r="B5806" s="2">
        <v>45604.362361111111</v>
      </c>
      <c r="C5806" s="1" t="s">
        <v>3315</v>
      </c>
      <c r="D5806" s="1" t="s">
        <v>634</v>
      </c>
      <c r="E5806" s="1" t="s">
        <v>3461</v>
      </c>
      <c r="F5806" s="1" t="s">
        <v>3467</v>
      </c>
      <c r="G5806" s="1">
        <v>551.32000000000005</v>
      </c>
      <c r="H5806" s="1">
        <v>2</v>
      </c>
      <c r="I5806" s="1">
        <f>Sales[[#This Row],[Selling Price]]*H5806</f>
        <v>1102.6400000000001</v>
      </c>
      <c r="J5806" s="1">
        <f>VLOOKUP(Sales[[#This Row],[Product ID]],Products[],4,0)</f>
        <v>90.98</v>
      </c>
      <c r="K5806" s="1">
        <f>Sales[[#This Row],[Total Sales]]-Sales[[#This Row],[Cost price]]</f>
        <v>1011.6600000000001</v>
      </c>
      <c r="L5806" s="1" t="str">
        <f>TEXT(Sales[[#This Row],[Date and Time]],"dddd")</f>
        <v>Friday</v>
      </c>
      <c r="M5806" s="1" t="str">
        <f>TEXT(Sales[[#This Row],[Date and Time]],"mm")</f>
        <v>11</v>
      </c>
      <c r="N5806" s="10" t="str">
        <f>TEXT(Sales[[#This Row],[Date and Time]],"mmmm")</f>
        <v>November</v>
      </c>
    </row>
    <row r="5807" spans="1:14" x14ac:dyDescent="0.3">
      <c r="A5807" s="1" t="s">
        <v>9275</v>
      </c>
      <c r="B5807" s="2">
        <v>45476.058888888889</v>
      </c>
      <c r="C5807" s="1" t="s">
        <v>3241</v>
      </c>
      <c r="D5807" s="1" t="s">
        <v>819</v>
      </c>
      <c r="E5807" s="1" t="s">
        <v>3464</v>
      </c>
      <c r="F5807" s="1" t="s">
        <v>3462</v>
      </c>
      <c r="G5807" s="1">
        <v>360.16</v>
      </c>
      <c r="H5807" s="1">
        <v>2</v>
      </c>
      <c r="I5807" s="1">
        <f>Sales[[#This Row],[Selling Price]]*H5807</f>
        <v>720.32</v>
      </c>
      <c r="J5807" s="1">
        <f>VLOOKUP(Sales[[#This Row],[Product ID]],Products[],4,0)</f>
        <v>595.51</v>
      </c>
      <c r="K5807" s="1">
        <f>Sales[[#This Row],[Total Sales]]-Sales[[#This Row],[Cost price]]</f>
        <v>124.81000000000006</v>
      </c>
      <c r="L5807" s="1" t="str">
        <f>TEXT(Sales[[#This Row],[Date and Time]],"dddd")</f>
        <v>Wednesday</v>
      </c>
      <c r="M5807" s="1" t="str">
        <f>TEXT(Sales[[#This Row],[Date and Time]],"mm")</f>
        <v>07</v>
      </c>
      <c r="N5807" s="10" t="str">
        <f>TEXT(Sales[[#This Row],[Date and Time]],"mmmm")</f>
        <v>July</v>
      </c>
    </row>
    <row r="5808" spans="1:14" x14ac:dyDescent="0.3">
      <c r="A5808" s="1" t="s">
        <v>9276</v>
      </c>
      <c r="B5808" s="2">
        <v>45311.236122685186</v>
      </c>
      <c r="C5808" s="1" t="s">
        <v>3371</v>
      </c>
      <c r="D5808" s="1" t="s">
        <v>2702</v>
      </c>
      <c r="E5808" s="1" t="s">
        <v>3471</v>
      </c>
      <c r="F5808" s="1" t="s">
        <v>3476</v>
      </c>
      <c r="G5808" s="1">
        <v>584.30999999999995</v>
      </c>
      <c r="H5808" s="1">
        <v>6</v>
      </c>
      <c r="I5808" s="1">
        <f>Sales[[#This Row],[Selling Price]]*H5808</f>
        <v>3505.8599999999997</v>
      </c>
      <c r="J5808" s="1">
        <f>VLOOKUP(Sales[[#This Row],[Product ID]],Products[],4,0)</f>
        <v>370.52</v>
      </c>
      <c r="K5808" s="1">
        <f>Sales[[#This Row],[Total Sales]]-Sales[[#This Row],[Cost price]]</f>
        <v>3135.3399999999997</v>
      </c>
      <c r="L5808" s="1" t="str">
        <f>TEXT(Sales[[#This Row],[Date and Time]],"dddd")</f>
        <v>Saturday</v>
      </c>
      <c r="M5808" s="1" t="str">
        <f>TEXT(Sales[[#This Row],[Date and Time]],"mm")</f>
        <v>01</v>
      </c>
      <c r="N5808" s="10" t="str">
        <f>TEXT(Sales[[#This Row],[Date and Time]],"mmmm")</f>
        <v>January</v>
      </c>
    </row>
    <row r="5809" spans="1:14" x14ac:dyDescent="0.3">
      <c r="A5809" s="1" t="s">
        <v>9277</v>
      </c>
      <c r="B5809" s="2">
        <v>45605.266504629632</v>
      </c>
      <c r="C5809" s="1" t="s">
        <v>3312</v>
      </c>
      <c r="D5809" s="1" t="s">
        <v>2403</v>
      </c>
      <c r="E5809" s="1" t="s">
        <v>3461</v>
      </c>
      <c r="F5809" s="1" t="s">
        <v>3469</v>
      </c>
      <c r="G5809" s="1">
        <v>268.17</v>
      </c>
      <c r="H5809" s="1">
        <v>1</v>
      </c>
      <c r="I5809" s="1">
        <f>Sales[[#This Row],[Selling Price]]*H5809</f>
        <v>268.17</v>
      </c>
      <c r="J5809" s="1">
        <f>VLOOKUP(Sales[[#This Row],[Product ID]],Products[],4,0)</f>
        <v>193.63</v>
      </c>
      <c r="K5809" s="1">
        <f>Sales[[#This Row],[Total Sales]]-Sales[[#This Row],[Cost price]]</f>
        <v>74.54000000000002</v>
      </c>
      <c r="L5809" s="1" t="str">
        <f>TEXT(Sales[[#This Row],[Date and Time]],"dddd")</f>
        <v>Saturday</v>
      </c>
      <c r="M5809" s="1" t="str">
        <f>TEXT(Sales[[#This Row],[Date and Time]],"mm")</f>
        <v>11</v>
      </c>
      <c r="N5809" s="10" t="str">
        <f>TEXT(Sales[[#This Row],[Date and Time]],"mmmm")</f>
        <v>November</v>
      </c>
    </row>
    <row r="5810" spans="1:14" x14ac:dyDescent="0.3">
      <c r="A5810" s="1" t="s">
        <v>9278</v>
      </c>
      <c r="B5810" s="2">
        <v>45487.166481481479</v>
      </c>
      <c r="C5810" s="1" t="s">
        <v>3298</v>
      </c>
      <c r="D5810" s="1" t="s">
        <v>2224</v>
      </c>
      <c r="E5810" s="1" t="s">
        <v>3466</v>
      </c>
      <c r="F5810" s="1" t="s">
        <v>3462</v>
      </c>
      <c r="G5810" s="1">
        <v>847.26</v>
      </c>
      <c r="H5810" s="1">
        <v>5</v>
      </c>
      <c r="I5810" s="1">
        <f>Sales[[#This Row],[Selling Price]]*H5810</f>
        <v>4236.3</v>
      </c>
      <c r="J5810" s="1">
        <f>VLOOKUP(Sales[[#This Row],[Product ID]],Products[],4,0)</f>
        <v>965.14</v>
      </c>
      <c r="K5810" s="1">
        <f>Sales[[#This Row],[Total Sales]]-Sales[[#This Row],[Cost price]]</f>
        <v>3271.1600000000003</v>
      </c>
      <c r="L5810" s="1" t="str">
        <f>TEXT(Sales[[#This Row],[Date and Time]],"dddd")</f>
        <v>Sunday</v>
      </c>
      <c r="M5810" s="1" t="str">
        <f>TEXT(Sales[[#This Row],[Date and Time]],"mm")</f>
        <v>07</v>
      </c>
      <c r="N5810" s="10" t="str">
        <f>TEXT(Sales[[#This Row],[Date and Time]],"mmmm")</f>
        <v>July</v>
      </c>
    </row>
    <row r="5811" spans="1:14" x14ac:dyDescent="0.3">
      <c r="A5811" s="1" t="s">
        <v>9279</v>
      </c>
      <c r="B5811" s="2">
        <v>45330.589583333334</v>
      </c>
      <c r="C5811" s="1" t="s">
        <v>3214</v>
      </c>
      <c r="D5811" s="1" t="s">
        <v>2089</v>
      </c>
      <c r="E5811" s="1" t="s">
        <v>3479</v>
      </c>
      <c r="F5811" s="1" t="s">
        <v>3476</v>
      </c>
      <c r="G5811" s="1">
        <v>635.65</v>
      </c>
      <c r="H5811" s="1">
        <v>2</v>
      </c>
      <c r="I5811" s="1">
        <f>Sales[[#This Row],[Selling Price]]*H5811</f>
        <v>1271.3</v>
      </c>
      <c r="J5811" s="1">
        <f>VLOOKUP(Sales[[#This Row],[Product ID]],Products[],4,0)</f>
        <v>435.29</v>
      </c>
      <c r="K5811" s="1">
        <f>Sales[[#This Row],[Total Sales]]-Sales[[#This Row],[Cost price]]</f>
        <v>836.01</v>
      </c>
      <c r="L5811" s="1" t="str">
        <f>TEXT(Sales[[#This Row],[Date and Time]],"dddd")</f>
        <v>Thursday</v>
      </c>
      <c r="M5811" s="1" t="str">
        <f>TEXT(Sales[[#This Row],[Date and Time]],"mm")</f>
        <v>02</v>
      </c>
      <c r="N5811" s="10" t="str">
        <f>TEXT(Sales[[#This Row],[Date and Time]],"mmmm")</f>
        <v>February</v>
      </c>
    </row>
    <row r="5812" spans="1:14" x14ac:dyDescent="0.3">
      <c r="A5812" s="1" t="s">
        <v>9280</v>
      </c>
      <c r="B5812" s="2">
        <v>45588.308923611112</v>
      </c>
      <c r="C5812" s="1" t="s">
        <v>3364</v>
      </c>
      <c r="D5812" s="1" t="s">
        <v>2049</v>
      </c>
      <c r="E5812" s="1" t="s">
        <v>3479</v>
      </c>
      <c r="F5812" s="1" t="s">
        <v>3472</v>
      </c>
      <c r="G5812" s="1">
        <v>957.5</v>
      </c>
      <c r="H5812" s="1">
        <v>8</v>
      </c>
      <c r="I5812" s="1">
        <f>Sales[[#This Row],[Selling Price]]*H5812</f>
        <v>7660</v>
      </c>
      <c r="J5812" s="1">
        <f>VLOOKUP(Sales[[#This Row],[Product ID]],Products[],4,0)</f>
        <v>771.88</v>
      </c>
      <c r="K5812" s="1">
        <f>Sales[[#This Row],[Total Sales]]-Sales[[#This Row],[Cost price]]</f>
        <v>6888.12</v>
      </c>
      <c r="L5812" s="1" t="str">
        <f>TEXT(Sales[[#This Row],[Date and Time]],"dddd")</f>
        <v>Wednesday</v>
      </c>
      <c r="M5812" s="1" t="str">
        <f>TEXT(Sales[[#This Row],[Date and Time]],"mm")</f>
        <v>10</v>
      </c>
      <c r="N5812" s="10" t="str">
        <f>TEXT(Sales[[#This Row],[Date and Time]],"mmmm")</f>
        <v>October</v>
      </c>
    </row>
    <row r="5813" spans="1:14" x14ac:dyDescent="0.3">
      <c r="A5813" s="1" t="s">
        <v>9281</v>
      </c>
      <c r="B5813" s="2">
        <v>45552.785428240742</v>
      </c>
      <c r="C5813" s="1" t="s">
        <v>3274</v>
      </c>
      <c r="D5813" s="1" t="s">
        <v>2445</v>
      </c>
      <c r="E5813" s="1" t="s">
        <v>3471</v>
      </c>
      <c r="F5813" s="1" t="s">
        <v>3476</v>
      </c>
      <c r="G5813" s="1">
        <v>434.37</v>
      </c>
      <c r="H5813" s="1">
        <v>10</v>
      </c>
      <c r="I5813" s="1">
        <f>Sales[[#This Row],[Selling Price]]*H5813</f>
        <v>4343.7</v>
      </c>
      <c r="J5813" s="1">
        <f>VLOOKUP(Sales[[#This Row],[Product ID]],Products[],4,0)</f>
        <v>951.64</v>
      </c>
      <c r="K5813" s="1">
        <f>Sales[[#This Row],[Total Sales]]-Sales[[#This Row],[Cost price]]</f>
        <v>3392.06</v>
      </c>
      <c r="L5813" s="1" t="str">
        <f>TEXT(Sales[[#This Row],[Date and Time]],"dddd")</f>
        <v>Tuesday</v>
      </c>
      <c r="M5813" s="1" t="str">
        <f>TEXT(Sales[[#This Row],[Date and Time]],"mm")</f>
        <v>09</v>
      </c>
      <c r="N5813" s="10" t="str">
        <f>TEXT(Sales[[#This Row],[Date and Time]],"mmmm")</f>
        <v>September</v>
      </c>
    </row>
    <row r="5814" spans="1:14" x14ac:dyDescent="0.3">
      <c r="A5814" s="1" t="s">
        <v>9282</v>
      </c>
      <c r="B5814" s="2">
        <v>45592.039351851854</v>
      </c>
      <c r="C5814" s="1" t="s">
        <v>3312</v>
      </c>
      <c r="D5814" s="1" t="s">
        <v>1581</v>
      </c>
      <c r="E5814" s="1" t="s">
        <v>3464</v>
      </c>
      <c r="F5814" s="1" t="s">
        <v>3472</v>
      </c>
      <c r="G5814" s="1">
        <v>206.44</v>
      </c>
      <c r="H5814" s="1">
        <v>10</v>
      </c>
      <c r="I5814" s="1">
        <f>Sales[[#This Row],[Selling Price]]*H5814</f>
        <v>2064.4</v>
      </c>
      <c r="J5814" s="1">
        <f>VLOOKUP(Sales[[#This Row],[Product ID]],Products[],4,0)</f>
        <v>193.63</v>
      </c>
      <c r="K5814" s="1">
        <f>Sales[[#This Row],[Total Sales]]-Sales[[#This Row],[Cost price]]</f>
        <v>1870.77</v>
      </c>
      <c r="L5814" s="1" t="str">
        <f>TEXT(Sales[[#This Row],[Date and Time]],"dddd")</f>
        <v>Sunday</v>
      </c>
      <c r="M5814" s="1" t="str">
        <f>TEXT(Sales[[#This Row],[Date and Time]],"mm")</f>
        <v>10</v>
      </c>
      <c r="N5814" s="10" t="str">
        <f>TEXT(Sales[[#This Row],[Date and Time]],"mmmm")</f>
        <v>October</v>
      </c>
    </row>
    <row r="5815" spans="1:14" x14ac:dyDescent="0.3">
      <c r="A5815" s="1" t="s">
        <v>9283</v>
      </c>
      <c r="B5815" s="2">
        <v>45441.33935185185</v>
      </c>
      <c r="C5815" s="1" t="s">
        <v>3399</v>
      </c>
      <c r="D5815" s="1" t="s">
        <v>1176</v>
      </c>
      <c r="E5815" s="1" t="s">
        <v>3461</v>
      </c>
      <c r="F5815" s="1" t="s">
        <v>3462</v>
      </c>
      <c r="G5815" s="1">
        <v>1311.19</v>
      </c>
      <c r="H5815" s="1">
        <v>10</v>
      </c>
      <c r="I5815" s="1">
        <f>Sales[[#This Row],[Selling Price]]*H5815</f>
        <v>13111.900000000001</v>
      </c>
      <c r="J5815" s="1">
        <f>VLOOKUP(Sales[[#This Row],[Product ID]],Products[],4,0)</f>
        <v>687.22</v>
      </c>
      <c r="K5815" s="1">
        <f>Sales[[#This Row],[Total Sales]]-Sales[[#This Row],[Cost price]]</f>
        <v>12424.680000000002</v>
      </c>
      <c r="L5815" s="1" t="str">
        <f>TEXT(Sales[[#This Row],[Date and Time]],"dddd")</f>
        <v>Wednesday</v>
      </c>
      <c r="M5815" s="1" t="str">
        <f>TEXT(Sales[[#This Row],[Date and Time]],"mm")</f>
        <v>05</v>
      </c>
      <c r="N5815" s="10" t="str">
        <f>TEXT(Sales[[#This Row],[Date and Time]],"mmmm")</f>
        <v>May</v>
      </c>
    </row>
    <row r="5816" spans="1:14" x14ac:dyDescent="0.3">
      <c r="A5816" s="1" t="s">
        <v>9284</v>
      </c>
      <c r="B5816" s="2">
        <v>45555.25886574074</v>
      </c>
      <c r="C5816" s="1" t="s">
        <v>3389</v>
      </c>
      <c r="D5816" s="1" t="s">
        <v>106</v>
      </c>
      <c r="E5816" s="1" t="s">
        <v>3471</v>
      </c>
      <c r="F5816" s="1" t="s">
        <v>3472</v>
      </c>
      <c r="G5816" s="1">
        <v>1246.25</v>
      </c>
      <c r="H5816" s="1">
        <v>10</v>
      </c>
      <c r="I5816" s="1">
        <f>Sales[[#This Row],[Selling Price]]*H5816</f>
        <v>12462.5</v>
      </c>
      <c r="J5816" s="1">
        <f>VLOOKUP(Sales[[#This Row],[Product ID]],Products[],4,0)</f>
        <v>226.52</v>
      </c>
      <c r="K5816" s="1">
        <f>Sales[[#This Row],[Total Sales]]-Sales[[#This Row],[Cost price]]</f>
        <v>12235.98</v>
      </c>
      <c r="L5816" s="1" t="str">
        <f>TEXT(Sales[[#This Row],[Date and Time]],"dddd")</f>
        <v>Friday</v>
      </c>
      <c r="M5816" s="1" t="str">
        <f>TEXT(Sales[[#This Row],[Date and Time]],"mm")</f>
        <v>09</v>
      </c>
      <c r="N5816" s="10" t="str">
        <f>TEXT(Sales[[#This Row],[Date and Time]],"mmmm")</f>
        <v>September</v>
      </c>
    </row>
    <row r="5817" spans="1:14" x14ac:dyDescent="0.3">
      <c r="A5817" s="1" t="s">
        <v>9285</v>
      </c>
      <c r="B5817" s="2">
        <v>45442.848634259259</v>
      </c>
      <c r="C5817" s="1" t="s">
        <v>3366</v>
      </c>
      <c r="D5817" s="1" t="s">
        <v>2070</v>
      </c>
      <c r="E5817" s="1" t="s">
        <v>3471</v>
      </c>
      <c r="F5817" s="1" t="s">
        <v>3462</v>
      </c>
      <c r="G5817" s="1">
        <v>178.21</v>
      </c>
      <c r="H5817" s="1">
        <v>10</v>
      </c>
      <c r="I5817" s="1">
        <f>Sales[[#This Row],[Selling Price]]*H5817</f>
        <v>1782.1000000000001</v>
      </c>
      <c r="J5817" s="1">
        <f>VLOOKUP(Sales[[#This Row],[Product ID]],Products[],4,0)</f>
        <v>669.31</v>
      </c>
      <c r="K5817" s="1">
        <f>Sales[[#This Row],[Total Sales]]-Sales[[#This Row],[Cost price]]</f>
        <v>1112.7900000000002</v>
      </c>
      <c r="L5817" s="1" t="str">
        <f>TEXT(Sales[[#This Row],[Date and Time]],"dddd")</f>
        <v>Thursday</v>
      </c>
      <c r="M5817" s="1" t="str">
        <f>TEXT(Sales[[#This Row],[Date and Time]],"mm")</f>
        <v>05</v>
      </c>
      <c r="N5817" s="10" t="str">
        <f>TEXT(Sales[[#This Row],[Date and Time]],"mmmm")</f>
        <v>May</v>
      </c>
    </row>
    <row r="5818" spans="1:14" x14ac:dyDescent="0.3">
      <c r="A5818" s="1" t="s">
        <v>9286</v>
      </c>
      <c r="B5818" s="2">
        <v>45450.201597222222</v>
      </c>
      <c r="C5818" s="1" t="s">
        <v>3338</v>
      </c>
      <c r="D5818" s="1" t="s">
        <v>2245</v>
      </c>
      <c r="E5818" s="1" t="s">
        <v>3479</v>
      </c>
      <c r="F5818" s="1" t="s">
        <v>3476</v>
      </c>
      <c r="G5818" s="1">
        <v>257.56</v>
      </c>
      <c r="H5818" s="1">
        <v>3</v>
      </c>
      <c r="I5818" s="1">
        <f>Sales[[#This Row],[Selling Price]]*H5818</f>
        <v>772.68000000000006</v>
      </c>
      <c r="J5818" s="1">
        <f>VLOOKUP(Sales[[#This Row],[Product ID]],Products[],4,0)</f>
        <v>15.69</v>
      </c>
      <c r="K5818" s="1">
        <f>Sales[[#This Row],[Total Sales]]-Sales[[#This Row],[Cost price]]</f>
        <v>756.99</v>
      </c>
      <c r="L5818" s="1" t="str">
        <f>TEXT(Sales[[#This Row],[Date and Time]],"dddd")</f>
        <v>Friday</v>
      </c>
      <c r="M5818" s="1" t="str">
        <f>TEXT(Sales[[#This Row],[Date and Time]],"mm")</f>
        <v>06</v>
      </c>
      <c r="N5818" s="10" t="str">
        <f>TEXT(Sales[[#This Row],[Date and Time]],"mmmm")</f>
        <v>June</v>
      </c>
    </row>
    <row r="5819" spans="1:14" x14ac:dyDescent="0.3">
      <c r="A5819" s="1" t="s">
        <v>9287</v>
      </c>
      <c r="B5819" s="2">
        <v>45548.898078703707</v>
      </c>
      <c r="C5819" s="1" t="s">
        <v>3363</v>
      </c>
      <c r="D5819" s="1" t="s">
        <v>1856</v>
      </c>
      <c r="E5819" s="1" t="s">
        <v>3464</v>
      </c>
      <c r="F5819" s="1" t="s">
        <v>3467</v>
      </c>
      <c r="G5819" s="1">
        <v>1126.82</v>
      </c>
      <c r="H5819" s="1">
        <v>1</v>
      </c>
      <c r="I5819" s="1">
        <f>Sales[[#This Row],[Selling Price]]*H5819</f>
        <v>1126.82</v>
      </c>
      <c r="J5819" s="1">
        <f>VLOOKUP(Sales[[#This Row],[Product ID]],Products[],4,0)</f>
        <v>678.93</v>
      </c>
      <c r="K5819" s="1">
        <f>Sales[[#This Row],[Total Sales]]-Sales[[#This Row],[Cost price]]</f>
        <v>447.89</v>
      </c>
      <c r="L5819" s="1" t="str">
        <f>TEXT(Sales[[#This Row],[Date and Time]],"dddd")</f>
        <v>Friday</v>
      </c>
      <c r="M5819" s="1" t="str">
        <f>TEXT(Sales[[#This Row],[Date and Time]],"mm")</f>
        <v>09</v>
      </c>
      <c r="N5819" s="10" t="str">
        <f>TEXT(Sales[[#This Row],[Date and Time]],"mmmm")</f>
        <v>September</v>
      </c>
    </row>
    <row r="5820" spans="1:14" x14ac:dyDescent="0.3">
      <c r="A5820" s="1" t="s">
        <v>9288</v>
      </c>
      <c r="B5820" s="2">
        <v>45474.882361111115</v>
      </c>
      <c r="C5820" s="1" t="s">
        <v>3429</v>
      </c>
      <c r="D5820" s="1" t="s">
        <v>2777</v>
      </c>
      <c r="E5820" s="1" t="s">
        <v>3471</v>
      </c>
      <c r="F5820" s="1" t="s">
        <v>3462</v>
      </c>
      <c r="G5820" s="1">
        <v>321.73</v>
      </c>
      <c r="H5820" s="1">
        <v>5</v>
      </c>
      <c r="I5820" s="1">
        <f>Sales[[#This Row],[Selling Price]]*H5820</f>
        <v>1608.65</v>
      </c>
      <c r="J5820" s="1">
        <f>VLOOKUP(Sales[[#This Row],[Product ID]],Products[],4,0)</f>
        <v>653.88</v>
      </c>
      <c r="K5820" s="1">
        <f>Sales[[#This Row],[Total Sales]]-Sales[[#This Row],[Cost price]]</f>
        <v>954.7700000000001</v>
      </c>
      <c r="L5820" s="1" t="str">
        <f>TEXT(Sales[[#This Row],[Date and Time]],"dddd")</f>
        <v>Monday</v>
      </c>
      <c r="M5820" s="1" t="str">
        <f>TEXT(Sales[[#This Row],[Date and Time]],"mm")</f>
        <v>07</v>
      </c>
      <c r="N5820" s="10" t="str">
        <f>TEXT(Sales[[#This Row],[Date and Time]],"mmmm")</f>
        <v>July</v>
      </c>
    </row>
    <row r="5821" spans="1:14" x14ac:dyDescent="0.3">
      <c r="A5821" s="1" t="s">
        <v>9289</v>
      </c>
      <c r="B5821" s="2">
        <v>45581.140219907407</v>
      </c>
      <c r="C5821" s="1" t="s">
        <v>3241</v>
      </c>
      <c r="D5821" s="1" t="s">
        <v>1512</v>
      </c>
      <c r="E5821" s="1" t="s">
        <v>3461</v>
      </c>
      <c r="F5821" s="1" t="s">
        <v>3472</v>
      </c>
      <c r="G5821" s="1">
        <v>645.29999999999995</v>
      </c>
      <c r="H5821" s="1">
        <v>1</v>
      </c>
      <c r="I5821" s="1">
        <f>Sales[[#This Row],[Selling Price]]*H5821</f>
        <v>645.29999999999995</v>
      </c>
      <c r="J5821" s="1">
        <f>VLOOKUP(Sales[[#This Row],[Product ID]],Products[],4,0)</f>
        <v>595.51</v>
      </c>
      <c r="K5821" s="1">
        <f>Sales[[#This Row],[Total Sales]]-Sales[[#This Row],[Cost price]]</f>
        <v>49.789999999999964</v>
      </c>
      <c r="L5821" s="1" t="str">
        <f>TEXT(Sales[[#This Row],[Date and Time]],"dddd")</f>
        <v>Wednesday</v>
      </c>
      <c r="M5821" s="1" t="str">
        <f>TEXT(Sales[[#This Row],[Date and Time]],"mm")</f>
        <v>10</v>
      </c>
      <c r="N5821" s="10" t="str">
        <f>TEXT(Sales[[#This Row],[Date and Time]],"mmmm")</f>
        <v>October</v>
      </c>
    </row>
    <row r="5822" spans="1:14" x14ac:dyDescent="0.3">
      <c r="A5822" s="1" t="s">
        <v>9290</v>
      </c>
      <c r="B5822" s="2">
        <v>45612.96230324074</v>
      </c>
      <c r="C5822" s="1" t="s">
        <v>3264</v>
      </c>
      <c r="D5822" s="1" t="s">
        <v>929</v>
      </c>
      <c r="E5822" s="1" t="s">
        <v>3479</v>
      </c>
      <c r="F5822" s="1" t="s">
        <v>3467</v>
      </c>
      <c r="G5822" s="1">
        <v>1007.27</v>
      </c>
      <c r="H5822" s="1">
        <v>8</v>
      </c>
      <c r="I5822" s="1">
        <f>Sales[[#This Row],[Selling Price]]*H5822</f>
        <v>8058.16</v>
      </c>
      <c r="J5822" s="1">
        <f>VLOOKUP(Sales[[#This Row],[Product ID]],Products[],4,0)</f>
        <v>249.12</v>
      </c>
      <c r="K5822" s="1">
        <f>Sales[[#This Row],[Total Sales]]-Sales[[#This Row],[Cost price]]</f>
        <v>7809.04</v>
      </c>
      <c r="L5822" s="1" t="str">
        <f>TEXT(Sales[[#This Row],[Date and Time]],"dddd")</f>
        <v>Saturday</v>
      </c>
      <c r="M5822" s="1" t="str">
        <f>TEXT(Sales[[#This Row],[Date and Time]],"mm")</f>
        <v>11</v>
      </c>
      <c r="N5822" s="10" t="str">
        <f>TEXT(Sales[[#This Row],[Date and Time]],"mmmm")</f>
        <v>November</v>
      </c>
    </row>
    <row r="5823" spans="1:14" x14ac:dyDescent="0.3">
      <c r="A5823" s="1" t="s">
        <v>9291</v>
      </c>
      <c r="B5823" s="2">
        <v>45444.719363425924</v>
      </c>
      <c r="C5823" s="1" t="s">
        <v>3442</v>
      </c>
      <c r="D5823" s="1" t="s">
        <v>1386</v>
      </c>
      <c r="E5823" s="1" t="s">
        <v>3461</v>
      </c>
      <c r="F5823" s="1" t="s">
        <v>3467</v>
      </c>
      <c r="G5823" s="1">
        <v>1347.56</v>
      </c>
      <c r="H5823" s="1">
        <v>1</v>
      </c>
      <c r="I5823" s="1">
        <f>Sales[[#This Row],[Selling Price]]*H5823</f>
        <v>1347.56</v>
      </c>
      <c r="J5823" s="1">
        <f>VLOOKUP(Sales[[#This Row],[Product ID]],Products[],4,0)</f>
        <v>532.16999999999996</v>
      </c>
      <c r="K5823" s="1">
        <f>Sales[[#This Row],[Total Sales]]-Sales[[#This Row],[Cost price]]</f>
        <v>815.39</v>
      </c>
      <c r="L5823" s="1" t="str">
        <f>TEXT(Sales[[#This Row],[Date and Time]],"dddd")</f>
        <v>Saturday</v>
      </c>
      <c r="M5823" s="1" t="str">
        <f>TEXT(Sales[[#This Row],[Date and Time]],"mm")</f>
        <v>06</v>
      </c>
      <c r="N5823" s="10" t="str">
        <f>TEXT(Sales[[#This Row],[Date and Time]],"mmmm")</f>
        <v>June</v>
      </c>
    </row>
    <row r="5824" spans="1:14" x14ac:dyDescent="0.3">
      <c r="A5824" s="1" t="s">
        <v>9292</v>
      </c>
      <c r="B5824" s="2">
        <v>45424.498391203706</v>
      </c>
      <c r="C5824" s="1" t="s">
        <v>3324</v>
      </c>
      <c r="D5824" s="1" t="s">
        <v>1590</v>
      </c>
      <c r="E5824" s="1" t="s">
        <v>3471</v>
      </c>
      <c r="F5824" s="1" t="s">
        <v>3472</v>
      </c>
      <c r="G5824" s="1">
        <v>1736.96</v>
      </c>
      <c r="H5824" s="1">
        <v>9</v>
      </c>
      <c r="I5824" s="1">
        <f>Sales[[#This Row],[Selling Price]]*H5824</f>
        <v>15632.64</v>
      </c>
      <c r="J5824" s="1">
        <f>VLOOKUP(Sales[[#This Row],[Product ID]],Products[],4,0)</f>
        <v>427.85</v>
      </c>
      <c r="K5824" s="1">
        <f>Sales[[#This Row],[Total Sales]]-Sales[[#This Row],[Cost price]]</f>
        <v>15204.789999999999</v>
      </c>
      <c r="L5824" s="1" t="str">
        <f>TEXT(Sales[[#This Row],[Date and Time]],"dddd")</f>
        <v>Sunday</v>
      </c>
      <c r="M5824" s="1" t="str">
        <f>TEXT(Sales[[#This Row],[Date and Time]],"mm")</f>
        <v>05</v>
      </c>
      <c r="N5824" s="10" t="str">
        <f>TEXT(Sales[[#This Row],[Date and Time]],"mmmm")</f>
        <v>May</v>
      </c>
    </row>
    <row r="5825" spans="1:14" x14ac:dyDescent="0.3">
      <c r="A5825" s="1" t="s">
        <v>9293</v>
      </c>
      <c r="B5825" s="2">
        <v>45474.224988425929</v>
      </c>
      <c r="C5825" s="1" t="s">
        <v>3403</v>
      </c>
      <c r="D5825" s="1" t="s">
        <v>434</v>
      </c>
      <c r="E5825" s="1" t="s">
        <v>3461</v>
      </c>
      <c r="F5825" s="1" t="s">
        <v>3467</v>
      </c>
      <c r="G5825" s="1">
        <v>1081.18</v>
      </c>
      <c r="H5825" s="1">
        <v>1</v>
      </c>
      <c r="I5825" s="1">
        <f>Sales[[#This Row],[Selling Price]]*H5825</f>
        <v>1081.18</v>
      </c>
      <c r="J5825" s="1">
        <f>VLOOKUP(Sales[[#This Row],[Product ID]],Products[],4,0)</f>
        <v>904.67</v>
      </c>
      <c r="K5825" s="1">
        <f>Sales[[#This Row],[Total Sales]]-Sales[[#This Row],[Cost price]]</f>
        <v>176.5100000000001</v>
      </c>
      <c r="L5825" s="1" t="str">
        <f>TEXT(Sales[[#This Row],[Date and Time]],"dddd")</f>
        <v>Monday</v>
      </c>
      <c r="M5825" s="1" t="str">
        <f>TEXT(Sales[[#This Row],[Date and Time]],"mm")</f>
        <v>07</v>
      </c>
      <c r="N5825" s="10" t="str">
        <f>TEXT(Sales[[#This Row],[Date and Time]],"mmmm")</f>
        <v>July</v>
      </c>
    </row>
    <row r="5826" spans="1:14" x14ac:dyDescent="0.3">
      <c r="A5826" s="1" t="s">
        <v>9294</v>
      </c>
      <c r="B5826" s="2">
        <v>45347.714756944442</v>
      </c>
      <c r="C5826" s="1" t="s">
        <v>3429</v>
      </c>
      <c r="D5826" s="1" t="s">
        <v>408</v>
      </c>
      <c r="E5826" s="1" t="s">
        <v>3461</v>
      </c>
      <c r="F5826" s="1" t="s">
        <v>3467</v>
      </c>
      <c r="G5826" s="1">
        <v>514.72</v>
      </c>
      <c r="H5826" s="1">
        <v>1</v>
      </c>
      <c r="I5826" s="1">
        <f>Sales[[#This Row],[Selling Price]]*H5826</f>
        <v>514.72</v>
      </c>
      <c r="J5826" s="1">
        <f>VLOOKUP(Sales[[#This Row],[Product ID]],Products[],4,0)</f>
        <v>653.88</v>
      </c>
      <c r="K5826" s="1">
        <f>Sales[[#This Row],[Total Sales]]-Sales[[#This Row],[Cost price]]</f>
        <v>-139.15999999999997</v>
      </c>
      <c r="L5826" s="1" t="str">
        <f>TEXT(Sales[[#This Row],[Date and Time]],"dddd")</f>
        <v>Sunday</v>
      </c>
      <c r="M5826" s="1" t="str">
        <f>TEXT(Sales[[#This Row],[Date and Time]],"mm")</f>
        <v>02</v>
      </c>
      <c r="N5826" s="10" t="str">
        <f>TEXT(Sales[[#This Row],[Date and Time]],"mmmm")</f>
        <v>February</v>
      </c>
    </row>
    <row r="5827" spans="1:14" x14ac:dyDescent="0.3">
      <c r="A5827" s="1" t="s">
        <v>9295</v>
      </c>
      <c r="B5827" s="2">
        <v>45571.024618055555</v>
      </c>
      <c r="C5827" s="1" t="s">
        <v>3375</v>
      </c>
      <c r="D5827" s="1" t="s">
        <v>779</v>
      </c>
      <c r="E5827" s="1" t="s">
        <v>3479</v>
      </c>
      <c r="F5827" s="1" t="s">
        <v>3462</v>
      </c>
      <c r="G5827" s="1">
        <v>1704.26</v>
      </c>
      <c r="H5827" s="1">
        <v>5</v>
      </c>
      <c r="I5827" s="1">
        <f>Sales[[#This Row],[Selling Price]]*H5827</f>
        <v>8521.2999999999993</v>
      </c>
      <c r="J5827" s="1">
        <f>VLOOKUP(Sales[[#This Row],[Product ID]],Products[],4,0)</f>
        <v>574.14</v>
      </c>
      <c r="K5827" s="1">
        <f>Sales[[#This Row],[Total Sales]]-Sales[[#This Row],[Cost price]]</f>
        <v>7947.1599999999989</v>
      </c>
      <c r="L5827" s="1" t="str">
        <f>TEXT(Sales[[#This Row],[Date and Time]],"dddd")</f>
        <v>Sunday</v>
      </c>
      <c r="M5827" s="1" t="str">
        <f>TEXT(Sales[[#This Row],[Date and Time]],"mm")</f>
        <v>10</v>
      </c>
      <c r="N5827" s="10" t="str">
        <f>TEXT(Sales[[#This Row],[Date and Time]],"mmmm")</f>
        <v>October</v>
      </c>
    </row>
    <row r="5828" spans="1:14" x14ac:dyDescent="0.3">
      <c r="A5828" s="1" t="s">
        <v>9296</v>
      </c>
      <c r="B5828" s="2">
        <v>45421.843634259261</v>
      </c>
      <c r="C5828" s="1" t="s">
        <v>3418</v>
      </c>
      <c r="D5828" s="1" t="s">
        <v>1396</v>
      </c>
      <c r="E5828" s="1" t="s">
        <v>3471</v>
      </c>
      <c r="F5828" s="1" t="s">
        <v>3472</v>
      </c>
      <c r="G5828" s="1">
        <v>509.32</v>
      </c>
      <c r="H5828" s="1">
        <v>6</v>
      </c>
      <c r="I5828" s="1">
        <f>Sales[[#This Row],[Selling Price]]*H5828</f>
        <v>3055.92</v>
      </c>
      <c r="J5828" s="1">
        <f>VLOOKUP(Sales[[#This Row],[Product ID]],Products[],4,0)</f>
        <v>563.57000000000005</v>
      </c>
      <c r="K5828" s="1">
        <f>Sales[[#This Row],[Total Sales]]-Sales[[#This Row],[Cost price]]</f>
        <v>2492.35</v>
      </c>
      <c r="L5828" s="1" t="str">
        <f>TEXT(Sales[[#This Row],[Date and Time]],"dddd")</f>
        <v>Thursday</v>
      </c>
      <c r="M5828" s="1" t="str">
        <f>TEXT(Sales[[#This Row],[Date and Time]],"mm")</f>
        <v>05</v>
      </c>
      <c r="N5828" s="10" t="str">
        <f>TEXT(Sales[[#This Row],[Date and Time]],"mmmm")</f>
        <v>May</v>
      </c>
    </row>
    <row r="5829" spans="1:14" x14ac:dyDescent="0.3">
      <c r="A5829" s="1" t="s">
        <v>9297</v>
      </c>
      <c r="B5829" s="2">
        <v>45392.608842592592</v>
      </c>
      <c r="C5829" s="1" t="s">
        <v>3356</v>
      </c>
      <c r="D5829" s="1" t="s">
        <v>2783</v>
      </c>
      <c r="E5829" s="1" t="s">
        <v>3461</v>
      </c>
      <c r="F5829" s="1" t="s">
        <v>3472</v>
      </c>
      <c r="G5829" s="1">
        <v>749</v>
      </c>
      <c r="H5829" s="1">
        <v>3</v>
      </c>
      <c r="I5829" s="1">
        <f>Sales[[#This Row],[Selling Price]]*H5829</f>
        <v>2247</v>
      </c>
      <c r="J5829" s="1">
        <f>VLOOKUP(Sales[[#This Row],[Product ID]],Products[],4,0)</f>
        <v>310.20999999999998</v>
      </c>
      <c r="K5829" s="1">
        <f>Sales[[#This Row],[Total Sales]]-Sales[[#This Row],[Cost price]]</f>
        <v>1936.79</v>
      </c>
      <c r="L5829" s="1" t="str">
        <f>TEXT(Sales[[#This Row],[Date and Time]],"dddd")</f>
        <v>Wednesday</v>
      </c>
      <c r="M5829" s="1" t="str">
        <f>TEXT(Sales[[#This Row],[Date and Time]],"mm")</f>
        <v>04</v>
      </c>
      <c r="N5829" s="10" t="str">
        <f>TEXT(Sales[[#This Row],[Date and Time]],"mmmm")</f>
        <v>April</v>
      </c>
    </row>
    <row r="5830" spans="1:14" x14ac:dyDescent="0.3">
      <c r="A5830" s="1" t="s">
        <v>9298</v>
      </c>
      <c r="B5830" s="2">
        <v>45329.473020833335</v>
      </c>
      <c r="C5830" s="1" t="s">
        <v>3277</v>
      </c>
      <c r="D5830" s="1" t="s">
        <v>3051</v>
      </c>
      <c r="E5830" s="1" t="s">
        <v>3461</v>
      </c>
      <c r="F5830" s="1" t="s">
        <v>3472</v>
      </c>
      <c r="G5830" s="1">
        <v>228.46</v>
      </c>
      <c r="H5830" s="1">
        <v>10</v>
      </c>
      <c r="I5830" s="1">
        <f>Sales[[#This Row],[Selling Price]]*H5830</f>
        <v>2284.6</v>
      </c>
      <c r="J5830" s="1">
        <f>VLOOKUP(Sales[[#This Row],[Product ID]],Products[],4,0)</f>
        <v>439.15</v>
      </c>
      <c r="K5830" s="1">
        <f>Sales[[#This Row],[Total Sales]]-Sales[[#This Row],[Cost price]]</f>
        <v>1845.4499999999998</v>
      </c>
      <c r="L5830" s="1" t="str">
        <f>TEXT(Sales[[#This Row],[Date and Time]],"dddd")</f>
        <v>Wednesday</v>
      </c>
      <c r="M5830" s="1" t="str">
        <f>TEXT(Sales[[#This Row],[Date and Time]],"mm")</f>
        <v>02</v>
      </c>
      <c r="N5830" s="10" t="str">
        <f>TEXT(Sales[[#This Row],[Date and Time]],"mmmm")</f>
        <v>February</v>
      </c>
    </row>
    <row r="5831" spans="1:14" x14ac:dyDescent="0.3">
      <c r="A5831" s="1" t="s">
        <v>9299</v>
      </c>
      <c r="B5831" s="2">
        <v>45349.932164351849</v>
      </c>
      <c r="C5831" s="1" t="s">
        <v>3413</v>
      </c>
      <c r="D5831" s="1" t="s">
        <v>176</v>
      </c>
      <c r="E5831" s="1" t="s">
        <v>3471</v>
      </c>
      <c r="F5831" s="1" t="s">
        <v>3462</v>
      </c>
      <c r="G5831" s="1">
        <v>1405.05</v>
      </c>
      <c r="H5831" s="1">
        <v>8</v>
      </c>
      <c r="I5831" s="1">
        <f>Sales[[#This Row],[Selling Price]]*H5831</f>
        <v>11240.4</v>
      </c>
      <c r="J5831" s="1">
        <f>VLOOKUP(Sales[[#This Row],[Product ID]],Products[],4,0)</f>
        <v>311.56</v>
      </c>
      <c r="K5831" s="1">
        <f>Sales[[#This Row],[Total Sales]]-Sales[[#This Row],[Cost price]]</f>
        <v>10928.84</v>
      </c>
      <c r="L5831" s="1" t="str">
        <f>TEXT(Sales[[#This Row],[Date and Time]],"dddd")</f>
        <v>Tuesday</v>
      </c>
      <c r="M5831" s="1" t="str">
        <f>TEXT(Sales[[#This Row],[Date and Time]],"mm")</f>
        <v>02</v>
      </c>
      <c r="N5831" s="10" t="str">
        <f>TEXT(Sales[[#This Row],[Date and Time]],"mmmm")</f>
        <v>February</v>
      </c>
    </row>
    <row r="5832" spans="1:14" x14ac:dyDescent="0.3">
      <c r="A5832" s="1" t="s">
        <v>9300</v>
      </c>
      <c r="B5832" s="2">
        <v>45501.652800925927</v>
      </c>
      <c r="C5832" s="1" t="s">
        <v>3339</v>
      </c>
      <c r="D5832" s="1" t="s">
        <v>1695</v>
      </c>
      <c r="E5832" s="1" t="s">
        <v>3464</v>
      </c>
      <c r="F5832" s="1" t="s">
        <v>3467</v>
      </c>
      <c r="G5832" s="1">
        <v>1529.88</v>
      </c>
      <c r="H5832" s="1">
        <v>1</v>
      </c>
      <c r="I5832" s="1">
        <f>Sales[[#This Row],[Selling Price]]*H5832</f>
        <v>1529.88</v>
      </c>
      <c r="J5832" s="1">
        <f>VLOOKUP(Sales[[#This Row],[Product ID]],Products[],4,0)</f>
        <v>646.59</v>
      </c>
      <c r="K5832" s="1">
        <f>Sales[[#This Row],[Total Sales]]-Sales[[#This Row],[Cost price]]</f>
        <v>883.29000000000008</v>
      </c>
      <c r="L5832" s="1" t="str">
        <f>TEXT(Sales[[#This Row],[Date and Time]],"dddd")</f>
        <v>Sunday</v>
      </c>
      <c r="M5832" s="1" t="str">
        <f>TEXT(Sales[[#This Row],[Date and Time]],"mm")</f>
        <v>07</v>
      </c>
      <c r="N5832" s="10" t="str">
        <f>TEXT(Sales[[#This Row],[Date and Time]],"mmmm")</f>
        <v>July</v>
      </c>
    </row>
    <row r="5833" spans="1:14" x14ac:dyDescent="0.3">
      <c r="A5833" s="1" t="s">
        <v>9301</v>
      </c>
      <c r="B5833" s="2">
        <v>45369.874155092592</v>
      </c>
      <c r="C5833" s="1" t="s">
        <v>3415</v>
      </c>
      <c r="D5833" s="1" t="s">
        <v>2337</v>
      </c>
      <c r="E5833" s="1" t="s">
        <v>3464</v>
      </c>
      <c r="F5833" s="1" t="s">
        <v>3469</v>
      </c>
      <c r="G5833" s="1">
        <v>1669.35</v>
      </c>
      <c r="H5833" s="1">
        <v>1</v>
      </c>
      <c r="I5833" s="1">
        <f>Sales[[#This Row],[Selling Price]]*H5833</f>
        <v>1669.35</v>
      </c>
      <c r="J5833" s="1">
        <f>VLOOKUP(Sales[[#This Row],[Product ID]],Products[],4,0)</f>
        <v>109.48</v>
      </c>
      <c r="K5833" s="1">
        <f>Sales[[#This Row],[Total Sales]]-Sales[[#This Row],[Cost price]]</f>
        <v>1559.87</v>
      </c>
      <c r="L5833" s="1" t="str">
        <f>TEXT(Sales[[#This Row],[Date and Time]],"dddd")</f>
        <v>Monday</v>
      </c>
      <c r="M5833" s="1" t="str">
        <f>TEXT(Sales[[#This Row],[Date and Time]],"mm")</f>
        <v>03</v>
      </c>
      <c r="N5833" s="10" t="str">
        <f>TEXT(Sales[[#This Row],[Date and Time]],"mmmm")</f>
        <v>March</v>
      </c>
    </row>
    <row r="5834" spans="1:14" x14ac:dyDescent="0.3">
      <c r="A5834" s="1" t="s">
        <v>9302</v>
      </c>
      <c r="B5834" s="2">
        <v>45461.83734953704</v>
      </c>
      <c r="C5834" s="1" t="s">
        <v>3362</v>
      </c>
      <c r="D5834" s="1" t="s">
        <v>2831</v>
      </c>
      <c r="E5834" s="1" t="s">
        <v>3461</v>
      </c>
      <c r="F5834" s="1" t="s">
        <v>3469</v>
      </c>
      <c r="G5834" s="1">
        <v>1985.11</v>
      </c>
      <c r="H5834" s="1">
        <v>1</v>
      </c>
      <c r="I5834" s="1">
        <f>Sales[[#This Row],[Selling Price]]*H5834</f>
        <v>1985.11</v>
      </c>
      <c r="J5834" s="1">
        <f>VLOOKUP(Sales[[#This Row],[Product ID]],Products[],4,0)</f>
        <v>282.68</v>
      </c>
      <c r="K5834" s="1">
        <f>Sales[[#This Row],[Total Sales]]-Sales[[#This Row],[Cost price]]</f>
        <v>1702.4299999999998</v>
      </c>
      <c r="L5834" s="1" t="str">
        <f>TEXT(Sales[[#This Row],[Date and Time]],"dddd")</f>
        <v>Tuesday</v>
      </c>
      <c r="M5834" s="1" t="str">
        <f>TEXT(Sales[[#This Row],[Date and Time]],"mm")</f>
        <v>06</v>
      </c>
      <c r="N5834" s="10" t="str">
        <f>TEXT(Sales[[#This Row],[Date and Time]],"mmmm")</f>
        <v>June</v>
      </c>
    </row>
    <row r="5835" spans="1:14" x14ac:dyDescent="0.3">
      <c r="A5835" s="1" t="s">
        <v>9303</v>
      </c>
      <c r="B5835" s="2">
        <v>45589.833587962959</v>
      </c>
      <c r="C5835" s="1" t="s">
        <v>3351</v>
      </c>
      <c r="D5835" s="1" t="s">
        <v>2629</v>
      </c>
      <c r="E5835" s="1" t="s">
        <v>3466</v>
      </c>
      <c r="F5835" s="1" t="s">
        <v>3462</v>
      </c>
      <c r="G5835" s="1">
        <v>1483</v>
      </c>
      <c r="H5835" s="1">
        <v>6</v>
      </c>
      <c r="I5835" s="1">
        <f>Sales[[#This Row],[Selling Price]]*H5835</f>
        <v>8898</v>
      </c>
      <c r="J5835" s="1">
        <f>VLOOKUP(Sales[[#This Row],[Product ID]],Products[],4,0)</f>
        <v>643.29</v>
      </c>
      <c r="K5835" s="1">
        <f>Sales[[#This Row],[Total Sales]]-Sales[[#This Row],[Cost price]]</f>
        <v>8254.7099999999991</v>
      </c>
      <c r="L5835" s="1" t="str">
        <f>TEXT(Sales[[#This Row],[Date and Time]],"dddd")</f>
        <v>Thursday</v>
      </c>
      <c r="M5835" s="1" t="str">
        <f>TEXT(Sales[[#This Row],[Date and Time]],"mm")</f>
        <v>10</v>
      </c>
      <c r="N5835" s="10" t="str">
        <f>TEXT(Sales[[#This Row],[Date and Time]],"mmmm")</f>
        <v>October</v>
      </c>
    </row>
    <row r="5836" spans="1:14" x14ac:dyDescent="0.3">
      <c r="A5836" s="1" t="s">
        <v>9304</v>
      </c>
      <c r="B5836" s="2">
        <v>45456.706944444442</v>
      </c>
      <c r="C5836" s="1" t="s">
        <v>3322</v>
      </c>
      <c r="D5836" s="1" t="s">
        <v>510</v>
      </c>
      <c r="E5836" s="1" t="s">
        <v>3479</v>
      </c>
      <c r="F5836" s="1" t="s">
        <v>3469</v>
      </c>
      <c r="G5836" s="1">
        <v>242.64</v>
      </c>
      <c r="H5836" s="1">
        <v>4</v>
      </c>
      <c r="I5836" s="1">
        <f>Sales[[#This Row],[Selling Price]]*H5836</f>
        <v>970.56</v>
      </c>
      <c r="J5836" s="1">
        <f>VLOOKUP(Sales[[#This Row],[Product ID]],Products[],4,0)</f>
        <v>35.22</v>
      </c>
      <c r="K5836" s="1">
        <f>Sales[[#This Row],[Total Sales]]-Sales[[#This Row],[Cost price]]</f>
        <v>935.33999999999992</v>
      </c>
      <c r="L5836" s="1" t="str">
        <f>TEXT(Sales[[#This Row],[Date and Time]],"dddd")</f>
        <v>Thursday</v>
      </c>
      <c r="M5836" s="1" t="str">
        <f>TEXT(Sales[[#This Row],[Date and Time]],"mm")</f>
        <v>06</v>
      </c>
      <c r="N5836" s="10" t="str">
        <f>TEXT(Sales[[#This Row],[Date and Time]],"mmmm")</f>
        <v>June</v>
      </c>
    </row>
    <row r="5837" spans="1:14" x14ac:dyDescent="0.3">
      <c r="A5837" s="1" t="s">
        <v>9305</v>
      </c>
      <c r="B5837" s="2">
        <v>45469.548703703702</v>
      </c>
      <c r="C5837" s="1" t="s">
        <v>3439</v>
      </c>
      <c r="D5837" s="1" t="s">
        <v>1223</v>
      </c>
      <c r="E5837" s="1" t="s">
        <v>3461</v>
      </c>
      <c r="F5837" s="1" t="s">
        <v>3462</v>
      </c>
      <c r="G5837" s="1">
        <v>334.52</v>
      </c>
      <c r="H5837" s="1">
        <v>9</v>
      </c>
      <c r="I5837" s="1">
        <f>Sales[[#This Row],[Selling Price]]*H5837</f>
        <v>3010.68</v>
      </c>
      <c r="J5837" s="1">
        <f>VLOOKUP(Sales[[#This Row],[Product ID]],Products[],4,0)</f>
        <v>945.84</v>
      </c>
      <c r="K5837" s="1">
        <f>Sales[[#This Row],[Total Sales]]-Sales[[#This Row],[Cost price]]</f>
        <v>2064.8399999999997</v>
      </c>
      <c r="L5837" s="1" t="str">
        <f>TEXT(Sales[[#This Row],[Date and Time]],"dddd")</f>
        <v>Wednesday</v>
      </c>
      <c r="M5837" s="1" t="str">
        <f>TEXT(Sales[[#This Row],[Date and Time]],"mm")</f>
        <v>06</v>
      </c>
      <c r="N5837" s="10" t="str">
        <f>TEXT(Sales[[#This Row],[Date and Time]],"mmmm")</f>
        <v>June</v>
      </c>
    </row>
    <row r="5838" spans="1:14" x14ac:dyDescent="0.3">
      <c r="A5838" s="1" t="s">
        <v>9306</v>
      </c>
      <c r="B5838" s="2">
        <v>45406.695115740738</v>
      </c>
      <c r="C5838" s="1" t="s">
        <v>3223</v>
      </c>
      <c r="D5838" s="1" t="s">
        <v>2544</v>
      </c>
      <c r="E5838" s="1" t="s">
        <v>3479</v>
      </c>
      <c r="F5838" s="1" t="s">
        <v>3472</v>
      </c>
      <c r="G5838" s="1">
        <v>812.21</v>
      </c>
      <c r="H5838" s="1">
        <v>8</v>
      </c>
      <c r="I5838" s="1">
        <f>Sales[[#This Row],[Selling Price]]*H5838</f>
        <v>6497.68</v>
      </c>
      <c r="J5838" s="1">
        <f>VLOOKUP(Sales[[#This Row],[Product ID]],Products[],4,0)</f>
        <v>454.08</v>
      </c>
      <c r="K5838" s="1">
        <f>Sales[[#This Row],[Total Sales]]-Sales[[#This Row],[Cost price]]</f>
        <v>6043.6</v>
      </c>
      <c r="L5838" s="1" t="str">
        <f>TEXT(Sales[[#This Row],[Date and Time]],"dddd")</f>
        <v>Wednesday</v>
      </c>
      <c r="M5838" s="1" t="str">
        <f>TEXT(Sales[[#This Row],[Date and Time]],"mm")</f>
        <v>04</v>
      </c>
      <c r="N5838" s="10" t="str">
        <f>TEXT(Sales[[#This Row],[Date and Time]],"mmmm")</f>
        <v>April</v>
      </c>
    </row>
    <row r="5839" spans="1:14" x14ac:dyDescent="0.3">
      <c r="A5839" s="1" t="s">
        <v>9307</v>
      </c>
      <c r="B5839" s="2">
        <v>45294.436412037037</v>
      </c>
      <c r="C5839" s="1" t="s">
        <v>3396</v>
      </c>
      <c r="D5839" s="1" t="s">
        <v>1543</v>
      </c>
      <c r="E5839" s="1" t="s">
        <v>3466</v>
      </c>
      <c r="F5839" s="1" t="s">
        <v>3462</v>
      </c>
      <c r="G5839" s="1">
        <v>1511.71</v>
      </c>
      <c r="H5839" s="1">
        <v>4</v>
      </c>
      <c r="I5839" s="1">
        <f>Sales[[#This Row],[Selling Price]]*H5839</f>
        <v>6046.84</v>
      </c>
      <c r="J5839" s="1">
        <f>VLOOKUP(Sales[[#This Row],[Product ID]],Products[],4,0)</f>
        <v>570.6</v>
      </c>
      <c r="K5839" s="1">
        <f>Sales[[#This Row],[Total Sales]]-Sales[[#This Row],[Cost price]]</f>
        <v>5476.24</v>
      </c>
      <c r="L5839" s="1" t="str">
        <f>TEXT(Sales[[#This Row],[Date and Time]],"dddd")</f>
        <v>Wednesday</v>
      </c>
      <c r="M5839" s="1" t="str">
        <f>TEXT(Sales[[#This Row],[Date and Time]],"mm")</f>
        <v>01</v>
      </c>
      <c r="N5839" s="10" t="str">
        <f>TEXT(Sales[[#This Row],[Date and Time]],"mmmm")</f>
        <v>January</v>
      </c>
    </row>
    <row r="5840" spans="1:14" x14ac:dyDescent="0.3">
      <c r="A5840" s="1" t="s">
        <v>9308</v>
      </c>
      <c r="B5840" s="2">
        <v>45505.71943287037</v>
      </c>
      <c r="C5840" s="1" t="s">
        <v>3380</v>
      </c>
      <c r="D5840" s="1" t="s">
        <v>2934</v>
      </c>
      <c r="E5840" s="1" t="s">
        <v>3461</v>
      </c>
      <c r="F5840" s="1" t="s">
        <v>3476</v>
      </c>
      <c r="G5840" s="1">
        <v>410.43</v>
      </c>
      <c r="H5840" s="1">
        <v>10</v>
      </c>
      <c r="I5840" s="1">
        <f>Sales[[#This Row],[Selling Price]]*H5840</f>
        <v>4104.3</v>
      </c>
      <c r="J5840" s="1">
        <f>VLOOKUP(Sales[[#This Row],[Product ID]],Products[],4,0)</f>
        <v>802.35</v>
      </c>
      <c r="K5840" s="1">
        <f>Sales[[#This Row],[Total Sales]]-Sales[[#This Row],[Cost price]]</f>
        <v>3301.9500000000003</v>
      </c>
      <c r="L5840" s="1" t="str">
        <f>TEXT(Sales[[#This Row],[Date and Time]],"dddd")</f>
        <v>Thursday</v>
      </c>
      <c r="M5840" s="1" t="str">
        <f>TEXT(Sales[[#This Row],[Date and Time]],"mm")</f>
        <v>08</v>
      </c>
      <c r="N5840" s="10" t="str">
        <f>TEXT(Sales[[#This Row],[Date and Time]],"mmmm")</f>
        <v>August</v>
      </c>
    </row>
    <row r="5841" spans="1:14" x14ac:dyDescent="0.3">
      <c r="A5841" s="1" t="s">
        <v>9309</v>
      </c>
      <c r="B5841" s="2">
        <v>45570.289247685185</v>
      </c>
      <c r="C5841" s="1" t="s">
        <v>3344</v>
      </c>
      <c r="D5841" s="1" t="s">
        <v>2135</v>
      </c>
      <c r="E5841" s="1" t="s">
        <v>3464</v>
      </c>
      <c r="F5841" s="1" t="s">
        <v>3469</v>
      </c>
      <c r="G5841" s="1">
        <v>1406.07</v>
      </c>
      <c r="H5841" s="1">
        <v>2</v>
      </c>
      <c r="I5841" s="1">
        <f>Sales[[#This Row],[Selling Price]]*H5841</f>
        <v>2812.14</v>
      </c>
      <c r="J5841" s="1">
        <f>VLOOKUP(Sales[[#This Row],[Product ID]],Products[],4,0)</f>
        <v>814.84</v>
      </c>
      <c r="K5841" s="1">
        <f>Sales[[#This Row],[Total Sales]]-Sales[[#This Row],[Cost price]]</f>
        <v>1997.2999999999997</v>
      </c>
      <c r="L5841" s="1" t="str">
        <f>TEXT(Sales[[#This Row],[Date and Time]],"dddd")</f>
        <v>Saturday</v>
      </c>
      <c r="M5841" s="1" t="str">
        <f>TEXT(Sales[[#This Row],[Date and Time]],"mm")</f>
        <v>10</v>
      </c>
      <c r="N5841" s="10" t="str">
        <f>TEXT(Sales[[#This Row],[Date and Time]],"mmmm")</f>
        <v>October</v>
      </c>
    </row>
    <row r="5842" spans="1:14" x14ac:dyDescent="0.3">
      <c r="A5842" s="1" t="s">
        <v>9310</v>
      </c>
      <c r="B5842" s="2">
        <v>45361.192164351851</v>
      </c>
      <c r="C5842" s="1" t="s">
        <v>3264</v>
      </c>
      <c r="D5842" s="1" t="s">
        <v>2476</v>
      </c>
      <c r="E5842" s="1" t="s">
        <v>3479</v>
      </c>
      <c r="F5842" s="1" t="s">
        <v>3467</v>
      </c>
      <c r="G5842" s="1">
        <v>1855.53</v>
      </c>
      <c r="H5842" s="1">
        <v>9</v>
      </c>
      <c r="I5842" s="1">
        <f>Sales[[#This Row],[Selling Price]]*H5842</f>
        <v>16699.77</v>
      </c>
      <c r="J5842" s="1">
        <f>VLOOKUP(Sales[[#This Row],[Product ID]],Products[],4,0)</f>
        <v>249.12</v>
      </c>
      <c r="K5842" s="1">
        <f>Sales[[#This Row],[Total Sales]]-Sales[[#This Row],[Cost price]]</f>
        <v>16450.650000000001</v>
      </c>
      <c r="L5842" s="1" t="str">
        <f>TEXT(Sales[[#This Row],[Date and Time]],"dddd")</f>
        <v>Sunday</v>
      </c>
      <c r="M5842" s="1" t="str">
        <f>TEXT(Sales[[#This Row],[Date and Time]],"mm")</f>
        <v>03</v>
      </c>
      <c r="N5842" s="10" t="str">
        <f>TEXT(Sales[[#This Row],[Date and Time]],"mmmm")</f>
        <v>March</v>
      </c>
    </row>
    <row r="5843" spans="1:14" x14ac:dyDescent="0.3">
      <c r="A5843" s="1" t="s">
        <v>9311</v>
      </c>
      <c r="B5843" s="2">
        <v>45601.400057870371</v>
      </c>
      <c r="C5843" s="1" t="s">
        <v>3384</v>
      </c>
      <c r="D5843" s="1" t="s">
        <v>2750</v>
      </c>
      <c r="E5843" s="1" t="s">
        <v>3461</v>
      </c>
      <c r="F5843" s="1" t="s">
        <v>3472</v>
      </c>
      <c r="G5843" s="1">
        <v>1444.34</v>
      </c>
      <c r="H5843" s="1">
        <v>7</v>
      </c>
      <c r="I5843" s="1">
        <f>Sales[[#This Row],[Selling Price]]*H5843</f>
        <v>10110.379999999999</v>
      </c>
      <c r="J5843" s="1">
        <f>VLOOKUP(Sales[[#This Row],[Product ID]],Products[],4,0)</f>
        <v>694.54</v>
      </c>
      <c r="K5843" s="1">
        <f>Sales[[#This Row],[Total Sales]]-Sales[[#This Row],[Cost price]]</f>
        <v>9415.84</v>
      </c>
      <c r="L5843" s="1" t="str">
        <f>TEXT(Sales[[#This Row],[Date and Time]],"dddd")</f>
        <v>Tuesday</v>
      </c>
      <c r="M5843" s="1" t="str">
        <f>TEXT(Sales[[#This Row],[Date and Time]],"mm")</f>
        <v>11</v>
      </c>
      <c r="N5843" s="10" t="str">
        <f>TEXT(Sales[[#This Row],[Date and Time]],"mmmm")</f>
        <v>November</v>
      </c>
    </row>
    <row r="5844" spans="1:14" x14ac:dyDescent="0.3">
      <c r="A5844" s="1" t="s">
        <v>9312</v>
      </c>
      <c r="B5844" s="2">
        <v>45534.844872685186</v>
      </c>
      <c r="C5844" s="1" t="s">
        <v>3267</v>
      </c>
      <c r="D5844" s="1" t="s">
        <v>1680</v>
      </c>
      <c r="E5844" s="1" t="s">
        <v>3471</v>
      </c>
      <c r="F5844" s="1" t="s">
        <v>3467</v>
      </c>
      <c r="G5844" s="1">
        <v>438.39</v>
      </c>
      <c r="H5844" s="1">
        <v>6</v>
      </c>
      <c r="I5844" s="1">
        <f>Sales[[#This Row],[Selling Price]]*H5844</f>
        <v>2630.34</v>
      </c>
      <c r="J5844" s="1">
        <f>VLOOKUP(Sales[[#This Row],[Product ID]],Products[],4,0)</f>
        <v>465.59</v>
      </c>
      <c r="K5844" s="1">
        <f>Sales[[#This Row],[Total Sales]]-Sales[[#This Row],[Cost price]]</f>
        <v>2164.75</v>
      </c>
      <c r="L5844" s="1" t="str">
        <f>TEXT(Sales[[#This Row],[Date and Time]],"dddd")</f>
        <v>Friday</v>
      </c>
      <c r="M5844" s="1" t="str">
        <f>TEXT(Sales[[#This Row],[Date and Time]],"mm")</f>
        <v>08</v>
      </c>
      <c r="N5844" s="10" t="str">
        <f>TEXT(Sales[[#This Row],[Date and Time]],"mmmm")</f>
        <v>August</v>
      </c>
    </row>
    <row r="5845" spans="1:14" x14ac:dyDescent="0.3">
      <c r="A5845" s="1" t="s">
        <v>9313</v>
      </c>
      <c r="B5845" s="2">
        <v>45547.248020833336</v>
      </c>
      <c r="C5845" s="1" t="s">
        <v>3316</v>
      </c>
      <c r="D5845" s="1" t="s">
        <v>973</v>
      </c>
      <c r="E5845" s="1" t="s">
        <v>3479</v>
      </c>
      <c r="F5845" s="1" t="s">
        <v>3472</v>
      </c>
      <c r="G5845" s="1">
        <v>324.77999999999997</v>
      </c>
      <c r="H5845" s="1">
        <v>10</v>
      </c>
      <c r="I5845" s="1">
        <f>Sales[[#This Row],[Selling Price]]*H5845</f>
        <v>3247.7999999999997</v>
      </c>
      <c r="J5845" s="1">
        <f>VLOOKUP(Sales[[#This Row],[Product ID]],Products[],4,0)</f>
        <v>974.22</v>
      </c>
      <c r="K5845" s="1">
        <f>Sales[[#This Row],[Total Sales]]-Sales[[#This Row],[Cost price]]</f>
        <v>2273.58</v>
      </c>
      <c r="L5845" s="1" t="str">
        <f>TEXT(Sales[[#This Row],[Date and Time]],"dddd")</f>
        <v>Thursday</v>
      </c>
      <c r="M5845" s="1" t="str">
        <f>TEXT(Sales[[#This Row],[Date and Time]],"mm")</f>
        <v>09</v>
      </c>
      <c r="N5845" s="10" t="str">
        <f>TEXT(Sales[[#This Row],[Date and Time]],"mmmm")</f>
        <v>September</v>
      </c>
    </row>
    <row r="5846" spans="1:14" x14ac:dyDescent="0.3">
      <c r="A5846" s="1" t="s">
        <v>9314</v>
      </c>
      <c r="B5846" s="2">
        <v>45470.024317129632</v>
      </c>
      <c r="C5846" s="1" t="s">
        <v>3331</v>
      </c>
      <c r="D5846" s="1" t="s">
        <v>583</v>
      </c>
      <c r="E5846" s="1" t="s">
        <v>3464</v>
      </c>
      <c r="F5846" s="1" t="s">
        <v>3462</v>
      </c>
      <c r="G5846" s="1">
        <v>1463.6</v>
      </c>
      <c r="H5846" s="1">
        <v>4</v>
      </c>
      <c r="I5846" s="1">
        <f>Sales[[#This Row],[Selling Price]]*H5846</f>
        <v>5854.4</v>
      </c>
      <c r="J5846" s="1">
        <f>VLOOKUP(Sales[[#This Row],[Product ID]],Products[],4,0)</f>
        <v>799.06</v>
      </c>
      <c r="K5846" s="1">
        <f>Sales[[#This Row],[Total Sales]]-Sales[[#This Row],[Cost price]]</f>
        <v>5055.34</v>
      </c>
      <c r="L5846" s="1" t="str">
        <f>TEXT(Sales[[#This Row],[Date and Time]],"dddd")</f>
        <v>Thursday</v>
      </c>
      <c r="M5846" s="1" t="str">
        <f>TEXT(Sales[[#This Row],[Date and Time]],"mm")</f>
        <v>06</v>
      </c>
      <c r="N5846" s="10" t="str">
        <f>TEXT(Sales[[#This Row],[Date and Time]],"mmmm")</f>
        <v>June</v>
      </c>
    </row>
    <row r="5847" spans="1:14" x14ac:dyDescent="0.3">
      <c r="A5847" s="1" t="s">
        <v>9315</v>
      </c>
      <c r="B5847" s="2">
        <v>45519.325972222221</v>
      </c>
      <c r="C5847" s="1" t="s">
        <v>3261</v>
      </c>
      <c r="D5847" s="1" t="s">
        <v>891</v>
      </c>
      <c r="E5847" s="1" t="s">
        <v>3466</v>
      </c>
      <c r="F5847" s="1" t="s">
        <v>3462</v>
      </c>
      <c r="G5847" s="1">
        <v>1356.24</v>
      </c>
      <c r="H5847" s="1">
        <v>7</v>
      </c>
      <c r="I5847" s="1">
        <f>Sales[[#This Row],[Selling Price]]*H5847</f>
        <v>9493.68</v>
      </c>
      <c r="J5847" s="1">
        <f>VLOOKUP(Sales[[#This Row],[Product ID]],Products[],4,0)</f>
        <v>950.81</v>
      </c>
      <c r="K5847" s="1">
        <f>Sales[[#This Row],[Total Sales]]-Sales[[#This Row],[Cost price]]</f>
        <v>8542.8700000000008</v>
      </c>
      <c r="L5847" s="1" t="str">
        <f>TEXT(Sales[[#This Row],[Date and Time]],"dddd")</f>
        <v>Thursday</v>
      </c>
      <c r="M5847" s="1" t="str">
        <f>TEXT(Sales[[#This Row],[Date and Time]],"mm")</f>
        <v>08</v>
      </c>
      <c r="N5847" s="10" t="str">
        <f>TEXT(Sales[[#This Row],[Date and Time]],"mmmm")</f>
        <v>August</v>
      </c>
    </row>
    <row r="5848" spans="1:14" x14ac:dyDescent="0.3">
      <c r="A5848" s="1" t="s">
        <v>9316</v>
      </c>
      <c r="B5848" s="2">
        <v>45345.345752314817</v>
      </c>
      <c r="C5848" s="1" t="s">
        <v>3439</v>
      </c>
      <c r="D5848" s="1" t="s">
        <v>1211</v>
      </c>
      <c r="E5848" s="1" t="s">
        <v>3466</v>
      </c>
      <c r="F5848" s="1" t="s">
        <v>3467</v>
      </c>
      <c r="G5848" s="1">
        <v>1233.01</v>
      </c>
      <c r="H5848" s="1">
        <v>2</v>
      </c>
      <c r="I5848" s="1">
        <f>Sales[[#This Row],[Selling Price]]*H5848</f>
        <v>2466.02</v>
      </c>
      <c r="J5848" s="1">
        <f>VLOOKUP(Sales[[#This Row],[Product ID]],Products[],4,0)</f>
        <v>945.84</v>
      </c>
      <c r="K5848" s="1">
        <f>Sales[[#This Row],[Total Sales]]-Sales[[#This Row],[Cost price]]</f>
        <v>1520.1799999999998</v>
      </c>
      <c r="L5848" s="1" t="str">
        <f>TEXT(Sales[[#This Row],[Date and Time]],"dddd")</f>
        <v>Friday</v>
      </c>
      <c r="M5848" s="1" t="str">
        <f>TEXT(Sales[[#This Row],[Date and Time]],"mm")</f>
        <v>02</v>
      </c>
      <c r="N5848" s="10" t="str">
        <f>TEXT(Sales[[#This Row],[Date and Time]],"mmmm")</f>
        <v>February</v>
      </c>
    </row>
    <row r="5849" spans="1:14" x14ac:dyDescent="0.3">
      <c r="A5849" s="1" t="s">
        <v>9317</v>
      </c>
      <c r="B5849" s="2">
        <v>45544.661226851851</v>
      </c>
      <c r="C5849" s="1" t="s">
        <v>3412</v>
      </c>
      <c r="D5849" s="1" t="s">
        <v>2859</v>
      </c>
      <c r="E5849" s="1" t="s">
        <v>3464</v>
      </c>
      <c r="F5849" s="1" t="s">
        <v>3476</v>
      </c>
      <c r="G5849" s="1">
        <v>1863.43</v>
      </c>
      <c r="H5849" s="1">
        <v>9</v>
      </c>
      <c r="I5849" s="1">
        <f>Sales[[#This Row],[Selling Price]]*H5849</f>
        <v>16770.87</v>
      </c>
      <c r="J5849" s="1">
        <f>VLOOKUP(Sales[[#This Row],[Product ID]],Products[],4,0)</f>
        <v>220.45</v>
      </c>
      <c r="K5849" s="1">
        <f>Sales[[#This Row],[Total Sales]]-Sales[[#This Row],[Cost price]]</f>
        <v>16550.419999999998</v>
      </c>
      <c r="L5849" s="1" t="str">
        <f>TEXT(Sales[[#This Row],[Date and Time]],"dddd")</f>
        <v>Monday</v>
      </c>
      <c r="M5849" s="1" t="str">
        <f>TEXT(Sales[[#This Row],[Date and Time]],"mm")</f>
        <v>09</v>
      </c>
      <c r="N5849" s="10" t="str">
        <f>TEXT(Sales[[#This Row],[Date and Time]],"mmmm")</f>
        <v>September</v>
      </c>
    </row>
    <row r="5850" spans="1:14" x14ac:dyDescent="0.3">
      <c r="A5850" s="1" t="s">
        <v>9318</v>
      </c>
      <c r="B5850" s="2">
        <v>45325.231724537036</v>
      </c>
      <c r="C5850" s="1" t="s">
        <v>3405</v>
      </c>
      <c r="D5850" s="1" t="s">
        <v>2987</v>
      </c>
      <c r="E5850" s="1" t="s">
        <v>3471</v>
      </c>
      <c r="F5850" s="1" t="s">
        <v>3476</v>
      </c>
      <c r="G5850" s="1">
        <v>1692.19</v>
      </c>
      <c r="H5850" s="1">
        <v>4</v>
      </c>
      <c r="I5850" s="1">
        <f>Sales[[#This Row],[Selling Price]]*H5850</f>
        <v>6768.76</v>
      </c>
      <c r="J5850" s="1">
        <f>VLOOKUP(Sales[[#This Row],[Product ID]],Products[],4,0)</f>
        <v>143.38</v>
      </c>
      <c r="K5850" s="1">
        <f>Sales[[#This Row],[Total Sales]]-Sales[[#This Row],[Cost price]]</f>
        <v>6625.38</v>
      </c>
      <c r="L5850" s="1" t="str">
        <f>TEXT(Sales[[#This Row],[Date and Time]],"dddd")</f>
        <v>Saturday</v>
      </c>
      <c r="M5850" s="1" t="str">
        <f>TEXT(Sales[[#This Row],[Date and Time]],"mm")</f>
        <v>02</v>
      </c>
      <c r="N5850" s="10" t="str">
        <f>TEXT(Sales[[#This Row],[Date and Time]],"mmmm")</f>
        <v>February</v>
      </c>
    </row>
    <row r="5851" spans="1:14" x14ac:dyDescent="0.3">
      <c r="A5851" s="1" t="s">
        <v>9319</v>
      </c>
      <c r="B5851" s="2">
        <v>45412.060428240744</v>
      </c>
      <c r="C5851" s="1" t="s">
        <v>3391</v>
      </c>
      <c r="D5851" s="1" t="s">
        <v>1258</v>
      </c>
      <c r="E5851" s="1" t="s">
        <v>3479</v>
      </c>
      <c r="F5851" s="1" t="s">
        <v>3476</v>
      </c>
      <c r="G5851" s="1">
        <v>1815.18</v>
      </c>
      <c r="H5851" s="1">
        <v>2</v>
      </c>
      <c r="I5851" s="1">
        <f>Sales[[#This Row],[Selling Price]]*H5851</f>
        <v>3630.36</v>
      </c>
      <c r="J5851" s="1">
        <f>VLOOKUP(Sales[[#This Row],[Product ID]],Products[],4,0)</f>
        <v>374.92</v>
      </c>
      <c r="K5851" s="1">
        <f>Sales[[#This Row],[Total Sales]]-Sales[[#This Row],[Cost price]]</f>
        <v>3255.44</v>
      </c>
      <c r="L5851" s="1" t="str">
        <f>TEXT(Sales[[#This Row],[Date and Time]],"dddd")</f>
        <v>Tuesday</v>
      </c>
      <c r="M5851" s="1" t="str">
        <f>TEXT(Sales[[#This Row],[Date and Time]],"mm")</f>
        <v>04</v>
      </c>
      <c r="N5851" s="10" t="str">
        <f>TEXT(Sales[[#This Row],[Date and Time]],"mmmm")</f>
        <v>April</v>
      </c>
    </row>
    <row r="5852" spans="1:14" x14ac:dyDescent="0.3">
      <c r="A5852" s="1" t="s">
        <v>9320</v>
      </c>
      <c r="B5852" s="2">
        <v>45475.157337962963</v>
      </c>
      <c r="C5852" s="1" t="s">
        <v>3357</v>
      </c>
      <c r="D5852" s="1" t="s">
        <v>1918</v>
      </c>
      <c r="E5852" s="1" t="s">
        <v>3461</v>
      </c>
      <c r="F5852" s="1" t="s">
        <v>3476</v>
      </c>
      <c r="G5852" s="1">
        <v>243.39</v>
      </c>
      <c r="H5852" s="1">
        <v>3</v>
      </c>
      <c r="I5852" s="1">
        <f>Sales[[#This Row],[Selling Price]]*H5852</f>
        <v>730.17</v>
      </c>
      <c r="J5852" s="1">
        <f>VLOOKUP(Sales[[#This Row],[Product ID]],Products[],4,0)</f>
        <v>305.49</v>
      </c>
      <c r="K5852" s="1">
        <f>Sales[[#This Row],[Total Sales]]-Sales[[#This Row],[Cost price]]</f>
        <v>424.67999999999995</v>
      </c>
      <c r="L5852" s="1" t="str">
        <f>TEXT(Sales[[#This Row],[Date and Time]],"dddd")</f>
        <v>Tuesday</v>
      </c>
      <c r="M5852" s="1" t="str">
        <f>TEXT(Sales[[#This Row],[Date and Time]],"mm")</f>
        <v>07</v>
      </c>
      <c r="N5852" s="10" t="str">
        <f>TEXT(Sales[[#This Row],[Date and Time]],"mmmm")</f>
        <v>July</v>
      </c>
    </row>
    <row r="5853" spans="1:14" x14ac:dyDescent="0.3">
      <c r="A5853" s="1" t="s">
        <v>9321</v>
      </c>
      <c r="B5853" s="2">
        <v>45470.590844907405</v>
      </c>
      <c r="C5853" s="1" t="s">
        <v>3301</v>
      </c>
      <c r="D5853" s="1" t="s">
        <v>3002</v>
      </c>
      <c r="E5853" s="1" t="s">
        <v>3466</v>
      </c>
      <c r="F5853" s="1" t="s">
        <v>3467</v>
      </c>
      <c r="G5853" s="1">
        <v>127.69</v>
      </c>
      <c r="H5853" s="1">
        <v>10</v>
      </c>
      <c r="I5853" s="1">
        <f>Sales[[#This Row],[Selling Price]]*H5853</f>
        <v>1276.9000000000001</v>
      </c>
      <c r="J5853" s="1">
        <f>VLOOKUP(Sales[[#This Row],[Product ID]],Products[],4,0)</f>
        <v>502.29</v>
      </c>
      <c r="K5853" s="1">
        <f>Sales[[#This Row],[Total Sales]]-Sales[[#This Row],[Cost price]]</f>
        <v>774.61000000000013</v>
      </c>
      <c r="L5853" s="1" t="str">
        <f>TEXT(Sales[[#This Row],[Date and Time]],"dddd")</f>
        <v>Thursday</v>
      </c>
      <c r="M5853" s="1" t="str">
        <f>TEXT(Sales[[#This Row],[Date and Time]],"mm")</f>
        <v>06</v>
      </c>
      <c r="N5853" s="10" t="str">
        <f>TEXT(Sales[[#This Row],[Date and Time]],"mmmm")</f>
        <v>June</v>
      </c>
    </row>
    <row r="5854" spans="1:14" x14ac:dyDescent="0.3">
      <c r="A5854" s="1" t="s">
        <v>9322</v>
      </c>
      <c r="B5854" s="2">
        <v>45349.522488425922</v>
      </c>
      <c r="C5854" s="1" t="s">
        <v>3380</v>
      </c>
      <c r="D5854" s="1" t="s">
        <v>234</v>
      </c>
      <c r="E5854" s="1" t="s">
        <v>3464</v>
      </c>
      <c r="F5854" s="1" t="s">
        <v>3469</v>
      </c>
      <c r="G5854" s="1">
        <v>560.24</v>
      </c>
      <c r="H5854" s="1">
        <v>9</v>
      </c>
      <c r="I5854" s="1">
        <f>Sales[[#This Row],[Selling Price]]*H5854</f>
        <v>5042.16</v>
      </c>
      <c r="J5854" s="1">
        <f>VLOOKUP(Sales[[#This Row],[Product ID]],Products[],4,0)</f>
        <v>802.35</v>
      </c>
      <c r="K5854" s="1">
        <f>Sales[[#This Row],[Total Sales]]-Sales[[#This Row],[Cost price]]</f>
        <v>4239.8099999999995</v>
      </c>
      <c r="L5854" s="1" t="str">
        <f>TEXT(Sales[[#This Row],[Date and Time]],"dddd")</f>
        <v>Tuesday</v>
      </c>
      <c r="M5854" s="1" t="str">
        <f>TEXT(Sales[[#This Row],[Date and Time]],"mm")</f>
        <v>02</v>
      </c>
      <c r="N5854" s="10" t="str">
        <f>TEXT(Sales[[#This Row],[Date and Time]],"mmmm")</f>
        <v>February</v>
      </c>
    </row>
    <row r="5855" spans="1:14" x14ac:dyDescent="0.3">
      <c r="A5855" s="1" t="s">
        <v>9323</v>
      </c>
      <c r="B5855" s="2">
        <v>45449.672511574077</v>
      </c>
      <c r="C5855" s="1" t="s">
        <v>3314</v>
      </c>
      <c r="D5855" s="1" t="s">
        <v>86</v>
      </c>
      <c r="E5855" s="1" t="s">
        <v>3461</v>
      </c>
      <c r="F5855" s="1" t="s">
        <v>3476</v>
      </c>
      <c r="G5855" s="1">
        <v>1836.13</v>
      </c>
      <c r="H5855" s="1">
        <v>2</v>
      </c>
      <c r="I5855" s="1">
        <f>Sales[[#This Row],[Selling Price]]*H5855</f>
        <v>3672.26</v>
      </c>
      <c r="J5855" s="1">
        <f>VLOOKUP(Sales[[#This Row],[Product ID]],Products[],4,0)</f>
        <v>925.53</v>
      </c>
      <c r="K5855" s="1">
        <f>Sales[[#This Row],[Total Sales]]-Sales[[#This Row],[Cost price]]</f>
        <v>2746.7300000000005</v>
      </c>
      <c r="L5855" s="1" t="str">
        <f>TEXT(Sales[[#This Row],[Date and Time]],"dddd")</f>
        <v>Thursday</v>
      </c>
      <c r="M5855" s="1" t="str">
        <f>TEXT(Sales[[#This Row],[Date and Time]],"mm")</f>
        <v>06</v>
      </c>
      <c r="N5855" s="10" t="str">
        <f>TEXT(Sales[[#This Row],[Date and Time]],"mmmm")</f>
        <v>June</v>
      </c>
    </row>
    <row r="5856" spans="1:14" x14ac:dyDescent="0.3">
      <c r="A5856" s="1" t="s">
        <v>9324</v>
      </c>
      <c r="B5856" s="2">
        <v>45329.171643518515</v>
      </c>
      <c r="C5856" s="1" t="s">
        <v>3448</v>
      </c>
      <c r="D5856" s="1" t="s">
        <v>102</v>
      </c>
      <c r="E5856" s="1" t="s">
        <v>3471</v>
      </c>
      <c r="F5856" s="1" t="s">
        <v>3469</v>
      </c>
      <c r="G5856" s="1">
        <v>425.43</v>
      </c>
      <c r="H5856" s="1">
        <v>3</v>
      </c>
      <c r="I5856" s="1">
        <f>Sales[[#This Row],[Selling Price]]*H5856</f>
        <v>1276.29</v>
      </c>
      <c r="J5856" s="1">
        <f>VLOOKUP(Sales[[#This Row],[Product ID]],Products[],4,0)</f>
        <v>955.51</v>
      </c>
      <c r="K5856" s="1">
        <f>Sales[[#This Row],[Total Sales]]-Sales[[#This Row],[Cost price]]</f>
        <v>320.77999999999997</v>
      </c>
      <c r="L5856" s="1" t="str">
        <f>TEXT(Sales[[#This Row],[Date and Time]],"dddd")</f>
        <v>Wednesday</v>
      </c>
      <c r="M5856" s="1" t="str">
        <f>TEXT(Sales[[#This Row],[Date and Time]],"mm")</f>
        <v>02</v>
      </c>
      <c r="N5856" s="10" t="str">
        <f>TEXT(Sales[[#This Row],[Date and Time]],"mmmm")</f>
        <v>February</v>
      </c>
    </row>
    <row r="5857" spans="1:14" x14ac:dyDescent="0.3">
      <c r="A5857" s="1" t="s">
        <v>9325</v>
      </c>
      <c r="B5857" s="2">
        <v>45381.023831018516</v>
      </c>
      <c r="C5857" s="1" t="s">
        <v>3298</v>
      </c>
      <c r="D5857" s="1" t="s">
        <v>2598</v>
      </c>
      <c r="E5857" s="1" t="s">
        <v>3471</v>
      </c>
      <c r="F5857" s="1" t="s">
        <v>3476</v>
      </c>
      <c r="G5857" s="1">
        <v>584.98</v>
      </c>
      <c r="H5857" s="1">
        <v>5</v>
      </c>
      <c r="I5857" s="1">
        <f>Sales[[#This Row],[Selling Price]]*H5857</f>
        <v>2924.9</v>
      </c>
      <c r="J5857" s="1">
        <f>VLOOKUP(Sales[[#This Row],[Product ID]],Products[],4,0)</f>
        <v>965.14</v>
      </c>
      <c r="K5857" s="1">
        <f>Sales[[#This Row],[Total Sales]]-Sales[[#This Row],[Cost price]]</f>
        <v>1959.7600000000002</v>
      </c>
      <c r="L5857" s="1" t="str">
        <f>TEXT(Sales[[#This Row],[Date and Time]],"dddd")</f>
        <v>Saturday</v>
      </c>
      <c r="M5857" s="1" t="str">
        <f>TEXT(Sales[[#This Row],[Date and Time]],"mm")</f>
        <v>03</v>
      </c>
      <c r="N5857" s="10" t="str">
        <f>TEXT(Sales[[#This Row],[Date and Time]],"mmmm")</f>
        <v>March</v>
      </c>
    </row>
    <row r="5858" spans="1:14" x14ac:dyDescent="0.3">
      <c r="A5858" s="1" t="s">
        <v>9326</v>
      </c>
      <c r="B5858" s="2">
        <v>45482.467939814815</v>
      </c>
      <c r="C5858" s="1" t="s">
        <v>3370</v>
      </c>
      <c r="D5858" s="1" t="s">
        <v>2340</v>
      </c>
      <c r="E5858" s="1" t="s">
        <v>3464</v>
      </c>
      <c r="F5858" s="1" t="s">
        <v>3472</v>
      </c>
      <c r="G5858" s="1">
        <v>873.95</v>
      </c>
      <c r="H5858" s="1">
        <v>1</v>
      </c>
      <c r="I5858" s="1">
        <f>Sales[[#This Row],[Selling Price]]*H5858</f>
        <v>873.95</v>
      </c>
      <c r="J5858" s="1">
        <f>VLOOKUP(Sales[[#This Row],[Product ID]],Products[],4,0)</f>
        <v>621.46</v>
      </c>
      <c r="K5858" s="1">
        <f>Sales[[#This Row],[Total Sales]]-Sales[[#This Row],[Cost price]]</f>
        <v>252.49</v>
      </c>
      <c r="L5858" s="1" t="str">
        <f>TEXT(Sales[[#This Row],[Date and Time]],"dddd")</f>
        <v>Tuesday</v>
      </c>
      <c r="M5858" s="1" t="str">
        <f>TEXT(Sales[[#This Row],[Date and Time]],"mm")</f>
        <v>07</v>
      </c>
      <c r="N5858" s="10" t="str">
        <f>TEXT(Sales[[#This Row],[Date and Time]],"mmmm")</f>
        <v>July</v>
      </c>
    </row>
    <row r="5859" spans="1:14" x14ac:dyDescent="0.3">
      <c r="A5859" s="1" t="s">
        <v>9327</v>
      </c>
      <c r="B5859" s="2">
        <v>45548.775729166664</v>
      </c>
      <c r="C5859" s="1" t="s">
        <v>3395</v>
      </c>
      <c r="D5859" s="1" t="s">
        <v>1188</v>
      </c>
      <c r="E5859" s="1" t="s">
        <v>3471</v>
      </c>
      <c r="F5859" s="1" t="s">
        <v>3476</v>
      </c>
      <c r="G5859" s="1">
        <v>69.38</v>
      </c>
      <c r="H5859" s="1">
        <v>5</v>
      </c>
      <c r="I5859" s="1">
        <f>Sales[[#This Row],[Selling Price]]*H5859</f>
        <v>346.9</v>
      </c>
      <c r="J5859" s="1">
        <f>VLOOKUP(Sales[[#This Row],[Product ID]],Products[],4,0)</f>
        <v>102.72</v>
      </c>
      <c r="K5859" s="1">
        <f>Sales[[#This Row],[Total Sales]]-Sales[[#This Row],[Cost price]]</f>
        <v>244.17999999999998</v>
      </c>
      <c r="L5859" s="1" t="str">
        <f>TEXT(Sales[[#This Row],[Date and Time]],"dddd")</f>
        <v>Friday</v>
      </c>
      <c r="M5859" s="1" t="str">
        <f>TEXT(Sales[[#This Row],[Date and Time]],"mm")</f>
        <v>09</v>
      </c>
      <c r="N5859" s="10" t="str">
        <f>TEXT(Sales[[#This Row],[Date and Time]],"mmmm")</f>
        <v>September</v>
      </c>
    </row>
    <row r="5860" spans="1:14" x14ac:dyDescent="0.3">
      <c r="A5860" s="1" t="s">
        <v>9328</v>
      </c>
      <c r="B5860" s="2">
        <v>45545.815428240741</v>
      </c>
      <c r="C5860" s="1" t="s">
        <v>3433</v>
      </c>
      <c r="D5860" s="1" t="s">
        <v>1953</v>
      </c>
      <c r="E5860" s="1" t="s">
        <v>3466</v>
      </c>
      <c r="F5860" s="1" t="s">
        <v>3469</v>
      </c>
      <c r="G5860" s="1">
        <v>1762.44</v>
      </c>
      <c r="H5860" s="1">
        <v>1</v>
      </c>
      <c r="I5860" s="1">
        <f>Sales[[#This Row],[Selling Price]]*H5860</f>
        <v>1762.44</v>
      </c>
      <c r="J5860" s="1">
        <f>VLOOKUP(Sales[[#This Row],[Product ID]],Products[],4,0)</f>
        <v>452.2</v>
      </c>
      <c r="K5860" s="1">
        <f>Sales[[#This Row],[Total Sales]]-Sales[[#This Row],[Cost price]]</f>
        <v>1310.24</v>
      </c>
      <c r="L5860" s="1" t="str">
        <f>TEXT(Sales[[#This Row],[Date and Time]],"dddd")</f>
        <v>Tuesday</v>
      </c>
      <c r="M5860" s="1" t="str">
        <f>TEXT(Sales[[#This Row],[Date and Time]],"mm")</f>
        <v>09</v>
      </c>
      <c r="N5860" s="10" t="str">
        <f>TEXT(Sales[[#This Row],[Date and Time]],"mmmm")</f>
        <v>September</v>
      </c>
    </row>
    <row r="5861" spans="1:14" x14ac:dyDescent="0.3">
      <c r="A5861" s="1" t="s">
        <v>9329</v>
      </c>
      <c r="B5861" s="2">
        <v>45566.921446759261</v>
      </c>
      <c r="C5861" s="1" t="s">
        <v>3412</v>
      </c>
      <c r="D5861" s="1" t="s">
        <v>2442</v>
      </c>
      <c r="E5861" s="1" t="s">
        <v>3471</v>
      </c>
      <c r="F5861" s="1" t="s">
        <v>3469</v>
      </c>
      <c r="G5861" s="1">
        <v>32.79</v>
      </c>
      <c r="H5861" s="1">
        <v>5</v>
      </c>
      <c r="I5861" s="1">
        <f>Sales[[#This Row],[Selling Price]]*H5861</f>
        <v>163.95</v>
      </c>
      <c r="J5861" s="1">
        <f>VLOOKUP(Sales[[#This Row],[Product ID]],Products[],4,0)</f>
        <v>220.45</v>
      </c>
      <c r="K5861" s="1">
        <f>Sales[[#This Row],[Total Sales]]-Sales[[#This Row],[Cost price]]</f>
        <v>-56.5</v>
      </c>
      <c r="L5861" s="1" t="str">
        <f>TEXT(Sales[[#This Row],[Date and Time]],"dddd")</f>
        <v>Tuesday</v>
      </c>
      <c r="M5861" s="1" t="str">
        <f>TEXT(Sales[[#This Row],[Date and Time]],"mm")</f>
        <v>10</v>
      </c>
      <c r="N5861" s="10" t="str">
        <f>TEXT(Sales[[#This Row],[Date and Time]],"mmmm")</f>
        <v>October</v>
      </c>
    </row>
    <row r="5862" spans="1:14" x14ac:dyDescent="0.3">
      <c r="A5862" s="1" t="s">
        <v>9330</v>
      </c>
      <c r="B5862" s="2">
        <v>45537.229467592595</v>
      </c>
      <c r="C5862" s="1" t="s">
        <v>3394</v>
      </c>
      <c r="D5862" s="1" t="s">
        <v>1065</v>
      </c>
      <c r="E5862" s="1" t="s">
        <v>3471</v>
      </c>
      <c r="F5862" s="1" t="s">
        <v>3469</v>
      </c>
      <c r="G5862" s="1">
        <v>303</v>
      </c>
      <c r="H5862" s="1">
        <v>1</v>
      </c>
      <c r="I5862" s="1">
        <f>Sales[[#This Row],[Selling Price]]*H5862</f>
        <v>303</v>
      </c>
      <c r="J5862" s="1">
        <f>VLOOKUP(Sales[[#This Row],[Product ID]],Products[],4,0)</f>
        <v>74.92</v>
      </c>
      <c r="K5862" s="1">
        <f>Sales[[#This Row],[Total Sales]]-Sales[[#This Row],[Cost price]]</f>
        <v>228.07999999999998</v>
      </c>
      <c r="L5862" s="1" t="str">
        <f>TEXT(Sales[[#This Row],[Date and Time]],"dddd")</f>
        <v>Monday</v>
      </c>
      <c r="M5862" s="1" t="str">
        <f>TEXT(Sales[[#This Row],[Date and Time]],"mm")</f>
        <v>09</v>
      </c>
      <c r="N5862" s="10" t="str">
        <f>TEXT(Sales[[#This Row],[Date and Time]],"mmmm")</f>
        <v>September</v>
      </c>
    </row>
    <row r="5863" spans="1:14" x14ac:dyDescent="0.3">
      <c r="A5863" s="1" t="s">
        <v>9331</v>
      </c>
      <c r="B5863" s="2">
        <v>45297.767696759256</v>
      </c>
      <c r="C5863" s="1" t="s">
        <v>3237</v>
      </c>
      <c r="D5863" s="1" t="s">
        <v>1044</v>
      </c>
      <c r="E5863" s="1" t="s">
        <v>3464</v>
      </c>
      <c r="F5863" s="1" t="s">
        <v>3469</v>
      </c>
      <c r="G5863" s="1">
        <v>1555.25</v>
      </c>
      <c r="H5863" s="1">
        <v>2</v>
      </c>
      <c r="I5863" s="1">
        <f>Sales[[#This Row],[Selling Price]]*H5863</f>
        <v>3110.5</v>
      </c>
      <c r="J5863" s="1">
        <f>VLOOKUP(Sales[[#This Row],[Product ID]],Products[],4,0)</f>
        <v>481</v>
      </c>
      <c r="K5863" s="1">
        <f>Sales[[#This Row],[Total Sales]]-Sales[[#This Row],[Cost price]]</f>
        <v>2629.5</v>
      </c>
      <c r="L5863" s="1" t="str">
        <f>TEXT(Sales[[#This Row],[Date and Time]],"dddd")</f>
        <v>Saturday</v>
      </c>
      <c r="M5863" s="1" t="str">
        <f>TEXT(Sales[[#This Row],[Date and Time]],"mm")</f>
        <v>01</v>
      </c>
      <c r="N5863" s="10" t="str">
        <f>TEXT(Sales[[#This Row],[Date and Time]],"mmmm")</f>
        <v>January</v>
      </c>
    </row>
    <row r="5864" spans="1:14" x14ac:dyDescent="0.3">
      <c r="A5864" s="1" t="s">
        <v>9332</v>
      </c>
      <c r="B5864" s="2">
        <v>45533.038194444445</v>
      </c>
      <c r="C5864" s="1" t="s">
        <v>3430</v>
      </c>
      <c r="D5864" s="1" t="s">
        <v>2464</v>
      </c>
      <c r="E5864" s="1" t="s">
        <v>3464</v>
      </c>
      <c r="F5864" s="1" t="s">
        <v>3467</v>
      </c>
      <c r="G5864" s="1">
        <v>29.19</v>
      </c>
      <c r="H5864" s="1">
        <v>7</v>
      </c>
      <c r="I5864" s="1">
        <f>Sales[[#This Row],[Selling Price]]*H5864</f>
        <v>204.33</v>
      </c>
      <c r="J5864" s="1">
        <f>VLOOKUP(Sales[[#This Row],[Product ID]],Products[],4,0)</f>
        <v>102.73</v>
      </c>
      <c r="K5864" s="1">
        <f>Sales[[#This Row],[Total Sales]]-Sales[[#This Row],[Cost price]]</f>
        <v>101.60000000000001</v>
      </c>
      <c r="L5864" s="1" t="str">
        <f>TEXT(Sales[[#This Row],[Date and Time]],"dddd")</f>
        <v>Thursday</v>
      </c>
      <c r="M5864" s="1" t="str">
        <f>TEXT(Sales[[#This Row],[Date and Time]],"mm")</f>
        <v>08</v>
      </c>
      <c r="N5864" s="10" t="str">
        <f>TEXT(Sales[[#This Row],[Date and Time]],"mmmm")</f>
        <v>August</v>
      </c>
    </row>
    <row r="5865" spans="1:14" x14ac:dyDescent="0.3">
      <c r="A5865" s="1" t="s">
        <v>9333</v>
      </c>
      <c r="B5865" s="2">
        <v>45395.743854166663</v>
      </c>
      <c r="C5865" s="1" t="s">
        <v>3275</v>
      </c>
      <c r="D5865" s="1" t="s">
        <v>1796</v>
      </c>
      <c r="E5865" s="1" t="s">
        <v>3471</v>
      </c>
      <c r="F5865" s="1" t="s">
        <v>3472</v>
      </c>
      <c r="G5865" s="1">
        <v>1014.7</v>
      </c>
      <c r="H5865" s="1">
        <v>4</v>
      </c>
      <c r="I5865" s="1">
        <f>Sales[[#This Row],[Selling Price]]*H5865</f>
        <v>4058.8</v>
      </c>
      <c r="J5865" s="1">
        <f>VLOOKUP(Sales[[#This Row],[Product ID]],Products[],4,0)</f>
        <v>363.91</v>
      </c>
      <c r="K5865" s="1">
        <f>Sales[[#This Row],[Total Sales]]-Sales[[#This Row],[Cost price]]</f>
        <v>3694.8900000000003</v>
      </c>
      <c r="L5865" s="1" t="str">
        <f>TEXT(Sales[[#This Row],[Date and Time]],"dddd")</f>
        <v>Saturday</v>
      </c>
      <c r="M5865" s="1" t="str">
        <f>TEXT(Sales[[#This Row],[Date and Time]],"mm")</f>
        <v>04</v>
      </c>
      <c r="N5865" s="10" t="str">
        <f>TEXT(Sales[[#This Row],[Date and Time]],"mmmm")</f>
        <v>April</v>
      </c>
    </row>
    <row r="5866" spans="1:14" x14ac:dyDescent="0.3">
      <c r="A5866" s="1" t="s">
        <v>9334</v>
      </c>
      <c r="B5866" s="2">
        <v>45415.26358796296</v>
      </c>
      <c r="C5866" s="1" t="s">
        <v>3434</v>
      </c>
      <c r="D5866" s="1" t="s">
        <v>1376</v>
      </c>
      <c r="E5866" s="1" t="s">
        <v>3466</v>
      </c>
      <c r="F5866" s="1" t="s">
        <v>3469</v>
      </c>
      <c r="G5866" s="1">
        <v>1693.37</v>
      </c>
      <c r="H5866" s="1">
        <v>2</v>
      </c>
      <c r="I5866" s="1">
        <f>Sales[[#This Row],[Selling Price]]*H5866</f>
        <v>3386.74</v>
      </c>
      <c r="J5866" s="1">
        <f>VLOOKUP(Sales[[#This Row],[Product ID]],Products[],4,0)</f>
        <v>29.06</v>
      </c>
      <c r="K5866" s="1">
        <f>Sales[[#This Row],[Total Sales]]-Sales[[#This Row],[Cost price]]</f>
        <v>3357.68</v>
      </c>
      <c r="L5866" s="1" t="str">
        <f>TEXT(Sales[[#This Row],[Date and Time]],"dddd")</f>
        <v>Friday</v>
      </c>
      <c r="M5866" s="1" t="str">
        <f>TEXT(Sales[[#This Row],[Date and Time]],"mm")</f>
        <v>05</v>
      </c>
      <c r="N5866" s="10" t="str">
        <f>TEXT(Sales[[#This Row],[Date and Time]],"mmmm")</f>
        <v>May</v>
      </c>
    </row>
    <row r="5867" spans="1:14" x14ac:dyDescent="0.3">
      <c r="A5867" s="1" t="s">
        <v>9335</v>
      </c>
      <c r="B5867" s="2">
        <v>45498.638229166667</v>
      </c>
      <c r="C5867" s="1" t="s">
        <v>3353</v>
      </c>
      <c r="D5867" s="1" t="s">
        <v>3075</v>
      </c>
      <c r="E5867" s="1" t="s">
        <v>3466</v>
      </c>
      <c r="F5867" s="1" t="s">
        <v>3467</v>
      </c>
      <c r="G5867" s="1">
        <v>699.62</v>
      </c>
      <c r="H5867" s="1">
        <v>3</v>
      </c>
      <c r="I5867" s="1">
        <f>Sales[[#This Row],[Selling Price]]*H5867</f>
        <v>2098.86</v>
      </c>
      <c r="J5867" s="1">
        <f>VLOOKUP(Sales[[#This Row],[Product ID]],Products[],4,0)</f>
        <v>978.72</v>
      </c>
      <c r="K5867" s="1">
        <f>Sales[[#This Row],[Total Sales]]-Sales[[#This Row],[Cost price]]</f>
        <v>1120.1400000000001</v>
      </c>
      <c r="L5867" s="1" t="str">
        <f>TEXT(Sales[[#This Row],[Date and Time]],"dddd")</f>
        <v>Thursday</v>
      </c>
      <c r="M5867" s="1" t="str">
        <f>TEXT(Sales[[#This Row],[Date and Time]],"mm")</f>
        <v>07</v>
      </c>
      <c r="N5867" s="10" t="str">
        <f>TEXT(Sales[[#This Row],[Date and Time]],"mmmm")</f>
        <v>July</v>
      </c>
    </row>
    <row r="5868" spans="1:14" x14ac:dyDescent="0.3">
      <c r="A5868" s="1" t="s">
        <v>9336</v>
      </c>
      <c r="B5868" s="2">
        <v>45566.160729166666</v>
      </c>
      <c r="C5868" s="1" t="s">
        <v>3299</v>
      </c>
      <c r="D5868" s="1" t="s">
        <v>1299</v>
      </c>
      <c r="E5868" s="1" t="s">
        <v>3479</v>
      </c>
      <c r="F5868" s="1" t="s">
        <v>3476</v>
      </c>
      <c r="G5868" s="1">
        <v>1505.34</v>
      </c>
      <c r="H5868" s="1">
        <v>1</v>
      </c>
      <c r="I5868" s="1">
        <f>Sales[[#This Row],[Selling Price]]*H5868</f>
        <v>1505.34</v>
      </c>
      <c r="J5868" s="1">
        <f>VLOOKUP(Sales[[#This Row],[Product ID]],Products[],4,0)</f>
        <v>401.98</v>
      </c>
      <c r="K5868" s="1">
        <f>Sales[[#This Row],[Total Sales]]-Sales[[#This Row],[Cost price]]</f>
        <v>1103.3599999999999</v>
      </c>
      <c r="L5868" s="1" t="str">
        <f>TEXT(Sales[[#This Row],[Date and Time]],"dddd")</f>
        <v>Tuesday</v>
      </c>
      <c r="M5868" s="1" t="str">
        <f>TEXT(Sales[[#This Row],[Date and Time]],"mm")</f>
        <v>10</v>
      </c>
      <c r="N5868" s="10" t="str">
        <f>TEXT(Sales[[#This Row],[Date and Time]],"mmmm")</f>
        <v>October</v>
      </c>
    </row>
    <row r="5869" spans="1:14" x14ac:dyDescent="0.3">
      <c r="A5869" s="1" t="s">
        <v>9337</v>
      </c>
      <c r="B5869" s="2">
        <v>45417.998483796298</v>
      </c>
      <c r="C5869" s="1" t="s">
        <v>3372</v>
      </c>
      <c r="D5869" s="1" t="s">
        <v>2473</v>
      </c>
      <c r="E5869" s="1" t="s">
        <v>3479</v>
      </c>
      <c r="F5869" s="1" t="s">
        <v>3467</v>
      </c>
      <c r="G5869" s="1">
        <v>1843.55</v>
      </c>
      <c r="H5869" s="1">
        <v>1</v>
      </c>
      <c r="I5869" s="1">
        <f>Sales[[#This Row],[Selling Price]]*H5869</f>
        <v>1843.55</v>
      </c>
      <c r="J5869" s="1">
        <f>VLOOKUP(Sales[[#This Row],[Product ID]],Products[],4,0)</f>
        <v>415.38</v>
      </c>
      <c r="K5869" s="1">
        <f>Sales[[#This Row],[Total Sales]]-Sales[[#This Row],[Cost price]]</f>
        <v>1428.17</v>
      </c>
      <c r="L5869" s="1" t="str">
        <f>TEXT(Sales[[#This Row],[Date and Time]],"dddd")</f>
        <v>Sunday</v>
      </c>
      <c r="M5869" s="1" t="str">
        <f>TEXT(Sales[[#This Row],[Date and Time]],"mm")</f>
        <v>05</v>
      </c>
      <c r="N5869" s="10" t="str">
        <f>TEXT(Sales[[#This Row],[Date and Time]],"mmmm")</f>
        <v>May</v>
      </c>
    </row>
    <row r="5870" spans="1:14" x14ac:dyDescent="0.3">
      <c r="A5870" s="1" t="s">
        <v>9338</v>
      </c>
      <c r="B5870" s="2">
        <v>45401.116099537037</v>
      </c>
      <c r="C5870" s="1" t="s">
        <v>3452</v>
      </c>
      <c r="D5870" s="1" t="s">
        <v>2070</v>
      </c>
      <c r="E5870" s="1" t="s">
        <v>3479</v>
      </c>
      <c r="F5870" s="1" t="s">
        <v>3476</v>
      </c>
      <c r="G5870" s="1">
        <v>1329.8</v>
      </c>
      <c r="H5870" s="1">
        <v>7</v>
      </c>
      <c r="I5870" s="1">
        <f>Sales[[#This Row],[Selling Price]]*H5870</f>
        <v>9308.6</v>
      </c>
      <c r="J5870" s="1">
        <f>VLOOKUP(Sales[[#This Row],[Product ID]],Products[],4,0)</f>
        <v>907.07</v>
      </c>
      <c r="K5870" s="1">
        <f>Sales[[#This Row],[Total Sales]]-Sales[[#This Row],[Cost price]]</f>
        <v>8401.5300000000007</v>
      </c>
      <c r="L5870" s="1" t="str">
        <f>TEXT(Sales[[#This Row],[Date and Time]],"dddd")</f>
        <v>Friday</v>
      </c>
      <c r="M5870" s="1" t="str">
        <f>TEXT(Sales[[#This Row],[Date and Time]],"mm")</f>
        <v>04</v>
      </c>
      <c r="N5870" s="10" t="str">
        <f>TEXT(Sales[[#This Row],[Date and Time]],"mmmm")</f>
        <v>April</v>
      </c>
    </row>
    <row r="5871" spans="1:14" x14ac:dyDescent="0.3">
      <c r="A5871" s="1" t="s">
        <v>9339</v>
      </c>
      <c r="B5871" s="2">
        <v>45332.7499537037</v>
      </c>
      <c r="C5871" s="1" t="s">
        <v>3343</v>
      </c>
      <c r="D5871" s="1" t="s">
        <v>2034</v>
      </c>
      <c r="E5871" s="1" t="s">
        <v>3461</v>
      </c>
      <c r="F5871" s="1" t="s">
        <v>3467</v>
      </c>
      <c r="G5871" s="1">
        <v>1473.36</v>
      </c>
      <c r="H5871" s="1">
        <v>7</v>
      </c>
      <c r="I5871" s="1">
        <f>Sales[[#This Row],[Selling Price]]*H5871</f>
        <v>10313.519999999999</v>
      </c>
      <c r="J5871" s="1">
        <f>VLOOKUP(Sales[[#This Row],[Product ID]],Products[],4,0)</f>
        <v>105.91</v>
      </c>
      <c r="K5871" s="1">
        <f>Sales[[#This Row],[Total Sales]]-Sales[[#This Row],[Cost price]]</f>
        <v>10207.609999999999</v>
      </c>
      <c r="L5871" s="1" t="str">
        <f>TEXT(Sales[[#This Row],[Date and Time]],"dddd")</f>
        <v>Saturday</v>
      </c>
      <c r="M5871" s="1" t="str">
        <f>TEXT(Sales[[#This Row],[Date and Time]],"mm")</f>
        <v>02</v>
      </c>
      <c r="N5871" s="10" t="str">
        <f>TEXT(Sales[[#This Row],[Date and Time]],"mmmm")</f>
        <v>February</v>
      </c>
    </row>
    <row r="5872" spans="1:14" x14ac:dyDescent="0.3">
      <c r="A5872" s="1" t="s">
        <v>9340</v>
      </c>
      <c r="B5872" s="2">
        <v>45500.310914351852</v>
      </c>
      <c r="C5872" s="1" t="s">
        <v>3424</v>
      </c>
      <c r="D5872" s="1" t="s">
        <v>1951</v>
      </c>
      <c r="E5872" s="1" t="s">
        <v>3464</v>
      </c>
      <c r="F5872" s="1" t="s">
        <v>3476</v>
      </c>
      <c r="G5872" s="1">
        <v>1880.2</v>
      </c>
      <c r="H5872" s="1">
        <v>6</v>
      </c>
      <c r="I5872" s="1">
        <f>Sales[[#This Row],[Selling Price]]*H5872</f>
        <v>11281.2</v>
      </c>
      <c r="J5872" s="1">
        <f>VLOOKUP(Sales[[#This Row],[Product ID]],Products[],4,0)</f>
        <v>485.76</v>
      </c>
      <c r="K5872" s="1">
        <f>Sales[[#This Row],[Total Sales]]-Sales[[#This Row],[Cost price]]</f>
        <v>10795.44</v>
      </c>
      <c r="L5872" s="1" t="str">
        <f>TEXT(Sales[[#This Row],[Date and Time]],"dddd")</f>
        <v>Saturday</v>
      </c>
      <c r="M5872" s="1" t="str">
        <f>TEXT(Sales[[#This Row],[Date and Time]],"mm")</f>
        <v>07</v>
      </c>
      <c r="N5872" s="10" t="str">
        <f>TEXT(Sales[[#This Row],[Date and Time]],"mmmm")</f>
        <v>July</v>
      </c>
    </row>
    <row r="5873" spans="1:14" x14ac:dyDescent="0.3">
      <c r="A5873" s="1" t="s">
        <v>9341</v>
      </c>
      <c r="B5873" s="2">
        <v>45320.022233796299</v>
      </c>
      <c r="C5873" s="1" t="s">
        <v>3382</v>
      </c>
      <c r="D5873" s="1" t="s">
        <v>1566</v>
      </c>
      <c r="E5873" s="1" t="s">
        <v>3479</v>
      </c>
      <c r="F5873" s="1" t="s">
        <v>3476</v>
      </c>
      <c r="G5873" s="1">
        <v>1029.3699999999999</v>
      </c>
      <c r="H5873" s="1">
        <v>2</v>
      </c>
      <c r="I5873" s="1">
        <f>Sales[[#This Row],[Selling Price]]*H5873</f>
        <v>2058.7399999999998</v>
      </c>
      <c r="J5873" s="1">
        <f>VLOOKUP(Sales[[#This Row],[Product ID]],Products[],4,0)</f>
        <v>67.97</v>
      </c>
      <c r="K5873" s="1">
        <f>Sales[[#This Row],[Total Sales]]-Sales[[#This Row],[Cost price]]</f>
        <v>1990.7699999999998</v>
      </c>
      <c r="L5873" s="1" t="str">
        <f>TEXT(Sales[[#This Row],[Date and Time]],"dddd")</f>
        <v>Monday</v>
      </c>
      <c r="M5873" s="1" t="str">
        <f>TEXT(Sales[[#This Row],[Date and Time]],"mm")</f>
        <v>01</v>
      </c>
      <c r="N5873" s="10" t="str">
        <f>TEXT(Sales[[#This Row],[Date and Time]],"mmmm")</f>
        <v>January</v>
      </c>
    </row>
    <row r="5874" spans="1:14" x14ac:dyDescent="0.3">
      <c r="A5874" s="1" t="s">
        <v>9342</v>
      </c>
      <c r="B5874" s="2">
        <v>45445.360902777778</v>
      </c>
      <c r="C5874" s="1" t="s">
        <v>3448</v>
      </c>
      <c r="D5874" s="1" t="s">
        <v>1793</v>
      </c>
      <c r="E5874" s="1" t="s">
        <v>3466</v>
      </c>
      <c r="F5874" s="1" t="s">
        <v>3467</v>
      </c>
      <c r="G5874" s="1">
        <v>835.48</v>
      </c>
      <c r="H5874" s="1">
        <v>5</v>
      </c>
      <c r="I5874" s="1">
        <f>Sales[[#This Row],[Selling Price]]*H5874</f>
        <v>4177.3999999999996</v>
      </c>
      <c r="J5874" s="1">
        <f>VLOOKUP(Sales[[#This Row],[Product ID]],Products[],4,0)</f>
        <v>955.51</v>
      </c>
      <c r="K5874" s="1">
        <f>Sales[[#This Row],[Total Sales]]-Sales[[#This Row],[Cost price]]</f>
        <v>3221.8899999999994</v>
      </c>
      <c r="L5874" s="1" t="str">
        <f>TEXT(Sales[[#This Row],[Date and Time]],"dddd")</f>
        <v>Sunday</v>
      </c>
      <c r="M5874" s="1" t="str">
        <f>TEXT(Sales[[#This Row],[Date and Time]],"mm")</f>
        <v>06</v>
      </c>
      <c r="N5874" s="10" t="str">
        <f>TEXT(Sales[[#This Row],[Date and Time]],"mmmm")</f>
        <v>June</v>
      </c>
    </row>
    <row r="5875" spans="1:14" x14ac:dyDescent="0.3">
      <c r="A5875" s="1" t="s">
        <v>9343</v>
      </c>
      <c r="B5875" s="2">
        <v>45612.663541666669</v>
      </c>
      <c r="C5875" s="1" t="s">
        <v>3282</v>
      </c>
      <c r="D5875" s="1" t="s">
        <v>2684</v>
      </c>
      <c r="E5875" s="1" t="s">
        <v>3464</v>
      </c>
      <c r="F5875" s="1" t="s">
        <v>3472</v>
      </c>
      <c r="G5875" s="1">
        <v>1898.08</v>
      </c>
      <c r="H5875" s="1">
        <v>4</v>
      </c>
      <c r="I5875" s="1">
        <f>Sales[[#This Row],[Selling Price]]*H5875</f>
        <v>7592.32</v>
      </c>
      <c r="J5875" s="1">
        <f>VLOOKUP(Sales[[#This Row],[Product ID]],Products[],4,0)</f>
        <v>707.26</v>
      </c>
      <c r="K5875" s="1">
        <f>Sales[[#This Row],[Total Sales]]-Sales[[#This Row],[Cost price]]</f>
        <v>6885.0599999999995</v>
      </c>
      <c r="L5875" s="1" t="str">
        <f>TEXT(Sales[[#This Row],[Date and Time]],"dddd")</f>
        <v>Saturday</v>
      </c>
      <c r="M5875" s="1" t="str">
        <f>TEXT(Sales[[#This Row],[Date and Time]],"mm")</f>
        <v>11</v>
      </c>
      <c r="N5875" s="10" t="str">
        <f>TEXT(Sales[[#This Row],[Date and Time]],"mmmm")</f>
        <v>November</v>
      </c>
    </row>
    <row r="5876" spans="1:14" x14ac:dyDescent="0.3">
      <c r="A5876" s="1" t="s">
        <v>9344</v>
      </c>
      <c r="B5876" s="2">
        <v>45550.990891203706</v>
      </c>
      <c r="C5876" s="1" t="s">
        <v>3399</v>
      </c>
      <c r="D5876" s="1" t="s">
        <v>1407</v>
      </c>
      <c r="E5876" s="1" t="s">
        <v>3461</v>
      </c>
      <c r="F5876" s="1" t="s">
        <v>3467</v>
      </c>
      <c r="G5876" s="1">
        <v>184.08</v>
      </c>
      <c r="H5876" s="1">
        <v>2</v>
      </c>
      <c r="I5876" s="1">
        <f>Sales[[#This Row],[Selling Price]]*H5876</f>
        <v>368.16</v>
      </c>
      <c r="J5876" s="1">
        <f>VLOOKUP(Sales[[#This Row],[Product ID]],Products[],4,0)</f>
        <v>687.22</v>
      </c>
      <c r="K5876" s="1">
        <f>Sales[[#This Row],[Total Sales]]-Sales[[#This Row],[Cost price]]</f>
        <v>-319.06</v>
      </c>
      <c r="L5876" s="1" t="str">
        <f>TEXT(Sales[[#This Row],[Date and Time]],"dddd")</f>
        <v>Sunday</v>
      </c>
      <c r="M5876" s="1" t="str">
        <f>TEXT(Sales[[#This Row],[Date and Time]],"mm")</f>
        <v>09</v>
      </c>
      <c r="N5876" s="10" t="str">
        <f>TEXT(Sales[[#This Row],[Date and Time]],"mmmm")</f>
        <v>September</v>
      </c>
    </row>
    <row r="5877" spans="1:14" x14ac:dyDescent="0.3">
      <c r="A5877" s="1" t="s">
        <v>9345</v>
      </c>
      <c r="B5877" s="2">
        <v>45429.416412037041</v>
      </c>
      <c r="C5877" s="1" t="s">
        <v>3402</v>
      </c>
      <c r="D5877" s="1" t="s">
        <v>1258</v>
      </c>
      <c r="E5877" s="1" t="s">
        <v>3461</v>
      </c>
      <c r="F5877" s="1" t="s">
        <v>3469</v>
      </c>
      <c r="G5877" s="1">
        <v>1680.57</v>
      </c>
      <c r="H5877" s="1">
        <v>8</v>
      </c>
      <c r="I5877" s="1">
        <f>Sales[[#This Row],[Selling Price]]*H5877</f>
        <v>13444.56</v>
      </c>
      <c r="J5877" s="1">
        <f>VLOOKUP(Sales[[#This Row],[Product ID]],Products[],4,0)</f>
        <v>581.64</v>
      </c>
      <c r="K5877" s="1">
        <f>Sales[[#This Row],[Total Sales]]-Sales[[#This Row],[Cost price]]</f>
        <v>12862.92</v>
      </c>
      <c r="L5877" s="1" t="str">
        <f>TEXT(Sales[[#This Row],[Date and Time]],"dddd")</f>
        <v>Friday</v>
      </c>
      <c r="M5877" s="1" t="str">
        <f>TEXT(Sales[[#This Row],[Date and Time]],"mm")</f>
        <v>05</v>
      </c>
      <c r="N5877" s="10" t="str">
        <f>TEXT(Sales[[#This Row],[Date and Time]],"mmmm")</f>
        <v>May</v>
      </c>
    </row>
    <row r="5878" spans="1:14" x14ac:dyDescent="0.3">
      <c r="A5878" s="1" t="s">
        <v>9346</v>
      </c>
      <c r="B5878" s="2">
        <v>45612.825231481482</v>
      </c>
      <c r="C5878" s="1" t="s">
        <v>3405</v>
      </c>
      <c r="D5878" s="1" t="s">
        <v>1166</v>
      </c>
      <c r="E5878" s="1" t="s">
        <v>3471</v>
      </c>
      <c r="F5878" s="1" t="s">
        <v>3476</v>
      </c>
      <c r="G5878" s="1">
        <v>1377.88</v>
      </c>
      <c r="H5878" s="1">
        <v>7</v>
      </c>
      <c r="I5878" s="1">
        <f>Sales[[#This Row],[Selling Price]]*H5878</f>
        <v>9645.16</v>
      </c>
      <c r="J5878" s="1">
        <f>VLOOKUP(Sales[[#This Row],[Product ID]],Products[],4,0)</f>
        <v>143.38</v>
      </c>
      <c r="K5878" s="1">
        <f>Sales[[#This Row],[Total Sales]]-Sales[[#This Row],[Cost price]]</f>
        <v>9501.7800000000007</v>
      </c>
      <c r="L5878" s="1" t="str">
        <f>TEXT(Sales[[#This Row],[Date and Time]],"dddd")</f>
        <v>Saturday</v>
      </c>
      <c r="M5878" s="1" t="str">
        <f>TEXT(Sales[[#This Row],[Date and Time]],"mm")</f>
        <v>11</v>
      </c>
      <c r="N5878" s="10" t="str">
        <f>TEXT(Sales[[#This Row],[Date and Time]],"mmmm")</f>
        <v>November</v>
      </c>
    </row>
    <row r="5879" spans="1:14" x14ac:dyDescent="0.3">
      <c r="A5879" s="1" t="s">
        <v>9347</v>
      </c>
      <c r="B5879" s="2">
        <v>45490.095034722224</v>
      </c>
      <c r="C5879" s="1" t="s">
        <v>3440</v>
      </c>
      <c r="D5879" s="1" t="s">
        <v>2987</v>
      </c>
      <c r="E5879" s="1" t="s">
        <v>3479</v>
      </c>
      <c r="F5879" s="1" t="s">
        <v>3476</v>
      </c>
      <c r="G5879" s="1">
        <v>617.11</v>
      </c>
      <c r="H5879" s="1">
        <v>9</v>
      </c>
      <c r="I5879" s="1">
        <f>Sales[[#This Row],[Selling Price]]*H5879</f>
        <v>5553.99</v>
      </c>
      <c r="J5879" s="1">
        <f>VLOOKUP(Sales[[#This Row],[Product ID]],Products[],4,0)</f>
        <v>117.5</v>
      </c>
      <c r="K5879" s="1">
        <f>Sales[[#This Row],[Total Sales]]-Sales[[#This Row],[Cost price]]</f>
        <v>5436.49</v>
      </c>
      <c r="L5879" s="1" t="str">
        <f>TEXT(Sales[[#This Row],[Date and Time]],"dddd")</f>
        <v>Wednesday</v>
      </c>
      <c r="M5879" s="1" t="str">
        <f>TEXT(Sales[[#This Row],[Date and Time]],"mm")</f>
        <v>07</v>
      </c>
      <c r="N5879" s="10" t="str">
        <f>TEXT(Sales[[#This Row],[Date and Time]],"mmmm")</f>
        <v>July</v>
      </c>
    </row>
    <row r="5880" spans="1:14" x14ac:dyDescent="0.3">
      <c r="A5880" s="1" t="s">
        <v>9348</v>
      </c>
      <c r="B5880" s="2">
        <v>45356.929247685184</v>
      </c>
      <c r="C5880" s="1" t="s">
        <v>3360</v>
      </c>
      <c r="D5880" s="1" t="s">
        <v>400</v>
      </c>
      <c r="E5880" s="1" t="s">
        <v>3461</v>
      </c>
      <c r="F5880" s="1" t="s">
        <v>3467</v>
      </c>
      <c r="G5880" s="1">
        <v>73.75</v>
      </c>
      <c r="H5880" s="1">
        <v>10</v>
      </c>
      <c r="I5880" s="1">
        <f>Sales[[#This Row],[Selling Price]]*H5880</f>
        <v>737.5</v>
      </c>
      <c r="J5880" s="1">
        <f>VLOOKUP(Sales[[#This Row],[Product ID]],Products[],4,0)</f>
        <v>434.88</v>
      </c>
      <c r="K5880" s="1">
        <f>Sales[[#This Row],[Total Sales]]-Sales[[#This Row],[Cost price]]</f>
        <v>302.62</v>
      </c>
      <c r="L5880" s="1" t="str">
        <f>TEXT(Sales[[#This Row],[Date and Time]],"dddd")</f>
        <v>Tuesday</v>
      </c>
      <c r="M5880" s="1" t="str">
        <f>TEXT(Sales[[#This Row],[Date and Time]],"mm")</f>
        <v>03</v>
      </c>
      <c r="N5880" s="10" t="str">
        <f>TEXT(Sales[[#This Row],[Date and Time]],"mmmm")</f>
        <v>March</v>
      </c>
    </row>
    <row r="5881" spans="1:14" x14ac:dyDescent="0.3">
      <c r="A5881" s="1" t="s">
        <v>9349</v>
      </c>
      <c r="B5881" s="2">
        <v>45530.79792824074</v>
      </c>
      <c r="C5881" s="1" t="s">
        <v>3314</v>
      </c>
      <c r="D5881" s="1" t="s">
        <v>2762</v>
      </c>
      <c r="E5881" s="1" t="s">
        <v>3471</v>
      </c>
      <c r="F5881" s="1" t="s">
        <v>3469</v>
      </c>
      <c r="G5881" s="1">
        <v>1611.5</v>
      </c>
      <c r="H5881" s="1">
        <v>6</v>
      </c>
      <c r="I5881" s="1">
        <f>Sales[[#This Row],[Selling Price]]*H5881</f>
        <v>9669</v>
      </c>
      <c r="J5881" s="1">
        <f>VLOOKUP(Sales[[#This Row],[Product ID]],Products[],4,0)</f>
        <v>925.53</v>
      </c>
      <c r="K5881" s="1">
        <f>Sales[[#This Row],[Total Sales]]-Sales[[#This Row],[Cost price]]</f>
        <v>8743.4699999999993</v>
      </c>
      <c r="L5881" s="1" t="str">
        <f>TEXT(Sales[[#This Row],[Date and Time]],"dddd")</f>
        <v>Monday</v>
      </c>
      <c r="M5881" s="1" t="str">
        <f>TEXT(Sales[[#This Row],[Date and Time]],"mm")</f>
        <v>08</v>
      </c>
      <c r="N5881" s="10" t="str">
        <f>TEXT(Sales[[#This Row],[Date and Time]],"mmmm")</f>
        <v>August</v>
      </c>
    </row>
    <row r="5882" spans="1:14" x14ac:dyDescent="0.3">
      <c r="A5882" s="1" t="s">
        <v>9350</v>
      </c>
      <c r="B5882" s="2">
        <v>45365.71056712963</v>
      </c>
      <c r="C5882" s="1" t="s">
        <v>3351</v>
      </c>
      <c r="D5882" s="1" t="s">
        <v>392</v>
      </c>
      <c r="E5882" s="1" t="s">
        <v>3466</v>
      </c>
      <c r="F5882" s="1" t="s">
        <v>3467</v>
      </c>
      <c r="G5882" s="1">
        <v>930.16</v>
      </c>
      <c r="H5882" s="1">
        <v>2</v>
      </c>
      <c r="I5882" s="1">
        <f>Sales[[#This Row],[Selling Price]]*H5882</f>
        <v>1860.32</v>
      </c>
      <c r="J5882" s="1">
        <f>VLOOKUP(Sales[[#This Row],[Product ID]],Products[],4,0)</f>
        <v>643.29</v>
      </c>
      <c r="K5882" s="1">
        <f>Sales[[#This Row],[Total Sales]]-Sales[[#This Row],[Cost price]]</f>
        <v>1217.03</v>
      </c>
      <c r="L5882" s="1" t="str">
        <f>TEXT(Sales[[#This Row],[Date and Time]],"dddd")</f>
        <v>Thursday</v>
      </c>
      <c r="M5882" s="1" t="str">
        <f>TEXT(Sales[[#This Row],[Date and Time]],"mm")</f>
        <v>03</v>
      </c>
      <c r="N5882" s="10" t="str">
        <f>TEXT(Sales[[#This Row],[Date and Time]],"mmmm")</f>
        <v>March</v>
      </c>
    </row>
    <row r="5883" spans="1:14" x14ac:dyDescent="0.3">
      <c r="A5883" s="1" t="s">
        <v>9351</v>
      </c>
      <c r="B5883" s="2">
        <v>45512.70175925926</v>
      </c>
      <c r="C5883" s="1" t="s">
        <v>3318</v>
      </c>
      <c r="D5883" s="1" t="s">
        <v>2801</v>
      </c>
      <c r="E5883" s="1" t="s">
        <v>3479</v>
      </c>
      <c r="F5883" s="1" t="s">
        <v>3467</v>
      </c>
      <c r="G5883" s="1">
        <v>1623.52</v>
      </c>
      <c r="H5883" s="1">
        <v>6</v>
      </c>
      <c r="I5883" s="1">
        <f>Sales[[#This Row],[Selling Price]]*H5883</f>
        <v>9741.119999999999</v>
      </c>
      <c r="J5883" s="1">
        <f>VLOOKUP(Sales[[#This Row],[Product ID]],Products[],4,0)</f>
        <v>69.03</v>
      </c>
      <c r="K5883" s="1">
        <f>Sales[[#This Row],[Total Sales]]-Sales[[#This Row],[Cost price]]</f>
        <v>9672.0899999999983</v>
      </c>
      <c r="L5883" s="1" t="str">
        <f>TEXT(Sales[[#This Row],[Date and Time]],"dddd")</f>
        <v>Thursday</v>
      </c>
      <c r="M5883" s="1" t="str">
        <f>TEXT(Sales[[#This Row],[Date and Time]],"mm")</f>
        <v>08</v>
      </c>
      <c r="N5883" s="10" t="str">
        <f>TEXT(Sales[[#This Row],[Date and Time]],"mmmm")</f>
        <v>August</v>
      </c>
    </row>
    <row r="5884" spans="1:14" x14ac:dyDescent="0.3">
      <c r="A5884" s="1" t="s">
        <v>9352</v>
      </c>
      <c r="B5884" s="2">
        <v>45381.531527777777</v>
      </c>
      <c r="C5884" s="1" t="s">
        <v>3414</v>
      </c>
      <c r="D5884" s="1" t="s">
        <v>1698</v>
      </c>
      <c r="E5884" s="1" t="s">
        <v>3471</v>
      </c>
      <c r="F5884" s="1" t="s">
        <v>3467</v>
      </c>
      <c r="G5884" s="1">
        <v>37.729999999999997</v>
      </c>
      <c r="H5884" s="1">
        <v>3</v>
      </c>
      <c r="I5884" s="1">
        <f>Sales[[#This Row],[Selling Price]]*H5884</f>
        <v>113.19</v>
      </c>
      <c r="J5884" s="1">
        <f>VLOOKUP(Sales[[#This Row],[Product ID]],Products[],4,0)</f>
        <v>859.01</v>
      </c>
      <c r="K5884" s="1">
        <f>Sales[[#This Row],[Total Sales]]-Sales[[#This Row],[Cost price]]</f>
        <v>-745.81999999999994</v>
      </c>
      <c r="L5884" s="1" t="str">
        <f>TEXT(Sales[[#This Row],[Date and Time]],"dddd")</f>
        <v>Saturday</v>
      </c>
      <c r="M5884" s="1" t="str">
        <f>TEXT(Sales[[#This Row],[Date and Time]],"mm")</f>
        <v>03</v>
      </c>
      <c r="N5884" s="10" t="str">
        <f>TEXT(Sales[[#This Row],[Date and Time]],"mmmm")</f>
        <v>March</v>
      </c>
    </row>
    <row r="5885" spans="1:14" x14ac:dyDescent="0.3">
      <c r="A5885" s="1" t="s">
        <v>9353</v>
      </c>
      <c r="B5885" s="2">
        <v>45307.730266203704</v>
      </c>
      <c r="C5885" s="1" t="s">
        <v>3354</v>
      </c>
      <c r="D5885" s="1" t="s">
        <v>915</v>
      </c>
      <c r="E5885" s="1" t="s">
        <v>3466</v>
      </c>
      <c r="F5885" s="1" t="s">
        <v>3462</v>
      </c>
      <c r="G5885" s="1">
        <v>681.42</v>
      </c>
      <c r="H5885" s="1">
        <v>6</v>
      </c>
      <c r="I5885" s="1">
        <f>Sales[[#This Row],[Selling Price]]*H5885</f>
        <v>4088.5199999999995</v>
      </c>
      <c r="J5885" s="1">
        <f>VLOOKUP(Sales[[#This Row],[Product ID]],Products[],4,0)</f>
        <v>294.83</v>
      </c>
      <c r="K5885" s="1">
        <f>Sales[[#This Row],[Total Sales]]-Sales[[#This Row],[Cost price]]</f>
        <v>3793.6899999999996</v>
      </c>
      <c r="L5885" s="1" t="str">
        <f>TEXT(Sales[[#This Row],[Date and Time]],"dddd")</f>
        <v>Tuesday</v>
      </c>
      <c r="M5885" s="1" t="str">
        <f>TEXT(Sales[[#This Row],[Date and Time]],"mm")</f>
        <v>01</v>
      </c>
      <c r="N5885" s="10" t="str">
        <f>TEXT(Sales[[#This Row],[Date and Time]],"mmmm")</f>
        <v>January</v>
      </c>
    </row>
    <row r="5886" spans="1:14" x14ac:dyDescent="0.3">
      <c r="A5886" s="1" t="s">
        <v>9354</v>
      </c>
      <c r="B5886" s="2">
        <v>45376.757094907407</v>
      </c>
      <c r="C5886" s="1" t="s">
        <v>3345</v>
      </c>
      <c r="D5886" s="1" t="s">
        <v>2245</v>
      </c>
      <c r="E5886" s="1" t="s">
        <v>3466</v>
      </c>
      <c r="F5886" s="1" t="s">
        <v>3472</v>
      </c>
      <c r="G5886" s="1">
        <v>63.85</v>
      </c>
      <c r="H5886" s="1">
        <v>5</v>
      </c>
      <c r="I5886" s="1">
        <f>Sales[[#This Row],[Selling Price]]*H5886</f>
        <v>319.25</v>
      </c>
      <c r="J5886" s="1">
        <f>VLOOKUP(Sales[[#This Row],[Product ID]],Products[],4,0)</f>
        <v>762.47</v>
      </c>
      <c r="K5886" s="1">
        <f>Sales[[#This Row],[Total Sales]]-Sales[[#This Row],[Cost price]]</f>
        <v>-443.22</v>
      </c>
      <c r="L5886" s="1" t="str">
        <f>TEXT(Sales[[#This Row],[Date and Time]],"dddd")</f>
        <v>Monday</v>
      </c>
      <c r="M5886" s="1" t="str">
        <f>TEXT(Sales[[#This Row],[Date and Time]],"mm")</f>
        <v>03</v>
      </c>
      <c r="N5886" s="10" t="str">
        <f>TEXT(Sales[[#This Row],[Date and Time]],"mmmm")</f>
        <v>March</v>
      </c>
    </row>
    <row r="5887" spans="1:14" x14ac:dyDescent="0.3">
      <c r="A5887" s="1" t="s">
        <v>9355</v>
      </c>
      <c r="B5887" s="2">
        <v>45389.761354166665</v>
      </c>
      <c r="C5887" s="1" t="s">
        <v>3324</v>
      </c>
      <c r="D5887" s="1" t="s">
        <v>2273</v>
      </c>
      <c r="E5887" s="1" t="s">
        <v>3461</v>
      </c>
      <c r="F5887" s="1" t="s">
        <v>3476</v>
      </c>
      <c r="G5887" s="1">
        <v>46.69</v>
      </c>
      <c r="H5887" s="1">
        <v>5</v>
      </c>
      <c r="I5887" s="1">
        <f>Sales[[#This Row],[Selling Price]]*H5887</f>
        <v>233.45</v>
      </c>
      <c r="J5887" s="1">
        <f>VLOOKUP(Sales[[#This Row],[Product ID]],Products[],4,0)</f>
        <v>427.85</v>
      </c>
      <c r="K5887" s="1">
        <f>Sales[[#This Row],[Total Sales]]-Sales[[#This Row],[Cost price]]</f>
        <v>-194.40000000000003</v>
      </c>
      <c r="L5887" s="1" t="str">
        <f>TEXT(Sales[[#This Row],[Date and Time]],"dddd")</f>
        <v>Sunday</v>
      </c>
      <c r="M5887" s="1" t="str">
        <f>TEXT(Sales[[#This Row],[Date and Time]],"mm")</f>
        <v>04</v>
      </c>
      <c r="N5887" s="10" t="str">
        <f>TEXT(Sales[[#This Row],[Date and Time]],"mmmm")</f>
        <v>April</v>
      </c>
    </row>
    <row r="5888" spans="1:14" x14ac:dyDescent="0.3">
      <c r="A5888" s="1" t="s">
        <v>9356</v>
      </c>
      <c r="B5888" s="2">
        <v>45498.12939814815</v>
      </c>
      <c r="C5888" s="1" t="s">
        <v>3445</v>
      </c>
      <c r="D5888" s="1" t="s">
        <v>446</v>
      </c>
      <c r="E5888" s="1" t="s">
        <v>3479</v>
      </c>
      <c r="F5888" s="1" t="s">
        <v>3472</v>
      </c>
      <c r="G5888" s="1">
        <v>278.43</v>
      </c>
      <c r="H5888" s="1">
        <v>1</v>
      </c>
      <c r="I5888" s="1">
        <f>Sales[[#This Row],[Selling Price]]*H5888</f>
        <v>278.43</v>
      </c>
      <c r="J5888" s="1">
        <f>VLOOKUP(Sales[[#This Row],[Product ID]],Products[],4,0)</f>
        <v>154.76</v>
      </c>
      <c r="K5888" s="1">
        <f>Sales[[#This Row],[Total Sales]]-Sales[[#This Row],[Cost price]]</f>
        <v>123.67000000000002</v>
      </c>
      <c r="L5888" s="1" t="str">
        <f>TEXT(Sales[[#This Row],[Date and Time]],"dddd")</f>
        <v>Thursday</v>
      </c>
      <c r="M5888" s="1" t="str">
        <f>TEXT(Sales[[#This Row],[Date and Time]],"mm")</f>
        <v>07</v>
      </c>
      <c r="N5888" s="10" t="str">
        <f>TEXT(Sales[[#This Row],[Date and Time]],"mmmm")</f>
        <v>July</v>
      </c>
    </row>
    <row r="5889" spans="1:14" x14ac:dyDescent="0.3">
      <c r="A5889" s="1" t="s">
        <v>9357</v>
      </c>
      <c r="B5889" s="2">
        <v>45515.269247685188</v>
      </c>
      <c r="C5889" s="1" t="s">
        <v>3437</v>
      </c>
      <c r="D5889" s="1" t="s">
        <v>1010</v>
      </c>
      <c r="E5889" s="1" t="s">
        <v>3471</v>
      </c>
      <c r="F5889" s="1" t="s">
        <v>3469</v>
      </c>
      <c r="G5889" s="1">
        <v>740.04</v>
      </c>
      <c r="H5889" s="1">
        <v>9</v>
      </c>
      <c r="I5889" s="1">
        <f>Sales[[#This Row],[Selling Price]]*H5889</f>
        <v>6660.36</v>
      </c>
      <c r="J5889" s="1">
        <f>VLOOKUP(Sales[[#This Row],[Product ID]],Products[],4,0)</f>
        <v>986.68</v>
      </c>
      <c r="K5889" s="1">
        <f>Sales[[#This Row],[Total Sales]]-Sales[[#This Row],[Cost price]]</f>
        <v>5673.6799999999994</v>
      </c>
      <c r="L5889" s="1" t="str">
        <f>TEXT(Sales[[#This Row],[Date and Time]],"dddd")</f>
        <v>Sunday</v>
      </c>
      <c r="M5889" s="1" t="str">
        <f>TEXT(Sales[[#This Row],[Date and Time]],"mm")</f>
        <v>08</v>
      </c>
      <c r="N5889" s="10" t="str">
        <f>TEXT(Sales[[#This Row],[Date and Time]],"mmmm")</f>
        <v>August</v>
      </c>
    </row>
    <row r="5890" spans="1:14" x14ac:dyDescent="0.3">
      <c r="A5890" s="1" t="s">
        <v>9358</v>
      </c>
      <c r="B5890" s="2">
        <v>45502.391377314816</v>
      </c>
      <c r="C5890" s="1" t="s">
        <v>3409</v>
      </c>
      <c r="D5890" s="1" t="s">
        <v>1329</v>
      </c>
      <c r="E5890" s="1" t="s">
        <v>3461</v>
      </c>
      <c r="F5890" s="1" t="s">
        <v>3469</v>
      </c>
      <c r="G5890" s="1">
        <v>1842.64</v>
      </c>
      <c r="H5890" s="1">
        <v>10</v>
      </c>
      <c r="I5890" s="1">
        <f>Sales[[#This Row],[Selling Price]]*H5890</f>
        <v>18426.400000000001</v>
      </c>
      <c r="J5890" s="1">
        <f>VLOOKUP(Sales[[#This Row],[Product ID]],Products[],4,0)</f>
        <v>660.16</v>
      </c>
      <c r="K5890" s="1">
        <f>Sales[[#This Row],[Total Sales]]-Sales[[#This Row],[Cost price]]</f>
        <v>17766.240000000002</v>
      </c>
      <c r="L5890" s="1" t="str">
        <f>TEXT(Sales[[#This Row],[Date and Time]],"dddd")</f>
        <v>Monday</v>
      </c>
      <c r="M5890" s="1" t="str">
        <f>TEXT(Sales[[#This Row],[Date and Time]],"mm")</f>
        <v>07</v>
      </c>
      <c r="N5890" s="10" t="str">
        <f>TEXT(Sales[[#This Row],[Date and Time]],"mmmm")</f>
        <v>July</v>
      </c>
    </row>
    <row r="5891" spans="1:14" x14ac:dyDescent="0.3">
      <c r="A5891" s="1" t="s">
        <v>9359</v>
      </c>
      <c r="B5891" s="2">
        <v>45425.532025462962</v>
      </c>
      <c r="C5891" s="1" t="s">
        <v>3371</v>
      </c>
      <c r="D5891" s="1" t="s">
        <v>272</v>
      </c>
      <c r="E5891" s="1" t="s">
        <v>3464</v>
      </c>
      <c r="F5891" s="1" t="s">
        <v>3469</v>
      </c>
      <c r="G5891" s="1">
        <v>1466.16</v>
      </c>
      <c r="H5891" s="1">
        <v>3</v>
      </c>
      <c r="I5891" s="1">
        <f>Sales[[#This Row],[Selling Price]]*H5891</f>
        <v>4398.4800000000005</v>
      </c>
      <c r="J5891" s="1">
        <f>VLOOKUP(Sales[[#This Row],[Product ID]],Products[],4,0)</f>
        <v>370.52</v>
      </c>
      <c r="K5891" s="1">
        <f>Sales[[#This Row],[Total Sales]]-Sales[[#This Row],[Cost price]]</f>
        <v>4027.9600000000005</v>
      </c>
      <c r="L5891" s="1" t="str">
        <f>TEXT(Sales[[#This Row],[Date and Time]],"dddd")</f>
        <v>Monday</v>
      </c>
      <c r="M5891" s="1" t="str">
        <f>TEXT(Sales[[#This Row],[Date and Time]],"mm")</f>
        <v>05</v>
      </c>
      <c r="N5891" s="10" t="str">
        <f>TEXT(Sales[[#This Row],[Date and Time]],"mmmm")</f>
        <v>May</v>
      </c>
    </row>
    <row r="5892" spans="1:14" x14ac:dyDescent="0.3">
      <c r="A5892" s="1" t="s">
        <v>9360</v>
      </c>
      <c r="B5892" s="2">
        <v>45468.561655092592</v>
      </c>
      <c r="C5892" s="1" t="s">
        <v>3321</v>
      </c>
      <c r="D5892" s="1" t="s">
        <v>2862</v>
      </c>
      <c r="E5892" s="1" t="s">
        <v>3464</v>
      </c>
      <c r="F5892" s="1" t="s">
        <v>3476</v>
      </c>
      <c r="G5892" s="1">
        <v>406.79</v>
      </c>
      <c r="H5892" s="1">
        <v>7</v>
      </c>
      <c r="I5892" s="1">
        <f>Sales[[#This Row],[Selling Price]]*H5892</f>
        <v>2847.53</v>
      </c>
      <c r="J5892" s="1">
        <f>VLOOKUP(Sales[[#This Row],[Product ID]],Products[],4,0)</f>
        <v>57.64</v>
      </c>
      <c r="K5892" s="1">
        <f>Sales[[#This Row],[Total Sales]]-Sales[[#This Row],[Cost price]]</f>
        <v>2789.8900000000003</v>
      </c>
      <c r="L5892" s="1" t="str">
        <f>TEXT(Sales[[#This Row],[Date and Time]],"dddd")</f>
        <v>Tuesday</v>
      </c>
      <c r="M5892" s="1" t="str">
        <f>TEXT(Sales[[#This Row],[Date and Time]],"mm")</f>
        <v>06</v>
      </c>
      <c r="N5892" s="10" t="str">
        <f>TEXT(Sales[[#This Row],[Date and Time]],"mmmm")</f>
        <v>June</v>
      </c>
    </row>
    <row r="5893" spans="1:14" x14ac:dyDescent="0.3">
      <c r="A5893" s="1" t="s">
        <v>9361</v>
      </c>
      <c r="B5893" s="2">
        <v>45448.490208333336</v>
      </c>
      <c r="C5893" s="1" t="s">
        <v>3440</v>
      </c>
      <c r="D5893" s="1" t="s">
        <v>1866</v>
      </c>
      <c r="E5893" s="1" t="s">
        <v>3479</v>
      </c>
      <c r="F5893" s="1" t="s">
        <v>3476</v>
      </c>
      <c r="G5893" s="1">
        <v>826.1</v>
      </c>
      <c r="H5893" s="1">
        <v>3</v>
      </c>
      <c r="I5893" s="1">
        <f>Sales[[#This Row],[Selling Price]]*H5893</f>
        <v>2478.3000000000002</v>
      </c>
      <c r="J5893" s="1">
        <f>VLOOKUP(Sales[[#This Row],[Product ID]],Products[],4,0)</f>
        <v>117.5</v>
      </c>
      <c r="K5893" s="1">
        <f>Sales[[#This Row],[Total Sales]]-Sales[[#This Row],[Cost price]]</f>
        <v>2360.8000000000002</v>
      </c>
      <c r="L5893" s="1" t="str">
        <f>TEXT(Sales[[#This Row],[Date and Time]],"dddd")</f>
        <v>Wednesday</v>
      </c>
      <c r="M5893" s="1" t="str">
        <f>TEXT(Sales[[#This Row],[Date and Time]],"mm")</f>
        <v>06</v>
      </c>
      <c r="N5893" s="10" t="str">
        <f>TEXT(Sales[[#This Row],[Date and Time]],"mmmm")</f>
        <v>June</v>
      </c>
    </row>
    <row r="5894" spans="1:14" x14ac:dyDescent="0.3">
      <c r="A5894" s="1" t="s">
        <v>9362</v>
      </c>
      <c r="B5894" s="2">
        <v>45581.441111111111</v>
      </c>
      <c r="C5894" s="1" t="s">
        <v>3348</v>
      </c>
      <c r="D5894" s="1" t="s">
        <v>1578</v>
      </c>
      <c r="E5894" s="1" t="s">
        <v>3464</v>
      </c>
      <c r="F5894" s="1" t="s">
        <v>3476</v>
      </c>
      <c r="G5894" s="1">
        <v>1045.8399999999999</v>
      </c>
      <c r="H5894" s="1">
        <v>4</v>
      </c>
      <c r="I5894" s="1">
        <f>Sales[[#This Row],[Selling Price]]*H5894</f>
        <v>4183.3599999999997</v>
      </c>
      <c r="J5894" s="1">
        <f>VLOOKUP(Sales[[#This Row],[Product ID]],Products[],4,0)</f>
        <v>307.60000000000002</v>
      </c>
      <c r="K5894" s="1">
        <f>Sales[[#This Row],[Total Sales]]-Sales[[#This Row],[Cost price]]</f>
        <v>3875.7599999999998</v>
      </c>
      <c r="L5894" s="1" t="str">
        <f>TEXT(Sales[[#This Row],[Date and Time]],"dddd")</f>
        <v>Wednesday</v>
      </c>
      <c r="M5894" s="1" t="str">
        <f>TEXT(Sales[[#This Row],[Date and Time]],"mm")</f>
        <v>10</v>
      </c>
      <c r="N5894" s="10" t="str">
        <f>TEXT(Sales[[#This Row],[Date and Time]],"mmmm")</f>
        <v>October</v>
      </c>
    </row>
    <row r="5895" spans="1:14" x14ac:dyDescent="0.3">
      <c r="A5895" s="1" t="s">
        <v>9363</v>
      </c>
      <c r="B5895" s="2">
        <v>45461.932708333334</v>
      </c>
      <c r="C5895" s="1" t="s">
        <v>3414</v>
      </c>
      <c r="D5895" s="1" t="s">
        <v>331</v>
      </c>
      <c r="E5895" s="1" t="s">
        <v>3479</v>
      </c>
      <c r="F5895" s="1" t="s">
        <v>3472</v>
      </c>
      <c r="G5895" s="1">
        <v>131.44</v>
      </c>
      <c r="H5895" s="1">
        <v>5</v>
      </c>
      <c r="I5895" s="1">
        <f>Sales[[#This Row],[Selling Price]]*H5895</f>
        <v>657.2</v>
      </c>
      <c r="J5895" s="1">
        <f>VLOOKUP(Sales[[#This Row],[Product ID]],Products[],4,0)</f>
        <v>859.01</v>
      </c>
      <c r="K5895" s="1">
        <f>Sales[[#This Row],[Total Sales]]-Sales[[#This Row],[Cost price]]</f>
        <v>-201.80999999999995</v>
      </c>
      <c r="L5895" s="1" t="str">
        <f>TEXT(Sales[[#This Row],[Date and Time]],"dddd")</f>
        <v>Tuesday</v>
      </c>
      <c r="M5895" s="1" t="str">
        <f>TEXT(Sales[[#This Row],[Date and Time]],"mm")</f>
        <v>06</v>
      </c>
      <c r="N5895" s="10" t="str">
        <f>TEXT(Sales[[#This Row],[Date and Time]],"mmmm")</f>
        <v>June</v>
      </c>
    </row>
    <row r="5896" spans="1:14" x14ac:dyDescent="0.3">
      <c r="A5896" s="1" t="s">
        <v>9364</v>
      </c>
      <c r="B5896" s="2">
        <v>45460.712557870371</v>
      </c>
      <c r="C5896" s="1" t="s">
        <v>3424</v>
      </c>
      <c r="D5896" s="1" t="s">
        <v>2367</v>
      </c>
      <c r="E5896" s="1" t="s">
        <v>3461</v>
      </c>
      <c r="F5896" s="1" t="s">
        <v>3476</v>
      </c>
      <c r="G5896" s="1">
        <v>720.33</v>
      </c>
      <c r="H5896" s="1">
        <v>9</v>
      </c>
      <c r="I5896" s="1">
        <f>Sales[[#This Row],[Selling Price]]*H5896</f>
        <v>6482.97</v>
      </c>
      <c r="J5896" s="1">
        <f>VLOOKUP(Sales[[#This Row],[Product ID]],Products[],4,0)</f>
        <v>485.76</v>
      </c>
      <c r="K5896" s="1">
        <f>Sales[[#This Row],[Total Sales]]-Sales[[#This Row],[Cost price]]</f>
        <v>5997.21</v>
      </c>
      <c r="L5896" s="1" t="str">
        <f>TEXT(Sales[[#This Row],[Date and Time]],"dddd")</f>
        <v>Monday</v>
      </c>
      <c r="M5896" s="1" t="str">
        <f>TEXT(Sales[[#This Row],[Date and Time]],"mm")</f>
        <v>06</v>
      </c>
      <c r="N5896" s="10" t="str">
        <f>TEXT(Sales[[#This Row],[Date and Time]],"mmmm")</f>
        <v>June</v>
      </c>
    </row>
    <row r="5897" spans="1:14" x14ac:dyDescent="0.3">
      <c r="A5897" s="1" t="s">
        <v>9365</v>
      </c>
      <c r="B5897" s="2">
        <v>45296.815833333334</v>
      </c>
      <c r="C5897" s="1" t="s">
        <v>3347</v>
      </c>
      <c r="D5897" s="1" t="s">
        <v>1641</v>
      </c>
      <c r="E5897" s="1" t="s">
        <v>3471</v>
      </c>
      <c r="F5897" s="1" t="s">
        <v>3469</v>
      </c>
      <c r="G5897" s="1">
        <v>962.81</v>
      </c>
      <c r="H5897" s="1">
        <v>9</v>
      </c>
      <c r="I5897" s="1">
        <f>Sales[[#This Row],[Selling Price]]*H5897</f>
        <v>8665.2899999999991</v>
      </c>
      <c r="J5897" s="1">
        <f>VLOOKUP(Sales[[#This Row],[Product ID]],Products[],4,0)</f>
        <v>211.14</v>
      </c>
      <c r="K5897" s="1">
        <f>Sales[[#This Row],[Total Sales]]-Sales[[#This Row],[Cost price]]</f>
        <v>8454.15</v>
      </c>
      <c r="L5897" s="1" t="str">
        <f>TEXT(Sales[[#This Row],[Date and Time]],"dddd")</f>
        <v>Friday</v>
      </c>
      <c r="M5897" s="1" t="str">
        <f>TEXT(Sales[[#This Row],[Date and Time]],"mm")</f>
        <v>01</v>
      </c>
      <c r="N5897" s="10" t="str">
        <f>TEXT(Sales[[#This Row],[Date and Time]],"mmmm")</f>
        <v>January</v>
      </c>
    </row>
    <row r="5898" spans="1:14" x14ac:dyDescent="0.3">
      <c r="A5898" s="1" t="s">
        <v>9366</v>
      </c>
      <c r="B5898" s="2">
        <v>45321.877233796295</v>
      </c>
      <c r="C5898" s="1" t="s">
        <v>3367</v>
      </c>
      <c r="D5898" s="1" t="s">
        <v>495</v>
      </c>
      <c r="E5898" s="1" t="s">
        <v>3464</v>
      </c>
      <c r="F5898" s="1" t="s">
        <v>3472</v>
      </c>
      <c r="G5898" s="1">
        <v>1126.4000000000001</v>
      </c>
      <c r="H5898" s="1">
        <v>9</v>
      </c>
      <c r="I5898" s="1">
        <f>Sales[[#This Row],[Selling Price]]*H5898</f>
        <v>10137.6</v>
      </c>
      <c r="J5898" s="1">
        <f>VLOOKUP(Sales[[#This Row],[Product ID]],Products[],4,0)</f>
        <v>380.81</v>
      </c>
      <c r="K5898" s="1">
        <f>Sales[[#This Row],[Total Sales]]-Sales[[#This Row],[Cost price]]</f>
        <v>9756.7900000000009</v>
      </c>
      <c r="L5898" s="1" t="str">
        <f>TEXT(Sales[[#This Row],[Date and Time]],"dddd")</f>
        <v>Tuesday</v>
      </c>
      <c r="M5898" s="1" t="str">
        <f>TEXT(Sales[[#This Row],[Date and Time]],"mm")</f>
        <v>01</v>
      </c>
      <c r="N5898" s="10" t="str">
        <f>TEXT(Sales[[#This Row],[Date and Time]],"mmmm")</f>
        <v>January</v>
      </c>
    </row>
    <row r="5899" spans="1:14" x14ac:dyDescent="0.3">
      <c r="A5899" s="1" t="s">
        <v>9367</v>
      </c>
      <c r="B5899" s="2">
        <v>45348.623842592591</v>
      </c>
      <c r="C5899" s="1" t="s">
        <v>3275</v>
      </c>
      <c r="D5899" s="1" t="s">
        <v>2610</v>
      </c>
      <c r="E5899" s="1" t="s">
        <v>3479</v>
      </c>
      <c r="F5899" s="1" t="s">
        <v>3467</v>
      </c>
      <c r="G5899" s="1">
        <v>1905.87</v>
      </c>
      <c r="H5899" s="1">
        <v>8</v>
      </c>
      <c r="I5899" s="1">
        <f>Sales[[#This Row],[Selling Price]]*H5899</f>
        <v>15246.96</v>
      </c>
      <c r="J5899" s="1">
        <f>VLOOKUP(Sales[[#This Row],[Product ID]],Products[],4,0)</f>
        <v>363.91</v>
      </c>
      <c r="K5899" s="1">
        <f>Sales[[#This Row],[Total Sales]]-Sales[[#This Row],[Cost price]]</f>
        <v>14883.05</v>
      </c>
      <c r="L5899" s="1" t="str">
        <f>TEXT(Sales[[#This Row],[Date and Time]],"dddd")</f>
        <v>Monday</v>
      </c>
      <c r="M5899" s="1" t="str">
        <f>TEXT(Sales[[#This Row],[Date and Time]],"mm")</f>
        <v>02</v>
      </c>
      <c r="N5899" s="10" t="str">
        <f>TEXT(Sales[[#This Row],[Date and Time]],"mmmm")</f>
        <v>February</v>
      </c>
    </row>
    <row r="5900" spans="1:14" x14ac:dyDescent="0.3">
      <c r="A5900" s="1" t="s">
        <v>9368</v>
      </c>
      <c r="B5900" s="2">
        <v>45586.138252314813</v>
      </c>
      <c r="C5900" s="1" t="s">
        <v>3446</v>
      </c>
      <c r="D5900" s="1" t="s">
        <v>695</v>
      </c>
      <c r="E5900" s="1" t="s">
        <v>3461</v>
      </c>
      <c r="F5900" s="1" t="s">
        <v>3476</v>
      </c>
      <c r="G5900" s="1">
        <v>1622.02</v>
      </c>
      <c r="H5900" s="1">
        <v>3</v>
      </c>
      <c r="I5900" s="1">
        <f>Sales[[#This Row],[Selling Price]]*H5900</f>
        <v>4866.0599999999995</v>
      </c>
      <c r="J5900" s="1">
        <f>VLOOKUP(Sales[[#This Row],[Product ID]],Products[],4,0)</f>
        <v>809.98</v>
      </c>
      <c r="K5900" s="1">
        <f>Sales[[#This Row],[Total Sales]]-Sales[[#This Row],[Cost price]]</f>
        <v>4056.0799999999995</v>
      </c>
      <c r="L5900" s="1" t="str">
        <f>TEXT(Sales[[#This Row],[Date and Time]],"dddd")</f>
        <v>Monday</v>
      </c>
      <c r="M5900" s="1" t="str">
        <f>TEXT(Sales[[#This Row],[Date and Time]],"mm")</f>
        <v>10</v>
      </c>
      <c r="N5900" s="10" t="str">
        <f>TEXT(Sales[[#This Row],[Date and Time]],"mmmm")</f>
        <v>October</v>
      </c>
    </row>
    <row r="5901" spans="1:14" x14ac:dyDescent="0.3">
      <c r="A5901" s="1" t="s">
        <v>9369</v>
      </c>
      <c r="B5901" s="2">
        <v>45441.575868055559</v>
      </c>
      <c r="C5901" s="1" t="s">
        <v>3393</v>
      </c>
      <c r="D5901" s="1" t="s">
        <v>2114</v>
      </c>
      <c r="E5901" s="1" t="s">
        <v>3471</v>
      </c>
      <c r="F5901" s="1" t="s">
        <v>3469</v>
      </c>
      <c r="G5901" s="1">
        <v>1320.23</v>
      </c>
      <c r="H5901" s="1">
        <v>4</v>
      </c>
      <c r="I5901" s="1">
        <f>Sales[[#This Row],[Selling Price]]*H5901</f>
        <v>5280.92</v>
      </c>
      <c r="J5901" s="1">
        <f>VLOOKUP(Sales[[#This Row],[Product ID]],Products[],4,0)</f>
        <v>368.41</v>
      </c>
      <c r="K5901" s="1">
        <f>Sales[[#This Row],[Total Sales]]-Sales[[#This Row],[Cost price]]</f>
        <v>4912.51</v>
      </c>
      <c r="L5901" s="1" t="str">
        <f>TEXT(Sales[[#This Row],[Date and Time]],"dddd")</f>
        <v>Wednesday</v>
      </c>
      <c r="M5901" s="1" t="str">
        <f>TEXT(Sales[[#This Row],[Date and Time]],"mm")</f>
        <v>05</v>
      </c>
      <c r="N5901" s="10" t="str">
        <f>TEXT(Sales[[#This Row],[Date and Time]],"mmmm")</f>
        <v>May</v>
      </c>
    </row>
    <row r="5902" spans="1:14" x14ac:dyDescent="0.3">
      <c r="A5902" s="1" t="s">
        <v>9370</v>
      </c>
      <c r="B5902" s="2">
        <v>45464.848553240743</v>
      </c>
      <c r="C5902" s="1" t="s">
        <v>3303</v>
      </c>
      <c r="D5902" s="1" t="s">
        <v>2442</v>
      </c>
      <c r="E5902" s="1" t="s">
        <v>3461</v>
      </c>
      <c r="F5902" s="1" t="s">
        <v>3472</v>
      </c>
      <c r="G5902" s="1">
        <v>1919.99</v>
      </c>
      <c r="H5902" s="1">
        <v>10</v>
      </c>
      <c r="I5902" s="1">
        <f>Sales[[#This Row],[Selling Price]]*H5902</f>
        <v>19199.900000000001</v>
      </c>
      <c r="J5902" s="1">
        <f>VLOOKUP(Sales[[#This Row],[Product ID]],Products[],4,0)</f>
        <v>752.34</v>
      </c>
      <c r="K5902" s="1">
        <f>Sales[[#This Row],[Total Sales]]-Sales[[#This Row],[Cost price]]</f>
        <v>18447.560000000001</v>
      </c>
      <c r="L5902" s="1" t="str">
        <f>TEXT(Sales[[#This Row],[Date and Time]],"dddd")</f>
        <v>Friday</v>
      </c>
      <c r="M5902" s="1" t="str">
        <f>TEXT(Sales[[#This Row],[Date and Time]],"mm")</f>
        <v>06</v>
      </c>
      <c r="N5902" s="10" t="str">
        <f>TEXT(Sales[[#This Row],[Date and Time]],"mmmm")</f>
        <v>June</v>
      </c>
    </row>
    <row r="5903" spans="1:14" x14ac:dyDescent="0.3">
      <c r="A5903" s="1" t="s">
        <v>9371</v>
      </c>
      <c r="B5903" s="2">
        <v>45381.874618055554</v>
      </c>
      <c r="C5903" s="1" t="s">
        <v>3290</v>
      </c>
      <c r="D5903" s="1" t="s">
        <v>881</v>
      </c>
      <c r="E5903" s="1" t="s">
        <v>3461</v>
      </c>
      <c r="F5903" s="1" t="s">
        <v>3472</v>
      </c>
      <c r="G5903" s="1">
        <v>845.47</v>
      </c>
      <c r="H5903" s="1">
        <v>9</v>
      </c>
      <c r="I5903" s="1">
        <f>Sales[[#This Row],[Selling Price]]*H5903</f>
        <v>7609.2300000000005</v>
      </c>
      <c r="J5903" s="1">
        <f>VLOOKUP(Sales[[#This Row],[Product ID]],Products[],4,0)</f>
        <v>786.45</v>
      </c>
      <c r="K5903" s="1">
        <f>Sales[[#This Row],[Total Sales]]-Sales[[#This Row],[Cost price]]</f>
        <v>6822.7800000000007</v>
      </c>
      <c r="L5903" s="1" t="str">
        <f>TEXT(Sales[[#This Row],[Date and Time]],"dddd")</f>
        <v>Saturday</v>
      </c>
      <c r="M5903" s="1" t="str">
        <f>TEXT(Sales[[#This Row],[Date and Time]],"mm")</f>
        <v>03</v>
      </c>
      <c r="N5903" s="10" t="str">
        <f>TEXT(Sales[[#This Row],[Date and Time]],"mmmm")</f>
        <v>March</v>
      </c>
    </row>
    <row r="5904" spans="1:14" x14ac:dyDescent="0.3">
      <c r="A5904" s="1" t="s">
        <v>9372</v>
      </c>
      <c r="B5904" s="2">
        <v>45432.216377314813</v>
      </c>
      <c r="C5904" s="1" t="s">
        <v>3372</v>
      </c>
      <c r="D5904" s="1" t="s">
        <v>3025</v>
      </c>
      <c r="E5904" s="1" t="s">
        <v>3461</v>
      </c>
      <c r="F5904" s="1" t="s">
        <v>3476</v>
      </c>
      <c r="G5904" s="1">
        <v>1030.6400000000001</v>
      </c>
      <c r="H5904" s="1">
        <v>2</v>
      </c>
      <c r="I5904" s="1">
        <f>Sales[[#This Row],[Selling Price]]*H5904</f>
        <v>2061.2800000000002</v>
      </c>
      <c r="J5904" s="1">
        <f>VLOOKUP(Sales[[#This Row],[Product ID]],Products[],4,0)</f>
        <v>415.38</v>
      </c>
      <c r="K5904" s="1">
        <f>Sales[[#This Row],[Total Sales]]-Sales[[#This Row],[Cost price]]</f>
        <v>1645.9</v>
      </c>
      <c r="L5904" s="1" t="str">
        <f>TEXT(Sales[[#This Row],[Date and Time]],"dddd")</f>
        <v>Monday</v>
      </c>
      <c r="M5904" s="1" t="str">
        <f>TEXT(Sales[[#This Row],[Date and Time]],"mm")</f>
        <v>05</v>
      </c>
      <c r="N5904" s="10" t="str">
        <f>TEXT(Sales[[#This Row],[Date and Time]],"mmmm")</f>
        <v>May</v>
      </c>
    </row>
    <row r="5905" spans="1:14" x14ac:dyDescent="0.3">
      <c r="A5905" s="1" t="s">
        <v>9373</v>
      </c>
      <c r="B5905" s="2">
        <v>45335.967106481483</v>
      </c>
      <c r="C5905" s="1" t="s">
        <v>3231</v>
      </c>
      <c r="D5905" s="1" t="s">
        <v>973</v>
      </c>
      <c r="E5905" s="1" t="s">
        <v>3466</v>
      </c>
      <c r="F5905" s="1" t="s">
        <v>3476</v>
      </c>
      <c r="G5905" s="1">
        <v>815.86</v>
      </c>
      <c r="H5905" s="1">
        <v>10</v>
      </c>
      <c r="I5905" s="1">
        <f>Sales[[#This Row],[Selling Price]]*H5905</f>
        <v>8158.6</v>
      </c>
      <c r="J5905" s="1">
        <f>VLOOKUP(Sales[[#This Row],[Product ID]],Products[],4,0)</f>
        <v>157.37</v>
      </c>
      <c r="K5905" s="1">
        <f>Sales[[#This Row],[Total Sales]]-Sales[[#This Row],[Cost price]]</f>
        <v>8001.2300000000005</v>
      </c>
      <c r="L5905" s="1" t="str">
        <f>TEXT(Sales[[#This Row],[Date and Time]],"dddd")</f>
        <v>Tuesday</v>
      </c>
      <c r="M5905" s="1" t="str">
        <f>TEXT(Sales[[#This Row],[Date and Time]],"mm")</f>
        <v>02</v>
      </c>
      <c r="N5905" s="10" t="str">
        <f>TEXT(Sales[[#This Row],[Date and Time]],"mmmm")</f>
        <v>February</v>
      </c>
    </row>
    <row r="5906" spans="1:14" x14ac:dyDescent="0.3">
      <c r="A5906" s="1" t="s">
        <v>9374</v>
      </c>
      <c r="B5906" s="2">
        <v>45440.723425925928</v>
      </c>
      <c r="C5906" s="1" t="s">
        <v>3312</v>
      </c>
      <c r="D5906" s="1" t="s">
        <v>2025</v>
      </c>
      <c r="E5906" s="1" t="s">
        <v>3464</v>
      </c>
      <c r="F5906" s="1" t="s">
        <v>3472</v>
      </c>
      <c r="G5906" s="1">
        <v>1500.36</v>
      </c>
      <c r="H5906" s="1">
        <v>2</v>
      </c>
      <c r="I5906" s="1">
        <f>Sales[[#This Row],[Selling Price]]*H5906</f>
        <v>3000.72</v>
      </c>
      <c r="J5906" s="1">
        <f>VLOOKUP(Sales[[#This Row],[Product ID]],Products[],4,0)</f>
        <v>193.63</v>
      </c>
      <c r="K5906" s="1">
        <f>Sales[[#This Row],[Total Sales]]-Sales[[#This Row],[Cost price]]</f>
        <v>2807.0899999999997</v>
      </c>
      <c r="L5906" s="1" t="str">
        <f>TEXT(Sales[[#This Row],[Date and Time]],"dddd")</f>
        <v>Tuesday</v>
      </c>
      <c r="M5906" s="1" t="str">
        <f>TEXT(Sales[[#This Row],[Date and Time]],"mm")</f>
        <v>05</v>
      </c>
      <c r="N5906" s="10" t="str">
        <f>TEXT(Sales[[#This Row],[Date and Time]],"mmmm")</f>
        <v>May</v>
      </c>
    </row>
    <row r="5907" spans="1:14" x14ac:dyDescent="0.3">
      <c r="A5907" s="1" t="s">
        <v>9375</v>
      </c>
      <c r="B5907" s="2">
        <v>45422.759733796294</v>
      </c>
      <c r="C5907" s="1" t="s">
        <v>3429</v>
      </c>
      <c r="D5907" s="1" t="s">
        <v>836</v>
      </c>
      <c r="E5907" s="1" t="s">
        <v>3461</v>
      </c>
      <c r="F5907" s="1" t="s">
        <v>3469</v>
      </c>
      <c r="G5907" s="1">
        <v>834.43</v>
      </c>
      <c r="H5907" s="1">
        <v>4</v>
      </c>
      <c r="I5907" s="1">
        <f>Sales[[#This Row],[Selling Price]]*H5907</f>
        <v>3337.72</v>
      </c>
      <c r="J5907" s="1">
        <f>VLOOKUP(Sales[[#This Row],[Product ID]],Products[],4,0)</f>
        <v>653.88</v>
      </c>
      <c r="K5907" s="1">
        <f>Sales[[#This Row],[Total Sales]]-Sales[[#This Row],[Cost price]]</f>
        <v>2683.8399999999997</v>
      </c>
      <c r="L5907" s="1" t="str">
        <f>TEXT(Sales[[#This Row],[Date and Time]],"dddd")</f>
        <v>Friday</v>
      </c>
      <c r="M5907" s="1" t="str">
        <f>TEXT(Sales[[#This Row],[Date and Time]],"mm")</f>
        <v>05</v>
      </c>
      <c r="N5907" s="10" t="str">
        <f>TEXT(Sales[[#This Row],[Date and Time]],"mmmm")</f>
        <v>May</v>
      </c>
    </row>
    <row r="5908" spans="1:14" x14ac:dyDescent="0.3">
      <c r="A5908" s="1" t="s">
        <v>9376</v>
      </c>
      <c r="B5908" s="2">
        <v>45396.126608796294</v>
      </c>
      <c r="C5908" s="1" t="s">
        <v>3273</v>
      </c>
      <c r="D5908" s="1" t="s">
        <v>1238</v>
      </c>
      <c r="E5908" s="1" t="s">
        <v>3464</v>
      </c>
      <c r="F5908" s="1" t="s">
        <v>3467</v>
      </c>
      <c r="G5908" s="1">
        <v>451.29</v>
      </c>
      <c r="H5908" s="1">
        <v>3</v>
      </c>
      <c r="I5908" s="1">
        <f>Sales[[#This Row],[Selling Price]]*H5908</f>
        <v>1353.8700000000001</v>
      </c>
      <c r="J5908" s="1">
        <f>VLOOKUP(Sales[[#This Row],[Product ID]],Products[],4,0)</f>
        <v>963.58</v>
      </c>
      <c r="K5908" s="1">
        <f>Sales[[#This Row],[Total Sales]]-Sales[[#This Row],[Cost price]]</f>
        <v>390.29000000000008</v>
      </c>
      <c r="L5908" s="1" t="str">
        <f>TEXT(Sales[[#This Row],[Date and Time]],"dddd")</f>
        <v>Sunday</v>
      </c>
      <c r="M5908" s="1" t="str">
        <f>TEXT(Sales[[#This Row],[Date and Time]],"mm")</f>
        <v>04</v>
      </c>
      <c r="N5908" s="10" t="str">
        <f>TEXT(Sales[[#This Row],[Date and Time]],"mmmm")</f>
        <v>April</v>
      </c>
    </row>
    <row r="5909" spans="1:14" x14ac:dyDescent="0.3">
      <c r="A5909" s="1" t="s">
        <v>9377</v>
      </c>
      <c r="B5909" s="2">
        <v>45371.273275462961</v>
      </c>
      <c r="C5909" s="1" t="s">
        <v>3403</v>
      </c>
      <c r="D5909" s="1" t="s">
        <v>2629</v>
      </c>
      <c r="E5909" s="1" t="s">
        <v>3471</v>
      </c>
      <c r="F5909" s="1" t="s">
        <v>3472</v>
      </c>
      <c r="G5909" s="1">
        <v>1955.46</v>
      </c>
      <c r="H5909" s="1">
        <v>2</v>
      </c>
      <c r="I5909" s="1">
        <f>Sales[[#This Row],[Selling Price]]*H5909</f>
        <v>3910.92</v>
      </c>
      <c r="J5909" s="1">
        <f>VLOOKUP(Sales[[#This Row],[Product ID]],Products[],4,0)</f>
        <v>904.67</v>
      </c>
      <c r="K5909" s="1">
        <f>Sales[[#This Row],[Total Sales]]-Sales[[#This Row],[Cost price]]</f>
        <v>3006.25</v>
      </c>
      <c r="L5909" s="1" t="str">
        <f>TEXT(Sales[[#This Row],[Date and Time]],"dddd")</f>
        <v>Wednesday</v>
      </c>
      <c r="M5909" s="1" t="str">
        <f>TEXT(Sales[[#This Row],[Date and Time]],"mm")</f>
        <v>03</v>
      </c>
      <c r="N5909" s="10" t="str">
        <f>TEXT(Sales[[#This Row],[Date and Time]],"mmmm")</f>
        <v>March</v>
      </c>
    </row>
    <row r="5910" spans="1:14" x14ac:dyDescent="0.3">
      <c r="A5910" s="1" t="s">
        <v>9378</v>
      </c>
      <c r="B5910" s="2">
        <v>45325.121874999997</v>
      </c>
      <c r="C5910" s="1" t="s">
        <v>3299</v>
      </c>
      <c r="D5910" s="1" t="s">
        <v>1968</v>
      </c>
      <c r="E5910" s="1" t="s">
        <v>3479</v>
      </c>
      <c r="F5910" s="1" t="s">
        <v>3472</v>
      </c>
      <c r="G5910" s="1">
        <v>1643.13</v>
      </c>
      <c r="H5910" s="1">
        <v>10</v>
      </c>
      <c r="I5910" s="1">
        <f>Sales[[#This Row],[Selling Price]]*H5910</f>
        <v>16431.300000000003</v>
      </c>
      <c r="J5910" s="1">
        <f>VLOOKUP(Sales[[#This Row],[Product ID]],Products[],4,0)</f>
        <v>401.98</v>
      </c>
      <c r="K5910" s="1">
        <f>Sales[[#This Row],[Total Sales]]-Sales[[#This Row],[Cost price]]</f>
        <v>16029.320000000003</v>
      </c>
      <c r="L5910" s="1" t="str">
        <f>TEXT(Sales[[#This Row],[Date and Time]],"dddd")</f>
        <v>Saturday</v>
      </c>
      <c r="M5910" s="1" t="str">
        <f>TEXT(Sales[[#This Row],[Date and Time]],"mm")</f>
        <v>02</v>
      </c>
      <c r="N5910" s="10" t="str">
        <f>TEXT(Sales[[#This Row],[Date and Time]],"mmmm")</f>
        <v>February</v>
      </c>
    </row>
    <row r="5911" spans="1:14" x14ac:dyDescent="0.3">
      <c r="A5911" s="1" t="s">
        <v>9379</v>
      </c>
      <c r="B5911" s="2">
        <v>45525.641539351855</v>
      </c>
      <c r="C5911" s="1" t="s">
        <v>3294</v>
      </c>
      <c r="D5911" s="1" t="s">
        <v>2981</v>
      </c>
      <c r="E5911" s="1" t="s">
        <v>3471</v>
      </c>
      <c r="F5911" s="1" t="s">
        <v>3467</v>
      </c>
      <c r="G5911" s="1">
        <v>1463.07</v>
      </c>
      <c r="H5911" s="1">
        <v>8</v>
      </c>
      <c r="I5911" s="1">
        <f>Sales[[#This Row],[Selling Price]]*H5911</f>
        <v>11704.56</v>
      </c>
      <c r="J5911" s="1">
        <f>VLOOKUP(Sales[[#This Row],[Product ID]],Products[],4,0)</f>
        <v>609.70000000000005</v>
      </c>
      <c r="K5911" s="1">
        <f>Sales[[#This Row],[Total Sales]]-Sales[[#This Row],[Cost price]]</f>
        <v>11094.859999999999</v>
      </c>
      <c r="L5911" s="1" t="str">
        <f>TEXT(Sales[[#This Row],[Date and Time]],"dddd")</f>
        <v>Wednesday</v>
      </c>
      <c r="M5911" s="1" t="str">
        <f>TEXT(Sales[[#This Row],[Date and Time]],"mm")</f>
        <v>08</v>
      </c>
      <c r="N5911" s="10" t="str">
        <f>TEXT(Sales[[#This Row],[Date and Time]],"mmmm")</f>
        <v>August</v>
      </c>
    </row>
    <row r="5912" spans="1:14" x14ac:dyDescent="0.3">
      <c r="A5912" s="1" t="s">
        <v>9380</v>
      </c>
      <c r="B5912" s="2">
        <v>45484.959930555553</v>
      </c>
      <c r="C5912" s="1" t="s">
        <v>3371</v>
      </c>
      <c r="D5912" s="1" t="s">
        <v>3020</v>
      </c>
      <c r="E5912" s="1" t="s">
        <v>3466</v>
      </c>
      <c r="F5912" s="1" t="s">
        <v>3476</v>
      </c>
      <c r="G5912" s="1">
        <v>1134.46</v>
      </c>
      <c r="H5912" s="1">
        <v>8</v>
      </c>
      <c r="I5912" s="1">
        <f>Sales[[#This Row],[Selling Price]]*H5912</f>
        <v>9075.68</v>
      </c>
      <c r="J5912" s="1">
        <f>VLOOKUP(Sales[[#This Row],[Product ID]],Products[],4,0)</f>
        <v>370.52</v>
      </c>
      <c r="K5912" s="1">
        <f>Sales[[#This Row],[Total Sales]]-Sales[[#This Row],[Cost price]]</f>
        <v>8705.16</v>
      </c>
      <c r="L5912" s="1" t="str">
        <f>TEXT(Sales[[#This Row],[Date and Time]],"dddd")</f>
        <v>Thursday</v>
      </c>
      <c r="M5912" s="1" t="str">
        <f>TEXT(Sales[[#This Row],[Date and Time]],"mm")</f>
        <v>07</v>
      </c>
      <c r="N5912" s="10" t="str">
        <f>TEXT(Sales[[#This Row],[Date and Time]],"mmmm")</f>
        <v>July</v>
      </c>
    </row>
    <row r="5913" spans="1:14" x14ac:dyDescent="0.3">
      <c r="A5913" s="1" t="s">
        <v>9381</v>
      </c>
      <c r="B5913" s="2">
        <v>45604.999884259261</v>
      </c>
      <c r="C5913" s="1" t="s">
        <v>3446</v>
      </c>
      <c r="D5913" s="1" t="s">
        <v>534</v>
      </c>
      <c r="E5913" s="1" t="s">
        <v>3479</v>
      </c>
      <c r="F5913" s="1" t="s">
        <v>3472</v>
      </c>
      <c r="G5913" s="1">
        <v>1293.94</v>
      </c>
      <c r="H5913" s="1">
        <v>10</v>
      </c>
      <c r="I5913" s="1">
        <f>Sales[[#This Row],[Selling Price]]*H5913</f>
        <v>12939.400000000001</v>
      </c>
      <c r="J5913" s="1">
        <f>VLOOKUP(Sales[[#This Row],[Product ID]],Products[],4,0)</f>
        <v>809.98</v>
      </c>
      <c r="K5913" s="1">
        <f>Sales[[#This Row],[Total Sales]]-Sales[[#This Row],[Cost price]]</f>
        <v>12129.420000000002</v>
      </c>
      <c r="L5913" s="1" t="str">
        <f>TEXT(Sales[[#This Row],[Date and Time]],"dddd")</f>
        <v>Friday</v>
      </c>
      <c r="M5913" s="1" t="str">
        <f>TEXT(Sales[[#This Row],[Date and Time]],"mm")</f>
        <v>11</v>
      </c>
      <c r="N5913" s="10" t="str">
        <f>TEXT(Sales[[#This Row],[Date and Time]],"mmmm")</f>
        <v>November</v>
      </c>
    </row>
    <row r="5914" spans="1:14" x14ac:dyDescent="0.3">
      <c r="A5914" s="1" t="s">
        <v>9382</v>
      </c>
      <c r="B5914" s="2">
        <v>45606.260231481479</v>
      </c>
      <c r="C5914" s="1" t="s">
        <v>3424</v>
      </c>
      <c r="D5914" s="1" t="s">
        <v>2940</v>
      </c>
      <c r="E5914" s="1" t="s">
        <v>3464</v>
      </c>
      <c r="F5914" s="1" t="s">
        <v>3472</v>
      </c>
      <c r="G5914" s="1">
        <v>785.82</v>
      </c>
      <c r="H5914" s="1">
        <v>8</v>
      </c>
      <c r="I5914" s="1">
        <f>Sales[[#This Row],[Selling Price]]*H5914</f>
        <v>6286.56</v>
      </c>
      <c r="J5914" s="1">
        <f>VLOOKUP(Sales[[#This Row],[Product ID]],Products[],4,0)</f>
        <v>485.76</v>
      </c>
      <c r="K5914" s="1">
        <f>Sales[[#This Row],[Total Sales]]-Sales[[#This Row],[Cost price]]</f>
        <v>5800.8</v>
      </c>
      <c r="L5914" s="1" t="str">
        <f>TEXT(Sales[[#This Row],[Date and Time]],"dddd")</f>
        <v>Sunday</v>
      </c>
      <c r="M5914" s="1" t="str">
        <f>TEXT(Sales[[#This Row],[Date and Time]],"mm")</f>
        <v>11</v>
      </c>
      <c r="N5914" s="10" t="str">
        <f>TEXT(Sales[[#This Row],[Date and Time]],"mmmm")</f>
        <v>November</v>
      </c>
    </row>
    <row r="5915" spans="1:14" x14ac:dyDescent="0.3">
      <c r="A5915" s="1" t="s">
        <v>9383</v>
      </c>
      <c r="B5915" s="2">
        <v>45552.777997685182</v>
      </c>
      <c r="C5915" s="1" t="s">
        <v>3226</v>
      </c>
      <c r="D5915" s="1" t="s">
        <v>1918</v>
      </c>
      <c r="E5915" s="1" t="s">
        <v>3466</v>
      </c>
      <c r="F5915" s="1" t="s">
        <v>3467</v>
      </c>
      <c r="G5915" s="1">
        <v>1470.18</v>
      </c>
      <c r="H5915" s="1">
        <v>10</v>
      </c>
      <c r="I5915" s="1">
        <f>Sales[[#This Row],[Selling Price]]*H5915</f>
        <v>14701.800000000001</v>
      </c>
      <c r="J5915" s="1">
        <f>VLOOKUP(Sales[[#This Row],[Product ID]],Products[],4,0)</f>
        <v>809.47</v>
      </c>
      <c r="K5915" s="1">
        <f>Sales[[#This Row],[Total Sales]]-Sales[[#This Row],[Cost price]]</f>
        <v>13892.330000000002</v>
      </c>
      <c r="L5915" s="1" t="str">
        <f>TEXT(Sales[[#This Row],[Date and Time]],"dddd")</f>
        <v>Tuesday</v>
      </c>
      <c r="M5915" s="1" t="str">
        <f>TEXT(Sales[[#This Row],[Date and Time]],"mm")</f>
        <v>09</v>
      </c>
      <c r="N5915" s="10" t="str">
        <f>TEXT(Sales[[#This Row],[Date and Time]],"mmmm")</f>
        <v>September</v>
      </c>
    </row>
    <row r="5916" spans="1:14" x14ac:dyDescent="0.3">
      <c r="A5916" s="1" t="s">
        <v>9384</v>
      </c>
      <c r="B5916" s="2">
        <v>45489.615995370368</v>
      </c>
      <c r="C5916" s="1" t="s">
        <v>3379</v>
      </c>
      <c r="D5916" s="1" t="s">
        <v>126</v>
      </c>
      <c r="E5916" s="1" t="s">
        <v>3464</v>
      </c>
      <c r="F5916" s="1" t="s">
        <v>3469</v>
      </c>
      <c r="G5916" s="1">
        <v>1445.13</v>
      </c>
      <c r="H5916" s="1">
        <v>8</v>
      </c>
      <c r="I5916" s="1">
        <f>Sales[[#This Row],[Selling Price]]*H5916</f>
        <v>11561.04</v>
      </c>
      <c r="J5916" s="1">
        <f>VLOOKUP(Sales[[#This Row],[Product ID]],Products[],4,0)</f>
        <v>605.29999999999995</v>
      </c>
      <c r="K5916" s="1">
        <f>Sales[[#This Row],[Total Sales]]-Sales[[#This Row],[Cost price]]</f>
        <v>10955.740000000002</v>
      </c>
      <c r="L5916" s="1" t="str">
        <f>TEXT(Sales[[#This Row],[Date and Time]],"dddd")</f>
        <v>Tuesday</v>
      </c>
      <c r="M5916" s="1" t="str">
        <f>TEXT(Sales[[#This Row],[Date and Time]],"mm")</f>
        <v>07</v>
      </c>
      <c r="N5916" s="10" t="str">
        <f>TEXT(Sales[[#This Row],[Date and Time]],"mmmm")</f>
        <v>July</v>
      </c>
    </row>
    <row r="5917" spans="1:14" x14ac:dyDescent="0.3">
      <c r="A5917" s="1" t="s">
        <v>9385</v>
      </c>
      <c r="B5917" s="2">
        <v>45330.260891203703</v>
      </c>
      <c r="C5917" s="1" t="s">
        <v>3309</v>
      </c>
      <c r="D5917" s="1" t="s">
        <v>283</v>
      </c>
      <c r="E5917" s="1" t="s">
        <v>3479</v>
      </c>
      <c r="F5917" s="1" t="s">
        <v>3469</v>
      </c>
      <c r="G5917" s="1">
        <v>1375.34</v>
      </c>
      <c r="H5917" s="1">
        <v>3</v>
      </c>
      <c r="I5917" s="1">
        <f>Sales[[#This Row],[Selling Price]]*H5917</f>
        <v>4126.0199999999995</v>
      </c>
      <c r="J5917" s="1">
        <f>VLOOKUP(Sales[[#This Row],[Product ID]],Products[],4,0)</f>
        <v>898.84</v>
      </c>
      <c r="K5917" s="1">
        <f>Sales[[#This Row],[Total Sales]]-Sales[[#This Row],[Cost price]]</f>
        <v>3227.1799999999994</v>
      </c>
      <c r="L5917" s="1" t="str">
        <f>TEXT(Sales[[#This Row],[Date and Time]],"dddd")</f>
        <v>Thursday</v>
      </c>
      <c r="M5917" s="1" t="str">
        <f>TEXT(Sales[[#This Row],[Date and Time]],"mm")</f>
        <v>02</v>
      </c>
      <c r="N5917" s="10" t="str">
        <f>TEXT(Sales[[#This Row],[Date and Time]],"mmmm")</f>
        <v>February</v>
      </c>
    </row>
    <row r="5918" spans="1:14" x14ac:dyDescent="0.3">
      <c r="A5918" s="1" t="s">
        <v>9386</v>
      </c>
      <c r="B5918" s="2">
        <v>45542.320717592593</v>
      </c>
      <c r="C5918" s="1" t="s">
        <v>3322</v>
      </c>
      <c r="D5918" s="1" t="s">
        <v>1695</v>
      </c>
      <c r="E5918" s="1" t="s">
        <v>3471</v>
      </c>
      <c r="F5918" s="1" t="s">
        <v>3467</v>
      </c>
      <c r="G5918" s="1">
        <v>1281.8</v>
      </c>
      <c r="H5918" s="1">
        <v>3</v>
      </c>
      <c r="I5918" s="1">
        <f>Sales[[#This Row],[Selling Price]]*H5918</f>
        <v>3845.3999999999996</v>
      </c>
      <c r="J5918" s="1">
        <f>VLOOKUP(Sales[[#This Row],[Product ID]],Products[],4,0)</f>
        <v>35.22</v>
      </c>
      <c r="K5918" s="1">
        <f>Sales[[#This Row],[Total Sales]]-Sales[[#This Row],[Cost price]]</f>
        <v>3810.18</v>
      </c>
      <c r="L5918" s="1" t="str">
        <f>TEXT(Sales[[#This Row],[Date and Time]],"dddd")</f>
        <v>Saturday</v>
      </c>
      <c r="M5918" s="1" t="str">
        <f>TEXT(Sales[[#This Row],[Date and Time]],"mm")</f>
        <v>09</v>
      </c>
      <c r="N5918" s="10" t="str">
        <f>TEXT(Sales[[#This Row],[Date and Time]],"mmmm")</f>
        <v>September</v>
      </c>
    </row>
    <row r="5919" spans="1:14" x14ac:dyDescent="0.3">
      <c r="A5919" s="1" t="s">
        <v>9387</v>
      </c>
      <c r="B5919" s="2">
        <v>45453.545636574076</v>
      </c>
      <c r="C5919" s="1" t="s">
        <v>3425</v>
      </c>
      <c r="D5919" s="1" t="s">
        <v>1518</v>
      </c>
      <c r="E5919" s="1" t="s">
        <v>3466</v>
      </c>
      <c r="F5919" s="1" t="s">
        <v>3476</v>
      </c>
      <c r="G5919" s="1">
        <v>373.83</v>
      </c>
      <c r="H5919" s="1">
        <v>7</v>
      </c>
      <c r="I5919" s="1">
        <f>Sales[[#This Row],[Selling Price]]*H5919</f>
        <v>2616.81</v>
      </c>
      <c r="J5919" s="1">
        <f>VLOOKUP(Sales[[#This Row],[Product ID]],Products[],4,0)</f>
        <v>95.27</v>
      </c>
      <c r="K5919" s="1">
        <f>Sales[[#This Row],[Total Sales]]-Sales[[#This Row],[Cost price]]</f>
        <v>2521.54</v>
      </c>
      <c r="L5919" s="1" t="str">
        <f>TEXT(Sales[[#This Row],[Date and Time]],"dddd")</f>
        <v>Monday</v>
      </c>
      <c r="M5919" s="1" t="str">
        <f>TEXT(Sales[[#This Row],[Date and Time]],"mm")</f>
        <v>06</v>
      </c>
      <c r="N5919" s="10" t="str">
        <f>TEXT(Sales[[#This Row],[Date and Time]],"mmmm")</f>
        <v>June</v>
      </c>
    </row>
    <row r="5920" spans="1:14" x14ac:dyDescent="0.3">
      <c r="A5920" s="1" t="s">
        <v>9388</v>
      </c>
      <c r="B5920" s="2">
        <v>45491.609490740739</v>
      </c>
      <c r="C5920" s="1" t="s">
        <v>3278</v>
      </c>
      <c r="D5920" s="1" t="s">
        <v>2762</v>
      </c>
      <c r="E5920" s="1" t="s">
        <v>3464</v>
      </c>
      <c r="F5920" s="1" t="s">
        <v>3467</v>
      </c>
      <c r="G5920" s="1">
        <v>1753.49</v>
      </c>
      <c r="H5920" s="1">
        <v>4</v>
      </c>
      <c r="I5920" s="1">
        <f>Sales[[#This Row],[Selling Price]]*H5920</f>
        <v>7013.96</v>
      </c>
      <c r="J5920" s="1">
        <f>VLOOKUP(Sales[[#This Row],[Product ID]],Products[],4,0)</f>
        <v>330.51</v>
      </c>
      <c r="K5920" s="1">
        <f>Sales[[#This Row],[Total Sales]]-Sales[[#This Row],[Cost price]]</f>
        <v>6683.45</v>
      </c>
      <c r="L5920" s="1" t="str">
        <f>TEXT(Sales[[#This Row],[Date and Time]],"dddd")</f>
        <v>Thursday</v>
      </c>
      <c r="M5920" s="1" t="str">
        <f>TEXT(Sales[[#This Row],[Date and Time]],"mm")</f>
        <v>07</v>
      </c>
      <c r="N5920" s="10" t="str">
        <f>TEXT(Sales[[#This Row],[Date and Time]],"mmmm")</f>
        <v>July</v>
      </c>
    </row>
    <row r="5921" spans="1:14" x14ac:dyDescent="0.3">
      <c r="A5921" s="1" t="s">
        <v>9389</v>
      </c>
      <c r="B5921" s="2">
        <v>45586.246944444443</v>
      </c>
      <c r="C5921" s="1" t="s">
        <v>3255</v>
      </c>
      <c r="D5921" s="1" t="s">
        <v>1896</v>
      </c>
      <c r="E5921" s="1" t="s">
        <v>3461</v>
      </c>
      <c r="F5921" s="1" t="s">
        <v>3476</v>
      </c>
      <c r="G5921" s="1">
        <v>67.52</v>
      </c>
      <c r="H5921" s="1">
        <v>6</v>
      </c>
      <c r="I5921" s="1">
        <f>Sales[[#This Row],[Selling Price]]*H5921</f>
        <v>405.12</v>
      </c>
      <c r="J5921" s="1">
        <f>VLOOKUP(Sales[[#This Row],[Product ID]],Products[],4,0)</f>
        <v>973.48</v>
      </c>
      <c r="K5921" s="1">
        <f>Sales[[#This Row],[Total Sales]]-Sales[[#This Row],[Cost price]]</f>
        <v>-568.36</v>
      </c>
      <c r="L5921" s="1" t="str">
        <f>TEXT(Sales[[#This Row],[Date and Time]],"dddd")</f>
        <v>Monday</v>
      </c>
      <c r="M5921" s="1" t="str">
        <f>TEXT(Sales[[#This Row],[Date and Time]],"mm")</f>
        <v>10</v>
      </c>
      <c r="N5921" s="10" t="str">
        <f>TEXT(Sales[[#This Row],[Date and Time]],"mmmm")</f>
        <v>October</v>
      </c>
    </row>
    <row r="5922" spans="1:14" x14ac:dyDescent="0.3">
      <c r="A5922" s="1" t="s">
        <v>9390</v>
      </c>
      <c r="B5922" s="2">
        <v>45356.058252314811</v>
      </c>
      <c r="C5922" s="1" t="s">
        <v>3353</v>
      </c>
      <c r="D5922" s="1" t="s">
        <v>3075</v>
      </c>
      <c r="E5922" s="1" t="s">
        <v>3461</v>
      </c>
      <c r="F5922" s="1" t="s">
        <v>3467</v>
      </c>
      <c r="G5922" s="1">
        <v>1377.72</v>
      </c>
      <c r="H5922" s="1">
        <v>3</v>
      </c>
      <c r="I5922" s="1">
        <f>Sales[[#This Row],[Selling Price]]*H5922</f>
        <v>4133.16</v>
      </c>
      <c r="J5922" s="1">
        <f>VLOOKUP(Sales[[#This Row],[Product ID]],Products[],4,0)</f>
        <v>978.72</v>
      </c>
      <c r="K5922" s="1">
        <f>Sales[[#This Row],[Total Sales]]-Sales[[#This Row],[Cost price]]</f>
        <v>3154.4399999999996</v>
      </c>
      <c r="L5922" s="1" t="str">
        <f>TEXT(Sales[[#This Row],[Date and Time]],"dddd")</f>
        <v>Tuesday</v>
      </c>
      <c r="M5922" s="1" t="str">
        <f>TEXT(Sales[[#This Row],[Date and Time]],"mm")</f>
        <v>03</v>
      </c>
      <c r="N5922" s="10" t="str">
        <f>TEXT(Sales[[#This Row],[Date and Time]],"mmmm")</f>
        <v>March</v>
      </c>
    </row>
    <row r="5923" spans="1:14" x14ac:dyDescent="0.3">
      <c r="A5923" s="1" t="s">
        <v>9391</v>
      </c>
      <c r="B5923" s="2">
        <v>45505.636493055557</v>
      </c>
      <c r="C5923" s="1" t="s">
        <v>3402</v>
      </c>
      <c r="D5923" s="1" t="s">
        <v>32</v>
      </c>
      <c r="E5923" s="1" t="s">
        <v>3461</v>
      </c>
      <c r="F5923" s="1" t="s">
        <v>3462</v>
      </c>
      <c r="G5923" s="1">
        <v>1900.77</v>
      </c>
      <c r="H5923" s="1">
        <v>10</v>
      </c>
      <c r="I5923" s="1">
        <f>Sales[[#This Row],[Selling Price]]*H5923</f>
        <v>19007.7</v>
      </c>
      <c r="J5923" s="1">
        <f>VLOOKUP(Sales[[#This Row],[Product ID]],Products[],4,0)</f>
        <v>581.64</v>
      </c>
      <c r="K5923" s="1">
        <f>Sales[[#This Row],[Total Sales]]-Sales[[#This Row],[Cost price]]</f>
        <v>18426.060000000001</v>
      </c>
      <c r="L5923" s="1" t="str">
        <f>TEXT(Sales[[#This Row],[Date and Time]],"dddd")</f>
        <v>Thursday</v>
      </c>
      <c r="M5923" s="1" t="str">
        <f>TEXT(Sales[[#This Row],[Date and Time]],"mm")</f>
        <v>08</v>
      </c>
      <c r="N5923" s="10" t="str">
        <f>TEXT(Sales[[#This Row],[Date and Time]],"mmmm")</f>
        <v>August</v>
      </c>
    </row>
    <row r="5924" spans="1:14" x14ac:dyDescent="0.3">
      <c r="A5924" s="1" t="s">
        <v>9392</v>
      </c>
      <c r="B5924" s="2">
        <v>45541.465729166666</v>
      </c>
      <c r="C5924" s="1" t="s">
        <v>3303</v>
      </c>
      <c r="D5924" s="1" t="s">
        <v>162</v>
      </c>
      <c r="E5924" s="1" t="s">
        <v>3479</v>
      </c>
      <c r="F5924" s="1" t="s">
        <v>3472</v>
      </c>
      <c r="G5924" s="1">
        <v>1641.62</v>
      </c>
      <c r="H5924" s="1">
        <v>8</v>
      </c>
      <c r="I5924" s="1">
        <f>Sales[[#This Row],[Selling Price]]*H5924</f>
        <v>13132.96</v>
      </c>
      <c r="J5924" s="1">
        <f>VLOOKUP(Sales[[#This Row],[Product ID]],Products[],4,0)</f>
        <v>752.34</v>
      </c>
      <c r="K5924" s="1">
        <f>Sales[[#This Row],[Total Sales]]-Sales[[#This Row],[Cost price]]</f>
        <v>12380.619999999999</v>
      </c>
      <c r="L5924" s="1" t="str">
        <f>TEXT(Sales[[#This Row],[Date and Time]],"dddd")</f>
        <v>Friday</v>
      </c>
      <c r="M5924" s="1" t="str">
        <f>TEXT(Sales[[#This Row],[Date and Time]],"mm")</f>
        <v>09</v>
      </c>
      <c r="N5924" s="10" t="str">
        <f>TEXT(Sales[[#This Row],[Date and Time]],"mmmm")</f>
        <v>September</v>
      </c>
    </row>
    <row r="5925" spans="1:14" x14ac:dyDescent="0.3">
      <c r="A5925" s="1" t="s">
        <v>9393</v>
      </c>
      <c r="B5925" s="2">
        <v>45442.2575462963</v>
      </c>
      <c r="C5925" s="1" t="s">
        <v>3406</v>
      </c>
      <c r="D5925" s="1" t="s">
        <v>2699</v>
      </c>
      <c r="E5925" s="1" t="s">
        <v>3461</v>
      </c>
      <c r="F5925" s="1" t="s">
        <v>3476</v>
      </c>
      <c r="G5925" s="1">
        <v>1542.46</v>
      </c>
      <c r="H5925" s="1">
        <v>10</v>
      </c>
      <c r="I5925" s="1">
        <f>Sales[[#This Row],[Selling Price]]*H5925</f>
        <v>15424.6</v>
      </c>
      <c r="J5925" s="1">
        <f>VLOOKUP(Sales[[#This Row],[Product ID]],Products[],4,0)</f>
        <v>585.16999999999996</v>
      </c>
      <c r="K5925" s="1">
        <f>Sales[[#This Row],[Total Sales]]-Sales[[#This Row],[Cost price]]</f>
        <v>14839.43</v>
      </c>
      <c r="L5925" s="1" t="str">
        <f>TEXT(Sales[[#This Row],[Date and Time]],"dddd")</f>
        <v>Thursday</v>
      </c>
      <c r="M5925" s="1" t="str">
        <f>TEXT(Sales[[#This Row],[Date and Time]],"mm")</f>
        <v>05</v>
      </c>
      <c r="N5925" s="10" t="str">
        <f>TEXT(Sales[[#This Row],[Date and Time]],"mmmm")</f>
        <v>May</v>
      </c>
    </row>
    <row r="5926" spans="1:14" x14ac:dyDescent="0.3">
      <c r="A5926" s="1" t="s">
        <v>9394</v>
      </c>
      <c r="B5926" s="2">
        <v>45340.855312500003</v>
      </c>
      <c r="C5926" s="1" t="s">
        <v>3382</v>
      </c>
      <c r="D5926" s="1" t="s">
        <v>1068</v>
      </c>
      <c r="E5926" s="1" t="s">
        <v>3479</v>
      </c>
      <c r="F5926" s="1" t="s">
        <v>3467</v>
      </c>
      <c r="G5926" s="1">
        <v>283.58999999999997</v>
      </c>
      <c r="H5926" s="1">
        <v>9</v>
      </c>
      <c r="I5926" s="1">
        <f>Sales[[#This Row],[Selling Price]]*H5926</f>
        <v>2552.31</v>
      </c>
      <c r="J5926" s="1">
        <f>VLOOKUP(Sales[[#This Row],[Product ID]],Products[],4,0)</f>
        <v>67.97</v>
      </c>
      <c r="K5926" s="1">
        <f>Sales[[#This Row],[Total Sales]]-Sales[[#This Row],[Cost price]]</f>
        <v>2484.34</v>
      </c>
      <c r="L5926" s="1" t="str">
        <f>TEXT(Sales[[#This Row],[Date and Time]],"dddd")</f>
        <v>Sunday</v>
      </c>
      <c r="M5926" s="1" t="str">
        <f>TEXT(Sales[[#This Row],[Date and Time]],"mm")</f>
        <v>02</v>
      </c>
      <c r="N5926" s="10" t="str">
        <f>TEXT(Sales[[#This Row],[Date and Time]],"mmmm")</f>
        <v>February</v>
      </c>
    </row>
    <row r="5927" spans="1:14" x14ac:dyDescent="0.3">
      <c r="A5927" s="1" t="s">
        <v>9395</v>
      </c>
      <c r="B5927" s="2">
        <v>45582.098101851851</v>
      </c>
      <c r="C5927" s="1" t="s">
        <v>3446</v>
      </c>
      <c r="D5927" s="1" t="s">
        <v>2529</v>
      </c>
      <c r="E5927" s="1" t="s">
        <v>3466</v>
      </c>
      <c r="F5927" s="1" t="s">
        <v>3476</v>
      </c>
      <c r="G5927" s="1">
        <v>1559.9</v>
      </c>
      <c r="H5927" s="1">
        <v>8</v>
      </c>
      <c r="I5927" s="1">
        <f>Sales[[#This Row],[Selling Price]]*H5927</f>
        <v>12479.2</v>
      </c>
      <c r="J5927" s="1">
        <f>VLOOKUP(Sales[[#This Row],[Product ID]],Products[],4,0)</f>
        <v>809.98</v>
      </c>
      <c r="K5927" s="1">
        <f>Sales[[#This Row],[Total Sales]]-Sales[[#This Row],[Cost price]]</f>
        <v>11669.220000000001</v>
      </c>
      <c r="L5927" s="1" t="str">
        <f>TEXT(Sales[[#This Row],[Date and Time]],"dddd")</f>
        <v>Thursday</v>
      </c>
      <c r="M5927" s="1" t="str">
        <f>TEXT(Sales[[#This Row],[Date and Time]],"mm")</f>
        <v>10</v>
      </c>
      <c r="N5927" s="10" t="str">
        <f>TEXT(Sales[[#This Row],[Date and Time]],"mmmm")</f>
        <v>October</v>
      </c>
    </row>
    <row r="5928" spans="1:14" x14ac:dyDescent="0.3">
      <c r="A5928" s="1" t="s">
        <v>9396</v>
      </c>
      <c r="B5928" s="2">
        <v>45583.350243055553</v>
      </c>
      <c r="C5928" s="1" t="s">
        <v>3402</v>
      </c>
      <c r="D5928" s="1" t="s">
        <v>1389</v>
      </c>
      <c r="E5928" s="1" t="s">
        <v>3466</v>
      </c>
      <c r="F5928" s="1" t="s">
        <v>3467</v>
      </c>
      <c r="G5928" s="1">
        <v>543.82000000000005</v>
      </c>
      <c r="H5928" s="1">
        <v>4</v>
      </c>
      <c r="I5928" s="1">
        <f>Sales[[#This Row],[Selling Price]]*H5928</f>
        <v>2175.2800000000002</v>
      </c>
      <c r="J5928" s="1">
        <f>VLOOKUP(Sales[[#This Row],[Product ID]],Products[],4,0)</f>
        <v>581.64</v>
      </c>
      <c r="K5928" s="1">
        <f>Sales[[#This Row],[Total Sales]]-Sales[[#This Row],[Cost price]]</f>
        <v>1593.6400000000003</v>
      </c>
      <c r="L5928" s="1" t="str">
        <f>TEXT(Sales[[#This Row],[Date and Time]],"dddd")</f>
        <v>Friday</v>
      </c>
      <c r="M5928" s="1" t="str">
        <f>TEXT(Sales[[#This Row],[Date and Time]],"mm")</f>
        <v>10</v>
      </c>
      <c r="N5928" s="10" t="str">
        <f>TEXT(Sales[[#This Row],[Date and Time]],"mmmm")</f>
        <v>October</v>
      </c>
    </row>
    <row r="5929" spans="1:14" x14ac:dyDescent="0.3">
      <c r="A5929" s="1" t="s">
        <v>9397</v>
      </c>
      <c r="B5929" s="2">
        <v>45393.024976851855</v>
      </c>
      <c r="C5929" s="1" t="s">
        <v>3436</v>
      </c>
      <c r="D5929" s="1" t="s">
        <v>692</v>
      </c>
      <c r="E5929" s="1" t="s">
        <v>3466</v>
      </c>
      <c r="F5929" s="1" t="s">
        <v>3476</v>
      </c>
      <c r="G5929" s="1">
        <v>1070.67</v>
      </c>
      <c r="H5929" s="1">
        <v>8</v>
      </c>
      <c r="I5929" s="1">
        <f>Sales[[#This Row],[Selling Price]]*H5929</f>
        <v>8565.36</v>
      </c>
      <c r="J5929" s="1">
        <f>VLOOKUP(Sales[[#This Row],[Product ID]],Products[],4,0)</f>
        <v>839.9</v>
      </c>
      <c r="K5929" s="1">
        <f>Sales[[#This Row],[Total Sales]]-Sales[[#This Row],[Cost price]]</f>
        <v>7725.4600000000009</v>
      </c>
      <c r="L5929" s="1" t="str">
        <f>TEXT(Sales[[#This Row],[Date and Time]],"dddd")</f>
        <v>Thursday</v>
      </c>
      <c r="M5929" s="1" t="str">
        <f>TEXT(Sales[[#This Row],[Date and Time]],"mm")</f>
        <v>04</v>
      </c>
      <c r="N5929" s="10" t="str">
        <f>TEXT(Sales[[#This Row],[Date and Time]],"mmmm")</f>
        <v>April</v>
      </c>
    </row>
    <row r="5930" spans="1:14" x14ac:dyDescent="0.3">
      <c r="A5930" s="1" t="s">
        <v>9398</v>
      </c>
      <c r="B5930" s="2">
        <v>45551.700868055559</v>
      </c>
      <c r="C5930" s="1" t="s">
        <v>3309</v>
      </c>
      <c r="D5930" s="1" t="s">
        <v>1992</v>
      </c>
      <c r="E5930" s="1" t="s">
        <v>3471</v>
      </c>
      <c r="F5930" s="1" t="s">
        <v>3472</v>
      </c>
      <c r="G5930" s="1">
        <v>1991.98</v>
      </c>
      <c r="H5930" s="1">
        <v>6</v>
      </c>
      <c r="I5930" s="1">
        <f>Sales[[#This Row],[Selling Price]]*H5930</f>
        <v>11951.880000000001</v>
      </c>
      <c r="J5930" s="1">
        <f>VLOOKUP(Sales[[#This Row],[Product ID]],Products[],4,0)</f>
        <v>898.84</v>
      </c>
      <c r="K5930" s="1">
        <f>Sales[[#This Row],[Total Sales]]-Sales[[#This Row],[Cost price]]</f>
        <v>11053.04</v>
      </c>
      <c r="L5930" s="1" t="str">
        <f>TEXT(Sales[[#This Row],[Date and Time]],"dddd")</f>
        <v>Monday</v>
      </c>
      <c r="M5930" s="1" t="str">
        <f>TEXT(Sales[[#This Row],[Date and Time]],"mm")</f>
        <v>09</v>
      </c>
      <c r="N5930" s="10" t="str">
        <f>TEXT(Sales[[#This Row],[Date and Time]],"mmmm")</f>
        <v>September</v>
      </c>
    </row>
    <row r="5931" spans="1:14" x14ac:dyDescent="0.3">
      <c r="A5931" s="1" t="s">
        <v>9399</v>
      </c>
      <c r="B5931" s="2">
        <v>45413.930694444447</v>
      </c>
      <c r="C5931" s="1" t="s">
        <v>3383</v>
      </c>
      <c r="D5931" s="1" t="s">
        <v>1229</v>
      </c>
      <c r="E5931" s="1" t="s">
        <v>3471</v>
      </c>
      <c r="F5931" s="1" t="s">
        <v>3476</v>
      </c>
      <c r="G5931" s="1">
        <v>1173.71</v>
      </c>
      <c r="H5931" s="1">
        <v>8</v>
      </c>
      <c r="I5931" s="1">
        <f>Sales[[#This Row],[Selling Price]]*H5931</f>
        <v>9389.68</v>
      </c>
      <c r="J5931" s="1">
        <f>VLOOKUP(Sales[[#This Row],[Product ID]],Products[],4,0)</f>
        <v>692.63</v>
      </c>
      <c r="K5931" s="1">
        <f>Sales[[#This Row],[Total Sales]]-Sales[[#This Row],[Cost price]]</f>
        <v>8697.0500000000011</v>
      </c>
      <c r="L5931" s="1" t="str">
        <f>TEXT(Sales[[#This Row],[Date and Time]],"dddd")</f>
        <v>Wednesday</v>
      </c>
      <c r="M5931" s="1" t="str">
        <f>TEXT(Sales[[#This Row],[Date and Time]],"mm")</f>
        <v>05</v>
      </c>
      <c r="N5931" s="10" t="str">
        <f>TEXT(Sales[[#This Row],[Date and Time]],"mmmm")</f>
        <v>May</v>
      </c>
    </row>
    <row r="5932" spans="1:14" x14ac:dyDescent="0.3">
      <c r="A5932" s="1" t="s">
        <v>9400</v>
      </c>
      <c r="B5932" s="2">
        <v>45449.367314814815</v>
      </c>
      <c r="C5932" s="1" t="s">
        <v>3261</v>
      </c>
      <c r="D5932" s="1" t="s">
        <v>758</v>
      </c>
      <c r="E5932" s="1" t="s">
        <v>3479</v>
      </c>
      <c r="F5932" s="1" t="s">
        <v>3472</v>
      </c>
      <c r="G5932" s="1">
        <v>97.99</v>
      </c>
      <c r="H5932" s="1">
        <v>2</v>
      </c>
      <c r="I5932" s="1">
        <f>Sales[[#This Row],[Selling Price]]*H5932</f>
        <v>195.98</v>
      </c>
      <c r="J5932" s="1">
        <f>VLOOKUP(Sales[[#This Row],[Product ID]],Products[],4,0)</f>
        <v>950.81</v>
      </c>
      <c r="K5932" s="1">
        <f>Sales[[#This Row],[Total Sales]]-Sales[[#This Row],[Cost price]]</f>
        <v>-754.82999999999993</v>
      </c>
      <c r="L5932" s="1" t="str">
        <f>TEXT(Sales[[#This Row],[Date and Time]],"dddd")</f>
        <v>Thursday</v>
      </c>
      <c r="M5932" s="1" t="str">
        <f>TEXT(Sales[[#This Row],[Date and Time]],"mm")</f>
        <v>06</v>
      </c>
      <c r="N5932" s="10" t="str">
        <f>TEXT(Sales[[#This Row],[Date and Time]],"mmmm")</f>
        <v>June</v>
      </c>
    </row>
    <row r="5933" spans="1:14" x14ac:dyDescent="0.3">
      <c r="A5933" s="1" t="s">
        <v>9401</v>
      </c>
      <c r="B5933" s="2">
        <v>45346.333854166667</v>
      </c>
      <c r="C5933" s="1" t="s">
        <v>3269</v>
      </c>
      <c r="D5933" s="1" t="s">
        <v>1442</v>
      </c>
      <c r="E5933" s="1" t="s">
        <v>3466</v>
      </c>
      <c r="F5933" s="1" t="s">
        <v>3467</v>
      </c>
      <c r="G5933" s="1">
        <v>266.06</v>
      </c>
      <c r="H5933" s="1">
        <v>10</v>
      </c>
      <c r="I5933" s="1">
        <f>Sales[[#This Row],[Selling Price]]*H5933</f>
        <v>2660.6</v>
      </c>
      <c r="J5933" s="1">
        <f>VLOOKUP(Sales[[#This Row],[Product ID]],Products[],4,0)</f>
        <v>627.66</v>
      </c>
      <c r="K5933" s="1">
        <f>Sales[[#This Row],[Total Sales]]-Sales[[#This Row],[Cost price]]</f>
        <v>2032.94</v>
      </c>
      <c r="L5933" s="1" t="str">
        <f>TEXT(Sales[[#This Row],[Date and Time]],"dddd")</f>
        <v>Saturday</v>
      </c>
      <c r="M5933" s="1" t="str">
        <f>TEXT(Sales[[#This Row],[Date and Time]],"mm")</f>
        <v>02</v>
      </c>
      <c r="N5933" s="10" t="str">
        <f>TEXT(Sales[[#This Row],[Date and Time]],"mmmm")</f>
        <v>February</v>
      </c>
    </row>
    <row r="5934" spans="1:14" x14ac:dyDescent="0.3">
      <c r="A5934" s="1" t="s">
        <v>9402</v>
      </c>
      <c r="B5934" s="2">
        <v>45399.860254629632</v>
      </c>
      <c r="C5934" s="1" t="s">
        <v>3359</v>
      </c>
      <c r="D5934" s="1" t="s">
        <v>256</v>
      </c>
      <c r="E5934" s="1" t="s">
        <v>3471</v>
      </c>
      <c r="F5934" s="1" t="s">
        <v>3467</v>
      </c>
      <c r="G5934" s="1">
        <v>1180.6500000000001</v>
      </c>
      <c r="H5934" s="1">
        <v>8</v>
      </c>
      <c r="I5934" s="1">
        <f>Sales[[#This Row],[Selling Price]]*H5934</f>
        <v>9445.2000000000007</v>
      </c>
      <c r="J5934" s="1">
        <f>VLOOKUP(Sales[[#This Row],[Product ID]],Products[],4,0)</f>
        <v>750.19</v>
      </c>
      <c r="K5934" s="1">
        <f>Sales[[#This Row],[Total Sales]]-Sales[[#This Row],[Cost price]]</f>
        <v>8695.01</v>
      </c>
      <c r="L5934" s="1" t="str">
        <f>TEXT(Sales[[#This Row],[Date and Time]],"dddd")</f>
        <v>Wednesday</v>
      </c>
      <c r="M5934" s="1" t="str">
        <f>TEXT(Sales[[#This Row],[Date and Time]],"mm")</f>
        <v>04</v>
      </c>
      <c r="N5934" s="10" t="str">
        <f>TEXT(Sales[[#This Row],[Date and Time]],"mmmm")</f>
        <v>April</v>
      </c>
    </row>
    <row r="5935" spans="1:14" x14ac:dyDescent="0.3">
      <c r="A5935" s="1" t="s">
        <v>9403</v>
      </c>
      <c r="B5935" s="2">
        <v>45312.074050925927</v>
      </c>
      <c r="C5935" s="1" t="s">
        <v>3228</v>
      </c>
      <c r="D5935" s="1" t="s">
        <v>720</v>
      </c>
      <c r="E5935" s="1" t="s">
        <v>3461</v>
      </c>
      <c r="F5935" s="1" t="s">
        <v>3467</v>
      </c>
      <c r="G5935" s="1">
        <v>155.33000000000001</v>
      </c>
      <c r="H5935" s="1">
        <v>5</v>
      </c>
      <c r="I5935" s="1">
        <f>Sales[[#This Row],[Selling Price]]*H5935</f>
        <v>776.65000000000009</v>
      </c>
      <c r="J5935" s="1">
        <f>VLOOKUP(Sales[[#This Row],[Product ID]],Products[],4,0)</f>
        <v>96.13</v>
      </c>
      <c r="K5935" s="1">
        <f>Sales[[#This Row],[Total Sales]]-Sales[[#This Row],[Cost price]]</f>
        <v>680.5200000000001</v>
      </c>
      <c r="L5935" s="1" t="str">
        <f>TEXT(Sales[[#This Row],[Date and Time]],"dddd")</f>
        <v>Sunday</v>
      </c>
      <c r="M5935" s="1" t="str">
        <f>TEXT(Sales[[#This Row],[Date and Time]],"mm")</f>
        <v>01</v>
      </c>
      <c r="N5935" s="10" t="str">
        <f>TEXT(Sales[[#This Row],[Date and Time]],"mmmm")</f>
        <v>January</v>
      </c>
    </row>
    <row r="5936" spans="1:14" x14ac:dyDescent="0.3">
      <c r="A5936" s="1" t="s">
        <v>9404</v>
      </c>
      <c r="B5936" s="2">
        <v>45340.993819444448</v>
      </c>
      <c r="C5936" s="1" t="s">
        <v>3294</v>
      </c>
      <c r="D5936" s="1" t="s">
        <v>2052</v>
      </c>
      <c r="E5936" s="1" t="s">
        <v>3466</v>
      </c>
      <c r="F5936" s="1" t="s">
        <v>3469</v>
      </c>
      <c r="G5936" s="1">
        <v>1590.76</v>
      </c>
      <c r="H5936" s="1">
        <v>9</v>
      </c>
      <c r="I5936" s="1">
        <f>Sales[[#This Row],[Selling Price]]*H5936</f>
        <v>14316.84</v>
      </c>
      <c r="J5936" s="1">
        <f>VLOOKUP(Sales[[#This Row],[Product ID]],Products[],4,0)</f>
        <v>609.70000000000005</v>
      </c>
      <c r="K5936" s="1">
        <f>Sales[[#This Row],[Total Sales]]-Sales[[#This Row],[Cost price]]</f>
        <v>13707.14</v>
      </c>
      <c r="L5936" s="1" t="str">
        <f>TEXT(Sales[[#This Row],[Date and Time]],"dddd")</f>
        <v>Sunday</v>
      </c>
      <c r="M5936" s="1" t="str">
        <f>TEXT(Sales[[#This Row],[Date and Time]],"mm")</f>
        <v>02</v>
      </c>
      <c r="N5936" s="10" t="str">
        <f>TEXT(Sales[[#This Row],[Date and Time]],"mmmm")</f>
        <v>February</v>
      </c>
    </row>
    <row r="5937" spans="1:14" x14ac:dyDescent="0.3">
      <c r="A5937" s="1" t="s">
        <v>9405</v>
      </c>
      <c r="B5937" s="2">
        <v>45466.611979166664</v>
      </c>
      <c r="C5937" s="1" t="s">
        <v>3237</v>
      </c>
      <c r="D5937" s="1" t="s">
        <v>612</v>
      </c>
      <c r="E5937" s="1" t="s">
        <v>3479</v>
      </c>
      <c r="F5937" s="1" t="s">
        <v>3462</v>
      </c>
      <c r="G5937" s="1">
        <v>1934.75</v>
      </c>
      <c r="H5937" s="1">
        <v>4</v>
      </c>
      <c r="I5937" s="1">
        <f>Sales[[#This Row],[Selling Price]]*H5937</f>
        <v>7739</v>
      </c>
      <c r="J5937" s="1">
        <f>VLOOKUP(Sales[[#This Row],[Product ID]],Products[],4,0)</f>
        <v>481</v>
      </c>
      <c r="K5937" s="1">
        <f>Sales[[#This Row],[Total Sales]]-Sales[[#This Row],[Cost price]]</f>
        <v>7258</v>
      </c>
      <c r="L5937" s="1" t="str">
        <f>TEXT(Sales[[#This Row],[Date and Time]],"dddd")</f>
        <v>Sunday</v>
      </c>
      <c r="M5937" s="1" t="str">
        <f>TEXT(Sales[[#This Row],[Date and Time]],"mm")</f>
        <v>06</v>
      </c>
      <c r="N5937" s="10" t="str">
        <f>TEXT(Sales[[#This Row],[Date and Time]],"mmmm")</f>
        <v>June</v>
      </c>
    </row>
    <row r="5938" spans="1:14" x14ac:dyDescent="0.3">
      <c r="A5938" s="1" t="s">
        <v>9406</v>
      </c>
      <c r="B5938" s="2">
        <v>45433.658449074072</v>
      </c>
      <c r="C5938" s="1" t="s">
        <v>3325</v>
      </c>
      <c r="D5938" s="1" t="s">
        <v>1410</v>
      </c>
      <c r="E5938" s="1" t="s">
        <v>3461</v>
      </c>
      <c r="F5938" s="1" t="s">
        <v>3472</v>
      </c>
      <c r="G5938" s="1">
        <v>57.48</v>
      </c>
      <c r="H5938" s="1">
        <v>9</v>
      </c>
      <c r="I5938" s="1">
        <f>Sales[[#This Row],[Selling Price]]*H5938</f>
        <v>517.31999999999994</v>
      </c>
      <c r="J5938" s="1">
        <f>VLOOKUP(Sales[[#This Row],[Product ID]],Products[],4,0)</f>
        <v>670.34</v>
      </c>
      <c r="K5938" s="1">
        <f>Sales[[#This Row],[Total Sales]]-Sales[[#This Row],[Cost price]]</f>
        <v>-153.0200000000001</v>
      </c>
      <c r="L5938" s="1" t="str">
        <f>TEXT(Sales[[#This Row],[Date and Time]],"dddd")</f>
        <v>Tuesday</v>
      </c>
      <c r="M5938" s="1" t="str">
        <f>TEXT(Sales[[#This Row],[Date and Time]],"mm")</f>
        <v>05</v>
      </c>
      <c r="N5938" s="10" t="str">
        <f>TEXT(Sales[[#This Row],[Date and Time]],"mmmm")</f>
        <v>May</v>
      </c>
    </row>
    <row r="5939" spans="1:14" x14ac:dyDescent="0.3">
      <c r="A5939" s="1" t="s">
        <v>9407</v>
      </c>
      <c r="B5939" s="2">
        <v>45393.843888888892</v>
      </c>
      <c r="C5939" s="1" t="s">
        <v>3271</v>
      </c>
      <c r="D5939" s="1" t="s">
        <v>1494</v>
      </c>
      <c r="E5939" s="1" t="s">
        <v>3464</v>
      </c>
      <c r="F5939" s="1" t="s">
        <v>3469</v>
      </c>
      <c r="G5939" s="1">
        <v>1566.01</v>
      </c>
      <c r="H5939" s="1">
        <v>6</v>
      </c>
      <c r="I5939" s="1">
        <f>Sales[[#This Row],[Selling Price]]*H5939</f>
        <v>9396.06</v>
      </c>
      <c r="J5939" s="1">
        <f>VLOOKUP(Sales[[#This Row],[Product ID]],Products[],4,0)</f>
        <v>493.17</v>
      </c>
      <c r="K5939" s="1">
        <f>Sales[[#This Row],[Total Sales]]-Sales[[#This Row],[Cost price]]</f>
        <v>8902.89</v>
      </c>
      <c r="L5939" s="1" t="str">
        <f>TEXT(Sales[[#This Row],[Date and Time]],"dddd")</f>
        <v>Thursday</v>
      </c>
      <c r="M5939" s="1" t="str">
        <f>TEXT(Sales[[#This Row],[Date and Time]],"mm")</f>
        <v>04</v>
      </c>
      <c r="N5939" s="10" t="str">
        <f>TEXT(Sales[[#This Row],[Date and Time]],"mmmm")</f>
        <v>April</v>
      </c>
    </row>
    <row r="5940" spans="1:14" x14ac:dyDescent="0.3">
      <c r="A5940" s="1" t="s">
        <v>9408</v>
      </c>
      <c r="B5940" s="2">
        <v>45306.602719907409</v>
      </c>
      <c r="C5940" s="1" t="s">
        <v>3277</v>
      </c>
      <c r="D5940" s="1" t="s">
        <v>1537</v>
      </c>
      <c r="E5940" s="1" t="s">
        <v>3464</v>
      </c>
      <c r="F5940" s="1" t="s">
        <v>3472</v>
      </c>
      <c r="G5940" s="1">
        <v>1621.32</v>
      </c>
      <c r="H5940" s="1">
        <v>8</v>
      </c>
      <c r="I5940" s="1">
        <f>Sales[[#This Row],[Selling Price]]*H5940</f>
        <v>12970.56</v>
      </c>
      <c r="J5940" s="1">
        <f>VLOOKUP(Sales[[#This Row],[Product ID]],Products[],4,0)</f>
        <v>439.15</v>
      </c>
      <c r="K5940" s="1">
        <f>Sales[[#This Row],[Total Sales]]-Sales[[#This Row],[Cost price]]</f>
        <v>12531.41</v>
      </c>
      <c r="L5940" s="1" t="str">
        <f>TEXT(Sales[[#This Row],[Date and Time]],"dddd")</f>
        <v>Monday</v>
      </c>
      <c r="M5940" s="1" t="str">
        <f>TEXT(Sales[[#This Row],[Date and Time]],"mm")</f>
        <v>01</v>
      </c>
      <c r="N5940" s="10" t="str">
        <f>TEXT(Sales[[#This Row],[Date and Time]],"mmmm")</f>
        <v>January</v>
      </c>
    </row>
    <row r="5941" spans="1:14" x14ac:dyDescent="0.3">
      <c r="A5941" s="1" t="s">
        <v>9409</v>
      </c>
      <c r="B5941" s="2">
        <v>45466.002291666664</v>
      </c>
      <c r="C5941" s="1" t="s">
        <v>3375</v>
      </c>
      <c r="D5941" s="1" t="s">
        <v>42</v>
      </c>
      <c r="E5941" s="1" t="s">
        <v>3471</v>
      </c>
      <c r="F5941" s="1" t="s">
        <v>3467</v>
      </c>
      <c r="G5941" s="1">
        <v>162.34</v>
      </c>
      <c r="H5941" s="1">
        <v>2</v>
      </c>
      <c r="I5941" s="1">
        <f>Sales[[#This Row],[Selling Price]]*H5941</f>
        <v>324.68</v>
      </c>
      <c r="J5941" s="1">
        <f>VLOOKUP(Sales[[#This Row],[Product ID]],Products[],4,0)</f>
        <v>574.14</v>
      </c>
      <c r="K5941" s="1">
        <f>Sales[[#This Row],[Total Sales]]-Sales[[#This Row],[Cost price]]</f>
        <v>-249.45999999999998</v>
      </c>
      <c r="L5941" s="1" t="str">
        <f>TEXT(Sales[[#This Row],[Date and Time]],"dddd")</f>
        <v>Sunday</v>
      </c>
      <c r="M5941" s="1" t="str">
        <f>TEXT(Sales[[#This Row],[Date and Time]],"mm")</f>
        <v>06</v>
      </c>
      <c r="N5941" s="10" t="str">
        <f>TEXT(Sales[[#This Row],[Date and Time]],"mmmm")</f>
        <v>June</v>
      </c>
    </row>
    <row r="5942" spans="1:14" x14ac:dyDescent="0.3">
      <c r="A5942" s="1" t="s">
        <v>9410</v>
      </c>
      <c r="B5942" s="2">
        <v>45550.197291666664</v>
      </c>
      <c r="C5942" s="1" t="s">
        <v>3409</v>
      </c>
      <c r="D5942" s="1" t="s">
        <v>180</v>
      </c>
      <c r="E5942" s="1" t="s">
        <v>3464</v>
      </c>
      <c r="F5942" s="1" t="s">
        <v>3476</v>
      </c>
      <c r="G5942" s="1">
        <v>1801.66</v>
      </c>
      <c r="H5942" s="1">
        <v>5</v>
      </c>
      <c r="I5942" s="1">
        <f>Sales[[#This Row],[Selling Price]]*H5942</f>
        <v>9008.3000000000011</v>
      </c>
      <c r="J5942" s="1">
        <f>VLOOKUP(Sales[[#This Row],[Product ID]],Products[],4,0)</f>
        <v>660.16</v>
      </c>
      <c r="K5942" s="1">
        <f>Sales[[#This Row],[Total Sales]]-Sales[[#This Row],[Cost price]]</f>
        <v>8348.1400000000012</v>
      </c>
      <c r="L5942" s="1" t="str">
        <f>TEXT(Sales[[#This Row],[Date and Time]],"dddd")</f>
        <v>Sunday</v>
      </c>
      <c r="M5942" s="1" t="str">
        <f>TEXT(Sales[[#This Row],[Date and Time]],"mm")</f>
        <v>09</v>
      </c>
      <c r="N5942" s="10" t="str">
        <f>TEXT(Sales[[#This Row],[Date and Time]],"mmmm")</f>
        <v>September</v>
      </c>
    </row>
    <row r="5943" spans="1:14" x14ac:dyDescent="0.3">
      <c r="A5943" s="1" t="s">
        <v>9411</v>
      </c>
      <c r="B5943" s="2">
        <v>45599.388622685183</v>
      </c>
      <c r="C5943" s="1" t="s">
        <v>3290</v>
      </c>
      <c r="D5943" s="1" t="s">
        <v>3133</v>
      </c>
      <c r="E5943" s="1" t="s">
        <v>3464</v>
      </c>
      <c r="F5943" s="1" t="s">
        <v>3472</v>
      </c>
      <c r="G5943" s="1">
        <v>1497.94</v>
      </c>
      <c r="H5943" s="1">
        <v>3</v>
      </c>
      <c r="I5943" s="1">
        <f>Sales[[#This Row],[Selling Price]]*H5943</f>
        <v>4493.82</v>
      </c>
      <c r="J5943" s="1">
        <f>VLOOKUP(Sales[[#This Row],[Product ID]],Products[],4,0)</f>
        <v>786.45</v>
      </c>
      <c r="K5943" s="1">
        <f>Sales[[#This Row],[Total Sales]]-Sales[[#This Row],[Cost price]]</f>
        <v>3707.37</v>
      </c>
      <c r="L5943" s="1" t="str">
        <f>TEXT(Sales[[#This Row],[Date and Time]],"dddd")</f>
        <v>Sunday</v>
      </c>
      <c r="M5943" s="1" t="str">
        <f>TEXT(Sales[[#This Row],[Date and Time]],"mm")</f>
        <v>11</v>
      </c>
      <c r="N5943" s="10" t="str">
        <f>TEXT(Sales[[#This Row],[Date and Time]],"mmmm")</f>
        <v>November</v>
      </c>
    </row>
    <row r="5944" spans="1:14" x14ac:dyDescent="0.3">
      <c r="A5944" s="1" t="s">
        <v>9412</v>
      </c>
      <c r="B5944" s="2">
        <v>45440.985231481478</v>
      </c>
      <c r="C5944" s="1" t="s">
        <v>3435</v>
      </c>
      <c r="D5944" s="1" t="s">
        <v>1146</v>
      </c>
      <c r="E5944" s="1" t="s">
        <v>3461</v>
      </c>
      <c r="F5944" s="1" t="s">
        <v>3462</v>
      </c>
      <c r="G5944" s="1">
        <v>914.81</v>
      </c>
      <c r="H5944" s="1">
        <v>9</v>
      </c>
      <c r="I5944" s="1">
        <f>Sales[[#This Row],[Selling Price]]*H5944</f>
        <v>8233.2899999999991</v>
      </c>
      <c r="J5944" s="1">
        <f>VLOOKUP(Sales[[#This Row],[Product ID]],Products[],4,0)</f>
        <v>316.27</v>
      </c>
      <c r="K5944" s="1">
        <f>Sales[[#This Row],[Total Sales]]-Sales[[#This Row],[Cost price]]</f>
        <v>7917.0199999999986</v>
      </c>
      <c r="L5944" s="1" t="str">
        <f>TEXT(Sales[[#This Row],[Date and Time]],"dddd")</f>
        <v>Tuesday</v>
      </c>
      <c r="M5944" s="1" t="str">
        <f>TEXT(Sales[[#This Row],[Date and Time]],"mm")</f>
        <v>05</v>
      </c>
      <c r="N5944" s="10" t="str">
        <f>TEXT(Sales[[#This Row],[Date and Time]],"mmmm")</f>
        <v>May</v>
      </c>
    </row>
    <row r="5945" spans="1:14" x14ac:dyDescent="0.3">
      <c r="A5945" s="1" t="s">
        <v>9413</v>
      </c>
      <c r="B5945" s="2">
        <v>45471.040324074071</v>
      </c>
      <c r="C5945" s="1" t="s">
        <v>3217</v>
      </c>
      <c r="D5945" s="1" t="s">
        <v>826</v>
      </c>
      <c r="E5945" s="1" t="s">
        <v>3479</v>
      </c>
      <c r="F5945" s="1" t="s">
        <v>3467</v>
      </c>
      <c r="G5945" s="1">
        <v>494.29</v>
      </c>
      <c r="H5945" s="1">
        <v>4</v>
      </c>
      <c r="I5945" s="1">
        <f>Sales[[#This Row],[Selling Price]]*H5945</f>
        <v>1977.16</v>
      </c>
      <c r="J5945" s="1">
        <f>VLOOKUP(Sales[[#This Row],[Product ID]],Products[],4,0)</f>
        <v>253.61</v>
      </c>
      <c r="K5945" s="1">
        <f>Sales[[#This Row],[Total Sales]]-Sales[[#This Row],[Cost price]]</f>
        <v>1723.5500000000002</v>
      </c>
      <c r="L5945" s="1" t="str">
        <f>TEXT(Sales[[#This Row],[Date and Time]],"dddd")</f>
        <v>Friday</v>
      </c>
      <c r="M5945" s="1" t="str">
        <f>TEXT(Sales[[#This Row],[Date and Time]],"mm")</f>
        <v>06</v>
      </c>
      <c r="N5945" s="10" t="str">
        <f>TEXT(Sales[[#This Row],[Date and Time]],"mmmm")</f>
        <v>June</v>
      </c>
    </row>
    <row r="5946" spans="1:14" x14ac:dyDescent="0.3">
      <c r="A5946" s="1" t="s">
        <v>9414</v>
      </c>
      <c r="B5946" s="2">
        <v>45333.036296296297</v>
      </c>
      <c r="C5946" s="1" t="s">
        <v>3446</v>
      </c>
      <c r="D5946" s="1" t="s">
        <v>1986</v>
      </c>
      <c r="E5946" s="1" t="s">
        <v>3461</v>
      </c>
      <c r="F5946" s="1" t="s">
        <v>3467</v>
      </c>
      <c r="G5946" s="1">
        <v>1473.23</v>
      </c>
      <c r="H5946" s="1">
        <v>8</v>
      </c>
      <c r="I5946" s="1">
        <f>Sales[[#This Row],[Selling Price]]*H5946</f>
        <v>11785.84</v>
      </c>
      <c r="J5946" s="1">
        <f>VLOOKUP(Sales[[#This Row],[Product ID]],Products[],4,0)</f>
        <v>809.98</v>
      </c>
      <c r="K5946" s="1">
        <f>Sales[[#This Row],[Total Sales]]-Sales[[#This Row],[Cost price]]</f>
        <v>10975.86</v>
      </c>
      <c r="L5946" s="1" t="str">
        <f>TEXT(Sales[[#This Row],[Date and Time]],"dddd")</f>
        <v>Sunday</v>
      </c>
      <c r="M5946" s="1" t="str">
        <f>TEXT(Sales[[#This Row],[Date and Time]],"mm")</f>
        <v>02</v>
      </c>
      <c r="N5946" s="10" t="str">
        <f>TEXT(Sales[[#This Row],[Date and Time]],"mmmm")</f>
        <v>February</v>
      </c>
    </row>
    <row r="5947" spans="1:14" x14ac:dyDescent="0.3">
      <c r="A5947" s="1" t="s">
        <v>9415</v>
      </c>
      <c r="B5947" s="2">
        <v>45431.958865740744</v>
      </c>
      <c r="C5947" s="1" t="s">
        <v>3352</v>
      </c>
      <c r="D5947" s="1" t="s">
        <v>2204</v>
      </c>
      <c r="E5947" s="1" t="s">
        <v>3479</v>
      </c>
      <c r="F5947" s="1" t="s">
        <v>3472</v>
      </c>
      <c r="G5947" s="1">
        <v>837.68</v>
      </c>
      <c r="H5947" s="1">
        <v>5</v>
      </c>
      <c r="I5947" s="1">
        <f>Sales[[#This Row],[Selling Price]]*H5947</f>
        <v>4188.3999999999996</v>
      </c>
      <c r="J5947" s="1">
        <f>VLOOKUP(Sales[[#This Row],[Product ID]],Products[],4,0)</f>
        <v>404.57</v>
      </c>
      <c r="K5947" s="1">
        <f>Sales[[#This Row],[Total Sales]]-Sales[[#This Row],[Cost price]]</f>
        <v>3783.8299999999995</v>
      </c>
      <c r="L5947" s="1" t="str">
        <f>TEXT(Sales[[#This Row],[Date and Time]],"dddd")</f>
        <v>Sunday</v>
      </c>
      <c r="M5947" s="1" t="str">
        <f>TEXT(Sales[[#This Row],[Date and Time]],"mm")</f>
        <v>05</v>
      </c>
      <c r="N5947" s="10" t="str">
        <f>TEXT(Sales[[#This Row],[Date and Time]],"mmmm")</f>
        <v>May</v>
      </c>
    </row>
    <row r="5948" spans="1:14" x14ac:dyDescent="0.3">
      <c r="A5948" s="1" t="s">
        <v>9416</v>
      </c>
      <c r="B5948" s="2">
        <v>45304.760208333333</v>
      </c>
      <c r="C5948" s="1" t="s">
        <v>3376</v>
      </c>
      <c r="D5948" s="1" t="s">
        <v>2892</v>
      </c>
      <c r="E5948" s="1" t="s">
        <v>3471</v>
      </c>
      <c r="F5948" s="1" t="s">
        <v>3469</v>
      </c>
      <c r="G5948" s="1">
        <v>1067.1300000000001</v>
      </c>
      <c r="H5948" s="1">
        <v>1</v>
      </c>
      <c r="I5948" s="1">
        <f>Sales[[#This Row],[Selling Price]]*H5948</f>
        <v>1067.1300000000001</v>
      </c>
      <c r="J5948" s="1">
        <f>VLOOKUP(Sales[[#This Row],[Product ID]],Products[],4,0)</f>
        <v>372.5</v>
      </c>
      <c r="K5948" s="1">
        <f>Sales[[#This Row],[Total Sales]]-Sales[[#This Row],[Cost price]]</f>
        <v>694.63000000000011</v>
      </c>
      <c r="L5948" s="1" t="str">
        <f>TEXT(Sales[[#This Row],[Date and Time]],"dddd")</f>
        <v>Saturday</v>
      </c>
      <c r="M5948" s="1" t="str">
        <f>TEXT(Sales[[#This Row],[Date and Time]],"mm")</f>
        <v>01</v>
      </c>
      <c r="N5948" s="10" t="str">
        <f>TEXT(Sales[[#This Row],[Date and Time]],"mmmm")</f>
        <v>January</v>
      </c>
    </row>
    <row r="5949" spans="1:14" x14ac:dyDescent="0.3">
      <c r="A5949" s="1" t="s">
        <v>9417</v>
      </c>
      <c r="B5949" s="2">
        <v>45414.685914351852</v>
      </c>
      <c r="C5949" s="1" t="s">
        <v>3423</v>
      </c>
      <c r="D5949" s="1" t="s">
        <v>2452</v>
      </c>
      <c r="E5949" s="1" t="s">
        <v>3479</v>
      </c>
      <c r="F5949" s="1" t="s">
        <v>3476</v>
      </c>
      <c r="G5949" s="1">
        <v>227.79</v>
      </c>
      <c r="H5949" s="1">
        <v>8</v>
      </c>
      <c r="I5949" s="1">
        <f>Sales[[#This Row],[Selling Price]]*H5949</f>
        <v>1822.32</v>
      </c>
      <c r="J5949" s="1">
        <f>VLOOKUP(Sales[[#This Row],[Product ID]],Products[],4,0)</f>
        <v>388.3</v>
      </c>
      <c r="K5949" s="1">
        <f>Sales[[#This Row],[Total Sales]]-Sales[[#This Row],[Cost price]]</f>
        <v>1434.02</v>
      </c>
      <c r="L5949" s="1" t="str">
        <f>TEXT(Sales[[#This Row],[Date and Time]],"dddd")</f>
        <v>Thursday</v>
      </c>
      <c r="M5949" s="1" t="str">
        <f>TEXT(Sales[[#This Row],[Date and Time]],"mm")</f>
        <v>05</v>
      </c>
      <c r="N5949" s="10" t="str">
        <f>TEXT(Sales[[#This Row],[Date and Time]],"mmmm")</f>
        <v>May</v>
      </c>
    </row>
    <row r="5950" spans="1:14" x14ac:dyDescent="0.3">
      <c r="A5950" s="1" t="s">
        <v>9418</v>
      </c>
      <c r="B5950" s="2">
        <v>45419.859895833331</v>
      </c>
      <c r="C5950" s="1" t="s">
        <v>3445</v>
      </c>
      <c r="D5950" s="1" t="s">
        <v>1698</v>
      </c>
      <c r="E5950" s="1" t="s">
        <v>3471</v>
      </c>
      <c r="F5950" s="1" t="s">
        <v>3462</v>
      </c>
      <c r="G5950" s="1">
        <v>1694.77</v>
      </c>
      <c r="H5950" s="1">
        <v>1</v>
      </c>
      <c r="I5950" s="1">
        <f>Sales[[#This Row],[Selling Price]]*H5950</f>
        <v>1694.77</v>
      </c>
      <c r="J5950" s="1">
        <f>VLOOKUP(Sales[[#This Row],[Product ID]],Products[],4,0)</f>
        <v>154.76</v>
      </c>
      <c r="K5950" s="1">
        <f>Sales[[#This Row],[Total Sales]]-Sales[[#This Row],[Cost price]]</f>
        <v>1540.01</v>
      </c>
      <c r="L5950" s="1" t="str">
        <f>TEXT(Sales[[#This Row],[Date and Time]],"dddd")</f>
        <v>Tuesday</v>
      </c>
      <c r="M5950" s="1" t="str">
        <f>TEXT(Sales[[#This Row],[Date and Time]],"mm")</f>
        <v>05</v>
      </c>
      <c r="N5950" s="10" t="str">
        <f>TEXT(Sales[[#This Row],[Date and Time]],"mmmm")</f>
        <v>May</v>
      </c>
    </row>
    <row r="5951" spans="1:14" x14ac:dyDescent="0.3">
      <c r="A5951" s="1" t="s">
        <v>9419</v>
      </c>
      <c r="B5951" s="2">
        <v>45463.016840277778</v>
      </c>
      <c r="C5951" s="1" t="s">
        <v>3353</v>
      </c>
      <c r="D5951" s="1" t="s">
        <v>150</v>
      </c>
      <c r="E5951" s="1" t="s">
        <v>3471</v>
      </c>
      <c r="F5951" s="1" t="s">
        <v>3476</v>
      </c>
      <c r="G5951" s="1">
        <v>1966.37</v>
      </c>
      <c r="H5951" s="1">
        <v>4</v>
      </c>
      <c r="I5951" s="1">
        <f>Sales[[#This Row],[Selling Price]]*H5951</f>
        <v>7865.48</v>
      </c>
      <c r="J5951" s="1">
        <f>VLOOKUP(Sales[[#This Row],[Product ID]],Products[],4,0)</f>
        <v>978.72</v>
      </c>
      <c r="K5951" s="1">
        <f>Sales[[#This Row],[Total Sales]]-Sales[[#This Row],[Cost price]]</f>
        <v>6886.7599999999993</v>
      </c>
      <c r="L5951" s="1" t="str">
        <f>TEXT(Sales[[#This Row],[Date and Time]],"dddd")</f>
        <v>Thursday</v>
      </c>
      <c r="M5951" s="1" t="str">
        <f>TEXT(Sales[[#This Row],[Date and Time]],"mm")</f>
        <v>06</v>
      </c>
      <c r="N5951" s="10" t="str">
        <f>TEXT(Sales[[#This Row],[Date and Time]],"mmmm")</f>
        <v>June</v>
      </c>
    </row>
    <row r="5952" spans="1:14" x14ac:dyDescent="0.3">
      <c r="A5952" s="1" t="s">
        <v>9420</v>
      </c>
      <c r="B5952" s="2">
        <v>45354.95385416667</v>
      </c>
      <c r="C5952" s="1" t="s">
        <v>3335</v>
      </c>
      <c r="D5952" s="1" t="s">
        <v>408</v>
      </c>
      <c r="E5952" s="1" t="s">
        <v>3464</v>
      </c>
      <c r="F5952" s="1" t="s">
        <v>3476</v>
      </c>
      <c r="G5952" s="1">
        <v>1044.04</v>
      </c>
      <c r="H5952" s="1">
        <v>10</v>
      </c>
      <c r="I5952" s="1">
        <f>Sales[[#This Row],[Selling Price]]*H5952</f>
        <v>10440.4</v>
      </c>
      <c r="J5952" s="1">
        <f>VLOOKUP(Sales[[#This Row],[Product ID]],Products[],4,0)</f>
        <v>303.60000000000002</v>
      </c>
      <c r="K5952" s="1">
        <f>Sales[[#This Row],[Total Sales]]-Sales[[#This Row],[Cost price]]</f>
        <v>10136.799999999999</v>
      </c>
      <c r="L5952" s="1" t="str">
        <f>TEXT(Sales[[#This Row],[Date and Time]],"dddd")</f>
        <v>Sunday</v>
      </c>
      <c r="M5952" s="1" t="str">
        <f>TEXT(Sales[[#This Row],[Date and Time]],"mm")</f>
        <v>03</v>
      </c>
      <c r="N5952" s="10" t="str">
        <f>TEXT(Sales[[#This Row],[Date and Time]],"mmmm")</f>
        <v>March</v>
      </c>
    </row>
    <row r="5953" spans="1:14" x14ac:dyDescent="0.3">
      <c r="A5953" s="1" t="s">
        <v>9421</v>
      </c>
      <c r="B5953" s="2">
        <v>45563.790034722224</v>
      </c>
      <c r="C5953" s="1" t="s">
        <v>3330</v>
      </c>
      <c r="D5953" s="1" t="s">
        <v>2928</v>
      </c>
      <c r="E5953" s="1" t="s">
        <v>3471</v>
      </c>
      <c r="F5953" s="1" t="s">
        <v>3472</v>
      </c>
      <c r="G5953" s="1">
        <v>34.090000000000003</v>
      </c>
      <c r="H5953" s="1">
        <v>9</v>
      </c>
      <c r="I5953" s="1">
        <f>Sales[[#This Row],[Selling Price]]*H5953</f>
        <v>306.81000000000006</v>
      </c>
      <c r="J5953" s="1">
        <f>VLOOKUP(Sales[[#This Row],[Product ID]],Products[],4,0)</f>
        <v>368.23</v>
      </c>
      <c r="K5953" s="1">
        <f>Sales[[#This Row],[Total Sales]]-Sales[[#This Row],[Cost price]]</f>
        <v>-61.419999999999959</v>
      </c>
      <c r="L5953" s="1" t="str">
        <f>TEXT(Sales[[#This Row],[Date and Time]],"dddd")</f>
        <v>Saturday</v>
      </c>
      <c r="M5953" s="1" t="str">
        <f>TEXT(Sales[[#This Row],[Date and Time]],"mm")</f>
        <v>09</v>
      </c>
      <c r="N5953" s="10" t="str">
        <f>TEXT(Sales[[#This Row],[Date and Time]],"mmmm")</f>
        <v>September</v>
      </c>
    </row>
    <row r="5954" spans="1:14" x14ac:dyDescent="0.3">
      <c r="A5954" s="1" t="s">
        <v>9422</v>
      </c>
      <c r="B5954" s="2">
        <v>45547.743055555555</v>
      </c>
      <c r="C5954" s="1" t="s">
        <v>3445</v>
      </c>
      <c r="D5954" s="1" t="s">
        <v>1223</v>
      </c>
      <c r="E5954" s="1" t="s">
        <v>3461</v>
      </c>
      <c r="F5954" s="1" t="s">
        <v>3467</v>
      </c>
      <c r="G5954" s="1">
        <v>27.7</v>
      </c>
      <c r="H5954" s="1">
        <v>4</v>
      </c>
      <c r="I5954" s="1">
        <f>Sales[[#This Row],[Selling Price]]*H5954</f>
        <v>110.8</v>
      </c>
      <c r="J5954" s="1">
        <f>VLOOKUP(Sales[[#This Row],[Product ID]],Products[],4,0)</f>
        <v>154.76</v>
      </c>
      <c r="K5954" s="1">
        <f>Sales[[#This Row],[Total Sales]]-Sales[[#This Row],[Cost price]]</f>
        <v>-43.959999999999994</v>
      </c>
      <c r="L5954" s="1" t="str">
        <f>TEXT(Sales[[#This Row],[Date and Time]],"dddd")</f>
        <v>Thursday</v>
      </c>
      <c r="M5954" s="1" t="str">
        <f>TEXT(Sales[[#This Row],[Date and Time]],"mm")</f>
        <v>09</v>
      </c>
      <c r="N5954" s="10" t="str">
        <f>TEXT(Sales[[#This Row],[Date and Time]],"mmmm")</f>
        <v>September</v>
      </c>
    </row>
    <row r="5955" spans="1:14" x14ac:dyDescent="0.3">
      <c r="A5955" s="1" t="s">
        <v>9423</v>
      </c>
      <c r="B5955" s="2">
        <v>45366.515219907407</v>
      </c>
      <c r="C5955" s="1" t="s">
        <v>3326</v>
      </c>
      <c r="D5955" s="1" t="s">
        <v>482</v>
      </c>
      <c r="E5955" s="1" t="s">
        <v>3461</v>
      </c>
      <c r="F5955" s="1" t="s">
        <v>3462</v>
      </c>
      <c r="G5955" s="1">
        <v>1269.97</v>
      </c>
      <c r="H5955" s="1">
        <v>2</v>
      </c>
      <c r="I5955" s="1">
        <f>Sales[[#This Row],[Selling Price]]*H5955</f>
        <v>2539.94</v>
      </c>
      <c r="J5955" s="1">
        <f>VLOOKUP(Sales[[#This Row],[Product ID]],Products[],4,0)</f>
        <v>703.67</v>
      </c>
      <c r="K5955" s="1">
        <f>Sales[[#This Row],[Total Sales]]-Sales[[#This Row],[Cost price]]</f>
        <v>1836.27</v>
      </c>
      <c r="L5955" s="1" t="str">
        <f>TEXT(Sales[[#This Row],[Date and Time]],"dddd")</f>
        <v>Friday</v>
      </c>
      <c r="M5955" s="1" t="str">
        <f>TEXT(Sales[[#This Row],[Date and Time]],"mm")</f>
        <v>03</v>
      </c>
      <c r="N5955" s="10" t="str">
        <f>TEXT(Sales[[#This Row],[Date and Time]],"mmmm")</f>
        <v>March</v>
      </c>
    </row>
    <row r="5956" spans="1:14" x14ac:dyDescent="0.3">
      <c r="A5956" s="1" t="s">
        <v>9424</v>
      </c>
      <c r="B5956" s="2">
        <v>45513.20685185185</v>
      </c>
      <c r="C5956" s="1" t="s">
        <v>3336</v>
      </c>
      <c r="D5956" s="1" t="s">
        <v>2523</v>
      </c>
      <c r="E5956" s="1" t="s">
        <v>3464</v>
      </c>
      <c r="F5956" s="1" t="s">
        <v>3476</v>
      </c>
      <c r="G5956" s="1">
        <v>926.92</v>
      </c>
      <c r="H5956" s="1">
        <v>5</v>
      </c>
      <c r="I5956" s="1">
        <f>Sales[[#This Row],[Selling Price]]*H5956</f>
        <v>4634.5999999999995</v>
      </c>
      <c r="J5956" s="1">
        <f>VLOOKUP(Sales[[#This Row],[Product ID]],Products[],4,0)</f>
        <v>970.96</v>
      </c>
      <c r="K5956" s="1">
        <f>Sales[[#This Row],[Total Sales]]-Sales[[#This Row],[Cost price]]</f>
        <v>3663.6399999999994</v>
      </c>
      <c r="L5956" s="1" t="str">
        <f>TEXT(Sales[[#This Row],[Date and Time]],"dddd")</f>
        <v>Friday</v>
      </c>
      <c r="M5956" s="1" t="str">
        <f>TEXT(Sales[[#This Row],[Date and Time]],"mm")</f>
        <v>08</v>
      </c>
      <c r="N5956" s="10" t="str">
        <f>TEXT(Sales[[#This Row],[Date and Time]],"mmmm")</f>
        <v>August</v>
      </c>
    </row>
    <row r="5957" spans="1:14" x14ac:dyDescent="0.3">
      <c r="A5957" s="1" t="s">
        <v>9425</v>
      </c>
      <c r="B5957" s="2">
        <v>45454.087824074071</v>
      </c>
      <c r="C5957" s="1" t="s">
        <v>3398</v>
      </c>
      <c r="D5957" s="1" t="s">
        <v>782</v>
      </c>
      <c r="E5957" s="1" t="s">
        <v>3479</v>
      </c>
      <c r="F5957" s="1" t="s">
        <v>3462</v>
      </c>
      <c r="G5957" s="1">
        <v>1895.57</v>
      </c>
      <c r="H5957" s="1">
        <v>8</v>
      </c>
      <c r="I5957" s="1">
        <f>Sales[[#This Row],[Selling Price]]*H5957</f>
        <v>15164.56</v>
      </c>
      <c r="J5957" s="1">
        <f>VLOOKUP(Sales[[#This Row],[Product ID]],Products[],4,0)</f>
        <v>789.58</v>
      </c>
      <c r="K5957" s="1">
        <f>Sales[[#This Row],[Total Sales]]-Sales[[#This Row],[Cost price]]</f>
        <v>14374.98</v>
      </c>
      <c r="L5957" s="1" t="str">
        <f>TEXT(Sales[[#This Row],[Date and Time]],"dddd")</f>
        <v>Tuesday</v>
      </c>
      <c r="M5957" s="1" t="str">
        <f>TEXT(Sales[[#This Row],[Date and Time]],"mm")</f>
        <v>06</v>
      </c>
      <c r="N5957" s="10" t="str">
        <f>TEXT(Sales[[#This Row],[Date and Time]],"mmmm")</f>
        <v>June</v>
      </c>
    </row>
    <row r="5958" spans="1:14" x14ac:dyDescent="0.3">
      <c r="A5958" s="1" t="s">
        <v>9426</v>
      </c>
      <c r="B5958" s="2">
        <v>45312.643807870372</v>
      </c>
      <c r="C5958" s="1" t="s">
        <v>3363</v>
      </c>
      <c r="D5958" s="1" t="s">
        <v>1873</v>
      </c>
      <c r="E5958" s="1" t="s">
        <v>3471</v>
      </c>
      <c r="F5958" s="1" t="s">
        <v>3467</v>
      </c>
      <c r="G5958" s="1">
        <v>736.37</v>
      </c>
      <c r="H5958" s="1">
        <v>2</v>
      </c>
      <c r="I5958" s="1">
        <f>Sales[[#This Row],[Selling Price]]*H5958</f>
        <v>1472.74</v>
      </c>
      <c r="J5958" s="1">
        <f>VLOOKUP(Sales[[#This Row],[Product ID]],Products[],4,0)</f>
        <v>678.93</v>
      </c>
      <c r="K5958" s="1">
        <f>Sales[[#This Row],[Total Sales]]-Sales[[#This Row],[Cost price]]</f>
        <v>793.81000000000006</v>
      </c>
      <c r="L5958" s="1" t="str">
        <f>TEXT(Sales[[#This Row],[Date and Time]],"dddd")</f>
        <v>Sunday</v>
      </c>
      <c r="M5958" s="1" t="str">
        <f>TEXT(Sales[[#This Row],[Date and Time]],"mm")</f>
        <v>01</v>
      </c>
      <c r="N5958" s="10" t="str">
        <f>TEXT(Sales[[#This Row],[Date and Time]],"mmmm")</f>
        <v>January</v>
      </c>
    </row>
    <row r="5959" spans="1:14" x14ac:dyDescent="0.3">
      <c r="A5959" s="1" t="s">
        <v>9427</v>
      </c>
      <c r="B5959" s="2">
        <v>45304.954201388886</v>
      </c>
      <c r="C5959" s="1" t="s">
        <v>3312</v>
      </c>
      <c r="D5959" s="1" t="s">
        <v>2144</v>
      </c>
      <c r="E5959" s="1" t="s">
        <v>3461</v>
      </c>
      <c r="F5959" s="1" t="s">
        <v>3462</v>
      </c>
      <c r="G5959" s="1">
        <v>1893.73</v>
      </c>
      <c r="H5959" s="1">
        <v>1</v>
      </c>
      <c r="I5959" s="1">
        <f>Sales[[#This Row],[Selling Price]]*H5959</f>
        <v>1893.73</v>
      </c>
      <c r="J5959" s="1">
        <f>VLOOKUP(Sales[[#This Row],[Product ID]],Products[],4,0)</f>
        <v>193.63</v>
      </c>
      <c r="K5959" s="1">
        <f>Sales[[#This Row],[Total Sales]]-Sales[[#This Row],[Cost price]]</f>
        <v>1700.1</v>
      </c>
      <c r="L5959" s="1" t="str">
        <f>TEXT(Sales[[#This Row],[Date and Time]],"dddd")</f>
        <v>Saturday</v>
      </c>
      <c r="M5959" s="1" t="str">
        <f>TEXT(Sales[[#This Row],[Date and Time]],"mm")</f>
        <v>01</v>
      </c>
      <c r="N5959" s="10" t="str">
        <f>TEXT(Sales[[#This Row],[Date and Time]],"mmmm")</f>
        <v>January</v>
      </c>
    </row>
    <row r="5960" spans="1:14" x14ac:dyDescent="0.3">
      <c r="A5960" s="1" t="s">
        <v>9428</v>
      </c>
      <c r="B5960" s="2">
        <v>45542.193865740737</v>
      </c>
      <c r="C5960" s="1" t="s">
        <v>3359</v>
      </c>
      <c r="D5960" s="1" t="s">
        <v>355</v>
      </c>
      <c r="E5960" s="1" t="s">
        <v>3471</v>
      </c>
      <c r="F5960" s="1" t="s">
        <v>3476</v>
      </c>
      <c r="G5960" s="1">
        <v>1692.85</v>
      </c>
      <c r="H5960" s="1">
        <v>2</v>
      </c>
      <c r="I5960" s="1">
        <f>Sales[[#This Row],[Selling Price]]*H5960</f>
        <v>3385.7</v>
      </c>
      <c r="J5960" s="1">
        <f>VLOOKUP(Sales[[#This Row],[Product ID]],Products[],4,0)</f>
        <v>750.19</v>
      </c>
      <c r="K5960" s="1">
        <f>Sales[[#This Row],[Total Sales]]-Sales[[#This Row],[Cost price]]</f>
        <v>2635.5099999999998</v>
      </c>
      <c r="L5960" s="1" t="str">
        <f>TEXT(Sales[[#This Row],[Date and Time]],"dddd")</f>
        <v>Saturday</v>
      </c>
      <c r="M5960" s="1" t="str">
        <f>TEXT(Sales[[#This Row],[Date and Time]],"mm")</f>
        <v>09</v>
      </c>
      <c r="N5960" s="10" t="str">
        <f>TEXT(Sales[[#This Row],[Date and Time]],"mmmm")</f>
        <v>September</v>
      </c>
    </row>
    <row r="5961" spans="1:14" x14ac:dyDescent="0.3">
      <c r="A5961" s="1" t="s">
        <v>9429</v>
      </c>
      <c r="B5961" s="2">
        <v>45477.37395833333</v>
      </c>
      <c r="C5961" s="1" t="s">
        <v>3419</v>
      </c>
      <c r="D5961" s="1" t="s">
        <v>1023</v>
      </c>
      <c r="E5961" s="1" t="s">
        <v>3464</v>
      </c>
      <c r="F5961" s="1" t="s">
        <v>3472</v>
      </c>
      <c r="G5961" s="1">
        <v>833.52</v>
      </c>
      <c r="H5961" s="1">
        <v>3</v>
      </c>
      <c r="I5961" s="1">
        <f>Sales[[#This Row],[Selling Price]]*H5961</f>
        <v>2500.56</v>
      </c>
      <c r="J5961" s="1">
        <f>VLOOKUP(Sales[[#This Row],[Product ID]],Products[],4,0)</f>
        <v>925.33</v>
      </c>
      <c r="K5961" s="1">
        <f>Sales[[#This Row],[Total Sales]]-Sales[[#This Row],[Cost price]]</f>
        <v>1575.23</v>
      </c>
      <c r="L5961" s="1" t="str">
        <f>TEXT(Sales[[#This Row],[Date and Time]],"dddd")</f>
        <v>Thursday</v>
      </c>
      <c r="M5961" s="1" t="str">
        <f>TEXT(Sales[[#This Row],[Date and Time]],"mm")</f>
        <v>07</v>
      </c>
      <c r="N5961" s="10" t="str">
        <f>TEXT(Sales[[#This Row],[Date and Time]],"mmmm")</f>
        <v>July</v>
      </c>
    </row>
    <row r="5962" spans="1:14" x14ac:dyDescent="0.3">
      <c r="A5962" s="1" t="s">
        <v>9430</v>
      </c>
      <c r="B5962" s="2">
        <v>45342.251134259262</v>
      </c>
      <c r="C5962" s="1" t="s">
        <v>3448</v>
      </c>
      <c r="D5962" s="1" t="s">
        <v>2313</v>
      </c>
      <c r="E5962" s="1" t="s">
        <v>3471</v>
      </c>
      <c r="F5962" s="1" t="s">
        <v>3476</v>
      </c>
      <c r="G5962" s="1">
        <v>734.39</v>
      </c>
      <c r="H5962" s="1">
        <v>9</v>
      </c>
      <c r="I5962" s="1">
        <f>Sales[[#This Row],[Selling Price]]*H5962</f>
        <v>6609.51</v>
      </c>
      <c r="J5962" s="1">
        <f>VLOOKUP(Sales[[#This Row],[Product ID]],Products[],4,0)</f>
        <v>955.51</v>
      </c>
      <c r="K5962" s="1">
        <f>Sales[[#This Row],[Total Sales]]-Sales[[#This Row],[Cost price]]</f>
        <v>5654</v>
      </c>
      <c r="L5962" s="1" t="str">
        <f>TEXT(Sales[[#This Row],[Date and Time]],"dddd")</f>
        <v>Tuesday</v>
      </c>
      <c r="M5962" s="1" t="str">
        <f>TEXT(Sales[[#This Row],[Date and Time]],"mm")</f>
        <v>02</v>
      </c>
      <c r="N5962" s="10" t="str">
        <f>TEXT(Sales[[#This Row],[Date and Time]],"mmmm")</f>
        <v>February</v>
      </c>
    </row>
    <row r="5963" spans="1:14" x14ac:dyDescent="0.3">
      <c r="A5963" s="1" t="s">
        <v>9431</v>
      </c>
      <c r="B5963" s="2">
        <v>45354.734629629631</v>
      </c>
      <c r="C5963" s="1" t="s">
        <v>3241</v>
      </c>
      <c r="D5963" s="1" t="s">
        <v>562</v>
      </c>
      <c r="E5963" s="1" t="s">
        <v>3464</v>
      </c>
      <c r="F5963" s="1" t="s">
        <v>3467</v>
      </c>
      <c r="G5963" s="1">
        <v>723.08</v>
      </c>
      <c r="H5963" s="1">
        <v>10</v>
      </c>
      <c r="I5963" s="1">
        <f>Sales[[#This Row],[Selling Price]]*H5963</f>
        <v>7230.8</v>
      </c>
      <c r="J5963" s="1">
        <f>VLOOKUP(Sales[[#This Row],[Product ID]],Products[],4,0)</f>
        <v>595.51</v>
      </c>
      <c r="K5963" s="1">
        <f>Sales[[#This Row],[Total Sales]]-Sales[[#This Row],[Cost price]]</f>
        <v>6635.29</v>
      </c>
      <c r="L5963" s="1" t="str">
        <f>TEXT(Sales[[#This Row],[Date and Time]],"dddd")</f>
        <v>Sunday</v>
      </c>
      <c r="M5963" s="1" t="str">
        <f>TEXT(Sales[[#This Row],[Date and Time]],"mm")</f>
        <v>03</v>
      </c>
      <c r="N5963" s="10" t="str">
        <f>TEXT(Sales[[#This Row],[Date and Time]],"mmmm")</f>
        <v>March</v>
      </c>
    </row>
    <row r="5964" spans="1:14" x14ac:dyDescent="0.3">
      <c r="A5964" s="1" t="s">
        <v>9432</v>
      </c>
      <c r="B5964" s="2">
        <v>45456.456597222219</v>
      </c>
      <c r="C5964" s="1" t="s">
        <v>3237</v>
      </c>
      <c r="D5964" s="1" t="s">
        <v>785</v>
      </c>
      <c r="E5964" s="1" t="s">
        <v>3479</v>
      </c>
      <c r="F5964" s="1" t="s">
        <v>3469</v>
      </c>
      <c r="G5964" s="1">
        <v>1138.49</v>
      </c>
      <c r="H5964" s="1">
        <v>4</v>
      </c>
      <c r="I5964" s="1">
        <f>Sales[[#This Row],[Selling Price]]*H5964</f>
        <v>4553.96</v>
      </c>
      <c r="J5964" s="1">
        <f>VLOOKUP(Sales[[#This Row],[Product ID]],Products[],4,0)</f>
        <v>481</v>
      </c>
      <c r="K5964" s="1">
        <f>Sales[[#This Row],[Total Sales]]-Sales[[#This Row],[Cost price]]</f>
        <v>4072.96</v>
      </c>
      <c r="L5964" s="1" t="str">
        <f>TEXT(Sales[[#This Row],[Date and Time]],"dddd")</f>
        <v>Thursday</v>
      </c>
      <c r="M5964" s="1" t="str">
        <f>TEXT(Sales[[#This Row],[Date and Time]],"mm")</f>
        <v>06</v>
      </c>
      <c r="N5964" s="10" t="str">
        <f>TEXT(Sales[[#This Row],[Date and Time]],"mmmm")</f>
        <v>June</v>
      </c>
    </row>
    <row r="5965" spans="1:14" x14ac:dyDescent="0.3">
      <c r="A5965" s="1" t="s">
        <v>9433</v>
      </c>
      <c r="B5965" s="2">
        <v>45292.871539351851</v>
      </c>
      <c r="C5965" s="1" t="s">
        <v>3343</v>
      </c>
      <c r="D5965" s="1" t="s">
        <v>1410</v>
      </c>
      <c r="E5965" s="1" t="s">
        <v>3466</v>
      </c>
      <c r="F5965" s="1" t="s">
        <v>3467</v>
      </c>
      <c r="G5965" s="1">
        <v>791.96</v>
      </c>
      <c r="H5965" s="1">
        <v>5</v>
      </c>
      <c r="I5965" s="1">
        <f>Sales[[#This Row],[Selling Price]]*H5965</f>
        <v>3959.8</v>
      </c>
      <c r="J5965" s="1">
        <f>VLOOKUP(Sales[[#This Row],[Product ID]],Products[],4,0)</f>
        <v>105.91</v>
      </c>
      <c r="K5965" s="1">
        <f>Sales[[#This Row],[Total Sales]]-Sales[[#This Row],[Cost price]]</f>
        <v>3853.8900000000003</v>
      </c>
      <c r="L5965" s="1" t="str">
        <f>TEXT(Sales[[#This Row],[Date and Time]],"dddd")</f>
        <v>Monday</v>
      </c>
      <c r="M5965" s="1" t="str">
        <f>TEXT(Sales[[#This Row],[Date and Time]],"mm")</f>
        <v>01</v>
      </c>
      <c r="N5965" s="10" t="str">
        <f>TEXT(Sales[[#This Row],[Date and Time]],"mmmm")</f>
        <v>January</v>
      </c>
    </row>
    <row r="5966" spans="1:14" x14ac:dyDescent="0.3">
      <c r="A5966" s="1" t="s">
        <v>9434</v>
      </c>
      <c r="B5966" s="2">
        <v>45560.954560185186</v>
      </c>
      <c r="C5966" s="1" t="s">
        <v>3344</v>
      </c>
      <c r="D5966" s="1" t="s">
        <v>1890</v>
      </c>
      <c r="E5966" s="1" t="s">
        <v>3464</v>
      </c>
      <c r="F5966" s="1" t="s">
        <v>3472</v>
      </c>
      <c r="G5966" s="1">
        <v>1709.9</v>
      </c>
      <c r="H5966" s="1">
        <v>5</v>
      </c>
      <c r="I5966" s="1">
        <f>Sales[[#This Row],[Selling Price]]*H5966</f>
        <v>8549.5</v>
      </c>
      <c r="J5966" s="1">
        <f>VLOOKUP(Sales[[#This Row],[Product ID]],Products[],4,0)</f>
        <v>814.84</v>
      </c>
      <c r="K5966" s="1">
        <f>Sales[[#This Row],[Total Sales]]-Sales[[#This Row],[Cost price]]</f>
        <v>7734.66</v>
      </c>
      <c r="L5966" s="1" t="str">
        <f>TEXT(Sales[[#This Row],[Date and Time]],"dddd")</f>
        <v>Wednesday</v>
      </c>
      <c r="M5966" s="1" t="str">
        <f>TEXT(Sales[[#This Row],[Date and Time]],"mm")</f>
        <v>09</v>
      </c>
      <c r="N5966" s="10" t="str">
        <f>TEXT(Sales[[#This Row],[Date and Time]],"mmmm")</f>
        <v>September</v>
      </c>
    </row>
    <row r="5967" spans="1:14" x14ac:dyDescent="0.3">
      <c r="A5967" s="1" t="s">
        <v>9435</v>
      </c>
      <c r="B5967" s="2">
        <v>45357.446319444447</v>
      </c>
      <c r="C5967" s="1" t="s">
        <v>3453</v>
      </c>
      <c r="D5967" s="1" t="s">
        <v>2061</v>
      </c>
      <c r="E5967" s="1" t="s">
        <v>3464</v>
      </c>
      <c r="F5967" s="1" t="s">
        <v>3476</v>
      </c>
      <c r="G5967" s="1">
        <v>773.02</v>
      </c>
      <c r="H5967" s="1">
        <v>1</v>
      </c>
      <c r="I5967" s="1">
        <f>Sales[[#This Row],[Selling Price]]*H5967</f>
        <v>773.02</v>
      </c>
      <c r="J5967" s="1">
        <f>VLOOKUP(Sales[[#This Row],[Product ID]],Products[],4,0)</f>
        <v>606.07000000000005</v>
      </c>
      <c r="K5967" s="1">
        <f>Sales[[#This Row],[Total Sales]]-Sales[[#This Row],[Cost price]]</f>
        <v>166.94999999999993</v>
      </c>
      <c r="L5967" s="1" t="str">
        <f>TEXT(Sales[[#This Row],[Date and Time]],"dddd")</f>
        <v>Wednesday</v>
      </c>
      <c r="M5967" s="1" t="str">
        <f>TEXT(Sales[[#This Row],[Date and Time]],"mm")</f>
        <v>03</v>
      </c>
      <c r="N5967" s="10" t="str">
        <f>TEXT(Sales[[#This Row],[Date and Time]],"mmmm")</f>
        <v>March</v>
      </c>
    </row>
    <row r="5968" spans="1:14" x14ac:dyDescent="0.3">
      <c r="A5968" s="1" t="s">
        <v>9436</v>
      </c>
      <c r="B5968" s="2">
        <v>45298.949803240743</v>
      </c>
      <c r="C5968" s="1" t="s">
        <v>3439</v>
      </c>
      <c r="D5968" s="1" t="s">
        <v>2083</v>
      </c>
      <c r="E5968" s="1" t="s">
        <v>3479</v>
      </c>
      <c r="F5968" s="1" t="s">
        <v>3469</v>
      </c>
      <c r="G5968" s="1">
        <v>467.71</v>
      </c>
      <c r="H5968" s="1">
        <v>4</v>
      </c>
      <c r="I5968" s="1">
        <f>Sales[[#This Row],[Selling Price]]*H5968</f>
        <v>1870.84</v>
      </c>
      <c r="J5968" s="1">
        <f>VLOOKUP(Sales[[#This Row],[Product ID]],Products[],4,0)</f>
        <v>945.84</v>
      </c>
      <c r="K5968" s="1">
        <f>Sales[[#This Row],[Total Sales]]-Sales[[#This Row],[Cost price]]</f>
        <v>924.99999999999989</v>
      </c>
      <c r="L5968" s="1" t="str">
        <f>TEXT(Sales[[#This Row],[Date and Time]],"dddd")</f>
        <v>Sunday</v>
      </c>
      <c r="M5968" s="1" t="str">
        <f>TEXT(Sales[[#This Row],[Date and Time]],"mm")</f>
        <v>01</v>
      </c>
      <c r="N5968" s="10" t="str">
        <f>TEXT(Sales[[#This Row],[Date and Time]],"mmmm")</f>
        <v>January</v>
      </c>
    </row>
    <row r="5969" spans="1:14" x14ac:dyDescent="0.3">
      <c r="A5969" s="1" t="s">
        <v>9437</v>
      </c>
      <c r="B5969" s="2">
        <v>45543.262372685182</v>
      </c>
      <c r="C5969" s="1" t="s">
        <v>3372</v>
      </c>
      <c r="D5969" s="1" t="s">
        <v>875</v>
      </c>
      <c r="E5969" s="1" t="s">
        <v>3466</v>
      </c>
      <c r="F5969" s="1" t="s">
        <v>3462</v>
      </c>
      <c r="G5969" s="1">
        <v>1812.71</v>
      </c>
      <c r="H5969" s="1">
        <v>6</v>
      </c>
      <c r="I5969" s="1">
        <f>Sales[[#This Row],[Selling Price]]*H5969</f>
        <v>10876.26</v>
      </c>
      <c r="J5969" s="1">
        <f>VLOOKUP(Sales[[#This Row],[Product ID]],Products[],4,0)</f>
        <v>415.38</v>
      </c>
      <c r="K5969" s="1">
        <f>Sales[[#This Row],[Total Sales]]-Sales[[#This Row],[Cost price]]</f>
        <v>10460.880000000001</v>
      </c>
      <c r="L5969" s="1" t="str">
        <f>TEXT(Sales[[#This Row],[Date and Time]],"dddd")</f>
        <v>Sunday</v>
      </c>
      <c r="M5969" s="1" t="str">
        <f>TEXT(Sales[[#This Row],[Date and Time]],"mm")</f>
        <v>09</v>
      </c>
      <c r="N5969" s="10" t="str">
        <f>TEXT(Sales[[#This Row],[Date and Time]],"mmmm")</f>
        <v>September</v>
      </c>
    </row>
    <row r="5970" spans="1:14" x14ac:dyDescent="0.3">
      <c r="A5970" s="1" t="s">
        <v>9438</v>
      </c>
      <c r="B5970" s="2">
        <v>45556.87667824074</v>
      </c>
      <c r="C5970" s="1" t="s">
        <v>3433</v>
      </c>
      <c r="D5970" s="1" t="s">
        <v>2164</v>
      </c>
      <c r="E5970" s="1" t="s">
        <v>3466</v>
      </c>
      <c r="F5970" s="1" t="s">
        <v>3476</v>
      </c>
      <c r="G5970" s="1">
        <v>1591.71</v>
      </c>
      <c r="H5970" s="1">
        <v>3</v>
      </c>
      <c r="I5970" s="1">
        <f>Sales[[#This Row],[Selling Price]]*H5970</f>
        <v>4775.13</v>
      </c>
      <c r="J5970" s="1">
        <f>VLOOKUP(Sales[[#This Row],[Product ID]],Products[],4,0)</f>
        <v>452.2</v>
      </c>
      <c r="K5970" s="1">
        <f>Sales[[#This Row],[Total Sales]]-Sales[[#This Row],[Cost price]]</f>
        <v>4322.93</v>
      </c>
      <c r="L5970" s="1" t="str">
        <f>TEXT(Sales[[#This Row],[Date and Time]],"dddd")</f>
        <v>Saturday</v>
      </c>
      <c r="M5970" s="1" t="str">
        <f>TEXT(Sales[[#This Row],[Date and Time]],"mm")</f>
        <v>09</v>
      </c>
      <c r="N5970" s="10" t="str">
        <f>TEXT(Sales[[#This Row],[Date and Time]],"mmmm")</f>
        <v>September</v>
      </c>
    </row>
    <row r="5971" spans="1:14" x14ac:dyDescent="0.3">
      <c r="A5971" s="1" t="s">
        <v>9439</v>
      </c>
      <c r="B5971" s="2">
        <v>45423.501736111109</v>
      </c>
      <c r="C5971" s="1" t="s">
        <v>3403</v>
      </c>
      <c r="D5971" s="1" t="s">
        <v>3196</v>
      </c>
      <c r="E5971" s="1" t="s">
        <v>3466</v>
      </c>
      <c r="F5971" s="1" t="s">
        <v>3467</v>
      </c>
      <c r="G5971" s="1">
        <v>1123.21</v>
      </c>
      <c r="H5971" s="1">
        <v>10</v>
      </c>
      <c r="I5971" s="1">
        <f>Sales[[#This Row],[Selling Price]]*H5971</f>
        <v>11232.1</v>
      </c>
      <c r="J5971" s="1">
        <f>VLOOKUP(Sales[[#This Row],[Product ID]],Products[],4,0)</f>
        <v>904.67</v>
      </c>
      <c r="K5971" s="1">
        <f>Sales[[#This Row],[Total Sales]]-Sales[[#This Row],[Cost price]]</f>
        <v>10327.43</v>
      </c>
      <c r="L5971" s="1" t="str">
        <f>TEXT(Sales[[#This Row],[Date and Time]],"dddd")</f>
        <v>Saturday</v>
      </c>
      <c r="M5971" s="1" t="str">
        <f>TEXT(Sales[[#This Row],[Date and Time]],"mm")</f>
        <v>05</v>
      </c>
      <c r="N5971" s="10" t="str">
        <f>TEXT(Sales[[#This Row],[Date and Time]],"mmmm")</f>
        <v>May</v>
      </c>
    </row>
    <row r="5972" spans="1:14" x14ac:dyDescent="0.3">
      <c r="A5972" s="1" t="s">
        <v>9440</v>
      </c>
      <c r="B5972" s="2">
        <v>45504.475208333337</v>
      </c>
      <c r="C5972" s="1" t="s">
        <v>3382</v>
      </c>
      <c r="D5972" s="1" t="s">
        <v>2919</v>
      </c>
      <c r="E5972" s="1" t="s">
        <v>3479</v>
      </c>
      <c r="F5972" s="1" t="s">
        <v>3472</v>
      </c>
      <c r="G5972" s="1">
        <v>1075.79</v>
      </c>
      <c r="H5972" s="1">
        <v>5</v>
      </c>
      <c r="I5972" s="1">
        <f>Sales[[#This Row],[Selling Price]]*H5972</f>
        <v>5378.95</v>
      </c>
      <c r="J5972" s="1">
        <f>VLOOKUP(Sales[[#This Row],[Product ID]],Products[],4,0)</f>
        <v>67.97</v>
      </c>
      <c r="K5972" s="1">
        <f>Sales[[#This Row],[Total Sales]]-Sales[[#This Row],[Cost price]]</f>
        <v>5310.98</v>
      </c>
      <c r="L5972" s="1" t="str">
        <f>TEXT(Sales[[#This Row],[Date and Time]],"dddd")</f>
        <v>Wednesday</v>
      </c>
      <c r="M5972" s="1" t="str">
        <f>TEXT(Sales[[#This Row],[Date and Time]],"mm")</f>
        <v>07</v>
      </c>
      <c r="N5972" s="10" t="str">
        <f>TEXT(Sales[[#This Row],[Date and Time]],"mmmm")</f>
        <v>July</v>
      </c>
    </row>
    <row r="5973" spans="1:14" x14ac:dyDescent="0.3">
      <c r="A5973" s="1" t="s">
        <v>9441</v>
      </c>
      <c r="B5973" s="2">
        <v>45395.604259259257</v>
      </c>
      <c r="C5973" s="1" t="s">
        <v>3322</v>
      </c>
      <c r="D5973" s="1" t="s">
        <v>2316</v>
      </c>
      <c r="E5973" s="1" t="s">
        <v>3464</v>
      </c>
      <c r="F5973" s="1" t="s">
        <v>3467</v>
      </c>
      <c r="G5973" s="1">
        <v>1905.17</v>
      </c>
      <c r="H5973" s="1">
        <v>5</v>
      </c>
      <c r="I5973" s="1">
        <f>Sales[[#This Row],[Selling Price]]*H5973</f>
        <v>9525.85</v>
      </c>
      <c r="J5973" s="1">
        <f>VLOOKUP(Sales[[#This Row],[Product ID]],Products[],4,0)</f>
        <v>35.22</v>
      </c>
      <c r="K5973" s="1">
        <f>Sales[[#This Row],[Total Sales]]-Sales[[#This Row],[Cost price]]</f>
        <v>9490.630000000001</v>
      </c>
      <c r="L5973" s="1" t="str">
        <f>TEXT(Sales[[#This Row],[Date and Time]],"dddd")</f>
        <v>Saturday</v>
      </c>
      <c r="M5973" s="1" t="str">
        <f>TEXT(Sales[[#This Row],[Date and Time]],"mm")</f>
        <v>04</v>
      </c>
      <c r="N5973" s="10" t="str">
        <f>TEXT(Sales[[#This Row],[Date and Time]],"mmmm")</f>
        <v>April</v>
      </c>
    </row>
    <row r="5974" spans="1:14" x14ac:dyDescent="0.3">
      <c r="A5974" s="1" t="s">
        <v>9442</v>
      </c>
      <c r="B5974" s="2">
        <v>45325.780428240738</v>
      </c>
      <c r="C5974" s="1" t="s">
        <v>3341</v>
      </c>
      <c r="D5974" s="1" t="s">
        <v>3106</v>
      </c>
      <c r="E5974" s="1" t="s">
        <v>3471</v>
      </c>
      <c r="F5974" s="1" t="s">
        <v>3476</v>
      </c>
      <c r="G5974" s="1">
        <v>31.21</v>
      </c>
      <c r="H5974" s="1">
        <v>8</v>
      </c>
      <c r="I5974" s="1">
        <f>Sales[[#This Row],[Selling Price]]*H5974</f>
        <v>249.68</v>
      </c>
      <c r="J5974" s="1">
        <f>VLOOKUP(Sales[[#This Row],[Product ID]],Products[],4,0)</f>
        <v>77.61</v>
      </c>
      <c r="K5974" s="1">
        <f>Sales[[#This Row],[Total Sales]]-Sales[[#This Row],[Cost price]]</f>
        <v>172.07</v>
      </c>
      <c r="L5974" s="1" t="str">
        <f>TEXT(Sales[[#This Row],[Date and Time]],"dddd")</f>
        <v>Saturday</v>
      </c>
      <c r="M5974" s="1" t="str">
        <f>TEXT(Sales[[#This Row],[Date and Time]],"mm")</f>
        <v>02</v>
      </c>
      <c r="N5974" s="10" t="str">
        <f>TEXT(Sales[[#This Row],[Date and Time]],"mmmm")</f>
        <v>February</v>
      </c>
    </row>
    <row r="5975" spans="1:14" x14ac:dyDescent="0.3">
      <c r="A5975" s="1" t="s">
        <v>9443</v>
      </c>
      <c r="B5975" s="2">
        <v>45584.214571759258</v>
      </c>
      <c r="C5975" s="1" t="s">
        <v>3383</v>
      </c>
      <c r="D5975" s="1" t="s">
        <v>3167</v>
      </c>
      <c r="E5975" s="1" t="s">
        <v>3479</v>
      </c>
      <c r="F5975" s="1" t="s">
        <v>3462</v>
      </c>
      <c r="G5975" s="1">
        <v>280.83</v>
      </c>
      <c r="H5975" s="1">
        <v>3</v>
      </c>
      <c r="I5975" s="1">
        <f>Sales[[#This Row],[Selling Price]]*H5975</f>
        <v>842.49</v>
      </c>
      <c r="J5975" s="1">
        <f>VLOOKUP(Sales[[#This Row],[Product ID]],Products[],4,0)</f>
        <v>692.63</v>
      </c>
      <c r="K5975" s="1">
        <f>Sales[[#This Row],[Total Sales]]-Sales[[#This Row],[Cost price]]</f>
        <v>149.86000000000001</v>
      </c>
      <c r="L5975" s="1" t="str">
        <f>TEXT(Sales[[#This Row],[Date and Time]],"dddd")</f>
        <v>Saturday</v>
      </c>
      <c r="M5975" s="1" t="str">
        <f>TEXT(Sales[[#This Row],[Date and Time]],"mm")</f>
        <v>10</v>
      </c>
      <c r="N5975" s="10" t="str">
        <f>TEXT(Sales[[#This Row],[Date and Time]],"mmmm")</f>
        <v>October</v>
      </c>
    </row>
    <row r="5976" spans="1:14" x14ac:dyDescent="0.3">
      <c r="A5976" s="1" t="s">
        <v>9444</v>
      </c>
      <c r="B5976" s="2">
        <v>45588.222233796296</v>
      </c>
      <c r="C5976" s="1" t="s">
        <v>3255</v>
      </c>
      <c r="D5976" s="1" t="s">
        <v>855</v>
      </c>
      <c r="E5976" s="1" t="s">
        <v>3464</v>
      </c>
      <c r="F5976" s="1" t="s">
        <v>3467</v>
      </c>
      <c r="G5976" s="1">
        <v>747.63</v>
      </c>
      <c r="H5976" s="1">
        <v>6</v>
      </c>
      <c r="I5976" s="1">
        <f>Sales[[#This Row],[Selling Price]]*H5976</f>
        <v>4485.78</v>
      </c>
      <c r="J5976" s="1">
        <f>VLOOKUP(Sales[[#This Row],[Product ID]],Products[],4,0)</f>
        <v>973.48</v>
      </c>
      <c r="K5976" s="1">
        <f>Sales[[#This Row],[Total Sales]]-Sales[[#This Row],[Cost price]]</f>
        <v>3512.2999999999997</v>
      </c>
      <c r="L5976" s="1" t="str">
        <f>TEXT(Sales[[#This Row],[Date and Time]],"dddd")</f>
        <v>Wednesday</v>
      </c>
      <c r="M5976" s="1" t="str">
        <f>TEXT(Sales[[#This Row],[Date and Time]],"mm")</f>
        <v>10</v>
      </c>
      <c r="N5976" s="10" t="str">
        <f>TEXT(Sales[[#This Row],[Date and Time]],"mmmm")</f>
        <v>October</v>
      </c>
    </row>
    <row r="5977" spans="1:14" x14ac:dyDescent="0.3">
      <c r="A5977" s="1" t="s">
        <v>9445</v>
      </c>
      <c r="B5977" s="2">
        <v>45348.281261574077</v>
      </c>
      <c r="C5977" s="1" t="s">
        <v>3323</v>
      </c>
      <c r="D5977" s="1" t="s">
        <v>1666</v>
      </c>
      <c r="E5977" s="1" t="s">
        <v>3471</v>
      </c>
      <c r="F5977" s="1" t="s">
        <v>3462</v>
      </c>
      <c r="G5977" s="1">
        <v>616.27</v>
      </c>
      <c r="H5977" s="1">
        <v>10</v>
      </c>
      <c r="I5977" s="1">
        <f>Sales[[#This Row],[Selling Price]]*H5977</f>
        <v>6162.7</v>
      </c>
      <c r="J5977" s="1">
        <f>VLOOKUP(Sales[[#This Row],[Product ID]],Products[],4,0)</f>
        <v>942.34</v>
      </c>
      <c r="K5977" s="1">
        <f>Sales[[#This Row],[Total Sales]]-Sales[[#This Row],[Cost price]]</f>
        <v>5220.3599999999997</v>
      </c>
      <c r="L5977" s="1" t="str">
        <f>TEXT(Sales[[#This Row],[Date and Time]],"dddd")</f>
        <v>Monday</v>
      </c>
      <c r="M5977" s="1" t="str">
        <f>TEXT(Sales[[#This Row],[Date and Time]],"mm")</f>
        <v>02</v>
      </c>
      <c r="N5977" s="10" t="str">
        <f>TEXT(Sales[[#This Row],[Date and Time]],"mmmm")</f>
        <v>February</v>
      </c>
    </row>
    <row r="5978" spans="1:14" x14ac:dyDescent="0.3">
      <c r="A5978" s="1" t="s">
        <v>9446</v>
      </c>
      <c r="B5978" s="2">
        <v>45590.832025462965</v>
      </c>
      <c r="C5978" s="1" t="s">
        <v>3239</v>
      </c>
      <c r="D5978" s="1" t="s">
        <v>2442</v>
      </c>
      <c r="E5978" s="1" t="s">
        <v>3464</v>
      </c>
      <c r="F5978" s="1" t="s">
        <v>3469</v>
      </c>
      <c r="G5978" s="1">
        <v>1836.45</v>
      </c>
      <c r="H5978" s="1">
        <v>6</v>
      </c>
      <c r="I5978" s="1">
        <f>Sales[[#This Row],[Selling Price]]*H5978</f>
        <v>11018.7</v>
      </c>
      <c r="J5978" s="1">
        <f>VLOOKUP(Sales[[#This Row],[Product ID]],Products[],4,0)</f>
        <v>438.5</v>
      </c>
      <c r="K5978" s="1">
        <f>Sales[[#This Row],[Total Sales]]-Sales[[#This Row],[Cost price]]</f>
        <v>10580.2</v>
      </c>
      <c r="L5978" s="1" t="str">
        <f>TEXT(Sales[[#This Row],[Date and Time]],"dddd")</f>
        <v>Friday</v>
      </c>
      <c r="M5978" s="1" t="str">
        <f>TEXT(Sales[[#This Row],[Date and Time]],"mm")</f>
        <v>10</v>
      </c>
      <c r="N5978" s="10" t="str">
        <f>TEXT(Sales[[#This Row],[Date and Time]],"mmmm")</f>
        <v>October</v>
      </c>
    </row>
    <row r="5979" spans="1:14" x14ac:dyDescent="0.3">
      <c r="A5979" s="1" t="s">
        <v>9447</v>
      </c>
      <c r="B5979" s="2">
        <v>45329.728796296295</v>
      </c>
      <c r="C5979" s="1" t="s">
        <v>3324</v>
      </c>
      <c r="D5979" s="1" t="s">
        <v>3201</v>
      </c>
      <c r="E5979" s="1" t="s">
        <v>3479</v>
      </c>
      <c r="F5979" s="1" t="s">
        <v>3472</v>
      </c>
      <c r="G5979" s="1">
        <v>651.41</v>
      </c>
      <c r="H5979" s="1">
        <v>8</v>
      </c>
      <c r="I5979" s="1">
        <f>Sales[[#This Row],[Selling Price]]*H5979</f>
        <v>5211.28</v>
      </c>
      <c r="J5979" s="1">
        <f>VLOOKUP(Sales[[#This Row],[Product ID]],Products[],4,0)</f>
        <v>427.85</v>
      </c>
      <c r="K5979" s="1">
        <f>Sales[[#This Row],[Total Sales]]-Sales[[#This Row],[Cost price]]</f>
        <v>4783.4299999999994</v>
      </c>
      <c r="L5979" s="1" t="str">
        <f>TEXT(Sales[[#This Row],[Date and Time]],"dddd")</f>
        <v>Wednesday</v>
      </c>
      <c r="M5979" s="1" t="str">
        <f>TEXT(Sales[[#This Row],[Date and Time]],"mm")</f>
        <v>02</v>
      </c>
      <c r="N5979" s="10" t="str">
        <f>TEXT(Sales[[#This Row],[Date and Time]],"mmmm")</f>
        <v>February</v>
      </c>
    </row>
    <row r="5980" spans="1:14" x14ac:dyDescent="0.3">
      <c r="A5980" s="1" t="s">
        <v>9448</v>
      </c>
      <c r="B5980" s="2">
        <v>45320.632754629631</v>
      </c>
      <c r="C5980" s="1" t="s">
        <v>3326</v>
      </c>
      <c r="D5980" s="1" t="s">
        <v>2201</v>
      </c>
      <c r="E5980" s="1" t="s">
        <v>3461</v>
      </c>
      <c r="F5980" s="1" t="s">
        <v>3469</v>
      </c>
      <c r="G5980" s="1">
        <v>282.39</v>
      </c>
      <c r="H5980" s="1">
        <v>9</v>
      </c>
      <c r="I5980" s="1">
        <f>Sales[[#This Row],[Selling Price]]*H5980</f>
        <v>2541.5099999999998</v>
      </c>
      <c r="J5980" s="1">
        <f>VLOOKUP(Sales[[#This Row],[Product ID]],Products[],4,0)</f>
        <v>703.67</v>
      </c>
      <c r="K5980" s="1">
        <f>Sales[[#This Row],[Total Sales]]-Sales[[#This Row],[Cost price]]</f>
        <v>1837.8399999999997</v>
      </c>
      <c r="L5980" s="1" t="str">
        <f>TEXT(Sales[[#This Row],[Date and Time]],"dddd")</f>
        <v>Monday</v>
      </c>
      <c r="M5980" s="1" t="str">
        <f>TEXT(Sales[[#This Row],[Date and Time]],"mm")</f>
        <v>01</v>
      </c>
      <c r="N5980" s="10" t="str">
        <f>TEXT(Sales[[#This Row],[Date and Time]],"mmmm")</f>
        <v>January</v>
      </c>
    </row>
    <row r="5981" spans="1:14" x14ac:dyDescent="0.3">
      <c r="A5981" s="1" t="s">
        <v>9449</v>
      </c>
      <c r="B5981" s="2">
        <v>45555.096990740742</v>
      </c>
      <c r="C5981" s="1" t="s">
        <v>3412</v>
      </c>
      <c r="D5981" s="1" t="s">
        <v>848</v>
      </c>
      <c r="E5981" s="1" t="s">
        <v>3466</v>
      </c>
      <c r="F5981" s="1" t="s">
        <v>3469</v>
      </c>
      <c r="G5981" s="1">
        <v>1484.62</v>
      </c>
      <c r="H5981" s="1">
        <v>2</v>
      </c>
      <c r="I5981" s="1">
        <f>Sales[[#This Row],[Selling Price]]*H5981</f>
        <v>2969.24</v>
      </c>
      <c r="J5981" s="1">
        <f>VLOOKUP(Sales[[#This Row],[Product ID]],Products[],4,0)</f>
        <v>220.45</v>
      </c>
      <c r="K5981" s="1">
        <f>Sales[[#This Row],[Total Sales]]-Sales[[#This Row],[Cost price]]</f>
        <v>2748.79</v>
      </c>
      <c r="L5981" s="1" t="str">
        <f>TEXT(Sales[[#This Row],[Date and Time]],"dddd")</f>
        <v>Friday</v>
      </c>
      <c r="M5981" s="1" t="str">
        <f>TEXT(Sales[[#This Row],[Date and Time]],"mm")</f>
        <v>09</v>
      </c>
      <c r="N5981" s="10" t="str">
        <f>TEXT(Sales[[#This Row],[Date and Time]],"mmmm")</f>
        <v>September</v>
      </c>
    </row>
    <row r="5982" spans="1:14" x14ac:dyDescent="0.3">
      <c r="A5982" s="1" t="s">
        <v>9450</v>
      </c>
      <c r="B5982" s="2">
        <v>45609.681111111109</v>
      </c>
      <c r="C5982" s="1" t="s">
        <v>3326</v>
      </c>
      <c r="D5982" s="1" t="s">
        <v>2874</v>
      </c>
      <c r="E5982" s="1" t="s">
        <v>3471</v>
      </c>
      <c r="F5982" s="1" t="s">
        <v>3467</v>
      </c>
      <c r="G5982" s="1">
        <v>758.94</v>
      </c>
      <c r="H5982" s="1">
        <v>5</v>
      </c>
      <c r="I5982" s="1">
        <f>Sales[[#This Row],[Selling Price]]*H5982</f>
        <v>3794.7000000000003</v>
      </c>
      <c r="J5982" s="1">
        <f>VLOOKUP(Sales[[#This Row],[Product ID]],Products[],4,0)</f>
        <v>703.67</v>
      </c>
      <c r="K5982" s="1">
        <f>Sales[[#This Row],[Total Sales]]-Sales[[#This Row],[Cost price]]</f>
        <v>3091.03</v>
      </c>
      <c r="L5982" s="1" t="str">
        <f>TEXT(Sales[[#This Row],[Date and Time]],"dddd")</f>
        <v>Wednesday</v>
      </c>
      <c r="M5982" s="1" t="str">
        <f>TEXT(Sales[[#This Row],[Date and Time]],"mm")</f>
        <v>11</v>
      </c>
      <c r="N5982" s="10" t="str">
        <f>TEXT(Sales[[#This Row],[Date and Time]],"mmmm")</f>
        <v>November</v>
      </c>
    </row>
    <row r="5983" spans="1:14" x14ac:dyDescent="0.3">
      <c r="A5983" s="1" t="s">
        <v>9451</v>
      </c>
      <c r="B5983" s="2">
        <v>45479.621006944442</v>
      </c>
      <c r="C5983" s="1" t="s">
        <v>3394</v>
      </c>
      <c r="D5983" s="1" t="s">
        <v>1345</v>
      </c>
      <c r="E5983" s="1" t="s">
        <v>3471</v>
      </c>
      <c r="F5983" s="1" t="s">
        <v>3469</v>
      </c>
      <c r="G5983" s="1">
        <v>68.47</v>
      </c>
      <c r="H5983" s="1">
        <v>1</v>
      </c>
      <c r="I5983" s="1">
        <f>Sales[[#This Row],[Selling Price]]*H5983</f>
        <v>68.47</v>
      </c>
      <c r="J5983" s="1">
        <f>VLOOKUP(Sales[[#This Row],[Product ID]],Products[],4,0)</f>
        <v>74.92</v>
      </c>
      <c r="K5983" s="1">
        <f>Sales[[#This Row],[Total Sales]]-Sales[[#This Row],[Cost price]]</f>
        <v>-6.4500000000000028</v>
      </c>
      <c r="L5983" s="1" t="str">
        <f>TEXT(Sales[[#This Row],[Date and Time]],"dddd")</f>
        <v>Saturday</v>
      </c>
      <c r="M5983" s="1" t="str">
        <f>TEXT(Sales[[#This Row],[Date and Time]],"mm")</f>
        <v>07</v>
      </c>
      <c r="N5983" s="10" t="str">
        <f>TEXT(Sales[[#This Row],[Date and Time]],"mmmm")</f>
        <v>July</v>
      </c>
    </row>
    <row r="5984" spans="1:14" x14ac:dyDescent="0.3">
      <c r="A5984" s="1" t="s">
        <v>9452</v>
      </c>
      <c r="B5984" s="2">
        <v>45544.033506944441</v>
      </c>
      <c r="C5984" s="1" t="s">
        <v>3278</v>
      </c>
      <c r="D5984" s="1" t="s">
        <v>695</v>
      </c>
      <c r="E5984" s="1" t="s">
        <v>3466</v>
      </c>
      <c r="F5984" s="1" t="s">
        <v>3469</v>
      </c>
      <c r="G5984" s="1">
        <v>1352.17</v>
      </c>
      <c r="H5984" s="1">
        <v>3</v>
      </c>
      <c r="I5984" s="1">
        <f>Sales[[#This Row],[Selling Price]]*H5984</f>
        <v>4056.51</v>
      </c>
      <c r="J5984" s="1">
        <f>VLOOKUP(Sales[[#This Row],[Product ID]],Products[],4,0)</f>
        <v>330.51</v>
      </c>
      <c r="K5984" s="1">
        <f>Sales[[#This Row],[Total Sales]]-Sales[[#This Row],[Cost price]]</f>
        <v>3726</v>
      </c>
      <c r="L5984" s="1" t="str">
        <f>TEXT(Sales[[#This Row],[Date and Time]],"dddd")</f>
        <v>Monday</v>
      </c>
      <c r="M5984" s="1" t="str">
        <f>TEXT(Sales[[#This Row],[Date and Time]],"mm")</f>
        <v>09</v>
      </c>
      <c r="N5984" s="10" t="str">
        <f>TEXT(Sales[[#This Row],[Date and Time]],"mmmm")</f>
        <v>September</v>
      </c>
    </row>
    <row r="5985" spans="1:14" x14ac:dyDescent="0.3">
      <c r="A5985" s="1" t="s">
        <v>9453</v>
      </c>
      <c r="B5985" s="2">
        <v>45356.288229166668</v>
      </c>
      <c r="C5985" s="1" t="s">
        <v>3245</v>
      </c>
      <c r="D5985" s="1" t="s">
        <v>176</v>
      </c>
      <c r="E5985" s="1" t="s">
        <v>3464</v>
      </c>
      <c r="F5985" s="1" t="s">
        <v>3462</v>
      </c>
      <c r="G5985" s="1">
        <v>1233.96</v>
      </c>
      <c r="H5985" s="1">
        <v>7</v>
      </c>
      <c r="I5985" s="1">
        <f>Sales[[#This Row],[Selling Price]]*H5985</f>
        <v>8637.7200000000012</v>
      </c>
      <c r="J5985" s="1">
        <f>VLOOKUP(Sales[[#This Row],[Product ID]],Products[],4,0)</f>
        <v>188.4</v>
      </c>
      <c r="K5985" s="1">
        <f>Sales[[#This Row],[Total Sales]]-Sales[[#This Row],[Cost price]]</f>
        <v>8449.3200000000015</v>
      </c>
      <c r="L5985" s="1" t="str">
        <f>TEXT(Sales[[#This Row],[Date and Time]],"dddd")</f>
        <v>Tuesday</v>
      </c>
      <c r="M5985" s="1" t="str">
        <f>TEXT(Sales[[#This Row],[Date and Time]],"mm")</f>
        <v>03</v>
      </c>
      <c r="N5985" s="10" t="str">
        <f>TEXT(Sales[[#This Row],[Date and Time]],"mmmm")</f>
        <v>March</v>
      </c>
    </row>
    <row r="5986" spans="1:14" x14ac:dyDescent="0.3">
      <c r="A5986" s="1" t="s">
        <v>9454</v>
      </c>
      <c r="B5986" s="2">
        <v>45305.435567129629</v>
      </c>
      <c r="C5986" s="1" t="s">
        <v>3413</v>
      </c>
      <c r="D5986" s="1" t="s">
        <v>1479</v>
      </c>
      <c r="E5986" s="1" t="s">
        <v>3461</v>
      </c>
      <c r="F5986" s="1" t="s">
        <v>3467</v>
      </c>
      <c r="G5986" s="1">
        <v>1399.79</v>
      </c>
      <c r="H5986" s="1">
        <v>7</v>
      </c>
      <c r="I5986" s="1">
        <f>Sales[[#This Row],[Selling Price]]*H5986</f>
        <v>9798.5299999999988</v>
      </c>
      <c r="J5986" s="1">
        <f>VLOOKUP(Sales[[#This Row],[Product ID]],Products[],4,0)</f>
        <v>311.56</v>
      </c>
      <c r="K5986" s="1">
        <f>Sales[[#This Row],[Total Sales]]-Sales[[#This Row],[Cost price]]</f>
        <v>9486.9699999999993</v>
      </c>
      <c r="L5986" s="1" t="str">
        <f>TEXT(Sales[[#This Row],[Date and Time]],"dddd")</f>
        <v>Sunday</v>
      </c>
      <c r="M5986" s="1" t="str">
        <f>TEXT(Sales[[#This Row],[Date and Time]],"mm")</f>
        <v>01</v>
      </c>
      <c r="N5986" s="10" t="str">
        <f>TEXT(Sales[[#This Row],[Date and Time]],"mmmm")</f>
        <v>January</v>
      </c>
    </row>
    <row r="5987" spans="1:14" x14ac:dyDescent="0.3">
      <c r="A5987" s="1" t="s">
        <v>9455</v>
      </c>
      <c r="B5987" s="2">
        <v>45354.869328703702</v>
      </c>
      <c r="C5987" s="1" t="s">
        <v>3317</v>
      </c>
      <c r="D5987" s="1" t="s">
        <v>2452</v>
      </c>
      <c r="E5987" s="1" t="s">
        <v>3479</v>
      </c>
      <c r="F5987" s="1" t="s">
        <v>3472</v>
      </c>
      <c r="G5987" s="1">
        <v>973.47</v>
      </c>
      <c r="H5987" s="1">
        <v>4</v>
      </c>
      <c r="I5987" s="1">
        <f>Sales[[#This Row],[Selling Price]]*H5987</f>
        <v>3893.88</v>
      </c>
      <c r="J5987" s="1">
        <f>VLOOKUP(Sales[[#This Row],[Product ID]],Products[],4,0)</f>
        <v>327.89</v>
      </c>
      <c r="K5987" s="1">
        <f>Sales[[#This Row],[Total Sales]]-Sales[[#This Row],[Cost price]]</f>
        <v>3565.9900000000002</v>
      </c>
      <c r="L5987" s="1" t="str">
        <f>TEXT(Sales[[#This Row],[Date and Time]],"dddd")</f>
        <v>Sunday</v>
      </c>
      <c r="M5987" s="1" t="str">
        <f>TEXT(Sales[[#This Row],[Date and Time]],"mm")</f>
        <v>03</v>
      </c>
      <c r="N5987" s="10" t="str">
        <f>TEXT(Sales[[#This Row],[Date and Time]],"mmmm")</f>
        <v>March</v>
      </c>
    </row>
    <row r="5988" spans="1:14" x14ac:dyDescent="0.3">
      <c r="A5988" s="1" t="s">
        <v>9456</v>
      </c>
      <c r="B5988" s="2">
        <v>45493.869444444441</v>
      </c>
      <c r="C5988" s="1" t="s">
        <v>3394</v>
      </c>
      <c r="D5988" s="1" t="s">
        <v>686</v>
      </c>
      <c r="E5988" s="1" t="s">
        <v>3466</v>
      </c>
      <c r="F5988" s="1" t="s">
        <v>3467</v>
      </c>
      <c r="G5988" s="1">
        <v>1200.8800000000001</v>
      </c>
      <c r="H5988" s="1">
        <v>4</v>
      </c>
      <c r="I5988" s="1">
        <f>Sales[[#This Row],[Selling Price]]*H5988</f>
        <v>4803.5200000000004</v>
      </c>
      <c r="J5988" s="1">
        <f>VLOOKUP(Sales[[#This Row],[Product ID]],Products[],4,0)</f>
        <v>74.92</v>
      </c>
      <c r="K5988" s="1">
        <f>Sales[[#This Row],[Total Sales]]-Sales[[#This Row],[Cost price]]</f>
        <v>4728.6000000000004</v>
      </c>
      <c r="L5988" s="1" t="str">
        <f>TEXT(Sales[[#This Row],[Date and Time]],"dddd")</f>
        <v>Saturday</v>
      </c>
      <c r="M5988" s="1" t="str">
        <f>TEXT(Sales[[#This Row],[Date and Time]],"mm")</f>
        <v>07</v>
      </c>
      <c r="N5988" s="10" t="str">
        <f>TEXT(Sales[[#This Row],[Date and Time]],"mmmm")</f>
        <v>July</v>
      </c>
    </row>
    <row r="5989" spans="1:14" x14ac:dyDescent="0.3">
      <c r="A5989" s="1" t="s">
        <v>9457</v>
      </c>
      <c r="B5989" s="2">
        <v>45484.619120370371</v>
      </c>
      <c r="C5989" s="1" t="s">
        <v>3375</v>
      </c>
      <c r="D5989" s="1" t="s">
        <v>1656</v>
      </c>
      <c r="E5989" s="1" t="s">
        <v>3466</v>
      </c>
      <c r="F5989" s="1" t="s">
        <v>3469</v>
      </c>
      <c r="G5989" s="1">
        <v>264.37</v>
      </c>
      <c r="H5989" s="1">
        <v>1</v>
      </c>
      <c r="I5989" s="1">
        <f>Sales[[#This Row],[Selling Price]]*H5989</f>
        <v>264.37</v>
      </c>
      <c r="J5989" s="1">
        <f>VLOOKUP(Sales[[#This Row],[Product ID]],Products[],4,0)</f>
        <v>574.14</v>
      </c>
      <c r="K5989" s="1">
        <f>Sales[[#This Row],[Total Sales]]-Sales[[#This Row],[Cost price]]</f>
        <v>-309.77</v>
      </c>
      <c r="L5989" s="1" t="str">
        <f>TEXT(Sales[[#This Row],[Date and Time]],"dddd")</f>
        <v>Thursday</v>
      </c>
      <c r="M5989" s="1" t="str">
        <f>TEXT(Sales[[#This Row],[Date and Time]],"mm")</f>
        <v>07</v>
      </c>
      <c r="N5989" s="10" t="str">
        <f>TEXT(Sales[[#This Row],[Date and Time]],"mmmm")</f>
        <v>July</v>
      </c>
    </row>
    <row r="5990" spans="1:14" x14ac:dyDescent="0.3">
      <c r="A5990" s="1" t="s">
        <v>9458</v>
      </c>
      <c r="B5990" s="2">
        <v>45485.876828703702</v>
      </c>
      <c r="C5990" s="1" t="s">
        <v>3312</v>
      </c>
      <c r="D5990" s="1" t="s">
        <v>1266</v>
      </c>
      <c r="E5990" s="1" t="s">
        <v>3471</v>
      </c>
      <c r="F5990" s="1" t="s">
        <v>3476</v>
      </c>
      <c r="G5990" s="1">
        <v>1152.06</v>
      </c>
      <c r="H5990" s="1">
        <v>1</v>
      </c>
      <c r="I5990" s="1">
        <f>Sales[[#This Row],[Selling Price]]*H5990</f>
        <v>1152.06</v>
      </c>
      <c r="J5990" s="1">
        <f>VLOOKUP(Sales[[#This Row],[Product ID]],Products[],4,0)</f>
        <v>193.63</v>
      </c>
      <c r="K5990" s="1">
        <f>Sales[[#This Row],[Total Sales]]-Sales[[#This Row],[Cost price]]</f>
        <v>958.43</v>
      </c>
      <c r="L5990" s="1" t="str">
        <f>TEXT(Sales[[#This Row],[Date and Time]],"dddd")</f>
        <v>Friday</v>
      </c>
      <c r="M5990" s="1" t="str">
        <f>TEXT(Sales[[#This Row],[Date and Time]],"mm")</f>
        <v>07</v>
      </c>
      <c r="N5990" s="10" t="str">
        <f>TEXT(Sales[[#This Row],[Date and Time]],"mmmm")</f>
        <v>July</v>
      </c>
    </row>
    <row r="5991" spans="1:14" x14ac:dyDescent="0.3">
      <c r="A5991" s="1" t="s">
        <v>9459</v>
      </c>
      <c r="B5991" s="2">
        <v>45386.941134259258</v>
      </c>
      <c r="C5991" s="1" t="s">
        <v>3391</v>
      </c>
      <c r="D5991" s="1" t="s">
        <v>130</v>
      </c>
      <c r="E5991" s="1" t="s">
        <v>3466</v>
      </c>
      <c r="F5991" s="1" t="s">
        <v>3476</v>
      </c>
      <c r="G5991" s="1">
        <v>1139.8399999999999</v>
      </c>
      <c r="H5991" s="1">
        <v>3</v>
      </c>
      <c r="I5991" s="1">
        <f>Sales[[#This Row],[Selling Price]]*H5991</f>
        <v>3419.5199999999995</v>
      </c>
      <c r="J5991" s="1">
        <f>VLOOKUP(Sales[[#This Row],[Product ID]],Products[],4,0)</f>
        <v>374.92</v>
      </c>
      <c r="K5991" s="1">
        <f>Sales[[#This Row],[Total Sales]]-Sales[[#This Row],[Cost price]]</f>
        <v>3044.5999999999995</v>
      </c>
      <c r="L5991" s="1" t="str">
        <f>TEXT(Sales[[#This Row],[Date and Time]],"dddd")</f>
        <v>Thursday</v>
      </c>
      <c r="M5991" s="1" t="str">
        <f>TEXT(Sales[[#This Row],[Date and Time]],"mm")</f>
        <v>04</v>
      </c>
      <c r="N5991" s="10" t="str">
        <f>TEXT(Sales[[#This Row],[Date and Time]],"mmmm")</f>
        <v>April</v>
      </c>
    </row>
    <row r="5992" spans="1:14" x14ac:dyDescent="0.3">
      <c r="A5992" s="1" t="s">
        <v>9460</v>
      </c>
      <c r="B5992" s="2">
        <v>45513.359386574077</v>
      </c>
      <c r="C5992" s="1" t="s">
        <v>3407</v>
      </c>
      <c r="D5992" s="1" t="s">
        <v>1689</v>
      </c>
      <c r="E5992" s="1" t="s">
        <v>3479</v>
      </c>
      <c r="F5992" s="1" t="s">
        <v>3462</v>
      </c>
      <c r="G5992" s="1">
        <v>157.04</v>
      </c>
      <c r="H5992" s="1">
        <v>8</v>
      </c>
      <c r="I5992" s="1">
        <f>Sales[[#This Row],[Selling Price]]*H5992</f>
        <v>1256.32</v>
      </c>
      <c r="J5992" s="1">
        <f>VLOOKUP(Sales[[#This Row],[Product ID]],Products[],4,0)</f>
        <v>37.53</v>
      </c>
      <c r="K5992" s="1">
        <f>Sales[[#This Row],[Total Sales]]-Sales[[#This Row],[Cost price]]</f>
        <v>1218.79</v>
      </c>
      <c r="L5992" s="1" t="str">
        <f>TEXT(Sales[[#This Row],[Date and Time]],"dddd")</f>
        <v>Friday</v>
      </c>
      <c r="M5992" s="1" t="str">
        <f>TEXT(Sales[[#This Row],[Date and Time]],"mm")</f>
        <v>08</v>
      </c>
      <c r="N5992" s="10" t="str">
        <f>TEXT(Sales[[#This Row],[Date and Time]],"mmmm")</f>
        <v>August</v>
      </c>
    </row>
    <row r="5993" spans="1:14" x14ac:dyDescent="0.3">
      <c r="A5993" s="1" t="s">
        <v>9461</v>
      </c>
      <c r="B5993" s="2">
        <v>45466.425127314818</v>
      </c>
      <c r="C5993" s="1" t="s">
        <v>3277</v>
      </c>
      <c r="D5993" s="1" t="s">
        <v>562</v>
      </c>
      <c r="E5993" s="1" t="s">
        <v>3464</v>
      </c>
      <c r="F5993" s="1" t="s">
        <v>3469</v>
      </c>
      <c r="G5993" s="1">
        <v>1818.66</v>
      </c>
      <c r="H5993" s="1">
        <v>3</v>
      </c>
      <c r="I5993" s="1">
        <f>Sales[[#This Row],[Selling Price]]*H5993</f>
        <v>5455.9800000000005</v>
      </c>
      <c r="J5993" s="1">
        <f>VLOOKUP(Sales[[#This Row],[Product ID]],Products[],4,0)</f>
        <v>439.15</v>
      </c>
      <c r="K5993" s="1">
        <f>Sales[[#This Row],[Total Sales]]-Sales[[#This Row],[Cost price]]</f>
        <v>5016.8300000000008</v>
      </c>
      <c r="L5993" s="1" t="str">
        <f>TEXT(Sales[[#This Row],[Date and Time]],"dddd")</f>
        <v>Sunday</v>
      </c>
      <c r="M5993" s="1" t="str">
        <f>TEXT(Sales[[#This Row],[Date and Time]],"mm")</f>
        <v>06</v>
      </c>
      <c r="N5993" s="10" t="str">
        <f>TEXT(Sales[[#This Row],[Date and Time]],"mmmm")</f>
        <v>June</v>
      </c>
    </row>
    <row r="5994" spans="1:14" x14ac:dyDescent="0.3">
      <c r="A5994" s="1" t="s">
        <v>9462</v>
      </c>
      <c r="B5994" s="2">
        <v>45308.700601851851</v>
      </c>
      <c r="C5994" s="1" t="s">
        <v>3287</v>
      </c>
      <c r="D5994" s="1" t="s">
        <v>2180</v>
      </c>
      <c r="E5994" s="1" t="s">
        <v>3479</v>
      </c>
      <c r="F5994" s="1" t="s">
        <v>3467</v>
      </c>
      <c r="G5994" s="1">
        <v>1082.4100000000001</v>
      </c>
      <c r="H5994" s="1">
        <v>8</v>
      </c>
      <c r="I5994" s="1">
        <f>Sales[[#This Row],[Selling Price]]*H5994</f>
        <v>8659.2800000000007</v>
      </c>
      <c r="J5994" s="1">
        <f>VLOOKUP(Sales[[#This Row],[Product ID]],Products[],4,0)</f>
        <v>901.68</v>
      </c>
      <c r="K5994" s="1">
        <f>Sales[[#This Row],[Total Sales]]-Sales[[#This Row],[Cost price]]</f>
        <v>7757.6</v>
      </c>
      <c r="L5994" s="1" t="str">
        <f>TEXT(Sales[[#This Row],[Date and Time]],"dddd")</f>
        <v>Wednesday</v>
      </c>
      <c r="M5994" s="1" t="str">
        <f>TEXT(Sales[[#This Row],[Date and Time]],"mm")</f>
        <v>01</v>
      </c>
      <c r="N5994" s="10" t="str">
        <f>TEXT(Sales[[#This Row],[Date and Time]],"mmmm")</f>
        <v>January</v>
      </c>
    </row>
    <row r="5995" spans="1:14" x14ac:dyDescent="0.3">
      <c r="A5995" s="1" t="s">
        <v>9463</v>
      </c>
      <c r="B5995" s="2">
        <v>45304.511273148149</v>
      </c>
      <c r="C5995" s="1" t="s">
        <v>3257</v>
      </c>
      <c r="D5995" s="1" t="s">
        <v>1766</v>
      </c>
      <c r="E5995" s="1" t="s">
        <v>3479</v>
      </c>
      <c r="F5995" s="1" t="s">
        <v>3476</v>
      </c>
      <c r="G5995" s="1">
        <v>1456.8</v>
      </c>
      <c r="H5995" s="1">
        <v>2</v>
      </c>
      <c r="I5995" s="1">
        <f>Sales[[#This Row],[Selling Price]]*H5995</f>
        <v>2913.6</v>
      </c>
      <c r="J5995" s="1">
        <f>VLOOKUP(Sales[[#This Row],[Product ID]],Products[],4,0)</f>
        <v>288.51</v>
      </c>
      <c r="K5995" s="1">
        <f>Sales[[#This Row],[Total Sales]]-Sales[[#This Row],[Cost price]]</f>
        <v>2625.09</v>
      </c>
      <c r="L5995" s="1" t="str">
        <f>TEXT(Sales[[#This Row],[Date and Time]],"dddd")</f>
        <v>Saturday</v>
      </c>
      <c r="M5995" s="1" t="str">
        <f>TEXT(Sales[[#This Row],[Date and Time]],"mm")</f>
        <v>01</v>
      </c>
      <c r="N5995" s="10" t="str">
        <f>TEXT(Sales[[#This Row],[Date and Time]],"mmmm")</f>
        <v>January</v>
      </c>
    </row>
    <row r="5996" spans="1:14" x14ac:dyDescent="0.3">
      <c r="A5996" s="1" t="s">
        <v>9464</v>
      </c>
      <c r="B5996" s="2">
        <v>45347.81554398148</v>
      </c>
      <c r="C5996" s="1" t="s">
        <v>3348</v>
      </c>
      <c r="D5996" s="1" t="s">
        <v>601</v>
      </c>
      <c r="E5996" s="1" t="s">
        <v>3464</v>
      </c>
      <c r="F5996" s="1" t="s">
        <v>3467</v>
      </c>
      <c r="G5996" s="1">
        <v>1058.3699999999999</v>
      </c>
      <c r="H5996" s="1">
        <v>1</v>
      </c>
      <c r="I5996" s="1">
        <f>Sales[[#This Row],[Selling Price]]*H5996</f>
        <v>1058.3699999999999</v>
      </c>
      <c r="J5996" s="1">
        <f>VLOOKUP(Sales[[#This Row],[Product ID]],Products[],4,0)</f>
        <v>307.60000000000002</v>
      </c>
      <c r="K5996" s="1">
        <f>Sales[[#This Row],[Total Sales]]-Sales[[#This Row],[Cost price]]</f>
        <v>750.76999999999987</v>
      </c>
      <c r="L5996" s="1" t="str">
        <f>TEXT(Sales[[#This Row],[Date and Time]],"dddd")</f>
        <v>Sunday</v>
      </c>
      <c r="M5996" s="1" t="str">
        <f>TEXT(Sales[[#This Row],[Date and Time]],"mm")</f>
        <v>02</v>
      </c>
      <c r="N5996" s="10" t="str">
        <f>TEXT(Sales[[#This Row],[Date and Time]],"mmmm")</f>
        <v>February</v>
      </c>
    </row>
    <row r="5997" spans="1:14" x14ac:dyDescent="0.3">
      <c r="A5997" s="1" t="s">
        <v>9465</v>
      </c>
      <c r="B5997" s="2">
        <v>45505.697476851848</v>
      </c>
      <c r="C5997" s="1" t="s">
        <v>3408</v>
      </c>
      <c r="D5997" s="1" t="s">
        <v>341</v>
      </c>
      <c r="E5997" s="1" t="s">
        <v>3464</v>
      </c>
      <c r="F5997" s="1" t="s">
        <v>3476</v>
      </c>
      <c r="G5997" s="1">
        <v>1370.77</v>
      </c>
      <c r="H5997" s="1">
        <v>7</v>
      </c>
      <c r="I5997" s="1">
        <f>Sales[[#This Row],[Selling Price]]*H5997</f>
        <v>9595.39</v>
      </c>
      <c r="J5997" s="1">
        <f>VLOOKUP(Sales[[#This Row],[Product ID]],Products[],4,0)</f>
        <v>28.84</v>
      </c>
      <c r="K5997" s="1">
        <f>Sales[[#This Row],[Total Sales]]-Sales[[#This Row],[Cost price]]</f>
        <v>9566.5499999999993</v>
      </c>
      <c r="L5997" s="1" t="str">
        <f>TEXT(Sales[[#This Row],[Date and Time]],"dddd")</f>
        <v>Thursday</v>
      </c>
      <c r="M5997" s="1" t="str">
        <f>TEXT(Sales[[#This Row],[Date and Time]],"mm")</f>
        <v>08</v>
      </c>
      <c r="N5997" s="10" t="str">
        <f>TEXT(Sales[[#This Row],[Date and Time]],"mmmm")</f>
        <v>August</v>
      </c>
    </row>
    <row r="5998" spans="1:14" x14ac:dyDescent="0.3">
      <c r="A5998" s="1" t="s">
        <v>9466</v>
      </c>
      <c r="B5998" s="2">
        <v>45383.511354166665</v>
      </c>
      <c r="C5998" s="1" t="s">
        <v>3239</v>
      </c>
      <c r="D5998" s="1" t="s">
        <v>1340</v>
      </c>
      <c r="E5998" s="1" t="s">
        <v>3461</v>
      </c>
      <c r="F5998" s="1" t="s">
        <v>3467</v>
      </c>
      <c r="G5998" s="1">
        <v>1947.36</v>
      </c>
      <c r="H5998" s="1">
        <v>1</v>
      </c>
      <c r="I5998" s="1">
        <f>Sales[[#This Row],[Selling Price]]*H5998</f>
        <v>1947.36</v>
      </c>
      <c r="J5998" s="1">
        <f>VLOOKUP(Sales[[#This Row],[Product ID]],Products[],4,0)</f>
        <v>438.5</v>
      </c>
      <c r="K5998" s="1">
        <f>Sales[[#This Row],[Total Sales]]-Sales[[#This Row],[Cost price]]</f>
        <v>1508.86</v>
      </c>
      <c r="L5998" s="1" t="str">
        <f>TEXT(Sales[[#This Row],[Date and Time]],"dddd")</f>
        <v>Monday</v>
      </c>
      <c r="M5998" s="1" t="str">
        <f>TEXT(Sales[[#This Row],[Date and Time]],"mm")</f>
        <v>04</v>
      </c>
      <c r="N5998" s="10" t="str">
        <f>TEXT(Sales[[#This Row],[Date and Time]],"mmmm")</f>
        <v>April</v>
      </c>
    </row>
    <row r="5999" spans="1:14" x14ac:dyDescent="0.3">
      <c r="A5999" s="1" t="s">
        <v>9467</v>
      </c>
      <c r="B5999" s="2">
        <v>45577.063252314816</v>
      </c>
      <c r="C5999" s="1" t="s">
        <v>3334</v>
      </c>
      <c r="D5999" s="1" t="s">
        <v>667</v>
      </c>
      <c r="E5999" s="1" t="s">
        <v>3461</v>
      </c>
      <c r="F5999" s="1" t="s">
        <v>3467</v>
      </c>
      <c r="G5999" s="1">
        <v>733.63</v>
      </c>
      <c r="H5999" s="1">
        <v>3</v>
      </c>
      <c r="I5999" s="1">
        <f>Sales[[#This Row],[Selling Price]]*H5999</f>
        <v>2200.89</v>
      </c>
      <c r="J5999" s="1">
        <f>VLOOKUP(Sales[[#This Row],[Product ID]],Products[],4,0)</f>
        <v>208.12</v>
      </c>
      <c r="K5999" s="1">
        <f>Sales[[#This Row],[Total Sales]]-Sales[[#This Row],[Cost price]]</f>
        <v>1992.77</v>
      </c>
      <c r="L5999" s="1" t="str">
        <f>TEXT(Sales[[#This Row],[Date and Time]],"dddd")</f>
        <v>Saturday</v>
      </c>
      <c r="M5999" s="1" t="str">
        <f>TEXT(Sales[[#This Row],[Date and Time]],"mm")</f>
        <v>10</v>
      </c>
      <c r="N5999" s="10" t="str">
        <f>TEXT(Sales[[#This Row],[Date and Time]],"mmmm")</f>
        <v>October</v>
      </c>
    </row>
    <row r="6000" spans="1:14" x14ac:dyDescent="0.3">
      <c r="A6000" s="1" t="s">
        <v>9468</v>
      </c>
      <c r="B6000" s="2">
        <v>45309.578564814816</v>
      </c>
      <c r="C6000" s="1" t="s">
        <v>3404</v>
      </c>
      <c r="D6000" s="1" t="s">
        <v>2547</v>
      </c>
      <c r="E6000" s="1" t="s">
        <v>3466</v>
      </c>
      <c r="F6000" s="1" t="s">
        <v>3476</v>
      </c>
      <c r="G6000" s="1">
        <v>1890.28</v>
      </c>
      <c r="H6000" s="1">
        <v>1</v>
      </c>
      <c r="I6000" s="1">
        <f>Sales[[#This Row],[Selling Price]]*H6000</f>
        <v>1890.28</v>
      </c>
      <c r="J6000" s="1">
        <f>VLOOKUP(Sales[[#This Row],[Product ID]],Products[],4,0)</f>
        <v>47.47</v>
      </c>
      <c r="K6000" s="1">
        <f>Sales[[#This Row],[Total Sales]]-Sales[[#This Row],[Cost price]]</f>
        <v>1842.81</v>
      </c>
      <c r="L6000" s="1" t="str">
        <f>TEXT(Sales[[#This Row],[Date and Time]],"dddd")</f>
        <v>Thursday</v>
      </c>
      <c r="M6000" s="1" t="str">
        <f>TEXT(Sales[[#This Row],[Date and Time]],"mm")</f>
        <v>01</v>
      </c>
      <c r="N6000" s="10" t="str">
        <f>TEXT(Sales[[#This Row],[Date and Time]],"mmmm")</f>
        <v>January</v>
      </c>
    </row>
    <row r="6001" spans="1:14" x14ac:dyDescent="0.3">
      <c r="A6001" s="1" t="s">
        <v>9469</v>
      </c>
      <c r="B6001" s="2">
        <v>45414.923055555555</v>
      </c>
      <c r="C6001" s="1" t="s">
        <v>3296</v>
      </c>
      <c r="D6001" s="1" t="s">
        <v>1756</v>
      </c>
      <c r="E6001" s="1" t="s">
        <v>3461</v>
      </c>
      <c r="F6001" s="1" t="s">
        <v>3476</v>
      </c>
      <c r="G6001" s="1">
        <v>228.77</v>
      </c>
      <c r="H6001" s="1">
        <v>9</v>
      </c>
      <c r="I6001" s="1">
        <f>Sales[[#This Row],[Selling Price]]*H6001</f>
        <v>2058.9300000000003</v>
      </c>
      <c r="J6001" s="1">
        <f>VLOOKUP(Sales[[#This Row],[Product ID]],Products[],4,0)</f>
        <v>587.24</v>
      </c>
      <c r="K6001" s="1">
        <f>Sales[[#This Row],[Total Sales]]-Sales[[#This Row],[Cost price]]</f>
        <v>1471.6900000000003</v>
      </c>
      <c r="L6001" s="1" t="str">
        <f>TEXT(Sales[[#This Row],[Date and Time]],"dddd")</f>
        <v>Thursday</v>
      </c>
      <c r="M6001" s="1" t="str">
        <f>TEXT(Sales[[#This Row],[Date and Time]],"mm")</f>
        <v>05</v>
      </c>
      <c r="N6001" s="10" t="str">
        <f>TEXT(Sales[[#This Row],[Date and Time]],"mmmm")</f>
        <v>May</v>
      </c>
    </row>
    <row r="6002" spans="1:14" x14ac:dyDescent="0.3">
      <c r="A6002" s="1" t="s">
        <v>9470</v>
      </c>
      <c r="B6002" s="2">
        <v>45466.198564814818</v>
      </c>
      <c r="C6002" s="1" t="s">
        <v>3378</v>
      </c>
      <c r="D6002" s="1" t="s">
        <v>3011</v>
      </c>
      <c r="E6002" s="1" t="s">
        <v>3471</v>
      </c>
      <c r="F6002" s="1" t="s">
        <v>3476</v>
      </c>
      <c r="G6002" s="1">
        <v>390.7</v>
      </c>
      <c r="H6002" s="1">
        <v>3</v>
      </c>
      <c r="I6002" s="1">
        <f>Sales[[#This Row],[Selling Price]]*H6002</f>
        <v>1172.0999999999999</v>
      </c>
      <c r="J6002" s="1">
        <f>VLOOKUP(Sales[[#This Row],[Product ID]],Products[],4,0)</f>
        <v>358.25</v>
      </c>
      <c r="K6002" s="1">
        <f>Sales[[#This Row],[Total Sales]]-Sales[[#This Row],[Cost price]]</f>
        <v>813.84999999999991</v>
      </c>
      <c r="L6002" s="1" t="str">
        <f>TEXT(Sales[[#This Row],[Date and Time]],"dddd")</f>
        <v>Sunday</v>
      </c>
      <c r="M6002" s="1" t="str">
        <f>TEXT(Sales[[#This Row],[Date and Time]],"mm")</f>
        <v>06</v>
      </c>
      <c r="N6002" s="10" t="str">
        <f>TEXT(Sales[[#This Row],[Date and Time]],"mmmm")</f>
        <v>June</v>
      </c>
    </row>
    <row r="6003" spans="1:14" x14ac:dyDescent="0.3">
      <c r="A6003" s="1" t="s">
        <v>9471</v>
      </c>
      <c r="B6003" s="2">
        <v>45295.140856481485</v>
      </c>
      <c r="C6003" s="1" t="s">
        <v>3377</v>
      </c>
      <c r="D6003" s="1" t="s">
        <v>848</v>
      </c>
      <c r="E6003" s="1" t="s">
        <v>3464</v>
      </c>
      <c r="F6003" s="1" t="s">
        <v>3472</v>
      </c>
      <c r="G6003" s="1">
        <v>859.78</v>
      </c>
      <c r="H6003" s="1">
        <v>10</v>
      </c>
      <c r="I6003" s="1">
        <f>Sales[[#This Row],[Selling Price]]*H6003</f>
        <v>8597.7999999999993</v>
      </c>
      <c r="J6003" s="1">
        <f>VLOOKUP(Sales[[#This Row],[Product ID]],Products[],4,0)</f>
        <v>409.39</v>
      </c>
      <c r="K6003" s="1">
        <f>Sales[[#This Row],[Total Sales]]-Sales[[#This Row],[Cost price]]</f>
        <v>8188.4099999999989</v>
      </c>
      <c r="L6003" s="1" t="str">
        <f>TEXT(Sales[[#This Row],[Date and Time]],"dddd")</f>
        <v>Thursday</v>
      </c>
      <c r="M6003" s="1" t="str">
        <f>TEXT(Sales[[#This Row],[Date and Time]],"mm")</f>
        <v>01</v>
      </c>
      <c r="N6003" s="10" t="str">
        <f>TEXT(Sales[[#This Row],[Date and Time]],"mmmm")</f>
        <v>January</v>
      </c>
    </row>
    <row r="6004" spans="1:14" x14ac:dyDescent="0.3">
      <c r="A6004" s="1" t="s">
        <v>9472</v>
      </c>
      <c r="B6004" s="2">
        <v>45528.006319444445</v>
      </c>
      <c r="C6004" s="1" t="s">
        <v>3321</v>
      </c>
      <c r="D6004" s="1" t="s">
        <v>3149</v>
      </c>
      <c r="E6004" s="1" t="s">
        <v>3471</v>
      </c>
      <c r="F6004" s="1" t="s">
        <v>3462</v>
      </c>
      <c r="G6004" s="1">
        <v>1648.05</v>
      </c>
      <c r="H6004" s="1">
        <v>9</v>
      </c>
      <c r="I6004" s="1">
        <f>Sales[[#This Row],[Selling Price]]*H6004</f>
        <v>14832.449999999999</v>
      </c>
      <c r="J6004" s="1">
        <f>VLOOKUP(Sales[[#This Row],[Product ID]],Products[],4,0)</f>
        <v>57.64</v>
      </c>
      <c r="K6004" s="1">
        <f>Sales[[#This Row],[Total Sales]]-Sales[[#This Row],[Cost price]]</f>
        <v>14774.81</v>
      </c>
      <c r="L6004" s="1" t="str">
        <f>TEXT(Sales[[#This Row],[Date and Time]],"dddd")</f>
        <v>Saturday</v>
      </c>
      <c r="M6004" s="1" t="str">
        <f>TEXT(Sales[[#This Row],[Date and Time]],"mm")</f>
        <v>08</v>
      </c>
      <c r="N6004" s="10" t="str">
        <f>TEXT(Sales[[#This Row],[Date and Time]],"mmmm")</f>
        <v>August</v>
      </c>
    </row>
    <row r="6005" spans="1:14" x14ac:dyDescent="0.3">
      <c r="A6005" s="1" t="s">
        <v>9473</v>
      </c>
      <c r="B6005" s="2">
        <v>45498.503854166665</v>
      </c>
      <c r="C6005" s="1" t="s">
        <v>3312</v>
      </c>
      <c r="D6005" s="1" t="s">
        <v>2221</v>
      </c>
      <c r="E6005" s="1" t="s">
        <v>3466</v>
      </c>
      <c r="F6005" s="1" t="s">
        <v>3469</v>
      </c>
      <c r="G6005" s="1">
        <v>497.03</v>
      </c>
      <c r="H6005" s="1">
        <v>5</v>
      </c>
      <c r="I6005" s="1">
        <f>Sales[[#This Row],[Selling Price]]*H6005</f>
        <v>2485.1499999999996</v>
      </c>
      <c r="J6005" s="1">
        <f>VLOOKUP(Sales[[#This Row],[Product ID]],Products[],4,0)</f>
        <v>193.63</v>
      </c>
      <c r="K6005" s="1">
        <f>Sales[[#This Row],[Total Sales]]-Sales[[#This Row],[Cost price]]</f>
        <v>2291.5199999999995</v>
      </c>
      <c r="L6005" s="1" t="str">
        <f>TEXT(Sales[[#This Row],[Date and Time]],"dddd")</f>
        <v>Thursday</v>
      </c>
      <c r="M6005" s="1" t="str">
        <f>TEXT(Sales[[#This Row],[Date and Time]],"mm")</f>
        <v>07</v>
      </c>
      <c r="N6005" s="10" t="str">
        <f>TEXT(Sales[[#This Row],[Date and Time]],"mmmm")</f>
        <v>July</v>
      </c>
    </row>
    <row r="6006" spans="1:14" x14ac:dyDescent="0.3">
      <c r="A6006" s="1" t="s">
        <v>9474</v>
      </c>
      <c r="B6006" s="2">
        <v>45477.880324074074</v>
      </c>
      <c r="C6006" s="1" t="s">
        <v>3397</v>
      </c>
      <c r="D6006" s="1" t="s">
        <v>2210</v>
      </c>
      <c r="E6006" s="1" t="s">
        <v>3461</v>
      </c>
      <c r="F6006" s="1" t="s">
        <v>3476</v>
      </c>
      <c r="G6006" s="1">
        <v>1939.39</v>
      </c>
      <c r="H6006" s="1">
        <v>10</v>
      </c>
      <c r="I6006" s="1">
        <f>Sales[[#This Row],[Selling Price]]*H6006</f>
        <v>19393.900000000001</v>
      </c>
      <c r="J6006" s="1">
        <f>VLOOKUP(Sales[[#This Row],[Product ID]],Products[],4,0)</f>
        <v>369.73</v>
      </c>
      <c r="K6006" s="1">
        <f>Sales[[#This Row],[Total Sales]]-Sales[[#This Row],[Cost price]]</f>
        <v>19024.170000000002</v>
      </c>
      <c r="L6006" s="1" t="str">
        <f>TEXT(Sales[[#This Row],[Date and Time]],"dddd")</f>
        <v>Thursday</v>
      </c>
      <c r="M6006" s="1" t="str">
        <f>TEXT(Sales[[#This Row],[Date and Time]],"mm")</f>
        <v>07</v>
      </c>
      <c r="N6006" s="10" t="str">
        <f>TEXT(Sales[[#This Row],[Date and Time]],"mmmm")</f>
        <v>July</v>
      </c>
    </row>
    <row r="6007" spans="1:14" x14ac:dyDescent="0.3">
      <c r="A6007" s="1" t="s">
        <v>9475</v>
      </c>
      <c r="B6007" s="2">
        <v>45347.246620370373</v>
      </c>
      <c r="C6007" s="1" t="s">
        <v>3261</v>
      </c>
      <c r="D6007" s="1" t="s">
        <v>234</v>
      </c>
      <c r="E6007" s="1" t="s">
        <v>3479</v>
      </c>
      <c r="F6007" s="1" t="s">
        <v>3476</v>
      </c>
      <c r="G6007" s="1">
        <v>295.42</v>
      </c>
      <c r="H6007" s="1">
        <v>7</v>
      </c>
      <c r="I6007" s="1">
        <f>Sales[[#This Row],[Selling Price]]*H6007</f>
        <v>2067.94</v>
      </c>
      <c r="J6007" s="1">
        <f>VLOOKUP(Sales[[#This Row],[Product ID]],Products[],4,0)</f>
        <v>950.81</v>
      </c>
      <c r="K6007" s="1">
        <f>Sales[[#This Row],[Total Sales]]-Sales[[#This Row],[Cost price]]</f>
        <v>1117.1300000000001</v>
      </c>
      <c r="L6007" s="1" t="str">
        <f>TEXT(Sales[[#This Row],[Date and Time]],"dddd")</f>
        <v>Sunday</v>
      </c>
      <c r="M6007" s="1" t="str">
        <f>TEXT(Sales[[#This Row],[Date and Time]],"mm")</f>
        <v>02</v>
      </c>
      <c r="N6007" s="10" t="str">
        <f>TEXT(Sales[[#This Row],[Date and Time]],"mmmm")</f>
        <v>February</v>
      </c>
    </row>
    <row r="6008" spans="1:14" x14ac:dyDescent="0.3">
      <c r="A6008" s="1" t="s">
        <v>9476</v>
      </c>
      <c r="B6008" s="2">
        <v>45591.690243055556</v>
      </c>
      <c r="C6008" s="1" t="s">
        <v>3421</v>
      </c>
      <c r="D6008" s="1" t="s">
        <v>795</v>
      </c>
      <c r="E6008" s="1" t="s">
        <v>3466</v>
      </c>
      <c r="F6008" s="1" t="s">
        <v>3469</v>
      </c>
      <c r="G6008" s="1">
        <v>32.450000000000003</v>
      </c>
      <c r="H6008" s="1">
        <v>3</v>
      </c>
      <c r="I6008" s="1">
        <f>Sales[[#This Row],[Selling Price]]*H6008</f>
        <v>97.350000000000009</v>
      </c>
      <c r="J6008" s="1">
        <f>VLOOKUP(Sales[[#This Row],[Product ID]],Products[],4,0)</f>
        <v>407.18</v>
      </c>
      <c r="K6008" s="1">
        <f>Sales[[#This Row],[Total Sales]]-Sales[[#This Row],[Cost price]]</f>
        <v>-309.83</v>
      </c>
      <c r="L6008" s="1" t="str">
        <f>TEXT(Sales[[#This Row],[Date and Time]],"dddd")</f>
        <v>Saturday</v>
      </c>
      <c r="M6008" s="1" t="str">
        <f>TEXT(Sales[[#This Row],[Date and Time]],"mm")</f>
        <v>10</v>
      </c>
      <c r="N6008" s="10" t="str">
        <f>TEXT(Sales[[#This Row],[Date and Time]],"mmmm")</f>
        <v>October</v>
      </c>
    </row>
    <row r="6009" spans="1:14" x14ac:dyDescent="0.3">
      <c r="A6009" s="1" t="s">
        <v>9477</v>
      </c>
      <c r="B6009" s="2">
        <v>45504.721192129633</v>
      </c>
      <c r="C6009" s="1" t="s">
        <v>3276</v>
      </c>
      <c r="D6009" s="1" t="s">
        <v>279</v>
      </c>
      <c r="E6009" s="1" t="s">
        <v>3466</v>
      </c>
      <c r="F6009" s="1" t="s">
        <v>3462</v>
      </c>
      <c r="G6009" s="1">
        <v>26.8</v>
      </c>
      <c r="H6009" s="1">
        <v>7</v>
      </c>
      <c r="I6009" s="1">
        <f>Sales[[#This Row],[Selling Price]]*H6009</f>
        <v>187.6</v>
      </c>
      <c r="J6009" s="1">
        <f>VLOOKUP(Sales[[#This Row],[Product ID]],Products[],4,0)</f>
        <v>736.41</v>
      </c>
      <c r="K6009" s="1">
        <f>Sales[[#This Row],[Total Sales]]-Sales[[#This Row],[Cost price]]</f>
        <v>-548.80999999999995</v>
      </c>
      <c r="L6009" s="1" t="str">
        <f>TEXT(Sales[[#This Row],[Date and Time]],"dddd")</f>
        <v>Wednesday</v>
      </c>
      <c r="M6009" s="1" t="str">
        <f>TEXT(Sales[[#This Row],[Date and Time]],"mm")</f>
        <v>07</v>
      </c>
      <c r="N6009" s="10" t="str">
        <f>TEXT(Sales[[#This Row],[Date and Time]],"mmmm")</f>
        <v>July</v>
      </c>
    </row>
    <row r="6010" spans="1:14" x14ac:dyDescent="0.3">
      <c r="A6010" s="1" t="s">
        <v>9478</v>
      </c>
      <c r="B6010" s="2">
        <v>45500.164803240739</v>
      </c>
      <c r="C6010" s="1" t="s">
        <v>3353</v>
      </c>
      <c r="D6010" s="1" t="s">
        <v>789</v>
      </c>
      <c r="E6010" s="1" t="s">
        <v>3471</v>
      </c>
      <c r="F6010" s="1" t="s">
        <v>3469</v>
      </c>
      <c r="G6010" s="1">
        <v>1719.18</v>
      </c>
      <c r="H6010" s="1">
        <v>8</v>
      </c>
      <c r="I6010" s="1">
        <f>Sales[[#This Row],[Selling Price]]*H6010</f>
        <v>13753.44</v>
      </c>
      <c r="J6010" s="1">
        <f>VLOOKUP(Sales[[#This Row],[Product ID]],Products[],4,0)</f>
        <v>978.72</v>
      </c>
      <c r="K6010" s="1">
        <f>Sales[[#This Row],[Total Sales]]-Sales[[#This Row],[Cost price]]</f>
        <v>12774.720000000001</v>
      </c>
      <c r="L6010" s="1" t="str">
        <f>TEXT(Sales[[#This Row],[Date and Time]],"dddd")</f>
        <v>Saturday</v>
      </c>
      <c r="M6010" s="1" t="str">
        <f>TEXT(Sales[[#This Row],[Date and Time]],"mm")</f>
        <v>07</v>
      </c>
      <c r="N6010" s="10" t="str">
        <f>TEXT(Sales[[#This Row],[Date and Time]],"mmmm")</f>
        <v>July</v>
      </c>
    </row>
    <row r="6011" spans="1:14" x14ac:dyDescent="0.3">
      <c r="A6011" s="1" t="s">
        <v>9479</v>
      </c>
      <c r="B6011" s="2">
        <v>45577.942488425928</v>
      </c>
      <c r="C6011" s="1" t="s">
        <v>3357</v>
      </c>
      <c r="D6011" s="1" t="s">
        <v>1040</v>
      </c>
      <c r="E6011" s="1" t="s">
        <v>3466</v>
      </c>
      <c r="F6011" s="1" t="s">
        <v>3469</v>
      </c>
      <c r="G6011" s="1">
        <v>1935.88</v>
      </c>
      <c r="H6011" s="1">
        <v>5</v>
      </c>
      <c r="I6011" s="1">
        <f>Sales[[#This Row],[Selling Price]]*H6011</f>
        <v>9679.4000000000015</v>
      </c>
      <c r="J6011" s="1">
        <f>VLOOKUP(Sales[[#This Row],[Product ID]],Products[],4,0)</f>
        <v>305.49</v>
      </c>
      <c r="K6011" s="1">
        <f>Sales[[#This Row],[Total Sales]]-Sales[[#This Row],[Cost price]]</f>
        <v>9373.9100000000017</v>
      </c>
      <c r="L6011" s="1" t="str">
        <f>TEXT(Sales[[#This Row],[Date and Time]],"dddd")</f>
        <v>Saturday</v>
      </c>
      <c r="M6011" s="1" t="str">
        <f>TEXT(Sales[[#This Row],[Date and Time]],"mm")</f>
        <v>10</v>
      </c>
      <c r="N6011" s="10" t="str">
        <f>TEXT(Sales[[#This Row],[Date and Time]],"mmmm")</f>
        <v>October</v>
      </c>
    </row>
    <row r="6012" spans="1:14" x14ac:dyDescent="0.3">
      <c r="A6012" s="1" t="s">
        <v>9480</v>
      </c>
      <c r="B6012" s="2">
        <v>45498.538483796299</v>
      </c>
      <c r="C6012" s="1" t="s">
        <v>3424</v>
      </c>
      <c r="D6012" s="1" t="s">
        <v>1596</v>
      </c>
      <c r="E6012" s="1" t="s">
        <v>3466</v>
      </c>
      <c r="F6012" s="1" t="s">
        <v>3472</v>
      </c>
      <c r="G6012" s="1">
        <v>102.81</v>
      </c>
      <c r="H6012" s="1">
        <v>7</v>
      </c>
      <c r="I6012" s="1">
        <f>Sales[[#This Row],[Selling Price]]*H6012</f>
        <v>719.67000000000007</v>
      </c>
      <c r="J6012" s="1">
        <f>VLOOKUP(Sales[[#This Row],[Product ID]],Products[],4,0)</f>
        <v>485.76</v>
      </c>
      <c r="K6012" s="1">
        <f>Sales[[#This Row],[Total Sales]]-Sales[[#This Row],[Cost price]]</f>
        <v>233.91000000000008</v>
      </c>
      <c r="L6012" s="1" t="str">
        <f>TEXT(Sales[[#This Row],[Date and Time]],"dddd")</f>
        <v>Thursday</v>
      </c>
      <c r="M6012" s="1" t="str">
        <f>TEXT(Sales[[#This Row],[Date and Time]],"mm")</f>
        <v>07</v>
      </c>
      <c r="N6012" s="10" t="str">
        <f>TEXT(Sales[[#This Row],[Date and Time]],"mmmm")</f>
        <v>July</v>
      </c>
    </row>
    <row r="6013" spans="1:14" x14ac:dyDescent="0.3">
      <c r="A6013" s="1" t="s">
        <v>9481</v>
      </c>
      <c r="B6013" s="2">
        <v>45413.420914351853</v>
      </c>
      <c r="C6013" s="1" t="s">
        <v>3300</v>
      </c>
      <c r="D6013" s="1" t="s">
        <v>2837</v>
      </c>
      <c r="E6013" s="1" t="s">
        <v>3464</v>
      </c>
      <c r="F6013" s="1" t="s">
        <v>3467</v>
      </c>
      <c r="G6013" s="1">
        <v>83.83</v>
      </c>
      <c r="H6013" s="1">
        <v>2</v>
      </c>
      <c r="I6013" s="1">
        <f>Sales[[#This Row],[Selling Price]]*H6013</f>
        <v>167.66</v>
      </c>
      <c r="J6013" s="1">
        <f>VLOOKUP(Sales[[#This Row],[Product ID]],Products[],4,0)</f>
        <v>762.05</v>
      </c>
      <c r="K6013" s="1">
        <f>Sales[[#This Row],[Total Sales]]-Sales[[#This Row],[Cost price]]</f>
        <v>-594.39</v>
      </c>
      <c r="L6013" s="1" t="str">
        <f>TEXT(Sales[[#This Row],[Date and Time]],"dddd")</f>
        <v>Wednesday</v>
      </c>
      <c r="M6013" s="1" t="str">
        <f>TEXT(Sales[[#This Row],[Date and Time]],"mm")</f>
        <v>05</v>
      </c>
      <c r="N6013" s="10" t="str">
        <f>TEXT(Sales[[#This Row],[Date and Time]],"mmmm")</f>
        <v>May</v>
      </c>
    </row>
    <row r="6014" spans="1:14" x14ac:dyDescent="0.3">
      <c r="A6014" s="1" t="s">
        <v>9482</v>
      </c>
      <c r="B6014" s="2">
        <v>45305.397303240738</v>
      </c>
      <c r="C6014" s="1" t="s">
        <v>3388</v>
      </c>
      <c r="D6014" s="1" t="s">
        <v>2372</v>
      </c>
      <c r="E6014" s="1" t="s">
        <v>3479</v>
      </c>
      <c r="F6014" s="1" t="s">
        <v>3476</v>
      </c>
      <c r="G6014" s="1">
        <v>1439.41</v>
      </c>
      <c r="H6014" s="1">
        <v>10</v>
      </c>
      <c r="I6014" s="1">
        <f>Sales[[#This Row],[Selling Price]]*H6014</f>
        <v>14394.1</v>
      </c>
      <c r="J6014" s="1">
        <f>VLOOKUP(Sales[[#This Row],[Product ID]],Products[],4,0)</f>
        <v>65.66</v>
      </c>
      <c r="K6014" s="1">
        <f>Sales[[#This Row],[Total Sales]]-Sales[[#This Row],[Cost price]]</f>
        <v>14328.44</v>
      </c>
      <c r="L6014" s="1" t="str">
        <f>TEXT(Sales[[#This Row],[Date and Time]],"dddd")</f>
        <v>Sunday</v>
      </c>
      <c r="M6014" s="1" t="str">
        <f>TEXT(Sales[[#This Row],[Date and Time]],"mm")</f>
        <v>01</v>
      </c>
      <c r="N6014" s="10" t="str">
        <f>TEXT(Sales[[#This Row],[Date and Time]],"mmmm")</f>
        <v>January</v>
      </c>
    </row>
    <row r="6015" spans="1:14" x14ac:dyDescent="0.3">
      <c r="A6015" s="1" t="s">
        <v>9483</v>
      </c>
      <c r="B6015" s="2">
        <v>45406.919456018521</v>
      </c>
      <c r="C6015" s="1" t="s">
        <v>3393</v>
      </c>
      <c r="D6015" s="1" t="s">
        <v>2233</v>
      </c>
      <c r="E6015" s="1" t="s">
        <v>3471</v>
      </c>
      <c r="F6015" s="1" t="s">
        <v>3462</v>
      </c>
      <c r="G6015" s="1">
        <v>1457.29</v>
      </c>
      <c r="H6015" s="1">
        <v>4</v>
      </c>
      <c r="I6015" s="1">
        <f>Sales[[#This Row],[Selling Price]]*H6015</f>
        <v>5829.16</v>
      </c>
      <c r="J6015" s="1">
        <f>VLOOKUP(Sales[[#This Row],[Product ID]],Products[],4,0)</f>
        <v>368.41</v>
      </c>
      <c r="K6015" s="1">
        <f>Sales[[#This Row],[Total Sales]]-Sales[[#This Row],[Cost price]]</f>
        <v>5460.75</v>
      </c>
      <c r="L6015" s="1" t="str">
        <f>TEXT(Sales[[#This Row],[Date and Time]],"dddd")</f>
        <v>Wednesday</v>
      </c>
      <c r="M6015" s="1" t="str">
        <f>TEXT(Sales[[#This Row],[Date and Time]],"mm")</f>
        <v>04</v>
      </c>
      <c r="N6015" s="10" t="str">
        <f>TEXT(Sales[[#This Row],[Date and Time]],"mmmm")</f>
        <v>April</v>
      </c>
    </row>
    <row r="6016" spans="1:14" x14ac:dyDescent="0.3">
      <c r="A6016" s="1" t="s">
        <v>9484</v>
      </c>
      <c r="B6016" s="2">
        <v>45568.634247685186</v>
      </c>
      <c r="C6016" s="1" t="s">
        <v>3368</v>
      </c>
      <c r="D6016" s="1" t="s">
        <v>2653</v>
      </c>
      <c r="E6016" s="1" t="s">
        <v>3466</v>
      </c>
      <c r="F6016" s="1" t="s">
        <v>3469</v>
      </c>
      <c r="G6016" s="1">
        <v>293.37</v>
      </c>
      <c r="H6016" s="1">
        <v>6</v>
      </c>
      <c r="I6016" s="1">
        <f>Sales[[#This Row],[Selling Price]]*H6016</f>
        <v>1760.22</v>
      </c>
      <c r="J6016" s="1">
        <f>VLOOKUP(Sales[[#This Row],[Product ID]],Products[],4,0)</f>
        <v>197.58</v>
      </c>
      <c r="K6016" s="1">
        <f>Sales[[#This Row],[Total Sales]]-Sales[[#This Row],[Cost price]]</f>
        <v>1562.64</v>
      </c>
      <c r="L6016" s="1" t="str">
        <f>TEXT(Sales[[#This Row],[Date and Time]],"dddd")</f>
        <v>Thursday</v>
      </c>
      <c r="M6016" s="1" t="str">
        <f>TEXT(Sales[[#This Row],[Date and Time]],"mm")</f>
        <v>10</v>
      </c>
      <c r="N6016" s="10" t="str">
        <f>TEXT(Sales[[#This Row],[Date and Time]],"mmmm")</f>
        <v>October</v>
      </c>
    </row>
    <row r="6017" spans="1:14" x14ac:dyDescent="0.3">
      <c r="A6017" s="1" t="s">
        <v>9485</v>
      </c>
      <c r="B6017" s="2">
        <v>45475.982939814814</v>
      </c>
      <c r="C6017" s="1" t="s">
        <v>3425</v>
      </c>
      <c r="D6017" s="1" t="s">
        <v>2931</v>
      </c>
      <c r="E6017" s="1" t="s">
        <v>3466</v>
      </c>
      <c r="F6017" s="1" t="s">
        <v>3476</v>
      </c>
      <c r="G6017" s="1">
        <v>1824.28</v>
      </c>
      <c r="H6017" s="1">
        <v>1</v>
      </c>
      <c r="I6017" s="1">
        <f>Sales[[#This Row],[Selling Price]]*H6017</f>
        <v>1824.28</v>
      </c>
      <c r="J6017" s="1">
        <f>VLOOKUP(Sales[[#This Row],[Product ID]],Products[],4,0)</f>
        <v>95.27</v>
      </c>
      <c r="K6017" s="1">
        <f>Sales[[#This Row],[Total Sales]]-Sales[[#This Row],[Cost price]]</f>
        <v>1729.01</v>
      </c>
      <c r="L6017" s="1" t="str">
        <f>TEXT(Sales[[#This Row],[Date and Time]],"dddd")</f>
        <v>Tuesday</v>
      </c>
      <c r="M6017" s="1" t="str">
        <f>TEXT(Sales[[#This Row],[Date and Time]],"mm")</f>
        <v>07</v>
      </c>
      <c r="N6017" s="10" t="str">
        <f>TEXT(Sales[[#This Row],[Date and Time]],"mmmm")</f>
        <v>July</v>
      </c>
    </row>
    <row r="6018" spans="1:14" x14ac:dyDescent="0.3">
      <c r="A6018" s="1" t="s">
        <v>9486</v>
      </c>
      <c r="B6018" s="2">
        <v>45488.511990740742</v>
      </c>
      <c r="C6018" s="1" t="s">
        <v>3316</v>
      </c>
      <c r="D6018" s="1" t="s">
        <v>1965</v>
      </c>
      <c r="E6018" s="1" t="s">
        <v>3479</v>
      </c>
      <c r="F6018" s="1" t="s">
        <v>3472</v>
      </c>
      <c r="G6018" s="1">
        <v>268.51</v>
      </c>
      <c r="H6018" s="1">
        <v>9</v>
      </c>
      <c r="I6018" s="1">
        <f>Sales[[#This Row],[Selling Price]]*H6018</f>
        <v>2416.59</v>
      </c>
      <c r="J6018" s="1">
        <f>VLOOKUP(Sales[[#This Row],[Product ID]],Products[],4,0)</f>
        <v>974.22</v>
      </c>
      <c r="K6018" s="1">
        <f>Sales[[#This Row],[Total Sales]]-Sales[[#This Row],[Cost price]]</f>
        <v>1442.3700000000001</v>
      </c>
      <c r="L6018" s="1" t="str">
        <f>TEXT(Sales[[#This Row],[Date and Time]],"dddd")</f>
        <v>Monday</v>
      </c>
      <c r="M6018" s="1" t="str">
        <f>TEXT(Sales[[#This Row],[Date and Time]],"mm")</f>
        <v>07</v>
      </c>
      <c r="N6018" s="10" t="str">
        <f>TEXT(Sales[[#This Row],[Date and Time]],"mmmm")</f>
        <v>July</v>
      </c>
    </row>
    <row r="6019" spans="1:14" x14ac:dyDescent="0.3">
      <c r="A6019" s="1" t="s">
        <v>9487</v>
      </c>
      <c r="B6019" s="2">
        <v>45507.153252314813</v>
      </c>
      <c r="C6019" s="1" t="s">
        <v>3443</v>
      </c>
      <c r="D6019" s="1" t="s">
        <v>412</v>
      </c>
      <c r="E6019" s="1" t="s">
        <v>3466</v>
      </c>
      <c r="F6019" s="1" t="s">
        <v>3467</v>
      </c>
      <c r="G6019" s="1">
        <v>855.03</v>
      </c>
      <c r="H6019" s="1">
        <v>6</v>
      </c>
      <c r="I6019" s="1">
        <f>Sales[[#This Row],[Selling Price]]*H6019</f>
        <v>5130.18</v>
      </c>
      <c r="J6019" s="1">
        <f>VLOOKUP(Sales[[#This Row],[Product ID]],Products[],4,0)</f>
        <v>787.31</v>
      </c>
      <c r="K6019" s="1">
        <f>Sales[[#This Row],[Total Sales]]-Sales[[#This Row],[Cost price]]</f>
        <v>4342.8700000000008</v>
      </c>
      <c r="L6019" s="1" t="str">
        <f>TEXT(Sales[[#This Row],[Date and Time]],"dddd")</f>
        <v>Saturday</v>
      </c>
      <c r="M6019" s="1" t="str">
        <f>TEXT(Sales[[#This Row],[Date and Time]],"mm")</f>
        <v>08</v>
      </c>
      <c r="N6019" s="10" t="str">
        <f>TEXT(Sales[[#This Row],[Date and Time]],"mmmm")</f>
        <v>August</v>
      </c>
    </row>
    <row r="6020" spans="1:14" x14ac:dyDescent="0.3">
      <c r="A6020" s="1" t="s">
        <v>9488</v>
      </c>
      <c r="B6020" s="2">
        <v>45463.149016203701</v>
      </c>
      <c r="C6020" s="1" t="s">
        <v>3440</v>
      </c>
      <c r="D6020" s="1" t="s">
        <v>507</v>
      </c>
      <c r="E6020" s="1" t="s">
        <v>3464</v>
      </c>
      <c r="F6020" s="1" t="s">
        <v>3472</v>
      </c>
      <c r="G6020" s="1">
        <v>901.51</v>
      </c>
      <c r="H6020" s="1">
        <v>1</v>
      </c>
      <c r="I6020" s="1">
        <f>Sales[[#This Row],[Selling Price]]*H6020</f>
        <v>901.51</v>
      </c>
      <c r="J6020" s="1">
        <f>VLOOKUP(Sales[[#This Row],[Product ID]],Products[],4,0)</f>
        <v>117.5</v>
      </c>
      <c r="K6020" s="1">
        <f>Sales[[#This Row],[Total Sales]]-Sales[[#This Row],[Cost price]]</f>
        <v>784.01</v>
      </c>
      <c r="L6020" s="1" t="str">
        <f>TEXT(Sales[[#This Row],[Date and Time]],"dddd")</f>
        <v>Thursday</v>
      </c>
      <c r="M6020" s="1" t="str">
        <f>TEXT(Sales[[#This Row],[Date and Time]],"mm")</f>
        <v>06</v>
      </c>
      <c r="N6020" s="10" t="str">
        <f>TEXT(Sales[[#This Row],[Date and Time]],"mmmm")</f>
        <v>June</v>
      </c>
    </row>
    <row r="6021" spans="1:14" x14ac:dyDescent="0.3">
      <c r="A6021" s="1" t="s">
        <v>9489</v>
      </c>
      <c r="B6021" s="2">
        <v>45313.188136574077</v>
      </c>
      <c r="C6021" s="1" t="s">
        <v>3396</v>
      </c>
      <c r="D6021" s="1" t="s">
        <v>1197</v>
      </c>
      <c r="E6021" s="1" t="s">
        <v>3461</v>
      </c>
      <c r="F6021" s="1" t="s">
        <v>3472</v>
      </c>
      <c r="G6021" s="1">
        <v>350.64</v>
      </c>
      <c r="H6021" s="1">
        <v>1</v>
      </c>
      <c r="I6021" s="1">
        <f>Sales[[#This Row],[Selling Price]]*H6021</f>
        <v>350.64</v>
      </c>
      <c r="J6021" s="1">
        <f>VLOOKUP(Sales[[#This Row],[Product ID]],Products[],4,0)</f>
        <v>570.6</v>
      </c>
      <c r="K6021" s="1">
        <f>Sales[[#This Row],[Total Sales]]-Sales[[#This Row],[Cost price]]</f>
        <v>-219.96000000000004</v>
      </c>
      <c r="L6021" s="1" t="str">
        <f>TEXT(Sales[[#This Row],[Date and Time]],"dddd")</f>
        <v>Monday</v>
      </c>
      <c r="M6021" s="1" t="str">
        <f>TEXT(Sales[[#This Row],[Date and Time]],"mm")</f>
        <v>01</v>
      </c>
      <c r="N6021" s="10" t="str">
        <f>TEXT(Sales[[#This Row],[Date and Time]],"mmmm")</f>
        <v>January</v>
      </c>
    </row>
    <row r="6022" spans="1:14" x14ac:dyDescent="0.3">
      <c r="A6022" s="1" t="s">
        <v>9490</v>
      </c>
      <c r="B6022" s="2">
        <v>45549.989710648151</v>
      </c>
      <c r="C6022" s="1" t="s">
        <v>3421</v>
      </c>
      <c r="D6022" s="1" t="s">
        <v>420</v>
      </c>
      <c r="E6022" s="1" t="s">
        <v>3471</v>
      </c>
      <c r="F6022" s="1" t="s">
        <v>3467</v>
      </c>
      <c r="G6022" s="1">
        <v>222.67</v>
      </c>
      <c r="H6022" s="1">
        <v>4</v>
      </c>
      <c r="I6022" s="1">
        <f>Sales[[#This Row],[Selling Price]]*H6022</f>
        <v>890.68</v>
      </c>
      <c r="J6022" s="1">
        <f>VLOOKUP(Sales[[#This Row],[Product ID]],Products[],4,0)</f>
        <v>407.18</v>
      </c>
      <c r="K6022" s="1">
        <f>Sales[[#This Row],[Total Sales]]-Sales[[#This Row],[Cost price]]</f>
        <v>483.49999999999994</v>
      </c>
      <c r="L6022" s="1" t="str">
        <f>TEXT(Sales[[#This Row],[Date and Time]],"dddd")</f>
        <v>Saturday</v>
      </c>
      <c r="M6022" s="1" t="str">
        <f>TEXT(Sales[[#This Row],[Date and Time]],"mm")</f>
        <v>09</v>
      </c>
      <c r="N6022" s="10" t="str">
        <f>TEXT(Sales[[#This Row],[Date and Time]],"mmmm")</f>
        <v>September</v>
      </c>
    </row>
    <row r="6023" spans="1:14" x14ac:dyDescent="0.3">
      <c r="A6023" s="1" t="s">
        <v>9491</v>
      </c>
      <c r="B6023" s="2">
        <v>45444.882523148146</v>
      </c>
      <c r="C6023" s="1" t="s">
        <v>3436</v>
      </c>
      <c r="D6023" s="1" t="s">
        <v>118</v>
      </c>
      <c r="E6023" s="1" t="s">
        <v>3464</v>
      </c>
      <c r="F6023" s="1" t="s">
        <v>3476</v>
      </c>
      <c r="G6023" s="1">
        <v>348.91</v>
      </c>
      <c r="H6023" s="1">
        <v>8</v>
      </c>
      <c r="I6023" s="1">
        <f>Sales[[#This Row],[Selling Price]]*H6023</f>
        <v>2791.28</v>
      </c>
      <c r="J6023" s="1">
        <f>VLOOKUP(Sales[[#This Row],[Product ID]],Products[],4,0)</f>
        <v>839.9</v>
      </c>
      <c r="K6023" s="1">
        <f>Sales[[#This Row],[Total Sales]]-Sales[[#This Row],[Cost price]]</f>
        <v>1951.38</v>
      </c>
      <c r="L6023" s="1" t="str">
        <f>TEXT(Sales[[#This Row],[Date and Time]],"dddd")</f>
        <v>Saturday</v>
      </c>
      <c r="M6023" s="1" t="str">
        <f>TEXT(Sales[[#This Row],[Date and Time]],"mm")</f>
        <v>06</v>
      </c>
      <c r="N6023" s="10" t="str">
        <f>TEXT(Sales[[#This Row],[Date and Time]],"mmmm")</f>
        <v>June</v>
      </c>
    </row>
    <row r="6024" spans="1:14" x14ac:dyDescent="0.3">
      <c r="A6024" s="1" t="s">
        <v>9492</v>
      </c>
      <c r="B6024" s="2">
        <v>45379.366643518515</v>
      </c>
      <c r="C6024" s="1" t="s">
        <v>3406</v>
      </c>
      <c r="D6024" s="1" t="s">
        <v>2699</v>
      </c>
      <c r="E6024" s="1" t="s">
        <v>3466</v>
      </c>
      <c r="F6024" s="1" t="s">
        <v>3472</v>
      </c>
      <c r="G6024" s="1">
        <v>1801.03</v>
      </c>
      <c r="H6024" s="1">
        <v>8</v>
      </c>
      <c r="I6024" s="1">
        <f>Sales[[#This Row],[Selling Price]]*H6024</f>
        <v>14408.24</v>
      </c>
      <c r="J6024" s="1">
        <f>VLOOKUP(Sales[[#This Row],[Product ID]],Products[],4,0)</f>
        <v>585.16999999999996</v>
      </c>
      <c r="K6024" s="1">
        <f>Sales[[#This Row],[Total Sales]]-Sales[[#This Row],[Cost price]]</f>
        <v>13823.07</v>
      </c>
      <c r="L6024" s="1" t="str">
        <f>TEXT(Sales[[#This Row],[Date and Time]],"dddd")</f>
        <v>Thursday</v>
      </c>
      <c r="M6024" s="1" t="str">
        <f>TEXT(Sales[[#This Row],[Date and Time]],"mm")</f>
        <v>03</v>
      </c>
      <c r="N6024" s="10" t="str">
        <f>TEXT(Sales[[#This Row],[Date and Time]],"mmmm")</f>
        <v>March</v>
      </c>
    </row>
    <row r="6025" spans="1:14" x14ac:dyDescent="0.3">
      <c r="A6025" s="1" t="s">
        <v>9493</v>
      </c>
      <c r="B6025" s="2">
        <v>45553.792858796296</v>
      </c>
      <c r="C6025" s="1" t="s">
        <v>3293</v>
      </c>
      <c r="D6025" s="1" t="s">
        <v>2975</v>
      </c>
      <c r="E6025" s="1" t="s">
        <v>3466</v>
      </c>
      <c r="F6025" s="1" t="s">
        <v>3462</v>
      </c>
      <c r="G6025" s="1">
        <v>1883.5</v>
      </c>
      <c r="H6025" s="1">
        <v>4</v>
      </c>
      <c r="I6025" s="1">
        <f>Sales[[#This Row],[Selling Price]]*H6025</f>
        <v>7534</v>
      </c>
      <c r="J6025" s="1">
        <f>VLOOKUP(Sales[[#This Row],[Product ID]],Products[],4,0)</f>
        <v>174.99</v>
      </c>
      <c r="K6025" s="1">
        <f>Sales[[#This Row],[Total Sales]]-Sales[[#This Row],[Cost price]]</f>
        <v>7359.01</v>
      </c>
      <c r="L6025" s="1" t="str">
        <f>TEXT(Sales[[#This Row],[Date and Time]],"dddd")</f>
        <v>Wednesday</v>
      </c>
      <c r="M6025" s="1" t="str">
        <f>TEXT(Sales[[#This Row],[Date and Time]],"mm")</f>
        <v>09</v>
      </c>
      <c r="N6025" s="10" t="str">
        <f>TEXT(Sales[[#This Row],[Date and Time]],"mmmm")</f>
        <v>September</v>
      </c>
    </row>
    <row r="6026" spans="1:14" x14ac:dyDescent="0.3">
      <c r="A6026" s="1" t="s">
        <v>9494</v>
      </c>
      <c r="B6026" s="2">
        <v>45486.980462962965</v>
      </c>
      <c r="C6026" s="1" t="s">
        <v>3299</v>
      </c>
      <c r="D6026" s="1" t="s">
        <v>1847</v>
      </c>
      <c r="E6026" s="1" t="s">
        <v>3471</v>
      </c>
      <c r="F6026" s="1" t="s">
        <v>3462</v>
      </c>
      <c r="G6026" s="1">
        <v>1339.99</v>
      </c>
      <c r="H6026" s="1">
        <v>5</v>
      </c>
      <c r="I6026" s="1">
        <f>Sales[[#This Row],[Selling Price]]*H6026</f>
        <v>6699.95</v>
      </c>
      <c r="J6026" s="1">
        <f>VLOOKUP(Sales[[#This Row],[Product ID]],Products[],4,0)</f>
        <v>401.98</v>
      </c>
      <c r="K6026" s="1">
        <f>Sales[[#This Row],[Total Sales]]-Sales[[#This Row],[Cost price]]</f>
        <v>6297.9699999999993</v>
      </c>
      <c r="L6026" s="1" t="str">
        <f>TEXT(Sales[[#This Row],[Date and Time]],"dddd")</f>
        <v>Saturday</v>
      </c>
      <c r="M6026" s="1" t="str">
        <f>TEXT(Sales[[#This Row],[Date and Time]],"mm")</f>
        <v>07</v>
      </c>
      <c r="N6026" s="10" t="str">
        <f>TEXT(Sales[[#This Row],[Date and Time]],"mmmm")</f>
        <v>July</v>
      </c>
    </row>
    <row r="6027" spans="1:14" x14ac:dyDescent="0.3">
      <c r="A6027" s="1" t="s">
        <v>9495</v>
      </c>
      <c r="B6027" s="2">
        <v>45498.317152777781</v>
      </c>
      <c r="C6027" s="1" t="s">
        <v>3302</v>
      </c>
      <c r="D6027" s="1" t="s">
        <v>947</v>
      </c>
      <c r="E6027" s="1" t="s">
        <v>3471</v>
      </c>
      <c r="F6027" s="1" t="s">
        <v>3476</v>
      </c>
      <c r="G6027" s="1">
        <v>884.65</v>
      </c>
      <c r="H6027" s="1">
        <v>5</v>
      </c>
      <c r="I6027" s="1">
        <f>Sales[[#This Row],[Selling Price]]*H6027</f>
        <v>4423.25</v>
      </c>
      <c r="J6027" s="1">
        <f>VLOOKUP(Sales[[#This Row],[Product ID]],Products[],4,0)</f>
        <v>71.47</v>
      </c>
      <c r="K6027" s="1">
        <f>Sales[[#This Row],[Total Sales]]-Sales[[#This Row],[Cost price]]</f>
        <v>4351.78</v>
      </c>
      <c r="L6027" s="1" t="str">
        <f>TEXT(Sales[[#This Row],[Date and Time]],"dddd")</f>
        <v>Thursday</v>
      </c>
      <c r="M6027" s="1" t="str">
        <f>TEXT(Sales[[#This Row],[Date and Time]],"mm")</f>
        <v>07</v>
      </c>
      <c r="N6027" s="10" t="str">
        <f>TEXT(Sales[[#This Row],[Date and Time]],"mmmm")</f>
        <v>July</v>
      </c>
    </row>
    <row r="6028" spans="1:14" x14ac:dyDescent="0.3">
      <c r="A6028" s="1" t="s">
        <v>9496</v>
      </c>
      <c r="B6028" s="2">
        <v>45448.142118055555</v>
      </c>
      <c r="C6028" s="1" t="s">
        <v>3406</v>
      </c>
      <c r="D6028" s="1" t="s">
        <v>1201</v>
      </c>
      <c r="E6028" s="1" t="s">
        <v>3471</v>
      </c>
      <c r="F6028" s="1" t="s">
        <v>3469</v>
      </c>
      <c r="G6028" s="1">
        <v>314.61</v>
      </c>
      <c r="H6028" s="1">
        <v>3</v>
      </c>
      <c r="I6028" s="1">
        <f>Sales[[#This Row],[Selling Price]]*H6028</f>
        <v>943.83</v>
      </c>
      <c r="J6028" s="1">
        <f>VLOOKUP(Sales[[#This Row],[Product ID]],Products[],4,0)</f>
        <v>585.16999999999996</v>
      </c>
      <c r="K6028" s="1">
        <f>Sales[[#This Row],[Total Sales]]-Sales[[#This Row],[Cost price]]</f>
        <v>358.66000000000008</v>
      </c>
      <c r="L6028" s="1" t="str">
        <f>TEXT(Sales[[#This Row],[Date and Time]],"dddd")</f>
        <v>Wednesday</v>
      </c>
      <c r="M6028" s="1" t="str">
        <f>TEXT(Sales[[#This Row],[Date and Time]],"mm")</f>
        <v>06</v>
      </c>
      <c r="N6028" s="10" t="str">
        <f>TEXT(Sales[[#This Row],[Date and Time]],"mmmm")</f>
        <v>June</v>
      </c>
    </row>
    <row r="6029" spans="1:14" x14ac:dyDescent="0.3">
      <c r="A6029" s="1" t="s">
        <v>9497</v>
      </c>
      <c r="B6029" s="2">
        <v>45509.62636574074</v>
      </c>
      <c r="C6029" s="1" t="s">
        <v>3433</v>
      </c>
      <c r="D6029" s="1" t="s">
        <v>134</v>
      </c>
      <c r="E6029" s="1" t="s">
        <v>3464</v>
      </c>
      <c r="F6029" s="1" t="s">
        <v>3462</v>
      </c>
      <c r="G6029" s="1">
        <v>265.39</v>
      </c>
      <c r="H6029" s="1">
        <v>10</v>
      </c>
      <c r="I6029" s="1">
        <f>Sales[[#This Row],[Selling Price]]*H6029</f>
        <v>2653.8999999999996</v>
      </c>
      <c r="J6029" s="1">
        <f>VLOOKUP(Sales[[#This Row],[Product ID]],Products[],4,0)</f>
        <v>452.2</v>
      </c>
      <c r="K6029" s="1">
        <f>Sales[[#This Row],[Total Sales]]-Sales[[#This Row],[Cost price]]</f>
        <v>2201.6999999999998</v>
      </c>
      <c r="L6029" s="1" t="str">
        <f>TEXT(Sales[[#This Row],[Date and Time]],"dddd")</f>
        <v>Monday</v>
      </c>
      <c r="M6029" s="1" t="str">
        <f>TEXT(Sales[[#This Row],[Date and Time]],"mm")</f>
        <v>08</v>
      </c>
      <c r="N6029" s="10" t="str">
        <f>TEXT(Sales[[#This Row],[Date and Time]],"mmmm")</f>
        <v>August</v>
      </c>
    </row>
    <row r="6030" spans="1:14" x14ac:dyDescent="0.3">
      <c r="A6030" s="1" t="s">
        <v>9498</v>
      </c>
      <c r="B6030" s="2">
        <v>45401.214733796296</v>
      </c>
      <c r="C6030" s="1" t="s">
        <v>3318</v>
      </c>
      <c r="D6030" s="1" t="s">
        <v>2503</v>
      </c>
      <c r="E6030" s="1" t="s">
        <v>3464</v>
      </c>
      <c r="F6030" s="1" t="s">
        <v>3469</v>
      </c>
      <c r="G6030" s="1">
        <v>139.13</v>
      </c>
      <c r="H6030" s="1">
        <v>7</v>
      </c>
      <c r="I6030" s="1">
        <f>Sales[[#This Row],[Selling Price]]*H6030</f>
        <v>973.91</v>
      </c>
      <c r="J6030" s="1">
        <f>VLOOKUP(Sales[[#This Row],[Product ID]],Products[],4,0)</f>
        <v>69.03</v>
      </c>
      <c r="K6030" s="1">
        <f>Sales[[#This Row],[Total Sales]]-Sales[[#This Row],[Cost price]]</f>
        <v>904.88</v>
      </c>
      <c r="L6030" s="1" t="str">
        <f>TEXT(Sales[[#This Row],[Date and Time]],"dddd")</f>
        <v>Friday</v>
      </c>
      <c r="M6030" s="1" t="str">
        <f>TEXT(Sales[[#This Row],[Date and Time]],"mm")</f>
        <v>04</v>
      </c>
      <c r="N6030" s="10" t="str">
        <f>TEXT(Sales[[#This Row],[Date and Time]],"mmmm")</f>
        <v>April</v>
      </c>
    </row>
    <row r="6031" spans="1:14" x14ac:dyDescent="0.3">
      <c r="A6031" s="1" t="s">
        <v>9499</v>
      </c>
      <c r="B6031" s="2">
        <v>45477.531168981484</v>
      </c>
      <c r="C6031" s="1" t="s">
        <v>3447</v>
      </c>
      <c r="D6031" s="1" t="s">
        <v>2400</v>
      </c>
      <c r="E6031" s="1" t="s">
        <v>3466</v>
      </c>
      <c r="F6031" s="1" t="s">
        <v>3476</v>
      </c>
      <c r="G6031" s="1">
        <v>886.63</v>
      </c>
      <c r="H6031" s="1">
        <v>10</v>
      </c>
      <c r="I6031" s="1">
        <f>Sales[[#This Row],[Selling Price]]*H6031</f>
        <v>8866.2999999999993</v>
      </c>
      <c r="J6031" s="1">
        <f>VLOOKUP(Sales[[#This Row],[Product ID]],Products[],4,0)</f>
        <v>521.98</v>
      </c>
      <c r="K6031" s="1">
        <f>Sales[[#This Row],[Total Sales]]-Sales[[#This Row],[Cost price]]</f>
        <v>8344.32</v>
      </c>
      <c r="L6031" s="1" t="str">
        <f>TEXT(Sales[[#This Row],[Date and Time]],"dddd")</f>
        <v>Thursday</v>
      </c>
      <c r="M6031" s="1" t="str">
        <f>TEXT(Sales[[#This Row],[Date and Time]],"mm")</f>
        <v>07</v>
      </c>
      <c r="N6031" s="10" t="str">
        <f>TEXT(Sales[[#This Row],[Date and Time]],"mmmm")</f>
        <v>July</v>
      </c>
    </row>
    <row r="6032" spans="1:14" x14ac:dyDescent="0.3">
      <c r="A6032" s="1" t="s">
        <v>9500</v>
      </c>
      <c r="B6032" s="2">
        <v>45361.858020833337</v>
      </c>
      <c r="C6032" s="1" t="s">
        <v>3435</v>
      </c>
      <c r="D6032" s="1" t="s">
        <v>199</v>
      </c>
      <c r="E6032" s="1" t="s">
        <v>3466</v>
      </c>
      <c r="F6032" s="1" t="s">
        <v>3469</v>
      </c>
      <c r="G6032" s="1">
        <v>1659.62</v>
      </c>
      <c r="H6032" s="1">
        <v>3</v>
      </c>
      <c r="I6032" s="1">
        <f>Sales[[#This Row],[Selling Price]]*H6032</f>
        <v>4978.8599999999997</v>
      </c>
      <c r="J6032" s="1">
        <f>VLOOKUP(Sales[[#This Row],[Product ID]],Products[],4,0)</f>
        <v>316.27</v>
      </c>
      <c r="K6032" s="1">
        <f>Sales[[#This Row],[Total Sales]]-Sales[[#This Row],[Cost price]]</f>
        <v>4662.59</v>
      </c>
      <c r="L6032" s="1" t="str">
        <f>TEXT(Sales[[#This Row],[Date and Time]],"dddd")</f>
        <v>Sunday</v>
      </c>
      <c r="M6032" s="1" t="str">
        <f>TEXT(Sales[[#This Row],[Date and Time]],"mm")</f>
        <v>03</v>
      </c>
      <c r="N6032" s="10" t="str">
        <f>TEXT(Sales[[#This Row],[Date and Time]],"mmmm")</f>
        <v>March</v>
      </c>
    </row>
    <row r="6033" spans="1:14" x14ac:dyDescent="0.3">
      <c r="A6033" s="1" t="s">
        <v>9501</v>
      </c>
      <c r="B6033" s="2">
        <v>45316.906423611108</v>
      </c>
      <c r="C6033" s="1" t="s">
        <v>3287</v>
      </c>
      <c r="D6033" s="1" t="s">
        <v>830</v>
      </c>
      <c r="E6033" s="1" t="s">
        <v>3471</v>
      </c>
      <c r="F6033" s="1" t="s">
        <v>3467</v>
      </c>
      <c r="G6033" s="1">
        <v>1649.49</v>
      </c>
      <c r="H6033" s="1">
        <v>10</v>
      </c>
      <c r="I6033" s="1">
        <f>Sales[[#This Row],[Selling Price]]*H6033</f>
        <v>16494.900000000001</v>
      </c>
      <c r="J6033" s="1">
        <f>VLOOKUP(Sales[[#This Row],[Product ID]],Products[],4,0)</f>
        <v>901.68</v>
      </c>
      <c r="K6033" s="1">
        <f>Sales[[#This Row],[Total Sales]]-Sales[[#This Row],[Cost price]]</f>
        <v>15593.220000000001</v>
      </c>
      <c r="L6033" s="1" t="str">
        <f>TEXT(Sales[[#This Row],[Date and Time]],"dddd")</f>
        <v>Thursday</v>
      </c>
      <c r="M6033" s="1" t="str">
        <f>TEXT(Sales[[#This Row],[Date and Time]],"mm")</f>
        <v>01</v>
      </c>
      <c r="N6033" s="10" t="str">
        <f>TEXT(Sales[[#This Row],[Date and Time]],"mmmm")</f>
        <v>January</v>
      </c>
    </row>
    <row r="6034" spans="1:14" x14ac:dyDescent="0.3">
      <c r="A6034" s="1" t="s">
        <v>9502</v>
      </c>
      <c r="B6034" s="2">
        <v>45412.151377314818</v>
      </c>
      <c r="C6034" s="1" t="s">
        <v>3435</v>
      </c>
      <c r="D6034" s="1" t="s">
        <v>2388</v>
      </c>
      <c r="E6034" s="1" t="s">
        <v>3471</v>
      </c>
      <c r="F6034" s="1" t="s">
        <v>3462</v>
      </c>
      <c r="G6034" s="1">
        <v>904.41</v>
      </c>
      <c r="H6034" s="1">
        <v>10</v>
      </c>
      <c r="I6034" s="1">
        <f>Sales[[#This Row],[Selling Price]]*H6034</f>
        <v>9044.1</v>
      </c>
      <c r="J6034" s="1">
        <f>VLOOKUP(Sales[[#This Row],[Product ID]],Products[],4,0)</f>
        <v>316.27</v>
      </c>
      <c r="K6034" s="1">
        <f>Sales[[#This Row],[Total Sales]]-Sales[[#This Row],[Cost price]]</f>
        <v>8727.83</v>
      </c>
      <c r="L6034" s="1" t="str">
        <f>TEXT(Sales[[#This Row],[Date and Time]],"dddd")</f>
        <v>Tuesday</v>
      </c>
      <c r="M6034" s="1" t="str">
        <f>TEXT(Sales[[#This Row],[Date and Time]],"mm")</f>
        <v>04</v>
      </c>
      <c r="N6034" s="10" t="str">
        <f>TEXT(Sales[[#This Row],[Date and Time]],"mmmm")</f>
        <v>April</v>
      </c>
    </row>
    <row r="6035" spans="1:14" x14ac:dyDescent="0.3">
      <c r="A6035" s="1" t="s">
        <v>9503</v>
      </c>
      <c r="B6035" s="2">
        <v>45577.011817129627</v>
      </c>
      <c r="C6035" s="1" t="s">
        <v>3406</v>
      </c>
      <c r="D6035" s="1" t="s">
        <v>891</v>
      </c>
      <c r="E6035" s="1" t="s">
        <v>3479</v>
      </c>
      <c r="F6035" s="1" t="s">
        <v>3476</v>
      </c>
      <c r="G6035" s="1">
        <v>353.69</v>
      </c>
      <c r="H6035" s="1">
        <v>8</v>
      </c>
      <c r="I6035" s="1">
        <f>Sales[[#This Row],[Selling Price]]*H6035</f>
        <v>2829.52</v>
      </c>
      <c r="J6035" s="1">
        <f>VLOOKUP(Sales[[#This Row],[Product ID]],Products[],4,0)</f>
        <v>585.16999999999996</v>
      </c>
      <c r="K6035" s="1">
        <f>Sales[[#This Row],[Total Sales]]-Sales[[#This Row],[Cost price]]</f>
        <v>2244.35</v>
      </c>
      <c r="L6035" s="1" t="str">
        <f>TEXT(Sales[[#This Row],[Date and Time]],"dddd")</f>
        <v>Saturday</v>
      </c>
      <c r="M6035" s="1" t="str">
        <f>TEXT(Sales[[#This Row],[Date and Time]],"mm")</f>
        <v>10</v>
      </c>
      <c r="N6035" s="10" t="str">
        <f>TEXT(Sales[[#This Row],[Date and Time]],"mmmm")</f>
        <v>October</v>
      </c>
    </row>
    <row r="6036" spans="1:14" x14ac:dyDescent="0.3">
      <c r="A6036" s="1" t="s">
        <v>9504</v>
      </c>
      <c r="B6036" s="2">
        <v>45358.795810185184</v>
      </c>
      <c r="C6036" s="1" t="s">
        <v>3239</v>
      </c>
      <c r="D6036" s="1" t="s">
        <v>249</v>
      </c>
      <c r="E6036" s="1" t="s">
        <v>3479</v>
      </c>
      <c r="F6036" s="1" t="s">
        <v>3476</v>
      </c>
      <c r="G6036" s="1">
        <v>855.87</v>
      </c>
      <c r="H6036" s="1">
        <v>4</v>
      </c>
      <c r="I6036" s="1">
        <f>Sales[[#This Row],[Selling Price]]*H6036</f>
        <v>3423.48</v>
      </c>
      <c r="J6036" s="1">
        <f>VLOOKUP(Sales[[#This Row],[Product ID]],Products[],4,0)</f>
        <v>438.5</v>
      </c>
      <c r="K6036" s="1">
        <f>Sales[[#This Row],[Total Sales]]-Sales[[#This Row],[Cost price]]</f>
        <v>2984.98</v>
      </c>
      <c r="L6036" s="1" t="str">
        <f>TEXT(Sales[[#This Row],[Date and Time]],"dddd")</f>
        <v>Thursday</v>
      </c>
      <c r="M6036" s="1" t="str">
        <f>TEXT(Sales[[#This Row],[Date and Time]],"mm")</f>
        <v>03</v>
      </c>
      <c r="N6036" s="10" t="str">
        <f>TEXT(Sales[[#This Row],[Date and Time]],"mmmm")</f>
        <v>March</v>
      </c>
    </row>
    <row r="6037" spans="1:14" x14ac:dyDescent="0.3">
      <c r="A6037" s="1" t="s">
        <v>9505</v>
      </c>
      <c r="B6037" s="2">
        <v>45400.826238425929</v>
      </c>
      <c r="C6037" s="1" t="s">
        <v>3448</v>
      </c>
      <c r="D6037" s="1" t="s">
        <v>472</v>
      </c>
      <c r="E6037" s="1" t="s">
        <v>3471</v>
      </c>
      <c r="F6037" s="1" t="s">
        <v>3462</v>
      </c>
      <c r="G6037" s="1">
        <v>1508.15</v>
      </c>
      <c r="H6037" s="1">
        <v>2</v>
      </c>
      <c r="I6037" s="1">
        <f>Sales[[#This Row],[Selling Price]]*H6037</f>
        <v>3016.3</v>
      </c>
      <c r="J6037" s="1">
        <f>VLOOKUP(Sales[[#This Row],[Product ID]],Products[],4,0)</f>
        <v>955.51</v>
      </c>
      <c r="K6037" s="1">
        <f>Sales[[#This Row],[Total Sales]]-Sales[[#This Row],[Cost price]]</f>
        <v>2060.79</v>
      </c>
      <c r="L6037" s="1" t="str">
        <f>TEXT(Sales[[#This Row],[Date and Time]],"dddd")</f>
        <v>Thursday</v>
      </c>
      <c r="M6037" s="1" t="str">
        <f>TEXT(Sales[[#This Row],[Date and Time]],"mm")</f>
        <v>04</v>
      </c>
      <c r="N6037" s="10" t="str">
        <f>TEXT(Sales[[#This Row],[Date and Time]],"mmmm")</f>
        <v>April</v>
      </c>
    </row>
    <row r="6038" spans="1:14" x14ac:dyDescent="0.3">
      <c r="A6038" s="1" t="s">
        <v>9506</v>
      </c>
      <c r="B6038" s="2">
        <v>45560.460497685184</v>
      </c>
      <c r="C6038" s="1" t="s">
        <v>3425</v>
      </c>
      <c r="D6038" s="1" t="s">
        <v>2372</v>
      </c>
      <c r="E6038" s="1" t="s">
        <v>3471</v>
      </c>
      <c r="F6038" s="1" t="s">
        <v>3467</v>
      </c>
      <c r="G6038" s="1">
        <v>247.64</v>
      </c>
      <c r="H6038" s="1">
        <v>5</v>
      </c>
      <c r="I6038" s="1">
        <f>Sales[[#This Row],[Selling Price]]*H6038</f>
        <v>1238.1999999999998</v>
      </c>
      <c r="J6038" s="1">
        <f>VLOOKUP(Sales[[#This Row],[Product ID]],Products[],4,0)</f>
        <v>95.27</v>
      </c>
      <c r="K6038" s="1">
        <f>Sales[[#This Row],[Total Sales]]-Sales[[#This Row],[Cost price]]</f>
        <v>1142.9299999999998</v>
      </c>
      <c r="L6038" s="1" t="str">
        <f>TEXT(Sales[[#This Row],[Date and Time]],"dddd")</f>
        <v>Wednesday</v>
      </c>
      <c r="M6038" s="1" t="str">
        <f>TEXT(Sales[[#This Row],[Date and Time]],"mm")</f>
        <v>09</v>
      </c>
      <c r="N6038" s="10" t="str">
        <f>TEXT(Sales[[#This Row],[Date and Time]],"mmmm")</f>
        <v>September</v>
      </c>
    </row>
    <row r="6039" spans="1:14" x14ac:dyDescent="0.3">
      <c r="A6039" s="1" t="s">
        <v>9507</v>
      </c>
      <c r="B6039" s="2">
        <v>45590.765983796293</v>
      </c>
      <c r="C6039" s="1" t="s">
        <v>3450</v>
      </c>
      <c r="D6039" s="1" t="s">
        <v>1930</v>
      </c>
      <c r="E6039" s="1" t="s">
        <v>3466</v>
      </c>
      <c r="F6039" s="1" t="s">
        <v>3472</v>
      </c>
      <c r="G6039" s="1">
        <v>561.29999999999995</v>
      </c>
      <c r="H6039" s="1">
        <v>5</v>
      </c>
      <c r="I6039" s="1">
        <f>Sales[[#This Row],[Selling Price]]*H6039</f>
        <v>2806.5</v>
      </c>
      <c r="J6039" s="1">
        <f>VLOOKUP(Sales[[#This Row],[Product ID]],Products[],4,0)</f>
        <v>754.1</v>
      </c>
      <c r="K6039" s="1">
        <f>Sales[[#This Row],[Total Sales]]-Sales[[#This Row],[Cost price]]</f>
        <v>2052.4</v>
      </c>
      <c r="L6039" s="1" t="str">
        <f>TEXT(Sales[[#This Row],[Date and Time]],"dddd")</f>
        <v>Friday</v>
      </c>
      <c r="M6039" s="1" t="str">
        <f>TEXT(Sales[[#This Row],[Date and Time]],"mm")</f>
        <v>10</v>
      </c>
      <c r="N6039" s="10" t="str">
        <f>TEXT(Sales[[#This Row],[Date and Time]],"mmmm")</f>
        <v>October</v>
      </c>
    </row>
    <row r="6040" spans="1:14" x14ac:dyDescent="0.3">
      <c r="A6040" s="1" t="s">
        <v>9508</v>
      </c>
      <c r="B6040" s="2">
        <v>45588.320636574077</v>
      </c>
      <c r="C6040" s="1" t="s">
        <v>3338</v>
      </c>
      <c r="D6040" s="1" t="s">
        <v>1560</v>
      </c>
      <c r="E6040" s="1" t="s">
        <v>3461</v>
      </c>
      <c r="F6040" s="1" t="s">
        <v>3462</v>
      </c>
      <c r="G6040" s="1">
        <v>1644.75</v>
      </c>
      <c r="H6040" s="1">
        <v>2</v>
      </c>
      <c r="I6040" s="1">
        <f>Sales[[#This Row],[Selling Price]]*H6040</f>
        <v>3289.5</v>
      </c>
      <c r="J6040" s="1">
        <f>VLOOKUP(Sales[[#This Row],[Product ID]],Products[],4,0)</f>
        <v>15.69</v>
      </c>
      <c r="K6040" s="1">
        <f>Sales[[#This Row],[Total Sales]]-Sales[[#This Row],[Cost price]]</f>
        <v>3273.81</v>
      </c>
      <c r="L6040" s="1" t="str">
        <f>TEXT(Sales[[#This Row],[Date and Time]],"dddd")</f>
        <v>Wednesday</v>
      </c>
      <c r="M6040" s="1" t="str">
        <f>TEXT(Sales[[#This Row],[Date and Time]],"mm")</f>
        <v>10</v>
      </c>
      <c r="N6040" s="10" t="str">
        <f>TEXT(Sales[[#This Row],[Date and Time]],"mmmm")</f>
        <v>October</v>
      </c>
    </row>
    <row r="6041" spans="1:14" x14ac:dyDescent="0.3">
      <c r="A6041" s="1" t="s">
        <v>9509</v>
      </c>
      <c r="B6041" s="2">
        <v>45331.500173611108</v>
      </c>
      <c r="C6041" s="1" t="s">
        <v>3338</v>
      </c>
      <c r="D6041" s="1" t="s">
        <v>2164</v>
      </c>
      <c r="E6041" s="1" t="s">
        <v>3479</v>
      </c>
      <c r="F6041" s="1" t="s">
        <v>3472</v>
      </c>
      <c r="G6041" s="1">
        <v>711.12</v>
      </c>
      <c r="H6041" s="1">
        <v>9</v>
      </c>
      <c r="I6041" s="1">
        <f>Sales[[#This Row],[Selling Price]]*H6041</f>
        <v>6400.08</v>
      </c>
      <c r="J6041" s="1">
        <f>VLOOKUP(Sales[[#This Row],[Product ID]],Products[],4,0)</f>
        <v>15.69</v>
      </c>
      <c r="K6041" s="1">
        <f>Sales[[#This Row],[Total Sales]]-Sales[[#This Row],[Cost price]]</f>
        <v>6384.39</v>
      </c>
      <c r="L6041" s="1" t="str">
        <f>TEXT(Sales[[#This Row],[Date and Time]],"dddd")</f>
        <v>Friday</v>
      </c>
      <c r="M6041" s="1" t="str">
        <f>TEXT(Sales[[#This Row],[Date and Time]],"mm")</f>
        <v>02</v>
      </c>
      <c r="N6041" s="10" t="str">
        <f>TEXT(Sales[[#This Row],[Date and Time]],"mmmm")</f>
        <v>February</v>
      </c>
    </row>
    <row r="6042" spans="1:14" x14ac:dyDescent="0.3">
      <c r="A6042" s="1" t="s">
        <v>9510</v>
      </c>
      <c r="B6042" s="2">
        <v>45389.326701388891</v>
      </c>
      <c r="C6042" s="1" t="s">
        <v>3449</v>
      </c>
      <c r="D6042" s="1" t="s">
        <v>947</v>
      </c>
      <c r="E6042" s="1" t="s">
        <v>3471</v>
      </c>
      <c r="F6042" s="1" t="s">
        <v>3462</v>
      </c>
      <c r="G6042" s="1">
        <v>247.09</v>
      </c>
      <c r="H6042" s="1">
        <v>7</v>
      </c>
      <c r="I6042" s="1">
        <f>Sales[[#This Row],[Selling Price]]*H6042</f>
        <v>1729.63</v>
      </c>
      <c r="J6042" s="1">
        <f>VLOOKUP(Sales[[#This Row],[Product ID]],Products[],4,0)</f>
        <v>487.84</v>
      </c>
      <c r="K6042" s="1">
        <f>Sales[[#This Row],[Total Sales]]-Sales[[#This Row],[Cost price]]</f>
        <v>1241.7900000000002</v>
      </c>
      <c r="L6042" s="1" t="str">
        <f>TEXT(Sales[[#This Row],[Date and Time]],"dddd")</f>
        <v>Sunday</v>
      </c>
      <c r="M6042" s="1" t="str">
        <f>TEXT(Sales[[#This Row],[Date and Time]],"mm")</f>
        <v>04</v>
      </c>
      <c r="N6042" s="10" t="str">
        <f>TEXT(Sales[[#This Row],[Date and Time]],"mmmm")</f>
        <v>April</v>
      </c>
    </row>
    <row r="6043" spans="1:14" x14ac:dyDescent="0.3">
      <c r="A6043" s="1" t="s">
        <v>9511</v>
      </c>
      <c r="B6043" s="2">
        <v>45398.328796296293</v>
      </c>
      <c r="C6043" s="1" t="s">
        <v>3423</v>
      </c>
      <c r="D6043" s="1" t="s">
        <v>3204</v>
      </c>
      <c r="E6043" s="1" t="s">
        <v>3461</v>
      </c>
      <c r="F6043" s="1" t="s">
        <v>3462</v>
      </c>
      <c r="G6043" s="1">
        <v>1543.25</v>
      </c>
      <c r="H6043" s="1">
        <v>4</v>
      </c>
      <c r="I6043" s="1">
        <f>Sales[[#This Row],[Selling Price]]*H6043</f>
        <v>6173</v>
      </c>
      <c r="J6043" s="1">
        <f>VLOOKUP(Sales[[#This Row],[Product ID]],Products[],4,0)</f>
        <v>388.3</v>
      </c>
      <c r="K6043" s="1">
        <f>Sales[[#This Row],[Total Sales]]-Sales[[#This Row],[Cost price]]</f>
        <v>5784.7</v>
      </c>
      <c r="L6043" s="1" t="str">
        <f>TEXT(Sales[[#This Row],[Date and Time]],"dddd")</f>
        <v>Tuesday</v>
      </c>
      <c r="M6043" s="1" t="str">
        <f>TEXT(Sales[[#This Row],[Date and Time]],"mm")</f>
        <v>04</v>
      </c>
      <c r="N6043" s="10" t="str">
        <f>TEXT(Sales[[#This Row],[Date and Time]],"mmmm")</f>
        <v>April</v>
      </c>
    </row>
    <row r="6044" spans="1:14" x14ac:dyDescent="0.3">
      <c r="A6044" s="1" t="s">
        <v>9512</v>
      </c>
      <c r="B6044" s="2">
        <v>45384.304756944446</v>
      </c>
      <c r="C6044" s="1" t="s">
        <v>3301</v>
      </c>
      <c r="D6044" s="1" t="s">
        <v>2632</v>
      </c>
      <c r="E6044" s="1" t="s">
        <v>3479</v>
      </c>
      <c r="F6044" s="1" t="s">
        <v>3476</v>
      </c>
      <c r="G6044" s="1">
        <v>1500.92</v>
      </c>
      <c r="H6044" s="1">
        <v>4</v>
      </c>
      <c r="I6044" s="1">
        <f>Sales[[#This Row],[Selling Price]]*H6044</f>
        <v>6003.68</v>
      </c>
      <c r="J6044" s="1">
        <f>VLOOKUP(Sales[[#This Row],[Product ID]],Products[],4,0)</f>
        <v>502.29</v>
      </c>
      <c r="K6044" s="1">
        <f>Sales[[#This Row],[Total Sales]]-Sales[[#This Row],[Cost price]]</f>
        <v>5501.39</v>
      </c>
      <c r="L6044" s="1" t="str">
        <f>TEXT(Sales[[#This Row],[Date and Time]],"dddd")</f>
        <v>Tuesday</v>
      </c>
      <c r="M6044" s="1" t="str">
        <f>TEXT(Sales[[#This Row],[Date and Time]],"mm")</f>
        <v>04</v>
      </c>
      <c r="N6044" s="10" t="str">
        <f>TEXT(Sales[[#This Row],[Date and Time]],"mmmm")</f>
        <v>April</v>
      </c>
    </row>
    <row r="6045" spans="1:14" x14ac:dyDescent="0.3">
      <c r="A6045" s="1" t="s">
        <v>9513</v>
      </c>
      <c r="B6045" s="2">
        <v>45353.242013888892</v>
      </c>
      <c r="C6045" s="1" t="s">
        <v>3443</v>
      </c>
      <c r="D6045" s="1" t="s">
        <v>2083</v>
      </c>
      <c r="E6045" s="1" t="s">
        <v>3471</v>
      </c>
      <c r="F6045" s="1" t="s">
        <v>3467</v>
      </c>
      <c r="G6045" s="1">
        <v>752.07</v>
      </c>
      <c r="H6045" s="1">
        <v>10</v>
      </c>
      <c r="I6045" s="1">
        <f>Sales[[#This Row],[Selling Price]]*H6045</f>
        <v>7520.7000000000007</v>
      </c>
      <c r="J6045" s="1">
        <f>VLOOKUP(Sales[[#This Row],[Product ID]],Products[],4,0)</f>
        <v>787.31</v>
      </c>
      <c r="K6045" s="1">
        <f>Sales[[#This Row],[Total Sales]]-Sales[[#This Row],[Cost price]]</f>
        <v>6733.3900000000012</v>
      </c>
      <c r="L6045" s="1" t="str">
        <f>TEXT(Sales[[#This Row],[Date and Time]],"dddd")</f>
        <v>Saturday</v>
      </c>
      <c r="M6045" s="1" t="str">
        <f>TEXT(Sales[[#This Row],[Date and Time]],"mm")</f>
        <v>03</v>
      </c>
      <c r="N6045" s="10" t="str">
        <f>TEXT(Sales[[#This Row],[Date and Time]],"mmmm")</f>
        <v>March</v>
      </c>
    </row>
    <row r="6046" spans="1:14" x14ac:dyDescent="0.3">
      <c r="A6046" s="1" t="s">
        <v>9514</v>
      </c>
      <c r="B6046" s="2">
        <v>45597.275046296294</v>
      </c>
      <c r="C6046" s="1" t="s">
        <v>3289</v>
      </c>
      <c r="D6046" s="1" t="s">
        <v>191</v>
      </c>
      <c r="E6046" s="1" t="s">
        <v>3464</v>
      </c>
      <c r="F6046" s="1" t="s">
        <v>3469</v>
      </c>
      <c r="G6046" s="1">
        <v>331.32</v>
      </c>
      <c r="H6046" s="1">
        <v>2</v>
      </c>
      <c r="I6046" s="1">
        <f>Sales[[#This Row],[Selling Price]]*H6046</f>
        <v>662.64</v>
      </c>
      <c r="J6046" s="1">
        <f>VLOOKUP(Sales[[#This Row],[Product ID]],Products[],4,0)</f>
        <v>184.29</v>
      </c>
      <c r="K6046" s="1">
        <f>Sales[[#This Row],[Total Sales]]-Sales[[#This Row],[Cost price]]</f>
        <v>478.35</v>
      </c>
      <c r="L6046" s="1" t="str">
        <f>TEXT(Sales[[#This Row],[Date and Time]],"dddd")</f>
        <v>Friday</v>
      </c>
      <c r="M6046" s="1" t="str">
        <f>TEXT(Sales[[#This Row],[Date and Time]],"mm")</f>
        <v>11</v>
      </c>
      <c r="N6046" s="10" t="str">
        <f>TEXT(Sales[[#This Row],[Date and Time]],"mmmm")</f>
        <v>November</v>
      </c>
    </row>
    <row r="6047" spans="1:14" x14ac:dyDescent="0.3">
      <c r="A6047" s="1" t="s">
        <v>9515</v>
      </c>
      <c r="B6047" s="2">
        <v>45451.587523148148</v>
      </c>
      <c r="C6047" s="1" t="s">
        <v>3319</v>
      </c>
      <c r="D6047" s="1" t="s">
        <v>2957</v>
      </c>
      <c r="E6047" s="1" t="s">
        <v>3461</v>
      </c>
      <c r="F6047" s="1" t="s">
        <v>3476</v>
      </c>
      <c r="G6047" s="1">
        <v>1028.99</v>
      </c>
      <c r="H6047" s="1">
        <v>1</v>
      </c>
      <c r="I6047" s="1">
        <f>Sales[[#This Row],[Selling Price]]*H6047</f>
        <v>1028.99</v>
      </c>
      <c r="J6047" s="1">
        <f>VLOOKUP(Sales[[#This Row],[Product ID]],Products[],4,0)</f>
        <v>704.91</v>
      </c>
      <c r="K6047" s="1">
        <f>Sales[[#This Row],[Total Sales]]-Sales[[#This Row],[Cost price]]</f>
        <v>324.08000000000004</v>
      </c>
      <c r="L6047" s="1" t="str">
        <f>TEXT(Sales[[#This Row],[Date and Time]],"dddd")</f>
        <v>Saturday</v>
      </c>
      <c r="M6047" s="1" t="str">
        <f>TEXT(Sales[[#This Row],[Date and Time]],"mm")</f>
        <v>06</v>
      </c>
      <c r="N6047" s="10" t="str">
        <f>TEXT(Sales[[#This Row],[Date and Time]],"mmmm")</f>
        <v>June</v>
      </c>
    </row>
    <row r="6048" spans="1:14" x14ac:dyDescent="0.3">
      <c r="A6048" s="1" t="s">
        <v>9516</v>
      </c>
      <c r="B6048" s="2">
        <v>45333.911608796298</v>
      </c>
      <c r="C6048" s="1" t="s">
        <v>3277</v>
      </c>
      <c r="D6048" s="1" t="s">
        <v>1155</v>
      </c>
      <c r="E6048" s="1" t="s">
        <v>3461</v>
      </c>
      <c r="F6048" s="1" t="s">
        <v>3476</v>
      </c>
      <c r="G6048" s="1">
        <v>149.66</v>
      </c>
      <c r="H6048" s="1">
        <v>6</v>
      </c>
      <c r="I6048" s="1">
        <f>Sales[[#This Row],[Selling Price]]*H6048</f>
        <v>897.96</v>
      </c>
      <c r="J6048" s="1">
        <f>VLOOKUP(Sales[[#This Row],[Product ID]],Products[],4,0)</f>
        <v>439.15</v>
      </c>
      <c r="K6048" s="1">
        <f>Sales[[#This Row],[Total Sales]]-Sales[[#This Row],[Cost price]]</f>
        <v>458.81000000000006</v>
      </c>
      <c r="L6048" s="1" t="str">
        <f>TEXT(Sales[[#This Row],[Date and Time]],"dddd")</f>
        <v>Sunday</v>
      </c>
      <c r="M6048" s="1" t="str">
        <f>TEXT(Sales[[#This Row],[Date and Time]],"mm")</f>
        <v>02</v>
      </c>
      <c r="N6048" s="10" t="str">
        <f>TEXT(Sales[[#This Row],[Date and Time]],"mmmm")</f>
        <v>February</v>
      </c>
    </row>
    <row r="6049" spans="1:14" x14ac:dyDescent="0.3">
      <c r="A6049" s="1" t="s">
        <v>9517</v>
      </c>
      <c r="B6049" s="2">
        <v>45344.685717592591</v>
      </c>
      <c r="C6049" s="1" t="s">
        <v>3411</v>
      </c>
      <c r="D6049" s="1" t="s">
        <v>150</v>
      </c>
      <c r="E6049" s="1" t="s">
        <v>3464</v>
      </c>
      <c r="F6049" s="1" t="s">
        <v>3462</v>
      </c>
      <c r="G6049" s="1">
        <v>456.46</v>
      </c>
      <c r="H6049" s="1">
        <v>7</v>
      </c>
      <c r="I6049" s="1">
        <f>Sales[[#This Row],[Selling Price]]*H6049</f>
        <v>3195.22</v>
      </c>
      <c r="J6049" s="1">
        <f>VLOOKUP(Sales[[#This Row],[Product ID]],Products[],4,0)</f>
        <v>688.88</v>
      </c>
      <c r="K6049" s="1">
        <f>Sales[[#This Row],[Total Sales]]-Sales[[#This Row],[Cost price]]</f>
        <v>2506.3399999999997</v>
      </c>
      <c r="L6049" s="1" t="str">
        <f>TEXT(Sales[[#This Row],[Date and Time]],"dddd")</f>
        <v>Thursday</v>
      </c>
      <c r="M6049" s="1" t="str">
        <f>TEXT(Sales[[#This Row],[Date and Time]],"mm")</f>
        <v>02</v>
      </c>
      <c r="N6049" s="10" t="str">
        <f>TEXT(Sales[[#This Row],[Date and Time]],"mmmm")</f>
        <v>February</v>
      </c>
    </row>
    <row r="6050" spans="1:14" x14ac:dyDescent="0.3">
      <c r="A6050" s="1" t="s">
        <v>9518</v>
      </c>
      <c r="B6050" s="2">
        <v>45374.418356481481</v>
      </c>
      <c r="C6050" s="1" t="s">
        <v>3451</v>
      </c>
      <c r="D6050" s="1" t="s">
        <v>1978</v>
      </c>
      <c r="E6050" s="1" t="s">
        <v>3471</v>
      </c>
      <c r="F6050" s="1" t="s">
        <v>3462</v>
      </c>
      <c r="G6050" s="1">
        <v>1732.09</v>
      </c>
      <c r="H6050" s="1">
        <v>9</v>
      </c>
      <c r="I6050" s="1">
        <f>Sales[[#This Row],[Selling Price]]*H6050</f>
        <v>15588.81</v>
      </c>
      <c r="J6050" s="1">
        <f>VLOOKUP(Sales[[#This Row],[Product ID]],Products[],4,0)</f>
        <v>565.99</v>
      </c>
      <c r="K6050" s="1">
        <f>Sales[[#This Row],[Total Sales]]-Sales[[#This Row],[Cost price]]</f>
        <v>15022.82</v>
      </c>
      <c r="L6050" s="1" t="str">
        <f>TEXT(Sales[[#This Row],[Date and Time]],"dddd")</f>
        <v>Saturday</v>
      </c>
      <c r="M6050" s="1" t="str">
        <f>TEXT(Sales[[#This Row],[Date and Time]],"mm")</f>
        <v>03</v>
      </c>
      <c r="N6050" s="10" t="str">
        <f>TEXT(Sales[[#This Row],[Date and Time]],"mmmm")</f>
        <v>March</v>
      </c>
    </row>
    <row r="6051" spans="1:14" x14ac:dyDescent="0.3">
      <c r="A6051" s="1" t="s">
        <v>9519</v>
      </c>
      <c r="B6051" s="2">
        <v>45517.599270833336</v>
      </c>
      <c r="C6051" s="1" t="s">
        <v>3319</v>
      </c>
      <c r="D6051" s="1" t="s">
        <v>408</v>
      </c>
      <c r="E6051" s="1" t="s">
        <v>3466</v>
      </c>
      <c r="F6051" s="1" t="s">
        <v>3467</v>
      </c>
      <c r="G6051" s="1">
        <v>1516.08</v>
      </c>
      <c r="H6051" s="1">
        <v>6</v>
      </c>
      <c r="I6051" s="1">
        <f>Sales[[#This Row],[Selling Price]]*H6051</f>
        <v>9096.48</v>
      </c>
      <c r="J6051" s="1">
        <f>VLOOKUP(Sales[[#This Row],[Product ID]],Products[],4,0)</f>
        <v>704.91</v>
      </c>
      <c r="K6051" s="1">
        <f>Sales[[#This Row],[Total Sales]]-Sales[[#This Row],[Cost price]]</f>
        <v>8391.57</v>
      </c>
      <c r="L6051" s="1" t="str">
        <f>TEXT(Sales[[#This Row],[Date and Time]],"dddd")</f>
        <v>Tuesday</v>
      </c>
      <c r="M6051" s="1" t="str">
        <f>TEXT(Sales[[#This Row],[Date and Time]],"mm")</f>
        <v>08</v>
      </c>
      <c r="N6051" s="10" t="str">
        <f>TEXT(Sales[[#This Row],[Date and Time]],"mmmm")</f>
        <v>August</v>
      </c>
    </row>
    <row r="6052" spans="1:14" x14ac:dyDescent="0.3">
      <c r="A6052" s="1" t="s">
        <v>9520</v>
      </c>
      <c r="B6052" s="2">
        <v>45410.207395833335</v>
      </c>
      <c r="C6052" s="1" t="s">
        <v>3403</v>
      </c>
      <c r="D6052" s="1" t="s">
        <v>1575</v>
      </c>
      <c r="E6052" s="1" t="s">
        <v>3471</v>
      </c>
      <c r="F6052" s="1" t="s">
        <v>3469</v>
      </c>
      <c r="G6052" s="1">
        <v>271.94</v>
      </c>
      <c r="H6052" s="1">
        <v>6</v>
      </c>
      <c r="I6052" s="1">
        <f>Sales[[#This Row],[Selling Price]]*H6052</f>
        <v>1631.6399999999999</v>
      </c>
      <c r="J6052" s="1">
        <f>VLOOKUP(Sales[[#This Row],[Product ID]],Products[],4,0)</f>
        <v>904.67</v>
      </c>
      <c r="K6052" s="1">
        <f>Sales[[#This Row],[Total Sales]]-Sales[[#This Row],[Cost price]]</f>
        <v>726.96999999999991</v>
      </c>
      <c r="L6052" s="1" t="str">
        <f>TEXT(Sales[[#This Row],[Date and Time]],"dddd")</f>
        <v>Sunday</v>
      </c>
      <c r="M6052" s="1" t="str">
        <f>TEXT(Sales[[#This Row],[Date and Time]],"mm")</f>
        <v>04</v>
      </c>
      <c r="N6052" s="10" t="str">
        <f>TEXT(Sales[[#This Row],[Date and Time]],"mmmm")</f>
        <v>April</v>
      </c>
    </row>
    <row r="6053" spans="1:14" x14ac:dyDescent="0.3">
      <c r="A6053" s="1" t="s">
        <v>9521</v>
      </c>
      <c r="B6053" s="2">
        <v>45297.586458333331</v>
      </c>
      <c r="C6053" s="1" t="s">
        <v>3339</v>
      </c>
      <c r="D6053" s="1" t="s">
        <v>1816</v>
      </c>
      <c r="E6053" s="1" t="s">
        <v>3479</v>
      </c>
      <c r="F6053" s="1" t="s">
        <v>3467</v>
      </c>
      <c r="G6053" s="1">
        <v>305.81</v>
      </c>
      <c r="H6053" s="1">
        <v>9</v>
      </c>
      <c r="I6053" s="1">
        <f>Sales[[#This Row],[Selling Price]]*H6053</f>
        <v>2752.29</v>
      </c>
      <c r="J6053" s="1">
        <f>VLOOKUP(Sales[[#This Row],[Product ID]],Products[],4,0)</f>
        <v>646.59</v>
      </c>
      <c r="K6053" s="1">
        <f>Sales[[#This Row],[Total Sales]]-Sales[[#This Row],[Cost price]]</f>
        <v>2105.6999999999998</v>
      </c>
      <c r="L6053" s="1" t="str">
        <f>TEXT(Sales[[#This Row],[Date and Time]],"dddd")</f>
        <v>Saturday</v>
      </c>
      <c r="M6053" s="1" t="str">
        <f>TEXT(Sales[[#This Row],[Date and Time]],"mm")</f>
        <v>01</v>
      </c>
      <c r="N6053" s="10" t="str">
        <f>TEXT(Sales[[#This Row],[Date and Time]],"mmmm")</f>
        <v>January</v>
      </c>
    </row>
    <row r="6054" spans="1:14" x14ac:dyDescent="0.3">
      <c r="A6054" s="1" t="s">
        <v>9522</v>
      </c>
      <c r="B6054" s="2">
        <v>45382.502916666665</v>
      </c>
      <c r="C6054" s="1" t="s">
        <v>3253</v>
      </c>
      <c r="D6054" s="1" t="s">
        <v>55</v>
      </c>
      <c r="E6054" s="1" t="s">
        <v>3479</v>
      </c>
      <c r="F6054" s="1" t="s">
        <v>3472</v>
      </c>
      <c r="G6054" s="1">
        <v>880.2</v>
      </c>
      <c r="H6054" s="1">
        <v>1</v>
      </c>
      <c r="I6054" s="1">
        <f>Sales[[#This Row],[Selling Price]]*H6054</f>
        <v>880.2</v>
      </c>
      <c r="J6054" s="1">
        <f>VLOOKUP(Sales[[#This Row],[Product ID]],Products[],4,0)</f>
        <v>34.31</v>
      </c>
      <c r="K6054" s="1">
        <f>Sales[[#This Row],[Total Sales]]-Sales[[#This Row],[Cost price]]</f>
        <v>845.8900000000001</v>
      </c>
      <c r="L6054" s="1" t="str">
        <f>TEXT(Sales[[#This Row],[Date and Time]],"dddd")</f>
        <v>Sunday</v>
      </c>
      <c r="M6054" s="1" t="str">
        <f>TEXT(Sales[[#This Row],[Date and Time]],"mm")</f>
        <v>03</v>
      </c>
      <c r="N6054" s="10" t="str">
        <f>TEXT(Sales[[#This Row],[Date and Time]],"mmmm")</f>
        <v>March</v>
      </c>
    </row>
    <row r="6055" spans="1:14" x14ac:dyDescent="0.3">
      <c r="A6055" s="1" t="s">
        <v>9523</v>
      </c>
      <c r="B6055" s="2">
        <v>45586.415543981479</v>
      </c>
      <c r="C6055" s="1" t="s">
        <v>3450</v>
      </c>
      <c r="D6055" s="1" t="s">
        <v>1143</v>
      </c>
      <c r="E6055" s="1" t="s">
        <v>3466</v>
      </c>
      <c r="F6055" s="1" t="s">
        <v>3469</v>
      </c>
      <c r="G6055" s="1">
        <v>1917.42</v>
      </c>
      <c r="H6055" s="1">
        <v>5</v>
      </c>
      <c r="I6055" s="1">
        <f>Sales[[#This Row],[Selling Price]]*H6055</f>
        <v>9587.1</v>
      </c>
      <c r="J6055" s="1">
        <f>VLOOKUP(Sales[[#This Row],[Product ID]],Products[],4,0)</f>
        <v>754.1</v>
      </c>
      <c r="K6055" s="1">
        <f>Sales[[#This Row],[Total Sales]]-Sales[[#This Row],[Cost price]]</f>
        <v>8833</v>
      </c>
      <c r="L6055" s="1" t="str">
        <f>TEXT(Sales[[#This Row],[Date and Time]],"dddd")</f>
        <v>Monday</v>
      </c>
      <c r="M6055" s="1" t="str">
        <f>TEXT(Sales[[#This Row],[Date and Time]],"mm")</f>
        <v>10</v>
      </c>
      <c r="N6055" s="10" t="str">
        <f>TEXT(Sales[[#This Row],[Date and Time]],"mmmm")</f>
        <v>October</v>
      </c>
    </row>
    <row r="6056" spans="1:14" x14ac:dyDescent="0.3">
      <c r="A6056" s="1" t="s">
        <v>9524</v>
      </c>
      <c r="B6056" s="2">
        <v>45432.749050925922</v>
      </c>
      <c r="C6056" s="1" t="s">
        <v>3220</v>
      </c>
      <c r="D6056" s="1" t="s">
        <v>1859</v>
      </c>
      <c r="E6056" s="1" t="s">
        <v>3466</v>
      </c>
      <c r="F6056" s="1" t="s">
        <v>3462</v>
      </c>
      <c r="G6056" s="1">
        <v>1114.3599999999999</v>
      </c>
      <c r="H6056" s="1">
        <v>9</v>
      </c>
      <c r="I6056" s="1">
        <f>Sales[[#This Row],[Selling Price]]*H6056</f>
        <v>10029.24</v>
      </c>
      <c r="J6056" s="1">
        <f>VLOOKUP(Sales[[#This Row],[Product ID]],Products[],4,0)</f>
        <v>27.63</v>
      </c>
      <c r="K6056" s="1">
        <f>Sales[[#This Row],[Total Sales]]-Sales[[#This Row],[Cost price]]</f>
        <v>10001.61</v>
      </c>
      <c r="L6056" s="1" t="str">
        <f>TEXT(Sales[[#This Row],[Date and Time]],"dddd")</f>
        <v>Monday</v>
      </c>
      <c r="M6056" s="1" t="str">
        <f>TEXT(Sales[[#This Row],[Date and Time]],"mm")</f>
        <v>05</v>
      </c>
      <c r="N6056" s="10" t="str">
        <f>TEXT(Sales[[#This Row],[Date and Time]],"mmmm")</f>
        <v>May</v>
      </c>
    </row>
    <row r="6057" spans="1:14" x14ac:dyDescent="0.3">
      <c r="A6057" s="1" t="s">
        <v>9525</v>
      </c>
      <c r="B6057" s="2">
        <v>45371.497476851851</v>
      </c>
      <c r="C6057" s="1" t="s">
        <v>3300</v>
      </c>
      <c r="D6057" s="1" t="s">
        <v>812</v>
      </c>
      <c r="E6057" s="1" t="s">
        <v>3479</v>
      </c>
      <c r="F6057" s="1" t="s">
        <v>3467</v>
      </c>
      <c r="G6057" s="1">
        <v>803.69</v>
      </c>
      <c r="H6057" s="1">
        <v>8</v>
      </c>
      <c r="I6057" s="1">
        <f>Sales[[#This Row],[Selling Price]]*H6057</f>
        <v>6429.52</v>
      </c>
      <c r="J6057" s="1">
        <f>VLOOKUP(Sales[[#This Row],[Product ID]],Products[],4,0)</f>
        <v>762.05</v>
      </c>
      <c r="K6057" s="1">
        <f>Sales[[#This Row],[Total Sales]]-Sales[[#This Row],[Cost price]]</f>
        <v>5667.47</v>
      </c>
      <c r="L6057" s="1" t="str">
        <f>TEXT(Sales[[#This Row],[Date and Time]],"dddd")</f>
        <v>Wednesday</v>
      </c>
      <c r="M6057" s="1" t="str">
        <f>TEXT(Sales[[#This Row],[Date and Time]],"mm")</f>
        <v>03</v>
      </c>
      <c r="N6057" s="10" t="str">
        <f>TEXT(Sales[[#This Row],[Date and Time]],"mmmm")</f>
        <v>March</v>
      </c>
    </row>
    <row r="6058" spans="1:14" x14ac:dyDescent="0.3">
      <c r="A6058" s="1" t="s">
        <v>9526</v>
      </c>
      <c r="B6058" s="2">
        <v>45426.133321759262</v>
      </c>
      <c r="C6058" s="1" t="s">
        <v>3234</v>
      </c>
      <c r="D6058" s="1" t="s">
        <v>1784</v>
      </c>
      <c r="E6058" s="1" t="s">
        <v>3479</v>
      </c>
      <c r="F6058" s="1" t="s">
        <v>3476</v>
      </c>
      <c r="G6058" s="1">
        <v>744.75</v>
      </c>
      <c r="H6058" s="1">
        <v>5</v>
      </c>
      <c r="I6058" s="1">
        <f>Sales[[#This Row],[Selling Price]]*H6058</f>
        <v>3723.75</v>
      </c>
      <c r="J6058" s="1">
        <f>VLOOKUP(Sales[[#This Row],[Product ID]],Products[],4,0)</f>
        <v>851.56</v>
      </c>
      <c r="K6058" s="1">
        <f>Sales[[#This Row],[Total Sales]]-Sales[[#This Row],[Cost price]]</f>
        <v>2872.19</v>
      </c>
      <c r="L6058" s="1" t="str">
        <f>TEXT(Sales[[#This Row],[Date and Time]],"dddd")</f>
        <v>Tuesday</v>
      </c>
      <c r="M6058" s="1" t="str">
        <f>TEXT(Sales[[#This Row],[Date and Time]],"mm")</f>
        <v>05</v>
      </c>
      <c r="N6058" s="10" t="str">
        <f>TEXT(Sales[[#This Row],[Date and Time]],"mmmm")</f>
        <v>May</v>
      </c>
    </row>
    <row r="6059" spans="1:14" x14ac:dyDescent="0.3">
      <c r="A6059" s="1" t="s">
        <v>9527</v>
      </c>
      <c r="B6059" s="2">
        <v>45568.997199074074</v>
      </c>
      <c r="C6059" s="1" t="s">
        <v>3337</v>
      </c>
      <c r="D6059" s="1" t="s">
        <v>1235</v>
      </c>
      <c r="E6059" s="1" t="s">
        <v>3464</v>
      </c>
      <c r="F6059" s="1" t="s">
        <v>3467</v>
      </c>
      <c r="G6059" s="1">
        <v>476.31</v>
      </c>
      <c r="H6059" s="1">
        <v>7</v>
      </c>
      <c r="I6059" s="1">
        <f>Sales[[#This Row],[Selling Price]]*H6059</f>
        <v>3334.17</v>
      </c>
      <c r="J6059" s="1">
        <f>VLOOKUP(Sales[[#This Row],[Product ID]],Products[],4,0)</f>
        <v>899.57</v>
      </c>
      <c r="K6059" s="1">
        <f>Sales[[#This Row],[Total Sales]]-Sales[[#This Row],[Cost price]]</f>
        <v>2434.6</v>
      </c>
      <c r="L6059" s="1" t="str">
        <f>TEXT(Sales[[#This Row],[Date and Time]],"dddd")</f>
        <v>Thursday</v>
      </c>
      <c r="M6059" s="1" t="str">
        <f>TEXT(Sales[[#This Row],[Date and Time]],"mm")</f>
        <v>10</v>
      </c>
      <c r="N6059" s="10" t="str">
        <f>TEXT(Sales[[#This Row],[Date and Time]],"mmmm")</f>
        <v>October</v>
      </c>
    </row>
    <row r="6060" spans="1:14" x14ac:dyDescent="0.3">
      <c r="A6060" s="1" t="s">
        <v>9528</v>
      </c>
      <c r="B6060" s="2">
        <v>45498.826898148145</v>
      </c>
      <c r="C6060" s="1" t="s">
        <v>3395</v>
      </c>
      <c r="D6060" s="1" t="s">
        <v>2230</v>
      </c>
      <c r="E6060" s="1" t="s">
        <v>3471</v>
      </c>
      <c r="F6060" s="1" t="s">
        <v>3462</v>
      </c>
      <c r="G6060" s="1">
        <v>183.15</v>
      </c>
      <c r="H6060" s="1">
        <v>1</v>
      </c>
      <c r="I6060" s="1">
        <f>Sales[[#This Row],[Selling Price]]*H6060</f>
        <v>183.15</v>
      </c>
      <c r="J6060" s="1">
        <f>VLOOKUP(Sales[[#This Row],[Product ID]],Products[],4,0)</f>
        <v>102.72</v>
      </c>
      <c r="K6060" s="1">
        <f>Sales[[#This Row],[Total Sales]]-Sales[[#This Row],[Cost price]]</f>
        <v>80.430000000000007</v>
      </c>
      <c r="L6060" s="1" t="str">
        <f>TEXT(Sales[[#This Row],[Date and Time]],"dddd")</f>
        <v>Thursday</v>
      </c>
      <c r="M6060" s="1" t="str">
        <f>TEXT(Sales[[#This Row],[Date and Time]],"mm")</f>
        <v>07</v>
      </c>
      <c r="N6060" s="10" t="str">
        <f>TEXT(Sales[[#This Row],[Date and Time]],"mmmm")</f>
        <v>July</v>
      </c>
    </row>
    <row r="6061" spans="1:14" x14ac:dyDescent="0.3">
      <c r="A6061" s="1" t="s">
        <v>9529</v>
      </c>
      <c r="B6061" s="2">
        <v>45317.350358796299</v>
      </c>
      <c r="C6061" s="1" t="s">
        <v>3402</v>
      </c>
      <c r="D6061" s="1" t="s">
        <v>2289</v>
      </c>
      <c r="E6061" s="1" t="s">
        <v>3471</v>
      </c>
      <c r="F6061" s="1" t="s">
        <v>3472</v>
      </c>
      <c r="G6061" s="1">
        <v>1538.24</v>
      </c>
      <c r="H6061" s="1">
        <v>10</v>
      </c>
      <c r="I6061" s="1">
        <f>Sales[[#This Row],[Selling Price]]*H6061</f>
        <v>15382.4</v>
      </c>
      <c r="J6061" s="1">
        <f>VLOOKUP(Sales[[#This Row],[Product ID]],Products[],4,0)</f>
        <v>581.64</v>
      </c>
      <c r="K6061" s="1">
        <f>Sales[[#This Row],[Total Sales]]-Sales[[#This Row],[Cost price]]</f>
        <v>14800.76</v>
      </c>
      <c r="L6061" s="1" t="str">
        <f>TEXT(Sales[[#This Row],[Date and Time]],"dddd")</f>
        <v>Friday</v>
      </c>
      <c r="M6061" s="1" t="str">
        <f>TEXT(Sales[[#This Row],[Date and Time]],"mm")</f>
        <v>01</v>
      </c>
      <c r="N6061" s="10" t="str">
        <f>TEXT(Sales[[#This Row],[Date and Time]],"mmmm")</f>
        <v>January</v>
      </c>
    </row>
    <row r="6062" spans="1:14" x14ac:dyDescent="0.3">
      <c r="A6062" s="1" t="s">
        <v>9530</v>
      </c>
      <c r="B6062" s="2">
        <v>45352.967847222222</v>
      </c>
      <c r="C6062" s="1" t="s">
        <v>3263</v>
      </c>
      <c r="D6062" s="1" t="s">
        <v>2529</v>
      </c>
      <c r="E6062" s="1" t="s">
        <v>3471</v>
      </c>
      <c r="F6062" s="1" t="s">
        <v>3467</v>
      </c>
      <c r="G6062" s="1">
        <v>885.05</v>
      </c>
      <c r="H6062" s="1">
        <v>2</v>
      </c>
      <c r="I6062" s="1">
        <f>Sales[[#This Row],[Selling Price]]*H6062</f>
        <v>1770.1</v>
      </c>
      <c r="J6062" s="1">
        <f>VLOOKUP(Sales[[#This Row],[Product ID]],Products[],4,0)</f>
        <v>418.1</v>
      </c>
      <c r="K6062" s="1">
        <f>Sales[[#This Row],[Total Sales]]-Sales[[#This Row],[Cost price]]</f>
        <v>1352</v>
      </c>
      <c r="L6062" s="1" t="str">
        <f>TEXT(Sales[[#This Row],[Date and Time]],"dddd")</f>
        <v>Friday</v>
      </c>
      <c r="M6062" s="1" t="str">
        <f>TEXT(Sales[[#This Row],[Date and Time]],"mm")</f>
        <v>03</v>
      </c>
      <c r="N6062" s="10" t="str">
        <f>TEXT(Sales[[#This Row],[Date and Time]],"mmmm")</f>
        <v>March</v>
      </c>
    </row>
    <row r="6063" spans="1:14" x14ac:dyDescent="0.3">
      <c r="A6063" s="1" t="s">
        <v>9531</v>
      </c>
      <c r="B6063" s="2">
        <v>45521.681817129633</v>
      </c>
      <c r="C6063" s="1" t="s">
        <v>3339</v>
      </c>
      <c r="D6063" s="1" t="s">
        <v>1188</v>
      </c>
      <c r="E6063" s="1" t="s">
        <v>3471</v>
      </c>
      <c r="F6063" s="1" t="s">
        <v>3476</v>
      </c>
      <c r="G6063" s="1">
        <v>359.83</v>
      </c>
      <c r="H6063" s="1">
        <v>7</v>
      </c>
      <c r="I6063" s="1">
        <f>Sales[[#This Row],[Selling Price]]*H6063</f>
        <v>2518.81</v>
      </c>
      <c r="J6063" s="1">
        <f>VLOOKUP(Sales[[#This Row],[Product ID]],Products[],4,0)</f>
        <v>646.59</v>
      </c>
      <c r="K6063" s="1">
        <f>Sales[[#This Row],[Total Sales]]-Sales[[#This Row],[Cost price]]</f>
        <v>1872.2199999999998</v>
      </c>
      <c r="L6063" s="1" t="str">
        <f>TEXT(Sales[[#This Row],[Date and Time]],"dddd")</f>
        <v>Saturday</v>
      </c>
      <c r="M6063" s="1" t="str">
        <f>TEXT(Sales[[#This Row],[Date and Time]],"mm")</f>
        <v>08</v>
      </c>
      <c r="N6063" s="10" t="str">
        <f>TEXT(Sales[[#This Row],[Date and Time]],"mmmm")</f>
        <v>August</v>
      </c>
    </row>
    <row r="6064" spans="1:14" x14ac:dyDescent="0.3">
      <c r="A6064" s="1" t="s">
        <v>9532</v>
      </c>
      <c r="B6064" s="2">
        <v>45536.807696759257</v>
      </c>
      <c r="C6064" s="1" t="s">
        <v>3332</v>
      </c>
      <c r="D6064" s="1" t="s">
        <v>1784</v>
      </c>
      <c r="E6064" s="1" t="s">
        <v>3471</v>
      </c>
      <c r="F6064" s="1" t="s">
        <v>3462</v>
      </c>
      <c r="G6064" s="1">
        <v>209.2</v>
      </c>
      <c r="H6064" s="1">
        <v>5</v>
      </c>
      <c r="I6064" s="1">
        <f>Sales[[#This Row],[Selling Price]]*H6064</f>
        <v>1046</v>
      </c>
      <c r="J6064" s="1">
        <f>VLOOKUP(Sales[[#This Row],[Product ID]],Products[],4,0)</f>
        <v>348.54</v>
      </c>
      <c r="K6064" s="1">
        <f>Sales[[#This Row],[Total Sales]]-Sales[[#This Row],[Cost price]]</f>
        <v>697.46</v>
      </c>
      <c r="L6064" s="1" t="str">
        <f>TEXT(Sales[[#This Row],[Date and Time]],"dddd")</f>
        <v>Sunday</v>
      </c>
      <c r="M6064" s="1" t="str">
        <f>TEXT(Sales[[#This Row],[Date and Time]],"mm")</f>
        <v>09</v>
      </c>
      <c r="N6064" s="10" t="str">
        <f>TEXT(Sales[[#This Row],[Date and Time]],"mmmm")</f>
        <v>September</v>
      </c>
    </row>
    <row r="6065" spans="1:14" x14ac:dyDescent="0.3">
      <c r="A6065" s="1" t="s">
        <v>9533</v>
      </c>
      <c r="B6065" s="2">
        <v>45518.401053240741</v>
      </c>
      <c r="C6065" s="1" t="s">
        <v>3304</v>
      </c>
      <c r="D6065" s="1" t="s">
        <v>2485</v>
      </c>
      <c r="E6065" s="1" t="s">
        <v>3461</v>
      </c>
      <c r="F6065" s="1" t="s">
        <v>3476</v>
      </c>
      <c r="G6065" s="1">
        <v>1168.3</v>
      </c>
      <c r="H6065" s="1">
        <v>8</v>
      </c>
      <c r="I6065" s="1">
        <f>Sales[[#This Row],[Selling Price]]*H6065</f>
        <v>9346.4</v>
      </c>
      <c r="J6065" s="1">
        <f>VLOOKUP(Sales[[#This Row],[Product ID]],Products[],4,0)</f>
        <v>17.89</v>
      </c>
      <c r="K6065" s="1">
        <f>Sales[[#This Row],[Total Sales]]-Sales[[#This Row],[Cost price]]</f>
        <v>9328.51</v>
      </c>
      <c r="L6065" s="1" t="str">
        <f>TEXT(Sales[[#This Row],[Date and Time]],"dddd")</f>
        <v>Wednesday</v>
      </c>
      <c r="M6065" s="1" t="str">
        <f>TEXT(Sales[[#This Row],[Date and Time]],"mm")</f>
        <v>08</v>
      </c>
      <c r="N6065" s="10" t="str">
        <f>TEXT(Sales[[#This Row],[Date and Time]],"mmmm")</f>
        <v>August</v>
      </c>
    </row>
    <row r="6066" spans="1:14" x14ac:dyDescent="0.3">
      <c r="A6066" s="1" t="s">
        <v>9534</v>
      </c>
      <c r="B6066" s="2">
        <v>45472.45511574074</v>
      </c>
      <c r="C6066" s="1" t="s">
        <v>3266</v>
      </c>
      <c r="D6066" s="1" t="s">
        <v>517</v>
      </c>
      <c r="E6066" s="1" t="s">
        <v>3466</v>
      </c>
      <c r="F6066" s="1" t="s">
        <v>3469</v>
      </c>
      <c r="G6066" s="1">
        <v>1298.82</v>
      </c>
      <c r="H6066" s="1">
        <v>10</v>
      </c>
      <c r="I6066" s="1">
        <f>Sales[[#This Row],[Selling Price]]*H6066</f>
        <v>12988.199999999999</v>
      </c>
      <c r="J6066" s="1">
        <f>VLOOKUP(Sales[[#This Row],[Product ID]],Products[],4,0)</f>
        <v>42.41</v>
      </c>
      <c r="K6066" s="1">
        <f>Sales[[#This Row],[Total Sales]]-Sales[[#This Row],[Cost price]]</f>
        <v>12945.789999999999</v>
      </c>
      <c r="L6066" s="1" t="str">
        <f>TEXT(Sales[[#This Row],[Date and Time]],"dddd")</f>
        <v>Saturday</v>
      </c>
      <c r="M6066" s="1" t="str">
        <f>TEXT(Sales[[#This Row],[Date and Time]],"mm")</f>
        <v>06</v>
      </c>
      <c r="N6066" s="10" t="str">
        <f>TEXT(Sales[[#This Row],[Date and Time]],"mmmm")</f>
        <v>June</v>
      </c>
    </row>
    <row r="6067" spans="1:14" x14ac:dyDescent="0.3">
      <c r="A6067" s="1" t="s">
        <v>9535</v>
      </c>
      <c r="B6067" s="2">
        <v>45516.275763888887</v>
      </c>
      <c r="C6067" s="1" t="s">
        <v>3348</v>
      </c>
      <c r="D6067" s="1" t="s">
        <v>309</v>
      </c>
      <c r="E6067" s="1" t="s">
        <v>3464</v>
      </c>
      <c r="F6067" s="1" t="s">
        <v>3476</v>
      </c>
      <c r="G6067" s="1">
        <v>528.04</v>
      </c>
      <c r="H6067" s="1">
        <v>6</v>
      </c>
      <c r="I6067" s="1">
        <f>Sales[[#This Row],[Selling Price]]*H6067</f>
        <v>3168.24</v>
      </c>
      <c r="J6067" s="1">
        <f>VLOOKUP(Sales[[#This Row],[Product ID]],Products[],4,0)</f>
        <v>307.60000000000002</v>
      </c>
      <c r="K6067" s="1">
        <f>Sales[[#This Row],[Total Sales]]-Sales[[#This Row],[Cost price]]</f>
        <v>2860.64</v>
      </c>
      <c r="L6067" s="1" t="str">
        <f>TEXT(Sales[[#This Row],[Date and Time]],"dddd")</f>
        <v>Monday</v>
      </c>
      <c r="M6067" s="1" t="str">
        <f>TEXT(Sales[[#This Row],[Date and Time]],"mm")</f>
        <v>08</v>
      </c>
      <c r="N6067" s="10" t="str">
        <f>TEXT(Sales[[#This Row],[Date and Time]],"mmmm")</f>
        <v>August</v>
      </c>
    </row>
    <row r="6068" spans="1:14" x14ac:dyDescent="0.3">
      <c r="A6068" s="1" t="s">
        <v>9536</v>
      </c>
      <c r="B6068" s="2">
        <v>45391.257511574076</v>
      </c>
      <c r="C6068" s="1" t="s">
        <v>3253</v>
      </c>
      <c r="D6068" s="1" t="s">
        <v>2559</v>
      </c>
      <c r="E6068" s="1" t="s">
        <v>3479</v>
      </c>
      <c r="F6068" s="1" t="s">
        <v>3472</v>
      </c>
      <c r="G6068" s="1">
        <v>499.89</v>
      </c>
      <c r="H6068" s="1">
        <v>2</v>
      </c>
      <c r="I6068" s="1">
        <f>Sales[[#This Row],[Selling Price]]*H6068</f>
        <v>999.78</v>
      </c>
      <c r="J6068" s="1">
        <f>VLOOKUP(Sales[[#This Row],[Product ID]],Products[],4,0)</f>
        <v>34.31</v>
      </c>
      <c r="K6068" s="1">
        <f>Sales[[#This Row],[Total Sales]]-Sales[[#This Row],[Cost price]]</f>
        <v>965.47</v>
      </c>
      <c r="L6068" s="1" t="str">
        <f>TEXT(Sales[[#This Row],[Date and Time]],"dddd")</f>
        <v>Tuesday</v>
      </c>
      <c r="M6068" s="1" t="str">
        <f>TEXT(Sales[[#This Row],[Date and Time]],"mm")</f>
        <v>04</v>
      </c>
      <c r="N6068" s="10" t="str">
        <f>TEXT(Sales[[#This Row],[Date and Time]],"mmmm")</f>
        <v>April</v>
      </c>
    </row>
    <row r="6069" spans="1:14" x14ac:dyDescent="0.3">
      <c r="A6069" s="1" t="s">
        <v>9537</v>
      </c>
      <c r="B6069" s="2">
        <v>45352.335231481484</v>
      </c>
      <c r="C6069" s="1" t="s">
        <v>3447</v>
      </c>
      <c r="D6069" s="1" t="s">
        <v>2943</v>
      </c>
      <c r="E6069" s="1" t="s">
        <v>3461</v>
      </c>
      <c r="F6069" s="1" t="s">
        <v>3462</v>
      </c>
      <c r="G6069" s="1">
        <v>1396.58</v>
      </c>
      <c r="H6069" s="1">
        <v>7</v>
      </c>
      <c r="I6069" s="1">
        <f>Sales[[#This Row],[Selling Price]]*H6069</f>
        <v>9776.06</v>
      </c>
      <c r="J6069" s="1">
        <f>VLOOKUP(Sales[[#This Row],[Product ID]],Products[],4,0)</f>
        <v>521.98</v>
      </c>
      <c r="K6069" s="1">
        <f>Sales[[#This Row],[Total Sales]]-Sales[[#This Row],[Cost price]]</f>
        <v>9254.08</v>
      </c>
      <c r="L6069" s="1" t="str">
        <f>TEXT(Sales[[#This Row],[Date and Time]],"dddd")</f>
        <v>Friday</v>
      </c>
      <c r="M6069" s="1" t="str">
        <f>TEXT(Sales[[#This Row],[Date and Time]],"mm")</f>
        <v>03</v>
      </c>
      <c r="N6069" s="10" t="str">
        <f>TEXT(Sales[[#This Row],[Date and Time]],"mmmm")</f>
        <v>March</v>
      </c>
    </row>
    <row r="6070" spans="1:14" x14ac:dyDescent="0.3">
      <c r="A6070" s="1" t="s">
        <v>9538</v>
      </c>
      <c r="B6070" s="2">
        <v>45410.606956018521</v>
      </c>
      <c r="C6070" s="1" t="s">
        <v>3339</v>
      </c>
      <c r="D6070" s="1" t="s">
        <v>2684</v>
      </c>
      <c r="E6070" s="1" t="s">
        <v>3471</v>
      </c>
      <c r="F6070" s="1" t="s">
        <v>3469</v>
      </c>
      <c r="G6070" s="1">
        <v>846.49</v>
      </c>
      <c r="H6070" s="1">
        <v>4</v>
      </c>
      <c r="I6070" s="1">
        <f>Sales[[#This Row],[Selling Price]]*H6070</f>
        <v>3385.96</v>
      </c>
      <c r="J6070" s="1">
        <f>VLOOKUP(Sales[[#This Row],[Product ID]],Products[],4,0)</f>
        <v>646.59</v>
      </c>
      <c r="K6070" s="1">
        <f>Sales[[#This Row],[Total Sales]]-Sales[[#This Row],[Cost price]]</f>
        <v>2739.37</v>
      </c>
      <c r="L6070" s="1" t="str">
        <f>TEXT(Sales[[#This Row],[Date and Time]],"dddd")</f>
        <v>Sunday</v>
      </c>
      <c r="M6070" s="1" t="str">
        <f>TEXT(Sales[[#This Row],[Date and Time]],"mm")</f>
        <v>04</v>
      </c>
      <c r="N6070" s="10" t="str">
        <f>TEXT(Sales[[#This Row],[Date and Time]],"mmmm")</f>
        <v>April</v>
      </c>
    </row>
    <row r="6071" spans="1:14" x14ac:dyDescent="0.3">
      <c r="A6071" s="1" t="s">
        <v>9539</v>
      </c>
      <c r="B6071" s="2">
        <v>45487.606099537035</v>
      </c>
      <c r="C6071" s="1" t="s">
        <v>3299</v>
      </c>
      <c r="D6071" s="1" t="s">
        <v>2783</v>
      </c>
      <c r="E6071" s="1" t="s">
        <v>3466</v>
      </c>
      <c r="F6071" s="1" t="s">
        <v>3467</v>
      </c>
      <c r="G6071" s="1">
        <v>1445.64</v>
      </c>
      <c r="H6071" s="1">
        <v>9</v>
      </c>
      <c r="I6071" s="1">
        <f>Sales[[#This Row],[Selling Price]]*H6071</f>
        <v>13010.76</v>
      </c>
      <c r="J6071" s="1">
        <f>VLOOKUP(Sales[[#This Row],[Product ID]],Products[],4,0)</f>
        <v>401.98</v>
      </c>
      <c r="K6071" s="1">
        <f>Sales[[#This Row],[Total Sales]]-Sales[[#This Row],[Cost price]]</f>
        <v>12608.78</v>
      </c>
      <c r="L6071" s="1" t="str">
        <f>TEXT(Sales[[#This Row],[Date and Time]],"dddd")</f>
        <v>Sunday</v>
      </c>
      <c r="M6071" s="1" t="str">
        <f>TEXT(Sales[[#This Row],[Date and Time]],"mm")</f>
        <v>07</v>
      </c>
      <c r="N6071" s="10" t="str">
        <f>TEXT(Sales[[#This Row],[Date and Time]],"mmmm")</f>
        <v>July</v>
      </c>
    </row>
    <row r="6072" spans="1:14" x14ac:dyDescent="0.3">
      <c r="A6072" s="1" t="s">
        <v>9540</v>
      </c>
      <c r="B6072" s="2">
        <v>45552.061527777776</v>
      </c>
      <c r="C6072" s="1" t="s">
        <v>3263</v>
      </c>
      <c r="D6072" s="1" t="s">
        <v>875</v>
      </c>
      <c r="E6072" s="1" t="s">
        <v>3479</v>
      </c>
      <c r="F6072" s="1" t="s">
        <v>3467</v>
      </c>
      <c r="G6072" s="1">
        <v>1993.89</v>
      </c>
      <c r="H6072" s="1">
        <v>4</v>
      </c>
      <c r="I6072" s="1">
        <f>Sales[[#This Row],[Selling Price]]*H6072</f>
        <v>7975.56</v>
      </c>
      <c r="J6072" s="1">
        <f>VLOOKUP(Sales[[#This Row],[Product ID]],Products[],4,0)</f>
        <v>418.1</v>
      </c>
      <c r="K6072" s="1">
        <f>Sales[[#This Row],[Total Sales]]-Sales[[#This Row],[Cost price]]</f>
        <v>7557.46</v>
      </c>
      <c r="L6072" s="1" t="str">
        <f>TEXT(Sales[[#This Row],[Date and Time]],"dddd")</f>
        <v>Tuesday</v>
      </c>
      <c r="M6072" s="1" t="str">
        <f>TEXT(Sales[[#This Row],[Date and Time]],"mm")</f>
        <v>09</v>
      </c>
      <c r="N6072" s="10" t="str">
        <f>TEXT(Sales[[#This Row],[Date and Time]],"mmmm")</f>
        <v>September</v>
      </c>
    </row>
    <row r="6073" spans="1:14" x14ac:dyDescent="0.3">
      <c r="A6073" s="1" t="s">
        <v>9541</v>
      </c>
      <c r="B6073" s="2">
        <v>45323.19226851852</v>
      </c>
      <c r="C6073" s="1" t="s">
        <v>3448</v>
      </c>
      <c r="D6073" s="1" t="s">
        <v>2547</v>
      </c>
      <c r="E6073" s="1" t="s">
        <v>3461</v>
      </c>
      <c r="F6073" s="1" t="s">
        <v>3472</v>
      </c>
      <c r="G6073" s="1">
        <v>1297.47</v>
      </c>
      <c r="H6073" s="1">
        <v>8</v>
      </c>
      <c r="I6073" s="1">
        <f>Sales[[#This Row],[Selling Price]]*H6073</f>
        <v>10379.76</v>
      </c>
      <c r="J6073" s="1">
        <f>VLOOKUP(Sales[[#This Row],[Product ID]],Products[],4,0)</f>
        <v>955.51</v>
      </c>
      <c r="K6073" s="1">
        <f>Sales[[#This Row],[Total Sales]]-Sales[[#This Row],[Cost price]]</f>
        <v>9424.25</v>
      </c>
      <c r="L6073" s="1" t="str">
        <f>TEXT(Sales[[#This Row],[Date and Time]],"dddd")</f>
        <v>Thursday</v>
      </c>
      <c r="M6073" s="1" t="str">
        <f>TEXT(Sales[[#This Row],[Date and Time]],"mm")</f>
        <v>02</v>
      </c>
      <c r="N6073" s="10" t="str">
        <f>TEXT(Sales[[#This Row],[Date and Time]],"mmmm")</f>
        <v>February</v>
      </c>
    </row>
    <row r="6074" spans="1:14" x14ac:dyDescent="0.3">
      <c r="A6074" s="1" t="s">
        <v>9542</v>
      </c>
      <c r="B6074" s="2">
        <v>45405.159236111111</v>
      </c>
      <c r="C6074" s="1" t="s">
        <v>3382</v>
      </c>
      <c r="D6074" s="1" t="s">
        <v>737</v>
      </c>
      <c r="E6074" s="1" t="s">
        <v>3466</v>
      </c>
      <c r="F6074" s="1" t="s">
        <v>3476</v>
      </c>
      <c r="G6074" s="1">
        <v>1099.1199999999999</v>
      </c>
      <c r="H6074" s="1">
        <v>3</v>
      </c>
      <c r="I6074" s="1">
        <f>Sales[[#This Row],[Selling Price]]*H6074</f>
        <v>3297.3599999999997</v>
      </c>
      <c r="J6074" s="1">
        <f>VLOOKUP(Sales[[#This Row],[Product ID]],Products[],4,0)</f>
        <v>67.97</v>
      </c>
      <c r="K6074" s="1">
        <f>Sales[[#This Row],[Total Sales]]-Sales[[#This Row],[Cost price]]</f>
        <v>3229.39</v>
      </c>
      <c r="L6074" s="1" t="str">
        <f>TEXT(Sales[[#This Row],[Date and Time]],"dddd")</f>
        <v>Tuesday</v>
      </c>
      <c r="M6074" s="1" t="str">
        <f>TEXT(Sales[[#This Row],[Date and Time]],"mm")</f>
        <v>04</v>
      </c>
      <c r="N6074" s="10" t="str">
        <f>TEXT(Sales[[#This Row],[Date and Time]],"mmmm")</f>
        <v>April</v>
      </c>
    </row>
    <row r="6075" spans="1:14" x14ac:dyDescent="0.3">
      <c r="A6075" s="1" t="s">
        <v>9543</v>
      </c>
      <c r="B6075" s="2">
        <v>45570.326504629629</v>
      </c>
      <c r="C6075" s="1" t="s">
        <v>3398</v>
      </c>
      <c r="D6075" s="1" t="s">
        <v>1581</v>
      </c>
      <c r="E6075" s="1" t="s">
        <v>3464</v>
      </c>
      <c r="F6075" s="1" t="s">
        <v>3472</v>
      </c>
      <c r="G6075" s="1">
        <v>614.77</v>
      </c>
      <c r="H6075" s="1">
        <v>2</v>
      </c>
      <c r="I6075" s="1">
        <f>Sales[[#This Row],[Selling Price]]*H6075</f>
        <v>1229.54</v>
      </c>
      <c r="J6075" s="1">
        <f>VLOOKUP(Sales[[#This Row],[Product ID]],Products[],4,0)</f>
        <v>789.58</v>
      </c>
      <c r="K6075" s="1">
        <f>Sales[[#This Row],[Total Sales]]-Sales[[#This Row],[Cost price]]</f>
        <v>439.95999999999992</v>
      </c>
      <c r="L6075" s="1" t="str">
        <f>TEXT(Sales[[#This Row],[Date and Time]],"dddd")</f>
        <v>Saturday</v>
      </c>
      <c r="M6075" s="1" t="str">
        <f>TEXT(Sales[[#This Row],[Date and Time]],"mm")</f>
        <v>10</v>
      </c>
      <c r="N6075" s="10" t="str">
        <f>TEXT(Sales[[#This Row],[Date and Time]],"mmmm")</f>
        <v>October</v>
      </c>
    </row>
    <row r="6076" spans="1:14" x14ac:dyDescent="0.3">
      <c r="A6076" s="1" t="s">
        <v>9544</v>
      </c>
      <c r="B6076" s="2">
        <v>45560.9533912037</v>
      </c>
      <c r="C6076" s="1" t="s">
        <v>3430</v>
      </c>
      <c r="D6076" s="1" t="s">
        <v>638</v>
      </c>
      <c r="E6076" s="1" t="s">
        <v>3464</v>
      </c>
      <c r="F6076" s="1" t="s">
        <v>3476</v>
      </c>
      <c r="G6076" s="1">
        <v>1485.16</v>
      </c>
      <c r="H6076" s="1">
        <v>4</v>
      </c>
      <c r="I6076" s="1">
        <f>Sales[[#This Row],[Selling Price]]*H6076</f>
        <v>5940.64</v>
      </c>
      <c r="J6076" s="1">
        <f>VLOOKUP(Sales[[#This Row],[Product ID]],Products[],4,0)</f>
        <v>102.73</v>
      </c>
      <c r="K6076" s="1">
        <f>Sales[[#This Row],[Total Sales]]-Sales[[#This Row],[Cost price]]</f>
        <v>5837.9100000000008</v>
      </c>
      <c r="L6076" s="1" t="str">
        <f>TEXT(Sales[[#This Row],[Date and Time]],"dddd")</f>
        <v>Wednesday</v>
      </c>
      <c r="M6076" s="1" t="str">
        <f>TEXT(Sales[[#This Row],[Date and Time]],"mm")</f>
        <v>09</v>
      </c>
      <c r="N6076" s="10" t="str">
        <f>TEXT(Sales[[#This Row],[Date and Time]],"mmmm")</f>
        <v>September</v>
      </c>
    </row>
    <row r="6077" spans="1:14" x14ac:dyDescent="0.3">
      <c r="A6077" s="1" t="s">
        <v>9545</v>
      </c>
      <c r="B6077" s="2">
        <v>45549.211678240739</v>
      </c>
      <c r="C6077" s="1" t="s">
        <v>3403</v>
      </c>
      <c r="D6077" s="1" t="s">
        <v>723</v>
      </c>
      <c r="E6077" s="1" t="s">
        <v>3471</v>
      </c>
      <c r="F6077" s="1" t="s">
        <v>3462</v>
      </c>
      <c r="G6077" s="1">
        <v>516.94000000000005</v>
      </c>
      <c r="H6077" s="1">
        <v>8</v>
      </c>
      <c r="I6077" s="1">
        <f>Sales[[#This Row],[Selling Price]]*H6077</f>
        <v>4135.5200000000004</v>
      </c>
      <c r="J6077" s="1">
        <f>VLOOKUP(Sales[[#This Row],[Product ID]],Products[],4,0)</f>
        <v>904.67</v>
      </c>
      <c r="K6077" s="1">
        <f>Sales[[#This Row],[Total Sales]]-Sales[[#This Row],[Cost price]]</f>
        <v>3230.8500000000004</v>
      </c>
      <c r="L6077" s="1" t="str">
        <f>TEXT(Sales[[#This Row],[Date and Time]],"dddd")</f>
        <v>Saturday</v>
      </c>
      <c r="M6077" s="1" t="str">
        <f>TEXT(Sales[[#This Row],[Date and Time]],"mm")</f>
        <v>09</v>
      </c>
      <c r="N6077" s="10" t="str">
        <f>TEXT(Sales[[#This Row],[Date and Time]],"mmmm")</f>
        <v>September</v>
      </c>
    </row>
    <row r="6078" spans="1:14" x14ac:dyDescent="0.3">
      <c r="A6078" s="1" t="s">
        <v>9546</v>
      </c>
      <c r="B6078" s="2">
        <v>45459.541932870372</v>
      </c>
      <c r="C6078" s="1" t="s">
        <v>3277</v>
      </c>
      <c r="D6078" s="1" t="s">
        <v>1010</v>
      </c>
      <c r="E6078" s="1" t="s">
        <v>3471</v>
      </c>
      <c r="F6078" s="1" t="s">
        <v>3476</v>
      </c>
      <c r="G6078" s="1">
        <v>691.94</v>
      </c>
      <c r="H6078" s="1">
        <v>6</v>
      </c>
      <c r="I6078" s="1">
        <f>Sales[[#This Row],[Selling Price]]*H6078</f>
        <v>4151.6400000000003</v>
      </c>
      <c r="J6078" s="1">
        <f>VLOOKUP(Sales[[#This Row],[Product ID]],Products[],4,0)</f>
        <v>439.15</v>
      </c>
      <c r="K6078" s="1">
        <f>Sales[[#This Row],[Total Sales]]-Sales[[#This Row],[Cost price]]</f>
        <v>3712.4900000000002</v>
      </c>
      <c r="L6078" s="1" t="str">
        <f>TEXT(Sales[[#This Row],[Date and Time]],"dddd")</f>
        <v>Sunday</v>
      </c>
      <c r="M6078" s="1" t="str">
        <f>TEXT(Sales[[#This Row],[Date and Time]],"mm")</f>
        <v>06</v>
      </c>
      <c r="N6078" s="10" t="str">
        <f>TEXT(Sales[[#This Row],[Date and Time]],"mmmm")</f>
        <v>June</v>
      </c>
    </row>
    <row r="6079" spans="1:14" x14ac:dyDescent="0.3">
      <c r="A6079" s="1" t="s">
        <v>9547</v>
      </c>
      <c r="B6079" s="2">
        <v>45351.293854166666</v>
      </c>
      <c r="C6079" s="1" t="s">
        <v>3273</v>
      </c>
      <c r="D6079" s="1" t="s">
        <v>2089</v>
      </c>
      <c r="E6079" s="1" t="s">
        <v>3479</v>
      </c>
      <c r="F6079" s="1" t="s">
        <v>3476</v>
      </c>
      <c r="G6079" s="1">
        <v>1370.75</v>
      </c>
      <c r="H6079" s="1">
        <v>8</v>
      </c>
      <c r="I6079" s="1">
        <f>Sales[[#This Row],[Selling Price]]*H6079</f>
        <v>10966</v>
      </c>
      <c r="J6079" s="1">
        <f>VLOOKUP(Sales[[#This Row],[Product ID]],Products[],4,0)</f>
        <v>963.58</v>
      </c>
      <c r="K6079" s="1">
        <f>Sales[[#This Row],[Total Sales]]-Sales[[#This Row],[Cost price]]</f>
        <v>10002.42</v>
      </c>
      <c r="L6079" s="1" t="str">
        <f>TEXT(Sales[[#This Row],[Date and Time]],"dddd")</f>
        <v>Thursday</v>
      </c>
      <c r="M6079" s="1" t="str">
        <f>TEXT(Sales[[#This Row],[Date and Time]],"mm")</f>
        <v>02</v>
      </c>
      <c r="N6079" s="10" t="str">
        <f>TEXT(Sales[[#This Row],[Date and Time]],"mmmm")</f>
        <v>February</v>
      </c>
    </row>
    <row r="6080" spans="1:14" x14ac:dyDescent="0.3">
      <c r="A6080" s="1" t="s">
        <v>9548</v>
      </c>
      <c r="B6080" s="2">
        <v>45440.379155092596</v>
      </c>
      <c r="C6080" s="1" t="s">
        <v>3363</v>
      </c>
      <c r="D6080" s="1" t="s">
        <v>2975</v>
      </c>
      <c r="E6080" s="1" t="s">
        <v>3466</v>
      </c>
      <c r="F6080" s="1" t="s">
        <v>3467</v>
      </c>
      <c r="G6080" s="1">
        <v>693.06</v>
      </c>
      <c r="H6080" s="1">
        <v>1</v>
      </c>
      <c r="I6080" s="1">
        <f>Sales[[#This Row],[Selling Price]]*H6080</f>
        <v>693.06</v>
      </c>
      <c r="J6080" s="1">
        <f>VLOOKUP(Sales[[#This Row],[Product ID]],Products[],4,0)</f>
        <v>678.93</v>
      </c>
      <c r="K6080" s="1">
        <f>Sales[[#This Row],[Total Sales]]-Sales[[#This Row],[Cost price]]</f>
        <v>14.129999999999995</v>
      </c>
      <c r="L6080" s="1" t="str">
        <f>TEXT(Sales[[#This Row],[Date and Time]],"dddd")</f>
        <v>Tuesday</v>
      </c>
      <c r="M6080" s="1" t="str">
        <f>TEXT(Sales[[#This Row],[Date and Time]],"mm")</f>
        <v>05</v>
      </c>
      <c r="N6080" s="10" t="str">
        <f>TEXT(Sales[[#This Row],[Date and Time]],"mmmm")</f>
        <v>May</v>
      </c>
    </row>
    <row r="6081" spans="1:14" x14ac:dyDescent="0.3">
      <c r="A6081" s="1" t="s">
        <v>9549</v>
      </c>
      <c r="B6081" s="2">
        <v>45465.187326388892</v>
      </c>
      <c r="C6081" s="1" t="s">
        <v>3271</v>
      </c>
      <c r="D6081" s="1" t="s">
        <v>2687</v>
      </c>
      <c r="E6081" s="1" t="s">
        <v>3466</v>
      </c>
      <c r="F6081" s="1" t="s">
        <v>3469</v>
      </c>
      <c r="G6081" s="1">
        <v>1375.69</v>
      </c>
      <c r="H6081" s="1">
        <v>9</v>
      </c>
      <c r="I6081" s="1">
        <f>Sales[[#This Row],[Selling Price]]*H6081</f>
        <v>12381.210000000001</v>
      </c>
      <c r="J6081" s="1">
        <f>VLOOKUP(Sales[[#This Row],[Product ID]],Products[],4,0)</f>
        <v>493.17</v>
      </c>
      <c r="K6081" s="1">
        <f>Sales[[#This Row],[Total Sales]]-Sales[[#This Row],[Cost price]]</f>
        <v>11888.04</v>
      </c>
      <c r="L6081" s="1" t="str">
        <f>TEXT(Sales[[#This Row],[Date and Time]],"dddd")</f>
        <v>Saturday</v>
      </c>
      <c r="M6081" s="1" t="str">
        <f>TEXT(Sales[[#This Row],[Date and Time]],"mm")</f>
        <v>06</v>
      </c>
      <c r="N6081" s="10" t="str">
        <f>TEXT(Sales[[#This Row],[Date and Time]],"mmmm")</f>
        <v>June</v>
      </c>
    </row>
    <row r="6082" spans="1:14" x14ac:dyDescent="0.3">
      <c r="A6082" s="1" t="s">
        <v>9550</v>
      </c>
      <c r="B6082" s="2">
        <v>45574.108495370368</v>
      </c>
      <c r="C6082" s="1" t="s">
        <v>3276</v>
      </c>
      <c r="D6082" s="1" t="s">
        <v>1683</v>
      </c>
      <c r="E6082" s="1" t="s">
        <v>3461</v>
      </c>
      <c r="F6082" s="1" t="s">
        <v>3469</v>
      </c>
      <c r="G6082" s="1">
        <v>1721.47</v>
      </c>
      <c r="H6082" s="1">
        <v>7</v>
      </c>
      <c r="I6082" s="1">
        <f>Sales[[#This Row],[Selling Price]]*H6082</f>
        <v>12050.29</v>
      </c>
      <c r="J6082" s="1">
        <f>VLOOKUP(Sales[[#This Row],[Product ID]],Products[],4,0)</f>
        <v>736.41</v>
      </c>
      <c r="K6082" s="1">
        <f>Sales[[#This Row],[Total Sales]]-Sales[[#This Row],[Cost price]]</f>
        <v>11313.880000000001</v>
      </c>
      <c r="L6082" s="1" t="str">
        <f>TEXT(Sales[[#This Row],[Date and Time]],"dddd")</f>
        <v>Wednesday</v>
      </c>
      <c r="M6082" s="1" t="str">
        <f>TEXT(Sales[[#This Row],[Date and Time]],"mm")</f>
        <v>10</v>
      </c>
      <c r="N6082" s="10" t="str">
        <f>TEXT(Sales[[#This Row],[Date and Time]],"mmmm")</f>
        <v>October</v>
      </c>
    </row>
    <row r="6083" spans="1:14" x14ac:dyDescent="0.3">
      <c r="A6083" s="1" t="s">
        <v>9551</v>
      </c>
      <c r="B6083" s="2">
        <v>45303.064756944441</v>
      </c>
      <c r="C6083" s="1" t="s">
        <v>3339</v>
      </c>
      <c r="D6083" s="1" t="s">
        <v>3034</v>
      </c>
      <c r="E6083" s="1" t="s">
        <v>3464</v>
      </c>
      <c r="F6083" s="1" t="s">
        <v>3462</v>
      </c>
      <c r="G6083" s="1">
        <v>1496.48</v>
      </c>
      <c r="H6083" s="1">
        <v>8</v>
      </c>
      <c r="I6083" s="1">
        <f>Sales[[#This Row],[Selling Price]]*H6083</f>
        <v>11971.84</v>
      </c>
      <c r="J6083" s="1">
        <f>VLOOKUP(Sales[[#This Row],[Product ID]],Products[],4,0)</f>
        <v>646.59</v>
      </c>
      <c r="K6083" s="1">
        <f>Sales[[#This Row],[Total Sales]]-Sales[[#This Row],[Cost price]]</f>
        <v>11325.25</v>
      </c>
      <c r="L6083" s="1" t="str">
        <f>TEXT(Sales[[#This Row],[Date and Time]],"dddd")</f>
        <v>Friday</v>
      </c>
      <c r="M6083" s="1" t="str">
        <f>TEXT(Sales[[#This Row],[Date and Time]],"mm")</f>
        <v>01</v>
      </c>
      <c r="N6083" s="10" t="str">
        <f>TEXT(Sales[[#This Row],[Date and Time]],"mmmm")</f>
        <v>January</v>
      </c>
    </row>
    <row r="6084" spans="1:14" x14ac:dyDescent="0.3">
      <c r="A6084" s="1" t="s">
        <v>9552</v>
      </c>
      <c r="B6084" s="2">
        <v>45553.885752314818</v>
      </c>
      <c r="C6084" s="1" t="s">
        <v>3406</v>
      </c>
      <c r="D6084" s="1" t="s">
        <v>1995</v>
      </c>
      <c r="E6084" s="1" t="s">
        <v>3479</v>
      </c>
      <c r="F6084" s="1" t="s">
        <v>3467</v>
      </c>
      <c r="G6084" s="1">
        <v>488.87</v>
      </c>
      <c r="H6084" s="1">
        <v>5</v>
      </c>
      <c r="I6084" s="1">
        <f>Sales[[#This Row],[Selling Price]]*H6084</f>
        <v>2444.35</v>
      </c>
      <c r="J6084" s="1">
        <f>VLOOKUP(Sales[[#This Row],[Product ID]],Products[],4,0)</f>
        <v>585.16999999999996</v>
      </c>
      <c r="K6084" s="1">
        <f>Sales[[#This Row],[Total Sales]]-Sales[[#This Row],[Cost price]]</f>
        <v>1859.1799999999998</v>
      </c>
      <c r="L6084" s="1" t="str">
        <f>TEXT(Sales[[#This Row],[Date and Time]],"dddd")</f>
        <v>Wednesday</v>
      </c>
      <c r="M6084" s="1" t="str">
        <f>TEXT(Sales[[#This Row],[Date and Time]],"mm")</f>
        <v>09</v>
      </c>
      <c r="N6084" s="10" t="str">
        <f>TEXT(Sales[[#This Row],[Date and Time]],"mmmm")</f>
        <v>September</v>
      </c>
    </row>
    <row r="6085" spans="1:14" x14ac:dyDescent="0.3">
      <c r="A6085" s="1" t="s">
        <v>9553</v>
      </c>
      <c r="B6085" s="2">
        <v>45347.901736111111</v>
      </c>
      <c r="C6085" s="1" t="s">
        <v>3294</v>
      </c>
      <c r="D6085" s="1" t="s">
        <v>449</v>
      </c>
      <c r="E6085" s="1" t="s">
        <v>3479</v>
      </c>
      <c r="F6085" s="1" t="s">
        <v>3469</v>
      </c>
      <c r="G6085" s="1">
        <v>897.25</v>
      </c>
      <c r="H6085" s="1">
        <v>4</v>
      </c>
      <c r="I6085" s="1">
        <f>Sales[[#This Row],[Selling Price]]*H6085</f>
        <v>3589</v>
      </c>
      <c r="J6085" s="1">
        <f>VLOOKUP(Sales[[#This Row],[Product ID]],Products[],4,0)</f>
        <v>609.70000000000005</v>
      </c>
      <c r="K6085" s="1">
        <f>Sales[[#This Row],[Total Sales]]-Sales[[#This Row],[Cost price]]</f>
        <v>2979.3</v>
      </c>
      <c r="L6085" s="1" t="str">
        <f>TEXT(Sales[[#This Row],[Date and Time]],"dddd")</f>
        <v>Sunday</v>
      </c>
      <c r="M6085" s="1" t="str">
        <f>TEXT(Sales[[#This Row],[Date and Time]],"mm")</f>
        <v>02</v>
      </c>
      <c r="N6085" s="10" t="str">
        <f>TEXT(Sales[[#This Row],[Date and Time]],"mmmm")</f>
        <v>February</v>
      </c>
    </row>
    <row r="6086" spans="1:14" x14ac:dyDescent="0.3">
      <c r="A6086" s="1" t="s">
        <v>9554</v>
      </c>
      <c r="B6086" s="2">
        <v>45489.142106481479</v>
      </c>
      <c r="C6086" s="1" t="s">
        <v>3354</v>
      </c>
      <c r="D6086" s="1" t="s">
        <v>2439</v>
      </c>
      <c r="E6086" s="1" t="s">
        <v>3464</v>
      </c>
      <c r="F6086" s="1" t="s">
        <v>3469</v>
      </c>
      <c r="G6086" s="1">
        <v>187.93</v>
      </c>
      <c r="H6086" s="1">
        <v>3</v>
      </c>
      <c r="I6086" s="1">
        <f>Sales[[#This Row],[Selling Price]]*H6086</f>
        <v>563.79</v>
      </c>
      <c r="J6086" s="1">
        <f>VLOOKUP(Sales[[#This Row],[Product ID]],Products[],4,0)</f>
        <v>294.83</v>
      </c>
      <c r="K6086" s="1">
        <f>Sales[[#This Row],[Total Sales]]-Sales[[#This Row],[Cost price]]</f>
        <v>268.95999999999998</v>
      </c>
      <c r="L6086" s="1" t="str">
        <f>TEXT(Sales[[#This Row],[Date and Time]],"dddd")</f>
        <v>Tuesday</v>
      </c>
      <c r="M6086" s="1" t="str">
        <f>TEXT(Sales[[#This Row],[Date and Time]],"mm")</f>
        <v>07</v>
      </c>
      <c r="N6086" s="10" t="str">
        <f>TEXT(Sales[[#This Row],[Date and Time]],"mmmm")</f>
        <v>July</v>
      </c>
    </row>
    <row r="6087" spans="1:14" x14ac:dyDescent="0.3">
      <c r="A6087" s="1" t="s">
        <v>9555</v>
      </c>
      <c r="B6087" s="2">
        <v>45542.645127314812</v>
      </c>
      <c r="C6087" s="1" t="s">
        <v>3357</v>
      </c>
      <c r="D6087" s="1" t="s">
        <v>1315</v>
      </c>
      <c r="E6087" s="1" t="s">
        <v>3479</v>
      </c>
      <c r="F6087" s="1" t="s">
        <v>3469</v>
      </c>
      <c r="G6087" s="1">
        <v>606.79999999999995</v>
      </c>
      <c r="H6087" s="1">
        <v>1</v>
      </c>
      <c r="I6087" s="1">
        <f>Sales[[#This Row],[Selling Price]]*H6087</f>
        <v>606.79999999999995</v>
      </c>
      <c r="J6087" s="1">
        <f>VLOOKUP(Sales[[#This Row],[Product ID]],Products[],4,0)</f>
        <v>305.49</v>
      </c>
      <c r="K6087" s="1">
        <f>Sales[[#This Row],[Total Sales]]-Sales[[#This Row],[Cost price]]</f>
        <v>301.30999999999995</v>
      </c>
      <c r="L6087" s="1" t="str">
        <f>TEXT(Sales[[#This Row],[Date and Time]],"dddd")</f>
        <v>Saturday</v>
      </c>
      <c r="M6087" s="1" t="str">
        <f>TEXT(Sales[[#This Row],[Date and Time]],"mm")</f>
        <v>09</v>
      </c>
      <c r="N6087" s="10" t="str">
        <f>TEXT(Sales[[#This Row],[Date and Time]],"mmmm")</f>
        <v>September</v>
      </c>
    </row>
    <row r="6088" spans="1:14" x14ac:dyDescent="0.3">
      <c r="A6088" s="1" t="s">
        <v>9556</v>
      </c>
      <c r="B6088" s="2">
        <v>45556.890451388892</v>
      </c>
      <c r="C6088" s="1" t="s">
        <v>3275</v>
      </c>
      <c r="D6088" s="1" t="s">
        <v>2901</v>
      </c>
      <c r="E6088" s="1" t="s">
        <v>3479</v>
      </c>
      <c r="F6088" s="1" t="s">
        <v>3469</v>
      </c>
      <c r="G6088" s="1">
        <v>1590.2</v>
      </c>
      <c r="H6088" s="1">
        <v>7</v>
      </c>
      <c r="I6088" s="1">
        <f>Sales[[#This Row],[Selling Price]]*H6088</f>
        <v>11131.4</v>
      </c>
      <c r="J6088" s="1">
        <f>VLOOKUP(Sales[[#This Row],[Product ID]],Products[],4,0)</f>
        <v>363.91</v>
      </c>
      <c r="K6088" s="1">
        <f>Sales[[#This Row],[Total Sales]]-Sales[[#This Row],[Cost price]]</f>
        <v>10767.49</v>
      </c>
      <c r="L6088" s="1" t="str">
        <f>TEXT(Sales[[#This Row],[Date and Time]],"dddd")</f>
        <v>Saturday</v>
      </c>
      <c r="M6088" s="1" t="str">
        <f>TEXT(Sales[[#This Row],[Date and Time]],"mm")</f>
        <v>09</v>
      </c>
      <c r="N6088" s="10" t="str">
        <f>TEXT(Sales[[#This Row],[Date and Time]],"mmmm")</f>
        <v>September</v>
      </c>
    </row>
    <row r="6089" spans="1:14" x14ac:dyDescent="0.3">
      <c r="A6089" s="1" t="s">
        <v>9557</v>
      </c>
      <c r="B6089" s="2">
        <v>45447.716111111113</v>
      </c>
      <c r="C6089" s="1" t="s">
        <v>3237</v>
      </c>
      <c r="D6089" s="1" t="s">
        <v>1340</v>
      </c>
      <c r="E6089" s="1" t="s">
        <v>3466</v>
      </c>
      <c r="F6089" s="1" t="s">
        <v>3462</v>
      </c>
      <c r="G6089" s="1">
        <v>1572.82</v>
      </c>
      <c r="H6089" s="1">
        <v>1</v>
      </c>
      <c r="I6089" s="1">
        <f>Sales[[#This Row],[Selling Price]]*H6089</f>
        <v>1572.82</v>
      </c>
      <c r="J6089" s="1">
        <f>VLOOKUP(Sales[[#This Row],[Product ID]],Products[],4,0)</f>
        <v>481</v>
      </c>
      <c r="K6089" s="1">
        <f>Sales[[#This Row],[Total Sales]]-Sales[[#This Row],[Cost price]]</f>
        <v>1091.82</v>
      </c>
      <c r="L6089" s="1" t="str">
        <f>TEXT(Sales[[#This Row],[Date and Time]],"dddd")</f>
        <v>Tuesday</v>
      </c>
      <c r="M6089" s="1" t="str">
        <f>TEXT(Sales[[#This Row],[Date and Time]],"mm")</f>
        <v>06</v>
      </c>
      <c r="N6089" s="10" t="str">
        <f>TEXT(Sales[[#This Row],[Date and Time]],"mmmm")</f>
        <v>June</v>
      </c>
    </row>
    <row r="6090" spans="1:14" x14ac:dyDescent="0.3">
      <c r="A6090" s="1" t="s">
        <v>9558</v>
      </c>
      <c r="B6090" s="2">
        <v>45371.052268518521</v>
      </c>
      <c r="C6090" s="1" t="s">
        <v>3384</v>
      </c>
      <c r="D6090" s="1" t="s">
        <v>2367</v>
      </c>
      <c r="E6090" s="1" t="s">
        <v>3479</v>
      </c>
      <c r="F6090" s="1" t="s">
        <v>3462</v>
      </c>
      <c r="G6090" s="1">
        <v>1276.78</v>
      </c>
      <c r="H6090" s="1">
        <v>10</v>
      </c>
      <c r="I6090" s="1">
        <f>Sales[[#This Row],[Selling Price]]*H6090</f>
        <v>12767.8</v>
      </c>
      <c r="J6090" s="1">
        <f>VLOOKUP(Sales[[#This Row],[Product ID]],Products[],4,0)</f>
        <v>694.54</v>
      </c>
      <c r="K6090" s="1">
        <f>Sales[[#This Row],[Total Sales]]-Sales[[#This Row],[Cost price]]</f>
        <v>12073.259999999998</v>
      </c>
      <c r="L6090" s="1" t="str">
        <f>TEXT(Sales[[#This Row],[Date and Time]],"dddd")</f>
        <v>Wednesday</v>
      </c>
      <c r="M6090" s="1" t="str">
        <f>TEXT(Sales[[#This Row],[Date and Time]],"mm")</f>
        <v>03</v>
      </c>
      <c r="N6090" s="10" t="str">
        <f>TEXT(Sales[[#This Row],[Date and Time]],"mmmm")</f>
        <v>March</v>
      </c>
    </row>
    <row r="6091" spans="1:14" x14ac:dyDescent="0.3">
      <c r="A6091" s="1" t="s">
        <v>9559</v>
      </c>
      <c r="B6091" s="2">
        <v>45489.088888888888</v>
      </c>
      <c r="C6091" s="1" t="s">
        <v>3419</v>
      </c>
      <c r="D6091" s="1" t="s">
        <v>1801</v>
      </c>
      <c r="E6091" s="1" t="s">
        <v>3471</v>
      </c>
      <c r="F6091" s="1" t="s">
        <v>3472</v>
      </c>
      <c r="G6091" s="1">
        <v>1422.43</v>
      </c>
      <c r="H6091" s="1">
        <v>5</v>
      </c>
      <c r="I6091" s="1">
        <f>Sales[[#This Row],[Selling Price]]*H6091</f>
        <v>7112.1500000000005</v>
      </c>
      <c r="J6091" s="1">
        <f>VLOOKUP(Sales[[#This Row],[Product ID]],Products[],4,0)</f>
        <v>925.33</v>
      </c>
      <c r="K6091" s="1">
        <f>Sales[[#This Row],[Total Sales]]-Sales[[#This Row],[Cost price]]</f>
        <v>6186.8200000000006</v>
      </c>
      <c r="L6091" s="1" t="str">
        <f>TEXT(Sales[[#This Row],[Date and Time]],"dddd")</f>
        <v>Tuesday</v>
      </c>
      <c r="M6091" s="1" t="str">
        <f>TEXT(Sales[[#This Row],[Date and Time]],"mm")</f>
        <v>07</v>
      </c>
      <c r="N6091" s="10" t="str">
        <f>TEXT(Sales[[#This Row],[Date and Time]],"mmmm")</f>
        <v>July</v>
      </c>
    </row>
    <row r="6092" spans="1:14" x14ac:dyDescent="0.3">
      <c r="A6092" s="1" t="s">
        <v>9560</v>
      </c>
      <c r="B6092" s="2">
        <v>45609.332708333335</v>
      </c>
      <c r="C6092" s="1" t="s">
        <v>3335</v>
      </c>
      <c r="D6092" s="1" t="s">
        <v>1323</v>
      </c>
      <c r="E6092" s="1" t="s">
        <v>3464</v>
      </c>
      <c r="F6092" s="1" t="s">
        <v>3469</v>
      </c>
      <c r="G6092" s="1">
        <v>151.72</v>
      </c>
      <c r="H6092" s="1">
        <v>6</v>
      </c>
      <c r="I6092" s="1">
        <f>Sales[[#This Row],[Selling Price]]*H6092</f>
        <v>910.31999999999994</v>
      </c>
      <c r="J6092" s="1">
        <f>VLOOKUP(Sales[[#This Row],[Product ID]],Products[],4,0)</f>
        <v>303.60000000000002</v>
      </c>
      <c r="K6092" s="1">
        <f>Sales[[#This Row],[Total Sales]]-Sales[[#This Row],[Cost price]]</f>
        <v>606.71999999999991</v>
      </c>
      <c r="L6092" s="1" t="str">
        <f>TEXT(Sales[[#This Row],[Date and Time]],"dddd")</f>
        <v>Wednesday</v>
      </c>
      <c r="M6092" s="1" t="str">
        <f>TEXT(Sales[[#This Row],[Date and Time]],"mm")</f>
        <v>11</v>
      </c>
      <c r="N6092" s="10" t="str">
        <f>TEXT(Sales[[#This Row],[Date and Time]],"mmmm")</f>
        <v>November</v>
      </c>
    </row>
    <row r="6093" spans="1:14" x14ac:dyDescent="0.3">
      <c r="A6093" s="1" t="s">
        <v>9561</v>
      </c>
      <c r="B6093" s="2">
        <v>45330.029826388891</v>
      </c>
      <c r="C6093" s="1" t="s">
        <v>3298</v>
      </c>
      <c r="D6093" s="1" t="s">
        <v>980</v>
      </c>
      <c r="E6093" s="1" t="s">
        <v>3461</v>
      </c>
      <c r="F6093" s="1" t="s">
        <v>3467</v>
      </c>
      <c r="G6093" s="1">
        <v>1047.3900000000001</v>
      </c>
      <c r="H6093" s="1">
        <v>9</v>
      </c>
      <c r="I6093" s="1">
        <f>Sales[[#This Row],[Selling Price]]*H6093</f>
        <v>9426.51</v>
      </c>
      <c r="J6093" s="1">
        <f>VLOOKUP(Sales[[#This Row],[Product ID]],Products[],4,0)</f>
        <v>965.14</v>
      </c>
      <c r="K6093" s="1">
        <f>Sales[[#This Row],[Total Sales]]-Sales[[#This Row],[Cost price]]</f>
        <v>8461.3700000000008</v>
      </c>
      <c r="L6093" s="1" t="str">
        <f>TEXT(Sales[[#This Row],[Date and Time]],"dddd")</f>
        <v>Thursday</v>
      </c>
      <c r="M6093" s="1" t="str">
        <f>TEXT(Sales[[#This Row],[Date and Time]],"mm")</f>
        <v>02</v>
      </c>
      <c r="N6093" s="10" t="str">
        <f>TEXT(Sales[[#This Row],[Date and Time]],"mmmm")</f>
        <v>February</v>
      </c>
    </row>
    <row r="6094" spans="1:14" x14ac:dyDescent="0.3">
      <c r="A6094" s="1" t="s">
        <v>9562</v>
      </c>
      <c r="B6094" s="2">
        <v>45589.6640625</v>
      </c>
      <c r="C6094" s="1" t="s">
        <v>3336</v>
      </c>
      <c r="D6094" s="1" t="s">
        <v>534</v>
      </c>
      <c r="E6094" s="1" t="s">
        <v>3471</v>
      </c>
      <c r="F6094" s="1" t="s">
        <v>3462</v>
      </c>
      <c r="G6094" s="1">
        <v>1346.51</v>
      </c>
      <c r="H6094" s="1">
        <v>5</v>
      </c>
      <c r="I6094" s="1">
        <f>Sales[[#This Row],[Selling Price]]*H6094</f>
        <v>6732.55</v>
      </c>
      <c r="J6094" s="1">
        <f>VLOOKUP(Sales[[#This Row],[Product ID]],Products[],4,0)</f>
        <v>970.96</v>
      </c>
      <c r="K6094" s="1">
        <f>Sales[[#This Row],[Total Sales]]-Sales[[#This Row],[Cost price]]</f>
        <v>5761.59</v>
      </c>
      <c r="L6094" s="1" t="str">
        <f>TEXT(Sales[[#This Row],[Date and Time]],"dddd")</f>
        <v>Thursday</v>
      </c>
      <c r="M6094" s="1" t="str">
        <f>TEXT(Sales[[#This Row],[Date and Time]],"mm")</f>
        <v>10</v>
      </c>
      <c r="N6094" s="10" t="str">
        <f>TEXT(Sales[[#This Row],[Date and Time]],"mmmm")</f>
        <v>October</v>
      </c>
    </row>
    <row r="6095" spans="1:14" x14ac:dyDescent="0.3">
      <c r="A6095" s="1" t="s">
        <v>9563</v>
      </c>
      <c r="B6095" s="2">
        <v>45499.133310185185</v>
      </c>
      <c r="C6095" s="1" t="s">
        <v>3333</v>
      </c>
      <c r="D6095" s="1" t="s">
        <v>2675</v>
      </c>
      <c r="E6095" s="1" t="s">
        <v>3479</v>
      </c>
      <c r="F6095" s="1" t="s">
        <v>3472</v>
      </c>
      <c r="G6095" s="1">
        <v>1188.56</v>
      </c>
      <c r="H6095" s="1">
        <v>5</v>
      </c>
      <c r="I6095" s="1">
        <f>Sales[[#This Row],[Selling Price]]*H6095</f>
        <v>5942.7999999999993</v>
      </c>
      <c r="J6095" s="1">
        <f>VLOOKUP(Sales[[#This Row],[Product ID]],Products[],4,0)</f>
        <v>783.02</v>
      </c>
      <c r="K6095" s="1">
        <f>Sales[[#This Row],[Total Sales]]-Sales[[#This Row],[Cost price]]</f>
        <v>5159.7799999999988</v>
      </c>
      <c r="L6095" s="1" t="str">
        <f>TEXT(Sales[[#This Row],[Date and Time]],"dddd")</f>
        <v>Friday</v>
      </c>
      <c r="M6095" s="1" t="str">
        <f>TEXT(Sales[[#This Row],[Date and Time]],"mm")</f>
        <v>07</v>
      </c>
      <c r="N6095" s="10" t="str">
        <f>TEXT(Sales[[#This Row],[Date and Time]],"mmmm")</f>
        <v>July</v>
      </c>
    </row>
    <row r="6096" spans="1:14" x14ac:dyDescent="0.3">
      <c r="A6096" s="1" t="s">
        <v>9564</v>
      </c>
      <c r="B6096" s="2">
        <v>45301.669895833336</v>
      </c>
      <c r="C6096" s="1" t="s">
        <v>3447</v>
      </c>
      <c r="D6096" s="1" t="s">
        <v>2883</v>
      </c>
      <c r="E6096" s="1" t="s">
        <v>3466</v>
      </c>
      <c r="F6096" s="1" t="s">
        <v>3476</v>
      </c>
      <c r="G6096" s="1">
        <v>415.03</v>
      </c>
      <c r="H6096" s="1">
        <v>5</v>
      </c>
      <c r="I6096" s="1">
        <f>Sales[[#This Row],[Selling Price]]*H6096</f>
        <v>2075.1499999999996</v>
      </c>
      <c r="J6096" s="1">
        <f>VLOOKUP(Sales[[#This Row],[Product ID]],Products[],4,0)</f>
        <v>521.98</v>
      </c>
      <c r="K6096" s="1">
        <f>Sales[[#This Row],[Total Sales]]-Sales[[#This Row],[Cost price]]</f>
        <v>1553.1699999999996</v>
      </c>
      <c r="L6096" s="1" t="str">
        <f>TEXT(Sales[[#This Row],[Date and Time]],"dddd")</f>
        <v>Wednesday</v>
      </c>
      <c r="M6096" s="1" t="str">
        <f>TEXT(Sales[[#This Row],[Date and Time]],"mm")</f>
        <v>01</v>
      </c>
      <c r="N6096" s="10" t="str">
        <f>TEXT(Sales[[#This Row],[Date and Time]],"mmmm")</f>
        <v>January</v>
      </c>
    </row>
    <row r="6097" spans="1:14" x14ac:dyDescent="0.3">
      <c r="A6097" s="1" t="s">
        <v>9565</v>
      </c>
      <c r="B6097" s="2">
        <v>45567.080601851849</v>
      </c>
      <c r="C6097" s="1" t="s">
        <v>3431</v>
      </c>
      <c r="D6097" s="1" t="s">
        <v>671</v>
      </c>
      <c r="E6097" s="1" t="s">
        <v>3466</v>
      </c>
      <c r="F6097" s="1" t="s">
        <v>3469</v>
      </c>
      <c r="G6097" s="1">
        <v>1363.22</v>
      </c>
      <c r="H6097" s="1">
        <v>4</v>
      </c>
      <c r="I6097" s="1">
        <f>Sales[[#This Row],[Selling Price]]*H6097</f>
        <v>5452.88</v>
      </c>
      <c r="J6097" s="1">
        <f>VLOOKUP(Sales[[#This Row],[Product ID]],Products[],4,0)</f>
        <v>750.55</v>
      </c>
      <c r="K6097" s="1">
        <f>Sales[[#This Row],[Total Sales]]-Sales[[#This Row],[Cost price]]</f>
        <v>4702.33</v>
      </c>
      <c r="L6097" s="1" t="str">
        <f>TEXT(Sales[[#This Row],[Date and Time]],"dddd")</f>
        <v>Wednesday</v>
      </c>
      <c r="M6097" s="1" t="str">
        <f>TEXT(Sales[[#This Row],[Date and Time]],"mm")</f>
        <v>10</v>
      </c>
      <c r="N6097" s="10" t="str">
        <f>TEXT(Sales[[#This Row],[Date and Time]],"mmmm")</f>
        <v>October</v>
      </c>
    </row>
    <row r="6098" spans="1:14" x14ac:dyDescent="0.3">
      <c r="A6098" s="1" t="s">
        <v>9566</v>
      </c>
      <c r="B6098" s="2">
        <v>45335.330590277779</v>
      </c>
      <c r="C6098" s="1" t="s">
        <v>3371</v>
      </c>
      <c r="D6098" s="1" t="s">
        <v>761</v>
      </c>
      <c r="E6098" s="1" t="s">
        <v>3479</v>
      </c>
      <c r="F6098" s="1" t="s">
        <v>3472</v>
      </c>
      <c r="G6098" s="1">
        <v>710.75</v>
      </c>
      <c r="H6098" s="1">
        <v>4</v>
      </c>
      <c r="I6098" s="1">
        <f>Sales[[#This Row],[Selling Price]]*H6098</f>
        <v>2843</v>
      </c>
      <c r="J6098" s="1">
        <f>VLOOKUP(Sales[[#This Row],[Product ID]],Products[],4,0)</f>
        <v>370.52</v>
      </c>
      <c r="K6098" s="1">
        <f>Sales[[#This Row],[Total Sales]]-Sales[[#This Row],[Cost price]]</f>
        <v>2472.48</v>
      </c>
      <c r="L6098" s="1" t="str">
        <f>TEXT(Sales[[#This Row],[Date and Time]],"dddd")</f>
        <v>Tuesday</v>
      </c>
      <c r="M6098" s="1" t="str">
        <f>TEXT(Sales[[#This Row],[Date and Time]],"mm")</f>
        <v>02</v>
      </c>
      <c r="N6098" s="10" t="str">
        <f>TEXT(Sales[[#This Row],[Date and Time]],"mmmm")</f>
        <v>February</v>
      </c>
    </row>
    <row r="6099" spans="1:14" x14ac:dyDescent="0.3">
      <c r="A6099" s="1" t="s">
        <v>9567</v>
      </c>
      <c r="B6099" s="2">
        <v>45472.338043981479</v>
      </c>
      <c r="C6099" s="1" t="s">
        <v>3299</v>
      </c>
      <c r="D6099" s="1" t="s">
        <v>3091</v>
      </c>
      <c r="E6099" s="1" t="s">
        <v>3479</v>
      </c>
      <c r="F6099" s="1" t="s">
        <v>3467</v>
      </c>
      <c r="G6099" s="1">
        <v>1701.65</v>
      </c>
      <c r="H6099" s="1">
        <v>10</v>
      </c>
      <c r="I6099" s="1">
        <f>Sales[[#This Row],[Selling Price]]*H6099</f>
        <v>17016.5</v>
      </c>
      <c r="J6099" s="1">
        <f>VLOOKUP(Sales[[#This Row],[Product ID]],Products[],4,0)</f>
        <v>401.98</v>
      </c>
      <c r="K6099" s="1">
        <f>Sales[[#This Row],[Total Sales]]-Sales[[#This Row],[Cost price]]</f>
        <v>16614.52</v>
      </c>
      <c r="L6099" s="1" t="str">
        <f>TEXT(Sales[[#This Row],[Date and Time]],"dddd")</f>
        <v>Saturday</v>
      </c>
      <c r="M6099" s="1" t="str">
        <f>TEXT(Sales[[#This Row],[Date and Time]],"mm")</f>
        <v>06</v>
      </c>
      <c r="N6099" s="10" t="str">
        <f>TEXT(Sales[[#This Row],[Date and Time]],"mmmm")</f>
        <v>June</v>
      </c>
    </row>
    <row r="6100" spans="1:14" x14ac:dyDescent="0.3">
      <c r="A6100" s="1" t="s">
        <v>9568</v>
      </c>
      <c r="B6100" s="2">
        <v>45606.798576388886</v>
      </c>
      <c r="C6100" s="1" t="s">
        <v>3312</v>
      </c>
      <c r="D6100" s="1" t="s">
        <v>1479</v>
      </c>
      <c r="E6100" s="1" t="s">
        <v>3464</v>
      </c>
      <c r="F6100" s="1" t="s">
        <v>3469</v>
      </c>
      <c r="G6100" s="1">
        <v>520.14</v>
      </c>
      <c r="H6100" s="1">
        <v>6</v>
      </c>
      <c r="I6100" s="1">
        <f>Sales[[#This Row],[Selling Price]]*H6100</f>
        <v>3120.84</v>
      </c>
      <c r="J6100" s="1">
        <f>VLOOKUP(Sales[[#This Row],[Product ID]],Products[],4,0)</f>
        <v>193.63</v>
      </c>
      <c r="K6100" s="1">
        <f>Sales[[#This Row],[Total Sales]]-Sales[[#This Row],[Cost price]]</f>
        <v>2927.21</v>
      </c>
      <c r="L6100" s="1" t="str">
        <f>TEXT(Sales[[#This Row],[Date and Time]],"dddd")</f>
        <v>Sunday</v>
      </c>
      <c r="M6100" s="1" t="str">
        <f>TEXT(Sales[[#This Row],[Date and Time]],"mm")</f>
        <v>11</v>
      </c>
      <c r="N6100" s="10" t="str">
        <f>TEXT(Sales[[#This Row],[Date and Time]],"mmmm")</f>
        <v>November</v>
      </c>
    </row>
    <row r="6101" spans="1:14" x14ac:dyDescent="0.3">
      <c r="A6101" s="1" t="s">
        <v>9569</v>
      </c>
      <c r="B6101" s="2">
        <v>45387.384282407409</v>
      </c>
      <c r="C6101" s="1" t="s">
        <v>3416</v>
      </c>
      <c r="D6101" s="1" t="s">
        <v>1345</v>
      </c>
      <c r="E6101" s="1" t="s">
        <v>3479</v>
      </c>
      <c r="F6101" s="1" t="s">
        <v>3476</v>
      </c>
      <c r="G6101" s="1">
        <v>578.19000000000005</v>
      </c>
      <c r="H6101" s="1">
        <v>2</v>
      </c>
      <c r="I6101" s="1">
        <f>Sales[[#This Row],[Selling Price]]*H6101</f>
        <v>1156.3800000000001</v>
      </c>
      <c r="J6101" s="1">
        <f>VLOOKUP(Sales[[#This Row],[Product ID]],Products[],4,0)</f>
        <v>753.5</v>
      </c>
      <c r="K6101" s="1">
        <f>Sales[[#This Row],[Total Sales]]-Sales[[#This Row],[Cost price]]</f>
        <v>402.88000000000011</v>
      </c>
      <c r="L6101" s="1" t="str">
        <f>TEXT(Sales[[#This Row],[Date and Time]],"dddd")</f>
        <v>Friday</v>
      </c>
      <c r="M6101" s="1" t="str">
        <f>TEXT(Sales[[#This Row],[Date and Time]],"mm")</f>
        <v>04</v>
      </c>
      <c r="N6101" s="10" t="str">
        <f>TEXT(Sales[[#This Row],[Date and Time]],"mmmm")</f>
        <v>April</v>
      </c>
    </row>
    <row r="6102" spans="1:14" x14ac:dyDescent="0.3">
      <c r="A6102" s="1" t="s">
        <v>9570</v>
      </c>
      <c r="B6102" s="2">
        <v>45599.882303240738</v>
      </c>
      <c r="C6102" s="1" t="s">
        <v>3449</v>
      </c>
      <c r="D6102" s="1" t="s">
        <v>801</v>
      </c>
      <c r="E6102" s="1" t="s">
        <v>3466</v>
      </c>
      <c r="F6102" s="1" t="s">
        <v>3472</v>
      </c>
      <c r="G6102" s="1">
        <v>1164.93</v>
      </c>
      <c r="H6102" s="1">
        <v>1</v>
      </c>
      <c r="I6102" s="1">
        <f>Sales[[#This Row],[Selling Price]]*H6102</f>
        <v>1164.93</v>
      </c>
      <c r="J6102" s="1">
        <f>VLOOKUP(Sales[[#This Row],[Product ID]],Products[],4,0)</f>
        <v>487.84</v>
      </c>
      <c r="K6102" s="1">
        <f>Sales[[#This Row],[Total Sales]]-Sales[[#This Row],[Cost price]]</f>
        <v>677.09000000000015</v>
      </c>
      <c r="L6102" s="1" t="str">
        <f>TEXT(Sales[[#This Row],[Date and Time]],"dddd")</f>
        <v>Sunday</v>
      </c>
      <c r="M6102" s="1" t="str">
        <f>TEXT(Sales[[#This Row],[Date and Time]],"mm")</f>
        <v>11</v>
      </c>
      <c r="N6102" s="10" t="str">
        <f>TEXT(Sales[[#This Row],[Date and Time]],"mmmm")</f>
        <v>November</v>
      </c>
    </row>
    <row r="6103" spans="1:14" x14ac:dyDescent="0.3">
      <c r="A6103" s="1" t="s">
        <v>9571</v>
      </c>
      <c r="B6103" s="2">
        <v>45424.864502314813</v>
      </c>
      <c r="C6103" s="1" t="s">
        <v>3329</v>
      </c>
      <c r="D6103" s="1" t="s">
        <v>2574</v>
      </c>
      <c r="E6103" s="1" t="s">
        <v>3479</v>
      </c>
      <c r="F6103" s="1" t="s">
        <v>3467</v>
      </c>
      <c r="G6103" s="1">
        <v>428.91</v>
      </c>
      <c r="H6103" s="1">
        <v>2</v>
      </c>
      <c r="I6103" s="1">
        <f>Sales[[#This Row],[Selling Price]]*H6103</f>
        <v>857.82</v>
      </c>
      <c r="J6103" s="1">
        <f>VLOOKUP(Sales[[#This Row],[Product ID]],Products[],4,0)</f>
        <v>596.91999999999996</v>
      </c>
      <c r="K6103" s="1">
        <f>Sales[[#This Row],[Total Sales]]-Sales[[#This Row],[Cost price]]</f>
        <v>260.90000000000009</v>
      </c>
      <c r="L6103" s="1" t="str">
        <f>TEXT(Sales[[#This Row],[Date and Time]],"dddd")</f>
        <v>Sunday</v>
      </c>
      <c r="M6103" s="1" t="str">
        <f>TEXT(Sales[[#This Row],[Date and Time]],"mm")</f>
        <v>05</v>
      </c>
      <c r="N6103" s="10" t="str">
        <f>TEXT(Sales[[#This Row],[Date and Time]],"mmmm")</f>
        <v>May</v>
      </c>
    </row>
    <row r="6104" spans="1:14" x14ac:dyDescent="0.3">
      <c r="A6104" s="1" t="s">
        <v>9572</v>
      </c>
      <c r="B6104" s="2">
        <v>45514.708124999997</v>
      </c>
      <c r="C6104" s="1" t="s">
        <v>3387</v>
      </c>
      <c r="D6104" s="1" t="s">
        <v>2358</v>
      </c>
      <c r="E6104" s="1" t="s">
        <v>3464</v>
      </c>
      <c r="F6104" s="1" t="s">
        <v>3462</v>
      </c>
      <c r="G6104" s="1">
        <v>1709.01</v>
      </c>
      <c r="H6104" s="1">
        <v>6</v>
      </c>
      <c r="I6104" s="1">
        <f>Sales[[#This Row],[Selling Price]]*H6104</f>
        <v>10254.06</v>
      </c>
      <c r="J6104" s="1">
        <f>VLOOKUP(Sales[[#This Row],[Product ID]],Products[],4,0)</f>
        <v>162.74</v>
      </c>
      <c r="K6104" s="1">
        <f>Sales[[#This Row],[Total Sales]]-Sales[[#This Row],[Cost price]]</f>
        <v>10091.32</v>
      </c>
      <c r="L6104" s="1" t="str">
        <f>TEXT(Sales[[#This Row],[Date and Time]],"dddd")</f>
        <v>Saturday</v>
      </c>
      <c r="M6104" s="1" t="str">
        <f>TEXT(Sales[[#This Row],[Date and Time]],"mm")</f>
        <v>08</v>
      </c>
      <c r="N6104" s="10" t="str">
        <f>TEXT(Sales[[#This Row],[Date and Time]],"mmmm")</f>
        <v>August</v>
      </c>
    </row>
    <row r="6105" spans="1:14" x14ac:dyDescent="0.3">
      <c r="A6105" s="1" t="s">
        <v>9573</v>
      </c>
      <c r="B6105" s="2">
        <v>45589.66002314815</v>
      </c>
      <c r="C6105" s="1" t="s">
        <v>3444</v>
      </c>
      <c r="D6105" s="1" t="s">
        <v>1552</v>
      </c>
      <c r="E6105" s="1" t="s">
        <v>3479</v>
      </c>
      <c r="F6105" s="1" t="s">
        <v>3462</v>
      </c>
      <c r="G6105" s="1">
        <v>1332.11</v>
      </c>
      <c r="H6105" s="1">
        <v>3</v>
      </c>
      <c r="I6105" s="1">
        <f>Sales[[#This Row],[Selling Price]]*H6105</f>
        <v>3996.33</v>
      </c>
      <c r="J6105" s="1">
        <f>VLOOKUP(Sales[[#This Row],[Product ID]],Products[],4,0)</f>
        <v>148.63</v>
      </c>
      <c r="K6105" s="1">
        <f>Sales[[#This Row],[Total Sales]]-Sales[[#This Row],[Cost price]]</f>
        <v>3847.7</v>
      </c>
      <c r="L6105" s="1" t="str">
        <f>TEXT(Sales[[#This Row],[Date and Time]],"dddd")</f>
        <v>Thursday</v>
      </c>
      <c r="M6105" s="1" t="str">
        <f>TEXT(Sales[[#This Row],[Date and Time]],"mm")</f>
        <v>10</v>
      </c>
      <c r="N6105" s="10" t="str">
        <f>TEXT(Sales[[#This Row],[Date and Time]],"mmmm")</f>
        <v>October</v>
      </c>
    </row>
    <row r="6106" spans="1:14" x14ac:dyDescent="0.3">
      <c r="A6106" s="1" t="s">
        <v>9574</v>
      </c>
      <c r="B6106" s="2">
        <v>45585.989884259259</v>
      </c>
      <c r="C6106" s="1" t="s">
        <v>3292</v>
      </c>
      <c r="D6106" s="1" t="s">
        <v>3037</v>
      </c>
      <c r="E6106" s="1" t="s">
        <v>3479</v>
      </c>
      <c r="F6106" s="1" t="s">
        <v>3469</v>
      </c>
      <c r="G6106" s="1">
        <v>1983.1</v>
      </c>
      <c r="H6106" s="1">
        <v>10</v>
      </c>
      <c r="I6106" s="1">
        <f>Sales[[#This Row],[Selling Price]]*H6106</f>
        <v>19831</v>
      </c>
      <c r="J6106" s="1">
        <f>VLOOKUP(Sales[[#This Row],[Product ID]],Products[],4,0)</f>
        <v>321.19</v>
      </c>
      <c r="K6106" s="1">
        <f>Sales[[#This Row],[Total Sales]]-Sales[[#This Row],[Cost price]]</f>
        <v>19509.810000000001</v>
      </c>
      <c r="L6106" s="1" t="str">
        <f>TEXT(Sales[[#This Row],[Date and Time]],"dddd")</f>
        <v>Sunday</v>
      </c>
      <c r="M6106" s="1" t="str">
        <f>TEXT(Sales[[#This Row],[Date and Time]],"mm")</f>
        <v>10</v>
      </c>
      <c r="N6106" s="10" t="str">
        <f>TEXT(Sales[[#This Row],[Date and Time]],"mmmm")</f>
        <v>October</v>
      </c>
    </row>
    <row r="6107" spans="1:14" x14ac:dyDescent="0.3">
      <c r="A6107" s="1" t="s">
        <v>9575</v>
      </c>
      <c r="B6107" s="2">
        <v>45556.249791666669</v>
      </c>
      <c r="C6107" s="1" t="s">
        <v>3239</v>
      </c>
      <c r="D6107" s="1" t="s">
        <v>720</v>
      </c>
      <c r="E6107" s="1" t="s">
        <v>3464</v>
      </c>
      <c r="F6107" s="1" t="s">
        <v>3467</v>
      </c>
      <c r="G6107" s="1">
        <v>1907.62</v>
      </c>
      <c r="H6107" s="1">
        <v>7</v>
      </c>
      <c r="I6107" s="1">
        <f>Sales[[#This Row],[Selling Price]]*H6107</f>
        <v>13353.34</v>
      </c>
      <c r="J6107" s="1">
        <f>VLOOKUP(Sales[[#This Row],[Product ID]],Products[],4,0)</f>
        <v>438.5</v>
      </c>
      <c r="K6107" s="1">
        <f>Sales[[#This Row],[Total Sales]]-Sales[[#This Row],[Cost price]]</f>
        <v>12914.84</v>
      </c>
      <c r="L6107" s="1" t="str">
        <f>TEXT(Sales[[#This Row],[Date and Time]],"dddd")</f>
        <v>Saturday</v>
      </c>
      <c r="M6107" s="1" t="str">
        <f>TEXT(Sales[[#This Row],[Date and Time]],"mm")</f>
        <v>09</v>
      </c>
      <c r="N6107" s="10" t="str">
        <f>TEXT(Sales[[#This Row],[Date and Time]],"mmmm")</f>
        <v>September</v>
      </c>
    </row>
    <row r="6108" spans="1:14" x14ac:dyDescent="0.3">
      <c r="A6108" s="1" t="s">
        <v>9576</v>
      </c>
      <c r="B6108" s="2">
        <v>45371.244212962964</v>
      </c>
      <c r="C6108" s="1" t="s">
        <v>3347</v>
      </c>
      <c r="D6108" s="1" t="s">
        <v>1336</v>
      </c>
      <c r="E6108" s="1" t="s">
        <v>3479</v>
      </c>
      <c r="F6108" s="1" t="s">
        <v>3476</v>
      </c>
      <c r="G6108" s="1">
        <v>1363.93</v>
      </c>
      <c r="H6108" s="1">
        <v>1</v>
      </c>
      <c r="I6108" s="1">
        <f>Sales[[#This Row],[Selling Price]]*H6108</f>
        <v>1363.93</v>
      </c>
      <c r="J6108" s="1">
        <f>VLOOKUP(Sales[[#This Row],[Product ID]],Products[],4,0)</f>
        <v>211.14</v>
      </c>
      <c r="K6108" s="1">
        <f>Sales[[#This Row],[Total Sales]]-Sales[[#This Row],[Cost price]]</f>
        <v>1152.79</v>
      </c>
      <c r="L6108" s="1" t="str">
        <f>TEXT(Sales[[#This Row],[Date and Time]],"dddd")</f>
        <v>Wednesday</v>
      </c>
      <c r="M6108" s="1" t="str">
        <f>TEXT(Sales[[#This Row],[Date and Time]],"mm")</f>
        <v>03</v>
      </c>
      <c r="N6108" s="10" t="str">
        <f>TEXT(Sales[[#This Row],[Date and Time]],"mmmm")</f>
        <v>March</v>
      </c>
    </row>
    <row r="6109" spans="1:14" x14ac:dyDescent="0.3">
      <c r="A6109" s="1" t="s">
        <v>9577</v>
      </c>
      <c r="B6109" s="2">
        <v>45586.960486111115</v>
      </c>
      <c r="C6109" s="1" t="s">
        <v>3290</v>
      </c>
      <c r="D6109" s="1" t="s">
        <v>1714</v>
      </c>
      <c r="E6109" s="1" t="s">
        <v>3464</v>
      </c>
      <c r="F6109" s="1" t="s">
        <v>3476</v>
      </c>
      <c r="G6109" s="1">
        <v>332.65</v>
      </c>
      <c r="H6109" s="1">
        <v>8</v>
      </c>
      <c r="I6109" s="1">
        <f>Sales[[#This Row],[Selling Price]]*H6109</f>
        <v>2661.2</v>
      </c>
      <c r="J6109" s="1">
        <f>VLOOKUP(Sales[[#This Row],[Product ID]],Products[],4,0)</f>
        <v>786.45</v>
      </c>
      <c r="K6109" s="1">
        <f>Sales[[#This Row],[Total Sales]]-Sales[[#This Row],[Cost price]]</f>
        <v>1874.7499999999998</v>
      </c>
      <c r="L6109" s="1" t="str">
        <f>TEXT(Sales[[#This Row],[Date and Time]],"dddd")</f>
        <v>Monday</v>
      </c>
      <c r="M6109" s="1" t="str">
        <f>TEXT(Sales[[#This Row],[Date and Time]],"mm")</f>
        <v>10</v>
      </c>
      <c r="N6109" s="10" t="str">
        <f>TEXT(Sales[[#This Row],[Date and Time]],"mmmm")</f>
        <v>October</v>
      </c>
    </row>
    <row r="6110" spans="1:14" x14ac:dyDescent="0.3">
      <c r="A6110" s="1" t="s">
        <v>9578</v>
      </c>
      <c r="B6110" s="2">
        <v>45508.768923611111</v>
      </c>
      <c r="C6110" s="1" t="s">
        <v>3289</v>
      </c>
      <c r="D6110" s="1" t="s">
        <v>1088</v>
      </c>
      <c r="E6110" s="1" t="s">
        <v>3466</v>
      </c>
      <c r="F6110" s="1" t="s">
        <v>3476</v>
      </c>
      <c r="G6110" s="1">
        <v>81.099999999999994</v>
      </c>
      <c r="H6110" s="1">
        <v>9</v>
      </c>
      <c r="I6110" s="1">
        <f>Sales[[#This Row],[Selling Price]]*H6110</f>
        <v>729.9</v>
      </c>
      <c r="J6110" s="1">
        <f>VLOOKUP(Sales[[#This Row],[Product ID]],Products[],4,0)</f>
        <v>184.29</v>
      </c>
      <c r="K6110" s="1">
        <f>Sales[[#This Row],[Total Sales]]-Sales[[#This Row],[Cost price]]</f>
        <v>545.61</v>
      </c>
      <c r="L6110" s="1" t="str">
        <f>TEXT(Sales[[#This Row],[Date and Time]],"dddd")</f>
        <v>Sunday</v>
      </c>
      <c r="M6110" s="1" t="str">
        <f>TEXT(Sales[[#This Row],[Date and Time]],"mm")</f>
        <v>08</v>
      </c>
      <c r="N6110" s="10" t="str">
        <f>TEXT(Sales[[#This Row],[Date and Time]],"mmmm")</f>
        <v>August</v>
      </c>
    </row>
    <row r="6111" spans="1:14" x14ac:dyDescent="0.3">
      <c r="A6111" s="1" t="s">
        <v>9579</v>
      </c>
      <c r="B6111" s="2">
        <v>45331.565393518518</v>
      </c>
      <c r="C6111" s="1" t="s">
        <v>3449</v>
      </c>
      <c r="D6111" s="1" t="s">
        <v>558</v>
      </c>
      <c r="E6111" s="1" t="s">
        <v>3471</v>
      </c>
      <c r="F6111" s="1" t="s">
        <v>3467</v>
      </c>
      <c r="G6111" s="1">
        <v>1012.31</v>
      </c>
      <c r="H6111" s="1">
        <v>4</v>
      </c>
      <c r="I6111" s="1">
        <f>Sales[[#This Row],[Selling Price]]*H6111</f>
        <v>4049.24</v>
      </c>
      <c r="J6111" s="1">
        <f>VLOOKUP(Sales[[#This Row],[Product ID]],Products[],4,0)</f>
        <v>487.84</v>
      </c>
      <c r="K6111" s="1">
        <f>Sales[[#This Row],[Total Sales]]-Sales[[#This Row],[Cost price]]</f>
        <v>3561.3999999999996</v>
      </c>
      <c r="L6111" s="1" t="str">
        <f>TEXT(Sales[[#This Row],[Date and Time]],"dddd")</f>
        <v>Friday</v>
      </c>
      <c r="M6111" s="1" t="str">
        <f>TEXT(Sales[[#This Row],[Date and Time]],"mm")</f>
        <v>02</v>
      </c>
      <c r="N6111" s="10" t="str">
        <f>TEXT(Sales[[#This Row],[Date and Time]],"mmmm")</f>
        <v>February</v>
      </c>
    </row>
    <row r="6112" spans="1:14" x14ac:dyDescent="0.3">
      <c r="A6112" s="1" t="s">
        <v>9580</v>
      </c>
      <c r="B6112" s="2">
        <v>45464.086111111108</v>
      </c>
      <c r="C6112" s="1" t="s">
        <v>3344</v>
      </c>
      <c r="D6112" s="1" t="s">
        <v>1714</v>
      </c>
      <c r="E6112" s="1" t="s">
        <v>3461</v>
      </c>
      <c r="F6112" s="1" t="s">
        <v>3472</v>
      </c>
      <c r="G6112" s="1">
        <v>1439.9</v>
      </c>
      <c r="H6112" s="1">
        <v>3</v>
      </c>
      <c r="I6112" s="1">
        <f>Sales[[#This Row],[Selling Price]]*H6112</f>
        <v>4319.7000000000007</v>
      </c>
      <c r="J6112" s="1">
        <f>VLOOKUP(Sales[[#This Row],[Product ID]],Products[],4,0)</f>
        <v>814.84</v>
      </c>
      <c r="K6112" s="1">
        <f>Sales[[#This Row],[Total Sales]]-Sales[[#This Row],[Cost price]]</f>
        <v>3504.8600000000006</v>
      </c>
      <c r="L6112" s="1" t="str">
        <f>TEXT(Sales[[#This Row],[Date and Time]],"dddd")</f>
        <v>Friday</v>
      </c>
      <c r="M6112" s="1" t="str">
        <f>TEXT(Sales[[#This Row],[Date and Time]],"mm")</f>
        <v>06</v>
      </c>
      <c r="N6112" s="10" t="str">
        <f>TEXT(Sales[[#This Row],[Date and Time]],"mmmm")</f>
        <v>June</v>
      </c>
    </row>
    <row r="6113" spans="1:14" x14ac:dyDescent="0.3">
      <c r="A6113" s="1" t="s">
        <v>9581</v>
      </c>
      <c r="B6113" s="2">
        <v>45580.220300925925</v>
      </c>
      <c r="C6113" s="1" t="s">
        <v>3400</v>
      </c>
      <c r="D6113" s="1" t="s">
        <v>2433</v>
      </c>
      <c r="E6113" s="1" t="s">
        <v>3471</v>
      </c>
      <c r="F6113" s="1" t="s">
        <v>3462</v>
      </c>
      <c r="G6113" s="1">
        <v>1874.84</v>
      </c>
      <c r="H6113" s="1">
        <v>2</v>
      </c>
      <c r="I6113" s="1">
        <f>Sales[[#This Row],[Selling Price]]*H6113</f>
        <v>3749.68</v>
      </c>
      <c r="J6113" s="1">
        <f>VLOOKUP(Sales[[#This Row],[Product ID]],Products[],4,0)</f>
        <v>257.93</v>
      </c>
      <c r="K6113" s="1">
        <f>Sales[[#This Row],[Total Sales]]-Sales[[#This Row],[Cost price]]</f>
        <v>3491.75</v>
      </c>
      <c r="L6113" s="1" t="str">
        <f>TEXT(Sales[[#This Row],[Date and Time]],"dddd")</f>
        <v>Tuesday</v>
      </c>
      <c r="M6113" s="1" t="str">
        <f>TEXT(Sales[[#This Row],[Date and Time]],"mm")</f>
        <v>10</v>
      </c>
      <c r="N6113" s="10" t="str">
        <f>TEXT(Sales[[#This Row],[Date and Time]],"mmmm")</f>
        <v>October</v>
      </c>
    </row>
    <row r="6114" spans="1:14" x14ac:dyDescent="0.3">
      <c r="A6114" s="1" t="s">
        <v>9582</v>
      </c>
      <c r="B6114" s="2">
        <v>45448.857534722221</v>
      </c>
      <c r="C6114" s="1" t="s">
        <v>3220</v>
      </c>
      <c r="D6114" s="1" t="s">
        <v>1223</v>
      </c>
      <c r="E6114" s="1" t="s">
        <v>3479</v>
      </c>
      <c r="F6114" s="1" t="s">
        <v>3467</v>
      </c>
      <c r="G6114" s="1">
        <v>611.14</v>
      </c>
      <c r="H6114" s="1">
        <v>10</v>
      </c>
      <c r="I6114" s="1">
        <f>Sales[[#This Row],[Selling Price]]*H6114</f>
        <v>6111.4</v>
      </c>
      <c r="J6114" s="1">
        <f>VLOOKUP(Sales[[#This Row],[Product ID]],Products[],4,0)</f>
        <v>27.63</v>
      </c>
      <c r="K6114" s="1">
        <f>Sales[[#This Row],[Total Sales]]-Sales[[#This Row],[Cost price]]</f>
        <v>6083.7699999999995</v>
      </c>
      <c r="L6114" s="1" t="str">
        <f>TEXT(Sales[[#This Row],[Date and Time]],"dddd")</f>
        <v>Wednesday</v>
      </c>
      <c r="M6114" s="1" t="str">
        <f>TEXT(Sales[[#This Row],[Date and Time]],"mm")</f>
        <v>06</v>
      </c>
      <c r="N6114" s="10" t="str">
        <f>TEXT(Sales[[#This Row],[Date and Time]],"mmmm")</f>
        <v>June</v>
      </c>
    </row>
    <row r="6115" spans="1:14" x14ac:dyDescent="0.3">
      <c r="A6115" s="1" t="s">
        <v>9583</v>
      </c>
      <c r="B6115" s="2">
        <v>45570.134050925924</v>
      </c>
      <c r="C6115" s="1" t="s">
        <v>3237</v>
      </c>
      <c r="D6115" s="1" t="s">
        <v>2255</v>
      </c>
      <c r="E6115" s="1" t="s">
        <v>3479</v>
      </c>
      <c r="F6115" s="1" t="s">
        <v>3467</v>
      </c>
      <c r="G6115" s="1">
        <v>23.94</v>
      </c>
      <c r="H6115" s="1">
        <v>5</v>
      </c>
      <c r="I6115" s="1">
        <f>Sales[[#This Row],[Selling Price]]*H6115</f>
        <v>119.7</v>
      </c>
      <c r="J6115" s="1">
        <f>VLOOKUP(Sales[[#This Row],[Product ID]],Products[],4,0)</f>
        <v>481</v>
      </c>
      <c r="K6115" s="1">
        <f>Sales[[#This Row],[Total Sales]]-Sales[[#This Row],[Cost price]]</f>
        <v>-361.3</v>
      </c>
      <c r="L6115" s="1" t="str">
        <f>TEXT(Sales[[#This Row],[Date and Time]],"dddd")</f>
        <v>Saturday</v>
      </c>
      <c r="M6115" s="1" t="str">
        <f>TEXT(Sales[[#This Row],[Date and Time]],"mm")</f>
        <v>10</v>
      </c>
      <c r="N6115" s="10" t="str">
        <f>TEXT(Sales[[#This Row],[Date and Time]],"mmmm")</f>
        <v>October</v>
      </c>
    </row>
    <row r="6116" spans="1:14" x14ac:dyDescent="0.3">
      <c r="A6116" s="1" t="s">
        <v>9584</v>
      </c>
      <c r="B6116" s="2">
        <v>45398.552245370367</v>
      </c>
      <c r="C6116" s="1" t="s">
        <v>3440</v>
      </c>
      <c r="D6116" s="1" t="s">
        <v>1383</v>
      </c>
      <c r="E6116" s="1" t="s">
        <v>3479</v>
      </c>
      <c r="F6116" s="1" t="s">
        <v>3469</v>
      </c>
      <c r="G6116" s="1">
        <v>286.7</v>
      </c>
      <c r="H6116" s="1">
        <v>2</v>
      </c>
      <c r="I6116" s="1">
        <f>Sales[[#This Row],[Selling Price]]*H6116</f>
        <v>573.4</v>
      </c>
      <c r="J6116" s="1">
        <f>VLOOKUP(Sales[[#This Row],[Product ID]],Products[],4,0)</f>
        <v>117.5</v>
      </c>
      <c r="K6116" s="1">
        <f>Sales[[#This Row],[Total Sales]]-Sales[[#This Row],[Cost price]]</f>
        <v>455.9</v>
      </c>
      <c r="L6116" s="1" t="str">
        <f>TEXT(Sales[[#This Row],[Date and Time]],"dddd")</f>
        <v>Tuesday</v>
      </c>
      <c r="M6116" s="1" t="str">
        <f>TEXT(Sales[[#This Row],[Date and Time]],"mm")</f>
        <v>04</v>
      </c>
      <c r="N6116" s="10" t="str">
        <f>TEXT(Sales[[#This Row],[Date and Time]],"mmmm")</f>
        <v>April</v>
      </c>
    </row>
    <row r="6117" spans="1:14" x14ac:dyDescent="0.3">
      <c r="A6117" s="1" t="s">
        <v>9585</v>
      </c>
      <c r="B6117" s="2">
        <v>45317.733923611115</v>
      </c>
      <c r="C6117" s="1" t="s">
        <v>3266</v>
      </c>
      <c r="D6117" s="1" t="s">
        <v>1951</v>
      </c>
      <c r="E6117" s="1" t="s">
        <v>3466</v>
      </c>
      <c r="F6117" s="1" t="s">
        <v>3469</v>
      </c>
      <c r="G6117" s="1">
        <v>1306.73</v>
      </c>
      <c r="H6117" s="1">
        <v>7</v>
      </c>
      <c r="I6117" s="1">
        <f>Sales[[#This Row],[Selling Price]]*H6117</f>
        <v>9147.11</v>
      </c>
      <c r="J6117" s="1">
        <f>VLOOKUP(Sales[[#This Row],[Product ID]],Products[],4,0)</f>
        <v>42.41</v>
      </c>
      <c r="K6117" s="1">
        <f>Sales[[#This Row],[Total Sales]]-Sales[[#This Row],[Cost price]]</f>
        <v>9104.7000000000007</v>
      </c>
      <c r="L6117" s="1" t="str">
        <f>TEXT(Sales[[#This Row],[Date and Time]],"dddd")</f>
        <v>Friday</v>
      </c>
      <c r="M6117" s="1" t="str">
        <f>TEXT(Sales[[#This Row],[Date and Time]],"mm")</f>
        <v>01</v>
      </c>
      <c r="N6117" s="10" t="str">
        <f>TEXT(Sales[[#This Row],[Date and Time]],"mmmm")</f>
        <v>January</v>
      </c>
    </row>
    <row r="6118" spans="1:14" x14ac:dyDescent="0.3">
      <c r="A6118" s="1" t="s">
        <v>9586</v>
      </c>
      <c r="B6118" s="2">
        <v>45326.757256944446</v>
      </c>
      <c r="C6118" s="1" t="s">
        <v>3351</v>
      </c>
      <c r="D6118" s="1" t="s">
        <v>2886</v>
      </c>
      <c r="E6118" s="1" t="s">
        <v>3479</v>
      </c>
      <c r="F6118" s="1" t="s">
        <v>3472</v>
      </c>
      <c r="G6118" s="1">
        <v>1896.27</v>
      </c>
      <c r="H6118" s="1">
        <v>10</v>
      </c>
      <c r="I6118" s="1">
        <f>Sales[[#This Row],[Selling Price]]*H6118</f>
        <v>18962.7</v>
      </c>
      <c r="J6118" s="1">
        <f>VLOOKUP(Sales[[#This Row],[Product ID]],Products[],4,0)</f>
        <v>643.29</v>
      </c>
      <c r="K6118" s="1">
        <f>Sales[[#This Row],[Total Sales]]-Sales[[#This Row],[Cost price]]</f>
        <v>18319.41</v>
      </c>
      <c r="L6118" s="1" t="str">
        <f>TEXT(Sales[[#This Row],[Date and Time]],"dddd")</f>
        <v>Sunday</v>
      </c>
      <c r="M6118" s="1" t="str">
        <f>TEXT(Sales[[#This Row],[Date and Time]],"mm")</f>
        <v>02</v>
      </c>
      <c r="N6118" s="10" t="str">
        <f>TEXT(Sales[[#This Row],[Date and Time]],"mmmm")</f>
        <v>February</v>
      </c>
    </row>
    <row r="6119" spans="1:14" x14ac:dyDescent="0.3">
      <c r="A6119" s="1" t="s">
        <v>9587</v>
      </c>
      <c r="B6119" s="2">
        <v>45544.108900462961</v>
      </c>
      <c r="C6119" s="1" t="s">
        <v>3294</v>
      </c>
      <c r="D6119" s="1" t="s">
        <v>94</v>
      </c>
      <c r="E6119" s="1" t="s">
        <v>3464</v>
      </c>
      <c r="F6119" s="1" t="s">
        <v>3469</v>
      </c>
      <c r="G6119" s="1">
        <v>319.45</v>
      </c>
      <c r="H6119" s="1">
        <v>10</v>
      </c>
      <c r="I6119" s="1">
        <f>Sales[[#This Row],[Selling Price]]*H6119</f>
        <v>3194.5</v>
      </c>
      <c r="J6119" s="1">
        <f>VLOOKUP(Sales[[#This Row],[Product ID]],Products[],4,0)</f>
        <v>609.70000000000005</v>
      </c>
      <c r="K6119" s="1">
        <f>Sales[[#This Row],[Total Sales]]-Sales[[#This Row],[Cost price]]</f>
        <v>2584.8000000000002</v>
      </c>
      <c r="L6119" s="1" t="str">
        <f>TEXT(Sales[[#This Row],[Date and Time]],"dddd")</f>
        <v>Monday</v>
      </c>
      <c r="M6119" s="1" t="str">
        <f>TEXT(Sales[[#This Row],[Date and Time]],"mm")</f>
        <v>09</v>
      </c>
      <c r="N6119" s="10" t="str">
        <f>TEXT(Sales[[#This Row],[Date and Time]],"mmmm")</f>
        <v>September</v>
      </c>
    </row>
    <row r="6120" spans="1:14" x14ac:dyDescent="0.3">
      <c r="A6120" s="1" t="s">
        <v>9588</v>
      </c>
      <c r="B6120" s="2">
        <v>45499.766168981485</v>
      </c>
      <c r="C6120" s="1" t="s">
        <v>3387</v>
      </c>
      <c r="D6120" s="1" t="s">
        <v>2415</v>
      </c>
      <c r="E6120" s="1" t="s">
        <v>3466</v>
      </c>
      <c r="F6120" s="1" t="s">
        <v>3467</v>
      </c>
      <c r="G6120" s="1">
        <v>508.27</v>
      </c>
      <c r="H6120" s="1">
        <v>8</v>
      </c>
      <c r="I6120" s="1">
        <f>Sales[[#This Row],[Selling Price]]*H6120</f>
        <v>4066.16</v>
      </c>
      <c r="J6120" s="1">
        <f>VLOOKUP(Sales[[#This Row],[Product ID]],Products[],4,0)</f>
        <v>162.74</v>
      </c>
      <c r="K6120" s="1">
        <f>Sales[[#This Row],[Total Sales]]-Sales[[#This Row],[Cost price]]</f>
        <v>3903.42</v>
      </c>
      <c r="L6120" s="1" t="str">
        <f>TEXT(Sales[[#This Row],[Date and Time]],"dddd")</f>
        <v>Friday</v>
      </c>
      <c r="M6120" s="1" t="str">
        <f>TEXT(Sales[[#This Row],[Date and Time]],"mm")</f>
        <v>07</v>
      </c>
      <c r="N6120" s="10" t="str">
        <f>TEXT(Sales[[#This Row],[Date and Time]],"mmmm")</f>
        <v>July</v>
      </c>
    </row>
    <row r="6121" spans="1:14" x14ac:dyDescent="0.3">
      <c r="A6121" s="1" t="s">
        <v>9589</v>
      </c>
      <c r="B6121" s="2">
        <v>45462.932476851849</v>
      </c>
      <c r="C6121" s="1" t="s">
        <v>3368</v>
      </c>
      <c r="D6121" s="1" t="s">
        <v>865</v>
      </c>
      <c r="E6121" s="1" t="s">
        <v>3466</v>
      </c>
      <c r="F6121" s="1" t="s">
        <v>3462</v>
      </c>
      <c r="G6121" s="1">
        <v>1226.8699999999999</v>
      </c>
      <c r="H6121" s="1">
        <v>2</v>
      </c>
      <c r="I6121" s="1">
        <f>Sales[[#This Row],[Selling Price]]*H6121</f>
        <v>2453.7399999999998</v>
      </c>
      <c r="J6121" s="1">
        <f>VLOOKUP(Sales[[#This Row],[Product ID]],Products[],4,0)</f>
        <v>197.58</v>
      </c>
      <c r="K6121" s="1">
        <f>Sales[[#This Row],[Total Sales]]-Sales[[#This Row],[Cost price]]</f>
        <v>2256.16</v>
      </c>
      <c r="L6121" s="1" t="str">
        <f>TEXT(Sales[[#This Row],[Date and Time]],"dddd")</f>
        <v>Wednesday</v>
      </c>
      <c r="M6121" s="1" t="str">
        <f>TEXT(Sales[[#This Row],[Date and Time]],"mm")</f>
        <v>06</v>
      </c>
      <c r="N6121" s="10" t="str">
        <f>TEXT(Sales[[#This Row],[Date and Time]],"mmmm")</f>
        <v>June</v>
      </c>
    </row>
    <row r="6122" spans="1:14" x14ac:dyDescent="0.3">
      <c r="A6122" s="1" t="s">
        <v>9590</v>
      </c>
      <c r="B6122" s="2">
        <v>45409.16300925926</v>
      </c>
      <c r="C6122" s="1" t="s">
        <v>3246</v>
      </c>
      <c r="D6122" s="1" t="s">
        <v>889</v>
      </c>
      <c r="E6122" s="1" t="s">
        <v>3479</v>
      </c>
      <c r="F6122" s="1" t="s">
        <v>3469</v>
      </c>
      <c r="G6122" s="1">
        <v>851.88</v>
      </c>
      <c r="H6122" s="1">
        <v>7</v>
      </c>
      <c r="I6122" s="1">
        <f>Sales[[#This Row],[Selling Price]]*H6122</f>
        <v>5963.16</v>
      </c>
      <c r="J6122" s="1">
        <f>VLOOKUP(Sales[[#This Row],[Product ID]],Products[],4,0)</f>
        <v>623.39</v>
      </c>
      <c r="K6122" s="1">
        <f>Sales[[#This Row],[Total Sales]]-Sales[[#This Row],[Cost price]]</f>
        <v>5339.7699999999995</v>
      </c>
      <c r="L6122" s="1" t="str">
        <f>TEXT(Sales[[#This Row],[Date and Time]],"dddd")</f>
        <v>Saturday</v>
      </c>
      <c r="M6122" s="1" t="str">
        <f>TEXT(Sales[[#This Row],[Date and Time]],"mm")</f>
        <v>04</v>
      </c>
      <c r="N6122" s="10" t="str">
        <f>TEXT(Sales[[#This Row],[Date and Time]],"mmmm")</f>
        <v>April</v>
      </c>
    </row>
    <row r="6123" spans="1:14" x14ac:dyDescent="0.3">
      <c r="A6123" s="1" t="s">
        <v>9591</v>
      </c>
      <c r="B6123" s="2">
        <v>45316.496331018519</v>
      </c>
      <c r="C6123" s="1" t="s">
        <v>3316</v>
      </c>
      <c r="D6123" s="1" t="s">
        <v>2013</v>
      </c>
      <c r="E6123" s="1" t="s">
        <v>3466</v>
      </c>
      <c r="F6123" s="1" t="s">
        <v>3476</v>
      </c>
      <c r="G6123" s="1">
        <v>1184.27</v>
      </c>
      <c r="H6123" s="1">
        <v>4</v>
      </c>
      <c r="I6123" s="1">
        <f>Sales[[#This Row],[Selling Price]]*H6123</f>
        <v>4737.08</v>
      </c>
      <c r="J6123" s="1">
        <f>VLOOKUP(Sales[[#This Row],[Product ID]],Products[],4,0)</f>
        <v>974.22</v>
      </c>
      <c r="K6123" s="1">
        <f>Sales[[#This Row],[Total Sales]]-Sales[[#This Row],[Cost price]]</f>
        <v>3762.8599999999997</v>
      </c>
      <c r="L6123" s="1" t="str">
        <f>TEXT(Sales[[#This Row],[Date and Time]],"dddd")</f>
        <v>Thursday</v>
      </c>
      <c r="M6123" s="1" t="str">
        <f>TEXT(Sales[[#This Row],[Date and Time]],"mm")</f>
        <v>01</v>
      </c>
      <c r="N6123" s="10" t="str">
        <f>TEXT(Sales[[#This Row],[Date and Time]],"mmmm")</f>
        <v>January</v>
      </c>
    </row>
    <row r="6124" spans="1:14" x14ac:dyDescent="0.3">
      <c r="A6124" s="1" t="s">
        <v>9592</v>
      </c>
      <c r="B6124" s="2">
        <v>45444.741076388891</v>
      </c>
      <c r="C6124" s="1" t="s">
        <v>3220</v>
      </c>
      <c r="D6124" s="1" t="s">
        <v>1460</v>
      </c>
      <c r="E6124" s="1" t="s">
        <v>3464</v>
      </c>
      <c r="F6124" s="1" t="s">
        <v>3467</v>
      </c>
      <c r="G6124" s="1">
        <v>790.3</v>
      </c>
      <c r="H6124" s="1">
        <v>4</v>
      </c>
      <c r="I6124" s="1">
        <f>Sales[[#This Row],[Selling Price]]*H6124</f>
        <v>3161.2</v>
      </c>
      <c r="J6124" s="1">
        <f>VLOOKUP(Sales[[#This Row],[Product ID]],Products[],4,0)</f>
        <v>27.63</v>
      </c>
      <c r="K6124" s="1">
        <f>Sales[[#This Row],[Total Sales]]-Sales[[#This Row],[Cost price]]</f>
        <v>3133.5699999999997</v>
      </c>
      <c r="L6124" s="1" t="str">
        <f>TEXT(Sales[[#This Row],[Date and Time]],"dddd")</f>
        <v>Saturday</v>
      </c>
      <c r="M6124" s="1" t="str">
        <f>TEXT(Sales[[#This Row],[Date and Time]],"mm")</f>
        <v>06</v>
      </c>
      <c r="N6124" s="10" t="str">
        <f>TEXT(Sales[[#This Row],[Date and Time]],"mmmm")</f>
        <v>June</v>
      </c>
    </row>
    <row r="6125" spans="1:14" x14ac:dyDescent="0.3">
      <c r="A6125" s="1" t="s">
        <v>9593</v>
      </c>
      <c r="B6125" s="2">
        <v>45540.691192129627</v>
      </c>
      <c r="C6125" s="1" t="s">
        <v>3239</v>
      </c>
      <c r="D6125" s="1" t="s">
        <v>717</v>
      </c>
      <c r="E6125" s="1" t="s">
        <v>3464</v>
      </c>
      <c r="F6125" s="1" t="s">
        <v>3462</v>
      </c>
      <c r="G6125" s="1">
        <v>1689.05</v>
      </c>
      <c r="H6125" s="1">
        <v>3</v>
      </c>
      <c r="I6125" s="1">
        <f>Sales[[#This Row],[Selling Price]]*H6125</f>
        <v>5067.1499999999996</v>
      </c>
      <c r="J6125" s="1">
        <f>VLOOKUP(Sales[[#This Row],[Product ID]],Products[],4,0)</f>
        <v>438.5</v>
      </c>
      <c r="K6125" s="1">
        <f>Sales[[#This Row],[Total Sales]]-Sales[[#This Row],[Cost price]]</f>
        <v>4628.6499999999996</v>
      </c>
      <c r="L6125" s="1" t="str">
        <f>TEXT(Sales[[#This Row],[Date and Time]],"dddd")</f>
        <v>Thursday</v>
      </c>
      <c r="M6125" s="1" t="str">
        <f>TEXT(Sales[[#This Row],[Date and Time]],"mm")</f>
        <v>09</v>
      </c>
      <c r="N6125" s="10" t="str">
        <f>TEXT(Sales[[#This Row],[Date and Time]],"mmmm")</f>
        <v>September</v>
      </c>
    </row>
    <row r="6126" spans="1:14" x14ac:dyDescent="0.3">
      <c r="A6126" s="1" t="s">
        <v>9594</v>
      </c>
      <c r="B6126" s="2">
        <v>45395.476539351854</v>
      </c>
      <c r="C6126" s="1" t="s">
        <v>3440</v>
      </c>
      <c r="D6126" s="1" t="s">
        <v>1121</v>
      </c>
      <c r="E6126" s="1" t="s">
        <v>3479</v>
      </c>
      <c r="F6126" s="1" t="s">
        <v>3472</v>
      </c>
      <c r="G6126" s="1">
        <v>165.33</v>
      </c>
      <c r="H6126" s="1">
        <v>9</v>
      </c>
      <c r="I6126" s="1">
        <f>Sales[[#This Row],[Selling Price]]*H6126</f>
        <v>1487.97</v>
      </c>
      <c r="J6126" s="1">
        <f>VLOOKUP(Sales[[#This Row],[Product ID]],Products[],4,0)</f>
        <v>117.5</v>
      </c>
      <c r="K6126" s="1">
        <f>Sales[[#This Row],[Total Sales]]-Sales[[#This Row],[Cost price]]</f>
        <v>1370.47</v>
      </c>
      <c r="L6126" s="1" t="str">
        <f>TEXT(Sales[[#This Row],[Date and Time]],"dddd")</f>
        <v>Saturday</v>
      </c>
      <c r="M6126" s="1" t="str">
        <f>TEXT(Sales[[#This Row],[Date and Time]],"mm")</f>
        <v>04</v>
      </c>
      <c r="N6126" s="10" t="str">
        <f>TEXT(Sales[[#This Row],[Date and Time]],"mmmm")</f>
        <v>April</v>
      </c>
    </row>
    <row r="6127" spans="1:14" x14ac:dyDescent="0.3">
      <c r="A6127" s="1" t="s">
        <v>9595</v>
      </c>
      <c r="B6127" s="2">
        <v>45370.234907407408</v>
      </c>
      <c r="C6127" s="1" t="s">
        <v>3343</v>
      </c>
      <c r="D6127" s="1" t="s">
        <v>1023</v>
      </c>
      <c r="E6127" s="1" t="s">
        <v>3464</v>
      </c>
      <c r="F6127" s="1" t="s">
        <v>3467</v>
      </c>
      <c r="G6127" s="1">
        <v>1725.81</v>
      </c>
      <c r="H6127" s="1">
        <v>2</v>
      </c>
      <c r="I6127" s="1">
        <f>Sales[[#This Row],[Selling Price]]*H6127</f>
        <v>3451.62</v>
      </c>
      <c r="J6127" s="1">
        <f>VLOOKUP(Sales[[#This Row],[Product ID]],Products[],4,0)</f>
        <v>105.91</v>
      </c>
      <c r="K6127" s="1">
        <f>Sales[[#This Row],[Total Sales]]-Sales[[#This Row],[Cost price]]</f>
        <v>3345.71</v>
      </c>
      <c r="L6127" s="1" t="str">
        <f>TEXT(Sales[[#This Row],[Date and Time]],"dddd")</f>
        <v>Tuesday</v>
      </c>
      <c r="M6127" s="1" t="str">
        <f>TEXT(Sales[[#This Row],[Date and Time]],"mm")</f>
        <v>03</v>
      </c>
      <c r="N6127" s="10" t="str">
        <f>TEXT(Sales[[#This Row],[Date and Time]],"mmmm")</f>
        <v>March</v>
      </c>
    </row>
    <row r="6128" spans="1:14" x14ac:dyDescent="0.3">
      <c r="A6128" s="1" t="s">
        <v>9596</v>
      </c>
      <c r="B6128" s="2">
        <v>45571.122141203705</v>
      </c>
      <c r="C6128" s="1" t="s">
        <v>3380</v>
      </c>
      <c r="D6128" s="1" t="s">
        <v>2403</v>
      </c>
      <c r="E6128" s="1" t="s">
        <v>3464</v>
      </c>
      <c r="F6128" s="1" t="s">
        <v>3462</v>
      </c>
      <c r="G6128" s="1">
        <v>1024.19</v>
      </c>
      <c r="H6128" s="1">
        <v>1</v>
      </c>
      <c r="I6128" s="1">
        <f>Sales[[#This Row],[Selling Price]]*H6128</f>
        <v>1024.19</v>
      </c>
      <c r="J6128" s="1">
        <f>VLOOKUP(Sales[[#This Row],[Product ID]],Products[],4,0)</f>
        <v>802.35</v>
      </c>
      <c r="K6128" s="1">
        <f>Sales[[#This Row],[Total Sales]]-Sales[[#This Row],[Cost price]]</f>
        <v>221.84000000000003</v>
      </c>
      <c r="L6128" s="1" t="str">
        <f>TEXT(Sales[[#This Row],[Date and Time]],"dddd")</f>
        <v>Sunday</v>
      </c>
      <c r="M6128" s="1" t="str">
        <f>TEXT(Sales[[#This Row],[Date and Time]],"mm")</f>
        <v>10</v>
      </c>
      <c r="N6128" s="10" t="str">
        <f>TEXT(Sales[[#This Row],[Date and Time]],"mmmm")</f>
        <v>October</v>
      </c>
    </row>
    <row r="6129" spans="1:14" x14ac:dyDescent="0.3">
      <c r="A6129" s="1" t="s">
        <v>9597</v>
      </c>
      <c r="B6129" s="2">
        <v>45349.529050925928</v>
      </c>
      <c r="C6129" s="1" t="s">
        <v>3379</v>
      </c>
      <c r="D6129" s="1" t="s">
        <v>2598</v>
      </c>
      <c r="E6129" s="1" t="s">
        <v>3479</v>
      </c>
      <c r="F6129" s="1" t="s">
        <v>3462</v>
      </c>
      <c r="G6129" s="1">
        <v>1294.51</v>
      </c>
      <c r="H6129" s="1">
        <v>5</v>
      </c>
      <c r="I6129" s="1">
        <f>Sales[[#This Row],[Selling Price]]*H6129</f>
        <v>6472.55</v>
      </c>
      <c r="J6129" s="1">
        <f>VLOOKUP(Sales[[#This Row],[Product ID]],Products[],4,0)</f>
        <v>605.29999999999995</v>
      </c>
      <c r="K6129" s="1">
        <f>Sales[[#This Row],[Total Sales]]-Sales[[#This Row],[Cost price]]</f>
        <v>5867.25</v>
      </c>
      <c r="L6129" s="1" t="str">
        <f>TEXT(Sales[[#This Row],[Date and Time]],"dddd")</f>
        <v>Tuesday</v>
      </c>
      <c r="M6129" s="1" t="str">
        <f>TEXT(Sales[[#This Row],[Date and Time]],"mm")</f>
        <v>02</v>
      </c>
      <c r="N6129" s="10" t="str">
        <f>TEXT(Sales[[#This Row],[Date and Time]],"mmmm")</f>
        <v>February</v>
      </c>
    </row>
    <row r="6130" spans="1:14" x14ac:dyDescent="0.3">
      <c r="A6130" s="1" t="s">
        <v>9598</v>
      </c>
      <c r="B6130" s="2">
        <v>45507.011284722219</v>
      </c>
      <c r="C6130" s="1" t="s">
        <v>3380</v>
      </c>
      <c r="D6130" s="1" t="s">
        <v>2120</v>
      </c>
      <c r="E6130" s="1" t="s">
        <v>3471</v>
      </c>
      <c r="F6130" s="1" t="s">
        <v>3467</v>
      </c>
      <c r="G6130" s="1">
        <v>522.16</v>
      </c>
      <c r="H6130" s="1">
        <v>6</v>
      </c>
      <c r="I6130" s="1">
        <f>Sales[[#This Row],[Selling Price]]*H6130</f>
        <v>3132.96</v>
      </c>
      <c r="J6130" s="1">
        <f>VLOOKUP(Sales[[#This Row],[Product ID]],Products[],4,0)</f>
        <v>802.35</v>
      </c>
      <c r="K6130" s="1">
        <f>Sales[[#This Row],[Total Sales]]-Sales[[#This Row],[Cost price]]</f>
        <v>2330.61</v>
      </c>
      <c r="L6130" s="1" t="str">
        <f>TEXT(Sales[[#This Row],[Date and Time]],"dddd")</f>
        <v>Saturday</v>
      </c>
      <c r="M6130" s="1" t="str">
        <f>TEXT(Sales[[#This Row],[Date and Time]],"mm")</f>
        <v>08</v>
      </c>
      <c r="N6130" s="10" t="str">
        <f>TEXT(Sales[[#This Row],[Date and Time]],"mmmm")</f>
        <v>August</v>
      </c>
    </row>
    <row r="6131" spans="1:14" x14ac:dyDescent="0.3">
      <c r="A6131" s="1" t="s">
        <v>9599</v>
      </c>
      <c r="B6131" s="2">
        <v>45607.720462962963</v>
      </c>
      <c r="C6131" s="1" t="s">
        <v>3261</v>
      </c>
      <c r="D6131" s="1" t="s">
        <v>2230</v>
      </c>
      <c r="E6131" s="1" t="s">
        <v>3461</v>
      </c>
      <c r="F6131" s="1" t="s">
        <v>3472</v>
      </c>
      <c r="G6131" s="1">
        <v>1791.21</v>
      </c>
      <c r="H6131" s="1">
        <v>9</v>
      </c>
      <c r="I6131" s="1">
        <f>Sales[[#This Row],[Selling Price]]*H6131</f>
        <v>16120.89</v>
      </c>
      <c r="J6131" s="1">
        <f>VLOOKUP(Sales[[#This Row],[Product ID]],Products[],4,0)</f>
        <v>950.81</v>
      </c>
      <c r="K6131" s="1">
        <f>Sales[[#This Row],[Total Sales]]-Sales[[#This Row],[Cost price]]</f>
        <v>15170.08</v>
      </c>
      <c r="L6131" s="1" t="str">
        <f>TEXT(Sales[[#This Row],[Date and Time]],"dddd")</f>
        <v>Monday</v>
      </c>
      <c r="M6131" s="1" t="str">
        <f>TEXT(Sales[[#This Row],[Date and Time]],"mm")</f>
        <v>11</v>
      </c>
      <c r="N6131" s="10" t="str">
        <f>TEXT(Sales[[#This Row],[Date and Time]],"mmmm")</f>
        <v>November</v>
      </c>
    </row>
    <row r="6132" spans="1:14" x14ac:dyDescent="0.3">
      <c r="A6132" s="1" t="s">
        <v>9600</v>
      </c>
      <c r="B6132" s="2">
        <v>45402.613229166665</v>
      </c>
      <c r="C6132" s="1" t="s">
        <v>3401</v>
      </c>
      <c r="D6132" s="1" t="s">
        <v>3103</v>
      </c>
      <c r="E6132" s="1" t="s">
        <v>3466</v>
      </c>
      <c r="F6132" s="1" t="s">
        <v>3462</v>
      </c>
      <c r="G6132" s="1">
        <v>1150.23</v>
      </c>
      <c r="H6132" s="1">
        <v>8</v>
      </c>
      <c r="I6132" s="1">
        <f>Sales[[#This Row],[Selling Price]]*H6132</f>
        <v>9201.84</v>
      </c>
      <c r="J6132" s="1">
        <f>VLOOKUP(Sales[[#This Row],[Product ID]],Products[],4,0)</f>
        <v>93.21</v>
      </c>
      <c r="K6132" s="1">
        <f>Sales[[#This Row],[Total Sales]]-Sales[[#This Row],[Cost price]]</f>
        <v>9108.630000000001</v>
      </c>
      <c r="L6132" s="1" t="str">
        <f>TEXT(Sales[[#This Row],[Date and Time]],"dddd")</f>
        <v>Saturday</v>
      </c>
      <c r="M6132" s="1" t="str">
        <f>TEXT(Sales[[#This Row],[Date and Time]],"mm")</f>
        <v>04</v>
      </c>
      <c r="N6132" s="10" t="str">
        <f>TEXT(Sales[[#This Row],[Date and Time]],"mmmm")</f>
        <v>April</v>
      </c>
    </row>
    <row r="6133" spans="1:14" x14ac:dyDescent="0.3">
      <c r="A6133" s="1" t="s">
        <v>9601</v>
      </c>
      <c r="B6133" s="2">
        <v>45344.673773148148</v>
      </c>
      <c r="C6133" s="1" t="s">
        <v>3294</v>
      </c>
      <c r="D6133" s="1" t="s">
        <v>872</v>
      </c>
      <c r="E6133" s="1" t="s">
        <v>3479</v>
      </c>
      <c r="F6133" s="1" t="s">
        <v>3467</v>
      </c>
      <c r="G6133" s="1">
        <v>1153.55</v>
      </c>
      <c r="H6133" s="1">
        <v>3</v>
      </c>
      <c r="I6133" s="1">
        <f>Sales[[#This Row],[Selling Price]]*H6133</f>
        <v>3460.6499999999996</v>
      </c>
      <c r="J6133" s="1">
        <f>VLOOKUP(Sales[[#This Row],[Product ID]],Products[],4,0)</f>
        <v>609.70000000000005</v>
      </c>
      <c r="K6133" s="1">
        <f>Sales[[#This Row],[Total Sales]]-Sales[[#This Row],[Cost price]]</f>
        <v>2850.95</v>
      </c>
      <c r="L6133" s="1" t="str">
        <f>TEXT(Sales[[#This Row],[Date and Time]],"dddd")</f>
        <v>Thursday</v>
      </c>
      <c r="M6133" s="1" t="str">
        <f>TEXT(Sales[[#This Row],[Date and Time]],"mm")</f>
        <v>02</v>
      </c>
      <c r="N6133" s="10" t="str">
        <f>TEXT(Sales[[#This Row],[Date and Time]],"mmmm")</f>
        <v>February</v>
      </c>
    </row>
    <row r="6134" spans="1:14" x14ac:dyDescent="0.3">
      <c r="A6134" s="1" t="s">
        <v>9602</v>
      </c>
      <c r="B6134" s="2">
        <v>45449.03738425926</v>
      </c>
      <c r="C6134" s="1" t="s">
        <v>3327</v>
      </c>
      <c r="D6134" s="1" t="s">
        <v>74</v>
      </c>
      <c r="E6134" s="1" t="s">
        <v>3471</v>
      </c>
      <c r="F6134" s="1" t="s">
        <v>3467</v>
      </c>
      <c r="G6134" s="1">
        <v>919.58</v>
      </c>
      <c r="H6134" s="1">
        <v>1</v>
      </c>
      <c r="I6134" s="1">
        <f>Sales[[#This Row],[Selling Price]]*H6134</f>
        <v>919.58</v>
      </c>
      <c r="J6134" s="1">
        <f>VLOOKUP(Sales[[#This Row],[Product ID]],Products[],4,0)</f>
        <v>984.71</v>
      </c>
      <c r="K6134" s="1">
        <f>Sales[[#This Row],[Total Sales]]-Sales[[#This Row],[Cost price]]</f>
        <v>-65.13</v>
      </c>
      <c r="L6134" s="1" t="str">
        <f>TEXT(Sales[[#This Row],[Date and Time]],"dddd")</f>
        <v>Thursday</v>
      </c>
      <c r="M6134" s="1" t="str">
        <f>TEXT(Sales[[#This Row],[Date and Time]],"mm")</f>
        <v>06</v>
      </c>
      <c r="N6134" s="10" t="str">
        <f>TEXT(Sales[[#This Row],[Date and Time]],"mmmm")</f>
        <v>June</v>
      </c>
    </row>
    <row r="6135" spans="1:14" x14ac:dyDescent="0.3">
      <c r="A6135" s="1" t="s">
        <v>9603</v>
      </c>
      <c r="B6135" s="2">
        <v>45426.103483796294</v>
      </c>
      <c r="C6135" s="1" t="s">
        <v>3443</v>
      </c>
      <c r="D6135" s="1" t="s">
        <v>3028</v>
      </c>
      <c r="E6135" s="1" t="s">
        <v>3466</v>
      </c>
      <c r="F6135" s="1" t="s">
        <v>3476</v>
      </c>
      <c r="G6135" s="1">
        <v>536.28</v>
      </c>
      <c r="H6135" s="1">
        <v>8</v>
      </c>
      <c r="I6135" s="1">
        <f>Sales[[#This Row],[Selling Price]]*H6135</f>
        <v>4290.24</v>
      </c>
      <c r="J6135" s="1">
        <f>VLOOKUP(Sales[[#This Row],[Product ID]],Products[],4,0)</f>
        <v>787.31</v>
      </c>
      <c r="K6135" s="1">
        <f>Sales[[#This Row],[Total Sales]]-Sales[[#This Row],[Cost price]]</f>
        <v>3502.93</v>
      </c>
      <c r="L6135" s="1" t="str">
        <f>TEXT(Sales[[#This Row],[Date and Time]],"dddd")</f>
        <v>Tuesday</v>
      </c>
      <c r="M6135" s="1" t="str">
        <f>TEXT(Sales[[#This Row],[Date and Time]],"mm")</f>
        <v>05</v>
      </c>
      <c r="N6135" s="10" t="str">
        <f>TEXT(Sales[[#This Row],[Date and Time]],"mmmm")</f>
        <v>May</v>
      </c>
    </row>
    <row r="6136" spans="1:14" x14ac:dyDescent="0.3">
      <c r="A6136" s="1" t="s">
        <v>9604</v>
      </c>
      <c r="B6136" s="2">
        <v>45526.239745370367</v>
      </c>
      <c r="C6136" s="1" t="s">
        <v>3421</v>
      </c>
      <c r="D6136" s="1" t="s">
        <v>2656</v>
      </c>
      <c r="E6136" s="1" t="s">
        <v>3471</v>
      </c>
      <c r="F6136" s="1" t="s">
        <v>3462</v>
      </c>
      <c r="G6136" s="1">
        <v>1831.09</v>
      </c>
      <c r="H6136" s="1">
        <v>7</v>
      </c>
      <c r="I6136" s="1">
        <f>Sales[[#This Row],[Selling Price]]*H6136</f>
        <v>12817.63</v>
      </c>
      <c r="J6136" s="1">
        <f>VLOOKUP(Sales[[#This Row],[Product ID]],Products[],4,0)</f>
        <v>407.18</v>
      </c>
      <c r="K6136" s="1">
        <f>Sales[[#This Row],[Total Sales]]-Sales[[#This Row],[Cost price]]</f>
        <v>12410.449999999999</v>
      </c>
      <c r="L6136" s="1" t="str">
        <f>TEXT(Sales[[#This Row],[Date and Time]],"dddd")</f>
        <v>Thursday</v>
      </c>
      <c r="M6136" s="1" t="str">
        <f>TEXT(Sales[[#This Row],[Date and Time]],"mm")</f>
        <v>08</v>
      </c>
      <c r="N6136" s="10" t="str">
        <f>TEXT(Sales[[#This Row],[Date and Time]],"mmmm")</f>
        <v>August</v>
      </c>
    </row>
    <row r="6137" spans="1:14" x14ac:dyDescent="0.3">
      <c r="A6137" s="1" t="s">
        <v>9605</v>
      </c>
      <c r="B6137" s="2">
        <v>45586.513518518521</v>
      </c>
      <c r="C6137" s="1" t="s">
        <v>3395</v>
      </c>
      <c r="D6137" s="1" t="s">
        <v>2656</v>
      </c>
      <c r="E6137" s="1" t="s">
        <v>3479</v>
      </c>
      <c r="F6137" s="1" t="s">
        <v>3472</v>
      </c>
      <c r="G6137" s="1">
        <v>720.56</v>
      </c>
      <c r="H6137" s="1">
        <v>6</v>
      </c>
      <c r="I6137" s="1">
        <f>Sales[[#This Row],[Selling Price]]*H6137</f>
        <v>4323.3599999999997</v>
      </c>
      <c r="J6137" s="1">
        <f>VLOOKUP(Sales[[#This Row],[Product ID]],Products[],4,0)</f>
        <v>102.72</v>
      </c>
      <c r="K6137" s="1">
        <f>Sales[[#This Row],[Total Sales]]-Sales[[#This Row],[Cost price]]</f>
        <v>4220.6399999999994</v>
      </c>
      <c r="L6137" s="1" t="str">
        <f>TEXT(Sales[[#This Row],[Date and Time]],"dddd")</f>
        <v>Monday</v>
      </c>
      <c r="M6137" s="1" t="str">
        <f>TEXT(Sales[[#This Row],[Date and Time]],"mm")</f>
        <v>10</v>
      </c>
      <c r="N6137" s="10" t="str">
        <f>TEXT(Sales[[#This Row],[Date and Time]],"mmmm")</f>
        <v>October</v>
      </c>
    </row>
    <row r="6138" spans="1:14" x14ac:dyDescent="0.3">
      <c r="A6138" s="1" t="s">
        <v>9606</v>
      </c>
      <c r="B6138" s="2">
        <v>45519.946053240739</v>
      </c>
      <c r="C6138" s="1" t="s">
        <v>3405</v>
      </c>
      <c r="D6138" s="1" t="s">
        <v>438</v>
      </c>
      <c r="E6138" s="1" t="s">
        <v>3461</v>
      </c>
      <c r="F6138" s="1" t="s">
        <v>3476</v>
      </c>
      <c r="G6138" s="1">
        <v>1806.15</v>
      </c>
      <c r="H6138" s="1">
        <v>4</v>
      </c>
      <c r="I6138" s="1">
        <f>Sales[[#This Row],[Selling Price]]*H6138</f>
        <v>7224.6</v>
      </c>
      <c r="J6138" s="1">
        <f>VLOOKUP(Sales[[#This Row],[Product ID]],Products[],4,0)</f>
        <v>143.38</v>
      </c>
      <c r="K6138" s="1">
        <f>Sales[[#This Row],[Total Sales]]-Sales[[#This Row],[Cost price]]</f>
        <v>7081.22</v>
      </c>
      <c r="L6138" s="1" t="str">
        <f>TEXT(Sales[[#This Row],[Date and Time]],"dddd")</f>
        <v>Thursday</v>
      </c>
      <c r="M6138" s="1" t="str">
        <f>TEXT(Sales[[#This Row],[Date and Time]],"mm")</f>
        <v>08</v>
      </c>
      <c r="N6138" s="10" t="str">
        <f>TEXT(Sales[[#This Row],[Date and Time]],"mmmm")</f>
        <v>August</v>
      </c>
    </row>
    <row r="6139" spans="1:14" x14ac:dyDescent="0.3">
      <c r="A6139" s="1" t="s">
        <v>9607</v>
      </c>
      <c r="B6139" s="2">
        <v>45320.577094907407</v>
      </c>
      <c r="C6139" s="1" t="s">
        <v>3356</v>
      </c>
      <c r="D6139" s="1" t="s">
        <v>2452</v>
      </c>
      <c r="E6139" s="1" t="s">
        <v>3466</v>
      </c>
      <c r="F6139" s="1" t="s">
        <v>3469</v>
      </c>
      <c r="G6139" s="1">
        <v>1543.89</v>
      </c>
      <c r="H6139" s="1">
        <v>5</v>
      </c>
      <c r="I6139" s="1">
        <f>Sales[[#This Row],[Selling Price]]*H6139</f>
        <v>7719.4500000000007</v>
      </c>
      <c r="J6139" s="1">
        <f>VLOOKUP(Sales[[#This Row],[Product ID]],Products[],4,0)</f>
        <v>310.20999999999998</v>
      </c>
      <c r="K6139" s="1">
        <f>Sales[[#This Row],[Total Sales]]-Sales[[#This Row],[Cost price]]</f>
        <v>7409.2400000000007</v>
      </c>
      <c r="L6139" s="1" t="str">
        <f>TEXT(Sales[[#This Row],[Date and Time]],"dddd")</f>
        <v>Monday</v>
      </c>
      <c r="M6139" s="1" t="str">
        <f>TEXT(Sales[[#This Row],[Date and Time]],"mm")</f>
        <v>01</v>
      </c>
      <c r="N6139" s="10" t="str">
        <f>TEXT(Sales[[#This Row],[Date and Time]],"mmmm")</f>
        <v>January</v>
      </c>
    </row>
    <row r="6140" spans="1:14" x14ac:dyDescent="0.3">
      <c r="A6140" s="1" t="s">
        <v>9608</v>
      </c>
      <c r="B6140" s="2">
        <v>45489.210243055553</v>
      </c>
      <c r="C6140" s="1" t="s">
        <v>3357</v>
      </c>
      <c r="D6140" s="1" t="s">
        <v>2439</v>
      </c>
      <c r="E6140" s="1" t="s">
        <v>3461</v>
      </c>
      <c r="F6140" s="1" t="s">
        <v>3467</v>
      </c>
      <c r="G6140" s="1">
        <v>570.80999999999995</v>
      </c>
      <c r="H6140" s="1">
        <v>2</v>
      </c>
      <c r="I6140" s="1">
        <f>Sales[[#This Row],[Selling Price]]*H6140</f>
        <v>1141.6199999999999</v>
      </c>
      <c r="J6140" s="1">
        <f>VLOOKUP(Sales[[#This Row],[Product ID]],Products[],4,0)</f>
        <v>305.49</v>
      </c>
      <c r="K6140" s="1">
        <f>Sales[[#This Row],[Total Sales]]-Sales[[#This Row],[Cost price]]</f>
        <v>836.12999999999988</v>
      </c>
      <c r="L6140" s="1" t="str">
        <f>TEXT(Sales[[#This Row],[Date and Time]],"dddd")</f>
        <v>Tuesday</v>
      </c>
      <c r="M6140" s="1" t="str">
        <f>TEXT(Sales[[#This Row],[Date and Time]],"mm")</f>
        <v>07</v>
      </c>
      <c r="N6140" s="10" t="str">
        <f>TEXT(Sales[[#This Row],[Date and Time]],"mmmm")</f>
        <v>July</v>
      </c>
    </row>
    <row r="6141" spans="1:14" x14ac:dyDescent="0.3">
      <c r="A6141" s="1" t="s">
        <v>9609</v>
      </c>
      <c r="B6141" s="2">
        <v>45533.793495370373</v>
      </c>
      <c r="C6141" s="1" t="s">
        <v>3259</v>
      </c>
      <c r="D6141" s="1" t="s">
        <v>1992</v>
      </c>
      <c r="E6141" s="1" t="s">
        <v>3471</v>
      </c>
      <c r="F6141" s="1" t="s">
        <v>3472</v>
      </c>
      <c r="G6141" s="1">
        <v>212.39</v>
      </c>
      <c r="H6141" s="1">
        <v>4</v>
      </c>
      <c r="I6141" s="1">
        <f>Sales[[#This Row],[Selling Price]]*H6141</f>
        <v>849.56</v>
      </c>
      <c r="J6141" s="1">
        <f>VLOOKUP(Sales[[#This Row],[Product ID]],Products[],4,0)</f>
        <v>211.71</v>
      </c>
      <c r="K6141" s="1">
        <f>Sales[[#This Row],[Total Sales]]-Sales[[#This Row],[Cost price]]</f>
        <v>637.84999999999991</v>
      </c>
      <c r="L6141" s="1" t="str">
        <f>TEXT(Sales[[#This Row],[Date and Time]],"dddd")</f>
        <v>Thursday</v>
      </c>
      <c r="M6141" s="1" t="str">
        <f>TEXT(Sales[[#This Row],[Date and Time]],"mm")</f>
        <v>08</v>
      </c>
      <c r="N6141" s="10" t="str">
        <f>TEXT(Sales[[#This Row],[Date and Time]],"mmmm")</f>
        <v>August</v>
      </c>
    </row>
    <row r="6142" spans="1:14" x14ac:dyDescent="0.3">
      <c r="A6142" s="1" t="s">
        <v>9610</v>
      </c>
      <c r="B6142" s="2">
        <v>45428.158946759257</v>
      </c>
      <c r="C6142" s="1" t="s">
        <v>3304</v>
      </c>
      <c r="D6142" s="1" t="s">
        <v>1470</v>
      </c>
      <c r="E6142" s="1" t="s">
        <v>3479</v>
      </c>
      <c r="F6142" s="1" t="s">
        <v>3467</v>
      </c>
      <c r="G6142" s="1">
        <v>290.74</v>
      </c>
      <c r="H6142" s="1">
        <v>8</v>
      </c>
      <c r="I6142" s="1">
        <f>Sales[[#This Row],[Selling Price]]*H6142</f>
        <v>2325.92</v>
      </c>
      <c r="J6142" s="1">
        <f>VLOOKUP(Sales[[#This Row],[Product ID]],Products[],4,0)</f>
        <v>17.89</v>
      </c>
      <c r="K6142" s="1">
        <f>Sales[[#This Row],[Total Sales]]-Sales[[#This Row],[Cost price]]</f>
        <v>2308.0300000000002</v>
      </c>
      <c r="L6142" s="1" t="str">
        <f>TEXT(Sales[[#This Row],[Date and Time]],"dddd")</f>
        <v>Thursday</v>
      </c>
      <c r="M6142" s="1" t="str">
        <f>TEXT(Sales[[#This Row],[Date and Time]],"mm")</f>
        <v>05</v>
      </c>
      <c r="N6142" s="10" t="str">
        <f>TEXT(Sales[[#This Row],[Date and Time]],"mmmm")</f>
        <v>May</v>
      </c>
    </row>
    <row r="6143" spans="1:14" x14ac:dyDescent="0.3">
      <c r="A6143" s="1" t="s">
        <v>9611</v>
      </c>
      <c r="B6143" s="2">
        <v>45349.383402777778</v>
      </c>
      <c r="C6143" s="1" t="s">
        <v>3359</v>
      </c>
      <c r="D6143" s="1" t="s">
        <v>598</v>
      </c>
      <c r="E6143" s="1" t="s">
        <v>3479</v>
      </c>
      <c r="F6143" s="1" t="s">
        <v>3472</v>
      </c>
      <c r="G6143" s="1">
        <v>1167.8900000000001</v>
      </c>
      <c r="H6143" s="1">
        <v>2</v>
      </c>
      <c r="I6143" s="1">
        <f>Sales[[#This Row],[Selling Price]]*H6143</f>
        <v>2335.7800000000002</v>
      </c>
      <c r="J6143" s="1">
        <f>VLOOKUP(Sales[[#This Row],[Product ID]],Products[],4,0)</f>
        <v>750.19</v>
      </c>
      <c r="K6143" s="1">
        <f>Sales[[#This Row],[Total Sales]]-Sales[[#This Row],[Cost price]]</f>
        <v>1585.5900000000001</v>
      </c>
      <c r="L6143" s="1" t="str">
        <f>TEXT(Sales[[#This Row],[Date and Time]],"dddd")</f>
        <v>Tuesday</v>
      </c>
      <c r="M6143" s="1" t="str">
        <f>TEXT(Sales[[#This Row],[Date and Time]],"mm")</f>
        <v>02</v>
      </c>
      <c r="N6143" s="10" t="str">
        <f>TEXT(Sales[[#This Row],[Date and Time]],"mmmm")</f>
        <v>February</v>
      </c>
    </row>
    <row r="6144" spans="1:14" x14ac:dyDescent="0.3">
      <c r="A6144" s="1" t="s">
        <v>9612</v>
      </c>
      <c r="B6144" s="2">
        <v>45406.502500000002</v>
      </c>
      <c r="C6144" s="1" t="s">
        <v>3318</v>
      </c>
      <c r="D6144" s="1" t="s">
        <v>172</v>
      </c>
      <c r="E6144" s="1" t="s">
        <v>3464</v>
      </c>
      <c r="F6144" s="1" t="s">
        <v>3476</v>
      </c>
      <c r="G6144" s="1">
        <v>23.35</v>
      </c>
      <c r="H6144" s="1">
        <v>10</v>
      </c>
      <c r="I6144" s="1">
        <f>Sales[[#This Row],[Selling Price]]*H6144</f>
        <v>233.5</v>
      </c>
      <c r="J6144" s="1">
        <f>VLOOKUP(Sales[[#This Row],[Product ID]],Products[],4,0)</f>
        <v>69.03</v>
      </c>
      <c r="K6144" s="1">
        <f>Sales[[#This Row],[Total Sales]]-Sales[[#This Row],[Cost price]]</f>
        <v>164.47</v>
      </c>
      <c r="L6144" s="1" t="str">
        <f>TEXT(Sales[[#This Row],[Date and Time]],"dddd")</f>
        <v>Wednesday</v>
      </c>
      <c r="M6144" s="1" t="str">
        <f>TEXT(Sales[[#This Row],[Date and Time]],"mm")</f>
        <v>04</v>
      </c>
      <c r="N6144" s="10" t="str">
        <f>TEXT(Sales[[#This Row],[Date and Time]],"mmmm")</f>
        <v>April</v>
      </c>
    </row>
    <row r="6145" spans="1:14" x14ac:dyDescent="0.3">
      <c r="A6145" s="1" t="s">
        <v>9613</v>
      </c>
      <c r="B6145" s="2">
        <v>45511.141145833331</v>
      </c>
      <c r="C6145" s="1" t="s">
        <v>3344</v>
      </c>
      <c r="D6145" s="1" t="s">
        <v>1575</v>
      </c>
      <c r="E6145" s="1" t="s">
        <v>3471</v>
      </c>
      <c r="F6145" s="1" t="s">
        <v>3469</v>
      </c>
      <c r="G6145" s="1">
        <v>691.13</v>
      </c>
      <c r="H6145" s="1">
        <v>1</v>
      </c>
      <c r="I6145" s="1">
        <f>Sales[[#This Row],[Selling Price]]*H6145</f>
        <v>691.13</v>
      </c>
      <c r="J6145" s="1">
        <f>VLOOKUP(Sales[[#This Row],[Product ID]],Products[],4,0)</f>
        <v>814.84</v>
      </c>
      <c r="K6145" s="1">
        <f>Sales[[#This Row],[Total Sales]]-Sales[[#This Row],[Cost price]]</f>
        <v>-123.71000000000004</v>
      </c>
      <c r="L6145" s="1" t="str">
        <f>TEXT(Sales[[#This Row],[Date and Time]],"dddd")</f>
        <v>Wednesday</v>
      </c>
      <c r="M6145" s="1" t="str">
        <f>TEXT(Sales[[#This Row],[Date and Time]],"mm")</f>
        <v>08</v>
      </c>
      <c r="N6145" s="10" t="str">
        <f>TEXT(Sales[[#This Row],[Date and Time]],"mmmm")</f>
        <v>August</v>
      </c>
    </row>
    <row r="6146" spans="1:14" x14ac:dyDescent="0.3">
      <c r="A6146" s="1" t="s">
        <v>9614</v>
      </c>
      <c r="B6146" s="2">
        <v>45542.475624999999</v>
      </c>
      <c r="C6146" s="1" t="s">
        <v>3388</v>
      </c>
      <c r="D6146" s="1" t="s">
        <v>3136</v>
      </c>
      <c r="E6146" s="1" t="s">
        <v>3461</v>
      </c>
      <c r="F6146" s="1" t="s">
        <v>3467</v>
      </c>
      <c r="G6146" s="1">
        <v>405.77</v>
      </c>
      <c r="H6146" s="1">
        <v>5</v>
      </c>
      <c r="I6146" s="1">
        <f>Sales[[#This Row],[Selling Price]]*H6146</f>
        <v>2028.85</v>
      </c>
      <c r="J6146" s="1">
        <f>VLOOKUP(Sales[[#This Row],[Product ID]],Products[],4,0)</f>
        <v>65.66</v>
      </c>
      <c r="K6146" s="1">
        <f>Sales[[#This Row],[Total Sales]]-Sales[[#This Row],[Cost price]]</f>
        <v>1963.1899999999998</v>
      </c>
      <c r="L6146" s="1" t="str">
        <f>TEXT(Sales[[#This Row],[Date and Time]],"dddd")</f>
        <v>Saturday</v>
      </c>
      <c r="M6146" s="1" t="str">
        <f>TEXT(Sales[[#This Row],[Date and Time]],"mm")</f>
        <v>09</v>
      </c>
      <c r="N6146" s="10" t="str">
        <f>TEXT(Sales[[#This Row],[Date and Time]],"mmmm")</f>
        <v>September</v>
      </c>
    </row>
    <row r="6147" spans="1:14" x14ac:dyDescent="0.3">
      <c r="A6147" s="1" t="s">
        <v>9615</v>
      </c>
      <c r="B6147" s="2">
        <v>45555.179826388892</v>
      </c>
      <c r="C6147" s="1" t="s">
        <v>3379</v>
      </c>
      <c r="D6147" s="1" t="s">
        <v>898</v>
      </c>
      <c r="E6147" s="1" t="s">
        <v>3464</v>
      </c>
      <c r="F6147" s="1" t="s">
        <v>3469</v>
      </c>
      <c r="G6147" s="1">
        <v>1322.36</v>
      </c>
      <c r="H6147" s="1">
        <v>5</v>
      </c>
      <c r="I6147" s="1">
        <f>Sales[[#This Row],[Selling Price]]*H6147</f>
        <v>6611.7999999999993</v>
      </c>
      <c r="J6147" s="1">
        <f>VLOOKUP(Sales[[#This Row],[Product ID]],Products[],4,0)</f>
        <v>605.29999999999995</v>
      </c>
      <c r="K6147" s="1">
        <f>Sales[[#This Row],[Total Sales]]-Sales[[#This Row],[Cost price]]</f>
        <v>6006.4999999999991</v>
      </c>
      <c r="L6147" s="1" t="str">
        <f>TEXT(Sales[[#This Row],[Date and Time]],"dddd")</f>
        <v>Friday</v>
      </c>
      <c r="M6147" s="1" t="str">
        <f>TEXT(Sales[[#This Row],[Date and Time]],"mm")</f>
        <v>09</v>
      </c>
      <c r="N6147" s="10" t="str">
        <f>TEXT(Sales[[#This Row],[Date and Time]],"mmmm")</f>
        <v>September</v>
      </c>
    </row>
    <row r="6148" spans="1:14" x14ac:dyDescent="0.3">
      <c r="A6148" s="1" t="s">
        <v>9616</v>
      </c>
      <c r="B6148" s="2">
        <v>45350.641944444447</v>
      </c>
      <c r="C6148" s="1" t="s">
        <v>3448</v>
      </c>
      <c r="D6148" s="1" t="s">
        <v>2756</v>
      </c>
      <c r="E6148" s="1" t="s">
        <v>3466</v>
      </c>
      <c r="F6148" s="1" t="s">
        <v>3467</v>
      </c>
      <c r="G6148" s="1">
        <v>215.15</v>
      </c>
      <c r="H6148" s="1">
        <v>5</v>
      </c>
      <c r="I6148" s="1">
        <f>Sales[[#This Row],[Selling Price]]*H6148</f>
        <v>1075.75</v>
      </c>
      <c r="J6148" s="1">
        <f>VLOOKUP(Sales[[#This Row],[Product ID]],Products[],4,0)</f>
        <v>955.51</v>
      </c>
      <c r="K6148" s="1">
        <f>Sales[[#This Row],[Total Sales]]-Sales[[#This Row],[Cost price]]</f>
        <v>120.24000000000001</v>
      </c>
      <c r="L6148" s="1" t="str">
        <f>TEXT(Sales[[#This Row],[Date and Time]],"dddd")</f>
        <v>Wednesday</v>
      </c>
      <c r="M6148" s="1" t="str">
        <f>TEXT(Sales[[#This Row],[Date and Time]],"mm")</f>
        <v>02</v>
      </c>
      <c r="N6148" s="10" t="str">
        <f>TEXT(Sales[[#This Row],[Date and Time]],"mmmm")</f>
        <v>February</v>
      </c>
    </row>
    <row r="6149" spans="1:14" x14ac:dyDescent="0.3">
      <c r="A6149" s="1" t="s">
        <v>9617</v>
      </c>
      <c r="B6149" s="2">
        <v>45344.400856481479</v>
      </c>
      <c r="C6149" s="1" t="s">
        <v>3253</v>
      </c>
      <c r="D6149" s="1" t="s">
        <v>514</v>
      </c>
      <c r="E6149" s="1" t="s">
        <v>3479</v>
      </c>
      <c r="F6149" s="1" t="s">
        <v>3469</v>
      </c>
      <c r="G6149" s="1">
        <v>1922.38</v>
      </c>
      <c r="H6149" s="1">
        <v>9</v>
      </c>
      <c r="I6149" s="1">
        <f>Sales[[#This Row],[Selling Price]]*H6149</f>
        <v>17301.420000000002</v>
      </c>
      <c r="J6149" s="1">
        <f>VLOOKUP(Sales[[#This Row],[Product ID]],Products[],4,0)</f>
        <v>34.31</v>
      </c>
      <c r="K6149" s="1">
        <f>Sales[[#This Row],[Total Sales]]-Sales[[#This Row],[Cost price]]</f>
        <v>17267.11</v>
      </c>
      <c r="L6149" s="1" t="str">
        <f>TEXT(Sales[[#This Row],[Date and Time]],"dddd")</f>
        <v>Thursday</v>
      </c>
      <c r="M6149" s="1" t="str">
        <f>TEXT(Sales[[#This Row],[Date and Time]],"mm")</f>
        <v>02</v>
      </c>
      <c r="N6149" s="10" t="str">
        <f>TEXT(Sales[[#This Row],[Date and Time]],"mmmm")</f>
        <v>February</v>
      </c>
    </row>
    <row r="6150" spans="1:14" x14ac:dyDescent="0.3">
      <c r="A6150" s="1" t="s">
        <v>9618</v>
      </c>
      <c r="B6150" s="2">
        <v>45507.807673611111</v>
      </c>
      <c r="C6150" s="1" t="s">
        <v>3398</v>
      </c>
      <c r="D6150" s="1" t="s">
        <v>609</v>
      </c>
      <c r="E6150" s="1" t="s">
        <v>3461</v>
      </c>
      <c r="F6150" s="1" t="s">
        <v>3476</v>
      </c>
      <c r="G6150" s="1">
        <v>769.49</v>
      </c>
      <c r="H6150" s="1">
        <v>1</v>
      </c>
      <c r="I6150" s="1">
        <f>Sales[[#This Row],[Selling Price]]*H6150</f>
        <v>769.49</v>
      </c>
      <c r="J6150" s="1">
        <f>VLOOKUP(Sales[[#This Row],[Product ID]],Products[],4,0)</f>
        <v>789.58</v>
      </c>
      <c r="K6150" s="1">
        <f>Sales[[#This Row],[Total Sales]]-Sales[[#This Row],[Cost price]]</f>
        <v>-20.090000000000032</v>
      </c>
      <c r="L6150" s="1" t="str">
        <f>TEXT(Sales[[#This Row],[Date and Time]],"dddd")</f>
        <v>Saturday</v>
      </c>
      <c r="M6150" s="1" t="str">
        <f>TEXT(Sales[[#This Row],[Date and Time]],"mm")</f>
        <v>08</v>
      </c>
      <c r="N6150" s="10" t="str">
        <f>TEXT(Sales[[#This Row],[Date and Time]],"mmmm")</f>
        <v>August</v>
      </c>
    </row>
    <row r="6151" spans="1:14" x14ac:dyDescent="0.3">
      <c r="A6151" s="1" t="s">
        <v>9619</v>
      </c>
      <c r="B6151" s="2">
        <v>45545.876469907409</v>
      </c>
      <c r="C6151" s="1" t="s">
        <v>3412</v>
      </c>
      <c r="D6151" s="1" t="s">
        <v>2978</v>
      </c>
      <c r="E6151" s="1" t="s">
        <v>3461</v>
      </c>
      <c r="F6151" s="1" t="s">
        <v>3469</v>
      </c>
      <c r="G6151" s="1">
        <v>388.24</v>
      </c>
      <c r="H6151" s="1">
        <v>9</v>
      </c>
      <c r="I6151" s="1">
        <f>Sales[[#This Row],[Selling Price]]*H6151</f>
        <v>3494.16</v>
      </c>
      <c r="J6151" s="1">
        <f>VLOOKUP(Sales[[#This Row],[Product ID]],Products[],4,0)</f>
        <v>220.45</v>
      </c>
      <c r="K6151" s="1">
        <f>Sales[[#This Row],[Total Sales]]-Sales[[#This Row],[Cost price]]</f>
        <v>3273.71</v>
      </c>
      <c r="L6151" s="1" t="str">
        <f>TEXT(Sales[[#This Row],[Date and Time]],"dddd")</f>
        <v>Tuesday</v>
      </c>
      <c r="M6151" s="1" t="str">
        <f>TEXT(Sales[[#This Row],[Date and Time]],"mm")</f>
        <v>09</v>
      </c>
      <c r="N6151" s="10" t="str">
        <f>TEXT(Sales[[#This Row],[Date and Time]],"mmmm")</f>
        <v>September</v>
      </c>
    </row>
    <row r="6152" spans="1:14" x14ac:dyDescent="0.3">
      <c r="A6152" s="1" t="s">
        <v>9620</v>
      </c>
      <c r="B6152" s="2">
        <v>45432.565844907411</v>
      </c>
      <c r="C6152" s="1" t="s">
        <v>3419</v>
      </c>
      <c r="D6152" s="1" t="s">
        <v>1162</v>
      </c>
      <c r="E6152" s="1" t="s">
        <v>3461</v>
      </c>
      <c r="F6152" s="1" t="s">
        <v>3469</v>
      </c>
      <c r="G6152" s="1">
        <v>542.97</v>
      </c>
      <c r="H6152" s="1">
        <v>9</v>
      </c>
      <c r="I6152" s="1">
        <f>Sales[[#This Row],[Selling Price]]*H6152</f>
        <v>4886.7300000000005</v>
      </c>
      <c r="J6152" s="1">
        <f>VLOOKUP(Sales[[#This Row],[Product ID]],Products[],4,0)</f>
        <v>925.33</v>
      </c>
      <c r="K6152" s="1">
        <f>Sales[[#This Row],[Total Sales]]-Sales[[#This Row],[Cost price]]</f>
        <v>3961.4000000000005</v>
      </c>
      <c r="L6152" s="1" t="str">
        <f>TEXT(Sales[[#This Row],[Date and Time]],"dddd")</f>
        <v>Monday</v>
      </c>
      <c r="M6152" s="1" t="str">
        <f>TEXT(Sales[[#This Row],[Date and Time]],"mm")</f>
        <v>05</v>
      </c>
      <c r="N6152" s="10" t="str">
        <f>TEXT(Sales[[#This Row],[Date and Time]],"mmmm")</f>
        <v>May</v>
      </c>
    </row>
    <row r="6153" spans="1:14" x14ac:dyDescent="0.3">
      <c r="A6153" s="1" t="s">
        <v>9621</v>
      </c>
      <c r="B6153" s="2">
        <v>45535.764432870368</v>
      </c>
      <c r="C6153" s="1" t="s">
        <v>3320</v>
      </c>
      <c r="D6153" s="1" t="s">
        <v>1560</v>
      </c>
      <c r="E6153" s="1" t="s">
        <v>3466</v>
      </c>
      <c r="F6153" s="1" t="s">
        <v>3467</v>
      </c>
      <c r="G6153" s="1">
        <v>336.29</v>
      </c>
      <c r="H6153" s="1">
        <v>10</v>
      </c>
      <c r="I6153" s="1">
        <f>Sales[[#This Row],[Selling Price]]*H6153</f>
        <v>3362.9</v>
      </c>
      <c r="J6153" s="1">
        <f>VLOOKUP(Sales[[#This Row],[Product ID]],Products[],4,0)</f>
        <v>878.74</v>
      </c>
      <c r="K6153" s="1">
        <f>Sales[[#This Row],[Total Sales]]-Sales[[#This Row],[Cost price]]</f>
        <v>2484.16</v>
      </c>
      <c r="L6153" s="1" t="str">
        <f>TEXT(Sales[[#This Row],[Date and Time]],"dddd")</f>
        <v>Saturday</v>
      </c>
      <c r="M6153" s="1" t="str">
        <f>TEXT(Sales[[#This Row],[Date and Time]],"mm")</f>
        <v>08</v>
      </c>
      <c r="N6153" s="10" t="str">
        <f>TEXT(Sales[[#This Row],[Date and Time]],"mmmm")</f>
        <v>August</v>
      </c>
    </row>
    <row r="6154" spans="1:14" x14ac:dyDescent="0.3">
      <c r="A6154" s="1" t="s">
        <v>9622</v>
      </c>
      <c r="B6154" s="2">
        <v>45419.629826388889</v>
      </c>
      <c r="C6154" s="1" t="s">
        <v>3416</v>
      </c>
      <c r="D6154" s="1" t="s">
        <v>3011</v>
      </c>
      <c r="E6154" s="1" t="s">
        <v>3471</v>
      </c>
      <c r="F6154" s="1" t="s">
        <v>3469</v>
      </c>
      <c r="G6154" s="1">
        <v>238.57</v>
      </c>
      <c r="H6154" s="1">
        <v>1</v>
      </c>
      <c r="I6154" s="1">
        <f>Sales[[#This Row],[Selling Price]]*H6154</f>
        <v>238.57</v>
      </c>
      <c r="J6154" s="1">
        <f>VLOOKUP(Sales[[#This Row],[Product ID]],Products[],4,0)</f>
        <v>753.5</v>
      </c>
      <c r="K6154" s="1">
        <f>Sales[[#This Row],[Total Sales]]-Sales[[#This Row],[Cost price]]</f>
        <v>-514.93000000000006</v>
      </c>
      <c r="L6154" s="1" t="str">
        <f>TEXT(Sales[[#This Row],[Date and Time]],"dddd")</f>
        <v>Tuesday</v>
      </c>
      <c r="M6154" s="1" t="str">
        <f>TEXT(Sales[[#This Row],[Date and Time]],"mm")</f>
        <v>05</v>
      </c>
      <c r="N6154" s="10" t="str">
        <f>TEXT(Sales[[#This Row],[Date and Time]],"mmmm")</f>
        <v>May</v>
      </c>
    </row>
    <row r="6155" spans="1:14" x14ac:dyDescent="0.3">
      <c r="A6155" s="1" t="s">
        <v>9623</v>
      </c>
      <c r="B6155" s="2">
        <v>45328.741944444446</v>
      </c>
      <c r="C6155" s="1" t="s">
        <v>3387</v>
      </c>
      <c r="D6155" s="1" t="s">
        <v>2565</v>
      </c>
      <c r="E6155" s="1" t="s">
        <v>3479</v>
      </c>
      <c r="F6155" s="1" t="s">
        <v>3476</v>
      </c>
      <c r="G6155" s="1">
        <v>1300.54</v>
      </c>
      <c r="H6155" s="1">
        <v>4</v>
      </c>
      <c r="I6155" s="1">
        <f>Sales[[#This Row],[Selling Price]]*H6155</f>
        <v>5202.16</v>
      </c>
      <c r="J6155" s="1">
        <f>VLOOKUP(Sales[[#This Row],[Product ID]],Products[],4,0)</f>
        <v>162.74</v>
      </c>
      <c r="K6155" s="1">
        <f>Sales[[#This Row],[Total Sales]]-Sales[[#This Row],[Cost price]]</f>
        <v>5039.42</v>
      </c>
      <c r="L6155" s="1" t="str">
        <f>TEXT(Sales[[#This Row],[Date and Time]],"dddd")</f>
        <v>Tuesday</v>
      </c>
      <c r="M6155" s="1" t="str">
        <f>TEXT(Sales[[#This Row],[Date and Time]],"mm")</f>
        <v>02</v>
      </c>
      <c r="N6155" s="10" t="str">
        <f>TEXT(Sales[[#This Row],[Date and Time]],"mmmm")</f>
        <v>February</v>
      </c>
    </row>
    <row r="6156" spans="1:14" x14ac:dyDescent="0.3">
      <c r="A6156" s="1" t="s">
        <v>9624</v>
      </c>
      <c r="B6156" s="2">
        <v>45530.745810185188</v>
      </c>
      <c r="C6156" s="1" t="s">
        <v>3217</v>
      </c>
      <c r="D6156" s="1" t="s">
        <v>18</v>
      </c>
      <c r="E6156" s="1" t="s">
        <v>3464</v>
      </c>
      <c r="F6156" s="1" t="s">
        <v>3472</v>
      </c>
      <c r="G6156" s="1">
        <v>101.86</v>
      </c>
      <c r="H6156" s="1">
        <v>2</v>
      </c>
      <c r="I6156" s="1">
        <f>Sales[[#This Row],[Selling Price]]*H6156</f>
        <v>203.72</v>
      </c>
      <c r="J6156" s="1">
        <f>VLOOKUP(Sales[[#This Row],[Product ID]],Products[],4,0)</f>
        <v>253.61</v>
      </c>
      <c r="K6156" s="1">
        <f>Sales[[#This Row],[Total Sales]]-Sales[[#This Row],[Cost price]]</f>
        <v>-49.890000000000015</v>
      </c>
      <c r="L6156" s="1" t="str">
        <f>TEXT(Sales[[#This Row],[Date and Time]],"dddd")</f>
        <v>Monday</v>
      </c>
      <c r="M6156" s="1" t="str">
        <f>TEXT(Sales[[#This Row],[Date and Time]],"mm")</f>
        <v>08</v>
      </c>
      <c r="N6156" s="10" t="str">
        <f>TEXT(Sales[[#This Row],[Date and Time]],"mmmm")</f>
        <v>August</v>
      </c>
    </row>
    <row r="6157" spans="1:14" x14ac:dyDescent="0.3">
      <c r="A6157" s="1" t="s">
        <v>9625</v>
      </c>
      <c r="B6157" s="2">
        <v>45563.821979166663</v>
      </c>
      <c r="C6157" s="1" t="s">
        <v>3382</v>
      </c>
      <c r="D6157" s="1" t="s">
        <v>2164</v>
      </c>
      <c r="E6157" s="1" t="s">
        <v>3461</v>
      </c>
      <c r="F6157" s="1" t="s">
        <v>3469</v>
      </c>
      <c r="G6157" s="1">
        <v>1418.88</v>
      </c>
      <c r="H6157" s="1">
        <v>2</v>
      </c>
      <c r="I6157" s="1">
        <f>Sales[[#This Row],[Selling Price]]*H6157</f>
        <v>2837.76</v>
      </c>
      <c r="J6157" s="1">
        <f>VLOOKUP(Sales[[#This Row],[Product ID]],Products[],4,0)</f>
        <v>67.97</v>
      </c>
      <c r="K6157" s="1">
        <f>Sales[[#This Row],[Total Sales]]-Sales[[#This Row],[Cost price]]</f>
        <v>2769.7900000000004</v>
      </c>
      <c r="L6157" s="1" t="str">
        <f>TEXT(Sales[[#This Row],[Date and Time]],"dddd")</f>
        <v>Saturday</v>
      </c>
      <c r="M6157" s="1" t="str">
        <f>TEXT(Sales[[#This Row],[Date and Time]],"mm")</f>
        <v>09</v>
      </c>
      <c r="N6157" s="10" t="str">
        <f>TEXT(Sales[[#This Row],[Date and Time]],"mmmm")</f>
        <v>September</v>
      </c>
    </row>
    <row r="6158" spans="1:14" x14ac:dyDescent="0.3">
      <c r="A6158" s="1" t="s">
        <v>9626</v>
      </c>
      <c r="B6158" s="2">
        <v>45533.32309027778</v>
      </c>
      <c r="C6158" s="1" t="s">
        <v>3410</v>
      </c>
      <c r="D6158" s="1" t="s">
        <v>2720</v>
      </c>
      <c r="E6158" s="1" t="s">
        <v>3471</v>
      </c>
      <c r="F6158" s="1" t="s">
        <v>3472</v>
      </c>
      <c r="G6158" s="1">
        <v>58.87</v>
      </c>
      <c r="H6158" s="1">
        <v>6</v>
      </c>
      <c r="I6158" s="1">
        <f>Sales[[#This Row],[Selling Price]]*H6158</f>
        <v>353.21999999999997</v>
      </c>
      <c r="J6158" s="1">
        <f>VLOOKUP(Sales[[#This Row],[Product ID]],Products[],4,0)</f>
        <v>152.68</v>
      </c>
      <c r="K6158" s="1">
        <f>Sales[[#This Row],[Total Sales]]-Sales[[#This Row],[Cost price]]</f>
        <v>200.53999999999996</v>
      </c>
      <c r="L6158" s="1" t="str">
        <f>TEXT(Sales[[#This Row],[Date and Time]],"dddd")</f>
        <v>Thursday</v>
      </c>
      <c r="M6158" s="1" t="str">
        <f>TEXT(Sales[[#This Row],[Date and Time]],"mm")</f>
        <v>08</v>
      </c>
      <c r="N6158" s="10" t="str">
        <f>TEXT(Sales[[#This Row],[Date and Time]],"mmmm")</f>
        <v>August</v>
      </c>
    </row>
    <row r="6159" spans="1:14" x14ac:dyDescent="0.3">
      <c r="A6159" s="1" t="s">
        <v>9627</v>
      </c>
      <c r="B6159" s="2">
        <v>45325.541354166664</v>
      </c>
      <c r="C6159" s="1" t="s">
        <v>3381</v>
      </c>
      <c r="D6159" s="1" t="s">
        <v>1001</v>
      </c>
      <c r="E6159" s="1" t="s">
        <v>3461</v>
      </c>
      <c r="F6159" s="1" t="s">
        <v>3462</v>
      </c>
      <c r="G6159" s="1">
        <v>1185.3800000000001</v>
      </c>
      <c r="H6159" s="1">
        <v>7</v>
      </c>
      <c r="I6159" s="1">
        <f>Sales[[#This Row],[Selling Price]]*H6159</f>
        <v>8297.66</v>
      </c>
      <c r="J6159" s="1">
        <f>VLOOKUP(Sales[[#This Row],[Product ID]],Products[],4,0)</f>
        <v>505.04</v>
      </c>
      <c r="K6159" s="1">
        <f>Sales[[#This Row],[Total Sales]]-Sales[[#This Row],[Cost price]]</f>
        <v>7792.62</v>
      </c>
      <c r="L6159" s="1" t="str">
        <f>TEXT(Sales[[#This Row],[Date and Time]],"dddd")</f>
        <v>Saturday</v>
      </c>
      <c r="M6159" s="1" t="str">
        <f>TEXT(Sales[[#This Row],[Date and Time]],"mm")</f>
        <v>02</v>
      </c>
      <c r="N6159" s="10" t="str">
        <f>TEXT(Sales[[#This Row],[Date and Time]],"mmmm")</f>
        <v>February</v>
      </c>
    </row>
    <row r="6160" spans="1:14" x14ac:dyDescent="0.3">
      <c r="A6160" s="1" t="s">
        <v>9628</v>
      </c>
      <c r="B6160" s="2">
        <v>45379.026643518519</v>
      </c>
      <c r="C6160" s="1" t="s">
        <v>3337</v>
      </c>
      <c r="D6160" s="1" t="s">
        <v>2641</v>
      </c>
      <c r="E6160" s="1" t="s">
        <v>3471</v>
      </c>
      <c r="F6160" s="1" t="s">
        <v>3472</v>
      </c>
      <c r="G6160" s="1">
        <v>645.39</v>
      </c>
      <c r="H6160" s="1">
        <v>8</v>
      </c>
      <c r="I6160" s="1">
        <f>Sales[[#This Row],[Selling Price]]*H6160</f>
        <v>5163.12</v>
      </c>
      <c r="J6160" s="1">
        <f>VLOOKUP(Sales[[#This Row],[Product ID]],Products[],4,0)</f>
        <v>899.57</v>
      </c>
      <c r="K6160" s="1">
        <f>Sales[[#This Row],[Total Sales]]-Sales[[#This Row],[Cost price]]</f>
        <v>4263.55</v>
      </c>
      <c r="L6160" s="1" t="str">
        <f>TEXT(Sales[[#This Row],[Date and Time]],"dddd")</f>
        <v>Thursday</v>
      </c>
      <c r="M6160" s="1" t="str">
        <f>TEXT(Sales[[#This Row],[Date and Time]],"mm")</f>
        <v>03</v>
      </c>
      <c r="N6160" s="10" t="str">
        <f>TEXT(Sales[[#This Row],[Date and Time]],"mmmm")</f>
        <v>March</v>
      </c>
    </row>
    <row r="6161" spans="1:14" x14ac:dyDescent="0.3">
      <c r="A6161" s="1" t="s">
        <v>9629</v>
      </c>
      <c r="B6161" s="2">
        <v>45393.193101851852</v>
      </c>
      <c r="C6161" s="1" t="s">
        <v>3334</v>
      </c>
      <c r="D6161" s="1" t="s">
        <v>2450</v>
      </c>
      <c r="E6161" s="1" t="s">
        <v>3466</v>
      </c>
      <c r="F6161" s="1" t="s">
        <v>3476</v>
      </c>
      <c r="G6161" s="1">
        <v>1580.27</v>
      </c>
      <c r="H6161" s="1">
        <v>8</v>
      </c>
      <c r="I6161" s="1">
        <f>Sales[[#This Row],[Selling Price]]*H6161</f>
        <v>12642.16</v>
      </c>
      <c r="J6161" s="1">
        <f>VLOOKUP(Sales[[#This Row],[Product ID]],Products[],4,0)</f>
        <v>208.12</v>
      </c>
      <c r="K6161" s="1">
        <f>Sales[[#This Row],[Total Sales]]-Sales[[#This Row],[Cost price]]</f>
        <v>12434.039999999999</v>
      </c>
      <c r="L6161" s="1" t="str">
        <f>TEXT(Sales[[#This Row],[Date and Time]],"dddd")</f>
        <v>Thursday</v>
      </c>
      <c r="M6161" s="1" t="str">
        <f>TEXT(Sales[[#This Row],[Date and Time]],"mm")</f>
        <v>04</v>
      </c>
      <c r="N6161" s="10" t="str">
        <f>TEXT(Sales[[#This Row],[Date and Time]],"mmmm")</f>
        <v>April</v>
      </c>
    </row>
    <row r="6162" spans="1:14" x14ac:dyDescent="0.3">
      <c r="A6162" s="1" t="s">
        <v>9630</v>
      </c>
      <c r="B6162" s="2">
        <v>45427.381574074076</v>
      </c>
      <c r="C6162" s="1" t="s">
        <v>3389</v>
      </c>
      <c r="D6162" s="1" t="s">
        <v>2470</v>
      </c>
      <c r="E6162" s="1" t="s">
        <v>3479</v>
      </c>
      <c r="F6162" s="1" t="s">
        <v>3467</v>
      </c>
      <c r="G6162" s="1">
        <v>1655.25</v>
      </c>
      <c r="H6162" s="1">
        <v>1</v>
      </c>
      <c r="I6162" s="1">
        <f>Sales[[#This Row],[Selling Price]]*H6162</f>
        <v>1655.25</v>
      </c>
      <c r="J6162" s="1">
        <f>VLOOKUP(Sales[[#This Row],[Product ID]],Products[],4,0)</f>
        <v>226.52</v>
      </c>
      <c r="K6162" s="1">
        <f>Sales[[#This Row],[Total Sales]]-Sales[[#This Row],[Cost price]]</f>
        <v>1428.73</v>
      </c>
      <c r="L6162" s="1" t="str">
        <f>TEXT(Sales[[#This Row],[Date and Time]],"dddd")</f>
        <v>Wednesday</v>
      </c>
      <c r="M6162" s="1" t="str">
        <f>TEXT(Sales[[#This Row],[Date and Time]],"mm")</f>
        <v>05</v>
      </c>
      <c r="N6162" s="10" t="str">
        <f>TEXT(Sales[[#This Row],[Date and Time]],"mmmm")</f>
        <v>May</v>
      </c>
    </row>
    <row r="6163" spans="1:14" x14ac:dyDescent="0.3">
      <c r="A6163" s="1" t="s">
        <v>9631</v>
      </c>
      <c r="B6163" s="2">
        <v>45512.874097222222</v>
      </c>
      <c r="C6163" s="1" t="s">
        <v>3405</v>
      </c>
      <c r="D6163" s="1" t="s">
        <v>1619</v>
      </c>
      <c r="E6163" s="1" t="s">
        <v>3479</v>
      </c>
      <c r="F6163" s="1" t="s">
        <v>3462</v>
      </c>
      <c r="G6163" s="1">
        <v>357.77</v>
      </c>
      <c r="H6163" s="1">
        <v>6</v>
      </c>
      <c r="I6163" s="1">
        <f>Sales[[#This Row],[Selling Price]]*H6163</f>
        <v>2146.62</v>
      </c>
      <c r="J6163" s="1">
        <f>VLOOKUP(Sales[[#This Row],[Product ID]],Products[],4,0)</f>
        <v>143.38</v>
      </c>
      <c r="K6163" s="1">
        <f>Sales[[#This Row],[Total Sales]]-Sales[[#This Row],[Cost price]]</f>
        <v>2003.2399999999998</v>
      </c>
      <c r="L6163" s="1" t="str">
        <f>TEXT(Sales[[#This Row],[Date and Time]],"dddd")</f>
        <v>Thursday</v>
      </c>
      <c r="M6163" s="1" t="str">
        <f>TEXT(Sales[[#This Row],[Date and Time]],"mm")</f>
        <v>08</v>
      </c>
      <c r="N6163" s="10" t="str">
        <f>TEXT(Sales[[#This Row],[Date and Time]],"mmmm")</f>
        <v>August</v>
      </c>
    </row>
    <row r="6164" spans="1:14" x14ac:dyDescent="0.3">
      <c r="A6164" s="1" t="s">
        <v>9632</v>
      </c>
      <c r="B6164" s="2">
        <v>45498.590914351851</v>
      </c>
      <c r="C6164" s="1" t="s">
        <v>3347</v>
      </c>
      <c r="D6164" s="1" t="s">
        <v>1543</v>
      </c>
      <c r="E6164" s="1" t="s">
        <v>3461</v>
      </c>
      <c r="F6164" s="1" t="s">
        <v>3469</v>
      </c>
      <c r="G6164" s="1">
        <v>1535.31</v>
      </c>
      <c r="H6164" s="1">
        <v>5</v>
      </c>
      <c r="I6164" s="1">
        <f>Sales[[#This Row],[Selling Price]]*H6164</f>
        <v>7676.5499999999993</v>
      </c>
      <c r="J6164" s="1">
        <f>VLOOKUP(Sales[[#This Row],[Product ID]],Products[],4,0)</f>
        <v>211.14</v>
      </c>
      <c r="K6164" s="1">
        <f>Sales[[#This Row],[Total Sales]]-Sales[[#This Row],[Cost price]]</f>
        <v>7465.4099999999989</v>
      </c>
      <c r="L6164" s="1" t="str">
        <f>TEXT(Sales[[#This Row],[Date and Time]],"dddd")</f>
        <v>Thursday</v>
      </c>
      <c r="M6164" s="1" t="str">
        <f>TEXT(Sales[[#This Row],[Date and Time]],"mm")</f>
        <v>07</v>
      </c>
      <c r="N6164" s="10" t="str">
        <f>TEXT(Sales[[#This Row],[Date and Time]],"mmmm")</f>
        <v>July</v>
      </c>
    </row>
    <row r="6165" spans="1:14" x14ac:dyDescent="0.3">
      <c r="A6165" s="1" t="s">
        <v>9633</v>
      </c>
      <c r="B6165" s="2">
        <v>45465.005393518521</v>
      </c>
      <c r="C6165" s="1" t="s">
        <v>3355</v>
      </c>
      <c r="D6165" s="1" t="s">
        <v>114</v>
      </c>
      <c r="E6165" s="1" t="s">
        <v>3461</v>
      </c>
      <c r="F6165" s="1" t="s">
        <v>3467</v>
      </c>
      <c r="G6165" s="1">
        <v>1921.93</v>
      </c>
      <c r="H6165" s="1">
        <v>3</v>
      </c>
      <c r="I6165" s="1">
        <f>Sales[[#This Row],[Selling Price]]*H6165</f>
        <v>5765.79</v>
      </c>
      <c r="J6165" s="1">
        <f>VLOOKUP(Sales[[#This Row],[Product ID]],Products[],4,0)</f>
        <v>889.08</v>
      </c>
      <c r="K6165" s="1">
        <f>Sales[[#This Row],[Total Sales]]-Sales[[#This Row],[Cost price]]</f>
        <v>4876.71</v>
      </c>
      <c r="L6165" s="1" t="str">
        <f>TEXT(Sales[[#This Row],[Date and Time]],"dddd")</f>
        <v>Saturday</v>
      </c>
      <c r="M6165" s="1" t="str">
        <f>TEXT(Sales[[#This Row],[Date and Time]],"mm")</f>
        <v>06</v>
      </c>
      <c r="N6165" s="10" t="str">
        <f>TEXT(Sales[[#This Row],[Date and Time]],"mmmm")</f>
        <v>June</v>
      </c>
    </row>
    <row r="6166" spans="1:14" x14ac:dyDescent="0.3">
      <c r="A6166" s="1" t="s">
        <v>9634</v>
      </c>
      <c r="B6166" s="2">
        <v>45393.048622685186</v>
      </c>
      <c r="C6166" s="1" t="s">
        <v>3340</v>
      </c>
      <c r="D6166" s="1" t="s">
        <v>32</v>
      </c>
      <c r="E6166" s="1" t="s">
        <v>3471</v>
      </c>
      <c r="F6166" s="1" t="s">
        <v>3472</v>
      </c>
      <c r="G6166" s="1">
        <v>841.75</v>
      </c>
      <c r="H6166" s="1">
        <v>8</v>
      </c>
      <c r="I6166" s="1">
        <f>Sales[[#This Row],[Selling Price]]*H6166</f>
        <v>6734</v>
      </c>
      <c r="J6166" s="1">
        <f>VLOOKUP(Sales[[#This Row],[Product ID]],Products[],4,0)</f>
        <v>834.4</v>
      </c>
      <c r="K6166" s="1">
        <f>Sales[[#This Row],[Total Sales]]-Sales[[#This Row],[Cost price]]</f>
        <v>5899.6</v>
      </c>
      <c r="L6166" s="1" t="str">
        <f>TEXT(Sales[[#This Row],[Date and Time]],"dddd")</f>
        <v>Thursday</v>
      </c>
      <c r="M6166" s="1" t="str">
        <f>TEXT(Sales[[#This Row],[Date and Time]],"mm")</f>
        <v>04</v>
      </c>
      <c r="N6166" s="10" t="str">
        <f>TEXT(Sales[[#This Row],[Date and Time]],"mmmm")</f>
        <v>April</v>
      </c>
    </row>
    <row r="6167" spans="1:14" x14ac:dyDescent="0.3">
      <c r="A6167" s="1" t="s">
        <v>9635</v>
      </c>
      <c r="B6167" s="2">
        <v>45581.602754629632</v>
      </c>
      <c r="C6167" s="1" t="s">
        <v>3309</v>
      </c>
      <c r="D6167" s="1" t="s">
        <v>1065</v>
      </c>
      <c r="E6167" s="1" t="s">
        <v>3466</v>
      </c>
      <c r="F6167" s="1" t="s">
        <v>3469</v>
      </c>
      <c r="G6167" s="1">
        <v>1938.15</v>
      </c>
      <c r="H6167" s="1">
        <v>10</v>
      </c>
      <c r="I6167" s="1">
        <f>Sales[[#This Row],[Selling Price]]*H6167</f>
        <v>19381.5</v>
      </c>
      <c r="J6167" s="1">
        <f>VLOOKUP(Sales[[#This Row],[Product ID]],Products[],4,0)</f>
        <v>898.84</v>
      </c>
      <c r="K6167" s="1">
        <f>Sales[[#This Row],[Total Sales]]-Sales[[#This Row],[Cost price]]</f>
        <v>18482.66</v>
      </c>
      <c r="L6167" s="1" t="str">
        <f>TEXT(Sales[[#This Row],[Date and Time]],"dddd")</f>
        <v>Wednesday</v>
      </c>
      <c r="M6167" s="1" t="str">
        <f>TEXT(Sales[[#This Row],[Date and Time]],"mm")</f>
        <v>10</v>
      </c>
      <c r="N6167" s="10" t="str">
        <f>TEXT(Sales[[#This Row],[Date and Time]],"mmmm")</f>
        <v>October</v>
      </c>
    </row>
    <row r="6168" spans="1:14" x14ac:dyDescent="0.3">
      <c r="A6168" s="1" t="s">
        <v>9636</v>
      </c>
      <c r="B6168" s="2">
        <v>45596.365069444444</v>
      </c>
      <c r="C6168" s="1" t="s">
        <v>3332</v>
      </c>
      <c r="D6168" s="1" t="s">
        <v>1728</v>
      </c>
      <c r="E6168" s="1" t="s">
        <v>3461</v>
      </c>
      <c r="F6168" s="1" t="s">
        <v>3476</v>
      </c>
      <c r="G6168" s="1">
        <v>1811.62</v>
      </c>
      <c r="H6168" s="1">
        <v>6</v>
      </c>
      <c r="I6168" s="1">
        <f>Sales[[#This Row],[Selling Price]]*H6168</f>
        <v>10869.72</v>
      </c>
      <c r="J6168" s="1">
        <f>VLOOKUP(Sales[[#This Row],[Product ID]],Products[],4,0)</f>
        <v>348.54</v>
      </c>
      <c r="K6168" s="1">
        <f>Sales[[#This Row],[Total Sales]]-Sales[[#This Row],[Cost price]]</f>
        <v>10521.179999999998</v>
      </c>
      <c r="L6168" s="1" t="str">
        <f>TEXT(Sales[[#This Row],[Date and Time]],"dddd")</f>
        <v>Thursday</v>
      </c>
      <c r="M6168" s="1" t="str">
        <f>TEXT(Sales[[#This Row],[Date and Time]],"mm")</f>
        <v>10</v>
      </c>
      <c r="N6168" s="10" t="str">
        <f>TEXT(Sales[[#This Row],[Date and Time]],"mmmm")</f>
        <v>October</v>
      </c>
    </row>
    <row r="6169" spans="1:14" x14ac:dyDescent="0.3">
      <c r="A6169" s="1" t="s">
        <v>9637</v>
      </c>
      <c r="B6169" s="2">
        <v>45520.407256944447</v>
      </c>
      <c r="C6169" s="1" t="s">
        <v>3282</v>
      </c>
      <c r="D6169" s="1" t="s">
        <v>2509</v>
      </c>
      <c r="E6169" s="1" t="s">
        <v>3464</v>
      </c>
      <c r="F6169" s="1" t="s">
        <v>3476</v>
      </c>
      <c r="G6169" s="1">
        <v>1034.24</v>
      </c>
      <c r="H6169" s="1">
        <v>4</v>
      </c>
      <c r="I6169" s="1">
        <f>Sales[[#This Row],[Selling Price]]*H6169</f>
        <v>4136.96</v>
      </c>
      <c r="J6169" s="1">
        <f>VLOOKUP(Sales[[#This Row],[Product ID]],Products[],4,0)</f>
        <v>707.26</v>
      </c>
      <c r="K6169" s="1">
        <f>Sales[[#This Row],[Total Sales]]-Sales[[#This Row],[Cost price]]</f>
        <v>3429.7</v>
      </c>
      <c r="L6169" s="1" t="str">
        <f>TEXT(Sales[[#This Row],[Date and Time]],"dddd")</f>
        <v>Friday</v>
      </c>
      <c r="M6169" s="1" t="str">
        <f>TEXT(Sales[[#This Row],[Date and Time]],"mm")</f>
        <v>08</v>
      </c>
      <c r="N6169" s="10" t="str">
        <f>TEXT(Sales[[#This Row],[Date and Time]],"mmmm")</f>
        <v>August</v>
      </c>
    </row>
    <row r="6170" spans="1:14" x14ac:dyDescent="0.3">
      <c r="A6170" s="1" t="s">
        <v>9638</v>
      </c>
      <c r="B6170" s="2">
        <v>45526.108784722222</v>
      </c>
      <c r="C6170" s="1" t="s">
        <v>3364</v>
      </c>
      <c r="D6170" s="1" t="s">
        <v>833</v>
      </c>
      <c r="E6170" s="1" t="s">
        <v>3471</v>
      </c>
      <c r="F6170" s="1" t="s">
        <v>3472</v>
      </c>
      <c r="G6170" s="1">
        <v>316.60000000000002</v>
      </c>
      <c r="H6170" s="1">
        <v>7</v>
      </c>
      <c r="I6170" s="1">
        <f>Sales[[#This Row],[Selling Price]]*H6170</f>
        <v>2216.2000000000003</v>
      </c>
      <c r="J6170" s="1">
        <f>VLOOKUP(Sales[[#This Row],[Product ID]],Products[],4,0)</f>
        <v>771.88</v>
      </c>
      <c r="K6170" s="1">
        <f>Sales[[#This Row],[Total Sales]]-Sales[[#This Row],[Cost price]]</f>
        <v>1444.3200000000002</v>
      </c>
      <c r="L6170" s="1" t="str">
        <f>TEXT(Sales[[#This Row],[Date and Time]],"dddd")</f>
        <v>Thursday</v>
      </c>
      <c r="M6170" s="1" t="str">
        <f>TEXT(Sales[[#This Row],[Date and Time]],"mm")</f>
        <v>08</v>
      </c>
      <c r="N6170" s="10" t="str">
        <f>TEXT(Sales[[#This Row],[Date and Time]],"mmmm")</f>
        <v>August</v>
      </c>
    </row>
    <row r="6171" spans="1:14" x14ac:dyDescent="0.3">
      <c r="A6171" s="1" t="s">
        <v>9639</v>
      </c>
      <c r="B6171" s="2">
        <v>45321.679490740738</v>
      </c>
      <c r="C6171" s="1" t="s">
        <v>3320</v>
      </c>
      <c r="D6171" s="1" t="s">
        <v>1975</v>
      </c>
      <c r="E6171" s="1" t="s">
        <v>3461</v>
      </c>
      <c r="F6171" s="1" t="s">
        <v>3469</v>
      </c>
      <c r="G6171" s="1">
        <v>29.83</v>
      </c>
      <c r="H6171" s="1">
        <v>5</v>
      </c>
      <c r="I6171" s="1">
        <f>Sales[[#This Row],[Selling Price]]*H6171</f>
        <v>149.14999999999998</v>
      </c>
      <c r="J6171" s="1">
        <f>VLOOKUP(Sales[[#This Row],[Product ID]],Products[],4,0)</f>
        <v>878.74</v>
      </c>
      <c r="K6171" s="1">
        <f>Sales[[#This Row],[Total Sales]]-Sales[[#This Row],[Cost price]]</f>
        <v>-729.59</v>
      </c>
      <c r="L6171" s="1" t="str">
        <f>TEXT(Sales[[#This Row],[Date and Time]],"dddd")</f>
        <v>Tuesday</v>
      </c>
      <c r="M6171" s="1" t="str">
        <f>TEXT(Sales[[#This Row],[Date and Time]],"mm")</f>
        <v>01</v>
      </c>
      <c r="N6171" s="10" t="str">
        <f>TEXT(Sales[[#This Row],[Date and Time]],"mmmm")</f>
        <v>January</v>
      </c>
    </row>
    <row r="6172" spans="1:14" x14ac:dyDescent="0.3">
      <c r="A6172" s="1" t="s">
        <v>9640</v>
      </c>
      <c r="B6172" s="2">
        <v>45484.175821759258</v>
      </c>
      <c r="C6172" s="1" t="s">
        <v>3452</v>
      </c>
      <c r="D6172" s="1" t="s">
        <v>2070</v>
      </c>
      <c r="E6172" s="1" t="s">
        <v>3466</v>
      </c>
      <c r="F6172" s="1" t="s">
        <v>3469</v>
      </c>
      <c r="G6172" s="1">
        <v>1662.58</v>
      </c>
      <c r="H6172" s="1">
        <v>10</v>
      </c>
      <c r="I6172" s="1">
        <f>Sales[[#This Row],[Selling Price]]*H6172</f>
        <v>16625.8</v>
      </c>
      <c r="J6172" s="1">
        <f>VLOOKUP(Sales[[#This Row],[Product ID]],Products[],4,0)</f>
        <v>907.07</v>
      </c>
      <c r="K6172" s="1">
        <f>Sales[[#This Row],[Total Sales]]-Sales[[#This Row],[Cost price]]</f>
        <v>15718.73</v>
      </c>
      <c r="L6172" s="1" t="str">
        <f>TEXT(Sales[[#This Row],[Date and Time]],"dddd")</f>
        <v>Thursday</v>
      </c>
      <c r="M6172" s="1" t="str">
        <f>TEXT(Sales[[#This Row],[Date and Time]],"mm")</f>
        <v>07</v>
      </c>
      <c r="N6172" s="10" t="str">
        <f>TEXT(Sales[[#This Row],[Date and Time]],"mmmm")</f>
        <v>July</v>
      </c>
    </row>
    <row r="6173" spans="1:14" x14ac:dyDescent="0.3">
      <c r="A6173" s="1" t="s">
        <v>9641</v>
      </c>
      <c r="B6173" s="2">
        <v>45398.147013888891</v>
      </c>
      <c r="C6173" s="1" t="s">
        <v>3334</v>
      </c>
      <c r="D6173" s="1" t="s">
        <v>1439</v>
      </c>
      <c r="E6173" s="1" t="s">
        <v>3464</v>
      </c>
      <c r="F6173" s="1" t="s">
        <v>3467</v>
      </c>
      <c r="G6173" s="1">
        <v>833.99</v>
      </c>
      <c r="H6173" s="1">
        <v>2</v>
      </c>
      <c r="I6173" s="1">
        <f>Sales[[#This Row],[Selling Price]]*H6173</f>
        <v>1667.98</v>
      </c>
      <c r="J6173" s="1">
        <f>VLOOKUP(Sales[[#This Row],[Product ID]],Products[],4,0)</f>
        <v>208.12</v>
      </c>
      <c r="K6173" s="1">
        <f>Sales[[#This Row],[Total Sales]]-Sales[[#This Row],[Cost price]]</f>
        <v>1459.8600000000001</v>
      </c>
      <c r="L6173" s="1" t="str">
        <f>TEXT(Sales[[#This Row],[Date and Time]],"dddd")</f>
        <v>Tuesday</v>
      </c>
      <c r="M6173" s="1" t="str">
        <f>TEXT(Sales[[#This Row],[Date and Time]],"mm")</f>
        <v>04</v>
      </c>
      <c r="N6173" s="10" t="str">
        <f>TEXT(Sales[[#This Row],[Date and Time]],"mmmm")</f>
        <v>April</v>
      </c>
    </row>
    <row r="6174" spans="1:14" x14ac:dyDescent="0.3">
      <c r="A6174" s="1" t="s">
        <v>9642</v>
      </c>
      <c r="B6174" s="2">
        <v>45324.437731481485</v>
      </c>
      <c r="C6174" s="1" t="s">
        <v>3241</v>
      </c>
      <c r="D6174" s="1" t="s">
        <v>2117</v>
      </c>
      <c r="E6174" s="1" t="s">
        <v>3461</v>
      </c>
      <c r="F6174" s="1" t="s">
        <v>3472</v>
      </c>
      <c r="G6174" s="1">
        <v>36.22</v>
      </c>
      <c r="H6174" s="1">
        <v>10</v>
      </c>
      <c r="I6174" s="1">
        <f>Sales[[#This Row],[Selling Price]]*H6174</f>
        <v>362.2</v>
      </c>
      <c r="J6174" s="1">
        <f>VLOOKUP(Sales[[#This Row],[Product ID]],Products[],4,0)</f>
        <v>595.51</v>
      </c>
      <c r="K6174" s="1">
        <f>Sales[[#This Row],[Total Sales]]-Sales[[#This Row],[Cost price]]</f>
        <v>-233.31</v>
      </c>
      <c r="L6174" s="1" t="str">
        <f>TEXT(Sales[[#This Row],[Date and Time]],"dddd")</f>
        <v>Friday</v>
      </c>
      <c r="M6174" s="1" t="str">
        <f>TEXT(Sales[[#This Row],[Date and Time]],"mm")</f>
        <v>02</v>
      </c>
      <c r="N6174" s="10" t="str">
        <f>TEXT(Sales[[#This Row],[Date and Time]],"mmmm")</f>
        <v>February</v>
      </c>
    </row>
    <row r="6175" spans="1:14" x14ac:dyDescent="0.3">
      <c r="A6175" s="1" t="s">
        <v>9643</v>
      </c>
      <c r="B6175" s="2">
        <v>45490.215231481481</v>
      </c>
      <c r="C6175" s="1" t="s">
        <v>3399</v>
      </c>
      <c r="D6175" s="1" t="s">
        <v>2488</v>
      </c>
      <c r="E6175" s="1" t="s">
        <v>3461</v>
      </c>
      <c r="F6175" s="1" t="s">
        <v>3462</v>
      </c>
      <c r="G6175" s="1">
        <v>279.7</v>
      </c>
      <c r="H6175" s="1">
        <v>7</v>
      </c>
      <c r="I6175" s="1">
        <f>Sales[[#This Row],[Selling Price]]*H6175</f>
        <v>1957.8999999999999</v>
      </c>
      <c r="J6175" s="1">
        <f>VLOOKUP(Sales[[#This Row],[Product ID]],Products[],4,0)</f>
        <v>687.22</v>
      </c>
      <c r="K6175" s="1">
        <f>Sales[[#This Row],[Total Sales]]-Sales[[#This Row],[Cost price]]</f>
        <v>1270.6799999999998</v>
      </c>
      <c r="L6175" s="1" t="str">
        <f>TEXT(Sales[[#This Row],[Date and Time]],"dddd")</f>
        <v>Wednesday</v>
      </c>
      <c r="M6175" s="1" t="str">
        <f>TEXT(Sales[[#This Row],[Date and Time]],"mm")</f>
        <v>07</v>
      </c>
      <c r="N6175" s="10" t="str">
        <f>TEXT(Sales[[#This Row],[Date and Time]],"mmmm")</f>
        <v>July</v>
      </c>
    </row>
    <row r="6176" spans="1:14" x14ac:dyDescent="0.3">
      <c r="A6176" s="1" t="s">
        <v>9644</v>
      </c>
      <c r="B6176" s="2">
        <v>45512.785370370373</v>
      </c>
      <c r="C6176" s="1" t="s">
        <v>3354</v>
      </c>
      <c r="D6176" s="1" t="s">
        <v>2436</v>
      </c>
      <c r="E6176" s="1" t="s">
        <v>3461</v>
      </c>
      <c r="F6176" s="1" t="s">
        <v>3476</v>
      </c>
      <c r="G6176" s="1">
        <v>1229.79</v>
      </c>
      <c r="H6176" s="1">
        <v>2</v>
      </c>
      <c r="I6176" s="1">
        <f>Sales[[#This Row],[Selling Price]]*H6176</f>
        <v>2459.58</v>
      </c>
      <c r="J6176" s="1">
        <f>VLOOKUP(Sales[[#This Row],[Product ID]],Products[],4,0)</f>
        <v>294.83</v>
      </c>
      <c r="K6176" s="1">
        <f>Sales[[#This Row],[Total Sales]]-Sales[[#This Row],[Cost price]]</f>
        <v>2164.75</v>
      </c>
      <c r="L6176" s="1" t="str">
        <f>TEXT(Sales[[#This Row],[Date and Time]],"dddd")</f>
        <v>Thursday</v>
      </c>
      <c r="M6176" s="1" t="str">
        <f>TEXT(Sales[[#This Row],[Date and Time]],"mm")</f>
        <v>08</v>
      </c>
      <c r="N6176" s="10" t="str">
        <f>TEXT(Sales[[#This Row],[Date and Time]],"mmmm")</f>
        <v>August</v>
      </c>
    </row>
    <row r="6177" spans="1:14" x14ac:dyDescent="0.3">
      <c r="A6177" s="1" t="s">
        <v>9645</v>
      </c>
      <c r="B6177" s="2">
        <v>45606.451840277776</v>
      </c>
      <c r="C6177" s="1" t="s">
        <v>3422</v>
      </c>
      <c r="D6177" s="1" t="s">
        <v>2925</v>
      </c>
      <c r="E6177" s="1" t="s">
        <v>3461</v>
      </c>
      <c r="F6177" s="1" t="s">
        <v>3462</v>
      </c>
      <c r="G6177" s="1">
        <v>1524.2</v>
      </c>
      <c r="H6177" s="1">
        <v>10</v>
      </c>
      <c r="I6177" s="1">
        <f>Sales[[#This Row],[Selling Price]]*H6177</f>
        <v>15242</v>
      </c>
      <c r="J6177" s="1">
        <f>VLOOKUP(Sales[[#This Row],[Product ID]],Products[],4,0)</f>
        <v>772.45</v>
      </c>
      <c r="K6177" s="1">
        <f>Sales[[#This Row],[Total Sales]]-Sales[[#This Row],[Cost price]]</f>
        <v>14469.55</v>
      </c>
      <c r="L6177" s="1" t="str">
        <f>TEXT(Sales[[#This Row],[Date and Time]],"dddd")</f>
        <v>Sunday</v>
      </c>
      <c r="M6177" s="1" t="str">
        <f>TEXT(Sales[[#This Row],[Date and Time]],"mm")</f>
        <v>11</v>
      </c>
      <c r="N6177" s="10" t="str">
        <f>TEXT(Sales[[#This Row],[Date and Time]],"mmmm")</f>
        <v>November</v>
      </c>
    </row>
    <row r="6178" spans="1:14" x14ac:dyDescent="0.3">
      <c r="A6178" s="1" t="s">
        <v>9646</v>
      </c>
      <c r="B6178" s="2">
        <v>45529.209618055553</v>
      </c>
      <c r="C6178" s="1" t="s">
        <v>3337</v>
      </c>
      <c r="D6178" s="1" t="s">
        <v>2442</v>
      </c>
      <c r="E6178" s="1" t="s">
        <v>3479</v>
      </c>
      <c r="F6178" s="1" t="s">
        <v>3472</v>
      </c>
      <c r="G6178" s="1">
        <v>82.1</v>
      </c>
      <c r="H6178" s="1">
        <v>10</v>
      </c>
      <c r="I6178" s="1">
        <f>Sales[[#This Row],[Selling Price]]*H6178</f>
        <v>821</v>
      </c>
      <c r="J6178" s="1">
        <f>VLOOKUP(Sales[[#This Row],[Product ID]],Products[],4,0)</f>
        <v>899.57</v>
      </c>
      <c r="K6178" s="1">
        <f>Sales[[#This Row],[Total Sales]]-Sales[[#This Row],[Cost price]]</f>
        <v>-78.57000000000005</v>
      </c>
      <c r="L6178" s="1" t="str">
        <f>TEXT(Sales[[#This Row],[Date and Time]],"dddd")</f>
        <v>Sunday</v>
      </c>
      <c r="M6178" s="1" t="str">
        <f>TEXT(Sales[[#This Row],[Date and Time]],"mm")</f>
        <v>08</v>
      </c>
      <c r="N6178" s="10" t="str">
        <f>TEXT(Sales[[#This Row],[Date and Time]],"mmmm")</f>
        <v>August</v>
      </c>
    </row>
    <row r="6179" spans="1:14" x14ac:dyDescent="0.3">
      <c r="A6179" s="1" t="s">
        <v>9647</v>
      </c>
      <c r="B6179" s="2">
        <v>45379.001886574071</v>
      </c>
      <c r="C6179" s="1" t="s">
        <v>3255</v>
      </c>
      <c r="D6179" s="1" t="s">
        <v>1911</v>
      </c>
      <c r="E6179" s="1" t="s">
        <v>3479</v>
      </c>
      <c r="F6179" s="1" t="s">
        <v>3476</v>
      </c>
      <c r="G6179" s="1">
        <v>1268.82</v>
      </c>
      <c r="H6179" s="1">
        <v>1</v>
      </c>
      <c r="I6179" s="1">
        <f>Sales[[#This Row],[Selling Price]]*H6179</f>
        <v>1268.82</v>
      </c>
      <c r="J6179" s="1">
        <f>VLOOKUP(Sales[[#This Row],[Product ID]],Products[],4,0)</f>
        <v>973.48</v>
      </c>
      <c r="K6179" s="1">
        <f>Sales[[#This Row],[Total Sales]]-Sales[[#This Row],[Cost price]]</f>
        <v>295.33999999999992</v>
      </c>
      <c r="L6179" s="1" t="str">
        <f>TEXT(Sales[[#This Row],[Date and Time]],"dddd")</f>
        <v>Thursday</v>
      </c>
      <c r="M6179" s="1" t="str">
        <f>TEXT(Sales[[#This Row],[Date and Time]],"mm")</f>
        <v>03</v>
      </c>
      <c r="N6179" s="10" t="str">
        <f>TEXT(Sales[[#This Row],[Date and Time]],"mmmm")</f>
        <v>March</v>
      </c>
    </row>
    <row r="6180" spans="1:14" x14ac:dyDescent="0.3">
      <c r="A6180" s="1" t="s">
        <v>9648</v>
      </c>
      <c r="B6180" s="2">
        <v>45414.607777777775</v>
      </c>
      <c r="C6180" s="1" t="s">
        <v>3324</v>
      </c>
      <c r="D6180" s="1" t="s">
        <v>2598</v>
      </c>
      <c r="E6180" s="1" t="s">
        <v>3466</v>
      </c>
      <c r="F6180" s="1" t="s">
        <v>3476</v>
      </c>
      <c r="G6180" s="1">
        <v>565.5</v>
      </c>
      <c r="H6180" s="1">
        <v>9</v>
      </c>
      <c r="I6180" s="1">
        <f>Sales[[#This Row],[Selling Price]]*H6180</f>
        <v>5089.5</v>
      </c>
      <c r="J6180" s="1">
        <f>VLOOKUP(Sales[[#This Row],[Product ID]],Products[],4,0)</f>
        <v>427.85</v>
      </c>
      <c r="K6180" s="1">
        <f>Sales[[#This Row],[Total Sales]]-Sales[[#This Row],[Cost price]]</f>
        <v>4661.6499999999996</v>
      </c>
      <c r="L6180" s="1" t="str">
        <f>TEXT(Sales[[#This Row],[Date and Time]],"dddd")</f>
        <v>Thursday</v>
      </c>
      <c r="M6180" s="1" t="str">
        <f>TEXT(Sales[[#This Row],[Date and Time]],"mm")</f>
        <v>05</v>
      </c>
      <c r="N6180" s="10" t="str">
        <f>TEXT(Sales[[#This Row],[Date and Time]],"mmmm")</f>
        <v>May</v>
      </c>
    </row>
    <row r="6181" spans="1:14" x14ac:dyDescent="0.3">
      <c r="A6181" s="1" t="s">
        <v>9649</v>
      </c>
      <c r="B6181" s="2">
        <v>45583.62127314815</v>
      </c>
      <c r="C6181" s="1" t="s">
        <v>3237</v>
      </c>
      <c r="D6181" s="1" t="s">
        <v>881</v>
      </c>
      <c r="E6181" s="1" t="s">
        <v>3464</v>
      </c>
      <c r="F6181" s="1" t="s">
        <v>3469</v>
      </c>
      <c r="G6181" s="1">
        <v>1326.33</v>
      </c>
      <c r="H6181" s="1">
        <v>6</v>
      </c>
      <c r="I6181" s="1">
        <f>Sales[[#This Row],[Selling Price]]*H6181</f>
        <v>7957.98</v>
      </c>
      <c r="J6181" s="1">
        <f>VLOOKUP(Sales[[#This Row],[Product ID]],Products[],4,0)</f>
        <v>481</v>
      </c>
      <c r="K6181" s="1">
        <f>Sales[[#This Row],[Total Sales]]-Sales[[#This Row],[Cost price]]</f>
        <v>7476.98</v>
      </c>
      <c r="L6181" s="1" t="str">
        <f>TEXT(Sales[[#This Row],[Date and Time]],"dddd")</f>
        <v>Friday</v>
      </c>
      <c r="M6181" s="1" t="str">
        <f>TEXT(Sales[[#This Row],[Date and Time]],"mm")</f>
        <v>10</v>
      </c>
      <c r="N6181" s="10" t="str">
        <f>TEXT(Sales[[#This Row],[Date and Time]],"mmmm")</f>
        <v>October</v>
      </c>
    </row>
    <row r="6182" spans="1:14" x14ac:dyDescent="0.3">
      <c r="A6182" s="1" t="s">
        <v>9650</v>
      </c>
      <c r="B6182" s="2">
        <v>45533.918043981481</v>
      </c>
      <c r="C6182" s="1" t="s">
        <v>3412</v>
      </c>
      <c r="D6182" s="1" t="s">
        <v>830</v>
      </c>
      <c r="E6182" s="1" t="s">
        <v>3479</v>
      </c>
      <c r="F6182" s="1" t="s">
        <v>3472</v>
      </c>
      <c r="G6182" s="1">
        <v>1231.6300000000001</v>
      </c>
      <c r="H6182" s="1">
        <v>8</v>
      </c>
      <c r="I6182" s="1">
        <f>Sales[[#This Row],[Selling Price]]*H6182</f>
        <v>9853.0400000000009</v>
      </c>
      <c r="J6182" s="1">
        <f>VLOOKUP(Sales[[#This Row],[Product ID]],Products[],4,0)</f>
        <v>220.45</v>
      </c>
      <c r="K6182" s="1">
        <f>Sales[[#This Row],[Total Sales]]-Sales[[#This Row],[Cost price]]</f>
        <v>9632.59</v>
      </c>
      <c r="L6182" s="1" t="str">
        <f>TEXT(Sales[[#This Row],[Date and Time]],"dddd")</f>
        <v>Thursday</v>
      </c>
      <c r="M6182" s="1" t="str">
        <f>TEXT(Sales[[#This Row],[Date and Time]],"mm")</f>
        <v>08</v>
      </c>
      <c r="N6182" s="10" t="str">
        <f>TEXT(Sales[[#This Row],[Date and Time]],"mmmm")</f>
        <v>August</v>
      </c>
    </row>
    <row r="6183" spans="1:14" x14ac:dyDescent="0.3">
      <c r="A6183" s="1" t="s">
        <v>9651</v>
      </c>
      <c r="B6183" s="2">
        <v>45519.168171296296</v>
      </c>
      <c r="C6183" s="1" t="s">
        <v>3410</v>
      </c>
      <c r="D6183" s="1" t="s">
        <v>2671</v>
      </c>
      <c r="E6183" s="1" t="s">
        <v>3479</v>
      </c>
      <c r="F6183" s="1" t="s">
        <v>3462</v>
      </c>
      <c r="G6183" s="1">
        <v>1067.8599999999999</v>
      </c>
      <c r="H6183" s="1">
        <v>10</v>
      </c>
      <c r="I6183" s="1">
        <f>Sales[[#This Row],[Selling Price]]*H6183</f>
        <v>10678.599999999999</v>
      </c>
      <c r="J6183" s="1">
        <f>VLOOKUP(Sales[[#This Row],[Product ID]],Products[],4,0)</f>
        <v>152.68</v>
      </c>
      <c r="K6183" s="1">
        <f>Sales[[#This Row],[Total Sales]]-Sales[[#This Row],[Cost price]]</f>
        <v>10525.919999999998</v>
      </c>
      <c r="L6183" s="1" t="str">
        <f>TEXT(Sales[[#This Row],[Date and Time]],"dddd")</f>
        <v>Thursday</v>
      </c>
      <c r="M6183" s="1" t="str">
        <f>TEXT(Sales[[#This Row],[Date and Time]],"mm")</f>
        <v>08</v>
      </c>
      <c r="N6183" s="10" t="str">
        <f>TEXT(Sales[[#This Row],[Date and Time]],"mmmm")</f>
        <v>August</v>
      </c>
    </row>
    <row r="6184" spans="1:14" x14ac:dyDescent="0.3">
      <c r="A6184" s="1" t="s">
        <v>9652</v>
      </c>
      <c r="B6184" s="2">
        <v>45569.940358796295</v>
      </c>
      <c r="C6184" s="1" t="s">
        <v>3407</v>
      </c>
      <c r="D6184" s="1" t="s">
        <v>2895</v>
      </c>
      <c r="E6184" s="1" t="s">
        <v>3471</v>
      </c>
      <c r="F6184" s="1" t="s">
        <v>3472</v>
      </c>
      <c r="G6184" s="1">
        <v>351.22</v>
      </c>
      <c r="H6184" s="1">
        <v>7</v>
      </c>
      <c r="I6184" s="1">
        <f>Sales[[#This Row],[Selling Price]]*H6184</f>
        <v>2458.54</v>
      </c>
      <c r="J6184" s="1">
        <f>VLOOKUP(Sales[[#This Row],[Product ID]],Products[],4,0)</f>
        <v>37.53</v>
      </c>
      <c r="K6184" s="1">
        <f>Sales[[#This Row],[Total Sales]]-Sales[[#This Row],[Cost price]]</f>
        <v>2421.0099999999998</v>
      </c>
      <c r="L6184" s="1" t="str">
        <f>TEXT(Sales[[#This Row],[Date and Time]],"dddd")</f>
        <v>Friday</v>
      </c>
      <c r="M6184" s="1" t="str">
        <f>TEXT(Sales[[#This Row],[Date and Time]],"mm")</f>
        <v>10</v>
      </c>
      <c r="N6184" s="10" t="str">
        <f>TEXT(Sales[[#This Row],[Date and Time]],"mmmm")</f>
        <v>October</v>
      </c>
    </row>
    <row r="6185" spans="1:14" x14ac:dyDescent="0.3">
      <c r="A6185" s="1" t="s">
        <v>9653</v>
      </c>
      <c r="B6185" s="2">
        <v>45384.106874999998</v>
      </c>
      <c r="C6185" s="1" t="s">
        <v>3237</v>
      </c>
      <c r="D6185" s="1" t="s">
        <v>1201</v>
      </c>
      <c r="E6185" s="1" t="s">
        <v>3479</v>
      </c>
      <c r="F6185" s="1" t="s">
        <v>3472</v>
      </c>
      <c r="G6185" s="1">
        <v>1812.61</v>
      </c>
      <c r="H6185" s="1">
        <v>4</v>
      </c>
      <c r="I6185" s="1">
        <f>Sales[[#This Row],[Selling Price]]*H6185</f>
        <v>7250.44</v>
      </c>
      <c r="J6185" s="1">
        <f>VLOOKUP(Sales[[#This Row],[Product ID]],Products[],4,0)</f>
        <v>481</v>
      </c>
      <c r="K6185" s="1">
        <f>Sales[[#This Row],[Total Sales]]-Sales[[#This Row],[Cost price]]</f>
        <v>6769.44</v>
      </c>
      <c r="L6185" s="1" t="str">
        <f>TEXT(Sales[[#This Row],[Date and Time]],"dddd")</f>
        <v>Tuesday</v>
      </c>
      <c r="M6185" s="1" t="str">
        <f>TEXT(Sales[[#This Row],[Date and Time]],"mm")</f>
        <v>04</v>
      </c>
      <c r="N6185" s="10" t="str">
        <f>TEXT(Sales[[#This Row],[Date and Time]],"mmmm")</f>
        <v>April</v>
      </c>
    </row>
    <row r="6186" spans="1:14" x14ac:dyDescent="0.3">
      <c r="A6186" s="1" t="s">
        <v>9654</v>
      </c>
      <c r="B6186" s="2">
        <v>45304.414884259262</v>
      </c>
      <c r="C6186" s="1" t="s">
        <v>3437</v>
      </c>
      <c r="D6186" s="1" t="s">
        <v>1380</v>
      </c>
      <c r="E6186" s="1" t="s">
        <v>3466</v>
      </c>
      <c r="F6186" s="1" t="s">
        <v>3472</v>
      </c>
      <c r="G6186" s="1">
        <v>1370.99</v>
      </c>
      <c r="H6186" s="1">
        <v>6</v>
      </c>
      <c r="I6186" s="1">
        <f>Sales[[#This Row],[Selling Price]]*H6186</f>
        <v>8225.94</v>
      </c>
      <c r="J6186" s="1">
        <f>VLOOKUP(Sales[[#This Row],[Product ID]],Products[],4,0)</f>
        <v>986.68</v>
      </c>
      <c r="K6186" s="1">
        <f>Sales[[#This Row],[Total Sales]]-Sales[[#This Row],[Cost price]]</f>
        <v>7239.26</v>
      </c>
      <c r="L6186" s="1" t="str">
        <f>TEXT(Sales[[#This Row],[Date and Time]],"dddd")</f>
        <v>Saturday</v>
      </c>
      <c r="M6186" s="1" t="str">
        <f>TEXT(Sales[[#This Row],[Date and Time]],"mm")</f>
        <v>01</v>
      </c>
      <c r="N6186" s="10" t="str">
        <f>TEXT(Sales[[#This Row],[Date and Time]],"mmmm")</f>
        <v>January</v>
      </c>
    </row>
    <row r="6187" spans="1:14" x14ac:dyDescent="0.3">
      <c r="A6187" s="1" t="s">
        <v>9655</v>
      </c>
      <c r="B6187" s="2">
        <v>45396.649224537039</v>
      </c>
      <c r="C6187" s="1" t="s">
        <v>3382</v>
      </c>
      <c r="D6187" s="1" t="s">
        <v>889</v>
      </c>
      <c r="E6187" s="1" t="s">
        <v>3461</v>
      </c>
      <c r="F6187" s="1" t="s">
        <v>3467</v>
      </c>
      <c r="G6187" s="1">
        <v>573.65</v>
      </c>
      <c r="H6187" s="1">
        <v>1</v>
      </c>
      <c r="I6187" s="1">
        <f>Sales[[#This Row],[Selling Price]]*H6187</f>
        <v>573.65</v>
      </c>
      <c r="J6187" s="1">
        <f>VLOOKUP(Sales[[#This Row],[Product ID]],Products[],4,0)</f>
        <v>67.97</v>
      </c>
      <c r="K6187" s="1">
        <f>Sales[[#This Row],[Total Sales]]-Sales[[#This Row],[Cost price]]</f>
        <v>505.67999999999995</v>
      </c>
      <c r="L6187" s="1" t="str">
        <f>TEXT(Sales[[#This Row],[Date and Time]],"dddd")</f>
        <v>Sunday</v>
      </c>
      <c r="M6187" s="1" t="str">
        <f>TEXT(Sales[[#This Row],[Date and Time]],"mm")</f>
        <v>04</v>
      </c>
      <c r="N6187" s="10" t="str">
        <f>TEXT(Sales[[#This Row],[Date and Time]],"mmmm")</f>
        <v>April</v>
      </c>
    </row>
    <row r="6188" spans="1:14" x14ac:dyDescent="0.3">
      <c r="A6188" s="1" t="s">
        <v>9656</v>
      </c>
      <c r="B6188" s="2">
        <v>45478.355405092596</v>
      </c>
      <c r="C6188" s="1" t="s">
        <v>3311</v>
      </c>
      <c r="D6188" s="1" t="s">
        <v>2313</v>
      </c>
      <c r="E6188" s="1" t="s">
        <v>3461</v>
      </c>
      <c r="F6188" s="1" t="s">
        <v>3467</v>
      </c>
      <c r="G6188" s="1">
        <v>733.31</v>
      </c>
      <c r="H6188" s="1">
        <v>1</v>
      </c>
      <c r="I6188" s="1">
        <f>Sales[[#This Row],[Selling Price]]*H6188</f>
        <v>733.31</v>
      </c>
      <c r="J6188" s="1">
        <f>VLOOKUP(Sales[[#This Row],[Product ID]],Products[],4,0)</f>
        <v>961.88</v>
      </c>
      <c r="K6188" s="1">
        <f>Sales[[#This Row],[Total Sales]]-Sales[[#This Row],[Cost price]]</f>
        <v>-228.57000000000005</v>
      </c>
      <c r="L6188" s="1" t="str">
        <f>TEXT(Sales[[#This Row],[Date and Time]],"dddd")</f>
        <v>Friday</v>
      </c>
      <c r="M6188" s="1" t="str">
        <f>TEXT(Sales[[#This Row],[Date and Time]],"mm")</f>
        <v>07</v>
      </c>
      <c r="N6188" s="10" t="str">
        <f>TEXT(Sales[[#This Row],[Date and Time]],"mmmm")</f>
        <v>July</v>
      </c>
    </row>
    <row r="6189" spans="1:14" x14ac:dyDescent="0.3">
      <c r="A6189" s="1" t="s">
        <v>9657</v>
      </c>
      <c r="B6189" s="2">
        <v>45305.144814814812</v>
      </c>
      <c r="C6189" s="1" t="s">
        <v>3278</v>
      </c>
      <c r="D6189" s="1" t="s">
        <v>1614</v>
      </c>
      <c r="E6189" s="1" t="s">
        <v>3471</v>
      </c>
      <c r="F6189" s="1" t="s">
        <v>3469</v>
      </c>
      <c r="G6189" s="1">
        <v>1270.76</v>
      </c>
      <c r="H6189" s="1">
        <v>9</v>
      </c>
      <c r="I6189" s="1">
        <f>Sales[[#This Row],[Selling Price]]*H6189</f>
        <v>11436.84</v>
      </c>
      <c r="J6189" s="1">
        <f>VLOOKUP(Sales[[#This Row],[Product ID]],Products[],4,0)</f>
        <v>330.51</v>
      </c>
      <c r="K6189" s="1">
        <f>Sales[[#This Row],[Total Sales]]-Sales[[#This Row],[Cost price]]</f>
        <v>11106.33</v>
      </c>
      <c r="L6189" s="1" t="str">
        <f>TEXT(Sales[[#This Row],[Date and Time]],"dddd")</f>
        <v>Sunday</v>
      </c>
      <c r="M6189" s="1" t="str">
        <f>TEXT(Sales[[#This Row],[Date and Time]],"mm")</f>
        <v>01</v>
      </c>
      <c r="N6189" s="10" t="str">
        <f>TEXT(Sales[[#This Row],[Date and Time]],"mmmm")</f>
        <v>January</v>
      </c>
    </row>
    <row r="6190" spans="1:14" x14ac:dyDescent="0.3">
      <c r="A6190" s="1" t="s">
        <v>9658</v>
      </c>
      <c r="B6190" s="2">
        <v>45345.969085648147</v>
      </c>
      <c r="C6190" s="1" t="s">
        <v>3419</v>
      </c>
      <c r="D6190" s="1" t="s">
        <v>2553</v>
      </c>
      <c r="E6190" s="1" t="s">
        <v>3479</v>
      </c>
      <c r="F6190" s="1" t="s">
        <v>3467</v>
      </c>
      <c r="G6190" s="1">
        <v>900.17</v>
      </c>
      <c r="H6190" s="1">
        <v>8</v>
      </c>
      <c r="I6190" s="1">
        <f>Sales[[#This Row],[Selling Price]]*H6190</f>
        <v>7201.36</v>
      </c>
      <c r="J6190" s="1">
        <f>VLOOKUP(Sales[[#This Row],[Product ID]],Products[],4,0)</f>
        <v>925.33</v>
      </c>
      <c r="K6190" s="1">
        <f>Sales[[#This Row],[Total Sales]]-Sales[[#This Row],[Cost price]]</f>
        <v>6276.03</v>
      </c>
      <c r="L6190" s="1" t="str">
        <f>TEXT(Sales[[#This Row],[Date and Time]],"dddd")</f>
        <v>Friday</v>
      </c>
      <c r="M6190" s="1" t="str">
        <f>TEXT(Sales[[#This Row],[Date and Time]],"mm")</f>
        <v>02</v>
      </c>
      <c r="N6190" s="10" t="str">
        <f>TEXT(Sales[[#This Row],[Date and Time]],"mmmm")</f>
        <v>February</v>
      </c>
    </row>
    <row r="6191" spans="1:14" x14ac:dyDescent="0.3">
      <c r="A6191" s="1" t="s">
        <v>9659</v>
      </c>
      <c r="B6191" s="2">
        <v>45374.767094907409</v>
      </c>
      <c r="C6191" s="1" t="s">
        <v>3214</v>
      </c>
      <c r="D6191" s="1" t="s">
        <v>1417</v>
      </c>
      <c r="E6191" s="1" t="s">
        <v>3471</v>
      </c>
      <c r="F6191" s="1" t="s">
        <v>3462</v>
      </c>
      <c r="G6191" s="1">
        <v>391.23</v>
      </c>
      <c r="H6191" s="1">
        <v>3</v>
      </c>
      <c r="I6191" s="1">
        <f>Sales[[#This Row],[Selling Price]]*H6191</f>
        <v>1173.69</v>
      </c>
      <c r="J6191" s="1">
        <f>VLOOKUP(Sales[[#This Row],[Product ID]],Products[],4,0)</f>
        <v>435.29</v>
      </c>
      <c r="K6191" s="1">
        <f>Sales[[#This Row],[Total Sales]]-Sales[[#This Row],[Cost price]]</f>
        <v>738.40000000000009</v>
      </c>
      <c r="L6191" s="1" t="str">
        <f>TEXT(Sales[[#This Row],[Date and Time]],"dddd")</f>
        <v>Saturday</v>
      </c>
      <c r="M6191" s="1" t="str">
        <f>TEXT(Sales[[#This Row],[Date and Time]],"mm")</f>
        <v>03</v>
      </c>
      <c r="N6191" s="10" t="str">
        <f>TEXT(Sales[[#This Row],[Date and Time]],"mmmm")</f>
        <v>March</v>
      </c>
    </row>
    <row r="6192" spans="1:14" x14ac:dyDescent="0.3">
      <c r="A6192" s="1" t="s">
        <v>9660</v>
      </c>
      <c r="B6192" s="2">
        <v>45540.817094907405</v>
      </c>
      <c r="C6192" s="1" t="s">
        <v>3370</v>
      </c>
      <c r="D6192" s="1" t="s">
        <v>1125</v>
      </c>
      <c r="E6192" s="1" t="s">
        <v>3464</v>
      </c>
      <c r="F6192" s="1" t="s">
        <v>3469</v>
      </c>
      <c r="G6192" s="1">
        <v>1043.01</v>
      </c>
      <c r="H6192" s="1">
        <v>4</v>
      </c>
      <c r="I6192" s="1">
        <f>Sales[[#This Row],[Selling Price]]*H6192</f>
        <v>4172.04</v>
      </c>
      <c r="J6192" s="1">
        <f>VLOOKUP(Sales[[#This Row],[Product ID]],Products[],4,0)</f>
        <v>621.46</v>
      </c>
      <c r="K6192" s="1">
        <f>Sales[[#This Row],[Total Sales]]-Sales[[#This Row],[Cost price]]</f>
        <v>3550.58</v>
      </c>
      <c r="L6192" s="1" t="str">
        <f>TEXT(Sales[[#This Row],[Date and Time]],"dddd")</f>
        <v>Thursday</v>
      </c>
      <c r="M6192" s="1" t="str">
        <f>TEXT(Sales[[#This Row],[Date and Time]],"mm")</f>
        <v>09</v>
      </c>
      <c r="N6192" s="10" t="str">
        <f>TEXT(Sales[[#This Row],[Date and Time]],"mmmm")</f>
        <v>September</v>
      </c>
    </row>
    <row r="6193" spans="1:14" x14ac:dyDescent="0.3">
      <c r="A6193" s="1" t="s">
        <v>9661</v>
      </c>
      <c r="B6193" s="2">
        <v>45523.934918981482</v>
      </c>
      <c r="C6193" s="1" t="s">
        <v>3321</v>
      </c>
      <c r="D6193" s="1" t="s">
        <v>1116</v>
      </c>
      <c r="E6193" s="1" t="s">
        <v>3461</v>
      </c>
      <c r="F6193" s="1" t="s">
        <v>3469</v>
      </c>
      <c r="G6193" s="1">
        <v>34.299999999999997</v>
      </c>
      <c r="H6193" s="1">
        <v>6</v>
      </c>
      <c r="I6193" s="1">
        <f>Sales[[#This Row],[Selling Price]]*H6193</f>
        <v>205.79999999999998</v>
      </c>
      <c r="J6193" s="1">
        <f>VLOOKUP(Sales[[#This Row],[Product ID]],Products[],4,0)</f>
        <v>57.64</v>
      </c>
      <c r="K6193" s="1">
        <f>Sales[[#This Row],[Total Sales]]-Sales[[#This Row],[Cost price]]</f>
        <v>148.15999999999997</v>
      </c>
      <c r="L6193" s="1" t="str">
        <f>TEXT(Sales[[#This Row],[Date and Time]],"dddd")</f>
        <v>Monday</v>
      </c>
      <c r="M6193" s="1" t="str">
        <f>TEXT(Sales[[#This Row],[Date and Time]],"mm")</f>
        <v>08</v>
      </c>
      <c r="N6193" s="10" t="str">
        <f>TEXT(Sales[[#This Row],[Date and Time]],"mmmm")</f>
        <v>August</v>
      </c>
    </row>
    <row r="6194" spans="1:14" x14ac:dyDescent="0.3">
      <c r="A6194" s="1" t="s">
        <v>9662</v>
      </c>
      <c r="B6194" s="2">
        <v>45575.727002314816</v>
      </c>
      <c r="C6194" s="1" t="s">
        <v>3214</v>
      </c>
      <c r="D6194" s="1" t="s">
        <v>1628</v>
      </c>
      <c r="E6194" s="1" t="s">
        <v>3466</v>
      </c>
      <c r="F6194" s="1" t="s">
        <v>3476</v>
      </c>
      <c r="G6194" s="1">
        <v>508.53</v>
      </c>
      <c r="H6194" s="1">
        <v>7</v>
      </c>
      <c r="I6194" s="1">
        <f>Sales[[#This Row],[Selling Price]]*H6194</f>
        <v>3559.71</v>
      </c>
      <c r="J6194" s="1">
        <f>VLOOKUP(Sales[[#This Row],[Product ID]],Products[],4,0)</f>
        <v>435.29</v>
      </c>
      <c r="K6194" s="1">
        <f>Sales[[#This Row],[Total Sales]]-Sales[[#This Row],[Cost price]]</f>
        <v>3124.42</v>
      </c>
      <c r="L6194" s="1" t="str">
        <f>TEXT(Sales[[#This Row],[Date and Time]],"dddd")</f>
        <v>Thursday</v>
      </c>
      <c r="M6194" s="1" t="str">
        <f>TEXT(Sales[[#This Row],[Date and Time]],"mm")</f>
        <v>10</v>
      </c>
      <c r="N6194" s="10" t="str">
        <f>TEXT(Sales[[#This Row],[Date and Time]],"mmmm")</f>
        <v>October</v>
      </c>
    </row>
    <row r="6195" spans="1:14" x14ac:dyDescent="0.3">
      <c r="A6195" s="1" t="s">
        <v>9663</v>
      </c>
      <c r="B6195" s="2">
        <v>45459.491597222222</v>
      </c>
      <c r="C6195" s="1" t="s">
        <v>3299</v>
      </c>
      <c r="D6195" s="1" t="s">
        <v>2316</v>
      </c>
      <c r="E6195" s="1" t="s">
        <v>3479</v>
      </c>
      <c r="F6195" s="1" t="s">
        <v>3472</v>
      </c>
      <c r="G6195" s="1">
        <v>659.84</v>
      </c>
      <c r="H6195" s="1">
        <v>2</v>
      </c>
      <c r="I6195" s="1">
        <f>Sales[[#This Row],[Selling Price]]*H6195</f>
        <v>1319.68</v>
      </c>
      <c r="J6195" s="1">
        <f>VLOOKUP(Sales[[#This Row],[Product ID]],Products[],4,0)</f>
        <v>401.98</v>
      </c>
      <c r="K6195" s="1">
        <f>Sales[[#This Row],[Total Sales]]-Sales[[#This Row],[Cost price]]</f>
        <v>917.7</v>
      </c>
      <c r="L6195" s="1" t="str">
        <f>TEXT(Sales[[#This Row],[Date and Time]],"dddd")</f>
        <v>Sunday</v>
      </c>
      <c r="M6195" s="1" t="str">
        <f>TEXT(Sales[[#This Row],[Date and Time]],"mm")</f>
        <v>06</v>
      </c>
      <c r="N6195" s="10" t="str">
        <f>TEXT(Sales[[#This Row],[Date and Time]],"mmmm")</f>
        <v>June</v>
      </c>
    </row>
    <row r="6196" spans="1:14" x14ac:dyDescent="0.3">
      <c r="A6196" s="1" t="s">
        <v>9664</v>
      </c>
      <c r="B6196" s="2">
        <v>45367.066203703704</v>
      </c>
      <c r="C6196" s="1" t="s">
        <v>3266</v>
      </c>
      <c r="D6196" s="1" t="s">
        <v>1204</v>
      </c>
      <c r="E6196" s="1" t="s">
        <v>3471</v>
      </c>
      <c r="F6196" s="1" t="s">
        <v>3469</v>
      </c>
      <c r="G6196" s="1">
        <v>838.52</v>
      </c>
      <c r="H6196" s="1">
        <v>8</v>
      </c>
      <c r="I6196" s="1">
        <f>Sales[[#This Row],[Selling Price]]*H6196</f>
        <v>6708.16</v>
      </c>
      <c r="J6196" s="1">
        <f>VLOOKUP(Sales[[#This Row],[Product ID]],Products[],4,0)</f>
        <v>42.41</v>
      </c>
      <c r="K6196" s="1">
        <f>Sales[[#This Row],[Total Sales]]-Sales[[#This Row],[Cost price]]</f>
        <v>6665.75</v>
      </c>
      <c r="L6196" s="1" t="str">
        <f>TEXT(Sales[[#This Row],[Date and Time]],"dddd")</f>
        <v>Saturday</v>
      </c>
      <c r="M6196" s="1" t="str">
        <f>TEXT(Sales[[#This Row],[Date and Time]],"mm")</f>
        <v>03</v>
      </c>
      <c r="N6196" s="10" t="str">
        <f>TEXT(Sales[[#This Row],[Date and Time]],"mmmm")</f>
        <v>March</v>
      </c>
    </row>
    <row r="6197" spans="1:14" x14ac:dyDescent="0.3">
      <c r="A6197" s="1" t="s">
        <v>9665</v>
      </c>
      <c r="B6197" s="2">
        <v>45439.522152777776</v>
      </c>
      <c r="C6197" s="1" t="s">
        <v>3276</v>
      </c>
      <c r="D6197" s="1" t="s">
        <v>929</v>
      </c>
      <c r="E6197" s="1" t="s">
        <v>3471</v>
      </c>
      <c r="F6197" s="1" t="s">
        <v>3476</v>
      </c>
      <c r="G6197" s="1">
        <v>841.37</v>
      </c>
      <c r="H6197" s="1">
        <v>1</v>
      </c>
      <c r="I6197" s="1">
        <f>Sales[[#This Row],[Selling Price]]*H6197</f>
        <v>841.37</v>
      </c>
      <c r="J6197" s="1">
        <f>VLOOKUP(Sales[[#This Row],[Product ID]],Products[],4,0)</f>
        <v>736.41</v>
      </c>
      <c r="K6197" s="1">
        <f>Sales[[#This Row],[Total Sales]]-Sales[[#This Row],[Cost price]]</f>
        <v>104.96000000000004</v>
      </c>
      <c r="L6197" s="1" t="str">
        <f>TEXT(Sales[[#This Row],[Date and Time]],"dddd")</f>
        <v>Monday</v>
      </c>
      <c r="M6197" s="1" t="str">
        <f>TEXT(Sales[[#This Row],[Date and Time]],"mm")</f>
        <v>05</v>
      </c>
      <c r="N6197" s="10" t="str">
        <f>TEXT(Sales[[#This Row],[Date and Time]],"mmmm")</f>
        <v>May</v>
      </c>
    </row>
    <row r="6198" spans="1:14" x14ac:dyDescent="0.3">
      <c r="A6198" s="1" t="s">
        <v>9666</v>
      </c>
      <c r="B6198" s="2">
        <v>45405.052523148152</v>
      </c>
      <c r="C6198" s="1" t="s">
        <v>3386</v>
      </c>
      <c r="D6198" s="1" t="s">
        <v>1819</v>
      </c>
      <c r="E6198" s="1" t="s">
        <v>3479</v>
      </c>
      <c r="F6198" s="1" t="s">
        <v>3469</v>
      </c>
      <c r="G6198" s="1">
        <v>1287.58</v>
      </c>
      <c r="H6198" s="1">
        <v>9</v>
      </c>
      <c r="I6198" s="1">
        <f>Sales[[#This Row],[Selling Price]]*H6198</f>
        <v>11588.22</v>
      </c>
      <c r="J6198" s="1">
        <f>VLOOKUP(Sales[[#This Row],[Product ID]],Products[],4,0)</f>
        <v>751.27</v>
      </c>
      <c r="K6198" s="1">
        <f>Sales[[#This Row],[Total Sales]]-Sales[[#This Row],[Cost price]]</f>
        <v>10836.949999999999</v>
      </c>
      <c r="L6198" s="1" t="str">
        <f>TEXT(Sales[[#This Row],[Date and Time]],"dddd")</f>
        <v>Tuesday</v>
      </c>
      <c r="M6198" s="1" t="str">
        <f>TEXT(Sales[[#This Row],[Date and Time]],"mm")</f>
        <v>04</v>
      </c>
      <c r="N6198" s="10" t="str">
        <f>TEXT(Sales[[#This Row],[Date and Time]],"mmmm")</f>
        <v>April</v>
      </c>
    </row>
    <row r="6199" spans="1:14" x14ac:dyDescent="0.3">
      <c r="A6199" s="1" t="s">
        <v>9667</v>
      </c>
      <c r="B6199" s="2">
        <v>45498.682337962964</v>
      </c>
      <c r="C6199" s="1" t="s">
        <v>3407</v>
      </c>
      <c r="D6199" s="1" t="s">
        <v>2910</v>
      </c>
      <c r="E6199" s="1" t="s">
        <v>3471</v>
      </c>
      <c r="F6199" s="1" t="s">
        <v>3476</v>
      </c>
      <c r="G6199" s="1">
        <v>1379.05</v>
      </c>
      <c r="H6199" s="1">
        <v>10</v>
      </c>
      <c r="I6199" s="1">
        <f>Sales[[#This Row],[Selling Price]]*H6199</f>
        <v>13790.5</v>
      </c>
      <c r="J6199" s="1">
        <f>VLOOKUP(Sales[[#This Row],[Product ID]],Products[],4,0)</f>
        <v>37.53</v>
      </c>
      <c r="K6199" s="1">
        <f>Sales[[#This Row],[Total Sales]]-Sales[[#This Row],[Cost price]]</f>
        <v>13752.97</v>
      </c>
      <c r="L6199" s="1" t="str">
        <f>TEXT(Sales[[#This Row],[Date and Time]],"dddd")</f>
        <v>Thursday</v>
      </c>
      <c r="M6199" s="1" t="str">
        <f>TEXT(Sales[[#This Row],[Date and Time]],"mm")</f>
        <v>07</v>
      </c>
      <c r="N6199" s="10" t="str">
        <f>TEXT(Sales[[#This Row],[Date and Time]],"mmmm")</f>
        <v>July</v>
      </c>
    </row>
    <row r="6200" spans="1:14" x14ac:dyDescent="0.3">
      <c r="A6200" s="1" t="s">
        <v>9668</v>
      </c>
      <c r="B6200" s="2">
        <v>45466.825590277775</v>
      </c>
      <c r="C6200" s="1" t="s">
        <v>3343</v>
      </c>
      <c r="D6200" s="1" t="s">
        <v>3025</v>
      </c>
      <c r="E6200" s="1" t="s">
        <v>3464</v>
      </c>
      <c r="F6200" s="1" t="s">
        <v>3476</v>
      </c>
      <c r="G6200" s="1">
        <v>887.94</v>
      </c>
      <c r="H6200" s="1">
        <v>10</v>
      </c>
      <c r="I6200" s="1">
        <f>Sales[[#This Row],[Selling Price]]*H6200</f>
        <v>8879.4000000000015</v>
      </c>
      <c r="J6200" s="1">
        <f>VLOOKUP(Sales[[#This Row],[Product ID]],Products[],4,0)</f>
        <v>105.91</v>
      </c>
      <c r="K6200" s="1">
        <f>Sales[[#This Row],[Total Sales]]-Sales[[#This Row],[Cost price]]</f>
        <v>8773.4900000000016</v>
      </c>
      <c r="L6200" s="1" t="str">
        <f>TEXT(Sales[[#This Row],[Date and Time]],"dddd")</f>
        <v>Sunday</v>
      </c>
      <c r="M6200" s="1" t="str">
        <f>TEXT(Sales[[#This Row],[Date and Time]],"mm")</f>
        <v>06</v>
      </c>
      <c r="N6200" s="10" t="str">
        <f>TEXT(Sales[[#This Row],[Date and Time]],"mmmm")</f>
        <v>June</v>
      </c>
    </row>
    <row r="6201" spans="1:14" x14ac:dyDescent="0.3">
      <c r="A6201" s="1" t="s">
        <v>9669</v>
      </c>
      <c r="B6201" s="2">
        <v>45458.274664351855</v>
      </c>
      <c r="C6201" s="1" t="s">
        <v>3394</v>
      </c>
      <c r="D6201" s="1" t="s">
        <v>1804</v>
      </c>
      <c r="E6201" s="1" t="s">
        <v>3464</v>
      </c>
      <c r="F6201" s="1" t="s">
        <v>3476</v>
      </c>
      <c r="G6201" s="1">
        <v>1514.37</v>
      </c>
      <c r="H6201" s="1">
        <v>7</v>
      </c>
      <c r="I6201" s="1">
        <f>Sales[[#This Row],[Selling Price]]*H6201</f>
        <v>10600.59</v>
      </c>
      <c r="J6201" s="1">
        <f>VLOOKUP(Sales[[#This Row],[Product ID]],Products[],4,0)</f>
        <v>74.92</v>
      </c>
      <c r="K6201" s="1">
        <f>Sales[[#This Row],[Total Sales]]-Sales[[#This Row],[Cost price]]</f>
        <v>10525.67</v>
      </c>
      <c r="L6201" s="1" t="str">
        <f>TEXT(Sales[[#This Row],[Date and Time]],"dddd")</f>
        <v>Saturday</v>
      </c>
      <c r="M6201" s="1" t="str">
        <f>TEXT(Sales[[#This Row],[Date and Time]],"mm")</f>
        <v>06</v>
      </c>
      <c r="N6201" s="10" t="str">
        <f>TEXT(Sales[[#This Row],[Date and Time]],"mmmm")</f>
        <v>June</v>
      </c>
    </row>
    <row r="6202" spans="1:14" x14ac:dyDescent="0.3">
      <c r="A6202" s="1" t="s">
        <v>9670</v>
      </c>
      <c r="B6202" s="2">
        <v>45531.667962962965</v>
      </c>
      <c r="C6202" s="1" t="s">
        <v>3362</v>
      </c>
      <c r="D6202" s="1" t="s">
        <v>1281</v>
      </c>
      <c r="E6202" s="1" t="s">
        <v>3479</v>
      </c>
      <c r="F6202" s="1" t="s">
        <v>3476</v>
      </c>
      <c r="G6202" s="1">
        <v>1682.12</v>
      </c>
      <c r="H6202" s="1">
        <v>2</v>
      </c>
      <c r="I6202" s="1">
        <f>Sales[[#This Row],[Selling Price]]*H6202</f>
        <v>3364.24</v>
      </c>
      <c r="J6202" s="1">
        <f>VLOOKUP(Sales[[#This Row],[Product ID]],Products[],4,0)</f>
        <v>282.68</v>
      </c>
      <c r="K6202" s="1">
        <f>Sales[[#This Row],[Total Sales]]-Sales[[#This Row],[Cost price]]</f>
        <v>3081.56</v>
      </c>
      <c r="L6202" s="1" t="str">
        <f>TEXT(Sales[[#This Row],[Date and Time]],"dddd")</f>
        <v>Tuesday</v>
      </c>
      <c r="M6202" s="1" t="str">
        <f>TEXT(Sales[[#This Row],[Date and Time]],"mm")</f>
        <v>08</v>
      </c>
      <c r="N6202" s="10" t="str">
        <f>TEXT(Sales[[#This Row],[Date and Time]],"mmmm")</f>
        <v>August</v>
      </c>
    </row>
    <row r="6203" spans="1:14" x14ac:dyDescent="0.3">
      <c r="A6203" s="1" t="s">
        <v>9671</v>
      </c>
      <c r="B6203" s="2">
        <v>45428.243935185186</v>
      </c>
      <c r="C6203" s="1" t="s">
        <v>3429</v>
      </c>
      <c r="D6203" s="1" t="s">
        <v>2598</v>
      </c>
      <c r="E6203" s="1" t="s">
        <v>3464</v>
      </c>
      <c r="F6203" s="1" t="s">
        <v>3469</v>
      </c>
      <c r="G6203" s="1">
        <v>1145.0899999999999</v>
      </c>
      <c r="H6203" s="1">
        <v>2</v>
      </c>
      <c r="I6203" s="1">
        <f>Sales[[#This Row],[Selling Price]]*H6203</f>
        <v>2290.1799999999998</v>
      </c>
      <c r="J6203" s="1">
        <f>VLOOKUP(Sales[[#This Row],[Product ID]],Products[],4,0)</f>
        <v>653.88</v>
      </c>
      <c r="K6203" s="1">
        <f>Sales[[#This Row],[Total Sales]]-Sales[[#This Row],[Cost price]]</f>
        <v>1636.2999999999997</v>
      </c>
      <c r="L6203" s="1" t="str">
        <f>TEXT(Sales[[#This Row],[Date and Time]],"dddd")</f>
        <v>Thursday</v>
      </c>
      <c r="M6203" s="1" t="str">
        <f>TEXT(Sales[[#This Row],[Date and Time]],"mm")</f>
        <v>05</v>
      </c>
      <c r="N6203" s="10" t="str">
        <f>TEXT(Sales[[#This Row],[Date and Time]],"mmmm")</f>
        <v>May</v>
      </c>
    </row>
    <row r="6204" spans="1:14" x14ac:dyDescent="0.3">
      <c r="A6204" s="1" t="s">
        <v>9672</v>
      </c>
      <c r="B6204" s="2">
        <v>45490.536608796298</v>
      </c>
      <c r="C6204" s="1" t="s">
        <v>3324</v>
      </c>
      <c r="D6204" s="1" t="s">
        <v>3046</v>
      </c>
      <c r="E6204" s="1" t="s">
        <v>3464</v>
      </c>
      <c r="F6204" s="1" t="s">
        <v>3472</v>
      </c>
      <c r="G6204" s="1">
        <v>1067.5999999999999</v>
      </c>
      <c r="H6204" s="1">
        <v>10</v>
      </c>
      <c r="I6204" s="1">
        <f>Sales[[#This Row],[Selling Price]]*H6204</f>
        <v>10676</v>
      </c>
      <c r="J6204" s="1">
        <f>VLOOKUP(Sales[[#This Row],[Product ID]],Products[],4,0)</f>
        <v>427.85</v>
      </c>
      <c r="K6204" s="1">
        <f>Sales[[#This Row],[Total Sales]]-Sales[[#This Row],[Cost price]]</f>
        <v>10248.15</v>
      </c>
      <c r="L6204" s="1" t="str">
        <f>TEXT(Sales[[#This Row],[Date and Time]],"dddd")</f>
        <v>Wednesday</v>
      </c>
      <c r="M6204" s="1" t="str">
        <f>TEXT(Sales[[#This Row],[Date and Time]],"mm")</f>
        <v>07</v>
      </c>
      <c r="N6204" s="10" t="str">
        <f>TEXT(Sales[[#This Row],[Date and Time]],"mmmm")</f>
        <v>July</v>
      </c>
    </row>
    <row r="6205" spans="1:14" x14ac:dyDescent="0.3">
      <c r="A6205" s="1" t="s">
        <v>9673</v>
      </c>
      <c r="B6205" s="2">
        <v>45552.999641203707</v>
      </c>
      <c r="C6205" s="1" t="s">
        <v>3441</v>
      </c>
      <c r="D6205" s="1" t="s">
        <v>2236</v>
      </c>
      <c r="E6205" s="1" t="s">
        <v>3471</v>
      </c>
      <c r="F6205" s="1" t="s">
        <v>3462</v>
      </c>
      <c r="G6205" s="1">
        <v>1099.0899999999999</v>
      </c>
      <c r="H6205" s="1">
        <v>10</v>
      </c>
      <c r="I6205" s="1">
        <f>Sales[[#This Row],[Selling Price]]*H6205</f>
        <v>10990.9</v>
      </c>
      <c r="J6205" s="1">
        <f>VLOOKUP(Sales[[#This Row],[Product ID]],Products[],4,0)</f>
        <v>325.48</v>
      </c>
      <c r="K6205" s="1">
        <f>Sales[[#This Row],[Total Sales]]-Sales[[#This Row],[Cost price]]</f>
        <v>10665.42</v>
      </c>
      <c r="L6205" s="1" t="str">
        <f>TEXT(Sales[[#This Row],[Date and Time]],"dddd")</f>
        <v>Tuesday</v>
      </c>
      <c r="M6205" s="1" t="str">
        <f>TEXT(Sales[[#This Row],[Date and Time]],"mm")</f>
        <v>09</v>
      </c>
      <c r="N6205" s="10" t="str">
        <f>TEXT(Sales[[#This Row],[Date and Time]],"mmmm")</f>
        <v>September</v>
      </c>
    </row>
    <row r="6206" spans="1:14" x14ac:dyDescent="0.3">
      <c r="A6206" s="1" t="s">
        <v>9674</v>
      </c>
      <c r="B6206" s="2">
        <v>45445.825324074074</v>
      </c>
      <c r="C6206" s="1" t="s">
        <v>3378</v>
      </c>
      <c r="D6206" s="1" t="s">
        <v>2105</v>
      </c>
      <c r="E6206" s="1" t="s">
        <v>3461</v>
      </c>
      <c r="F6206" s="1" t="s">
        <v>3472</v>
      </c>
      <c r="G6206" s="1">
        <v>818.83</v>
      </c>
      <c r="H6206" s="1">
        <v>7</v>
      </c>
      <c r="I6206" s="1">
        <f>Sales[[#This Row],[Selling Price]]*H6206</f>
        <v>5731.81</v>
      </c>
      <c r="J6206" s="1">
        <f>VLOOKUP(Sales[[#This Row],[Product ID]],Products[],4,0)</f>
        <v>358.25</v>
      </c>
      <c r="K6206" s="1">
        <f>Sales[[#This Row],[Total Sales]]-Sales[[#This Row],[Cost price]]</f>
        <v>5373.56</v>
      </c>
      <c r="L6206" s="1" t="str">
        <f>TEXT(Sales[[#This Row],[Date and Time]],"dddd")</f>
        <v>Sunday</v>
      </c>
      <c r="M6206" s="1" t="str">
        <f>TEXT(Sales[[#This Row],[Date and Time]],"mm")</f>
        <v>06</v>
      </c>
      <c r="N6206" s="10" t="str">
        <f>TEXT(Sales[[#This Row],[Date and Time]],"mmmm")</f>
        <v>June</v>
      </c>
    </row>
    <row r="6207" spans="1:14" x14ac:dyDescent="0.3">
      <c r="A6207" s="1" t="s">
        <v>9675</v>
      </c>
      <c r="B6207" s="2">
        <v>45326.317256944443</v>
      </c>
      <c r="C6207" s="1" t="s">
        <v>3326</v>
      </c>
      <c r="D6207" s="1" t="s">
        <v>1476</v>
      </c>
      <c r="E6207" s="1" t="s">
        <v>3464</v>
      </c>
      <c r="F6207" s="1" t="s">
        <v>3467</v>
      </c>
      <c r="G6207" s="1">
        <v>628.63</v>
      </c>
      <c r="H6207" s="1">
        <v>3</v>
      </c>
      <c r="I6207" s="1">
        <f>Sales[[#This Row],[Selling Price]]*H6207</f>
        <v>1885.8899999999999</v>
      </c>
      <c r="J6207" s="1">
        <f>VLOOKUP(Sales[[#This Row],[Product ID]],Products[],4,0)</f>
        <v>703.67</v>
      </c>
      <c r="K6207" s="1">
        <f>Sales[[#This Row],[Total Sales]]-Sales[[#This Row],[Cost price]]</f>
        <v>1182.2199999999998</v>
      </c>
      <c r="L6207" s="1" t="str">
        <f>TEXT(Sales[[#This Row],[Date and Time]],"dddd")</f>
        <v>Sunday</v>
      </c>
      <c r="M6207" s="1" t="str">
        <f>TEXT(Sales[[#This Row],[Date and Time]],"mm")</f>
        <v>02</v>
      </c>
      <c r="N6207" s="10" t="str">
        <f>TEXT(Sales[[#This Row],[Date and Time]],"mmmm")</f>
        <v>February</v>
      </c>
    </row>
    <row r="6208" spans="1:14" x14ac:dyDescent="0.3">
      <c r="A6208" s="1" t="s">
        <v>9676</v>
      </c>
      <c r="B6208" s="2">
        <v>45538.149074074077</v>
      </c>
      <c r="C6208" s="1" t="s">
        <v>3430</v>
      </c>
      <c r="D6208" s="1" t="s">
        <v>2004</v>
      </c>
      <c r="E6208" s="1" t="s">
        <v>3466</v>
      </c>
      <c r="F6208" s="1" t="s">
        <v>3462</v>
      </c>
      <c r="G6208" s="1">
        <v>1540.53</v>
      </c>
      <c r="H6208" s="1">
        <v>10</v>
      </c>
      <c r="I6208" s="1">
        <f>Sales[[#This Row],[Selling Price]]*H6208</f>
        <v>15405.3</v>
      </c>
      <c r="J6208" s="1">
        <f>VLOOKUP(Sales[[#This Row],[Product ID]],Products[],4,0)</f>
        <v>102.73</v>
      </c>
      <c r="K6208" s="1">
        <f>Sales[[#This Row],[Total Sales]]-Sales[[#This Row],[Cost price]]</f>
        <v>15302.57</v>
      </c>
      <c r="L6208" s="1" t="str">
        <f>TEXT(Sales[[#This Row],[Date and Time]],"dddd")</f>
        <v>Tuesday</v>
      </c>
      <c r="M6208" s="1" t="str">
        <f>TEXT(Sales[[#This Row],[Date and Time]],"mm")</f>
        <v>09</v>
      </c>
      <c r="N6208" s="10" t="str">
        <f>TEXT(Sales[[#This Row],[Date and Time]],"mmmm")</f>
        <v>September</v>
      </c>
    </row>
    <row r="6209" spans="1:14" x14ac:dyDescent="0.3">
      <c r="A6209" s="1" t="s">
        <v>9677</v>
      </c>
      <c r="B6209" s="2">
        <v>45563.505590277775</v>
      </c>
      <c r="C6209" s="1" t="s">
        <v>3355</v>
      </c>
      <c r="D6209" s="1" t="s">
        <v>1482</v>
      </c>
      <c r="E6209" s="1" t="s">
        <v>3464</v>
      </c>
      <c r="F6209" s="1" t="s">
        <v>3476</v>
      </c>
      <c r="G6209" s="1">
        <v>788.04</v>
      </c>
      <c r="H6209" s="1">
        <v>4</v>
      </c>
      <c r="I6209" s="1">
        <f>Sales[[#This Row],[Selling Price]]*H6209</f>
        <v>3152.16</v>
      </c>
      <c r="J6209" s="1">
        <f>VLOOKUP(Sales[[#This Row],[Product ID]],Products[],4,0)</f>
        <v>889.08</v>
      </c>
      <c r="K6209" s="1">
        <f>Sales[[#This Row],[Total Sales]]-Sales[[#This Row],[Cost price]]</f>
        <v>2263.08</v>
      </c>
      <c r="L6209" s="1" t="str">
        <f>TEXT(Sales[[#This Row],[Date and Time]],"dddd")</f>
        <v>Saturday</v>
      </c>
      <c r="M6209" s="1" t="str">
        <f>TEXT(Sales[[#This Row],[Date and Time]],"mm")</f>
        <v>09</v>
      </c>
      <c r="N6209" s="10" t="str">
        <f>TEXT(Sales[[#This Row],[Date and Time]],"mmmm")</f>
        <v>September</v>
      </c>
    </row>
    <row r="6210" spans="1:14" x14ac:dyDescent="0.3">
      <c r="A6210" s="1" t="s">
        <v>9678</v>
      </c>
      <c r="B6210" s="2">
        <v>45526.400833333333</v>
      </c>
      <c r="C6210" s="1" t="s">
        <v>3249</v>
      </c>
      <c r="D6210" s="1" t="s">
        <v>1607</v>
      </c>
      <c r="E6210" s="1" t="s">
        <v>3461</v>
      </c>
      <c r="F6210" s="1" t="s">
        <v>3476</v>
      </c>
      <c r="G6210" s="1">
        <v>1065.3</v>
      </c>
      <c r="H6210" s="1">
        <v>4</v>
      </c>
      <c r="I6210" s="1">
        <f>Sales[[#This Row],[Selling Price]]*H6210</f>
        <v>4261.2</v>
      </c>
      <c r="J6210" s="1">
        <f>VLOOKUP(Sales[[#This Row],[Product ID]],Products[],4,0)</f>
        <v>866.87</v>
      </c>
      <c r="K6210" s="1">
        <f>Sales[[#This Row],[Total Sales]]-Sales[[#This Row],[Cost price]]</f>
        <v>3394.33</v>
      </c>
      <c r="L6210" s="1" t="str">
        <f>TEXT(Sales[[#This Row],[Date and Time]],"dddd")</f>
        <v>Thursday</v>
      </c>
      <c r="M6210" s="1" t="str">
        <f>TEXT(Sales[[#This Row],[Date and Time]],"mm")</f>
        <v>08</v>
      </c>
      <c r="N6210" s="10" t="str">
        <f>TEXT(Sales[[#This Row],[Date and Time]],"mmmm")</f>
        <v>August</v>
      </c>
    </row>
    <row r="6211" spans="1:14" x14ac:dyDescent="0.3">
      <c r="A6211" s="1" t="s">
        <v>9679</v>
      </c>
      <c r="B6211" s="2">
        <v>45348.454861111109</v>
      </c>
      <c r="C6211" s="1" t="s">
        <v>3389</v>
      </c>
      <c r="D6211" s="1" t="s">
        <v>142</v>
      </c>
      <c r="E6211" s="1" t="s">
        <v>3471</v>
      </c>
      <c r="F6211" s="1" t="s">
        <v>3472</v>
      </c>
      <c r="G6211" s="1">
        <v>237.85</v>
      </c>
      <c r="H6211" s="1">
        <v>5</v>
      </c>
      <c r="I6211" s="1">
        <f>Sales[[#This Row],[Selling Price]]*H6211</f>
        <v>1189.25</v>
      </c>
      <c r="J6211" s="1">
        <f>VLOOKUP(Sales[[#This Row],[Product ID]],Products[],4,0)</f>
        <v>226.52</v>
      </c>
      <c r="K6211" s="1">
        <f>Sales[[#This Row],[Total Sales]]-Sales[[#This Row],[Cost price]]</f>
        <v>962.73</v>
      </c>
      <c r="L6211" s="1" t="str">
        <f>TEXT(Sales[[#This Row],[Date and Time]],"dddd")</f>
        <v>Monday</v>
      </c>
      <c r="M6211" s="1" t="str">
        <f>TEXT(Sales[[#This Row],[Date and Time]],"mm")</f>
        <v>02</v>
      </c>
      <c r="N6211" s="10" t="str">
        <f>TEXT(Sales[[#This Row],[Date and Time]],"mmmm")</f>
        <v>February</v>
      </c>
    </row>
    <row r="6212" spans="1:14" x14ac:dyDescent="0.3">
      <c r="A6212" s="1" t="s">
        <v>9680</v>
      </c>
      <c r="B6212" s="2">
        <v>45367.162534722222</v>
      </c>
      <c r="C6212" s="1" t="s">
        <v>3402</v>
      </c>
      <c r="D6212" s="1" t="s">
        <v>534</v>
      </c>
      <c r="E6212" s="1" t="s">
        <v>3466</v>
      </c>
      <c r="F6212" s="1" t="s">
        <v>3467</v>
      </c>
      <c r="G6212" s="1">
        <v>624.49</v>
      </c>
      <c r="H6212" s="1">
        <v>7</v>
      </c>
      <c r="I6212" s="1">
        <f>Sales[[#This Row],[Selling Price]]*H6212</f>
        <v>4371.43</v>
      </c>
      <c r="J6212" s="1">
        <f>VLOOKUP(Sales[[#This Row],[Product ID]],Products[],4,0)</f>
        <v>581.64</v>
      </c>
      <c r="K6212" s="1">
        <f>Sales[[#This Row],[Total Sales]]-Sales[[#This Row],[Cost price]]</f>
        <v>3789.7900000000004</v>
      </c>
      <c r="L6212" s="1" t="str">
        <f>TEXT(Sales[[#This Row],[Date and Time]],"dddd")</f>
        <v>Saturday</v>
      </c>
      <c r="M6212" s="1" t="str">
        <f>TEXT(Sales[[#This Row],[Date and Time]],"mm")</f>
        <v>03</v>
      </c>
      <c r="N6212" s="10" t="str">
        <f>TEXT(Sales[[#This Row],[Date and Time]],"mmmm")</f>
        <v>March</v>
      </c>
    </row>
    <row r="6213" spans="1:14" x14ac:dyDescent="0.3">
      <c r="A6213" s="1" t="s">
        <v>9681</v>
      </c>
      <c r="B6213" s="2">
        <v>45540.309629629628</v>
      </c>
      <c r="C6213" s="1" t="s">
        <v>3344</v>
      </c>
      <c r="D6213" s="1" t="s">
        <v>995</v>
      </c>
      <c r="E6213" s="1" t="s">
        <v>3466</v>
      </c>
      <c r="F6213" s="1" t="s">
        <v>3472</v>
      </c>
      <c r="G6213" s="1">
        <v>1932.17</v>
      </c>
      <c r="H6213" s="1">
        <v>1</v>
      </c>
      <c r="I6213" s="1">
        <f>Sales[[#This Row],[Selling Price]]*H6213</f>
        <v>1932.17</v>
      </c>
      <c r="J6213" s="1">
        <f>VLOOKUP(Sales[[#This Row],[Product ID]],Products[],4,0)</f>
        <v>814.84</v>
      </c>
      <c r="K6213" s="1">
        <f>Sales[[#This Row],[Total Sales]]-Sales[[#This Row],[Cost price]]</f>
        <v>1117.33</v>
      </c>
      <c r="L6213" s="1" t="str">
        <f>TEXT(Sales[[#This Row],[Date and Time]],"dddd")</f>
        <v>Thursday</v>
      </c>
      <c r="M6213" s="1" t="str">
        <f>TEXT(Sales[[#This Row],[Date and Time]],"mm")</f>
        <v>09</v>
      </c>
      <c r="N6213" s="10" t="str">
        <f>TEXT(Sales[[#This Row],[Date and Time]],"mmmm")</f>
        <v>September</v>
      </c>
    </row>
    <row r="6214" spans="1:14" x14ac:dyDescent="0.3">
      <c r="A6214" s="1" t="s">
        <v>9682</v>
      </c>
      <c r="B6214" s="2">
        <v>45592.466493055559</v>
      </c>
      <c r="C6214" s="1" t="s">
        <v>3420</v>
      </c>
      <c r="D6214" s="1" t="s">
        <v>2792</v>
      </c>
      <c r="E6214" s="1" t="s">
        <v>3471</v>
      </c>
      <c r="F6214" s="1" t="s">
        <v>3472</v>
      </c>
      <c r="G6214" s="1">
        <v>1697.97</v>
      </c>
      <c r="H6214" s="1">
        <v>9</v>
      </c>
      <c r="I6214" s="1">
        <f>Sales[[#This Row],[Selling Price]]*H6214</f>
        <v>15281.73</v>
      </c>
      <c r="J6214" s="1">
        <f>VLOOKUP(Sales[[#This Row],[Product ID]],Products[],4,0)</f>
        <v>692.47</v>
      </c>
      <c r="K6214" s="1">
        <f>Sales[[#This Row],[Total Sales]]-Sales[[#This Row],[Cost price]]</f>
        <v>14589.26</v>
      </c>
      <c r="L6214" s="1" t="str">
        <f>TEXT(Sales[[#This Row],[Date and Time]],"dddd")</f>
        <v>Sunday</v>
      </c>
      <c r="M6214" s="1" t="str">
        <f>TEXT(Sales[[#This Row],[Date and Time]],"mm")</f>
        <v>10</v>
      </c>
      <c r="N6214" s="10" t="str">
        <f>TEXT(Sales[[#This Row],[Date and Time]],"mmmm")</f>
        <v>October</v>
      </c>
    </row>
    <row r="6215" spans="1:14" x14ac:dyDescent="0.3">
      <c r="A6215" s="1" t="s">
        <v>9683</v>
      </c>
      <c r="B6215" s="2">
        <v>45514.532083333332</v>
      </c>
      <c r="C6215" s="1" t="s">
        <v>3322</v>
      </c>
      <c r="D6215" s="1" t="s">
        <v>1572</v>
      </c>
      <c r="E6215" s="1" t="s">
        <v>3471</v>
      </c>
      <c r="F6215" s="1" t="s">
        <v>3467</v>
      </c>
      <c r="G6215" s="1">
        <v>1025.5999999999999</v>
      </c>
      <c r="H6215" s="1">
        <v>10</v>
      </c>
      <c r="I6215" s="1">
        <f>Sales[[#This Row],[Selling Price]]*H6215</f>
        <v>10256</v>
      </c>
      <c r="J6215" s="1">
        <f>VLOOKUP(Sales[[#This Row],[Product ID]],Products[],4,0)</f>
        <v>35.22</v>
      </c>
      <c r="K6215" s="1">
        <f>Sales[[#This Row],[Total Sales]]-Sales[[#This Row],[Cost price]]</f>
        <v>10220.780000000001</v>
      </c>
      <c r="L6215" s="1" t="str">
        <f>TEXT(Sales[[#This Row],[Date and Time]],"dddd")</f>
        <v>Saturday</v>
      </c>
      <c r="M6215" s="1" t="str">
        <f>TEXT(Sales[[#This Row],[Date and Time]],"mm")</f>
        <v>08</v>
      </c>
      <c r="N6215" s="10" t="str">
        <f>TEXT(Sales[[#This Row],[Date and Time]],"mmmm")</f>
        <v>August</v>
      </c>
    </row>
    <row r="6216" spans="1:14" x14ac:dyDescent="0.3">
      <c r="A6216" s="1" t="s">
        <v>9684</v>
      </c>
      <c r="B6216" s="2">
        <v>45539.219293981485</v>
      </c>
      <c r="C6216" s="1" t="s">
        <v>3397</v>
      </c>
      <c r="D6216" s="1" t="s">
        <v>1656</v>
      </c>
      <c r="E6216" s="1" t="s">
        <v>3479</v>
      </c>
      <c r="F6216" s="1" t="s">
        <v>3472</v>
      </c>
      <c r="G6216" s="1">
        <v>1406.88</v>
      </c>
      <c r="H6216" s="1">
        <v>1</v>
      </c>
      <c r="I6216" s="1">
        <f>Sales[[#This Row],[Selling Price]]*H6216</f>
        <v>1406.88</v>
      </c>
      <c r="J6216" s="1">
        <f>VLOOKUP(Sales[[#This Row],[Product ID]],Products[],4,0)</f>
        <v>369.73</v>
      </c>
      <c r="K6216" s="1">
        <f>Sales[[#This Row],[Total Sales]]-Sales[[#This Row],[Cost price]]</f>
        <v>1037.1500000000001</v>
      </c>
      <c r="L6216" s="1" t="str">
        <f>TEXT(Sales[[#This Row],[Date and Time]],"dddd")</f>
        <v>Wednesday</v>
      </c>
      <c r="M6216" s="1" t="str">
        <f>TEXT(Sales[[#This Row],[Date and Time]],"mm")</f>
        <v>09</v>
      </c>
      <c r="N6216" s="10" t="str">
        <f>TEXT(Sales[[#This Row],[Date and Time]],"mmmm")</f>
        <v>September</v>
      </c>
    </row>
    <row r="6217" spans="1:14" x14ac:dyDescent="0.3">
      <c r="A6217" s="1" t="s">
        <v>9685</v>
      </c>
      <c r="B6217" s="2">
        <v>45370.29</v>
      </c>
      <c r="C6217" s="1" t="s">
        <v>3378</v>
      </c>
      <c r="D6217" s="1" t="s">
        <v>3115</v>
      </c>
      <c r="E6217" s="1" t="s">
        <v>3471</v>
      </c>
      <c r="F6217" s="1" t="s">
        <v>3467</v>
      </c>
      <c r="G6217" s="1">
        <v>1704.46</v>
      </c>
      <c r="H6217" s="1">
        <v>8</v>
      </c>
      <c r="I6217" s="1">
        <f>Sales[[#This Row],[Selling Price]]*H6217</f>
        <v>13635.68</v>
      </c>
      <c r="J6217" s="1">
        <f>VLOOKUP(Sales[[#This Row],[Product ID]],Products[],4,0)</f>
        <v>358.25</v>
      </c>
      <c r="K6217" s="1">
        <f>Sales[[#This Row],[Total Sales]]-Sales[[#This Row],[Cost price]]</f>
        <v>13277.43</v>
      </c>
      <c r="L6217" s="1" t="str">
        <f>TEXT(Sales[[#This Row],[Date and Time]],"dddd")</f>
        <v>Tuesday</v>
      </c>
      <c r="M6217" s="1" t="str">
        <f>TEXT(Sales[[#This Row],[Date and Time]],"mm")</f>
        <v>03</v>
      </c>
      <c r="N6217" s="10" t="str">
        <f>TEXT(Sales[[#This Row],[Date and Time]],"mmmm")</f>
        <v>March</v>
      </c>
    </row>
    <row r="6218" spans="1:14" x14ac:dyDescent="0.3">
      <c r="A6218" s="1" t="s">
        <v>9686</v>
      </c>
      <c r="B6218" s="2">
        <v>45488.140706018516</v>
      </c>
      <c r="C6218" s="1" t="s">
        <v>3273</v>
      </c>
      <c r="D6218" s="1" t="s">
        <v>843</v>
      </c>
      <c r="E6218" s="1" t="s">
        <v>3461</v>
      </c>
      <c r="F6218" s="1" t="s">
        <v>3476</v>
      </c>
      <c r="G6218" s="1">
        <v>1283.27</v>
      </c>
      <c r="H6218" s="1">
        <v>6</v>
      </c>
      <c r="I6218" s="1">
        <f>Sales[[#This Row],[Selling Price]]*H6218</f>
        <v>7699.62</v>
      </c>
      <c r="J6218" s="1">
        <f>VLOOKUP(Sales[[#This Row],[Product ID]],Products[],4,0)</f>
        <v>963.58</v>
      </c>
      <c r="K6218" s="1">
        <f>Sales[[#This Row],[Total Sales]]-Sales[[#This Row],[Cost price]]</f>
        <v>6736.04</v>
      </c>
      <c r="L6218" s="1" t="str">
        <f>TEXT(Sales[[#This Row],[Date and Time]],"dddd")</f>
        <v>Monday</v>
      </c>
      <c r="M6218" s="1" t="str">
        <f>TEXT(Sales[[#This Row],[Date and Time]],"mm")</f>
        <v>07</v>
      </c>
      <c r="N6218" s="10" t="str">
        <f>TEXT(Sales[[#This Row],[Date and Time]],"mmmm")</f>
        <v>July</v>
      </c>
    </row>
    <row r="6219" spans="1:14" x14ac:dyDescent="0.3">
      <c r="A6219" s="1" t="s">
        <v>9687</v>
      </c>
      <c r="B6219" s="2">
        <v>45581.492719907408</v>
      </c>
      <c r="C6219" s="1" t="s">
        <v>3321</v>
      </c>
      <c r="D6219" s="1" t="s">
        <v>1635</v>
      </c>
      <c r="E6219" s="1" t="s">
        <v>3479</v>
      </c>
      <c r="F6219" s="1" t="s">
        <v>3467</v>
      </c>
      <c r="G6219" s="1">
        <v>366.94</v>
      </c>
      <c r="H6219" s="1">
        <v>5</v>
      </c>
      <c r="I6219" s="1">
        <f>Sales[[#This Row],[Selling Price]]*H6219</f>
        <v>1834.7</v>
      </c>
      <c r="J6219" s="1">
        <f>VLOOKUP(Sales[[#This Row],[Product ID]],Products[],4,0)</f>
        <v>57.64</v>
      </c>
      <c r="K6219" s="1">
        <f>Sales[[#This Row],[Total Sales]]-Sales[[#This Row],[Cost price]]</f>
        <v>1777.06</v>
      </c>
      <c r="L6219" s="1" t="str">
        <f>TEXT(Sales[[#This Row],[Date and Time]],"dddd")</f>
        <v>Wednesday</v>
      </c>
      <c r="M6219" s="1" t="str">
        <f>TEXT(Sales[[#This Row],[Date and Time]],"mm")</f>
        <v>10</v>
      </c>
      <c r="N6219" s="10" t="str">
        <f>TEXT(Sales[[#This Row],[Date and Time]],"mmmm")</f>
        <v>October</v>
      </c>
    </row>
    <row r="6220" spans="1:14" x14ac:dyDescent="0.3">
      <c r="A6220" s="1" t="s">
        <v>9688</v>
      </c>
      <c r="B6220" s="2">
        <v>45592.456446759257</v>
      </c>
      <c r="C6220" s="1" t="s">
        <v>3249</v>
      </c>
      <c r="D6220" s="1" t="s">
        <v>2126</v>
      </c>
      <c r="E6220" s="1" t="s">
        <v>3461</v>
      </c>
      <c r="F6220" s="1" t="s">
        <v>3462</v>
      </c>
      <c r="G6220" s="1">
        <v>189.64</v>
      </c>
      <c r="H6220" s="1">
        <v>7</v>
      </c>
      <c r="I6220" s="1">
        <f>Sales[[#This Row],[Selling Price]]*H6220</f>
        <v>1327.48</v>
      </c>
      <c r="J6220" s="1">
        <f>VLOOKUP(Sales[[#This Row],[Product ID]],Products[],4,0)</f>
        <v>866.87</v>
      </c>
      <c r="K6220" s="1">
        <f>Sales[[#This Row],[Total Sales]]-Sales[[#This Row],[Cost price]]</f>
        <v>460.61</v>
      </c>
      <c r="L6220" s="1" t="str">
        <f>TEXT(Sales[[#This Row],[Date and Time]],"dddd")</f>
        <v>Sunday</v>
      </c>
      <c r="M6220" s="1" t="str">
        <f>TEXT(Sales[[#This Row],[Date and Time]],"mm")</f>
        <v>10</v>
      </c>
      <c r="N6220" s="10" t="str">
        <f>TEXT(Sales[[#This Row],[Date and Time]],"mmmm")</f>
        <v>October</v>
      </c>
    </row>
    <row r="6221" spans="1:14" x14ac:dyDescent="0.3">
      <c r="A6221" s="1" t="s">
        <v>9689</v>
      </c>
      <c r="B6221" s="2">
        <v>45555.211909722224</v>
      </c>
      <c r="C6221" s="1" t="s">
        <v>3349</v>
      </c>
      <c r="D6221" s="1" t="s">
        <v>594</v>
      </c>
      <c r="E6221" s="1" t="s">
        <v>3461</v>
      </c>
      <c r="F6221" s="1" t="s">
        <v>3467</v>
      </c>
      <c r="G6221" s="1">
        <v>701.39</v>
      </c>
      <c r="H6221" s="1">
        <v>3</v>
      </c>
      <c r="I6221" s="1">
        <f>Sales[[#This Row],[Selling Price]]*H6221</f>
        <v>2104.17</v>
      </c>
      <c r="J6221" s="1">
        <f>VLOOKUP(Sales[[#This Row],[Product ID]],Products[],4,0)</f>
        <v>746.04</v>
      </c>
      <c r="K6221" s="1">
        <f>Sales[[#This Row],[Total Sales]]-Sales[[#This Row],[Cost price]]</f>
        <v>1358.13</v>
      </c>
      <c r="L6221" s="1" t="str">
        <f>TEXT(Sales[[#This Row],[Date and Time]],"dddd")</f>
        <v>Friday</v>
      </c>
      <c r="M6221" s="1" t="str">
        <f>TEXT(Sales[[#This Row],[Date and Time]],"mm")</f>
        <v>09</v>
      </c>
      <c r="N6221" s="10" t="str">
        <f>TEXT(Sales[[#This Row],[Date and Time]],"mmmm")</f>
        <v>September</v>
      </c>
    </row>
    <row r="6222" spans="1:14" x14ac:dyDescent="0.3">
      <c r="A6222" s="1" t="s">
        <v>9690</v>
      </c>
      <c r="B6222" s="2">
        <v>45414.043692129628</v>
      </c>
      <c r="C6222" s="1" t="s">
        <v>3302</v>
      </c>
      <c r="D6222" s="1" t="s">
        <v>2883</v>
      </c>
      <c r="E6222" s="1" t="s">
        <v>3471</v>
      </c>
      <c r="F6222" s="1" t="s">
        <v>3472</v>
      </c>
      <c r="G6222" s="1">
        <v>1406.68</v>
      </c>
      <c r="H6222" s="1">
        <v>4</v>
      </c>
      <c r="I6222" s="1">
        <f>Sales[[#This Row],[Selling Price]]*H6222</f>
        <v>5626.72</v>
      </c>
      <c r="J6222" s="1">
        <f>VLOOKUP(Sales[[#This Row],[Product ID]],Products[],4,0)</f>
        <v>71.47</v>
      </c>
      <c r="K6222" s="1">
        <f>Sales[[#This Row],[Total Sales]]-Sales[[#This Row],[Cost price]]</f>
        <v>5555.25</v>
      </c>
      <c r="L6222" s="1" t="str">
        <f>TEXT(Sales[[#This Row],[Date and Time]],"dddd")</f>
        <v>Thursday</v>
      </c>
      <c r="M6222" s="1" t="str">
        <f>TEXT(Sales[[#This Row],[Date and Time]],"mm")</f>
        <v>05</v>
      </c>
      <c r="N6222" s="10" t="str">
        <f>TEXT(Sales[[#This Row],[Date and Time]],"mmmm")</f>
        <v>May</v>
      </c>
    </row>
    <row r="6223" spans="1:14" x14ac:dyDescent="0.3">
      <c r="A6223" s="1" t="s">
        <v>9691</v>
      </c>
      <c r="B6223" s="2">
        <v>45404.104826388888</v>
      </c>
      <c r="C6223" s="1" t="s">
        <v>3355</v>
      </c>
      <c r="D6223" s="1" t="s">
        <v>2681</v>
      </c>
      <c r="E6223" s="1" t="s">
        <v>3461</v>
      </c>
      <c r="F6223" s="1" t="s">
        <v>3467</v>
      </c>
      <c r="G6223" s="1">
        <v>1636.59</v>
      </c>
      <c r="H6223" s="1">
        <v>6</v>
      </c>
      <c r="I6223" s="1">
        <f>Sales[[#This Row],[Selling Price]]*H6223</f>
        <v>9819.5399999999991</v>
      </c>
      <c r="J6223" s="1">
        <f>VLOOKUP(Sales[[#This Row],[Product ID]],Products[],4,0)</f>
        <v>889.08</v>
      </c>
      <c r="K6223" s="1">
        <f>Sales[[#This Row],[Total Sales]]-Sales[[#This Row],[Cost price]]</f>
        <v>8930.4599999999991</v>
      </c>
      <c r="L6223" s="1" t="str">
        <f>TEXT(Sales[[#This Row],[Date and Time]],"dddd")</f>
        <v>Monday</v>
      </c>
      <c r="M6223" s="1" t="str">
        <f>TEXT(Sales[[#This Row],[Date and Time]],"mm")</f>
        <v>04</v>
      </c>
      <c r="N6223" s="10" t="str">
        <f>TEXT(Sales[[#This Row],[Date and Time]],"mmmm")</f>
        <v>April</v>
      </c>
    </row>
    <row r="6224" spans="1:14" x14ac:dyDescent="0.3">
      <c r="A6224" s="1" t="s">
        <v>9692</v>
      </c>
      <c r="B6224" s="2">
        <v>45414.963842592595</v>
      </c>
      <c r="C6224" s="1" t="s">
        <v>3416</v>
      </c>
      <c r="D6224" s="1" t="s">
        <v>3078</v>
      </c>
      <c r="E6224" s="1" t="s">
        <v>3466</v>
      </c>
      <c r="F6224" s="1" t="s">
        <v>3467</v>
      </c>
      <c r="G6224" s="1">
        <v>1670.88</v>
      </c>
      <c r="H6224" s="1">
        <v>2</v>
      </c>
      <c r="I6224" s="1">
        <f>Sales[[#This Row],[Selling Price]]*H6224</f>
        <v>3341.76</v>
      </c>
      <c r="J6224" s="1">
        <f>VLOOKUP(Sales[[#This Row],[Product ID]],Products[],4,0)</f>
        <v>753.5</v>
      </c>
      <c r="K6224" s="1">
        <f>Sales[[#This Row],[Total Sales]]-Sales[[#This Row],[Cost price]]</f>
        <v>2588.2600000000002</v>
      </c>
      <c r="L6224" s="1" t="str">
        <f>TEXT(Sales[[#This Row],[Date and Time]],"dddd")</f>
        <v>Thursday</v>
      </c>
      <c r="M6224" s="1" t="str">
        <f>TEXT(Sales[[#This Row],[Date and Time]],"mm")</f>
        <v>05</v>
      </c>
      <c r="N6224" s="10" t="str">
        <f>TEXT(Sales[[#This Row],[Date and Time]],"mmmm")</f>
        <v>May</v>
      </c>
    </row>
    <row r="6225" spans="1:14" x14ac:dyDescent="0.3">
      <c r="A6225" s="1" t="s">
        <v>9693</v>
      </c>
      <c r="B6225" s="2">
        <v>45492.475416666668</v>
      </c>
      <c r="C6225" s="1" t="s">
        <v>3348</v>
      </c>
      <c r="D6225" s="1" t="s">
        <v>2607</v>
      </c>
      <c r="E6225" s="1" t="s">
        <v>3466</v>
      </c>
      <c r="F6225" s="1" t="s">
        <v>3462</v>
      </c>
      <c r="G6225" s="1">
        <v>658.23</v>
      </c>
      <c r="H6225" s="1">
        <v>2</v>
      </c>
      <c r="I6225" s="1">
        <f>Sales[[#This Row],[Selling Price]]*H6225</f>
        <v>1316.46</v>
      </c>
      <c r="J6225" s="1">
        <f>VLOOKUP(Sales[[#This Row],[Product ID]],Products[],4,0)</f>
        <v>307.60000000000002</v>
      </c>
      <c r="K6225" s="1">
        <f>Sales[[#This Row],[Total Sales]]-Sales[[#This Row],[Cost price]]</f>
        <v>1008.86</v>
      </c>
      <c r="L6225" s="1" t="str">
        <f>TEXT(Sales[[#This Row],[Date and Time]],"dddd")</f>
        <v>Friday</v>
      </c>
      <c r="M6225" s="1" t="str">
        <f>TEXT(Sales[[#This Row],[Date and Time]],"mm")</f>
        <v>07</v>
      </c>
      <c r="N6225" s="10" t="str">
        <f>TEXT(Sales[[#This Row],[Date and Time]],"mmmm")</f>
        <v>July</v>
      </c>
    </row>
    <row r="6226" spans="1:14" x14ac:dyDescent="0.3">
      <c r="A6226" s="1" t="s">
        <v>9694</v>
      </c>
      <c r="B6226" s="2">
        <v>45491.498043981483</v>
      </c>
      <c r="C6226" s="1" t="s">
        <v>3418</v>
      </c>
      <c r="D6226" s="1" t="s">
        <v>2020</v>
      </c>
      <c r="E6226" s="1" t="s">
        <v>3466</v>
      </c>
      <c r="F6226" s="1" t="s">
        <v>3472</v>
      </c>
      <c r="G6226" s="1">
        <v>228.19</v>
      </c>
      <c r="H6226" s="1">
        <v>2</v>
      </c>
      <c r="I6226" s="1">
        <f>Sales[[#This Row],[Selling Price]]*H6226</f>
        <v>456.38</v>
      </c>
      <c r="J6226" s="1">
        <f>VLOOKUP(Sales[[#This Row],[Product ID]],Products[],4,0)</f>
        <v>563.57000000000005</v>
      </c>
      <c r="K6226" s="1">
        <f>Sales[[#This Row],[Total Sales]]-Sales[[#This Row],[Cost price]]</f>
        <v>-107.19000000000005</v>
      </c>
      <c r="L6226" s="1" t="str">
        <f>TEXT(Sales[[#This Row],[Date and Time]],"dddd")</f>
        <v>Thursday</v>
      </c>
      <c r="M6226" s="1" t="str">
        <f>TEXT(Sales[[#This Row],[Date and Time]],"mm")</f>
        <v>07</v>
      </c>
      <c r="N6226" s="10" t="str">
        <f>TEXT(Sales[[#This Row],[Date and Time]],"mmmm")</f>
        <v>July</v>
      </c>
    </row>
    <row r="6227" spans="1:14" x14ac:dyDescent="0.3">
      <c r="A6227" s="1" t="s">
        <v>9695</v>
      </c>
      <c r="B6227" s="2">
        <v>45427.437303240738</v>
      </c>
      <c r="C6227" s="1" t="s">
        <v>3334</v>
      </c>
      <c r="D6227" s="1" t="s">
        <v>2684</v>
      </c>
      <c r="E6227" s="1" t="s">
        <v>3471</v>
      </c>
      <c r="F6227" s="1" t="s">
        <v>3462</v>
      </c>
      <c r="G6227" s="1">
        <v>357.71</v>
      </c>
      <c r="H6227" s="1">
        <v>3</v>
      </c>
      <c r="I6227" s="1">
        <f>Sales[[#This Row],[Selling Price]]*H6227</f>
        <v>1073.1299999999999</v>
      </c>
      <c r="J6227" s="1">
        <f>VLOOKUP(Sales[[#This Row],[Product ID]],Products[],4,0)</f>
        <v>208.12</v>
      </c>
      <c r="K6227" s="1">
        <f>Sales[[#This Row],[Total Sales]]-Sales[[#This Row],[Cost price]]</f>
        <v>865.00999999999988</v>
      </c>
      <c r="L6227" s="1" t="str">
        <f>TEXT(Sales[[#This Row],[Date and Time]],"dddd")</f>
        <v>Wednesday</v>
      </c>
      <c r="M6227" s="1" t="str">
        <f>TEXT(Sales[[#This Row],[Date and Time]],"mm")</f>
        <v>05</v>
      </c>
      <c r="N6227" s="10" t="str">
        <f>TEXT(Sales[[#This Row],[Date and Time]],"mmmm")</f>
        <v>May</v>
      </c>
    </row>
    <row r="6228" spans="1:14" x14ac:dyDescent="0.3">
      <c r="A6228" s="1" t="s">
        <v>9696</v>
      </c>
      <c r="B6228" s="2">
        <v>45338.210011574076</v>
      </c>
      <c r="C6228" s="1" t="s">
        <v>3452</v>
      </c>
      <c r="D6228" s="1" t="s">
        <v>358</v>
      </c>
      <c r="E6228" s="1" t="s">
        <v>3471</v>
      </c>
      <c r="F6228" s="1" t="s">
        <v>3472</v>
      </c>
      <c r="G6228" s="1">
        <v>1611.33</v>
      </c>
      <c r="H6228" s="1">
        <v>3</v>
      </c>
      <c r="I6228" s="1">
        <f>Sales[[#This Row],[Selling Price]]*H6228</f>
        <v>4833.99</v>
      </c>
      <c r="J6228" s="1">
        <f>VLOOKUP(Sales[[#This Row],[Product ID]],Products[],4,0)</f>
        <v>907.07</v>
      </c>
      <c r="K6228" s="1">
        <f>Sales[[#This Row],[Total Sales]]-Sales[[#This Row],[Cost price]]</f>
        <v>3926.9199999999996</v>
      </c>
      <c r="L6228" s="1" t="str">
        <f>TEXT(Sales[[#This Row],[Date and Time]],"dddd")</f>
        <v>Friday</v>
      </c>
      <c r="M6228" s="1" t="str">
        <f>TEXT(Sales[[#This Row],[Date and Time]],"mm")</f>
        <v>02</v>
      </c>
      <c r="N6228" s="10" t="str">
        <f>TEXT(Sales[[#This Row],[Date and Time]],"mmmm")</f>
        <v>February</v>
      </c>
    </row>
    <row r="6229" spans="1:14" x14ac:dyDescent="0.3">
      <c r="A6229" s="1" t="s">
        <v>9697</v>
      </c>
      <c r="B6229" s="2">
        <v>45511.061979166669</v>
      </c>
      <c r="C6229" s="1" t="s">
        <v>3450</v>
      </c>
      <c r="D6229" s="1" t="s">
        <v>2632</v>
      </c>
      <c r="E6229" s="1" t="s">
        <v>3464</v>
      </c>
      <c r="F6229" s="1" t="s">
        <v>3469</v>
      </c>
      <c r="G6229" s="1">
        <v>430.89</v>
      </c>
      <c r="H6229" s="1">
        <v>4</v>
      </c>
      <c r="I6229" s="1">
        <f>Sales[[#This Row],[Selling Price]]*H6229</f>
        <v>1723.56</v>
      </c>
      <c r="J6229" s="1">
        <f>VLOOKUP(Sales[[#This Row],[Product ID]],Products[],4,0)</f>
        <v>754.1</v>
      </c>
      <c r="K6229" s="1">
        <f>Sales[[#This Row],[Total Sales]]-Sales[[#This Row],[Cost price]]</f>
        <v>969.45999999999992</v>
      </c>
      <c r="L6229" s="1" t="str">
        <f>TEXT(Sales[[#This Row],[Date and Time]],"dddd")</f>
        <v>Wednesday</v>
      </c>
      <c r="M6229" s="1" t="str">
        <f>TEXT(Sales[[#This Row],[Date and Time]],"mm")</f>
        <v>08</v>
      </c>
      <c r="N6229" s="10" t="str">
        <f>TEXT(Sales[[#This Row],[Date and Time]],"mmmm")</f>
        <v>August</v>
      </c>
    </row>
    <row r="6230" spans="1:14" x14ac:dyDescent="0.3">
      <c r="A6230" s="1" t="s">
        <v>9698</v>
      </c>
      <c r="B6230" s="2">
        <v>45319.11215277778</v>
      </c>
      <c r="C6230" s="1" t="s">
        <v>3377</v>
      </c>
      <c r="D6230" s="1" t="s">
        <v>2207</v>
      </c>
      <c r="E6230" s="1" t="s">
        <v>3464</v>
      </c>
      <c r="F6230" s="1" t="s">
        <v>3462</v>
      </c>
      <c r="G6230" s="1">
        <v>938.44</v>
      </c>
      <c r="H6230" s="1">
        <v>4</v>
      </c>
      <c r="I6230" s="1">
        <f>Sales[[#This Row],[Selling Price]]*H6230</f>
        <v>3753.76</v>
      </c>
      <c r="J6230" s="1">
        <f>VLOOKUP(Sales[[#This Row],[Product ID]],Products[],4,0)</f>
        <v>409.39</v>
      </c>
      <c r="K6230" s="1">
        <f>Sales[[#This Row],[Total Sales]]-Sales[[#This Row],[Cost price]]</f>
        <v>3344.3700000000003</v>
      </c>
      <c r="L6230" s="1" t="str">
        <f>TEXT(Sales[[#This Row],[Date and Time]],"dddd")</f>
        <v>Sunday</v>
      </c>
      <c r="M6230" s="1" t="str">
        <f>TEXT(Sales[[#This Row],[Date and Time]],"mm")</f>
        <v>01</v>
      </c>
      <c r="N6230" s="10" t="str">
        <f>TEXT(Sales[[#This Row],[Date and Time]],"mmmm")</f>
        <v>January</v>
      </c>
    </row>
    <row r="6231" spans="1:14" x14ac:dyDescent="0.3">
      <c r="A6231" s="1" t="s">
        <v>9699</v>
      </c>
      <c r="B6231" s="2">
        <v>45299.164166666669</v>
      </c>
      <c r="C6231" s="1" t="s">
        <v>3241</v>
      </c>
      <c r="D6231" s="1" t="s">
        <v>1887</v>
      </c>
      <c r="E6231" s="1" t="s">
        <v>3471</v>
      </c>
      <c r="F6231" s="1" t="s">
        <v>3469</v>
      </c>
      <c r="G6231" s="1">
        <v>944.11</v>
      </c>
      <c r="H6231" s="1">
        <v>2</v>
      </c>
      <c r="I6231" s="1">
        <f>Sales[[#This Row],[Selling Price]]*H6231</f>
        <v>1888.22</v>
      </c>
      <c r="J6231" s="1">
        <f>VLOOKUP(Sales[[#This Row],[Product ID]],Products[],4,0)</f>
        <v>595.51</v>
      </c>
      <c r="K6231" s="1">
        <f>Sales[[#This Row],[Total Sales]]-Sales[[#This Row],[Cost price]]</f>
        <v>1292.71</v>
      </c>
      <c r="L6231" s="1" t="str">
        <f>TEXT(Sales[[#This Row],[Date and Time]],"dddd")</f>
        <v>Monday</v>
      </c>
      <c r="M6231" s="1" t="str">
        <f>TEXT(Sales[[#This Row],[Date and Time]],"mm")</f>
        <v>01</v>
      </c>
      <c r="N6231" s="10" t="str">
        <f>TEXT(Sales[[#This Row],[Date and Time]],"mmmm")</f>
        <v>January</v>
      </c>
    </row>
    <row r="6232" spans="1:14" x14ac:dyDescent="0.3">
      <c r="A6232" s="1" t="s">
        <v>9700</v>
      </c>
      <c r="B6232" s="2">
        <v>45593.851273148146</v>
      </c>
      <c r="C6232" s="1" t="s">
        <v>3350</v>
      </c>
      <c r="D6232" s="1" t="s">
        <v>507</v>
      </c>
      <c r="E6232" s="1" t="s">
        <v>3466</v>
      </c>
      <c r="F6232" s="1" t="s">
        <v>3467</v>
      </c>
      <c r="G6232" s="1">
        <v>1293.8499999999999</v>
      </c>
      <c r="H6232" s="1">
        <v>1</v>
      </c>
      <c r="I6232" s="1">
        <f>Sales[[#This Row],[Selling Price]]*H6232</f>
        <v>1293.8499999999999</v>
      </c>
      <c r="J6232" s="1">
        <f>VLOOKUP(Sales[[#This Row],[Product ID]],Products[],4,0)</f>
        <v>943.24</v>
      </c>
      <c r="K6232" s="1">
        <f>Sales[[#This Row],[Total Sales]]-Sales[[#This Row],[Cost price]]</f>
        <v>350.6099999999999</v>
      </c>
      <c r="L6232" s="1" t="str">
        <f>TEXT(Sales[[#This Row],[Date and Time]],"dddd")</f>
        <v>Monday</v>
      </c>
      <c r="M6232" s="1" t="str">
        <f>TEXT(Sales[[#This Row],[Date and Time]],"mm")</f>
        <v>10</v>
      </c>
      <c r="N6232" s="10" t="str">
        <f>TEXT(Sales[[#This Row],[Date and Time]],"mmmm")</f>
        <v>October</v>
      </c>
    </row>
    <row r="6233" spans="1:14" x14ac:dyDescent="0.3">
      <c r="A6233" s="1" t="s">
        <v>9701</v>
      </c>
      <c r="B6233" s="2">
        <v>45494.317858796298</v>
      </c>
      <c r="C6233" s="1" t="s">
        <v>3346</v>
      </c>
      <c r="D6233" s="1" t="s">
        <v>1020</v>
      </c>
      <c r="E6233" s="1" t="s">
        <v>3464</v>
      </c>
      <c r="F6233" s="1" t="s">
        <v>3467</v>
      </c>
      <c r="G6233" s="1">
        <v>1598.43</v>
      </c>
      <c r="H6233" s="1">
        <v>4</v>
      </c>
      <c r="I6233" s="1">
        <f>Sales[[#This Row],[Selling Price]]*H6233</f>
        <v>6393.72</v>
      </c>
      <c r="J6233" s="1">
        <f>VLOOKUP(Sales[[#This Row],[Product ID]],Products[],4,0)</f>
        <v>171.16</v>
      </c>
      <c r="K6233" s="1">
        <f>Sales[[#This Row],[Total Sales]]-Sales[[#This Row],[Cost price]]</f>
        <v>6222.56</v>
      </c>
      <c r="L6233" s="1" t="str">
        <f>TEXT(Sales[[#This Row],[Date and Time]],"dddd")</f>
        <v>Sunday</v>
      </c>
      <c r="M6233" s="1" t="str">
        <f>TEXT(Sales[[#This Row],[Date and Time]],"mm")</f>
        <v>07</v>
      </c>
      <c r="N6233" s="10" t="str">
        <f>TEXT(Sales[[#This Row],[Date and Time]],"mmmm")</f>
        <v>July</v>
      </c>
    </row>
    <row r="6234" spans="1:14" x14ac:dyDescent="0.3">
      <c r="A6234" s="1" t="s">
        <v>9702</v>
      </c>
      <c r="B6234" s="2">
        <v>45398.147048611114</v>
      </c>
      <c r="C6234" s="1" t="s">
        <v>3277</v>
      </c>
      <c r="D6234" s="1" t="s">
        <v>1306</v>
      </c>
      <c r="E6234" s="1" t="s">
        <v>3466</v>
      </c>
      <c r="F6234" s="1" t="s">
        <v>3476</v>
      </c>
      <c r="G6234" s="1">
        <v>1119.8699999999999</v>
      </c>
      <c r="H6234" s="1">
        <v>1</v>
      </c>
      <c r="I6234" s="1">
        <f>Sales[[#This Row],[Selling Price]]*H6234</f>
        <v>1119.8699999999999</v>
      </c>
      <c r="J6234" s="1">
        <f>VLOOKUP(Sales[[#This Row],[Product ID]],Products[],4,0)</f>
        <v>439.15</v>
      </c>
      <c r="K6234" s="1">
        <f>Sales[[#This Row],[Total Sales]]-Sales[[#This Row],[Cost price]]</f>
        <v>680.71999999999991</v>
      </c>
      <c r="L6234" s="1" t="str">
        <f>TEXT(Sales[[#This Row],[Date and Time]],"dddd")</f>
        <v>Tuesday</v>
      </c>
      <c r="M6234" s="1" t="str">
        <f>TEXT(Sales[[#This Row],[Date and Time]],"mm")</f>
        <v>04</v>
      </c>
      <c r="N6234" s="10" t="str">
        <f>TEXT(Sales[[#This Row],[Date and Time]],"mmmm")</f>
        <v>April</v>
      </c>
    </row>
    <row r="6235" spans="1:14" x14ac:dyDescent="0.3">
      <c r="A6235" s="1" t="s">
        <v>9703</v>
      </c>
      <c r="B6235" s="2">
        <v>45470.21539351852</v>
      </c>
      <c r="C6235" s="1" t="s">
        <v>3255</v>
      </c>
      <c r="D6235" s="1" t="s">
        <v>3130</v>
      </c>
      <c r="E6235" s="1" t="s">
        <v>3466</v>
      </c>
      <c r="F6235" s="1" t="s">
        <v>3462</v>
      </c>
      <c r="G6235" s="1">
        <v>126.82</v>
      </c>
      <c r="H6235" s="1">
        <v>6</v>
      </c>
      <c r="I6235" s="1">
        <f>Sales[[#This Row],[Selling Price]]*H6235</f>
        <v>760.92</v>
      </c>
      <c r="J6235" s="1">
        <f>VLOOKUP(Sales[[#This Row],[Product ID]],Products[],4,0)</f>
        <v>973.48</v>
      </c>
      <c r="K6235" s="1">
        <f>Sales[[#This Row],[Total Sales]]-Sales[[#This Row],[Cost price]]</f>
        <v>-212.56000000000006</v>
      </c>
      <c r="L6235" s="1" t="str">
        <f>TEXT(Sales[[#This Row],[Date and Time]],"dddd")</f>
        <v>Thursday</v>
      </c>
      <c r="M6235" s="1" t="str">
        <f>TEXT(Sales[[#This Row],[Date and Time]],"mm")</f>
        <v>06</v>
      </c>
      <c r="N6235" s="10" t="str">
        <f>TEXT(Sales[[#This Row],[Date and Time]],"mmmm")</f>
        <v>June</v>
      </c>
    </row>
    <row r="6236" spans="1:14" x14ac:dyDescent="0.3">
      <c r="A6236" s="1" t="s">
        <v>9704</v>
      </c>
      <c r="B6236" s="2">
        <v>45600.749594907407</v>
      </c>
      <c r="C6236" s="1" t="s">
        <v>3304</v>
      </c>
      <c r="D6236" s="1" t="s">
        <v>2774</v>
      </c>
      <c r="E6236" s="1" t="s">
        <v>3464</v>
      </c>
      <c r="F6236" s="1" t="s">
        <v>3469</v>
      </c>
      <c r="G6236" s="1">
        <v>371.62</v>
      </c>
      <c r="H6236" s="1">
        <v>6</v>
      </c>
      <c r="I6236" s="1">
        <f>Sales[[#This Row],[Selling Price]]*H6236</f>
        <v>2229.7200000000003</v>
      </c>
      <c r="J6236" s="1">
        <f>VLOOKUP(Sales[[#This Row],[Product ID]],Products[],4,0)</f>
        <v>17.89</v>
      </c>
      <c r="K6236" s="1">
        <f>Sales[[#This Row],[Total Sales]]-Sales[[#This Row],[Cost price]]</f>
        <v>2211.8300000000004</v>
      </c>
      <c r="L6236" s="1" t="str">
        <f>TEXT(Sales[[#This Row],[Date and Time]],"dddd")</f>
        <v>Monday</v>
      </c>
      <c r="M6236" s="1" t="str">
        <f>TEXT(Sales[[#This Row],[Date and Time]],"mm")</f>
        <v>11</v>
      </c>
      <c r="N6236" s="10" t="str">
        <f>TEXT(Sales[[#This Row],[Date and Time]],"mmmm")</f>
        <v>November</v>
      </c>
    </row>
    <row r="6237" spans="1:14" x14ac:dyDescent="0.3">
      <c r="A6237" s="1" t="s">
        <v>9705</v>
      </c>
      <c r="B6237" s="2">
        <v>45519.964085648149</v>
      </c>
      <c r="C6237" s="1" t="s">
        <v>3357</v>
      </c>
      <c r="D6237" s="1" t="s">
        <v>1226</v>
      </c>
      <c r="E6237" s="1" t="s">
        <v>3464</v>
      </c>
      <c r="F6237" s="1" t="s">
        <v>3469</v>
      </c>
      <c r="G6237" s="1">
        <v>601.77</v>
      </c>
      <c r="H6237" s="1">
        <v>6</v>
      </c>
      <c r="I6237" s="1">
        <f>Sales[[#This Row],[Selling Price]]*H6237</f>
        <v>3610.62</v>
      </c>
      <c r="J6237" s="1">
        <f>VLOOKUP(Sales[[#This Row],[Product ID]],Products[],4,0)</f>
        <v>305.49</v>
      </c>
      <c r="K6237" s="1">
        <f>Sales[[#This Row],[Total Sales]]-Sales[[#This Row],[Cost price]]</f>
        <v>3305.13</v>
      </c>
      <c r="L6237" s="1" t="str">
        <f>TEXT(Sales[[#This Row],[Date and Time]],"dddd")</f>
        <v>Thursday</v>
      </c>
      <c r="M6237" s="1" t="str">
        <f>TEXT(Sales[[#This Row],[Date and Time]],"mm")</f>
        <v>08</v>
      </c>
      <c r="N6237" s="10" t="str">
        <f>TEXT(Sales[[#This Row],[Date and Time]],"mmmm")</f>
        <v>August</v>
      </c>
    </row>
    <row r="6238" spans="1:14" x14ac:dyDescent="0.3">
      <c r="A6238" s="1" t="s">
        <v>9706</v>
      </c>
      <c r="B6238" s="2">
        <v>45360.321458333332</v>
      </c>
      <c r="C6238" s="1" t="s">
        <v>3289</v>
      </c>
      <c r="D6238" s="1" t="s">
        <v>1146</v>
      </c>
      <c r="E6238" s="1" t="s">
        <v>3461</v>
      </c>
      <c r="F6238" s="1" t="s">
        <v>3467</v>
      </c>
      <c r="G6238" s="1">
        <v>1296.77</v>
      </c>
      <c r="H6238" s="1">
        <v>9</v>
      </c>
      <c r="I6238" s="1">
        <f>Sales[[#This Row],[Selling Price]]*H6238</f>
        <v>11670.93</v>
      </c>
      <c r="J6238" s="1">
        <f>VLOOKUP(Sales[[#This Row],[Product ID]],Products[],4,0)</f>
        <v>184.29</v>
      </c>
      <c r="K6238" s="1">
        <f>Sales[[#This Row],[Total Sales]]-Sales[[#This Row],[Cost price]]</f>
        <v>11486.64</v>
      </c>
      <c r="L6238" s="1" t="str">
        <f>TEXT(Sales[[#This Row],[Date and Time]],"dddd")</f>
        <v>Saturday</v>
      </c>
      <c r="M6238" s="1" t="str">
        <f>TEXT(Sales[[#This Row],[Date and Time]],"mm")</f>
        <v>03</v>
      </c>
      <c r="N6238" s="10" t="str">
        <f>TEXT(Sales[[#This Row],[Date and Time]],"mmmm")</f>
        <v>March</v>
      </c>
    </row>
    <row r="6239" spans="1:14" x14ac:dyDescent="0.3">
      <c r="A6239" s="1" t="s">
        <v>9707</v>
      </c>
      <c r="B6239" s="2">
        <v>45583.46193287037</v>
      </c>
      <c r="C6239" s="1" t="s">
        <v>3276</v>
      </c>
      <c r="D6239" s="1" t="s">
        <v>889</v>
      </c>
      <c r="E6239" s="1" t="s">
        <v>3471</v>
      </c>
      <c r="F6239" s="1" t="s">
        <v>3469</v>
      </c>
      <c r="G6239" s="1">
        <v>1648.41</v>
      </c>
      <c r="H6239" s="1">
        <v>8</v>
      </c>
      <c r="I6239" s="1">
        <f>Sales[[#This Row],[Selling Price]]*H6239</f>
        <v>13187.28</v>
      </c>
      <c r="J6239" s="1">
        <f>VLOOKUP(Sales[[#This Row],[Product ID]],Products[],4,0)</f>
        <v>736.41</v>
      </c>
      <c r="K6239" s="1">
        <f>Sales[[#This Row],[Total Sales]]-Sales[[#This Row],[Cost price]]</f>
        <v>12450.87</v>
      </c>
      <c r="L6239" s="1" t="str">
        <f>TEXT(Sales[[#This Row],[Date and Time]],"dddd")</f>
        <v>Friday</v>
      </c>
      <c r="M6239" s="1" t="str">
        <f>TEXT(Sales[[#This Row],[Date and Time]],"mm")</f>
        <v>10</v>
      </c>
      <c r="N6239" s="10" t="str">
        <f>TEXT(Sales[[#This Row],[Date and Time]],"mmmm")</f>
        <v>October</v>
      </c>
    </row>
    <row r="6240" spans="1:14" x14ac:dyDescent="0.3">
      <c r="A6240" s="1" t="s">
        <v>9708</v>
      </c>
      <c r="B6240" s="2">
        <v>45324.662303240744</v>
      </c>
      <c r="C6240" s="1" t="s">
        <v>3338</v>
      </c>
      <c r="D6240" s="1" t="s">
        <v>878</v>
      </c>
      <c r="E6240" s="1" t="s">
        <v>3479</v>
      </c>
      <c r="F6240" s="1" t="s">
        <v>3467</v>
      </c>
      <c r="G6240" s="1">
        <v>1138.04</v>
      </c>
      <c r="H6240" s="1">
        <v>8</v>
      </c>
      <c r="I6240" s="1">
        <f>Sales[[#This Row],[Selling Price]]*H6240</f>
        <v>9104.32</v>
      </c>
      <c r="J6240" s="1">
        <f>VLOOKUP(Sales[[#This Row],[Product ID]],Products[],4,0)</f>
        <v>15.69</v>
      </c>
      <c r="K6240" s="1">
        <f>Sales[[#This Row],[Total Sales]]-Sales[[#This Row],[Cost price]]</f>
        <v>9088.6299999999992</v>
      </c>
      <c r="L6240" s="1" t="str">
        <f>TEXT(Sales[[#This Row],[Date and Time]],"dddd")</f>
        <v>Friday</v>
      </c>
      <c r="M6240" s="1" t="str">
        <f>TEXT(Sales[[#This Row],[Date and Time]],"mm")</f>
        <v>02</v>
      </c>
      <c r="N6240" s="10" t="str">
        <f>TEXT(Sales[[#This Row],[Date and Time]],"mmmm")</f>
        <v>February</v>
      </c>
    </row>
    <row r="6241" spans="1:14" x14ac:dyDescent="0.3">
      <c r="A6241" s="1" t="s">
        <v>9709</v>
      </c>
      <c r="B6241" s="2">
        <v>45307.602314814816</v>
      </c>
      <c r="C6241" s="1" t="s">
        <v>3293</v>
      </c>
      <c r="D6241" s="1" t="s">
        <v>2046</v>
      </c>
      <c r="E6241" s="1" t="s">
        <v>3461</v>
      </c>
      <c r="F6241" s="1" t="s">
        <v>3476</v>
      </c>
      <c r="G6241" s="1">
        <v>804.48</v>
      </c>
      <c r="H6241" s="1">
        <v>7</v>
      </c>
      <c r="I6241" s="1">
        <f>Sales[[#This Row],[Selling Price]]*H6241</f>
        <v>5631.3600000000006</v>
      </c>
      <c r="J6241" s="1">
        <f>VLOOKUP(Sales[[#This Row],[Product ID]],Products[],4,0)</f>
        <v>174.99</v>
      </c>
      <c r="K6241" s="1">
        <f>Sales[[#This Row],[Total Sales]]-Sales[[#This Row],[Cost price]]</f>
        <v>5456.3700000000008</v>
      </c>
      <c r="L6241" s="1" t="str">
        <f>TEXT(Sales[[#This Row],[Date and Time]],"dddd")</f>
        <v>Tuesday</v>
      </c>
      <c r="M6241" s="1" t="str">
        <f>TEXT(Sales[[#This Row],[Date and Time]],"mm")</f>
        <v>01</v>
      </c>
      <c r="N6241" s="10" t="str">
        <f>TEXT(Sales[[#This Row],[Date and Time]],"mmmm")</f>
        <v>January</v>
      </c>
    </row>
    <row r="6242" spans="1:14" x14ac:dyDescent="0.3">
      <c r="A6242" s="1" t="s">
        <v>9710</v>
      </c>
      <c r="B6242" s="2">
        <v>45385.511701388888</v>
      </c>
      <c r="C6242" s="1" t="s">
        <v>3374</v>
      </c>
      <c r="D6242" s="1" t="s">
        <v>1911</v>
      </c>
      <c r="E6242" s="1" t="s">
        <v>3471</v>
      </c>
      <c r="F6242" s="1" t="s">
        <v>3469</v>
      </c>
      <c r="G6242" s="1">
        <v>1175.77</v>
      </c>
      <c r="H6242" s="1">
        <v>4</v>
      </c>
      <c r="I6242" s="1">
        <f>Sales[[#This Row],[Selling Price]]*H6242</f>
        <v>4703.08</v>
      </c>
      <c r="J6242" s="1">
        <f>VLOOKUP(Sales[[#This Row],[Product ID]],Products[],4,0)</f>
        <v>795.14</v>
      </c>
      <c r="K6242" s="1">
        <f>Sales[[#This Row],[Total Sales]]-Sales[[#This Row],[Cost price]]</f>
        <v>3907.94</v>
      </c>
      <c r="L6242" s="1" t="str">
        <f>TEXT(Sales[[#This Row],[Date and Time]],"dddd")</f>
        <v>Wednesday</v>
      </c>
      <c r="M6242" s="1" t="str">
        <f>TEXT(Sales[[#This Row],[Date and Time]],"mm")</f>
        <v>04</v>
      </c>
      <c r="N6242" s="10" t="str">
        <f>TEXT(Sales[[#This Row],[Date and Time]],"mmmm")</f>
        <v>April</v>
      </c>
    </row>
    <row r="6243" spans="1:14" x14ac:dyDescent="0.3">
      <c r="A6243" s="1" t="s">
        <v>9711</v>
      </c>
      <c r="B6243" s="2">
        <v>45481.419687499998</v>
      </c>
      <c r="C6243" s="1" t="s">
        <v>3220</v>
      </c>
      <c r="D6243" s="1" t="s">
        <v>2055</v>
      </c>
      <c r="E6243" s="1" t="s">
        <v>3461</v>
      </c>
      <c r="F6243" s="1" t="s">
        <v>3469</v>
      </c>
      <c r="G6243" s="1">
        <v>1167.29</v>
      </c>
      <c r="H6243" s="1">
        <v>10</v>
      </c>
      <c r="I6243" s="1">
        <f>Sales[[#This Row],[Selling Price]]*H6243</f>
        <v>11672.9</v>
      </c>
      <c r="J6243" s="1">
        <f>VLOOKUP(Sales[[#This Row],[Product ID]],Products[],4,0)</f>
        <v>27.63</v>
      </c>
      <c r="K6243" s="1">
        <f>Sales[[#This Row],[Total Sales]]-Sales[[#This Row],[Cost price]]</f>
        <v>11645.27</v>
      </c>
      <c r="L6243" s="1" t="str">
        <f>TEXT(Sales[[#This Row],[Date and Time]],"dddd")</f>
        <v>Monday</v>
      </c>
      <c r="M6243" s="1" t="str">
        <f>TEXT(Sales[[#This Row],[Date and Time]],"mm")</f>
        <v>07</v>
      </c>
      <c r="N6243" s="10" t="str">
        <f>TEXT(Sales[[#This Row],[Date and Time]],"mmmm")</f>
        <v>July</v>
      </c>
    </row>
    <row r="6244" spans="1:14" x14ac:dyDescent="0.3">
      <c r="A6244" s="1" t="s">
        <v>9712</v>
      </c>
      <c r="B6244" s="2">
        <v>45388.349895833337</v>
      </c>
      <c r="C6244" s="1" t="s">
        <v>3355</v>
      </c>
      <c r="D6244" s="1" t="s">
        <v>2412</v>
      </c>
      <c r="E6244" s="1" t="s">
        <v>3471</v>
      </c>
      <c r="F6244" s="1" t="s">
        <v>3467</v>
      </c>
      <c r="G6244" s="1">
        <v>291</v>
      </c>
      <c r="H6244" s="1">
        <v>10</v>
      </c>
      <c r="I6244" s="1">
        <f>Sales[[#This Row],[Selling Price]]*H6244</f>
        <v>2910</v>
      </c>
      <c r="J6244" s="1">
        <f>VLOOKUP(Sales[[#This Row],[Product ID]],Products[],4,0)</f>
        <v>889.08</v>
      </c>
      <c r="K6244" s="1">
        <f>Sales[[#This Row],[Total Sales]]-Sales[[#This Row],[Cost price]]</f>
        <v>2020.92</v>
      </c>
      <c r="L6244" s="1" t="str">
        <f>TEXT(Sales[[#This Row],[Date and Time]],"dddd")</f>
        <v>Saturday</v>
      </c>
      <c r="M6244" s="1" t="str">
        <f>TEXT(Sales[[#This Row],[Date and Time]],"mm")</f>
        <v>04</v>
      </c>
      <c r="N6244" s="10" t="str">
        <f>TEXT(Sales[[#This Row],[Date and Time]],"mmmm")</f>
        <v>April</v>
      </c>
    </row>
    <row r="6245" spans="1:14" x14ac:dyDescent="0.3">
      <c r="A6245" s="1" t="s">
        <v>9713</v>
      </c>
      <c r="B6245" s="2">
        <v>45385.823194444441</v>
      </c>
      <c r="C6245" s="1" t="s">
        <v>3292</v>
      </c>
      <c r="D6245" s="1" t="s">
        <v>74</v>
      </c>
      <c r="E6245" s="1" t="s">
        <v>3471</v>
      </c>
      <c r="F6245" s="1" t="s">
        <v>3462</v>
      </c>
      <c r="G6245" s="1">
        <v>1316.08</v>
      </c>
      <c r="H6245" s="1">
        <v>8</v>
      </c>
      <c r="I6245" s="1">
        <f>Sales[[#This Row],[Selling Price]]*H6245</f>
        <v>10528.64</v>
      </c>
      <c r="J6245" s="1">
        <f>VLOOKUP(Sales[[#This Row],[Product ID]],Products[],4,0)</f>
        <v>321.19</v>
      </c>
      <c r="K6245" s="1">
        <f>Sales[[#This Row],[Total Sales]]-Sales[[#This Row],[Cost price]]</f>
        <v>10207.449999999999</v>
      </c>
      <c r="L6245" s="1" t="str">
        <f>TEXT(Sales[[#This Row],[Date and Time]],"dddd")</f>
        <v>Wednesday</v>
      </c>
      <c r="M6245" s="1" t="str">
        <f>TEXT(Sales[[#This Row],[Date and Time]],"mm")</f>
        <v>04</v>
      </c>
      <c r="N6245" s="10" t="str">
        <f>TEXT(Sales[[#This Row],[Date and Time]],"mmmm")</f>
        <v>April</v>
      </c>
    </row>
    <row r="6246" spans="1:14" x14ac:dyDescent="0.3">
      <c r="A6246" s="1" t="s">
        <v>9714</v>
      </c>
      <c r="B6246" s="2">
        <v>45352.411157407405</v>
      </c>
      <c r="C6246" s="1" t="s">
        <v>3306</v>
      </c>
      <c r="D6246" s="1" t="s">
        <v>2638</v>
      </c>
      <c r="E6246" s="1" t="s">
        <v>3461</v>
      </c>
      <c r="F6246" s="1" t="s">
        <v>3462</v>
      </c>
      <c r="G6246" s="1">
        <v>1882.77</v>
      </c>
      <c r="H6246" s="1">
        <v>10</v>
      </c>
      <c r="I6246" s="1">
        <f>Sales[[#This Row],[Selling Price]]*H6246</f>
        <v>18827.7</v>
      </c>
      <c r="J6246" s="1">
        <f>VLOOKUP(Sales[[#This Row],[Product ID]],Products[],4,0)</f>
        <v>914.29</v>
      </c>
      <c r="K6246" s="1">
        <f>Sales[[#This Row],[Total Sales]]-Sales[[#This Row],[Cost price]]</f>
        <v>17913.41</v>
      </c>
      <c r="L6246" s="1" t="str">
        <f>TEXT(Sales[[#This Row],[Date and Time]],"dddd")</f>
        <v>Friday</v>
      </c>
      <c r="M6246" s="1" t="str">
        <f>TEXT(Sales[[#This Row],[Date and Time]],"mm")</f>
        <v>03</v>
      </c>
      <c r="N6246" s="10" t="str">
        <f>TEXT(Sales[[#This Row],[Date and Time]],"mmmm")</f>
        <v>March</v>
      </c>
    </row>
    <row r="6247" spans="1:14" x14ac:dyDescent="0.3">
      <c r="A6247" s="1" t="s">
        <v>9715</v>
      </c>
      <c r="B6247" s="2">
        <v>45342.598761574074</v>
      </c>
      <c r="C6247" s="1" t="s">
        <v>3383</v>
      </c>
      <c r="D6247" s="1" t="s">
        <v>2004</v>
      </c>
      <c r="E6247" s="1" t="s">
        <v>3479</v>
      </c>
      <c r="F6247" s="1" t="s">
        <v>3472</v>
      </c>
      <c r="G6247" s="1">
        <v>1385.23</v>
      </c>
      <c r="H6247" s="1">
        <v>7</v>
      </c>
      <c r="I6247" s="1">
        <f>Sales[[#This Row],[Selling Price]]*H6247</f>
        <v>9696.61</v>
      </c>
      <c r="J6247" s="1">
        <f>VLOOKUP(Sales[[#This Row],[Product ID]],Products[],4,0)</f>
        <v>692.63</v>
      </c>
      <c r="K6247" s="1">
        <f>Sales[[#This Row],[Total Sales]]-Sales[[#This Row],[Cost price]]</f>
        <v>9003.9800000000014</v>
      </c>
      <c r="L6247" s="1" t="str">
        <f>TEXT(Sales[[#This Row],[Date and Time]],"dddd")</f>
        <v>Tuesday</v>
      </c>
      <c r="M6247" s="1" t="str">
        <f>TEXT(Sales[[#This Row],[Date and Time]],"mm")</f>
        <v>02</v>
      </c>
      <c r="N6247" s="10" t="str">
        <f>TEXT(Sales[[#This Row],[Date and Time]],"mmmm")</f>
        <v>February</v>
      </c>
    </row>
    <row r="6248" spans="1:14" x14ac:dyDescent="0.3">
      <c r="A6248" s="1" t="s">
        <v>9716</v>
      </c>
      <c r="B6248" s="2">
        <v>45399.720231481479</v>
      </c>
      <c r="C6248" s="1" t="s">
        <v>3291</v>
      </c>
      <c r="D6248" s="1" t="s">
        <v>1134</v>
      </c>
      <c r="E6248" s="1" t="s">
        <v>3471</v>
      </c>
      <c r="F6248" s="1" t="s">
        <v>3469</v>
      </c>
      <c r="G6248" s="1">
        <v>1418.41</v>
      </c>
      <c r="H6248" s="1">
        <v>9</v>
      </c>
      <c r="I6248" s="1">
        <f>Sales[[#This Row],[Selling Price]]*H6248</f>
        <v>12765.69</v>
      </c>
      <c r="J6248" s="1">
        <f>VLOOKUP(Sales[[#This Row],[Product ID]],Products[],4,0)</f>
        <v>352.83</v>
      </c>
      <c r="K6248" s="1">
        <f>Sales[[#This Row],[Total Sales]]-Sales[[#This Row],[Cost price]]</f>
        <v>12412.86</v>
      </c>
      <c r="L6248" s="1" t="str">
        <f>TEXT(Sales[[#This Row],[Date and Time]],"dddd")</f>
        <v>Wednesday</v>
      </c>
      <c r="M6248" s="1" t="str">
        <f>TEXT(Sales[[#This Row],[Date and Time]],"mm")</f>
        <v>04</v>
      </c>
      <c r="N6248" s="10" t="str">
        <f>TEXT(Sales[[#This Row],[Date and Time]],"mmmm")</f>
        <v>April</v>
      </c>
    </row>
    <row r="6249" spans="1:14" x14ac:dyDescent="0.3">
      <c r="A6249" s="1" t="s">
        <v>9717</v>
      </c>
      <c r="B6249" s="2">
        <v>45305.06763888889</v>
      </c>
      <c r="C6249" s="1" t="s">
        <v>3356</v>
      </c>
      <c r="D6249" s="1" t="s">
        <v>2738</v>
      </c>
      <c r="E6249" s="1" t="s">
        <v>3466</v>
      </c>
      <c r="F6249" s="1" t="s">
        <v>3462</v>
      </c>
      <c r="G6249" s="1">
        <v>1807.08</v>
      </c>
      <c r="H6249" s="1">
        <v>1</v>
      </c>
      <c r="I6249" s="1">
        <f>Sales[[#This Row],[Selling Price]]*H6249</f>
        <v>1807.08</v>
      </c>
      <c r="J6249" s="1">
        <f>VLOOKUP(Sales[[#This Row],[Product ID]],Products[],4,0)</f>
        <v>310.20999999999998</v>
      </c>
      <c r="K6249" s="1">
        <f>Sales[[#This Row],[Total Sales]]-Sales[[#This Row],[Cost price]]</f>
        <v>1496.87</v>
      </c>
      <c r="L6249" s="1" t="str">
        <f>TEXT(Sales[[#This Row],[Date and Time]],"dddd")</f>
        <v>Sunday</v>
      </c>
      <c r="M6249" s="1" t="str">
        <f>TEXT(Sales[[#This Row],[Date and Time]],"mm")</f>
        <v>01</v>
      </c>
      <c r="N6249" s="10" t="str">
        <f>TEXT(Sales[[#This Row],[Date and Time]],"mmmm")</f>
        <v>January</v>
      </c>
    </row>
    <row r="6250" spans="1:14" x14ac:dyDescent="0.3">
      <c r="A6250" s="1" t="s">
        <v>9718</v>
      </c>
      <c r="B6250" s="2">
        <v>45437.151886574073</v>
      </c>
      <c r="C6250" s="1" t="s">
        <v>3305</v>
      </c>
      <c r="D6250" s="1" t="s">
        <v>1560</v>
      </c>
      <c r="E6250" s="1" t="s">
        <v>3471</v>
      </c>
      <c r="F6250" s="1" t="s">
        <v>3476</v>
      </c>
      <c r="G6250" s="1">
        <v>1415.11</v>
      </c>
      <c r="H6250" s="1">
        <v>9</v>
      </c>
      <c r="I6250" s="1">
        <f>Sales[[#This Row],[Selling Price]]*H6250</f>
        <v>12735.99</v>
      </c>
      <c r="J6250" s="1">
        <f>VLOOKUP(Sales[[#This Row],[Product ID]],Products[],4,0)</f>
        <v>376.96</v>
      </c>
      <c r="K6250" s="1">
        <f>Sales[[#This Row],[Total Sales]]-Sales[[#This Row],[Cost price]]</f>
        <v>12359.03</v>
      </c>
      <c r="L6250" s="1" t="str">
        <f>TEXT(Sales[[#This Row],[Date and Time]],"dddd")</f>
        <v>Saturday</v>
      </c>
      <c r="M6250" s="1" t="str">
        <f>TEXT(Sales[[#This Row],[Date and Time]],"mm")</f>
        <v>05</v>
      </c>
      <c r="N6250" s="10" t="str">
        <f>TEXT(Sales[[#This Row],[Date and Time]],"mmmm")</f>
        <v>May</v>
      </c>
    </row>
    <row r="6251" spans="1:14" x14ac:dyDescent="0.3">
      <c r="A6251" s="1" t="s">
        <v>9719</v>
      </c>
      <c r="B6251" s="2">
        <v>45591.758460648147</v>
      </c>
      <c r="C6251" s="1" t="s">
        <v>3347</v>
      </c>
      <c r="D6251" s="1" t="s">
        <v>2261</v>
      </c>
      <c r="E6251" s="1" t="s">
        <v>3461</v>
      </c>
      <c r="F6251" s="1" t="s">
        <v>3472</v>
      </c>
      <c r="G6251" s="1">
        <v>1244.31</v>
      </c>
      <c r="H6251" s="1">
        <v>4</v>
      </c>
      <c r="I6251" s="1">
        <f>Sales[[#This Row],[Selling Price]]*H6251</f>
        <v>4977.24</v>
      </c>
      <c r="J6251" s="1">
        <f>VLOOKUP(Sales[[#This Row],[Product ID]],Products[],4,0)</f>
        <v>211.14</v>
      </c>
      <c r="K6251" s="1">
        <f>Sales[[#This Row],[Total Sales]]-Sales[[#This Row],[Cost price]]</f>
        <v>4766.0999999999995</v>
      </c>
      <c r="L6251" s="1" t="str">
        <f>TEXT(Sales[[#This Row],[Date and Time]],"dddd")</f>
        <v>Saturday</v>
      </c>
      <c r="M6251" s="1" t="str">
        <f>TEXT(Sales[[#This Row],[Date and Time]],"mm")</f>
        <v>10</v>
      </c>
      <c r="N6251" s="10" t="str">
        <f>TEXT(Sales[[#This Row],[Date and Time]],"mmmm")</f>
        <v>October</v>
      </c>
    </row>
    <row r="6252" spans="1:14" x14ac:dyDescent="0.3">
      <c r="A6252" s="1" t="s">
        <v>9720</v>
      </c>
      <c r="B6252" s="2">
        <v>45607.318796296298</v>
      </c>
      <c r="C6252" s="1" t="s">
        <v>3394</v>
      </c>
      <c r="D6252" s="1" t="s">
        <v>851</v>
      </c>
      <c r="E6252" s="1" t="s">
        <v>3461</v>
      </c>
      <c r="F6252" s="1" t="s">
        <v>3469</v>
      </c>
      <c r="G6252" s="1">
        <v>941.86</v>
      </c>
      <c r="H6252" s="1">
        <v>2</v>
      </c>
      <c r="I6252" s="1">
        <f>Sales[[#This Row],[Selling Price]]*H6252</f>
        <v>1883.72</v>
      </c>
      <c r="J6252" s="1">
        <f>VLOOKUP(Sales[[#This Row],[Product ID]],Products[],4,0)</f>
        <v>74.92</v>
      </c>
      <c r="K6252" s="1">
        <f>Sales[[#This Row],[Total Sales]]-Sales[[#This Row],[Cost price]]</f>
        <v>1808.8</v>
      </c>
      <c r="L6252" s="1" t="str">
        <f>TEXT(Sales[[#This Row],[Date and Time]],"dddd")</f>
        <v>Monday</v>
      </c>
      <c r="M6252" s="1" t="str">
        <f>TEXT(Sales[[#This Row],[Date and Time]],"mm")</f>
        <v>11</v>
      </c>
      <c r="N6252" s="10" t="str">
        <f>TEXT(Sales[[#This Row],[Date and Time]],"mmmm")</f>
        <v>November</v>
      </c>
    </row>
    <row r="6253" spans="1:14" x14ac:dyDescent="0.3">
      <c r="A6253" s="1" t="s">
        <v>9721</v>
      </c>
      <c r="B6253" s="2">
        <v>45410.81559027778</v>
      </c>
      <c r="C6253" s="1" t="s">
        <v>3347</v>
      </c>
      <c r="D6253" s="1" t="s">
        <v>2267</v>
      </c>
      <c r="E6253" s="1" t="s">
        <v>3461</v>
      </c>
      <c r="F6253" s="1" t="s">
        <v>3469</v>
      </c>
      <c r="G6253" s="1">
        <v>928.86</v>
      </c>
      <c r="H6253" s="1">
        <v>4</v>
      </c>
      <c r="I6253" s="1">
        <f>Sales[[#This Row],[Selling Price]]*H6253</f>
        <v>3715.44</v>
      </c>
      <c r="J6253" s="1">
        <f>VLOOKUP(Sales[[#This Row],[Product ID]],Products[],4,0)</f>
        <v>211.14</v>
      </c>
      <c r="K6253" s="1">
        <f>Sales[[#This Row],[Total Sales]]-Sales[[#This Row],[Cost price]]</f>
        <v>3504.3</v>
      </c>
      <c r="L6253" s="1" t="str">
        <f>TEXT(Sales[[#This Row],[Date and Time]],"dddd")</f>
        <v>Sunday</v>
      </c>
      <c r="M6253" s="1" t="str">
        <f>TEXT(Sales[[#This Row],[Date and Time]],"mm")</f>
        <v>04</v>
      </c>
      <c r="N6253" s="10" t="str">
        <f>TEXT(Sales[[#This Row],[Date and Time]],"mmmm")</f>
        <v>April</v>
      </c>
    </row>
    <row r="6254" spans="1:14" x14ac:dyDescent="0.3">
      <c r="A6254" s="1" t="s">
        <v>9722</v>
      </c>
      <c r="B6254" s="2">
        <v>45437.214814814812</v>
      </c>
      <c r="C6254" s="1" t="s">
        <v>3327</v>
      </c>
      <c r="D6254" s="1" t="s">
        <v>737</v>
      </c>
      <c r="E6254" s="1" t="s">
        <v>3464</v>
      </c>
      <c r="F6254" s="1" t="s">
        <v>3469</v>
      </c>
      <c r="G6254" s="1">
        <v>683.22</v>
      </c>
      <c r="H6254" s="1">
        <v>9</v>
      </c>
      <c r="I6254" s="1">
        <f>Sales[[#This Row],[Selling Price]]*H6254</f>
        <v>6148.9800000000005</v>
      </c>
      <c r="J6254" s="1">
        <f>VLOOKUP(Sales[[#This Row],[Product ID]],Products[],4,0)</f>
        <v>984.71</v>
      </c>
      <c r="K6254" s="1">
        <f>Sales[[#This Row],[Total Sales]]-Sales[[#This Row],[Cost price]]</f>
        <v>5164.2700000000004</v>
      </c>
      <c r="L6254" s="1" t="str">
        <f>TEXT(Sales[[#This Row],[Date and Time]],"dddd")</f>
        <v>Saturday</v>
      </c>
      <c r="M6254" s="1" t="str">
        <f>TEXT(Sales[[#This Row],[Date and Time]],"mm")</f>
        <v>05</v>
      </c>
      <c r="N6254" s="10" t="str">
        <f>TEXT(Sales[[#This Row],[Date and Time]],"mmmm")</f>
        <v>May</v>
      </c>
    </row>
    <row r="6255" spans="1:14" x14ac:dyDescent="0.3">
      <c r="A6255" s="1" t="s">
        <v>9723</v>
      </c>
      <c r="B6255" s="2">
        <v>45443.285150462965</v>
      </c>
      <c r="C6255" s="1" t="s">
        <v>3223</v>
      </c>
      <c r="D6255" s="1" t="s">
        <v>2442</v>
      </c>
      <c r="E6255" s="1" t="s">
        <v>3461</v>
      </c>
      <c r="F6255" s="1" t="s">
        <v>3476</v>
      </c>
      <c r="G6255" s="1">
        <v>1398.59</v>
      </c>
      <c r="H6255" s="1">
        <v>4</v>
      </c>
      <c r="I6255" s="1">
        <f>Sales[[#This Row],[Selling Price]]*H6255</f>
        <v>5594.36</v>
      </c>
      <c r="J6255" s="1">
        <f>VLOOKUP(Sales[[#This Row],[Product ID]],Products[],4,0)</f>
        <v>454.08</v>
      </c>
      <c r="K6255" s="1">
        <f>Sales[[#This Row],[Total Sales]]-Sales[[#This Row],[Cost price]]</f>
        <v>5140.28</v>
      </c>
      <c r="L6255" s="1" t="str">
        <f>TEXT(Sales[[#This Row],[Date and Time]],"dddd")</f>
        <v>Friday</v>
      </c>
      <c r="M6255" s="1" t="str">
        <f>TEXT(Sales[[#This Row],[Date and Time]],"mm")</f>
        <v>05</v>
      </c>
      <c r="N6255" s="10" t="str">
        <f>TEXT(Sales[[#This Row],[Date and Time]],"mmmm")</f>
        <v>May</v>
      </c>
    </row>
    <row r="6256" spans="1:14" x14ac:dyDescent="0.3">
      <c r="A6256" s="1" t="s">
        <v>9724</v>
      </c>
      <c r="B6256" s="2">
        <v>45545.524837962963</v>
      </c>
      <c r="C6256" s="1" t="s">
        <v>3281</v>
      </c>
      <c r="D6256" s="1" t="s">
        <v>114</v>
      </c>
      <c r="E6256" s="1" t="s">
        <v>3464</v>
      </c>
      <c r="F6256" s="1" t="s">
        <v>3462</v>
      </c>
      <c r="G6256" s="1">
        <v>1021.14</v>
      </c>
      <c r="H6256" s="1">
        <v>6</v>
      </c>
      <c r="I6256" s="1">
        <f>Sales[[#This Row],[Selling Price]]*H6256</f>
        <v>6126.84</v>
      </c>
      <c r="J6256" s="1">
        <f>VLOOKUP(Sales[[#This Row],[Product ID]],Products[],4,0)</f>
        <v>136.99</v>
      </c>
      <c r="K6256" s="1">
        <f>Sales[[#This Row],[Total Sales]]-Sales[[#This Row],[Cost price]]</f>
        <v>5989.85</v>
      </c>
      <c r="L6256" s="1" t="str">
        <f>TEXT(Sales[[#This Row],[Date and Time]],"dddd")</f>
        <v>Tuesday</v>
      </c>
      <c r="M6256" s="1" t="str">
        <f>TEXT(Sales[[#This Row],[Date and Time]],"mm")</f>
        <v>09</v>
      </c>
      <c r="N6256" s="10" t="str">
        <f>TEXT(Sales[[#This Row],[Date and Time]],"mmmm")</f>
        <v>September</v>
      </c>
    </row>
    <row r="6257" spans="1:14" x14ac:dyDescent="0.3">
      <c r="A6257" s="1" t="s">
        <v>9725</v>
      </c>
      <c r="B6257" s="2">
        <v>45612.030740740738</v>
      </c>
      <c r="C6257" s="1" t="s">
        <v>3393</v>
      </c>
      <c r="D6257" s="1" t="s">
        <v>2735</v>
      </c>
      <c r="E6257" s="1" t="s">
        <v>3464</v>
      </c>
      <c r="F6257" s="1" t="s">
        <v>3467</v>
      </c>
      <c r="G6257" s="1">
        <v>234.09</v>
      </c>
      <c r="H6257" s="1">
        <v>9</v>
      </c>
      <c r="I6257" s="1">
        <f>Sales[[#This Row],[Selling Price]]*H6257</f>
        <v>2106.81</v>
      </c>
      <c r="J6257" s="1">
        <f>VLOOKUP(Sales[[#This Row],[Product ID]],Products[],4,0)</f>
        <v>368.41</v>
      </c>
      <c r="K6257" s="1">
        <f>Sales[[#This Row],[Total Sales]]-Sales[[#This Row],[Cost price]]</f>
        <v>1738.3999999999999</v>
      </c>
      <c r="L6257" s="1" t="str">
        <f>TEXT(Sales[[#This Row],[Date and Time]],"dddd")</f>
        <v>Saturday</v>
      </c>
      <c r="M6257" s="1" t="str">
        <f>TEXT(Sales[[#This Row],[Date and Time]],"mm")</f>
        <v>11</v>
      </c>
      <c r="N6257" s="10" t="str">
        <f>TEXT(Sales[[#This Row],[Date and Time]],"mmmm")</f>
        <v>November</v>
      </c>
    </row>
    <row r="6258" spans="1:14" x14ac:dyDescent="0.3">
      <c r="A6258" s="1" t="s">
        <v>9726</v>
      </c>
      <c r="B6258" s="2">
        <v>45393.425995370373</v>
      </c>
      <c r="C6258" s="1" t="s">
        <v>3449</v>
      </c>
      <c r="D6258" s="1" t="s">
        <v>947</v>
      </c>
      <c r="E6258" s="1" t="s">
        <v>3466</v>
      </c>
      <c r="F6258" s="1" t="s">
        <v>3476</v>
      </c>
      <c r="G6258" s="1">
        <v>1383.75</v>
      </c>
      <c r="H6258" s="1">
        <v>9</v>
      </c>
      <c r="I6258" s="1">
        <f>Sales[[#This Row],[Selling Price]]*H6258</f>
        <v>12453.75</v>
      </c>
      <c r="J6258" s="1">
        <f>VLOOKUP(Sales[[#This Row],[Product ID]],Products[],4,0)</f>
        <v>487.84</v>
      </c>
      <c r="K6258" s="1">
        <f>Sales[[#This Row],[Total Sales]]-Sales[[#This Row],[Cost price]]</f>
        <v>11965.91</v>
      </c>
      <c r="L6258" s="1" t="str">
        <f>TEXT(Sales[[#This Row],[Date and Time]],"dddd")</f>
        <v>Thursday</v>
      </c>
      <c r="M6258" s="1" t="str">
        <f>TEXT(Sales[[#This Row],[Date and Time]],"mm")</f>
        <v>04</v>
      </c>
      <c r="N6258" s="10" t="str">
        <f>TEXT(Sales[[#This Row],[Date and Time]],"mmmm")</f>
        <v>April</v>
      </c>
    </row>
    <row r="6259" spans="1:14" x14ac:dyDescent="0.3">
      <c r="A6259" s="1" t="s">
        <v>9727</v>
      </c>
      <c r="B6259" s="2">
        <v>45498.345370370371</v>
      </c>
      <c r="C6259" s="1" t="s">
        <v>3412</v>
      </c>
      <c r="D6259" s="1" t="s">
        <v>2025</v>
      </c>
      <c r="E6259" s="1" t="s">
        <v>3464</v>
      </c>
      <c r="F6259" s="1" t="s">
        <v>3476</v>
      </c>
      <c r="G6259" s="1">
        <v>1890.7</v>
      </c>
      <c r="H6259" s="1">
        <v>7</v>
      </c>
      <c r="I6259" s="1">
        <f>Sales[[#This Row],[Selling Price]]*H6259</f>
        <v>13234.9</v>
      </c>
      <c r="J6259" s="1">
        <f>VLOOKUP(Sales[[#This Row],[Product ID]],Products[],4,0)</f>
        <v>220.45</v>
      </c>
      <c r="K6259" s="1">
        <f>Sales[[#This Row],[Total Sales]]-Sales[[#This Row],[Cost price]]</f>
        <v>13014.449999999999</v>
      </c>
      <c r="L6259" s="1" t="str">
        <f>TEXT(Sales[[#This Row],[Date and Time]],"dddd")</f>
        <v>Thursday</v>
      </c>
      <c r="M6259" s="1" t="str">
        <f>TEXT(Sales[[#This Row],[Date and Time]],"mm")</f>
        <v>07</v>
      </c>
      <c r="N6259" s="10" t="str">
        <f>TEXT(Sales[[#This Row],[Date and Time]],"mmmm")</f>
        <v>July</v>
      </c>
    </row>
    <row r="6260" spans="1:14" x14ac:dyDescent="0.3">
      <c r="A6260" s="1" t="s">
        <v>9728</v>
      </c>
      <c r="B6260" s="2">
        <v>45435.937222222223</v>
      </c>
      <c r="C6260" s="1" t="s">
        <v>3306</v>
      </c>
      <c r="D6260" s="1" t="s">
        <v>1500</v>
      </c>
      <c r="E6260" s="1" t="s">
        <v>3479</v>
      </c>
      <c r="F6260" s="1" t="s">
        <v>3462</v>
      </c>
      <c r="G6260" s="1">
        <v>1983.68</v>
      </c>
      <c r="H6260" s="1">
        <v>10</v>
      </c>
      <c r="I6260" s="1">
        <f>Sales[[#This Row],[Selling Price]]*H6260</f>
        <v>19836.8</v>
      </c>
      <c r="J6260" s="1">
        <f>VLOOKUP(Sales[[#This Row],[Product ID]],Products[],4,0)</f>
        <v>914.29</v>
      </c>
      <c r="K6260" s="1">
        <f>Sales[[#This Row],[Total Sales]]-Sales[[#This Row],[Cost price]]</f>
        <v>18922.509999999998</v>
      </c>
      <c r="L6260" s="1" t="str">
        <f>TEXT(Sales[[#This Row],[Date and Time]],"dddd")</f>
        <v>Thursday</v>
      </c>
      <c r="M6260" s="1" t="str">
        <f>TEXT(Sales[[#This Row],[Date and Time]],"mm")</f>
        <v>05</v>
      </c>
      <c r="N6260" s="10" t="str">
        <f>TEXT(Sales[[#This Row],[Date and Time]],"mmmm")</f>
        <v>May</v>
      </c>
    </row>
    <row r="6261" spans="1:14" x14ac:dyDescent="0.3">
      <c r="A6261" s="1" t="s">
        <v>9729</v>
      </c>
      <c r="B6261" s="2">
        <v>45374.236678240741</v>
      </c>
      <c r="C6261" s="1" t="s">
        <v>3275</v>
      </c>
      <c r="D6261" s="1" t="s">
        <v>782</v>
      </c>
      <c r="E6261" s="1" t="s">
        <v>3471</v>
      </c>
      <c r="F6261" s="1" t="s">
        <v>3469</v>
      </c>
      <c r="G6261" s="1">
        <v>413.77</v>
      </c>
      <c r="H6261" s="1">
        <v>1</v>
      </c>
      <c r="I6261" s="1">
        <f>Sales[[#This Row],[Selling Price]]*H6261</f>
        <v>413.77</v>
      </c>
      <c r="J6261" s="1">
        <f>VLOOKUP(Sales[[#This Row],[Product ID]],Products[],4,0)</f>
        <v>363.91</v>
      </c>
      <c r="K6261" s="1">
        <f>Sales[[#This Row],[Total Sales]]-Sales[[#This Row],[Cost price]]</f>
        <v>49.859999999999957</v>
      </c>
      <c r="L6261" s="1" t="str">
        <f>TEXT(Sales[[#This Row],[Date and Time]],"dddd")</f>
        <v>Saturday</v>
      </c>
      <c r="M6261" s="1" t="str">
        <f>TEXT(Sales[[#This Row],[Date and Time]],"mm")</f>
        <v>03</v>
      </c>
      <c r="N6261" s="10" t="str">
        <f>TEXT(Sales[[#This Row],[Date and Time]],"mmmm")</f>
        <v>March</v>
      </c>
    </row>
    <row r="6262" spans="1:14" x14ac:dyDescent="0.3">
      <c r="A6262" s="1" t="s">
        <v>9730</v>
      </c>
      <c r="B6262" s="2">
        <v>45533.01835648148</v>
      </c>
      <c r="C6262" s="1" t="s">
        <v>3427</v>
      </c>
      <c r="D6262" s="1" t="s">
        <v>230</v>
      </c>
      <c r="E6262" s="1" t="s">
        <v>3479</v>
      </c>
      <c r="F6262" s="1" t="s">
        <v>3476</v>
      </c>
      <c r="G6262" s="1">
        <v>1564.63</v>
      </c>
      <c r="H6262" s="1">
        <v>6</v>
      </c>
      <c r="I6262" s="1">
        <f>Sales[[#This Row],[Selling Price]]*H6262</f>
        <v>9387.7800000000007</v>
      </c>
      <c r="J6262" s="1">
        <f>VLOOKUP(Sales[[#This Row],[Product ID]],Products[],4,0)</f>
        <v>348.26</v>
      </c>
      <c r="K6262" s="1">
        <f>Sales[[#This Row],[Total Sales]]-Sales[[#This Row],[Cost price]]</f>
        <v>9039.52</v>
      </c>
      <c r="L6262" s="1" t="str">
        <f>TEXT(Sales[[#This Row],[Date and Time]],"dddd")</f>
        <v>Thursday</v>
      </c>
      <c r="M6262" s="1" t="str">
        <f>TEXT(Sales[[#This Row],[Date and Time]],"mm")</f>
        <v>08</v>
      </c>
      <c r="N6262" s="10" t="str">
        <f>TEXT(Sales[[#This Row],[Date and Time]],"mmmm")</f>
        <v>August</v>
      </c>
    </row>
    <row r="6263" spans="1:14" x14ac:dyDescent="0.3">
      <c r="A6263" s="1" t="s">
        <v>9731</v>
      </c>
      <c r="B6263" s="2">
        <v>45361.097013888888</v>
      </c>
      <c r="C6263" s="1" t="s">
        <v>3312</v>
      </c>
      <c r="D6263" s="1" t="s">
        <v>392</v>
      </c>
      <c r="E6263" s="1" t="s">
        <v>3479</v>
      </c>
      <c r="F6263" s="1" t="s">
        <v>3467</v>
      </c>
      <c r="G6263" s="1">
        <v>482.16</v>
      </c>
      <c r="H6263" s="1">
        <v>7</v>
      </c>
      <c r="I6263" s="1">
        <f>Sales[[#This Row],[Selling Price]]*H6263</f>
        <v>3375.1200000000003</v>
      </c>
      <c r="J6263" s="1">
        <f>VLOOKUP(Sales[[#This Row],[Product ID]],Products[],4,0)</f>
        <v>193.63</v>
      </c>
      <c r="K6263" s="1">
        <f>Sales[[#This Row],[Total Sales]]-Sales[[#This Row],[Cost price]]</f>
        <v>3181.4900000000002</v>
      </c>
      <c r="L6263" s="1" t="str">
        <f>TEXT(Sales[[#This Row],[Date and Time]],"dddd")</f>
        <v>Sunday</v>
      </c>
      <c r="M6263" s="1" t="str">
        <f>TEXT(Sales[[#This Row],[Date and Time]],"mm")</f>
        <v>03</v>
      </c>
      <c r="N6263" s="10" t="str">
        <f>TEXT(Sales[[#This Row],[Date and Time]],"mmmm")</f>
        <v>March</v>
      </c>
    </row>
    <row r="6264" spans="1:14" x14ac:dyDescent="0.3">
      <c r="A6264" s="1" t="s">
        <v>9732</v>
      </c>
      <c r="B6264" s="2">
        <v>45426.909074074072</v>
      </c>
      <c r="C6264" s="1" t="s">
        <v>3448</v>
      </c>
      <c r="D6264" s="1" t="s">
        <v>2491</v>
      </c>
      <c r="E6264" s="1" t="s">
        <v>3466</v>
      </c>
      <c r="F6264" s="1" t="s">
        <v>3469</v>
      </c>
      <c r="G6264" s="1">
        <v>1611.63</v>
      </c>
      <c r="H6264" s="1">
        <v>6</v>
      </c>
      <c r="I6264" s="1">
        <f>Sales[[#This Row],[Selling Price]]*H6264</f>
        <v>9669.7800000000007</v>
      </c>
      <c r="J6264" s="1">
        <f>VLOOKUP(Sales[[#This Row],[Product ID]],Products[],4,0)</f>
        <v>955.51</v>
      </c>
      <c r="K6264" s="1">
        <f>Sales[[#This Row],[Total Sales]]-Sales[[#This Row],[Cost price]]</f>
        <v>8714.27</v>
      </c>
      <c r="L6264" s="1" t="str">
        <f>TEXT(Sales[[#This Row],[Date and Time]],"dddd")</f>
        <v>Tuesday</v>
      </c>
      <c r="M6264" s="1" t="str">
        <f>TEXT(Sales[[#This Row],[Date and Time]],"mm")</f>
        <v>05</v>
      </c>
      <c r="N6264" s="10" t="str">
        <f>TEXT(Sales[[#This Row],[Date and Time]],"mmmm")</f>
        <v>May</v>
      </c>
    </row>
    <row r="6265" spans="1:14" x14ac:dyDescent="0.3">
      <c r="A6265" s="1" t="s">
        <v>9733</v>
      </c>
      <c r="B6265" s="2">
        <v>45292.487812500003</v>
      </c>
      <c r="C6265" s="1" t="s">
        <v>3437</v>
      </c>
      <c r="D6265" s="1" t="s">
        <v>2198</v>
      </c>
      <c r="E6265" s="1" t="s">
        <v>3466</v>
      </c>
      <c r="F6265" s="1" t="s">
        <v>3472</v>
      </c>
      <c r="G6265" s="1">
        <v>757.39</v>
      </c>
      <c r="H6265" s="1">
        <v>6</v>
      </c>
      <c r="I6265" s="1">
        <f>Sales[[#This Row],[Selling Price]]*H6265</f>
        <v>4544.34</v>
      </c>
      <c r="J6265" s="1">
        <f>VLOOKUP(Sales[[#This Row],[Product ID]],Products[],4,0)</f>
        <v>986.68</v>
      </c>
      <c r="K6265" s="1">
        <f>Sales[[#This Row],[Total Sales]]-Sales[[#This Row],[Cost price]]</f>
        <v>3557.6600000000003</v>
      </c>
      <c r="L6265" s="1" t="str">
        <f>TEXT(Sales[[#This Row],[Date and Time]],"dddd")</f>
        <v>Monday</v>
      </c>
      <c r="M6265" s="1" t="str">
        <f>TEXT(Sales[[#This Row],[Date and Time]],"mm")</f>
        <v>01</v>
      </c>
      <c r="N6265" s="10" t="str">
        <f>TEXT(Sales[[#This Row],[Date and Time]],"mmmm")</f>
        <v>January</v>
      </c>
    </row>
    <row r="6266" spans="1:14" x14ac:dyDescent="0.3">
      <c r="A6266" s="1" t="s">
        <v>9734</v>
      </c>
      <c r="B6266" s="2">
        <v>45308.175613425927</v>
      </c>
      <c r="C6266" s="1" t="s">
        <v>3239</v>
      </c>
      <c r="D6266" s="1" t="s">
        <v>1649</v>
      </c>
      <c r="E6266" s="1" t="s">
        <v>3464</v>
      </c>
      <c r="F6266" s="1" t="s">
        <v>3476</v>
      </c>
      <c r="G6266" s="1">
        <v>1667.47</v>
      </c>
      <c r="H6266" s="1">
        <v>4</v>
      </c>
      <c r="I6266" s="1">
        <f>Sales[[#This Row],[Selling Price]]*H6266</f>
        <v>6669.88</v>
      </c>
      <c r="J6266" s="1">
        <f>VLOOKUP(Sales[[#This Row],[Product ID]],Products[],4,0)</f>
        <v>438.5</v>
      </c>
      <c r="K6266" s="1">
        <f>Sales[[#This Row],[Total Sales]]-Sales[[#This Row],[Cost price]]</f>
        <v>6231.38</v>
      </c>
      <c r="L6266" s="1" t="str">
        <f>TEXT(Sales[[#This Row],[Date and Time]],"dddd")</f>
        <v>Wednesday</v>
      </c>
      <c r="M6266" s="1" t="str">
        <f>TEXT(Sales[[#This Row],[Date and Time]],"mm")</f>
        <v>01</v>
      </c>
      <c r="N6266" s="10" t="str">
        <f>TEXT(Sales[[#This Row],[Date and Time]],"mmmm")</f>
        <v>January</v>
      </c>
    </row>
    <row r="6267" spans="1:14" x14ac:dyDescent="0.3">
      <c r="A6267" s="1" t="s">
        <v>9735</v>
      </c>
      <c r="B6267" s="2">
        <v>45402.703344907408</v>
      </c>
      <c r="C6267" s="1" t="s">
        <v>3276</v>
      </c>
      <c r="D6267" s="1" t="s">
        <v>1527</v>
      </c>
      <c r="E6267" s="1" t="s">
        <v>3466</v>
      </c>
      <c r="F6267" s="1" t="s">
        <v>3476</v>
      </c>
      <c r="G6267" s="1">
        <v>222.27</v>
      </c>
      <c r="H6267" s="1">
        <v>9</v>
      </c>
      <c r="I6267" s="1">
        <f>Sales[[#This Row],[Selling Price]]*H6267</f>
        <v>2000.43</v>
      </c>
      <c r="J6267" s="1">
        <f>VLOOKUP(Sales[[#This Row],[Product ID]],Products[],4,0)</f>
        <v>736.41</v>
      </c>
      <c r="K6267" s="1">
        <f>Sales[[#This Row],[Total Sales]]-Sales[[#This Row],[Cost price]]</f>
        <v>1264.02</v>
      </c>
      <c r="L6267" s="1" t="str">
        <f>TEXT(Sales[[#This Row],[Date and Time]],"dddd")</f>
        <v>Saturday</v>
      </c>
      <c r="M6267" s="1" t="str">
        <f>TEXT(Sales[[#This Row],[Date and Time]],"mm")</f>
        <v>04</v>
      </c>
      <c r="N6267" s="10" t="str">
        <f>TEXT(Sales[[#This Row],[Date and Time]],"mmmm")</f>
        <v>April</v>
      </c>
    </row>
    <row r="6268" spans="1:14" x14ac:dyDescent="0.3">
      <c r="A6268" s="1" t="s">
        <v>9736</v>
      </c>
      <c r="B6268" s="2">
        <v>45390.416631944441</v>
      </c>
      <c r="C6268" s="1" t="s">
        <v>3332</v>
      </c>
      <c r="D6268" s="1" t="s">
        <v>1470</v>
      </c>
      <c r="E6268" s="1" t="s">
        <v>3479</v>
      </c>
      <c r="F6268" s="1" t="s">
        <v>3462</v>
      </c>
      <c r="G6268" s="1">
        <v>1170.1099999999999</v>
      </c>
      <c r="H6268" s="1">
        <v>1</v>
      </c>
      <c r="I6268" s="1">
        <f>Sales[[#This Row],[Selling Price]]*H6268</f>
        <v>1170.1099999999999</v>
      </c>
      <c r="J6268" s="1">
        <f>VLOOKUP(Sales[[#This Row],[Product ID]],Products[],4,0)</f>
        <v>348.54</v>
      </c>
      <c r="K6268" s="1">
        <f>Sales[[#This Row],[Total Sales]]-Sales[[#This Row],[Cost price]]</f>
        <v>821.56999999999994</v>
      </c>
      <c r="L6268" s="1" t="str">
        <f>TEXT(Sales[[#This Row],[Date and Time]],"dddd")</f>
        <v>Monday</v>
      </c>
      <c r="M6268" s="1" t="str">
        <f>TEXT(Sales[[#This Row],[Date and Time]],"mm")</f>
        <v>04</v>
      </c>
      <c r="N6268" s="10" t="str">
        <f>TEXT(Sales[[#This Row],[Date and Time]],"mmmm")</f>
        <v>April</v>
      </c>
    </row>
    <row r="6269" spans="1:14" x14ac:dyDescent="0.3">
      <c r="A6269" s="1" t="s">
        <v>9737</v>
      </c>
      <c r="B6269" s="2">
        <v>45453.693576388891</v>
      </c>
      <c r="C6269" s="1" t="s">
        <v>3246</v>
      </c>
      <c r="D6269" s="1" t="s">
        <v>1945</v>
      </c>
      <c r="E6269" s="1" t="s">
        <v>3466</v>
      </c>
      <c r="F6269" s="1" t="s">
        <v>3469</v>
      </c>
      <c r="G6269" s="1">
        <v>1613.68</v>
      </c>
      <c r="H6269" s="1">
        <v>2</v>
      </c>
      <c r="I6269" s="1">
        <f>Sales[[#This Row],[Selling Price]]*H6269</f>
        <v>3227.36</v>
      </c>
      <c r="J6269" s="1">
        <f>VLOOKUP(Sales[[#This Row],[Product ID]],Products[],4,0)</f>
        <v>623.39</v>
      </c>
      <c r="K6269" s="1">
        <f>Sales[[#This Row],[Total Sales]]-Sales[[#This Row],[Cost price]]</f>
        <v>2603.9700000000003</v>
      </c>
      <c r="L6269" s="1" t="str">
        <f>TEXT(Sales[[#This Row],[Date and Time]],"dddd")</f>
        <v>Monday</v>
      </c>
      <c r="M6269" s="1" t="str">
        <f>TEXT(Sales[[#This Row],[Date and Time]],"mm")</f>
        <v>06</v>
      </c>
      <c r="N6269" s="10" t="str">
        <f>TEXT(Sales[[#This Row],[Date and Time]],"mmmm")</f>
        <v>June</v>
      </c>
    </row>
    <row r="6270" spans="1:14" x14ac:dyDescent="0.3">
      <c r="A6270" s="1" t="s">
        <v>9738</v>
      </c>
      <c r="B6270" s="2">
        <v>45596.016412037039</v>
      </c>
      <c r="C6270" s="1" t="s">
        <v>3378</v>
      </c>
      <c r="D6270" s="1" t="s">
        <v>1017</v>
      </c>
      <c r="E6270" s="1" t="s">
        <v>3461</v>
      </c>
      <c r="F6270" s="1" t="s">
        <v>3462</v>
      </c>
      <c r="G6270" s="1">
        <v>1041.8499999999999</v>
      </c>
      <c r="H6270" s="1">
        <v>2</v>
      </c>
      <c r="I6270" s="1">
        <f>Sales[[#This Row],[Selling Price]]*H6270</f>
        <v>2083.6999999999998</v>
      </c>
      <c r="J6270" s="1">
        <f>VLOOKUP(Sales[[#This Row],[Product ID]],Products[],4,0)</f>
        <v>358.25</v>
      </c>
      <c r="K6270" s="1">
        <f>Sales[[#This Row],[Total Sales]]-Sales[[#This Row],[Cost price]]</f>
        <v>1725.4499999999998</v>
      </c>
      <c r="L6270" s="1" t="str">
        <f>TEXT(Sales[[#This Row],[Date and Time]],"dddd")</f>
        <v>Thursday</v>
      </c>
      <c r="M6270" s="1" t="str">
        <f>TEXT(Sales[[#This Row],[Date and Time]],"mm")</f>
        <v>10</v>
      </c>
      <c r="N6270" s="10" t="str">
        <f>TEXT(Sales[[#This Row],[Date and Time]],"mmmm")</f>
        <v>October</v>
      </c>
    </row>
    <row r="6271" spans="1:14" x14ac:dyDescent="0.3">
      <c r="A6271" s="1" t="s">
        <v>9739</v>
      </c>
      <c r="B6271" s="2">
        <v>45471.711863425924</v>
      </c>
      <c r="C6271" s="1" t="s">
        <v>3400</v>
      </c>
      <c r="D6271" s="1" t="s">
        <v>1731</v>
      </c>
      <c r="E6271" s="1" t="s">
        <v>3461</v>
      </c>
      <c r="F6271" s="1" t="s">
        <v>3462</v>
      </c>
      <c r="G6271" s="1">
        <v>1948.79</v>
      </c>
      <c r="H6271" s="1">
        <v>4</v>
      </c>
      <c r="I6271" s="1">
        <f>Sales[[#This Row],[Selling Price]]*H6271</f>
        <v>7795.16</v>
      </c>
      <c r="J6271" s="1">
        <f>VLOOKUP(Sales[[#This Row],[Product ID]],Products[],4,0)</f>
        <v>257.93</v>
      </c>
      <c r="K6271" s="1">
        <f>Sales[[#This Row],[Total Sales]]-Sales[[#This Row],[Cost price]]</f>
        <v>7537.23</v>
      </c>
      <c r="L6271" s="1" t="str">
        <f>TEXT(Sales[[#This Row],[Date and Time]],"dddd")</f>
        <v>Friday</v>
      </c>
      <c r="M6271" s="1" t="str">
        <f>TEXT(Sales[[#This Row],[Date and Time]],"mm")</f>
        <v>06</v>
      </c>
      <c r="N6271" s="10" t="str">
        <f>TEXT(Sales[[#This Row],[Date and Time]],"mmmm")</f>
        <v>June</v>
      </c>
    </row>
    <row r="6272" spans="1:14" x14ac:dyDescent="0.3">
      <c r="A6272" s="1" t="s">
        <v>9740</v>
      </c>
      <c r="B6272" s="2">
        <v>45346.508912037039</v>
      </c>
      <c r="C6272" s="1" t="s">
        <v>3313</v>
      </c>
      <c r="D6272" s="1" t="s">
        <v>2925</v>
      </c>
      <c r="E6272" s="1" t="s">
        <v>3479</v>
      </c>
      <c r="F6272" s="1" t="s">
        <v>3462</v>
      </c>
      <c r="G6272" s="1">
        <v>712.67</v>
      </c>
      <c r="H6272" s="1">
        <v>9</v>
      </c>
      <c r="I6272" s="1">
        <f>Sales[[#This Row],[Selling Price]]*H6272</f>
        <v>6414.03</v>
      </c>
      <c r="J6272" s="1">
        <f>VLOOKUP(Sales[[#This Row],[Product ID]],Products[],4,0)</f>
        <v>778.48</v>
      </c>
      <c r="K6272" s="1">
        <f>Sales[[#This Row],[Total Sales]]-Sales[[#This Row],[Cost price]]</f>
        <v>5635.5499999999993</v>
      </c>
      <c r="L6272" s="1" t="str">
        <f>TEXT(Sales[[#This Row],[Date and Time]],"dddd")</f>
        <v>Saturday</v>
      </c>
      <c r="M6272" s="1" t="str">
        <f>TEXT(Sales[[#This Row],[Date and Time]],"mm")</f>
        <v>02</v>
      </c>
      <c r="N6272" s="10" t="str">
        <f>TEXT(Sales[[#This Row],[Date and Time]],"mmmm")</f>
        <v>February</v>
      </c>
    </row>
    <row r="6273" spans="1:14" x14ac:dyDescent="0.3">
      <c r="A6273" s="1" t="s">
        <v>9741</v>
      </c>
      <c r="B6273" s="2">
        <v>45611.342939814815</v>
      </c>
      <c r="C6273" s="1" t="s">
        <v>3394</v>
      </c>
      <c r="D6273" s="1" t="s">
        <v>1683</v>
      </c>
      <c r="E6273" s="1" t="s">
        <v>3479</v>
      </c>
      <c r="F6273" s="1" t="s">
        <v>3476</v>
      </c>
      <c r="G6273" s="1">
        <v>1164.0899999999999</v>
      </c>
      <c r="H6273" s="1">
        <v>1</v>
      </c>
      <c r="I6273" s="1">
        <f>Sales[[#This Row],[Selling Price]]*H6273</f>
        <v>1164.0899999999999</v>
      </c>
      <c r="J6273" s="1">
        <f>VLOOKUP(Sales[[#This Row],[Product ID]],Products[],4,0)</f>
        <v>74.92</v>
      </c>
      <c r="K6273" s="1">
        <f>Sales[[#This Row],[Total Sales]]-Sales[[#This Row],[Cost price]]</f>
        <v>1089.1699999999998</v>
      </c>
      <c r="L6273" s="1" t="str">
        <f>TEXT(Sales[[#This Row],[Date and Time]],"dddd")</f>
        <v>Friday</v>
      </c>
      <c r="M6273" s="1" t="str">
        <f>TEXT(Sales[[#This Row],[Date and Time]],"mm")</f>
        <v>11</v>
      </c>
      <c r="N6273" s="10" t="str">
        <f>TEXT(Sales[[#This Row],[Date and Time]],"mmmm")</f>
        <v>November</v>
      </c>
    </row>
    <row r="6274" spans="1:14" x14ac:dyDescent="0.3">
      <c r="A6274" s="1" t="s">
        <v>9742</v>
      </c>
      <c r="B6274" s="2">
        <v>45410.943333333336</v>
      </c>
      <c r="C6274" s="1" t="s">
        <v>3350</v>
      </c>
      <c r="D6274" s="1" t="s">
        <v>551</v>
      </c>
      <c r="E6274" s="1" t="s">
        <v>3471</v>
      </c>
      <c r="F6274" s="1" t="s">
        <v>3472</v>
      </c>
      <c r="G6274" s="1">
        <v>777.48</v>
      </c>
      <c r="H6274" s="1">
        <v>6</v>
      </c>
      <c r="I6274" s="1">
        <f>Sales[[#This Row],[Selling Price]]*H6274</f>
        <v>4664.88</v>
      </c>
      <c r="J6274" s="1">
        <f>VLOOKUP(Sales[[#This Row],[Product ID]],Products[],4,0)</f>
        <v>943.24</v>
      </c>
      <c r="K6274" s="1">
        <f>Sales[[#This Row],[Total Sales]]-Sales[[#This Row],[Cost price]]</f>
        <v>3721.6400000000003</v>
      </c>
      <c r="L6274" s="1" t="str">
        <f>TEXT(Sales[[#This Row],[Date and Time]],"dddd")</f>
        <v>Sunday</v>
      </c>
      <c r="M6274" s="1" t="str">
        <f>TEXT(Sales[[#This Row],[Date and Time]],"mm")</f>
        <v>04</v>
      </c>
      <c r="N6274" s="10" t="str">
        <f>TEXT(Sales[[#This Row],[Date and Time]],"mmmm")</f>
        <v>April</v>
      </c>
    </row>
    <row r="6275" spans="1:14" x14ac:dyDescent="0.3">
      <c r="A6275" s="1" t="s">
        <v>9743</v>
      </c>
      <c r="B6275" s="2">
        <v>45591.04614583333</v>
      </c>
      <c r="C6275" s="1" t="s">
        <v>3241</v>
      </c>
      <c r="D6275" s="1" t="s">
        <v>1430</v>
      </c>
      <c r="E6275" s="1" t="s">
        <v>3466</v>
      </c>
      <c r="F6275" s="1" t="s">
        <v>3476</v>
      </c>
      <c r="G6275" s="1">
        <v>1253.74</v>
      </c>
      <c r="H6275" s="1">
        <v>8</v>
      </c>
      <c r="I6275" s="1">
        <f>Sales[[#This Row],[Selling Price]]*H6275</f>
        <v>10029.92</v>
      </c>
      <c r="J6275" s="1">
        <f>VLOOKUP(Sales[[#This Row],[Product ID]],Products[],4,0)</f>
        <v>595.51</v>
      </c>
      <c r="K6275" s="1">
        <f>Sales[[#This Row],[Total Sales]]-Sales[[#This Row],[Cost price]]</f>
        <v>9434.41</v>
      </c>
      <c r="L6275" s="1" t="str">
        <f>TEXT(Sales[[#This Row],[Date and Time]],"dddd")</f>
        <v>Saturday</v>
      </c>
      <c r="M6275" s="1" t="str">
        <f>TEXT(Sales[[#This Row],[Date and Time]],"mm")</f>
        <v>10</v>
      </c>
      <c r="N6275" s="10" t="str">
        <f>TEXT(Sales[[#This Row],[Date and Time]],"mmmm")</f>
        <v>October</v>
      </c>
    </row>
    <row r="6276" spans="1:14" x14ac:dyDescent="0.3">
      <c r="A6276" s="1" t="s">
        <v>9744</v>
      </c>
      <c r="B6276" s="2">
        <v>45333.374259259261</v>
      </c>
      <c r="C6276" s="1" t="s">
        <v>3290</v>
      </c>
      <c r="D6276" s="1" t="s">
        <v>758</v>
      </c>
      <c r="E6276" s="1" t="s">
        <v>3479</v>
      </c>
      <c r="F6276" s="1" t="s">
        <v>3472</v>
      </c>
      <c r="G6276" s="1">
        <v>422.5</v>
      </c>
      <c r="H6276" s="1">
        <v>10</v>
      </c>
      <c r="I6276" s="1">
        <f>Sales[[#This Row],[Selling Price]]*H6276</f>
        <v>4225</v>
      </c>
      <c r="J6276" s="1">
        <f>VLOOKUP(Sales[[#This Row],[Product ID]],Products[],4,0)</f>
        <v>786.45</v>
      </c>
      <c r="K6276" s="1">
        <f>Sales[[#This Row],[Total Sales]]-Sales[[#This Row],[Cost price]]</f>
        <v>3438.55</v>
      </c>
      <c r="L6276" s="1" t="str">
        <f>TEXT(Sales[[#This Row],[Date and Time]],"dddd")</f>
        <v>Sunday</v>
      </c>
      <c r="M6276" s="1" t="str">
        <f>TEXT(Sales[[#This Row],[Date and Time]],"mm")</f>
        <v>02</v>
      </c>
      <c r="N6276" s="10" t="str">
        <f>TEXT(Sales[[#This Row],[Date and Time]],"mmmm")</f>
        <v>February</v>
      </c>
    </row>
    <row r="6277" spans="1:14" x14ac:dyDescent="0.3">
      <c r="A6277" s="1" t="s">
        <v>9745</v>
      </c>
      <c r="B6277" s="2">
        <v>45372.494247685187</v>
      </c>
      <c r="C6277" s="1" t="s">
        <v>3434</v>
      </c>
      <c r="D6277" s="1" t="s">
        <v>2406</v>
      </c>
      <c r="E6277" s="1" t="s">
        <v>3464</v>
      </c>
      <c r="F6277" s="1" t="s">
        <v>3467</v>
      </c>
      <c r="G6277" s="1">
        <v>1855.92</v>
      </c>
      <c r="H6277" s="1">
        <v>9</v>
      </c>
      <c r="I6277" s="1">
        <f>Sales[[#This Row],[Selling Price]]*H6277</f>
        <v>16703.28</v>
      </c>
      <c r="J6277" s="1">
        <f>VLOOKUP(Sales[[#This Row],[Product ID]],Products[],4,0)</f>
        <v>29.06</v>
      </c>
      <c r="K6277" s="1">
        <f>Sales[[#This Row],[Total Sales]]-Sales[[#This Row],[Cost price]]</f>
        <v>16674.219999999998</v>
      </c>
      <c r="L6277" s="1" t="str">
        <f>TEXT(Sales[[#This Row],[Date and Time]],"dddd")</f>
        <v>Thursday</v>
      </c>
      <c r="M6277" s="1" t="str">
        <f>TEXT(Sales[[#This Row],[Date and Time]],"mm")</f>
        <v>03</v>
      </c>
      <c r="N6277" s="10" t="str">
        <f>TEXT(Sales[[#This Row],[Date and Time]],"mmmm")</f>
        <v>March</v>
      </c>
    </row>
    <row r="6278" spans="1:14" x14ac:dyDescent="0.3">
      <c r="A6278" s="1" t="s">
        <v>9746</v>
      </c>
      <c r="B6278" s="2">
        <v>45324.453356481485</v>
      </c>
      <c r="C6278" s="1" t="s">
        <v>3432</v>
      </c>
      <c r="D6278" s="1" t="s">
        <v>634</v>
      </c>
      <c r="E6278" s="1" t="s">
        <v>3461</v>
      </c>
      <c r="F6278" s="1" t="s">
        <v>3472</v>
      </c>
      <c r="G6278" s="1">
        <v>1941.4</v>
      </c>
      <c r="H6278" s="1">
        <v>8</v>
      </c>
      <c r="I6278" s="1">
        <f>Sales[[#This Row],[Selling Price]]*H6278</f>
        <v>15531.2</v>
      </c>
      <c r="J6278" s="1">
        <f>VLOOKUP(Sales[[#This Row],[Product ID]],Products[],4,0)</f>
        <v>221.06</v>
      </c>
      <c r="K6278" s="1">
        <f>Sales[[#This Row],[Total Sales]]-Sales[[#This Row],[Cost price]]</f>
        <v>15310.140000000001</v>
      </c>
      <c r="L6278" s="1" t="str">
        <f>TEXT(Sales[[#This Row],[Date and Time]],"dddd")</f>
        <v>Friday</v>
      </c>
      <c r="M6278" s="1" t="str">
        <f>TEXT(Sales[[#This Row],[Date and Time]],"mm")</f>
        <v>02</v>
      </c>
      <c r="N6278" s="10" t="str">
        <f>TEXT(Sales[[#This Row],[Date and Time]],"mmmm")</f>
        <v>February</v>
      </c>
    </row>
    <row r="6279" spans="1:14" x14ac:dyDescent="0.3">
      <c r="A6279" s="1" t="s">
        <v>9747</v>
      </c>
      <c r="B6279" s="2">
        <v>45508.819525462961</v>
      </c>
      <c r="C6279" s="1" t="s">
        <v>3418</v>
      </c>
      <c r="D6279" s="1" t="s">
        <v>1826</v>
      </c>
      <c r="E6279" s="1" t="s">
        <v>3471</v>
      </c>
      <c r="F6279" s="1" t="s">
        <v>3462</v>
      </c>
      <c r="G6279" s="1">
        <v>1208.05</v>
      </c>
      <c r="H6279" s="1">
        <v>10</v>
      </c>
      <c r="I6279" s="1">
        <f>Sales[[#This Row],[Selling Price]]*H6279</f>
        <v>12080.5</v>
      </c>
      <c r="J6279" s="1">
        <f>VLOOKUP(Sales[[#This Row],[Product ID]],Products[],4,0)</f>
        <v>563.57000000000005</v>
      </c>
      <c r="K6279" s="1">
        <f>Sales[[#This Row],[Total Sales]]-Sales[[#This Row],[Cost price]]</f>
        <v>11516.93</v>
      </c>
      <c r="L6279" s="1" t="str">
        <f>TEXT(Sales[[#This Row],[Date and Time]],"dddd")</f>
        <v>Sunday</v>
      </c>
      <c r="M6279" s="1" t="str">
        <f>TEXT(Sales[[#This Row],[Date and Time]],"mm")</f>
        <v>08</v>
      </c>
      <c r="N6279" s="10" t="str">
        <f>TEXT(Sales[[#This Row],[Date and Time]],"mmmm")</f>
        <v>August</v>
      </c>
    </row>
    <row r="6280" spans="1:14" x14ac:dyDescent="0.3">
      <c r="A6280" s="1" t="s">
        <v>9748</v>
      </c>
      <c r="B6280" s="2">
        <v>45499.40121527778</v>
      </c>
      <c r="C6280" s="1" t="s">
        <v>3395</v>
      </c>
      <c r="D6280" s="1" t="s">
        <v>2346</v>
      </c>
      <c r="E6280" s="1" t="s">
        <v>3471</v>
      </c>
      <c r="F6280" s="1" t="s">
        <v>3472</v>
      </c>
      <c r="G6280" s="1">
        <v>1185.48</v>
      </c>
      <c r="H6280" s="1">
        <v>9</v>
      </c>
      <c r="I6280" s="1">
        <f>Sales[[#This Row],[Selling Price]]*H6280</f>
        <v>10669.32</v>
      </c>
      <c r="J6280" s="1">
        <f>VLOOKUP(Sales[[#This Row],[Product ID]],Products[],4,0)</f>
        <v>102.72</v>
      </c>
      <c r="K6280" s="1">
        <f>Sales[[#This Row],[Total Sales]]-Sales[[#This Row],[Cost price]]</f>
        <v>10566.6</v>
      </c>
      <c r="L6280" s="1" t="str">
        <f>TEXT(Sales[[#This Row],[Date and Time]],"dddd")</f>
        <v>Friday</v>
      </c>
      <c r="M6280" s="1" t="str">
        <f>TEXT(Sales[[#This Row],[Date and Time]],"mm")</f>
        <v>07</v>
      </c>
      <c r="N6280" s="10" t="str">
        <f>TEXT(Sales[[#This Row],[Date and Time]],"mmmm")</f>
        <v>July</v>
      </c>
    </row>
    <row r="6281" spans="1:14" x14ac:dyDescent="0.3">
      <c r="A6281" s="1" t="s">
        <v>9749</v>
      </c>
      <c r="B6281" s="2">
        <v>45320.439085648148</v>
      </c>
      <c r="C6281" s="1" t="s">
        <v>3420</v>
      </c>
      <c r="D6281" s="1" t="s">
        <v>2846</v>
      </c>
      <c r="E6281" s="1" t="s">
        <v>3466</v>
      </c>
      <c r="F6281" s="1" t="s">
        <v>3462</v>
      </c>
      <c r="G6281" s="1">
        <v>642.45000000000005</v>
      </c>
      <c r="H6281" s="1">
        <v>4</v>
      </c>
      <c r="I6281" s="1">
        <f>Sales[[#This Row],[Selling Price]]*H6281</f>
        <v>2569.8000000000002</v>
      </c>
      <c r="J6281" s="1">
        <f>VLOOKUP(Sales[[#This Row],[Product ID]],Products[],4,0)</f>
        <v>692.47</v>
      </c>
      <c r="K6281" s="1">
        <f>Sales[[#This Row],[Total Sales]]-Sales[[#This Row],[Cost price]]</f>
        <v>1877.3300000000002</v>
      </c>
      <c r="L6281" s="1" t="str">
        <f>TEXT(Sales[[#This Row],[Date and Time]],"dddd")</f>
        <v>Monday</v>
      </c>
      <c r="M6281" s="1" t="str">
        <f>TEXT(Sales[[#This Row],[Date and Time]],"mm")</f>
        <v>01</v>
      </c>
      <c r="N6281" s="10" t="str">
        <f>TEXT(Sales[[#This Row],[Date and Time]],"mmmm")</f>
        <v>January</v>
      </c>
    </row>
    <row r="6282" spans="1:14" x14ac:dyDescent="0.3">
      <c r="A6282" s="1" t="s">
        <v>9750</v>
      </c>
      <c r="B6282" s="2">
        <v>45456.366111111114</v>
      </c>
      <c r="C6282" s="1" t="s">
        <v>3443</v>
      </c>
      <c r="D6282" s="1" t="s">
        <v>717</v>
      </c>
      <c r="E6282" s="1" t="s">
        <v>3466</v>
      </c>
      <c r="F6282" s="1" t="s">
        <v>3472</v>
      </c>
      <c r="G6282" s="1">
        <v>879.91</v>
      </c>
      <c r="H6282" s="1">
        <v>4</v>
      </c>
      <c r="I6282" s="1">
        <f>Sales[[#This Row],[Selling Price]]*H6282</f>
        <v>3519.64</v>
      </c>
      <c r="J6282" s="1">
        <f>VLOOKUP(Sales[[#This Row],[Product ID]],Products[],4,0)</f>
        <v>787.31</v>
      </c>
      <c r="K6282" s="1">
        <f>Sales[[#This Row],[Total Sales]]-Sales[[#This Row],[Cost price]]</f>
        <v>2732.33</v>
      </c>
      <c r="L6282" s="1" t="str">
        <f>TEXT(Sales[[#This Row],[Date and Time]],"dddd")</f>
        <v>Thursday</v>
      </c>
      <c r="M6282" s="1" t="str">
        <f>TEXT(Sales[[#This Row],[Date and Time]],"mm")</f>
        <v>06</v>
      </c>
      <c r="N6282" s="10" t="str">
        <f>TEXT(Sales[[#This Row],[Date and Time]],"mmmm")</f>
        <v>June</v>
      </c>
    </row>
    <row r="6283" spans="1:14" x14ac:dyDescent="0.3">
      <c r="A6283" s="1" t="s">
        <v>9751</v>
      </c>
      <c r="B6283" s="2">
        <v>45376.465115740742</v>
      </c>
      <c r="C6283" s="1" t="s">
        <v>3445</v>
      </c>
      <c r="D6283" s="1" t="s">
        <v>1125</v>
      </c>
      <c r="E6283" s="1" t="s">
        <v>3479</v>
      </c>
      <c r="F6283" s="1" t="s">
        <v>3476</v>
      </c>
      <c r="G6283" s="1">
        <v>606.13</v>
      </c>
      <c r="H6283" s="1">
        <v>2</v>
      </c>
      <c r="I6283" s="1">
        <f>Sales[[#This Row],[Selling Price]]*H6283</f>
        <v>1212.26</v>
      </c>
      <c r="J6283" s="1">
        <f>VLOOKUP(Sales[[#This Row],[Product ID]],Products[],4,0)</f>
        <v>154.76</v>
      </c>
      <c r="K6283" s="1">
        <f>Sales[[#This Row],[Total Sales]]-Sales[[#This Row],[Cost price]]</f>
        <v>1057.5</v>
      </c>
      <c r="L6283" s="1" t="str">
        <f>TEXT(Sales[[#This Row],[Date and Time]],"dddd")</f>
        <v>Monday</v>
      </c>
      <c r="M6283" s="1" t="str">
        <f>TEXT(Sales[[#This Row],[Date and Time]],"mm")</f>
        <v>03</v>
      </c>
      <c r="N6283" s="10" t="str">
        <f>TEXT(Sales[[#This Row],[Date and Time]],"mmmm")</f>
        <v>March</v>
      </c>
    </row>
    <row r="6284" spans="1:14" x14ac:dyDescent="0.3">
      <c r="A6284" s="1" t="s">
        <v>9752</v>
      </c>
      <c r="B6284" s="2">
        <v>45432.049837962964</v>
      </c>
      <c r="C6284" s="1" t="s">
        <v>3299</v>
      </c>
      <c r="D6284" s="1" t="s">
        <v>773</v>
      </c>
      <c r="E6284" s="1" t="s">
        <v>3466</v>
      </c>
      <c r="F6284" s="1" t="s">
        <v>3476</v>
      </c>
      <c r="G6284" s="1">
        <v>1568.74</v>
      </c>
      <c r="H6284" s="1">
        <v>7</v>
      </c>
      <c r="I6284" s="1">
        <f>Sales[[#This Row],[Selling Price]]*H6284</f>
        <v>10981.18</v>
      </c>
      <c r="J6284" s="1">
        <f>VLOOKUP(Sales[[#This Row],[Product ID]],Products[],4,0)</f>
        <v>401.98</v>
      </c>
      <c r="K6284" s="1">
        <f>Sales[[#This Row],[Total Sales]]-Sales[[#This Row],[Cost price]]</f>
        <v>10579.2</v>
      </c>
      <c r="L6284" s="1" t="str">
        <f>TEXT(Sales[[#This Row],[Date and Time]],"dddd")</f>
        <v>Monday</v>
      </c>
      <c r="M6284" s="1" t="str">
        <f>TEXT(Sales[[#This Row],[Date and Time]],"mm")</f>
        <v>05</v>
      </c>
      <c r="N6284" s="10" t="str">
        <f>TEXT(Sales[[#This Row],[Date and Time]],"mmmm")</f>
        <v>May</v>
      </c>
    </row>
    <row r="6285" spans="1:14" x14ac:dyDescent="0.3">
      <c r="A6285" s="1" t="s">
        <v>9753</v>
      </c>
      <c r="B6285" s="2">
        <v>45310.321435185186</v>
      </c>
      <c r="C6285" s="1" t="s">
        <v>3424</v>
      </c>
      <c r="D6285" s="1" t="s">
        <v>634</v>
      </c>
      <c r="E6285" s="1" t="s">
        <v>3464</v>
      </c>
      <c r="F6285" s="1" t="s">
        <v>3462</v>
      </c>
      <c r="G6285" s="1">
        <v>453.32</v>
      </c>
      <c r="H6285" s="1">
        <v>8</v>
      </c>
      <c r="I6285" s="1">
        <f>Sales[[#This Row],[Selling Price]]*H6285</f>
        <v>3626.56</v>
      </c>
      <c r="J6285" s="1">
        <f>VLOOKUP(Sales[[#This Row],[Product ID]],Products[],4,0)</f>
        <v>485.76</v>
      </c>
      <c r="K6285" s="1">
        <f>Sales[[#This Row],[Total Sales]]-Sales[[#This Row],[Cost price]]</f>
        <v>3140.8</v>
      </c>
      <c r="L6285" s="1" t="str">
        <f>TEXT(Sales[[#This Row],[Date and Time]],"dddd")</f>
        <v>Friday</v>
      </c>
      <c r="M6285" s="1" t="str">
        <f>TEXT(Sales[[#This Row],[Date and Time]],"mm")</f>
        <v>01</v>
      </c>
      <c r="N6285" s="10" t="str">
        <f>TEXT(Sales[[#This Row],[Date and Time]],"mmmm")</f>
        <v>January</v>
      </c>
    </row>
    <row r="6286" spans="1:14" x14ac:dyDescent="0.3">
      <c r="A6286" s="1" t="s">
        <v>9754</v>
      </c>
      <c r="B6286" s="2">
        <v>45432.679224537038</v>
      </c>
      <c r="C6286" s="1" t="s">
        <v>3369</v>
      </c>
      <c r="D6286" s="1" t="s">
        <v>2747</v>
      </c>
      <c r="E6286" s="1" t="s">
        <v>3466</v>
      </c>
      <c r="F6286" s="1" t="s">
        <v>3472</v>
      </c>
      <c r="G6286" s="1">
        <v>1268.49</v>
      </c>
      <c r="H6286" s="1">
        <v>1</v>
      </c>
      <c r="I6286" s="1">
        <f>Sales[[#This Row],[Selling Price]]*H6286</f>
        <v>1268.49</v>
      </c>
      <c r="J6286" s="1">
        <f>VLOOKUP(Sales[[#This Row],[Product ID]],Products[],4,0)</f>
        <v>417.49</v>
      </c>
      <c r="K6286" s="1">
        <f>Sales[[#This Row],[Total Sales]]-Sales[[#This Row],[Cost price]]</f>
        <v>851</v>
      </c>
      <c r="L6286" s="1" t="str">
        <f>TEXT(Sales[[#This Row],[Date and Time]],"dddd")</f>
        <v>Monday</v>
      </c>
      <c r="M6286" s="1" t="str">
        <f>TEXT(Sales[[#This Row],[Date and Time]],"mm")</f>
        <v>05</v>
      </c>
      <c r="N6286" s="10" t="str">
        <f>TEXT(Sales[[#This Row],[Date and Time]],"mmmm")</f>
        <v>May</v>
      </c>
    </row>
    <row r="6287" spans="1:14" x14ac:dyDescent="0.3">
      <c r="A6287" s="1" t="s">
        <v>9755</v>
      </c>
      <c r="B6287" s="2">
        <v>45294.715914351851</v>
      </c>
      <c r="C6287" s="1" t="s">
        <v>3360</v>
      </c>
      <c r="D6287" s="1" t="s">
        <v>2433</v>
      </c>
      <c r="E6287" s="1" t="s">
        <v>3471</v>
      </c>
      <c r="F6287" s="1" t="s">
        <v>3469</v>
      </c>
      <c r="G6287" s="1">
        <v>1796.88</v>
      </c>
      <c r="H6287" s="1">
        <v>8</v>
      </c>
      <c r="I6287" s="1">
        <f>Sales[[#This Row],[Selling Price]]*H6287</f>
        <v>14375.04</v>
      </c>
      <c r="J6287" s="1">
        <f>VLOOKUP(Sales[[#This Row],[Product ID]],Products[],4,0)</f>
        <v>434.88</v>
      </c>
      <c r="K6287" s="1">
        <f>Sales[[#This Row],[Total Sales]]-Sales[[#This Row],[Cost price]]</f>
        <v>13940.160000000002</v>
      </c>
      <c r="L6287" s="1" t="str">
        <f>TEXT(Sales[[#This Row],[Date and Time]],"dddd")</f>
        <v>Wednesday</v>
      </c>
      <c r="M6287" s="1" t="str">
        <f>TEXT(Sales[[#This Row],[Date and Time]],"mm")</f>
        <v>01</v>
      </c>
      <c r="N6287" s="10" t="str">
        <f>TEXT(Sales[[#This Row],[Date and Time]],"mmmm")</f>
        <v>January</v>
      </c>
    </row>
    <row r="6288" spans="1:14" x14ac:dyDescent="0.3">
      <c r="A6288" s="1" t="s">
        <v>9756</v>
      </c>
      <c r="B6288" s="2">
        <v>45375.959062499998</v>
      </c>
      <c r="C6288" s="1" t="s">
        <v>3398</v>
      </c>
      <c r="D6288" s="1" t="s">
        <v>1410</v>
      </c>
      <c r="E6288" s="1" t="s">
        <v>3461</v>
      </c>
      <c r="F6288" s="1" t="s">
        <v>3467</v>
      </c>
      <c r="G6288" s="1">
        <v>1694.82</v>
      </c>
      <c r="H6288" s="1">
        <v>3</v>
      </c>
      <c r="I6288" s="1">
        <f>Sales[[#This Row],[Selling Price]]*H6288</f>
        <v>5084.46</v>
      </c>
      <c r="J6288" s="1">
        <f>VLOOKUP(Sales[[#This Row],[Product ID]],Products[],4,0)</f>
        <v>789.58</v>
      </c>
      <c r="K6288" s="1">
        <f>Sales[[#This Row],[Total Sales]]-Sales[[#This Row],[Cost price]]</f>
        <v>4294.88</v>
      </c>
      <c r="L6288" s="1" t="str">
        <f>TEXT(Sales[[#This Row],[Date and Time]],"dddd")</f>
        <v>Sunday</v>
      </c>
      <c r="M6288" s="1" t="str">
        <f>TEXT(Sales[[#This Row],[Date and Time]],"mm")</f>
        <v>03</v>
      </c>
      <c r="N6288" s="10" t="str">
        <f>TEXT(Sales[[#This Row],[Date and Time]],"mmmm")</f>
        <v>March</v>
      </c>
    </row>
    <row r="6289" spans="1:14" x14ac:dyDescent="0.3">
      <c r="A6289" s="1" t="s">
        <v>9757</v>
      </c>
      <c r="B6289" s="2">
        <v>45585.390046296299</v>
      </c>
      <c r="C6289" s="1" t="s">
        <v>3245</v>
      </c>
      <c r="D6289" s="1" t="s">
        <v>1014</v>
      </c>
      <c r="E6289" s="1" t="s">
        <v>3471</v>
      </c>
      <c r="F6289" s="1" t="s">
        <v>3476</v>
      </c>
      <c r="G6289" s="1">
        <v>1353.19</v>
      </c>
      <c r="H6289" s="1">
        <v>2</v>
      </c>
      <c r="I6289" s="1">
        <f>Sales[[#This Row],[Selling Price]]*H6289</f>
        <v>2706.38</v>
      </c>
      <c r="J6289" s="1">
        <f>VLOOKUP(Sales[[#This Row],[Product ID]],Products[],4,0)</f>
        <v>188.4</v>
      </c>
      <c r="K6289" s="1">
        <f>Sales[[#This Row],[Total Sales]]-Sales[[#This Row],[Cost price]]</f>
        <v>2517.98</v>
      </c>
      <c r="L6289" s="1" t="str">
        <f>TEXT(Sales[[#This Row],[Date and Time]],"dddd")</f>
        <v>Sunday</v>
      </c>
      <c r="M6289" s="1" t="str">
        <f>TEXT(Sales[[#This Row],[Date and Time]],"mm")</f>
        <v>10</v>
      </c>
      <c r="N6289" s="10" t="str">
        <f>TEXT(Sales[[#This Row],[Date and Time]],"mmmm")</f>
        <v>October</v>
      </c>
    </row>
    <row r="6290" spans="1:14" x14ac:dyDescent="0.3">
      <c r="A6290" s="1" t="s">
        <v>9758</v>
      </c>
      <c r="B6290" s="2">
        <v>45392.70652777778</v>
      </c>
      <c r="C6290" s="1" t="s">
        <v>3410</v>
      </c>
      <c r="D6290" s="1" t="s">
        <v>579</v>
      </c>
      <c r="E6290" s="1" t="s">
        <v>3466</v>
      </c>
      <c r="F6290" s="1" t="s">
        <v>3462</v>
      </c>
      <c r="G6290" s="1">
        <v>519.47</v>
      </c>
      <c r="H6290" s="1">
        <v>5</v>
      </c>
      <c r="I6290" s="1">
        <f>Sales[[#This Row],[Selling Price]]*H6290</f>
        <v>2597.3500000000004</v>
      </c>
      <c r="J6290" s="1">
        <f>VLOOKUP(Sales[[#This Row],[Product ID]],Products[],4,0)</f>
        <v>152.68</v>
      </c>
      <c r="K6290" s="1">
        <f>Sales[[#This Row],[Total Sales]]-Sales[[#This Row],[Cost price]]</f>
        <v>2444.6700000000005</v>
      </c>
      <c r="L6290" s="1" t="str">
        <f>TEXT(Sales[[#This Row],[Date and Time]],"dddd")</f>
        <v>Wednesday</v>
      </c>
      <c r="M6290" s="1" t="str">
        <f>TEXT(Sales[[#This Row],[Date and Time]],"mm")</f>
        <v>04</v>
      </c>
      <c r="N6290" s="10" t="str">
        <f>TEXT(Sales[[#This Row],[Date and Time]],"mmmm")</f>
        <v>April</v>
      </c>
    </row>
    <row r="6291" spans="1:14" x14ac:dyDescent="0.3">
      <c r="A6291" s="1" t="s">
        <v>9759</v>
      </c>
      <c r="B6291" s="2">
        <v>45402.802986111114</v>
      </c>
      <c r="C6291" s="1" t="s">
        <v>3237</v>
      </c>
      <c r="D6291" s="1" t="s">
        <v>1550</v>
      </c>
      <c r="E6291" s="1" t="s">
        <v>3461</v>
      </c>
      <c r="F6291" s="1" t="s">
        <v>3476</v>
      </c>
      <c r="G6291" s="1">
        <v>1333.37</v>
      </c>
      <c r="H6291" s="1">
        <v>8</v>
      </c>
      <c r="I6291" s="1">
        <f>Sales[[#This Row],[Selling Price]]*H6291</f>
        <v>10666.96</v>
      </c>
      <c r="J6291" s="1">
        <f>VLOOKUP(Sales[[#This Row],[Product ID]],Products[],4,0)</f>
        <v>481</v>
      </c>
      <c r="K6291" s="1">
        <f>Sales[[#This Row],[Total Sales]]-Sales[[#This Row],[Cost price]]</f>
        <v>10185.959999999999</v>
      </c>
      <c r="L6291" s="1" t="str">
        <f>TEXT(Sales[[#This Row],[Date and Time]],"dddd")</f>
        <v>Saturday</v>
      </c>
      <c r="M6291" s="1" t="str">
        <f>TEXT(Sales[[#This Row],[Date and Time]],"mm")</f>
        <v>04</v>
      </c>
      <c r="N6291" s="10" t="str">
        <f>TEXT(Sales[[#This Row],[Date and Time]],"mmmm")</f>
        <v>April</v>
      </c>
    </row>
    <row r="6292" spans="1:14" x14ac:dyDescent="0.3">
      <c r="A6292" s="1" t="s">
        <v>9760</v>
      </c>
      <c r="B6292" s="2">
        <v>45408.132627314815</v>
      </c>
      <c r="C6292" s="1" t="s">
        <v>3392</v>
      </c>
      <c r="D6292" s="1" t="s">
        <v>2108</v>
      </c>
      <c r="E6292" s="1" t="s">
        <v>3466</v>
      </c>
      <c r="F6292" s="1" t="s">
        <v>3472</v>
      </c>
      <c r="G6292" s="1">
        <v>1117.76</v>
      </c>
      <c r="H6292" s="1">
        <v>1</v>
      </c>
      <c r="I6292" s="1">
        <f>Sales[[#This Row],[Selling Price]]*H6292</f>
        <v>1117.76</v>
      </c>
      <c r="J6292" s="1">
        <f>VLOOKUP(Sales[[#This Row],[Product ID]],Products[],4,0)</f>
        <v>699.64</v>
      </c>
      <c r="K6292" s="1">
        <f>Sales[[#This Row],[Total Sales]]-Sales[[#This Row],[Cost price]]</f>
        <v>418.12</v>
      </c>
      <c r="L6292" s="1" t="str">
        <f>TEXT(Sales[[#This Row],[Date and Time]],"dddd")</f>
        <v>Friday</v>
      </c>
      <c r="M6292" s="1" t="str">
        <f>TEXT(Sales[[#This Row],[Date and Time]],"mm")</f>
        <v>04</v>
      </c>
      <c r="N6292" s="10" t="str">
        <f>TEXT(Sales[[#This Row],[Date and Time]],"mmmm")</f>
        <v>April</v>
      </c>
    </row>
    <row r="6293" spans="1:14" x14ac:dyDescent="0.3">
      <c r="A6293" s="1" t="s">
        <v>9761</v>
      </c>
      <c r="B6293" s="2">
        <v>45581.107685185183</v>
      </c>
      <c r="C6293" s="1" t="s">
        <v>3334</v>
      </c>
      <c r="D6293" s="1" t="s">
        <v>1044</v>
      </c>
      <c r="E6293" s="1" t="s">
        <v>3461</v>
      </c>
      <c r="F6293" s="1" t="s">
        <v>3476</v>
      </c>
      <c r="G6293" s="1">
        <v>1479.66</v>
      </c>
      <c r="H6293" s="1">
        <v>4</v>
      </c>
      <c r="I6293" s="1">
        <f>Sales[[#This Row],[Selling Price]]*H6293</f>
        <v>5918.64</v>
      </c>
      <c r="J6293" s="1">
        <f>VLOOKUP(Sales[[#This Row],[Product ID]],Products[],4,0)</f>
        <v>208.12</v>
      </c>
      <c r="K6293" s="1">
        <f>Sales[[#This Row],[Total Sales]]-Sales[[#This Row],[Cost price]]</f>
        <v>5710.52</v>
      </c>
      <c r="L6293" s="1" t="str">
        <f>TEXT(Sales[[#This Row],[Date and Time]],"dddd")</f>
        <v>Wednesday</v>
      </c>
      <c r="M6293" s="1" t="str">
        <f>TEXT(Sales[[#This Row],[Date and Time]],"mm")</f>
        <v>10</v>
      </c>
      <c r="N6293" s="10" t="str">
        <f>TEXT(Sales[[#This Row],[Date and Time]],"mmmm")</f>
        <v>October</v>
      </c>
    </row>
    <row r="6294" spans="1:14" x14ac:dyDescent="0.3">
      <c r="A6294" s="1" t="s">
        <v>9762</v>
      </c>
      <c r="B6294" s="2">
        <v>45595.398611111108</v>
      </c>
      <c r="C6294" s="1" t="s">
        <v>3249</v>
      </c>
      <c r="D6294" s="1" t="s">
        <v>809</v>
      </c>
      <c r="E6294" s="1" t="s">
        <v>3471</v>
      </c>
      <c r="F6294" s="1" t="s">
        <v>3462</v>
      </c>
      <c r="G6294" s="1">
        <v>199.44</v>
      </c>
      <c r="H6294" s="1">
        <v>10</v>
      </c>
      <c r="I6294" s="1">
        <f>Sales[[#This Row],[Selling Price]]*H6294</f>
        <v>1994.4</v>
      </c>
      <c r="J6294" s="1">
        <f>VLOOKUP(Sales[[#This Row],[Product ID]],Products[],4,0)</f>
        <v>866.87</v>
      </c>
      <c r="K6294" s="1">
        <f>Sales[[#This Row],[Total Sales]]-Sales[[#This Row],[Cost price]]</f>
        <v>1127.5300000000002</v>
      </c>
      <c r="L6294" s="1" t="str">
        <f>TEXT(Sales[[#This Row],[Date and Time]],"dddd")</f>
        <v>Wednesday</v>
      </c>
      <c r="M6294" s="1" t="str">
        <f>TEXT(Sales[[#This Row],[Date and Time]],"mm")</f>
        <v>10</v>
      </c>
      <c r="N6294" s="10" t="str">
        <f>TEXT(Sales[[#This Row],[Date and Time]],"mmmm")</f>
        <v>October</v>
      </c>
    </row>
    <row r="6295" spans="1:14" x14ac:dyDescent="0.3">
      <c r="A6295" s="1" t="s">
        <v>9763</v>
      </c>
      <c r="B6295" s="2">
        <v>45396.441840277781</v>
      </c>
      <c r="C6295" s="1" t="s">
        <v>3304</v>
      </c>
      <c r="D6295" s="1" t="s">
        <v>1340</v>
      </c>
      <c r="E6295" s="1" t="s">
        <v>3464</v>
      </c>
      <c r="F6295" s="1" t="s">
        <v>3469</v>
      </c>
      <c r="G6295" s="1">
        <v>1207.6500000000001</v>
      </c>
      <c r="H6295" s="1">
        <v>1</v>
      </c>
      <c r="I6295" s="1">
        <f>Sales[[#This Row],[Selling Price]]*H6295</f>
        <v>1207.6500000000001</v>
      </c>
      <c r="J6295" s="1">
        <f>VLOOKUP(Sales[[#This Row],[Product ID]],Products[],4,0)</f>
        <v>17.89</v>
      </c>
      <c r="K6295" s="1">
        <f>Sales[[#This Row],[Total Sales]]-Sales[[#This Row],[Cost price]]</f>
        <v>1189.76</v>
      </c>
      <c r="L6295" s="1" t="str">
        <f>TEXT(Sales[[#This Row],[Date and Time]],"dddd")</f>
        <v>Sunday</v>
      </c>
      <c r="M6295" s="1" t="str">
        <f>TEXT(Sales[[#This Row],[Date and Time]],"mm")</f>
        <v>04</v>
      </c>
      <c r="N6295" s="10" t="str">
        <f>TEXT(Sales[[#This Row],[Date and Time]],"mmmm")</f>
        <v>April</v>
      </c>
    </row>
    <row r="6296" spans="1:14" x14ac:dyDescent="0.3">
      <c r="A6296" s="1" t="s">
        <v>9764</v>
      </c>
      <c r="B6296" s="2">
        <v>45556.798263888886</v>
      </c>
      <c r="C6296" s="1" t="s">
        <v>3425</v>
      </c>
      <c r="D6296" s="1" t="s">
        <v>195</v>
      </c>
      <c r="E6296" s="1" t="s">
        <v>3464</v>
      </c>
      <c r="F6296" s="1" t="s">
        <v>3472</v>
      </c>
      <c r="G6296" s="1">
        <v>1957.12</v>
      </c>
      <c r="H6296" s="1">
        <v>7</v>
      </c>
      <c r="I6296" s="1">
        <f>Sales[[#This Row],[Selling Price]]*H6296</f>
        <v>13699.84</v>
      </c>
      <c r="J6296" s="1">
        <f>VLOOKUP(Sales[[#This Row],[Product ID]],Products[],4,0)</f>
        <v>95.27</v>
      </c>
      <c r="K6296" s="1">
        <f>Sales[[#This Row],[Total Sales]]-Sales[[#This Row],[Cost price]]</f>
        <v>13604.57</v>
      </c>
      <c r="L6296" s="1" t="str">
        <f>TEXT(Sales[[#This Row],[Date and Time]],"dddd")</f>
        <v>Saturday</v>
      </c>
      <c r="M6296" s="1" t="str">
        <f>TEXT(Sales[[#This Row],[Date and Time]],"mm")</f>
        <v>09</v>
      </c>
      <c r="N6296" s="10" t="str">
        <f>TEXT(Sales[[#This Row],[Date and Time]],"mmmm")</f>
        <v>September</v>
      </c>
    </row>
    <row r="6297" spans="1:14" x14ac:dyDescent="0.3">
      <c r="A6297" s="1" t="s">
        <v>9765</v>
      </c>
      <c r="B6297" s="2">
        <v>45449.247511574074</v>
      </c>
      <c r="C6297" s="1" t="s">
        <v>3443</v>
      </c>
      <c r="D6297" s="1" t="s">
        <v>2219</v>
      </c>
      <c r="E6297" s="1" t="s">
        <v>3464</v>
      </c>
      <c r="F6297" s="1" t="s">
        <v>3467</v>
      </c>
      <c r="G6297" s="1">
        <v>791.85</v>
      </c>
      <c r="H6297" s="1">
        <v>4</v>
      </c>
      <c r="I6297" s="1">
        <f>Sales[[#This Row],[Selling Price]]*H6297</f>
        <v>3167.4</v>
      </c>
      <c r="J6297" s="1">
        <f>VLOOKUP(Sales[[#This Row],[Product ID]],Products[],4,0)</f>
        <v>787.31</v>
      </c>
      <c r="K6297" s="1">
        <f>Sales[[#This Row],[Total Sales]]-Sales[[#This Row],[Cost price]]</f>
        <v>2380.09</v>
      </c>
      <c r="L6297" s="1" t="str">
        <f>TEXT(Sales[[#This Row],[Date and Time]],"dddd")</f>
        <v>Thursday</v>
      </c>
      <c r="M6297" s="1" t="str">
        <f>TEXT(Sales[[#This Row],[Date and Time]],"mm")</f>
        <v>06</v>
      </c>
      <c r="N6297" s="10" t="str">
        <f>TEXT(Sales[[#This Row],[Date and Time]],"mmmm")</f>
        <v>June</v>
      </c>
    </row>
    <row r="6298" spans="1:14" x14ac:dyDescent="0.3">
      <c r="A6298" s="1" t="s">
        <v>9766</v>
      </c>
      <c r="B6298" s="2">
        <v>45437.375902777778</v>
      </c>
      <c r="C6298" s="1" t="s">
        <v>3306</v>
      </c>
      <c r="D6298" s="1" t="s">
        <v>3011</v>
      </c>
      <c r="E6298" s="1" t="s">
        <v>3466</v>
      </c>
      <c r="F6298" s="1" t="s">
        <v>3469</v>
      </c>
      <c r="G6298" s="1">
        <v>906</v>
      </c>
      <c r="H6298" s="1">
        <v>8</v>
      </c>
      <c r="I6298" s="1">
        <f>Sales[[#This Row],[Selling Price]]*H6298</f>
        <v>7248</v>
      </c>
      <c r="J6298" s="1">
        <f>VLOOKUP(Sales[[#This Row],[Product ID]],Products[],4,0)</f>
        <v>914.29</v>
      </c>
      <c r="K6298" s="1">
        <f>Sales[[#This Row],[Total Sales]]-Sales[[#This Row],[Cost price]]</f>
        <v>6333.71</v>
      </c>
      <c r="L6298" s="1" t="str">
        <f>TEXT(Sales[[#This Row],[Date and Time]],"dddd")</f>
        <v>Saturday</v>
      </c>
      <c r="M6298" s="1" t="str">
        <f>TEXT(Sales[[#This Row],[Date and Time]],"mm")</f>
        <v>05</v>
      </c>
      <c r="N6298" s="10" t="str">
        <f>TEXT(Sales[[#This Row],[Date and Time]],"mmmm")</f>
        <v>May</v>
      </c>
    </row>
    <row r="6299" spans="1:14" x14ac:dyDescent="0.3">
      <c r="A6299" s="1" t="s">
        <v>9767</v>
      </c>
      <c r="B6299" s="2">
        <v>45304.739374999997</v>
      </c>
      <c r="C6299" s="1" t="s">
        <v>3407</v>
      </c>
      <c r="D6299" s="1" t="s">
        <v>334</v>
      </c>
      <c r="E6299" s="1" t="s">
        <v>3461</v>
      </c>
      <c r="F6299" s="1" t="s">
        <v>3472</v>
      </c>
      <c r="G6299" s="1">
        <v>335.51</v>
      </c>
      <c r="H6299" s="1">
        <v>1</v>
      </c>
      <c r="I6299" s="1">
        <f>Sales[[#This Row],[Selling Price]]*H6299</f>
        <v>335.51</v>
      </c>
      <c r="J6299" s="1">
        <f>VLOOKUP(Sales[[#This Row],[Product ID]],Products[],4,0)</f>
        <v>37.53</v>
      </c>
      <c r="K6299" s="1">
        <f>Sales[[#This Row],[Total Sales]]-Sales[[#This Row],[Cost price]]</f>
        <v>297.98</v>
      </c>
      <c r="L6299" s="1" t="str">
        <f>TEXT(Sales[[#This Row],[Date and Time]],"dddd")</f>
        <v>Saturday</v>
      </c>
      <c r="M6299" s="1" t="str">
        <f>TEXT(Sales[[#This Row],[Date and Time]],"mm")</f>
        <v>01</v>
      </c>
      <c r="N6299" s="10" t="str">
        <f>TEXT(Sales[[#This Row],[Date and Time]],"mmmm")</f>
        <v>January</v>
      </c>
    </row>
    <row r="6300" spans="1:14" x14ac:dyDescent="0.3">
      <c r="A6300" s="1" t="s">
        <v>9768</v>
      </c>
      <c r="B6300" s="2">
        <v>45602.565300925926</v>
      </c>
      <c r="C6300" s="1" t="s">
        <v>3273</v>
      </c>
      <c r="D6300" s="1" t="s">
        <v>1717</v>
      </c>
      <c r="E6300" s="1" t="s">
        <v>3466</v>
      </c>
      <c r="F6300" s="1" t="s">
        <v>3472</v>
      </c>
      <c r="G6300" s="1">
        <v>1433.31</v>
      </c>
      <c r="H6300" s="1">
        <v>3</v>
      </c>
      <c r="I6300" s="1">
        <f>Sales[[#This Row],[Selling Price]]*H6300</f>
        <v>4299.93</v>
      </c>
      <c r="J6300" s="1">
        <f>VLOOKUP(Sales[[#This Row],[Product ID]],Products[],4,0)</f>
        <v>963.58</v>
      </c>
      <c r="K6300" s="1">
        <f>Sales[[#This Row],[Total Sales]]-Sales[[#This Row],[Cost price]]</f>
        <v>3336.3500000000004</v>
      </c>
      <c r="L6300" s="1" t="str">
        <f>TEXT(Sales[[#This Row],[Date and Time]],"dddd")</f>
        <v>Wednesday</v>
      </c>
      <c r="M6300" s="1" t="str">
        <f>TEXT(Sales[[#This Row],[Date and Time]],"mm")</f>
        <v>11</v>
      </c>
      <c r="N6300" s="10" t="str">
        <f>TEXT(Sales[[#This Row],[Date and Time]],"mmmm")</f>
        <v>November</v>
      </c>
    </row>
    <row r="6301" spans="1:14" x14ac:dyDescent="0.3">
      <c r="A6301" s="1" t="s">
        <v>9769</v>
      </c>
      <c r="B6301" s="2">
        <v>45364.889050925929</v>
      </c>
      <c r="C6301" s="1" t="s">
        <v>3359</v>
      </c>
      <c r="D6301" s="1" t="s">
        <v>2258</v>
      </c>
      <c r="E6301" s="1" t="s">
        <v>3471</v>
      </c>
      <c r="F6301" s="1" t="s">
        <v>3476</v>
      </c>
      <c r="G6301" s="1">
        <v>1513.99</v>
      </c>
      <c r="H6301" s="1">
        <v>2</v>
      </c>
      <c r="I6301" s="1">
        <f>Sales[[#This Row],[Selling Price]]*H6301</f>
        <v>3027.98</v>
      </c>
      <c r="J6301" s="1">
        <f>VLOOKUP(Sales[[#This Row],[Product ID]],Products[],4,0)</f>
        <v>750.19</v>
      </c>
      <c r="K6301" s="1">
        <f>Sales[[#This Row],[Total Sales]]-Sales[[#This Row],[Cost price]]</f>
        <v>2277.79</v>
      </c>
      <c r="L6301" s="1" t="str">
        <f>TEXT(Sales[[#This Row],[Date and Time]],"dddd")</f>
        <v>Wednesday</v>
      </c>
      <c r="M6301" s="1" t="str">
        <f>TEXT(Sales[[#This Row],[Date and Time]],"mm")</f>
        <v>03</v>
      </c>
      <c r="N6301" s="10" t="str">
        <f>TEXT(Sales[[#This Row],[Date and Time]],"mmmm")</f>
        <v>March</v>
      </c>
    </row>
    <row r="6302" spans="1:14" x14ac:dyDescent="0.3">
      <c r="A6302" s="1" t="s">
        <v>9770</v>
      </c>
      <c r="B6302" s="2">
        <v>45518.904050925928</v>
      </c>
      <c r="C6302" s="1" t="s">
        <v>3308</v>
      </c>
      <c r="D6302" s="1" t="s">
        <v>2369</v>
      </c>
      <c r="E6302" s="1" t="s">
        <v>3461</v>
      </c>
      <c r="F6302" s="1" t="s">
        <v>3472</v>
      </c>
      <c r="G6302" s="1">
        <v>182.54</v>
      </c>
      <c r="H6302" s="1">
        <v>9</v>
      </c>
      <c r="I6302" s="1">
        <f>Sales[[#This Row],[Selling Price]]*H6302</f>
        <v>1642.86</v>
      </c>
      <c r="J6302" s="1">
        <f>VLOOKUP(Sales[[#This Row],[Product ID]],Products[],4,0)</f>
        <v>998.57</v>
      </c>
      <c r="K6302" s="1">
        <f>Sales[[#This Row],[Total Sales]]-Sales[[#This Row],[Cost price]]</f>
        <v>644.28999999999985</v>
      </c>
      <c r="L6302" s="1" t="str">
        <f>TEXT(Sales[[#This Row],[Date and Time]],"dddd")</f>
        <v>Wednesday</v>
      </c>
      <c r="M6302" s="1" t="str">
        <f>TEXT(Sales[[#This Row],[Date and Time]],"mm")</f>
        <v>08</v>
      </c>
      <c r="N6302" s="10" t="str">
        <f>TEXT(Sales[[#This Row],[Date and Time]],"mmmm")</f>
        <v>August</v>
      </c>
    </row>
    <row r="6303" spans="1:14" x14ac:dyDescent="0.3">
      <c r="A6303" s="1" t="s">
        <v>9771</v>
      </c>
      <c r="B6303" s="2">
        <v>45423.732314814813</v>
      </c>
      <c r="C6303" s="1" t="s">
        <v>3290</v>
      </c>
      <c r="D6303" s="1" t="s">
        <v>1619</v>
      </c>
      <c r="E6303" s="1" t="s">
        <v>3461</v>
      </c>
      <c r="F6303" s="1" t="s">
        <v>3469</v>
      </c>
      <c r="G6303" s="1">
        <v>1511.11</v>
      </c>
      <c r="H6303" s="1">
        <v>8</v>
      </c>
      <c r="I6303" s="1">
        <f>Sales[[#This Row],[Selling Price]]*H6303</f>
        <v>12088.88</v>
      </c>
      <c r="J6303" s="1">
        <f>VLOOKUP(Sales[[#This Row],[Product ID]],Products[],4,0)</f>
        <v>786.45</v>
      </c>
      <c r="K6303" s="1">
        <f>Sales[[#This Row],[Total Sales]]-Sales[[#This Row],[Cost price]]</f>
        <v>11302.429999999998</v>
      </c>
      <c r="L6303" s="1" t="str">
        <f>TEXT(Sales[[#This Row],[Date and Time]],"dddd")</f>
        <v>Saturday</v>
      </c>
      <c r="M6303" s="1" t="str">
        <f>TEXT(Sales[[#This Row],[Date and Time]],"mm")</f>
        <v>05</v>
      </c>
      <c r="N6303" s="10" t="str">
        <f>TEXT(Sales[[#This Row],[Date and Time]],"mmmm")</f>
        <v>May</v>
      </c>
    </row>
    <row r="6304" spans="1:14" x14ac:dyDescent="0.3">
      <c r="A6304" s="1" t="s">
        <v>9772</v>
      </c>
      <c r="B6304" s="2">
        <v>45403.542812500003</v>
      </c>
      <c r="C6304" s="1" t="s">
        <v>3292</v>
      </c>
      <c r="D6304" s="1" t="s">
        <v>2562</v>
      </c>
      <c r="E6304" s="1" t="s">
        <v>3464</v>
      </c>
      <c r="F6304" s="1" t="s">
        <v>3469</v>
      </c>
      <c r="G6304" s="1">
        <v>946.59</v>
      </c>
      <c r="H6304" s="1">
        <v>6</v>
      </c>
      <c r="I6304" s="1">
        <f>Sales[[#This Row],[Selling Price]]*H6304</f>
        <v>5679.54</v>
      </c>
      <c r="J6304" s="1">
        <f>VLOOKUP(Sales[[#This Row],[Product ID]],Products[],4,0)</f>
        <v>321.19</v>
      </c>
      <c r="K6304" s="1">
        <f>Sales[[#This Row],[Total Sales]]-Sales[[#This Row],[Cost price]]</f>
        <v>5358.35</v>
      </c>
      <c r="L6304" s="1" t="str">
        <f>TEXT(Sales[[#This Row],[Date and Time]],"dddd")</f>
        <v>Sunday</v>
      </c>
      <c r="M6304" s="1" t="str">
        <f>TEXT(Sales[[#This Row],[Date and Time]],"mm")</f>
        <v>04</v>
      </c>
      <c r="N6304" s="10" t="str">
        <f>TEXT(Sales[[#This Row],[Date and Time]],"mmmm")</f>
        <v>April</v>
      </c>
    </row>
    <row r="6305" spans="1:14" x14ac:dyDescent="0.3">
      <c r="A6305" s="1" t="s">
        <v>9773</v>
      </c>
      <c r="B6305" s="2">
        <v>45436.00409722222</v>
      </c>
      <c r="C6305" s="1" t="s">
        <v>3392</v>
      </c>
      <c r="D6305" s="1" t="s">
        <v>468</v>
      </c>
      <c r="E6305" s="1" t="s">
        <v>3471</v>
      </c>
      <c r="F6305" s="1" t="s">
        <v>3472</v>
      </c>
      <c r="G6305" s="1">
        <v>1158.22</v>
      </c>
      <c r="H6305" s="1">
        <v>6</v>
      </c>
      <c r="I6305" s="1">
        <f>Sales[[#This Row],[Selling Price]]*H6305</f>
        <v>6949.32</v>
      </c>
      <c r="J6305" s="1">
        <f>VLOOKUP(Sales[[#This Row],[Product ID]],Products[],4,0)</f>
        <v>699.64</v>
      </c>
      <c r="K6305" s="1">
        <f>Sales[[#This Row],[Total Sales]]-Sales[[#This Row],[Cost price]]</f>
        <v>6249.6799999999994</v>
      </c>
      <c r="L6305" s="1" t="str">
        <f>TEXT(Sales[[#This Row],[Date and Time]],"dddd")</f>
        <v>Friday</v>
      </c>
      <c r="M6305" s="1" t="str">
        <f>TEXT(Sales[[#This Row],[Date and Time]],"mm")</f>
        <v>05</v>
      </c>
      <c r="N6305" s="10" t="str">
        <f>TEXT(Sales[[#This Row],[Date and Time]],"mmmm")</f>
        <v>May</v>
      </c>
    </row>
    <row r="6306" spans="1:14" x14ac:dyDescent="0.3">
      <c r="A6306" s="1" t="s">
        <v>9774</v>
      </c>
      <c r="B6306" s="2">
        <v>45352.351817129631</v>
      </c>
      <c r="C6306" s="1" t="s">
        <v>3349</v>
      </c>
      <c r="D6306" s="1" t="s">
        <v>2750</v>
      </c>
      <c r="E6306" s="1" t="s">
        <v>3464</v>
      </c>
      <c r="F6306" s="1" t="s">
        <v>3467</v>
      </c>
      <c r="G6306" s="1">
        <v>397.43</v>
      </c>
      <c r="H6306" s="1">
        <v>3</v>
      </c>
      <c r="I6306" s="1">
        <f>Sales[[#This Row],[Selling Price]]*H6306</f>
        <v>1192.29</v>
      </c>
      <c r="J6306" s="1">
        <f>VLOOKUP(Sales[[#This Row],[Product ID]],Products[],4,0)</f>
        <v>746.04</v>
      </c>
      <c r="K6306" s="1">
        <f>Sales[[#This Row],[Total Sales]]-Sales[[#This Row],[Cost price]]</f>
        <v>446.25</v>
      </c>
      <c r="L6306" s="1" t="str">
        <f>TEXT(Sales[[#This Row],[Date and Time]],"dddd")</f>
        <v>Friday</v>
      </c>
      <c r="M6306" s="1" t="str">
        <f>TEXT(Sales[[#This Row],[Date and Time]],"mm")</f>
        <v>03</v>
      </c>
      <c r="N6306" s="10" t="str">
        <f>TEXT(Sales[[#This Row],[Date and Time]],"mmmm")</f>
        <v>March</v>
      </c>
    </row>
    <row r="6307" spans="1:14" x14ac:dyDescent="0.3">
      <c r="A6307" s="1" t="s">
        <v>9775</v>
      </c>
      <c r="B6307" s="2">
        <v>45317.270775462966</v>
      </c>
      <c r="C6307" s="1" t="s">
        <v>3317</v>
      </c>
      <c r="D6307" s="1" t="s">
        <v>1563</v>
      </c>
      <c r="E6307" s="1" t="s">
        <v>3479</v>
      </c>
      <c r="F6307" s="1" t="s">
        <v>3462</v>
      </c>
      <c r="G6307" s="1">
        <v>1156.48</v>
      </c>
      <c r="H6307" s="1">
        <v>5</v>
      </c>
      <c r="I6307" s="1">
        <f>Sales[[#This Row],[Selling Price]]*H6307</f>
        <v>5782.4</v>
      </c>
      <c r="J6307" s="1">
        <f>VLOOKUP(Sales[[#This Row],[Product ID]],Products[],4,0)</f>
        <v>327.89</v>
      </c>
      <c r="K6307" s="1">
        <f>Sales[[#This Row],[Total Sales]]-Sales[[#This Row],[Cost price]]</f>
        <v>5454.5099999999993</v>
      </c>
      <c r="L6307" s="1" t="str">
        <f>TEXT(Sales[[#This Row],[Date and Time]],"dddd")</f>
        <v>Friday</v>
      </c>
      <c r="M6307" s="1" t="str">
        <f>TEXT(Sales[[#This Row],[Date and Time]],"mm")</f>
        <v>01</v>
      </c>
      <c r="N6307" s="10" t="str">
        <f>TEXT(Sales[[#This Row],[Date and Time]],"mmmm")</f>
        <v>January</v>
      </c>
    </row>
    <row r="6308" spans="1:14" x14ac:dyDescent="0.3">
      <c r="A6308" s="1" t="s">
        <v>9776</v>
      </c>
      <c r="B6308" s="2">
        <v>45415.534502314818</v>
      </c>
      <c r="C6308" s="1" t="s">
        <v>3274</v>
      </c>
      <c r="D6308" s="1" t="s">
        <v>2653</v>
      </c>
      <c r="E6308" s="1" t="s">
        <v>3471</v>
      </c>
      <c r="F6308" s="1" t="s">
        <v>3469</v>
      </c>
      <c r="G6308" s="1">
        <v>1296.1400000000001</v>
      </c>
      <c r="H6308" s="1">
        <v>10</v>
      </c>
      <c r="I6308" s="1">
        <f>Sales[[#This Row],[Selling Price]]*H6308</f>
        <v>12961.400000000001</v>
      </c>
      <c r="J6308" s="1">
        <f>VLOOKUP(Sales[[#This Row],[Product ID]],Products[],4,0)</f>
        <v>951.64</v>
      </c>
      <c r="K6308" s="1">
        <f>Sales[[#This Row],[Total Sales]]-Sales[[#This Row],[Cost price]]</f>
        <v>12009.760000000002</v>
      </c>
      <c r="L6308" s="1" t="str">
        <f>TEXT(Sales[[#This Row],[Date and Time]],"dddd")</f>
        <v>Friday</v>
      </c>
      <c r="M6308" s="1" t="str">
        <f>TEXT(Sales[[#This Row],[Date and Time]],"mm")</f>
        <v>05</v>
      </c>
      <c r="N6308" s="10" t="str">
        <f>TEXT(Sales[[#This Row],[Date and Time]],"mmmm")</f>
        <v>May</v>
      </c>
    </row>
    <row r="6309" spans="1:14" x14ac:dyDescent="0.3">
      <c r="A6309" s="1" t="s">
        <v>9777</v>
      </c>
      <c r="B6309" s="2">
        <v>45486.873969907407</v>
      </c>
      <c r="C6309" s="1" t="s">
        <v>3410</v>
      </c>
      <c r="D6309" s="1" t="s">
        <v>941</v>
      </c>
      <c r="E6309" s="1" t="s">
        <v>3479</v>
      </c>
      <c r="F6309" s="1" t="s">
        <v>3462</v>
      </c>
      <c r="G6309" s="1">
        <v>949.74</v>
      </c>
      <c r="H6309" s="1">
        <v>1</v>
      </c>
      <c r="I6309" s="1">
        <f>Sales[[#This Row],[Selling Price]]*H6309</f>
        <v>949.74</v>
      </c>
      <c r="J6309" s="1">
        <f>VLOOKUP(Sales[[#This Row],[Product ID]],Products[],4,0)</f>
        <v>152.68</v>
      </c>
      <c r="K6309" s="1">
        <f>Sales[[#This Row],[Total Sales]]-Sales[[#This Row],[Cost price]]</f>
        <v>797.06</v>
      </c>
      <c r="L6309" s="1" t="str">
        <f>TEXT(Sales[[#This Row],[Date and Time]],"dddd")</f>
        <v>Saturday</v>
      </c>
      <c r="M6309" s="1" t="str">
        <f>TEXT(Sales[[#This Row],[Date and Time]],"mm")</f>
        <v>07</v>
      </c>
      <c r="N6309" s="10" t="str">
        <f>TEXT(Sales[[#This Row],[Date and Time]],"mmmm")</f>
        <v>July</v>
      </c>
    </row>
    <row r="6310" spans="1:14" x14ac:dyDescent="0.3">
      <c r="A6310" s="1" t="s">
        <v>9778</v>
      </c>
      <c r="B6310" s="2">
        <v>45479.799120370371</v>
      </c>
      <c r="C6310" s="1" t="s">
        <v>3237</v>
      </c>
      <c r="D6310" s="1" t="s">
        <v>2919</v>
      </c>
      <c r="E6310" s="1" t="s">
        <v>3466</v>
      </c>
      <c r="F6310" s="1" t="s">
        <v>3467</v>
      </c>
      <c r="G6310" s="1">
        <v>1601.85</v>
      </c>
      <c r="H6310" s="1">
        <v>8</v>
      </c>
      <c r="I6310" s="1">
        <f>Sales[[#This Row],[Selling Price]]*H6310</f>
        <v>12814.8</v>
      </c>
      <c r="J6310" s="1">
        <f>VLOOKUP(Sales[[#This Row],[Product ID]],Products[],4,0)</f>
        <v>481</v>
      </c>
      <c r="K6310" s="1">
        <f>Sales[[#This Row],[Total Sales]]-Sales[[#This Row],[Cost price]]</f>
        <v>12333.8</v>
      </c>
      <c r="L6310" s="1" t="str">
        <f>TEXT(Sales[[#This Row],[Date and Time]],"dddd")</f>
        <v>Saturday</v>
      </c>
      <c r="M6310" s="1" t="str">
        <f>TEXT(Sales[[#This Row],[Date and Time]],"mm")</f>
        <v>07</v>
      </c>
      <c r="N6310" s="10" t="str">
        <f>TEXT(Sales[[#This Row],[Date and Time]],"mmmm")</f>
        <v>July</v>
      </c>
    </row>
    <row r="6311" spans="1:14" x14ac:dyDescent="0.3">
      <c r="A6311" s="1" t="s">
        <v>9779</v>
      </c>
      <c r="B6311" s="2">
        <v>45563.395185185182</v>
      </c>
      <c r="C6311" s="1" t="s">
        <v>3334</v>
      </c>
      <c r="D6311" s="1" t="s">
        <v>1760</v>
      </c>
      <c r="E6311" s="1" t="s">
        <v>3461</v>
      </c>
      <c r="F6311" s="1" t="s">
        <v>3467</v>
      </c>
      <c r="G6311" s="1">
        <v>908.21</v>
      </c>
      <c r="H6311" s="1">
        <v>3</v>
      </c>
      <c r="I6311" s="1">
        <f>Sales[[#This Row],[Selling Price]]*H6311</f>
        <v>2724.63</v>
      </c>
      <c r="J6311" s="1">
        <f>VLOOKUP(Sales[[#This Row],[Product ID]],Products[],4,0)</f>
        <v>208.12</v>
      </c>
      <c r="K6311" s="1">
        <f>Sales[[#This Row],[Total Sales]]-Sales[[#This Row],[Cost price]]</f>
        <v>2516.5100000000002</v>
      </c>
      <c r="L6311" s="1" t="str">
        <f>TEXT(Sales[[#This Row],[Date and Time]],"dddd")</f>
        <v>Saturday</v>
      </c>
      <c r="M6311" s="1" t="str">
        <f>TEXT(Sales[[#This Row],[Date and Time]],"mm")</f>
        <v>09</v>
      </c>
      <c r="N6311" s="10" t="str">
        <f>TEXT(Sales[[#This Row],[Date and Time]],"mmmm")</f>
        <v>September</v>
      </c>
    </row>
    <row r="6312" spans="1:14" x14ac:dyDescent="0.3">
      <c r="A6312" s="1" t="s">
        <v>9780</v>
      </c>
      <c r="B6312" s="2">
        <v>45390.990960648145</v>
      </c>
      <c r="C6312" s="1" t="s">
        <v>3388</v>
      </c>
      <c r="D6312" s="1" t="s">
        <v>1840</v>
      </c>
      <c r="E6312" s="1" t="s">
        <v>3479</v>
      </c>
      <c r="F6312" s="1" t="s">
        <v>3469</v>
      </c>
      <c r="G6312" s="1">
        <v>1941.37</v>
      </c>
      <c r="H6312" s="1">
        <v>6</v>
      </c>
      <c r="I6312" s="1">
        <f>Sales[[#This Row],[Selling Price]]*H6312</f>
        <v>11648.22</v>
      </c>
      <c r="J6312" s="1">
        <f>VLOOKUP(Sales[[#This Row],[Product ID]],Products[],4,0)</f>
        <v>65.66</v>
      </c>
      <c r="K6312" s="1">
        <f>Sales[[#This Row],[Total Sales]]-Sales[[#This Row],[Cost price]]</f>
        <v>11582.56</v>
      </c>
      <c r="L6312" s="1" t="str">
        <f>TEXT(Sales[[#This Row],[Date and Time]],"dddd")</f>
        <v>Monday</v>
      </c>
      <c r="M6312" s="1" t="str">
        <f>TEXT(Sales[[#This Row],[Date and Time]],"mm")</f>
        <v>04</v>
      </c>
      <c r="N6312" s="10" t="str">
        <f>TEXT(Sales[[#This Row],[Date and Time]],"mmmm")</f>
        <v>April</v>
      </c>
    </row>
    <row r="6313" spans="1:14" x14ac:dyDescent="0.3">
      <c r="A6313" s="1" t="s">
        <v>9781</v>
      </c>
      <c r="B6313" s="2">
        <v>45509.443402777775</v>
      </c>
      <c r="C6313" s="1" t="s">
        <v>3446</v>
      </c>
      <c r="D6313" s="1" t="s">
        <v>1669</v>
      </c>
      <c r="E6313" s="1" t="s">
        <v>3471</v>
      </c>
      <c r="F6313" s="1" t="s">
        <v>3467</v>
      </c>
      <c r="G6313" s="1">
        <v>721.64</v>
      </c>
      <c r="H6313" s="1">
        <v>5</v>
      </c>
      <c r="I6313" s="1">
        <f>Sales[[#This Row],[Selling Price]]*H6313</f>
        <v>3608.2</v>
      </c>
      <c r="J6313" s="1">
        <f>VLOOKUP(Sales[[#This Row],[Product ID]],Products[],4,0)</f>
        <v>809.98</v>
      </c>
      <c r="K6313" s="1">
        <f>Sales[[#This Row],[Total Sales]]-Sales[[#This Row],[Cost price]]</f>
        <v>2798.22</v>
      </c>
      <c r="L6313" s="1" t="str">
        <f>TEXT(Sales[[#This Row],[Date and Time]],"dddd")</f>
        <v>Monday</v>
      </c>
      <c r="M6313" s="1" t="str">
        <f>TEXT(Sales[[#This Row],[Date and Time]],"mm")</f>
        <v>08</v>
      </c>
      <c r="N6313" s="10" t="str">
        <f>TEXT(Sales[[#This Row],[Date and Time]],"mmmm")</f>
        <v>August</v>
      </c>
    </row>
    <row r="6314" spans="1:14" x14ac:dyDescent="0.3">
      <c r="A6314" s="1" t="s">
        <v>9782</v>
      </c>
      <c r="B6314" s="2">
        <v>45374.674305555556</v>
      </c>
      <c r="C6314" s="1" t="s">
        <v>3410</v>
      </c>
      <c r="D6314" s="1" t="s">
        <v>2577</v>
      </c>
      <c r="E6314" s="1" t="s">
        <v>3461</v>
      </c>
      <c r="F6314" s="1" t="s">
        <v>3469</v>
      </c>
      <c r="G6314" s="1">
        <v>1211.93</v>
      </c>
      <c r="H6314" s="1">
        <v>9</v>
      </c>
      <c r="I6314" s="1">
        <f>Sales[[#This Row],[Selling Price]]*H6314</f>
        <v>10907.37</v>
      </c>
      <c r="J6314" s="1">
        <f>VLOOKUP(Sales[[#This Row],[Product ID]],Products[],4,0)</f>
        <v>152.68</v>
      </c>
      <c r="K6314" s="1">
        <f>Sales[[#This Row],[Total Sales]]-Sales[[#This Row],[Cost price]]</f>
        <v>10754.69</v>
      </c>
      <c r="L6314" s="1" t="str">
        <f>TEXT(Sales[[#This Row],[Date and Time]],"dddd")</f>
        <v>Saturday</v>
      </c>
      <c r="M6314" s="1" t="str">
        <f>TEXT(Sales[[#This Row],[Date and Time]],"mm")</f>
        <v>03</v>
      </c>
      <c r="N6314" s="10" t="str">
        <f>TEXT(Sales[[#This Row],[Date and Time]],"mmmm")</f>
        <v>March</v>
      </c>
    </row>
    <row r="6315" spans="1:14" x14ac:dyDescent="0.3">
      <c r="A6315" s="1" t="s">
        <v>9783</v>
      </c>
      <c r="B6315" s="2">
        <v>45447.357291666667</v>
      </c>
      <c r="C6315" s="1" t="s">
        <v>3313</v>
      </c>
      <c r="D6315" s="1" t="s">
        <v>355</v>
      </c>
      <c r="E6315" s="1" t="s">
        <v>3466</v>
      </c>
      <c r="F6315" s="1" t="s">
        <v>3469</v>
      </c>
      <c r="G6315" s="1">
        <v>542.36</v>
      </c>
      <c r="H6315" s="1">
        <v>2</v>
      </c>
      <c r="I6315" s="1">
        <f>Sales[[#This Row],[Selling Price]]*H6315</f>
        <v>1084.72</v>
      </c>
      <c r="J6315" s="1">
        <f>VLOOKUP(Sales[[#This Row],[Product ID]],Products[],4,0)</f>
        <v>778.48</v>
      </c>
      <c r="K6315" s="1">
        <f>Sales[[#This Row],[Total Sales]]-Sales[[#This Row],[Cost price]]</f>
        <v>306.24</v>
      </c>
      <c r="L6315" s="1" t="str">
        <f>TEXT(Sales[[#This Row],[Date and Time]],"dddd")</f>
        <v>Tuesday</v>
      </c>
      <c r="M6315" s="1" t="str">
        <f>TEXT(Sales[[#This Row],[Date and Time]],"mm")</f>
        <v>06</v>
      </c>
      <c r="N6315" s="10" t="str">
        <f>TEXT(Sales[[#This Row],[Date and Time]],"mmmm")</f>
        <v>June</v>
      </c>
    </row>
    <row r="6316" spans="1:14" x14ac:dyDescent="0.3">
      <c r="A6316" s="1" t="s">
        <v>9784</v>
      </c>
      <c r="B6316" s="2">
        <v>45344.455752314818</v>
      </c>
      <c r="C6316" s="1" t="s">
        <v>3352</v>
      </c>
      <c r="D6316" s="1" t="s">
        <v>2529</v>
      </c>
      <c r="E6316" s="1" t="s">
        <v>3471</v>
      </c>
      <c r="F6316" s="1" t="s">
        <v>3469</v>
      </c>
      <c r="G6316" s="1">
        <v>231.9</v>
      </c>
      <c r="H6316" s="1">
        <v>3</v>
      </c>
      <c r="I6316" s="1">
        <f>Sales[[#This Row],[Selling Price]]*H6316</f>
        <v>695.7</v>
      </c>
      <c r="J6316" s="1">
        <f>VLOOKUP(Sales[[#This Row],[Product ID]],Products[],4,0)</f>
        <v>404.57</v>
      </c>
      <c r="K6316" s="1">
        <f>Sales[[#This Row],[Total Sales]]-Sales[[#This Row],[Cost price]]</f>
        <v>291.13000000000005</v>
      </c>
      <c r="L6316" s="1" t="str">
        <f>TEXT(Sales[[#This Row],[Date and Time]],"dddd")</f>
        <v>Thursday</v>
      </c>
      <c r="M6316" s="1" t="str">
        <f>TEXT(Sales[[#This Row],[Date and Time]],"mm")</f>
        <v>02</v>
      </c>
      <c r="N6316" s="10" t="str">
        <f>TEXT(Sales[[#This Row],[Date and Time]],"mmmm")</f>
        <v>February</v>
      </c>
    </row>
    <row r="6317" spans="1:14" x14ac:dyDescent="0.3">
      <c r="A6317" s="1" t="s">
        <v>9785</v>
      </c>
      <c r="B6317" s="2">
        <v>45489.28696759259</v>
      </c>
      <c r="C6317" s="1" t="s">
        <v>3309</v>
      </c>
      <c r="D6317" s="1" t="s">
        <v>2343</v>
      </c>
      <c r="E6317" s="1" t="s">
        <v>3461</v>
      </c>
      <c r="F6317" s="1" t="s">
        <v>3472</v>
      </c>
      <c r="G6317" s="1">
        <v>1873.31</v>
      </c>
      <c r="H6317" s="1">
        <v>7</v>
      </c>
      <c r="I6317" s="1">
        <f>Sales[[#This Row],[Selling Price]]*H6317</f>
        <v>13113.17</v>
      </c>
      <c r="J6317" s="1">
        <f>VLOOKUP(Sales[[#This Row],[Product ID]],Products[],4,0)</f>
        <v>898.84</v>
      </c>
      <c r="K6317" s="1">
        <f>Sales[[#This Row],[Total Sales]]-Sales[[#This Row],[Cost price]]</f>
        <v>12214.33</v>
      </c>
      <c r="L6317" s="1" t="str">
        <f>TEXT(Sales[[#This Row],[Date and Time]],"dddd")</f>
        <v>Tuesday</v>
      </c>
      <c r="M6317" s="1" t="str">
        <f>TEXT(Sales[[#This Row],[Date and Time]],"mm")</f>
        <v>07</v>
      </c>
      <c r="N6317" s="10" t="str">
        <f>TEXT(Sales[[#This Row],[Date and Time]],"mmmm")</f>
        <v>July</v>
      </c>
    </row>
    <row r="6318" spans="1:14" x14ac:dyDescent="0.3">
      <c r="A6318" s="1" t="s">
        <v>9786</v>
      </c>
      <c r="B6318" s="2">
        <v>45508.001307870371</v>
      </c>
      <c r="C6318" s="1" t="s">
        <v>3257</v>
      </c>
      <c r="D6318" s="1" t="s">
        <v>2161</v>
      </c>
      <c r="E6318" s="1" t="s">
        <v>3466</v>
      </c>
      <c r="F6318" s="1" t="s">
        <v>3469</v>
      </c>
      <c r="G6318" s="1">
        <v>1625.27</v>
      </c>
      <c r="H6318" s="1">
        <v>9</v>
      </c>
      <c r="I6318" s="1">
        <f>Sales[[#This Row],[Selling Price]]*H6318</f>
        <v>14627.43</v>
      </c>
      <c r="J6318" s="1">
        <f>VLOOKUP(Sales[[#This Row],[Product ID]],Products[],4,0)</f>
        <v>288.51</v>
      </c>
      <c r="K6318" s="1">
        <f>Sales[[#This Row],[Total Sales]]-Sales[[#This Row],[Cost price]]</f>
        <v>14338.92</v>
      </c>
      <c r="L6318" s="1" t="str">
        <f>TEXT(Sales[[#This Row],[Date and Time]],"dddd")</f>
        <v>Sunday</v>
      </c>
      <c r="M6318" s="1" t="str">
        <f>TEXT(Sales[[#This Row],[Date and Time]],"mm")</f>
        <v>08</v>
      </c>
      <c r="N6318" s="10" t="str">
        <f>TEXT(Sales[[#This Row],[Date and Time]],"mmmm")</f>
        <v>August</v>
      </c>
    </row>
    <row r="6319" spans="1:14" x14ac:dyDescent="0.3">
      <c r="A6319" s="1" t="s">
        <v>9787</v>
      </c>
      <c r="B6319" s="2">
        <v>45428.879525462966</v>
      </c>
      <c r="C6319" s="1" t="s">
        <v>3281</v>
      </c>
      <c r="D6319" s="1" t="s">
        <v>3066</v>
      </c>
      <c r="E6319" s="1" t="s">
        <v>3461</v>
      </c>
      <c r="F6319" s="1" t="s">
        <v>3472</v>
      </c>
      <c r="G6319" s="1">
        <v>1133.1600000000001</v>
      </c>
      <c r="H6319" s="1">
        <v>9</v>
      </c>
      <c r="I6319" s="1">
        <f>Sales[[#This Row],[Selling Price]]*H6319</f>
        <v>10198.44</v>
      </c>
      <c r="J6319" s="1">
        <f>VLOOKUP(Sales[[#This Row],[Product ID]],Products[],4,0)</f>
        <v>136.99</v>
      </c>
      <c r="K6319" s="1">
        <f>Sales[[#This Row],[Total Sales]]-Sales[[#This Row],[Cost price]]</f>
        <v>10061.450000000001</v>
      </c>
      <c r="L6319" s="1" t="str">
        <f>TEXT(Sales[[#This Row],[Date and Time]],"dddd")</f>
        <v>Thursday</v>
      </c>
      <c r="M6319" s="1" t="str">
        <f>TEXT(Sales[[#This Row],[Date and Time]],"mm")</f>
        <v>05</v>
      </c>
      <c r="N6319" s="10" t="str">
        <f>TEXT(Sales[[#This Row],[Date and Time]],"mmmm")</f>
        <v>May</v>
      </c>
    </row>
    <row r="6320" spans="1:14" x14ac:dyDescent="0.3">
      <c r="A6320" s="1" t="s">
        <v>9788</v>
      </c>
      <c r="B6320" s="2">
        <v>45326.268553240741</v>
      </c>
      <c r="C6320" s="1" t="s">
        <v>3263</v>
      </c>
      <c r="D6320" s="1" t="s">
        <v>1837</v>
      </c>
      <c r="E6320" s="1" t="s">
        <v>3466</v>
      </c>
      <c r="F6320" s="1" t="s">
        <v>3467</v>
      </c>
      <c r="G6320" s="1">
        <v>1795.21</v>
      </c>
      <c r="H6320" s="1">
        <v>3</v>
      </c>
      <c r="I6320" s="1">
        <f>Sales[[#This Row],[Selling Price]]*H6320</f>
        <v>5385.63</v>
      </c>
      <c r="J6320" s="1">
        <f>VLOOKUP(Sales[[#This Row],[Product ID]],Products[],4,0)</f>
        <v>418.1</v>
      </c>
      <c r="K6320" s="1">
        <f>Sales[[#This Row],[Total Sales]]-Sales[[#This Row],[Cost price]]</f>
        <v>4967.53</v>
      </c>
      <c r="L6320" s="1" t="str">
        <f>TEXT(Sales[[#This Row],[Date and Time]],"dddd")</f>
        <v>Sunday</v>
      </c>
      <c r="M6320" s="1" t="str">
        <f>TEXT(Sales[[#This Row],[Date and Time]],"mm")</f>
        <v>02</v>
      </c>
      <c r="N6320" s="10" t="str">
        <f>TEXT(Sales[[#This Row],[Date and Time]],"mmmm")</f>
        <v>February</v>
      </c>
    </row>
    <row r="6321" spans="1:14" x14ac:dyDescent="0.3">
      <c r="A6321" s="1" t="s">
        <v>9789</v>
      </c>
      <c r="B6321" s="2">
        <v>45468.193495370368</v>
      </c>
      <c r="C6321" s="1" t="s">
        <v>3318</v>
      </c>
      <c r="D6321" s="1" t="s">
        <v>2777</v>
      </c>
      <c r="E6321" s="1" t="s">
        <v>3461</v>
      </c>
      <c r="F6321" s="1" t="s">
        <v>3467</v>
      </c>
      <c r="G6321" s="1">
        <v>1217.8900000000001</v>
      </c>
      <c r="H6321" s="1">
        <v>1</v>
      </c>
      <c r="I6321" s="1">
        <f>Sales[[#This Row],[Selling Price]]*H6321</f>
        <v>1217.8900000000001</v>
      </c>
      <c r="J6321" s="1">
        <f>VLOOKUP(Sales[[#This Row],[Product ID]],Products[],4,0)</f>
        <v>69.03</v>
      </c>
      <c r="K6321" s="1">
        <f>Sales[[#This Row],[Total Sales]]-Sales[[#This Row],[Cost price]]</f>
        <v>1148.8600000000001</v>
      </c>
      <c r="L6321" s="1" t="str">
        <f>TEXT(Sales[[#This Row],[Date and Time]],"dddd")</f>
        <v>Tuesday</v>
      </c>
      <c r="M6321" s="1" t="str">
        <f>TEXT(Sales[[#This Row],[Date and Time]],"mm")</f>
        <v>06</v>
      </c>
      <c r="N6321" s="10" t="str">
        <f>TEXT(Sales[[#This Row],[Date and Time]],"mmmm")</f>
        <v>June</v>
      </c>
    </row>
    <row r="6322" spans="1:14" x14ac:dyDescent="0.3">
      <c r="A6322" s="1" t="s">
        <v>9790</v>
      </c>
      <c r="B6322" s="2">
        <v>45303.256886574076</v>
      </c>
      <c r="C6322" s="1" t="s">
        <v>3253</v>
      </c>
      <c r="D6322" s="1" t="s">
        <v>3072</v>
      </c>
      <c r="E6322" s="1" t="s">
        <v>3471</v>
      </c>
      <c r="F6322" s="1" t="s">
        <v>3472</v>
      </c>
      <c r="G6322" s="1">
        <v>1919.47</v>
      </c>
      <c r="H6322" s="1">
        <v>2</v>
      </c>
      <c r="I6322" s="1">
        <f>Sales[[#This Row],[Selling Price]]*H6322</f>
        <v>3838.94</v>
      </c>
      <c r="J6322" s="1">
        <f>VLOOKUP(Sales[[#This Row],[Product ID]],Products[],4,0)</f>
        <v>34.31</v>
      </c>
      <c r="K6322" s="1">
        <f>Sales[[#This Row],[Total Sales]]-Sales[[#This Row],[Cost price]]</f>
        <v>3804.63</v>
      </c>
      <c r="L6322" s="1" t="str">
        <f>TEXT(Sales[[#This Row],[Date and Time]],"dddd")</f>
        <v>Friday</v>
      </c>
      <c r="M6322" s="1" t="str">
        <f>TEXT(Sales[[#This Row],[Date and Time]],"mm")</f>
        <v>01</v>
      </c>
      <c r="N6322" s="10" t="str">
        <f>TEXT(Sales[[#This Row],[Date and Time]],"mmmm")</f>
        <v>January</v>
      </c>
    </row>
    <row r="6323" spans="1:14" x14ac:dyDescent="0.3">
      <c r="A6323" s="1" t="s">
        <v>9791</v>
      </c>
      <c r="B6323" s="2">
        <v>45315.730891203704</v>
      </c>
      <c r="C6323" s="1" t="s">
        <v>3393</v>
      </c>
      <c r="D6323" s="1" t="s">
        <v>2430</v>
      </c>
      <c r="E6323" s="1" t="s">
        <v>3471</v>
      </c>
      <c r="F6323" s="1" t="s">
        <v>3469</v>
      </c>
      <c r="G6323" s="1">
        <v>1298.47</v>
      </c>
      <c r="H6323" s="1">
        <v>10</v>
      </c>
      <c r="I6323" s="1">
        <f>Sales[[#This Row],[Selling Price]]*H6323</f>
        <v>12984.7</v>
      </c>
      <c r="J6323" s="1">
        <f>VLOOKUP(Sales[[#This Row],[Product ID]],Products[],4,0)</f>
        <v>368.41</v>
      </c>
      <c r="K6323" s="1">
        <f>Sales[[#This Row],[Total Sales]]-Sales[[#This Row],[Cost price]]</f>
        <v>12616.29</v>
      </c>
      <c r="L6323" s="1" t="str">
        <f>TEXT(Sales[[#This Row],[Date and Time]],"dddd")</f>
        <v>Wednesday</v>
      </c>
      <c r="M6323" s="1" t="str">
        <f>TEXT(Sales[[#This Row],[Date and Time]],"mm")</f>
        <v>01</v>
      </c>
      <c r="N6323" s="10" t="str">
        <f>TEXT(Sales[[#This Row],[Date and Time]],"mmmm")</f>
        <v>January</v>
      </c>
    </row>
    <row r="6324" spans="1:14" x14ac:dyDescent="0.3">
      <c r="A6324" s="1" t="s">
        <v>9792</v>
      </c>
      <c r="B6324" s="2">
        <v>45390.912638888891</v>
      </c>
      <c r="C6324" s="1" t="s">
        <v>3450</v>
      </c>
      <c r="D6324" s="1" t="s">
        <v>660</v>
      </c>
      <c r="E6324" s="1" t="s">
        <v>3464</v>
      </c>
      <c r="F6324" s="1" t="s">
        <v>3467</v>
      </c>
      <c r="G6324" s="1">
        <v>399.02</v>
      </c>
      <c r="H6324" s="1">
        <v>1</v>
      </c>
      <c r="I6324" s="1">
        <f>Sales[[#This Row],[Selling Price]]*H6324</f>
        <v>399.02</v>
      </c>
      <c r="J6324" s="1">
        <f>VLOOKUP(Sales[[#This Row],[Product ID]],Products[],4,0)</f>
        <v>754.1</v>
      </c>
      <c r="K6324" s="1">
        <f>Sales[[#This Row],[Total Sales]]-Sales[[#This Row],[Cost price]]</f>
        <v>-355.08000000000004</v>
      </c>
      <c r="L6324" s="1" t="str">
        <f>TEXT(Sales[[#This Row],[Date and Time]],"dddd")</f>
        <v>Monday</v>
      </c>
      <c r="M6324" s="1" t="str">
        <f>TEXT(Sales[[#This Row],[Date and Time]],"mm")</f>
        <v>04</v>
      </c>
      <c r="N6324" s="10" t="str">
        <f>TEXT(Sales[[#This Row],[Date and Time]],"mmmm")</f>
        <v>April</v>
      </c>
    </row>
    <row r="6325" spans="1:14" x14ac:dyDescent="0.3">
      <c r="A6325" s="1" t="s">
        <v>9793</v>
      </c>
      <c r="B6325" s="2">
        <v>45605.576956018522</v>
      </c>
      <c r="C6325" s="1" t="s">
        <v>3311</v>
      </c>
      <c r="D6325" s="1" t="s">
        <v>729</v>
      </c>
      <c r="E6325" s="1" t="s">
        <v>3464</v>
      </c>
      <c r="F6325" s="1" t="s">
        <v>3472</v>
      </c>
      <c r="G6325" s="1">
        <v>1392.09</v>
      </c>
      <c r="H6325" s="1">
        <v>2</v>
      </c>
      <c r="I6325" s="1">
        <f>Sales[[#This Row],[Selling Price]]*H6325</f>
        <v>2784.18</v>
      </c>
      <c r="J6325" s="1">
        <f>VLOOKUP(Sales[[#This Row],[Product ID]],Products[],4,0)</f>
        <v>961.88</v>
      </c>
      <c r="K6325" s="1">
        <f>Sales[[#This Row],[Total Sales]]-Sales[[#This Row],[Cost price]]</f>
        <v>1822.2999999999997</v>
      </c>
      <c r="L6325" s="1" t="str">
        <f>TEXT(Sales[[#This Row],[Date and Time]],"dddd")</f>
        <v>Saturday</v>
      </c>
      <c r="M6325" s="1" t="str">
        <f>TEXT(Sales[[#This Row],[Date and Time]],"mm")</f>
        <v>11</v>
      </c>
      <c r="N6325" s="10" t="str">
        <f>TEXT(Sales[[#This Row],[Date and Time]],"mmmm")</f>
        <v>November</v>
      </c>
    </row>
    <row r="6326" spans="1:14" x14ac:dyDescent="0.3">
      <c r="A6326" s="1" t="s">
        <v>9794</v>
      </c>
      <c r="B6326" s="2">
        <v>45541.875543981485</v>
      </c>
      <c r="C6326" s="1" t="s">
        <v>3231</v>
      </c>
      <c r="D6326" s="1" t="s">
        <v>1001</v>
      </c>
      <c r="E6326" s="1" t="s">
        <v>3464</v>
      </c>
      <c r="F6326" s="1" t="s">
        <v>3467</v>
      </c>
      <c r="G6326" s="1">
        <v>307.60000000000002</v>
      </c>
      <c r="H6326" s="1">
        <v>2</v>
      </c>
      <c r="I6326" s="1">
        <f>Sales[[#This Row],[Selling Price]]*H6326</f>
        <v>615.20000000000005</v>
      </c>
      <c r="J6326" s="1">
        <f>VLOOKUP(Sales[[#This Row],[Product ID]],Products[],4,0)</f>
        <v>157.37</v>
      </c>
      <c r="K6326" s="1">
        <f>Sales[[#This Row],[Total Sales]]-Sales[[#This Row],[Cost price]]</f>
        <v>457.83000000000004</v>
      </c>
      <c r="L6326" s="1" t="str">
        <f>TEXT(Sales[[#This Row],[Date and Time]],"dddd")</f>
        <v>Friday</v>
      </c>
      <c r="M6326" s="1" t="str">
        <f>TEXT(Sales[[#This Row],[Date and Time]],"mm")</f>
        <v>09</v>
      </c>
      <c r="N6326" s="10" t="str">
        <f>TEXT(Sales[[#This Row],[Date and Time]],"mmmm")</f>
        <v>September</v>
      </c>
    </row>
    <row r="6327" spans="1:14" x14ac:dyDescent="0.3">
      <c r="A6327" s="1" t="s">
        <v>9795</v>
      </c>
      <c r="B6327" s="2">
        <v>45535.291342592594</v>
      </c>
      <c r="C6327" s="1" t="s">
        <v>3410</v>
      </c>
      <c r="D6327" s="1" t="s">
        <v>1170</v>
      </c>
      <c r="E6327" s="1" t="s">
        <v>3466</v>
      </c>
      <c r="F6327" s="1" t="s">
        <v>3469</v>
      </c>
      <c r="G6327" s="1">
        <v>620.96</v>
      </c>
      <c r="H6327" s="1">
        <v>5</v>
      </c>
      <c r="I6327" s="1">
        <f>Sales[[#This Row],[Selling Price]]*H6327</f>
        <v>3104.8</v>
      </c>
      <c r="J6327" s="1">
        <f>VLOOKUP(Sales[[#This Row],[Product ID]],Products[],4,0)</f>
        <v>152.68</v>
      </c>
      <c r="K6327" s="1">
        <f>Sales[[#This Row],[Total Sales]]-Sales[[#This Row],[Cost price]]</f>
        <v>2952.1200000000003</v>
      </c>
      <c r="L6327" s="1" t="str">
        <f>TEXT(Sales[[#This Row],[Date and Time]],"dddd")</f>
        <v>Saturday</v>
      </c>
      <c r="M6327" s="1" t="str">
        <f>TEXT(Sales[[#This Row],[Date and Time]],"mm")</f>
        <v>08</v>
      </c>
      <c r="N6327" s="10" t="str">
        <f>TEXT(Sales[[#This Row],[Date and Time]],"mmmm")</f>
        <v>August</v>
      </c>
    </row>
    <row r="6328" spans="1:14" x14ac:dyDescent="0.3">
      <c r="A6328" s="1" t="s">
        <v>9796</v>
      </c>
      <c r="B6328" s="2">
        <v>45423.052222222221</v>
      </c>
      <c r="C6328" s="1" t="s">
        <v>3343</v>
      </c>
      <c r="D6328" s="1" t="s">
        <v>1921</v>
      </c>
      <c r="E6328" s="1" t="s">
        <v>3479</v>
      </c>
      <c r="F6328" s="1" t="s">
        <v>3467</v>
      </c>
      <c r="G6328" s="1">
        <v>433.53</v>
      </c>
      <c r="H6328" s="1">
        <v>5</v>
      </c>
      <c r="I6328" s="1">
        <f>Sales[[#This Row],[Selling Price]]*H6328</f>
        <v>2167.6499999999996</v>
      </c>
      <c r="J6328" s="1">
        <f>VLOOKUP(Sales[[#This Row],[Product ID]],Products[],4,0)</f>
        <v>105.91</v>
      </c>
      <c r="K6328" s="1">
        <f>Sales[[#This Row],[Total Sales]]-Sales[[#This Row],[Cost price]]</f>
        <v>2061.7399999999998</v>
      </c>
      <c r="L6328" s="1" t="str">
        <f>TEXT(Sales[[#This Row],[Date and Time]],"dddd")</f>
        <v>Saturday</v>
      </c>
      <c r="M6328" s="1" t="str">
        <f>TEXT(Sales[[#This Row],[Date and Time]],"mm")</f>
        <v>05</v>
      </c>
      <c r="N6328" s="10" t="str">
        <f>TEXT(Sales[[#This Row],[Date and Time]],"mmmm")</f>
        <v>May</v>
      </c>
    </row>
    <row r="6329" spans="1:14" x14ac:dyDescent="0.3">
      <c r="A6329" s="1" t="s">
        <v>9797</v>
      </c>
      <c r="B6329" s="2">
        <v>45579.04184027778</v>
      </c>
      <c r="C6329" s="1" t="s">
        <v>3425</v>
      </c>
      <c r="D6329" s="1" t="s">
        <v>2880</v>
      </c>
      <c r="E6329" s="1" t="s">
        <v>3466</v>
      </c>
      <c r="F6329" s="1" t="s">
        <v>3467</v>
      </c>
      <c r="G6329" s="1">
        <v>629.03</v>
      </c>
      <c r="H6329" s="1">
        <v>10</v>
      </c>
      <c r="I6329" s="1">
        <f>Sales[[#This Row],[Selling Price]]*H6329</f>
        <v>6290.2999999999993</v>
      </c>
      <c r="J6329" s="1">
        <f>VLOOKUP(Sales[[#This Row],[Product ID]],Products[],4,0)</f>
        <v>95.27</v>
      </c>
      <c r="K6329" s="1">
        <f>Sales[[#This Row],[Total Sales]]-Sales[[#This Row],[Cost price]]</f>
        <v>6195.0299999999988</v>
      </c>
      <c r="L6329" s="1" t="str">
        <f>TEXT(Sales[[#This Row],[Date and Time]],"dddd")</f>
        <v>Monday</v>
      </c>
      <c r="M6329" s="1" t="str">
        <f>TEXT(Sales[[#This Row],[Date and Time]],"mm")</f>
        <v>10</v>
      </c>
      <c r="N6329" s="10" t="str">
        <f>TEXT(Sales[[#This Row],[Date and Time]],"mmmm")</f>
        <v>October</v>
      </c>
    </row>
    <row r="6330" spans="1:14" x14ac:dyDescent="0.3">
      <c r="A6330" s="1" t="s">
        <v>9798</v>
      </c>
      <c r="B6330" s="2">
        <v>45490.364687499998</v>
      </c>
      <c r="C6330" s="1" t="s">
        <v>3441</v>
      </c>
      <c r="D6330" s="1" t="s">
        <v>2464</v>
      </c>
      <c r="E6330" s="1" t="s">
        <v>3461</v>
      </c>
      <c r="F6330" s="1" t="s">
        <v>3469</v>
      </c>
      <c r="G6330" s="1">
        <v>1632.61</v>
      </c>
      <c r="H6330" s="1">
        <v>8</v>
      </c>
      <c r="I6330" s="1">
        <f>Sales[[#This Row],[Selling Price]]*H6330</f>
        <v>13060.88</v>
      </c>
      <c r="J6330" s="1">
        <f>VLOOKUP(Sales[[#This Row],[Product ID]],Products[],4,0)</f>
        <v>325.48</v>
      </c>
      <c r="K6330" s="1">
        <f>Sales[[#This Row],[Total Sales]]-Sales[[#This Row],[Cost price]]</f>
        <v>12735.4</v>
      </c>
      <c r="L6330" s="1" t="str">
        <f>TEXT(Sales[[#This Row],[Date and Time]],"dddd")</f>
        <v>Wednesday</v>
      </c>
      <c r="M6330" s="1" t="str">
        <f>TEXT(Sales[[#This Row],[Date and Time]],"mm")</f>
        <v>07</v>
      </c>
      <c r="N6330" s="10" t="str">
        <f>TEXT(Sales[[#This Row],[Date and Time]],"mmmm")</f>
        <v>July</v>
      </c>
    </row>
    <row r="6331" spans="1:14" x14ac:dyDescent="0.3">
      <c r="A6331" s="1" t="s">
        <v>9799</v>
      </c>
      <c r="B6331" s="2">
        <v>45585.002314814818</v>
      </c>
      <c r="C6331" s="1" t="s">
        <v>3400</v>
      </c>
      <c r="D6331" s="1" t="s">
        <v>2058</v>
      </c>
      <c r="E6331" s="1" t="s">
        <v>3466</v>
      </c>
      <c r="F6331" s="1" t="s">
        <v>3469</v>
      </c>
      <c r="G6331" s="1">
        <v>1713.5</v>
      </c>
      <c r="H6331" s="1">
        <v>10</v>
      </c>
      <c r="I6331" s="1">
        <f>Sales[[#This Row],[Selling Price]]*H6331</f>
        <v>17135</v>
      </c>
      <c r="J6331" s="1">
        <f>VLOOKUP(Sales[[#This Row],[Product ID]],Products[],4,0)</f>
        <v>257.93</v>
      </c>
      <c r="K6331" s="1">
        <f>Sales[[#This Row],[Total Sales]]-Sales[[#This Row],[Cost price]]</f>
        <v>16877.07</v>
      </c>
      <c r="L6331" s="1" t="str">
        <f>TEXT(Sales[[#This Row],[Date and Time]],"dddd")</f>
        <v>Sunday</v>
      </c>
      <c r="M6331" s="1" t="str">
        <f>TEXT(Sales[[#This Row],[Date and Time]],"mm")</f>
        <v>10</v>
      </c>
      <c r="N6331" s="10" t="str">
        <f>TEXT(Sales[[#This Row],[Date and Time]],"mmmm")</f>
        <v>October</v>
      </c>
    </row>
    <row r="6332" spans="1:14" x14ac:dyDescent="0.3">
      <c r="A6332" s="1" t="s">
        <v>9800</v>
      </c>
      <c r="B6332" s="2">
        <v>45478.467187499999</v>
      </c>
      <c r="C6332" s="1" t="s">
        <v>3287</v>
      </c>
      <c r="D6332" s="1" t="s">
        <v>527</v>
      </c>
      <c r="E6332" s="1" t="s">
        <v>3464</v>
      </c>
      <c r="F6332" s="1" t="s">
        <v>3467</v>
      </c>
      <c r="G6332" s="1">
        <v>1776.38</v>
      </c>
      <c r="H6332" s="1">
        <v>9</v>
      </c>
      <c r="I6332" s="1">
        <f>Sales[[#This Row],[Selling Price]]*H6332</f>
        <v>15987.420000000002</v>
      </c>
      <c r="J6332" s="1">
        <f>VLOOKUP(Sales[[#This Row],[Product ID]],Products[],4,0)</f>
        <v>901.68</v>
      </c>
      <c r="K6332" s="1">
        <f>Sales[[#This Row],[Total Sales]]-Sales[[#This Row],[Cost price]]</f>
        <v>15085.740000000002</v>
      </c>
      <c r="L6332" s="1" t="str">
        <f>TEXT(Sales[[#This Row],[Date and Time]],"dddd")</f>
        <v>Friday</v>
      </c>
      <c r="M6332" s="1" t="str">
        <f>TEXT(Sales[[#This Row],[Date and Time]],"mm")</f>
        <v>07</v>
      </c>
      <c r="N6332" s="10" t="str">
        <f>TEXT(Sales[[#This Row],[Date and Time]],"mmmm")</f>
        <v>July</v>
      </c>
    </row>
    <row r="6333" spans="1:14" x14ac:dyDescent="0.3">
      <c r="A6333" s="1" t="s">
        <v>9801</v>
      </c>
      <c r="B6333" s="2">
        <v>45528.528761574074</v>
      </c>
      <c r="C6333" s="1" t="s">
        <v>3383</v>
      </c>
      <c r="D6333" s="1" t="s">
        <v>2304</v>
      </c>
      <c r="E6333" s="1" t="s">
        <v>3479</v>
      </c>
      <c r="F6333" s="1" t="s">
        <v>3467</v>
      </c>
      <c r="G6333" s="1">
        <v>1993.7</v>
      </c>
      <c r="H6333" s="1">
        <v>7</v>
      </c>
      <c r="I6333" s="1">
        <f>Sales[[#This Row],[Selling Price]]*H6333</f>
        <v>13955.9</v>
      </c>
      <c r="J6333" s="1">
        <f>VLOOKUP(Sales[[#This Row],[Product ID]],Products[],4,0)</f>
        <v>692.63</v>
      </c>
      <c r="K6333" s="1">
        <f>Sales[[#This Row],[Total Sales]]-Sales[[#This Row],[Cost price]]</f>
        <v>13263.27</v>
      </c>
      <c r="L6333" s="1" t="str">
        <f>TEXT(Sales[[#This Row],[Date and Time]],"dddd")</f>
        <v>Saturday</v>
      </c>
      <c r="M6333" s="1" t="str">
        <f>TEXT(Sales[[#This Row],[Date and Time]],"mm")</f>
        <v>08</v>
      </c>
      <c r="N6333" s="10" t="str">
        <f>TEXT(Sales[[#This Row],[Date and Time]],"mmmm")</f>
        <v>August</v>
      </c>
    </row>
    <row r="6334" spans="1:14" x14ac:dyDescent="0.3">
      <c r="A6334" s="1" t="s">
        <v>9802</v>
      </c>
      <c r="B6334" s="2">
        <v>45402.715787037036</v>
      </c>
      <c r="C6334" s="1" t="s">
        <v>3250</v>
      </c>
      <c r="D6334" s="1" t="s">
        <v>601</v>
      </c>
      <c r="E6334" s="1" t="s">
        <v>3464</v>
      </c>
      <c r="F6334" s="1" t="s">
        <v>3467</v>
      </c>
      <c r="G6334" s="1">
        <v>912.36</v>
      </c>
      <c r="H6334" s="1">
        <v>3</v>
      </c>
      <c r="I6334" s="1">
        <f>Sales[[#This Row],[Selling Price]]*H6334</f>
        <v>2737.08</v>
      </c>
      <c r="J6334" s="1">
        <f>VLOOKUP(Sales[[#This Row],[Product ID]],Products[],4,0)</f>
        <v>114.47</v>
      </c>
      <c r="K6334" s="1">
        <f>Sales[[#This Row],[Total Sales]]-Sales[[#This Row],[Cost price]]</f>
        <v>2622.61</v>
      </c>
      <c r="L6334" s="1" t="str">
        <f>TEXT(Sales[[#This Row],[Date and Time]],"dddd")</f>
        <v>Saturday</v>
      </c>
      <c r="M6334" s="1" t="str">
        <f>TEXT(Sales[[#This Row],[Date and Time]],"mm")</f>
        <v>04</v>
      </c>
      <c r="N6334" s="10" t="str">
        <f>TEXT(Sales[[#This Row],[Date and Time]],"mmmm")</f>
        <v>April</v>
      </c>
    </row>
    <row r="6335" spans="1:14" x14ac:dyDescent="0.3">
      <c r="A6335" s="1" t="s">
        <v>9803</v>
      </c>
      <c r="B6335" s="2">
        <v>45565.327314814815</v>
      </c>
      <c r="C6335" s="1" t="s">
        <v>3371</v>
      </c>
      <c r="D6335" s="1" t="s">
        <v>199</v>
      </c>
      <c r="E6335" s="1" t="s">
        <v>3464</v>
      </c>
      <c r="F6335" s="1" t="s">
        <v>3476</v>
      </c>
      <c r="G6335" s="1">
        <v>1997.8</v>
      </c>
      <c r="H6335" s="1">
        <v>8</v>
      </c>
      <c r="I6335" s="1">
        <f>Sales[[#This Row],[Selling Price]]*H6335</f>
        <v>15982.4</v>
      </c>
      <c r="J6335" s="1">
        <f>VLOOKUP(Sales[[#This Row],[Product ID]],Products[],4,0)</f>
        <v>370.52</v>
      </c>
      <c r="K6335" s="1">
        <f>Sales[[#This Row],[Total Sales]]-Sales[[#This Row],[Cost price]]</f>
        <v>15611.88</v>
      </c>
      <c r="L6335" s="1" t="str">
        <f>TEXT(Sales[[#This Row],[Date and Time]],"dddd")</f>
        <v>Monday</v>
      </c>
      <c r="M6335" s="1" t="str">
        <f>TEXT(Sales[[#This Row],[Date and Time]],"mm")</f>
        <v>09</v>
      </c>
      <c r="N6335" s="10" t="str">
        <f>TEXT(Sales[[#This Row],[Date and Time]],"mmmm")</f>
        <v>September</v>
      </c>
    </row>
    <row r="6336" spans="1:14" x14ac:dyDescent="0.3">
      <c r="A6336" s="1" t="s">
        <v>9804</v>
      </c>
      <c r="B6336" s="2">
        <v>45582.306145833332</v>
      </c>
      <c r="C6336" s="1" t="s">
        <v>3317</v>
      </c>
      <c r="D6336" s="1" t="s">
        <v>50</v>
      </c>
      <c r="E6336" s="1" t="s">
        <v>3464</v>
      </c>
      <c r="F6336" s="1" t="s">
        <v>3469</v>
      </c>
      <c r="G6336" s="1">
        <v>1833.7</v>
      </c>
      <c r="H6336" s="1">
        <v>7</v>
      </c>
      <c r="I6336" s="1">
        <f>Sales[[#This Row],[Selling Price]]*H6336</f>
        <v>12835.9</v>
      </c>
      <c r="J6336" s="1">
        <f>VLOOKUP(Sales[[#This Row],[Product ID]],Products[],4,0)</f>
        <v>327.89</v>
      </c>
      <c r="K6336" s="1">
        <f>Sales[[#This Row],[Total Sales]]-Sales[[#This Row],[Cost price]]</f>
        <v>12508.01</v>
      </c>
      <c r="L6336" s="1" t="str">
        <f>TEXT(Sales[[#This Row],[Date and Time]],"dddd")</f>
        <v>Thursday</v>
      </c>
      <c r="M6336" s="1" t="str">
        <f>TEXT(Sales[[#This Row],[Date and Time]],"mm")</f>
        <v>10</v>
      </c>
      <c r="N6336" s="10" t="str">
        <f>TEXT(Sales[[#This Row],[Date and Time]],"mmmm")</f>
        <v>October</v>
      </c>
    </row>
    <row r="6337" spans="1:14" x14ac:dyDescent="0.3">
      <c r="A6337" s="1" t="s">
        <v>9805</v>
      </c>
      <c r="B6337" s="2">
        <v>45406.042164351849</v>
      </c>
      <c r="C6337" s="1" t="s">
        <v>3245</v>
      </c>
      <c r="D6337" s="1" t="s">
        <v>872</v>
      </c>
      <c r="E6337" s="1" t="s">
        <v>3479</v>
      </c>
      <c r="F6337" s="1" t="s">
        <v>3469</v>
      </c>
      <c r="G6337" s="1">
        <v>778.02</v>
      </c>
      <c r="H6337" s="1">
        <v>4</v>
      </c>
      <c r="I6337" s="1">
        <f>Sales[[#This Row],[Selling Price]]*H6337</f>
        <v>3112.08</v>
      </c>
      <c r="J6337" s="1">
        <f>VLOOKUP(Sales[[#This Row],[Product ID]],Products[],4,0)</f>
        <v>188.4</v>
      </c>
      <c r="K6337" s="1">
        <f>Sales[[#This Row],[Total Sales]]-Sales[[#This Row],[Cost price]]</f>
        <v>2923.68</v>
      </c>
      <c r="L6337" s="1" t="str">
        <f>TEXT(Sales[[#This Row],[Date and Time]],"dddd")</f>
        <v>Wednesday</v>
      </c>
      <c r="M6337" s="1" t="str">
        <f>TEXT(Sales[[#This Row],[Date and Time]],"mm")</f>
        <v>04</v>
      </c>
      <c r="N6337" s="10" t="str">
        <f>TEXT(Sales[[#This Row],[Date and Time]],"mmmm")</f>
        <v>April</v>
      </c>
    </row>
    <row r="6338" spans="1:14" x14ac:dyDescent="0.3">
      <c r="A6338" s="1" t="s">
        <v>9806</v>
      </c>
      <c r="B6338" s="2">
        <v>45346.130567129629</v>
      </c>
      <c r="C6338" s="1" t="s">
        <v>3385</v>
      </c>
      <c r="D6338" s="1" t="s">
        <v>449</v>
      </c>
      <c r="E6338" s="1" t="s">
        <v>3461</v>
      </c>
      <c r="F6338" s="1" t="s">
        <v>3472</v>
      </c>
      <c r="G6338" s="1">
        <v>1465.59</v>
      </c>
      <c r="H6338" s="1">
        <v>7</v>
      </c>
      <c r="I6338" s="1">
        <f>Sales[[#This Row],[Selling Price]]*H6338</f>
        <v>10259.129999999999</v>
      </c>
      <c r="J6338" s="1">
        <f>VLOOKUP(Sales[[#This Row],[Product ID]],Products[],4,0)</f>
        <v>28.1</v>
      </c>
      <c r="K6338" s="1">
        <f>Sales[[#This Row],[Total Sales]]-Sales[[#This Row],[Cost price]]</f>
        <v>10231.029999999999</v>
      </c>
      <c r="L6338" s="1" t="str">
        <f>TEXT(Sales[[#This Row],[Date and Time]],"dddd")</f>
        <v>Saturday</v>
      </c>
      <c r="M6338" s="1" t="str">
        <f>TEXT(Sales[[#This Row],[Date and Time]],"mm")</f>
        <v>02</v>
      </c>
      <c r="N6338" s="10" t="str">
        <f>TEXT(Sales[[#This Row],[Date and Time]],"mmmm")</f>
        <v>February</v>
      </c>
    </row>
    <row r="6339" spans="1:14" x14ac:dyDescent="0.3">
      <c r="A6339" s="1" t="s">
        <v>9807</v>
      </c>
      <c r="B6339" s="2">
        <v>45295.908159722225</v>
      </c>
      <c r="C6339" s="1" t="s">
        <v>3297</v>
      </c>
      <c r="D6339" s="1" t="s">
        <v>420</v>
      </c>
      <c r="E6339" s="1" t="s">
        <v>3464</v>
      </c>
      <c r="F6339" s="1" t="s">
        <v>3476</v>
      </c>
      <c r="G6339" s="1">
        <v>1052.8399999999999</v>
      </c>
      <c r="H6339" s="1">
        <v>1</v>
      </c>
      <c r="I6339" s="1">
        <f>Sales[[#This Row],[Selling Price]]*H6339</f>
        <v>1052.8399999999999</v>
      </c>
      <c r="J6339" s="1">
        <f>VLOOKUP(Sales[[#This Row],[Product ID]],Products[],4,0)</f>
        <v>821.78</v>
      </c>
      <c r="K6339" s="1">
        <f>Sales[[#This Row],[Total Sales]]-Sales[[#This Row],[Cost price]]</f>
        <v>231.05999999999995</v>
      </c>
      <c r="L6339" s="1" t="str">
        <f>TEXT(Sales[[#This Row],[Date and Time]],"dddd")</f>
        <v>Thursday</v>
      </c>
      <c r="M6339" s="1" t="str">
        <f>TEXT(Sales[[#This Row],[Date and Time]],"mm")</f>
        <v>01</v>
      </c>
      <c r="N6339" s="10" t="str">
        <f>TEXT(Sales[[#This Row],[Date and Time]],"mmmm")</f>
        <v>January</v>
      </c>
    </row>
    <row r="6340" spans="1:14" x14ac:dyDescent="0.3">
      <c r="A6340" s="1" t="s">
        <v>9808</v>
      </c>
      <c r="B6340" s="2">
        <v>45418.313726851855</v>
      </c>
      <c r="C6340" s="1" t="s">
        <v>3382</v>
      </c>
      <c r="D6340" s="1" t="s">
        <v>1983</v>
      </c>
      <c r="E6340" s="1" t="s">
        <v>3466</v>
      </c>
      <c r="F6340" s="1" t="s">
        <v>3476</v>
      </c>
      <c r="G6340" s="1">
        <v>1722.14</v>
      </c>
      <c r="H6340" s="1">
        <v>6</v>
      </c>
      <c r="I6340" s="1">
        <f>Sales[[#This Row],[Selling Price]]*H6340</f>
        <v>10332.84</v>
      </c>
      <c r="J6340" s="1">
        <f>VLOOKUP(Sales[[#This Row],[Product ID]],Products[],4,0)</f>
        <v>67.97</v>
      </c>
      <c r="K6340" s="1">
        <f>Sales[[#This Row],[Total Sales]]-Sales[[#This Row],[Cost price]]</f>
        <v>10264.870000000001</v>
      </c>
      <c r="L6340" s="1" t="str">
        <f>TEXT(Sales[[#This Row],[Date and Time]],"dddd")</f>
        <v>Monday</v>
      </c>
      <c r="M6340" s="1" t="str">
        <f>TEXT(Sales[[#This Row],[Date and Time]],"mm")</f>
        <v>05</v>
      </c>
      <c r="N6340" s="10" t="str">
        <f>TEXT(Sales[[#This Row],[Date and Time]],"mmmm")</f>
        <v>May</v>
      </c>
    </row>
    <row r="6341" spans="1:14" x14ac:dyDescent="0.3">
      <c r="A6341" s="1" t="s">
        <v>9809</v>
      </c>
      <c r="B6341" s="2">
        <v>45600.743090277778</v>
      </c>
      <c r="C6341" s="1" t="s">
        <v>3428</v>
      </c>
      <c r="D6341" s="1" t="s">
        <v>2378</v>
      </c>
      <c r="E6341" s="1" t="s">
        <v>3479</v>
      </c>
      <c r="F6341" s="1" t="s">
        <v>3472</v>
      </c>
      <c r="G6341" s="1">
        <v>1210.98</v>
      </c>
      <c r="H6341" s="1">
        <v>6</v>
      </c>
      <c r="I6341" s="1">
        <f>Sales[[#This Row],[Selling Price]]*H6341</f>
        <v>7265.88</v>
      </c>
      <c r="J6341" s="1">
        <f>VLOOKUP(Sales[[#This Row],[Product ID]],Products[],4,0)</f>
        <v>742.32</v>
      </c>
      <c r="K6341" s="1">
        <f>Sales[[#This Row],[Total Sales]]-Sales[[#This Row],[Cost price]]</f>
        <v>6523.56</v>
      </c>
      <c r="L6341" s="1" t="str">
        <f>TEXT(Sales[[#This Row],[Date and Time]],"dddd")</f>
        <v>Monday</v>
      </c>
      <c r="M6341" s="1" t="str">
        <f>TEXT(Sales[[#This Row],[Date and Time]],"mm")</f>
        <v>11</v>
      </c>
      <c r="N6341" s="10" t="str">
        <f>TEXT(Sales[[#This Row],[Date and Time]],"mmmm")</f>
        <v>November</v>
      </c>
    </row>
    <row r="6342" spans="1:14" x14ac:dyDescent="0.3">
      <c r="A6342" s="1" t="s">
        <v>9810</v>
      </c>
      <c r="B6342" s="2">
        <v>45591.964074074072</v>
      </c>
      <c r="C6342" s="1" t="s">
        <v>3259</v>
      </c>
      <c r="D6342" s="1" t="s">
        <v>836</v>
      </c>
      <c r="E6342" s="1" t="s">
        <v>3464</v>
      </c>
      <c r="F6342" s="1" t="s">
        <v>3467</v>
      </c>
      <c r="G6342" s="1">
        <v>802.87</v>
      </c>
      <c r="H6342" s="1">
        <v>3</v>
      </c>
      <c r="I6342" s="1">
        <f>Sales[[#This Row],[Selling Price]]*H6342</f>
        <v>2408.61</v>
      </c>
      <c r="J6342" s="1">
        <f>VLOOKUP(Sales[[#This Row],[Product ID]],Products[],4,0)</f>
        <v>211.71</v>
      </c>
      <c r="K6342" s="1">
        <f>Sales[[#This Row],[Total Sales]]-Sales[[#This Row],[Cost price]]</f>
        <v>2196.9</v>
      </c>
      <c r="L6342" s="1" t="str">
        <f>TEXT(Sales[[#This Row],[Date and Time]],"dddd")</f>
        <v>Saturday</v>
      </c>
      <c r="M6342" s="1" t="str">
        <f>TEXT(Sales[[#This Row],[Date and Time]],"mm")</f>
        <v>10</v>
      </c>
      <c r="N6342" s="10" t="str">
        <f>TEXT(Sales[[#This Row],[Date and Time]],"mmmm")</f>
        <v>October</v>
      </c>
    </row>
    <row r="6343" spans="1:14" x14ac:dyDescent="0.3">
      <c r="A6343" s="1" t="s">
        <v>9811</v>
      </c>
      <c r="B6343" s="2">
        <v>45500.167881944442</v>
      </c>
      <c r="C6343" s="1" t="s">
        <v>3411</v>
      </c>
      <c r="D6343" s="1" t="s">
        <v>2258</v>
      </c>
      <c r="E6343" s="1" t="s">
        <v>3471</v>
      </c>
      <c r="F6343" s="1" t="s">
        <v>3462</v>
      </c>
      <c r="G6343" s="1">
        <v>23.25</v>
      </c>
      <c r="H6343" s="1">
        <v>10</v>
      </c>
      <c r="I6343" s="1">
        <f>Sales[[#This Row],[Selling Price]]*H6343</f>
        <v>232.5</v>
      </c>
      <c r="J6343" s="1">
        <f>VLOOKUP(Sales[[#This Row],[Product ID]],Products[],4,0)</f>
        <v>688.88</v>
      </c>
      <c r="K6343" s="1">
        <f>Sales[[#This Row],[Total Sales]]-Sales[[#This Row],[Cost price]]</f>
        <v>-456.38</v>
      </c>
      <c r="L6343" s="1" t="str">
        <f>TEXT(Sales[[#This Row],[Date and Time]],"dddd")</f>
        <v>Saturday</v>
      </c>
      <c r="M6343" s="1" t="str">
        <f>TEXT(Sales[[#This Row],[Date and Time]],"mm")</f>
        <v>07</v>
      </c>
      <c r="N6343" s="10" t="str">
        <f>TEXT(Sales[[#This Row],[Date and Time]],"mmmm")</f>
        <v>July</v>
      </c>
    </row>
    <row r="6344" spans="1:14" x14ac:dyDescent="0.3">
      <c r="A6344" s="1" t="s">
        <v>9812</v>
      </c>
      <c r="B6344" s="2">
        <v>45448.617129629631</v>
      </c>
      <c r="C6344" s="1" t="s">
        <v>3431</v>
      </c>
      <c r="D6344" s="1" t="s">
        <v>32</v>
      </c>
      <c r="E6344" s="1" t="s">
        <v>3471</v>
      </c>
      <c r="F6344" s="1" t="s">
        <v>3462</v>
      </c>
      <c r="G6344" s="1">
        <v>1902.66</v>
      </c>
      <c r="H6344" s="1">
        <v>8</v>
      </c>
      <c r="I6344" s="1">
        <f>Sales[[#This Row],[Selling Price]]*H6344</f>
        <v>15221.28</v>
      </c>
      <c r="J6344" s="1">
        <f>VLOOKUP(Sales[[#This Row],[Product ID]],Products[],4,0)</f>
        <v>750.55</v>
      </c>
      <c r="K6344" s="1">
        <f>Sales[[#This Row],[Total Sales]]-Sales[[#This Row],[Cost price]]</f>
        <v>14470.730000000001</v>
      </c>
      <c r="L6344" s="1" t="str">
        <f>TEXT(Sales[[#This Row],[Date and Time]],"dddd")</f>
        <v>Wednesday</v>
      </c>
      <c r="M6344" s="1" t="str">
        <f>TEXT(Sales[[#This Row],[Date and Time]],"mm")</f>
        <v>06</v>
      </c>
      <c r="N6344" s="10" t="str">
        <f>TEXT(Sales[[#This Row],[Date and Time]],"mmmm")</f>
        <v>June</v>
      </c>
    </row>
    <row r="6345" spans="1:14" x14ac:dyDescent="0.3">
      <c r="A6345" s="1" t="s">
        <v>9813</v>
      </c>
      <c r="B6345" s="2">
        <v>45547.879803240743</v>
      </c>
      <c r="C6345" s="1" t="s">
        <v>3346</v>
      </c>
      <c r="D6345" s="1" t="s">
        <v>1556</v>
      </c>
      <c r="E6345" s="1" t="s">
        <v>3471</v>
      </c>
      <c r="F6345" s="1" t="s">
        <v>3462</v>
      </c>
      <c r="G6345" s="1">
        <v>522.42999999999995</v>
      </c>
      <c r="H6345" s="1">
        <v>4</v>
      </c>
      <c r="I6345" s="1">
        <f>Sales[[#This Row],[Selling Price]]*H6345</f>
        <v>2089.7199999999998</v>
      </c>
      <c r="J6345" s="1">
        <f>VLOOKUP(Sales[[#This Row],[Product ID]],Products[],4,0)</f>
        <v>171.16</v>
      </c>
      <c r="K6345" s="1">
        <f>Sales[[#This Row],[Total Sales]]-Sales[[#This Row],[Cost price]]</f>
        <v>1918.5599999999997</v>
      </c>
      <c r="L6345" s="1" t="str">
        <f>TEXT(Sales[[#This Row],[Date and Time]],"dddd")</f>
        <v>Thursday</v>
      </c>
      <c r="M6345" s="1" t="str">
        <f>TEXT(Sales[[#This Row],[Date and Time]],"mm")</f>
        <v>09</v>
      </c>
      <c r="N6345" s="10" t="str">
        <f>TEXT(Sales[[#This Row],[Date and Time]],"mmmm")</f>
        <v>September</v>
      </c>
    </row>
    <row r="6346" spans="1:14" x14ac:dyDescent="0.3">
      <c r="A6346" s="1" t="s">
        <v>9814</v>
      </c>
      <c r="B6346" s="2">
        <v>45295.487592592595</v>
      </c>
      <c r="C6346" s="1" t="s">
        <v>3311</v>
      </c>
      <c r="D6346" s="1" t="s">
        <v>334</v>
      </c>
      <c r="E6346" s="1" t="s">
        <v>3464</v>
      </c>
      <c r="F6346" s="1" t="s">
        <v>3469</v>
      </c>
      <c r="G6346" s="1">
        <v>1880.03</v>
      </c>
      <c r="H6346" s="1">
        <v>8</v>
      </c>
      <c r="I6346" s="1">
        <f>Sales[[#This Row],[Selling Price]]*H6346</f>
        <v>15040.24</v>
      </c>
      <c r="J6346" s="1">
        <f>VLOOKUP(Sales[[#This Row],[Product ID]],Products[],4,0)</f>
        <v>961.88</v>
      </c>
      <c r="K6346" s="1">
        <f>Sales[[#This Row],[Total Sales]]-Sales[[#This Row],[Cost price]]</f>
        <v>14078.36</v>
      </c>
      <c r="L6346" s="1" t="str">
        <f>TEXT(Sales[[#This Row],[Date and Time]],"dddd")</f>
        <v>Thursday</v>
      </c>
      <c r="M6346" s="1" t="str">
        <f>TEXT(Sales[[#This Row],[Date and Time]],"mm")</f>
        <v>01</v>
      </c>
      <c r="N6346" s="10" t="str">
        <f>TEXT(Sales[[#This Row],[Date and Time]],"mmmm")</f>
        <v>January</v>
      </c>
    </row>
    <row r="6347" spans="1:14" x14ac:dyDescent="0.3">
      <c r="A6347" s="1" t="s">
        <v>9815</v>
      </c>
      <c r="B6347" s="2">
        <v>45361.824837962966</v>
      </c>
      <c r="C6347" s="1" t="s">
        <v>3237</v>
      </c>
      <c r="D6347" s="1" t="s">
        <v>2388</v>
      </c>
      <c r="E6347" s="1" t="s">
        <v>3466</v>
      </c>
      <c r="F6347" s="1" t="s">
        <v>3467</v>
      </c>
      <c r="G6347" s="1">
        <v>698.54</v>
      </c>
      <c r="H6347" s="1">
        <v>7</v>
      </c>
      <c r="I6347" s="1">
        <f>Sales[[#This Row],[Selling Price]]*H6347</f>
        <v>4889.78</v>
      </c>
      <c r="J6347" s="1">
        <f>VLOOKUP(Sales[[#This Row],[Product ID]],Products[],4,0)</f>
        <v>481</v>
      </c>
      <c r="K6347" s="1">
        <f>Sales[[#This Row],[Total Sales]]-Sales[[#This Row],[Cost price]]</f>
        <v>4408.78</v>
      </c>
      <c r="L6347" s="1" t="str">
        <f>TEXT(Sales[[#This Row],[Date and Time]],"dddd")</f>
        <v>Sunday</v>
      </c>
      <c r="M6347" s="1" t="str">
        <f>TEXT(Sales[[#This Row],[Date and Time]],"mm")</f>
        <v>03</v>
      </c>
      <c r="N6347" s="10" t="str">
        <f>TEXT(Sales[[#This Row],[Date and Time]],"mmmm")</f>
        <v>March</v>
      </c>
    </row>
    <row r="6348" spans="1:14" x14ac:dyDescent="0.3">
      <c r="A6348" s="1" t="s">
        <v>9816</v>
      </c>
      <c r="B6348" s="2">
        <v>45347.181238425925</v>
      </c>
      <c r="C6348" s="1" t="s">
        <v>3298</v>
      </c>
      <c r="D6348" s="1" t="s">
        <v>302</v>
      </c>
      <c r="E6348" s="1" t="s">
        <v>3464</v>
      </c>
      <c r="F6348" s="1" t="s">
        <v>3467</v>
      </c>
      <c r="G6348" s="1">
        <v>1927.76</v>
      </c>
      <c r="H6348" s="1">
        <v>6</v>
      </c>
      <c r="I6348" s="1">
        <f>Sales[[#This Row],[Selling Price]]*H6348</f>
        <v>11566.56</v>
      </c>
      <c r="J6348" s="1">
        <f>VLOOKUP(Sales[[#This Row],[Product ID]],Products[],4,0)</f>
        <v>965.14</v>
      </c>
      <c r="K6348" s="1">
        <f>Sales[[#This Row],[Total Sales]]-Sales[[#This Row],[Cost price]]</f>
        <v>10601.42</v>
      </c>
      <c r="L6348" s="1" t="str">
        <f>TEXT(Sales[[#This Row],[Date and Time]],"dddd")</f>
        <v>Sunday</v>
      </c>
      <c r="M6348" s="1" t="str">
        <f>TEXT(Sales[[#This Row],[Date and Time]],"mm")</f>
        <v>02</v>
      </c>
      <c r="N6348" s="10" t="str">
        <f>TEXT(Sales[[#This Row],[Date and Time]],"mmmm")</f>
        <v>February</v>
      </c>
    </row>
    <row r="6349" spans="1:14" x14ac:dyDescent="0.3">
      <c r="A6349" s="1" t="s">
        <v>9817</v>
      </c>
      <c r="B6349" s="2">
        <v>45590.684618055559</v>
      </c>
      <c r="C6349" s="1" t="s">
        <v>3324</v>
      </c>
      <c r="D6349" s="1" t="s">
        <v>2620</v>
      </c>
      <c r="E6349" s="1" t="s">
        <v>3464</v>
      </c>
      <c r="F6349" s="1" t="s">
        <v>3469</v>
      </c>
      <c r="G6349" s="1">
        <v>1529.51</v>
      </c>
      <c r="H6349" s="1">
        <v>10</v>
      </c>
      <c r="I6349" s="1">
        <f>Sales[[#This Row],[Selling Price]]*H6349</f>
        <v>15295.1</v>
      </c>
      <c r="J6349" s="1">
        <f>VLOOKUP(Sales[[#This Row],[Product ID]],Products[],4,0)</f>
        <v>427.85</v>
      </c>
      <c r="K6349" s="1">
        <f>Sales[[#This Row],[Total Sales]]-Sales[[#This Row],[Cost price]]</f>
        <v>14867.25</v>
      </c>
      <c r="L6349" s="1" t="str">
        <f>TEXT(Sales[[#This Row],[Date and Time]],"dddd")</f>
        <v>Friday</v>
      </c>
      <c r="M6349" s="1" t="str">
        <f>TEXT(Sales[[#This Row],[Date and Time]],"mm")</f>
        <v>10</v>
      </c>
      <c r="N6349" s="10" t="str">
        <f>TEXT(Sales[[#This Row],[Date and Time]],"mmmm")</f>
        <v>October</v>
      </c>
    </row>
    <row r="6350" spans="1:14" x14ac:dyDescent="0.3">
      <c r="A6350" s="1" t="s">
        <v>9818</v>
      </c>
      <c r="B6350" s="2">
        <v>45526.537824074076</v>
      </c>
      <c r="C6350" s="1" t="s">
        <v>3306</v>
      </c>
      <c r="D6350" s="1" t="s">
        <v>1614</v>
      </c>
      <c r="E6350" s="1" t="s">
        <v>3471</v>
      </c>
      <c r="F6350" s="1" t="s">
        <v>3467</v>
      </c>
      <c r="G6350" s="1">
        <v>784.32</v>
      </c>
      <c r="H6350" s="1">
        <v>8</v>
      </c>
      <c r="I6350" s="1">
        <f>Sales[[#This Row],[Selling Price]]*H6350</f>
        <v>6274.56</v>
      </c>
      <c r="J6350" s="1">
        <f>VLOOKUP(Sales[[#This Row],[Product ID]],Products[],4,0)</f>
        <v>914.29</v>
      </c>
      <c r="K6350" s="1">
        <f>Sales[[#This Row],[Total Sales]]-Sales[[#This Row],[Cost price]]</f>
        <v>5360.27</v>
      </c>
      <c r="L6350" s="1" t="str">
        <f>TEXT(Sales[[#This Row],[Date and Time]],"dddd")</f>
        <v>Thursday</v>
      </c>
      <c r="M6350" s="1" t="str">
        <f>TEXT(Sales[[#This Row],[Date and Time]],"mm")</f>
        <v>08</v>
      </c>
      <c r="N6350" s="10" t="str">
        <f>TEXT(Sales[[#This Row],[Date and Time]],"mmmm")</f>
        <v>August</v>
      </c>
    </row>
    <row r="6351" spans="1:14" x14ac:dyDescent="0.3">
      <c r="A6351" s="1" t="s">
        <v>9819</v>
      </c>
      <c r="B6351" s="2">
        <v>45532.826979166668</v>
      </c>
      <c r="C6351" s="1" t="s">
        <v>3445</v>
      </c>
      <c r="D6351" s="1" t="s">
        <v>1464</v>
      </c>
      <c r="E6351" s="1" t="s">
        <v>3461</v>
      </c>
      <c r="F6351" s="1" t="s">
        <v>3462</v>
      </c>
      <c r="G6351" s="1">
        <v>1719.77</v>
      </c>
      <c r="H6351" s="1">
        <v>10</v>
      </c>
      <c r="I6351" s="1">
        <f>Sales[[#This Row],[Selling Price]]*H6351</f>
        <v>17197.7</v>
      </c>
      <c r="J6351" s="1">
        <f>VLOOKUP(Sales[[#This Row],[Product ID]],Products[],4,0)</f>
        <v>154.76</v>
      </c>
      <c r="K6351" s="1">
        <f>Sales[[#This Row],[Total Sales]]-Sales[[#This Row],[Cost price]]</f>
        <v>17042.940000000002</v>
      </c>
      <c r="L6351" s="1" t="str">
        <f>TEXT(Sales[[#This Row],[Date and Time]],"dddd")</f>
        <v>Wednesday</v>
      </c>
      <c r="M6351" s="1" t="str">
        <f>TEXT(Sales[[#This Row],[Date and Time]],"mm")</f>
        <v>08</v>
      </c>
      <c r="N6351" s="10" t="str">
        <f>TEXT(Sales[[#This Row],[Date and Time]],"mmmm")</f>
        <v>August</v>
      </c>
    </row>
    <row r="6352" spans="1:14" x14ac:dyDescent="0.3">
      <c r="A6352" s="1" t="s">
        <v>9820</v>
      </c>
      <c r="B6352" s="2">
        <v>45586.567384259259</v>
      </c>
      <c r="C6352" s="1" t="s">
        <v>3436</v>
      </c>
      <c r="D6352" s="1" t="s">
        <v>1905</v>
      </c>
      <c r="E6352" s="1" t="s">
        <v>3471</v>
      </c>
      <c r="F6352" s="1" t="s">
        <v>3476</v>
      </c>
      <c r="G6352" s="1">
        <v>1138.43</v>
      </c>
      <c r="H6352" s="1">
        <v>5</v>
      </c>
      <c r="I6352" s="1">
        <f>Sales[[#This Row],[Selling Price]]*H6352</f>
        <v>5692.1500000000005</v>
      </c>
      <c r="J6352" s="1">
        <f>VLOOKUP(Sales[[#This Row],[Product ID]],Products[],4,0)</f>
        <v>839.9</v>
      </c>
      <c r="K6352" s="1">
        <f>Sales[[#This Row],[Total Sales]]-Sales[[#This Row],[Cost price]]</f>
        <v>4852.2500000000009</v>
      </c>
      <c r="L6352" s="1" t="str">
        <f>TEXT(Sales[[#This Row],[Date and Time]],"dddd")</f>
        <v>Monday</v>
      </c>
      <c r="M6352" s="1" t="str">
        <f>TEXT(Sales[[#This Row],[Date and Time]],"mm")</f>
        <v>10</v>
      </c>
      <c r="N6352" s="10" t="str">
        <f>TEXT(Sales[[#This Row],[Date and Time]],"mmmm")</f>
        <v>October</v>
      </c>
    </row>
    <row r="6353" spans="1:14" x14ac:dyDescent="0.3">
      <c r="A6353" s="1" t="s">
        <v>9821</v>
      </c>
      <c r="B6353" s="2">
        <v>45577.542083333334</v>
      </c>
      <c r="C6353" s="1" t="s">
        <v>3415</v>
      </c>
      <c r="D6353" s="1" t="s">
        <v>63</v>
      </c>
      <c r="E6353" s="1" t="s">
        <v>3479</v>
      </c>
      <c r="F6353" s="1" t="s">
        <v>3462</v>
      </c>
      <c r="G6353" s="1">
        <v>622.58000000000004</v>
      </c>
      <c r="H6353" s="1">
        <v>5</v>
      </c>
      <c r="I6353" s="1">
        <f>Sales[[#This Row],[Selling Price]]*H6353</f>
        <v>3112.9</v>
      </c>
      <c r="J6353" s="1">
        <f>VLOOKUP(Sales[[#This Row],[Product ID]],Products[],4,0)</f>
        <v>109.48</v>
      </c>
      <c r="K6353" s="1">
        <f>Sales[[#This Row],[Total Sales]]-Sales[[#This Row],[Cost price]]</f>
        <v>3003.42</v>
      </c>
      <c r="L6353" s="1" t="str">
        <f>TEXT(Sales[[#This Row],[Date and Time]],"dddd")</f>
        <v>Saturday</v>
      </c>
      <c r="M6353" s="1" t="str">
        <f>TEXT(Sales[[#This Row],[Date and Time]],"mm")</f>
        <v>10</v>
      </c>
      <c r="N6353" s="10" t="str">
        <f>TEXT(Sales[[#This Row],[Date and Time]],"mmmm")</f>
        <v>October</v>
      </c>
    </row>
    <row r="6354" spans="1:14" x14ac:dyDescent="0.3">
      <c r="A6354" s="1" t="s">
        <v>9822</v>
      </c>
      <c r="B6354" s="2">
        <v>45342.928194444445</v>
      </c>
      <c r="C6354" s="1" t="s">
        <v>3345</v>
      </c>
      <c r="D6354" s="1" t="s">
        <v>2141</v>
      </c>
      <c r="E6354" s="1" t="s">
        <v>3471</v>
      </c>
      <c r="F6354" s="1" t="s">
        <v>3469</v>
      </c>
      <c r="G6354" s="1">
        <v>1870.18</v>
      </c>
      <c r="H6354" s="1">
        <v>5</v>
      </c>
      <c r="I6354" s="1">
        <f>Sales[[#This Row],[Selling Price]]*H6354</f>
        <v>9350.9</v>
      </c>
      <c r="J6354" s="1">
        <f>VLOOKUP(Sales[[#This Row],[Product ID]],Products[],4,0)</f>
        <v>762.47</v>
      </c>
      <c r="K6354" s="1">
        <f>Sales[[#This Row],[Total Sales]]-Sales[[#This Row],[Cost price]]</f>
        <v>8588.43</v>
      </c>
      <c r="L6354" s="1" t="str">
        <f>TEXT(Sales[[#This Row],[Date and Time]],"dddd")</f>
        <v>Tuesday</v>
      </c>
      <c r="M6354" s="1" t="str">
        <f>TEXT(Sales[[#This Row],[Date and Time]],"mm")</f>
        <v>02</v>
      </c>
      <c r="N6354" s="10" t="str">
        <f>TEXT(Sales[[#This Row],[Date and Time]],"mmmm")</f>
        <v>February</v>
      </c>
    </row>
    <row r="6355" spans="1:14" x14ac:dyDescent="0.3">
      <c r="A6355" s="1" t="s">
        <v>9823</v>
      </c>
      <c r="B6355" s="2">
        <v>45453.671122685184</v>
      </c>
      <c r="C6355" s="1" t="s">
        <v>3435</v>
      </c>
      <c r="D6355" s="1" t="s">
        <v>846</v>
      </c>
      <c r="E6355" s="1" t="s">
        <v>3466</v>
      </c>
      <c r="F6355" s="1" t="s">
        <v>3476</v>
      </c>
      <c r="G6355" s="1">
        <v>286.77</v>
      </c>
      <c r="H6355" s="1">
        <v>7</v>
      </c>
      <c r="I6355" s="1">
        <f>Sales[[#This Row],[Selling Price]]*H6355</f>
        <v>2007.3899999999999</v>
      </c>
      <c r="J6355" s="1">
        <f>VLOOKUP(Sales[[#This Row],[Product ID]],Products[],4,0)</f>
        <v>316.27</v>
      </c>
      <c r="K6355" s="1">
        <f>Sales[[#This Row],[Total Sales]]-Sales[[#This Row],[Cost price]]</f>
        <v>1691.12</v>
      </c>
      <c r="L6355" s="1" t="str">
        <f>TEXT(Sales[[#This Row],[Date and Time]],"dddd")</f>
        <v>Monday</v>
      </c>
      <c r="M6355" s="1" t="str">
        <f>TEXT(Sales[[#This Row],[Date and Time]],"mm")</f>
        <v>06</v>
      </c>
      <c r="N6355" s="10" t="str">
        <f>TEXT(Sales[[#This Row],[Date and Time]],"mmmm")</f>
        <v>June</v>
      </c>
    </row>
    <row r="6356" spans="1:14" x14ac:dyDescent="0.3">
      <c r="A6356" s="1" t="s">
        <v>9824</v>
      </c>
      <c r="B6356" s="2">
        <v>45319.070775462962</v>
      </c>
      <c r="C6356" s="1" t="s">
        <v>3382</v>
      </c>
      <c r="D6356" s="1" t="s">
        <v>714</v>
      </c>
      <c r="E6356" s="1" t="s">
        <v>3461</v>
      </c>
      <c r="F6356" s="1" t="s">
        <v>3476</v>
      </c>
      <c r="G6356" s="1">
        <v>1212.74</v>
      </c>
      <c r="H6356" s="1">
        <v>8</v>
      </c>
      <c r="I6356" s="1">
        <f>Sales[[#This Row],[Selling Price]]*H6356</f>
        <v>9701.92</v>
      </c>
      <c r="J6356" s="1">
        <f>VLOOKUP(Sales[[#This Row],[Product ID]],Products[],4,0)</f>
        <v>67.97</v>
      </c>
      <c r="K6356" s="1">
        <f>Sales[[#This Row],[Total Sales]]-Sales[[#This Row],[Cost price]]</f>
        <v>9633.9500000000007</v>
      </c>
      <c r="L6356" s="1" t="str">
        <f>TEXT(Sales[[#This Row],[Date and Time]],"dddd")</f>
        <v>Sunday</v>
      </c>
      <c r="M6356" s="1" t="str">
        <f>TEXT(Sales[[#This Row],[Date and Time]],"mm")</f>
        <v>01</v>
      </c>
      <c r="N6356" s="10" t="str">
        <f>TEXT(Sales[[#This Row],[Date and Time]],"mmmm")</f>
        <v>January</v>
      </c>
    </row>
    <row r="6357" spans="1:14" x14ac:dyDescent="0.3">
      <c r="A6357" s="1" t="s">
        <v>9825</v>
      </c>
      <c r="B6357" s="2">
        <v>45476.730833333335</v>
      </c>
      <c r="C6357" s="1" t="s">
        <v>3301</v>
      </c>
      <c r="D6357" s="1" t="s">
        <v>2614</v>
      </c>
      <c r="E6357" s="1" t="s">
        <v>3479</v>
      </c>
      <c r="F6357" s="1" t="s">
        <v>3467</v>
      </c>
      <c r="G6357" s="1">
        <v>329.16</v>
      </c>
      <c r="H6357" s="1">
        <v>10</v>
      </c>
      <c r="I6357" s="1">
        <f>Sales[[#This Row],[Selling Price]]*H6357</f>
        <v>3291.6000000000004</v>
      </c>
      <c r="J6357" s="1">
        <f>VLOOKUP(Sales[[#This Row],[Product ID]],Products[],4,0)</f>
        <v>502.29</v>
      </c>
      <c r="K6357" s="1">
        <f>Sales[[#This Row],[Total Sales]]-Sales[[#This Row],[Cost price]]</f>
        <v>2789.3100000000004</v>
      </c>
      <c r="L6357" s="1" t="str">
        <f>TEXT(Sales[[#This Row],[Date and Time]],"dddd")</f>
        <v>Wednesday</v>
      </c>
      <c r="M6357" s="1" t="str">
        <f>TEXT(Sales[[#This Row],[Date and Time]],"mm")</f>
        <v>07</v>
      </c>
      <c r="N6357" s="10" t="str">
        <f>TEXT(Sales[[#This Row],[Date and Time]],"mmmm")</f>
        <v>July</v>
      </c>
    </row>
    <row r="6358" spans="1:14" x14ac:dyDescent="0.3">
      <c r="A6358" s="1" t="s">
        <v>9826</v>
      </c>
      <c r="B6358" s="2">
        <v>45490.851157407407</v>
      </c>
      <c r="C6358" s="1" t="s">
        <v>3390</v>
      </c>
      <c r="D6358" s="1" t="s">
        <v>2195</v>
      </c>
      <c r="E6358" s="1" t="s">
        <v>3464</v>
      </c>
      <c r="F6358" s="1" t="s">
        <v>3469</v>
      </c>
      <c r="G6358" s="1">
        <v>1064</v>
      </c>
      <c r="H6358" s="1">
        <v>3</v>
      </c>
      <c r="I6358" s="1">
        <f>Sales[[#This Row],[Selling Price]]*H6358</f>
        <v>3192</v>
      </c>
      <c r="J6358" s="1">
        <f>VLOOKUP(Sales[[#This Row],[Product ID]],Products[],4,0)</f>
        <v>612.41999999999996</v>
      </c>
      <c r="K6358" s="1">
        <f>Sales[[#This Row],[Total Sales]]-Sales[[#This Row],[Cost price]]</f>
        <v>2579.58</v>
      </c>
      <c r="L6358" s="1" t="str">
        <f>TEXT(Sales[[#This Row],[Date and Time]],"dddd")</f>
        <v>Wednesday</v>
      </c>
      <c r="M6358" s="1" t="str">
        <f>TEXT(Sales[[#This Row],[Date and Time]],"mm")</f>
        <v>07</v>
      </c>
      <c r="N6358" s="10" t="str">
        <f>TEXT(Sales[[#This Row],[Date and Time]],"mmmm")</f>
        <v>July</v>
      </c>
    </row>
    <row r="6359" spans="1:14" x14ac:dyDescent="0.3">
      <c r="A6359" s="1" t="s">
        <v>9827</v>
      </c>
      <c r="B6359" s="2">
        <v>45311.197662037041</v>
      </c>
      <c r="C6359" s="1" t="s">
        <v>3321</v>
      </c>
      <c r="D6359" s="1" t="s">
        <v>2702</v>
      </c>
      <c r="E6359" s="1" t="s">
        <v>3464</v>
      </c>
      <c r="F6359" s="1" t="s">
        <v>3476</v>
      </c>
      <c r="G6359" s="1">
        <v>981.63</v>
      </c>
      <c r="H6359" s="1">
        <v>7</v>
      </c>
      <c r="I6359" s="1">
        <f>Sales[[#This Row],[Selling Price]]*H6359</f>
        <v>6871.41</v>
      </c>
      <c r="J6359" s="1">
        <f>VLOOKUP(Sales[[#This Row],[Product ID]],Products[],4,0)</f>
        <v>57.64</v>
      </c>
      <c r="K6359" s="1">
        <f>Sales[[#This Row],[Total Sales]]-Sales[[#This Row],[Cost price]]</f>
        <v>6813.7699999999995</v>
      </c>
      <c r="L6359" s="1" t="str">
        <f>TEXT(Sales[[#This Row],[Date and Time]],"dddd")</f>
        <v>Saturday</v>
      </c>
      <c r="M6359" s="1" t="str">
        <f>TEXT(Sales[[#This Row],[Date and Time]],"mm")</f>
        <v>01</v>
      </c>
      <c r="N6359" s="10" t="str">
        <f>TEXT(Sales[[#This Row],[Date and Time]],"mmmm")</f>
        <v>January</v>
      </c>
    </row>
    <row r="6360" spans="1:14" x14ac:dyDescent="0.3">
      <c r="A6360" s="1" t="s">
        <v>9828</v>
      </c>
      <c r="B6360" s="2">
        <v>45528.145092592589</v>
      </c>
      <c r="C6360" s="1" t="s">
        <v>3376</v>
      </c>
      <c r="D6360" s="1" t="s">
        <v>2535</v>
      </c>
      <c r="E6360" s="1" t="s">
        <v>3464</v>
      </c>
      <c r="F6360" s="1" t="s">
        <v>3472</v>
      </c>
      <c r="G6360" s="1">
        <v>452.19</v>
      </c>
      <c r="H6360" s="1">
        <v>2</v>
      </c>
      <c r="I6360" s="1">
        <f>Sales[[#This Row],[Selling Price]]*H6360</f>
        <v>904.38</v>
      </c>
      <c r="J6360" s="1">
        <f>VLOOKUP(Sales[[#This Row],[Product ID]],Products[],4,0)</f>
        <v>372.5</v>
      </c>
      <c r="K6360" s="1">
        <f>Sales[[#This Row],[Total Sales]]-Sales[[#This Row],[Cost price]]</f>
        <v>531.88</v>
      </c>
      <c r="L6360" s="1" t="str">
        <f>TEXT(Sales[[#This Row],[Date and Time]],"dddd")</f>
        <v>Saturday</v>
      </c>
      <c r="M6360" s="1" t="str">
        <f>TEXT(Sales[[#This Row],[Date and Time]],"mm")</f>
        <v>08</v>
      </c>
      <c r="N6360" s="10" t="str">
        <f>TEXT(Sales[[#This Row],[Date and Time]],"mmmm")</f>
        <v>August</v>
      </c>
    </row>
    <row r="6361" spans="1:14" x14ac:dyDescent="0.3">
      <c r="A6361" s="1" t="s">
        <v>9829</v>
      </c>
      <c r="B6361" s="2">
        <v>45521.444456018522</v>
      </c>
      <c r="C6361" s="1" t="s">
        <v>3365</v>
      </c>
      <c r="D6361" s="1" t="s">
        <v>2349</v>
      </c>
      <c r="E6361" s="1" t="s">
        <v>3471</v>
      </c>
      <c r="F6361" s="1" t="s">
        <v>3476</v>
      </c>
      <c r="G6361" s="1">
        <v>1669.28</v>
      </c>
      <c r="H6361" s="1">
        <v>3</v>
      </c>
      <c r="I6361" s="1">
        <f>Sales[[#This Row],[Selling Price]]*H6361</f>
        <v>5007.84</v>
      </c>
      <c r="J6361" s="1">
        <f>VLOOKUP(Sales[[#This Row],[Product ID]],Products[],4,0)</f>
        <v>104.7</v>
      </c>
      <c r="K6361" s="1">
        <f>Sales[[#This Row],[Total Sales]]-Sales[[#This Row],[Cost price]]</f>
        <v>4903.1400000000003</v>
      </c>
      <c r="L6361" s="1" t="str">
        <f>TEXT(Sales[[#This Row],[Date and Time]],"dddd")</f>
        <v>Saturday</v>
      </c>
      <c r="M6361" s="1" t="str">
        <f>TEXT(Sales[[#This Row],[Date and Time]],"mm")</f>
        <v>08</v>
      </c>
      <c r="N6361" s="10" t="str">
        <f>TEXT(Sales[[#This Row],[Date and Time]],"mmmm")</f>
        <v>August</v>
      </c>
    </row>
    <row r="6362" spans="1:14" x14ac:dyDescent="0.3">
      <c r="A6362" s="1" t="s">
        <v>9830</v>
      </c>
      <c r="B6362" s="2">
        <v>45322.375763888886</v>
      </c>
      <c r="C6362" s="1" t="s">
        <v>3375</v>
      </c>
      <c r="D6362" s="1" t="s">
        <v>2264</v>
      </c>
      <c r="E6362" s="1" t="s">
        <v>3479</v>
      </c>
      <c r="F6362" s="1" t="s">
        <v>3472</v>
      </c>
      <c r="G6362" s="1">
        <v>809.17</v>
      </c>
      <c r="H6362" s="1">
        <v>4</v>
      </c>
      <c r="I6362" s="1">
        <f>Sales[[#This Row],[Selling Price]]*H6362</f>
        <v>3236.68</v>
      </c>
      <c r="J6362" s="1">
        <f>VLOOKUP(Sales[[#This Row],[Product ID]],Products[],4,0)</f>
        <v>574.14</v>
      </c>
      <c r="K6362" s="1">
        <f>Sales[[#This Row],[Total Sales]]-Sales[[#This Row],[Cost price]]</f>
        <v>2662.54</v>
      </c>
      <c r="L6362" s="1" t="str">
        <f>TEXT(Sales[[#This Row],[Date and Time]],"dddd")</f>
        <v>Wednesday</v>
      </c>
      <c r="M6362" s="1" t="str">
        <f>TEXT(Sales[[#This Row],[Date and Time]],"mm")</f>
        <v>01</v>
      </c>
      <c r="N6362" s="10" t="str">
        <f>TEXT(Sales[[#This Row],[Date and Time]],"mmmm")</f>
        <v>January</v>
      </c>
    </row>
    <row r="6363" spans="1:14" x14ac:dyDescent="0.3">
      <c r="A6363" s="1" t="s">
        <v>9831</v>
      </c>
      <c r="B6363" s="2">
        <v>45517.496319444443</v>
      </c>
      <c r="C6363" s="1" t="s">
        <v>3372</v>
      </c>
      <c r="D6363" s="1" t="s">
        <v>404</v>
      </c>
      <c r="E6363" s="1" t="s">
        <v>3479</v>
      </c>
      <c r="F6363" s="1" t="s">
        <v>3469</v>
      </c>
      <c r="G6363" s="1">
        <v>1173.06</v>
      </c>
      <c r="H6363" s="1">
        <v>9</v>
      </c>
      <c r="I6363" s="1">
        <f>Sales[[#This Row],[Selling Price]]*H6363</f>
        <v>10557.539999999999</v>
      </c>
      <c r="J6363" s="1">
        <f>VLOOKUP(Sales[[#This Row],[Product ID]],Products[],4,0)</f>
        <v>415.38</v>
      </c>
      <c r="K6363" s="1">
        <f>Sales[[#This Row],[Total Sales]]-Sales[[#This Row],[Cost price]]</f>
        <v>10142.16</v>
      </c>
      <c r="L6363" s="1" t="str">
        <f>TEXT(Sales[[#This Row],[Date and Time]],"dddd")</f>
        <v>Tuesday</v>
      </c>
      <c r="M6363" s="1" t="str">
        <f>TEXT(Sales[[#This Row],[Date and Time]],"mm")</f>
        <v>08</v>
      </c>
      <c r="N6363" s="10" t="str">
        <f>TEXT(Sales[[#This Row],[Date and Time]],"mmmm")</f>
        <v>August</v>
      </c>
    </row>
    <row r="6364" spans="1:14" x14ac:dyDescent="0.3">
      <c r="A6364" s="1" t="s">
        <v>9832</v>
      </c>
      <c r="B6364" s="2">
        <v>45479.220486111109</v>
      </c>
      <c r="C6364" s="1" t="s">
        <v>3237</v>
      </c>
      <c r="D6364" s="1" t="s">
        <v>663</v>
      </c>
      <c r="E6364" s="1" t="s">
        <v>3461</v>
      </c>
      <c r="F6364" s="1" t="s">
        <v>3467</v>
      </c>
      <c r="G6364" s="1">
        <v>42.65</v>
      </c>
      <c r="H6364" s="1">
        <v>9</v>
      </c>
      <c r="I6364" s="1">
        <f>Sales[[#This Row],[Selling Price]]*H6364</f>
        <v>383.84999999999997</v>
      </c>
      <c r="J6364" s="1">
        <f>VLOOKUP(Sales[[#This Row],[Product ID]],Products[],4,0)</f>
        <v>481</v>
      </c>
      <c r="K6364" s="1">
        <f>Sales[[#This Row],[Total Sales]]-Sales[[#This Row],[Cost price]]</f>
        <v>-97.150000000000034</v>
      </c>
      <c r="L6364" s="1" t="str">
        <f>TEXT(Sales[[#This Row],[Date and Time]],"dddd")</f>
        <v>Saturday</v>
      </c>
      <c r="M6364" s="1" t="str">
        <f>TEXT(Sales[[#This Row],[Date and Time]],"mm")</f>
        <v>07</v>
      </c>
      <c r="N6364" s="10" t="str">
        <f>TEXT(Sales[[#This Row],[Date and Time]],"mmmm")</f>
        <v>July</v>
      </c>
    </row>
    <row r="6365" spans="1:14" x14ac:dyDescent="0.3">
      <c r="A6365" s="1" t="s">
        <v>9833</v>
      </c>
      <c r="B6365" s="2">
        <v>45441.894525462965</v>
      </c>
      <c r="C6365" s="1" t="s">
        <v>3388</v>
      </c>
      <c r="D6365" s="1" t="s">
        <v>642</v>
      </c>
      <c r="E6365" s="1" t="s">
        <v>3471</v>
      </c>
      <c r="F6365" s="1" t="s">
        <v>3472</v>
      </c>
      <c r="G6365" s="1">
        <v>1297.28</v>
      </c>
      <c r="H6365" s="1">
        <v>3</v>
      </c>
      <c r="I6365" s="1">
        <f>Sales[[#This Row],[Selling Price]]*H6365</f>
        <v>3891.84</v>
      </c>
      <c r="J6365" s="1">
        <f>VLOOKUP(Sales[[#This Row],[Product ID]],Products[],4,0)</f>
        <v>65.66</v>
      </c>
      <c r="K6365" s="1">
        <f>Sales[[#This Row],[Total Sales]]-Sales[[#This Row],[Cost price]]</f>
        <v>3826.1800000000003</v>
      </c>
      <c r="L6365" s="1" t="str">
        <f>TEXT(Sales[[#This Row],[Date and Time]],"dddd")</f>
        <v>Wednesday</v>
      </c>
      <c r="M6365" s="1" t="str">
        <f>TEXT(Sales[[#This Row],[Date and Time]],"mm")</f>
        <v>05</v>
      </c>
      <c r="N6365" s="10" t="str">
        <f>TEXT(Sales[[#This Row],[Date and Time]],"mmmm")</f>
        <v>May</v>
      </c>
    </row>
    <row r="6366" spans="1:14" x14ac:dyDescent="0.3">
      <c r="A6366" s="1" t="s">
        <v>9834</v>
      </c>
      <c r="B6366" s="2">
        <v>45489.956041666665</v>
      </c>
      <c r="C6366" s="1" t="s">
        <v>3346</v>
      </c>
      <c r="D6366" s="1" t="s">
        <v>55</v>
      </c>
      <c r="E6366" s="1" t="s">
        <v>3464</v>
      </c>
      <c r="F6366" s="1" t="s">
        <v>3467</v>
      </c>
      <c r="G6366" s="1">
        <v>477.16</v>
      </c>
      <c r="H6366" s="1">
        <v>4</v>
      </c>
      <c r="I6366" s="1">
        <f>Sales[[#This Row],[Selling Price]]*H6366</f>
        <v>1908.64</v>
      </c>
      <c r="J6366" s="1">
        <f>VLOOKUP(Sales[[#This Row],[Product ID]],Products[],4,0)</f>
        <v>171.16</v>
      </c>
      <c r="K6366" s="1">
        <f>Sales[[#This Row],[Total Sales]]-Sales[[#This Row],[Cost price]]</f>
        <v>1737.48</v>
      </c>
      <c r="L6366" s="1" t="str">
        <f>TEXT(Sales[[#This Row],[Date and Time]],"dddd")</f>
        <v>Tuesday</v>
      </c>
      <c r="M6366" s="1" t="str">
        <f>TEXT(Sales[[#This Row],[Date and Time]],"mm")</f>
        <v>07</v>
      </c>
      <c r="N6366" s="10" t="str">
        <f>TEXT(Sales[[#This Row],[Date and Time]],"mmmm")</f>
        <v>July</v>
      </c>
    </row>
    <row r="6367" spans="1:14" x14ac:dyDescent="0.3">
      <c r="A6367" s="1" t="s">
        <v>9835</v>
      </c>
      <c r="B6367" s="2">
        <v>45319.747175925928</v>
      </c>
      <c r="C6367" s="1" t="s">
        <v>3414</v>
      </c>
      <c r="D6367" s="1" t="s">
        <v>1945</v>
      </c>
      <c r="E6367" s="1" t="s">
        <v>3471</v>
      </c>
      <c r="F6367" s="1" t="s">
        <v>3472</v>
      </c>
      <c r="G6367" s="1">
        <v>807.92</v>
      </c>
      <c r="H6367" s="1">
        <v>9</v>
      </c>
      <c r="I6367" s="1">
        <f>Sales[[#This Row],[Selling Price]]*H6367</f>
        <v>7271.28</v>
      </c>
      <c r="J6367" s="1">
        <f>VLOOKUP(Sales[[#This Row],[Product ID]],Products[],4,0)</f>
        <v>859.01</v>
      </c>
      <c r="K6367" s="1">
        <f>Sales[[#This Row],[Total Sales]]-Sales[[#This Row],[Cost price]]</f>
        <v>6412.2699999999995</v>
      </c>
      <c r="L6367" s="1" t="str">
        <f>TEXT(Sales[[#This Row],[Date and Time]],"dddd")</f>
        <v>Sunday</v>
      </c>
      <c r="M6367" s="1" t="str">
        <f>TEXT(Sales[[#This Row],[Date and Time]],"mm")</f>
        <v>01</v>
      </c>
      <c r="N6367" s="10" t="str">
        <f>TEXT(Sales[[#This Row],[Date and Time]],"mmmm")</f>
        <v>January</v>
      </c>
    </row>
    <row r="6368" spans="1:14" x14ac:dyDescent="0.3">
      <c r="A6368" s="1" t="s">
        <v>9836</v>
      </c>
      <c r="B6368" s="2">
        <v>45451.049432870372</v>
      </c>
      <c r="C6368" s="1" t="s">
        <v>3245</v>
      </c>
      <c r="D6368" s="1" t="s">
        <v>2750</v>
      </c>
      <c r="E6368" s="1" t="s">
        <v>3479</v>
      </c>
      <c r="F6368" s="1" t="s">
        <v>3469</v>
      </c>
      <c r="G6368" s="1">
        <v>443.1</v>
      </c>
      <c r="H6368" s="1">
        <v>1</v>
      </c>
      <c r="I6368" s="1">
        <f>Sales[[#This Row],[Selling Price]]*H6368</f>
        <v>443.1</v>
      </c>
      <c r="J6368" s="1">
        <f>VLOOKUP(Sales[[#This Row],[Product ID]],Products[],4,0)</f>
        <v>188.4</v>
      </c>
      <c r="K6368" s="1">
        <f>Sales[[#This Row],[Total Sales]]-Sales[[#This Row],[Cost price]]</f>
        <v>254.70000000000002</v>
      </c>
      <c r="L6368" s="1" t="str">
        <f>TEXT(Sales[[#This Row],[Date and Time]],"dddd")</f>
        <v>Saturday</v>
      </c>
      <c r="M6368" s="1" t="str">
        <f>TEXT(Sales[[#This Row],[Date and Time]],"mm")</f>
        <v>06</v>
      </c>
      <c r="N6368" s="10" t="str">
        <f>TEXT(Sales[[#This Row],[Date and Time]],"mmmm")</f>
        <v>June</v>
      </c>
    </row>
    <row r="6369" spans="1:14" x14ac:dyDescent="0.3">
      <c r="A6369" s="1" t="s">
        <v>9837</v>
      </c>
      <c r="B6369" s="2">
        <v>45511.024247685185</v>
      </c>
      <c r="C6369" s="1" t="s">
        <v>3345</v>
      </c>
      <c r="D6369" s="1" t="s">
        <v>905</v>
      </c>
      <c r="E6369" s="1" t="s">
        <v>3464</v>
      </c>
      <c r="F6369" s="1" t="s">
        <v>3462</v>
      </c>
      <c r="G6369" s="1">
        <v>568.35</v>
      </c>
      <c r="H6369" s="1">
        <v>8</v>
      </c>
      <c r="I6369" s="1">
        <f>Sales[[#This Row],[Selling Price]]*H6369</f>
        <v>4546.8</v>
      </c>
      <c r="J6369" s="1">
        <f>VLOOKUP(Sales[[#This Row],[Product ID]],Products[],4,0)</f>
        <v>762.47</v>
      </c>
      <c r="K6369" s="1">
        <f>Sales[[#This Row],[Total Sales]]-Sales[[#This Row],[Cost price]]</f>
        <v>3784.33</v>
      </c>
      <c r="L6369" s="1" t="str">
        <f>TEXT(Sales[[#This Row],[Date and Time]],"dddd")</f>
        <v>Wednesday</v>
      </c>
      <c r="M6369" s="1" t="str">
        <f>TEXT(Sales[[#This Row],[Date and Time]],"mm")</f>
        <v>08</v>
      </c>
      <c r="N6369" s="10" t="str">
        <f>TEXT(Sales[[#This Row],[Date and Time]],"mmmm")</f>
        <v>August</v>
      </c>
    </row>
    <row r="6370" spans="1:14" x14ac:dyDescent="0.3">
      <c r="A6370" s="1" t="s">
        <v>9838</v>
      </c>
      <c r="B6370" s="2">
        <v>45598.515949074077</v>
      </c>
      <c r="C6370" s="1" t="s">
        <v>3440</v>
      </c>
      <c r="D6370" s="1" t="s">
        <v>2843</v>
      </c>
      <c r="E6370" s="1" t="s">
        <v>3471</v>
      </c>
      <c r="F6370" s="1" t="s">
        <v>3472</v>
      </c>
      <c r="G6370" s="1">
        <v>734.93</v>
      </c>
      <c r="H6370" s="1">
        <v>3</v>
      </c>
      <c r="I6370" s="1">
        <f>Sales[[#This Row],[Selling Price]]*H6370</f>
        <v>2204.79</v>
      </c>
      <c r="J6370" s="1">
        <f>VLOOKUP(Sales[[#This Row],[Product ID]],Products[],4,0)</f>
        <v>117.5</v>
      </c>
      <c r="K6370" s="1">
        <f>Sales[[#This Row],[Total Sales]]-Sales[[#This Row],[Cost price]]</f>
        <v>2087.29</v>
      </c>
      <c r="L6370" s="1" t="str">
        <f>TEXT(Sales[[#This Row],[Date and Time]],"dddd")</f>
        <v>Saturday</v>
      </c>
      <c r="M6370" s="1" t="str">
        <f>TEXT(Sales[[#This Row],[Date and Time]],"mm")</f>
        <v>11</v>
      </c>
      <c r="N6370" s="10" t="str">
        <f>TEXT(Sales[[#This Row],[Date and Time]],"mmmm")</f>
        <v>November</v>
      </c>
    </row>
    <row r="6371" spans="1:14" x14ac:dyDescent="0.3">
      <c r="A6371" s="1" t="s">
        <v>9839</v>
      </c>
      <c r="B6371" s="2">
        <v>45601.907048611109</v>
      </c>
      <c r="C6371" s="1" t="s">
        <v>3323</v>
      </c>
      <c r="D6371" s="1" t="s">
        <v>1103</v>
      </c>
      <c r="E6371" s="1" t="s">
        <v>3479</v>
      </c>
      <c r="F6371" s="1" t="s">
        <v>3467</v>
      </c>
      <c r="G6371" s="1">
        <v>1219.49</v>
      </c>
      <c r="H6371" s="1">
        <v>10</v>
      </c>
      <c r="I6371" s="1">
        <f>Sales[[#This Row],[Selling Price]]*H6371</f>
        <v>12194.9</v>
      </c>
      <c r="J6371" s="1">
        <f>VLOOKUP(Sales[[#This Row],[Product ID]],Products[],4,0)</f>
        <v>942.34</v>
      </c>
      <c r="K6371" s="1">
        <f>Sales[[#This Row],[Total Sales]]-Sales[[#This Row],[Cost price]]</f>
        <v>11252.56</v>
      </c>
      <c r="L6371" s="1" t="str">
        <f>TEXT(Sales[[#This Row],[Date and Time]],"dddd")</f>
        <v>Tuesday</v>
      </c>
      <c r="M6371" s="1" t="str">
        <f>TEXT(Sales[[#This Row],[Date and Time]],"mm")</f>
        <v>11</v>
      </c>
      <c r="N6371" s="10" t="str">
        <f>TEXT(Sales[[#This Row],[Date and Time]],"mmmm")</f>
        <v>November</v>
      </c>
    </row>
    <row r="6372" spans="1:14" x14ac:dyDescent="0.3">
      <c r="A6372" s="1" t="s">
        <v>9840</v>
      </c>
      <c r="B6372" s="2">
        <v>45359.748738425929</v>
      </c>
      <c r="C6372" s="1" t="s">
        <v>3297</v>
      </c>
      <c r="D6372" s="1" t="s">
        <v>272</v>
      </c>
      <c r="E6372" s="1" t="s">
        <v>3461</v>
      </c>
      <c r="F6372" s="1" t="s">
        <v>3462</v>
      </c>
      <c r="G6372" s="1">
        <v>241.39</v>
      </c>
      <c r="H6372" s="1">
        <v>3</v>
      </c>
      <c r="I6372" s="1">
        <f>Sales[[#This Row],[Selling Price]]*H6372</f>
        <v>724.17</v>
      </c>
      <c r="J6372" s="1">
        <f>VLOOKUP(Sales[[#This Row],[Product ID]],Products[],4,0)</f>
        <v>821.78</v>
      </c>
      <c r="K6372" s="1">
        <f>Sales[[#This Row],[Total Sales]]-Sales[[#This Row],[Cost price]]</f>
        <v>-97.610000000000014</v>
      </c>
      <c r="L6372" s="1" t="str">
        <f>TEXT(Sales[[#This Row],[Date and Time]],"dddd")</f>
        <v>Friday</v>
      </c>
      <c r="M6372" s="1" t="str">
        <f>TEXT(Sales[[#This Row],[Date and Time]],"mm")</f>
        <v>03</v>
      </c>
      <c r="N6372" s="10" t="str">
        <f>TEXT(Sales[[#This Row],[Date and Time]],"mmmm")</f>
        <v>March</v>
      </c>
    </row>
    <row r="6373" spans="1:14" x14ac:dyDescent="0.3">
      <c r="A6373" s="1" t="s">
        <v>9841</v>
      </c>
      <c r="B6373" s="2">
        <v>45569.416226851848</v>
      </c>
      <c r="C6373" s="1" t="s">
        <v>3257</v>
      </c>
      <c r="D6373" s="1" t="s">
        <v>929</v>
      </c>
      <c r="E6373" s="1" t="s">
        <v>3471</v>
      </c>
      <c r="F6373" s="1" t="s">
        <v>3469</v>
      </c>
      <c r="G6373" s="1">
        <v>821.37</v>
      </c>
      <c r="H6373" s="1">
        <v>9</v>
      </c>
      <c r="I6373" s="1">
        <f>Sales[[#This Row],[Selling Price]]*H6373</f>
        <v>7392.33</v>
      </c>
      <c r="J6373" s="1">
        <f>VLOOKUP(Sales[[#This Row],[Product ID]],Products[],4,0)</f>
        <v>288.51</v>
      </c>
      <c r="K6373" s="1">
        <f>Sales[[#This Row],[Total Sales]]-Sales[[#This Row],[Cost price]]</f>
        <v>7103.82</v>
      </c>
      <c r="L6373" s="1" t="str">
        <f>TEXT(Sales[[#This Row],[Date and Time]],"dddd")</f>
        <v>Friday</v>
      </c>
      <c r="M6373" s="1" t="str">
        <f>TEXT(Sales[[#This Row],[Date and Time]],"mm")</f>
        <v>10</v>
      </c>
      <c r="N6373" s="10" t="str">
        <f>TEXT(Sales[[#This Row],[Date and Time]],"mmmm")</f>
        <v>October</v>
      </c>
    </row>
    <row r="6374" spans="1:14" x14ac:dyDescent="0.3">
      <c r="A6374" s="1" t="s">
        <v>9842</v>
      </c>
      <c r="B6374" s="2">
        <v>45601.611817129633</v>
      </c>
      <c r="C6374" s="1" t="s">
        <v>3305</v>
      </c>
      <c r="D6374" s="1" t="s">
        <v>3066</v>
      </c>
      <c r="E6374" s="1" t="s">
        <v>3466</v>
      </c>
      <c r="F6374" s="1" t="s">
        <v>3462</v>
      </c>
      <c r="G6374" s="1">
        <v>1371.22</v>
      </c>
      <c r="H6374" s="1">
        <v>5</v>
      </c>
      <c r="I6374" s="1">
        <f>Sales[[#This Row],[Selling Price]]*H6374</f>
        <v>6856.1</v>
      </c>
      <c r="J6374" s="1">
        <f>VLOOKUP(Sales[[#This Row],[Product ID]],Products[],4,0)</f>
        <v>376.96</v>
      </c>
      <c r="K6374" s="1">
        <f>Sales[[#This Row],[Total Sales]]-Sales[[#This Row],[Cost price]]</f>
        <v>6479.14</v>
      </c>
      <c r="L6374" s="1" t="str">
        <f>TEXT(Sales[[#This Row],[Date and Time]],"dddd")</f>
        <v>Tuesday</v>
      </c>
      <c r="M6374" s="1" t="str">
        <f>TEXT(Sales[[#This Row],[Date and Time]],"mm")</f>
        <v>11</v>
      </c>
      <c r="N6374" s="10" t="str">
        <f>TEXT(Sales[[#This Row],[Date and Time]],"mmmm")</f>
        <v>November</v>
      </c>
    </row>
    <row r="6375" spans="1:14" x14ac:dyDescent="0.3">
      <c r="A6375" s="1" t="s">
        <v>9843</v>
      </c>
      <c r="B6375" s="2">
        <v>45332.642800925925</v>
      </c>
      <c r="C6375" s="1" t="s">
        <v>3413</v>
      </c>
      <c r="D6375" s="1" t="s">
        <v>3103</v>
      </c>
      <c r="E6375" s="1" t="s">
        <v>3464</v>
      </c>
      <c r="F6375" s="1" t="s">
        <v>3469</v>
      </c>
      <c r="G6375" s="1">
        <v>1045.25</v>
      </c>
      <c r="H6375" s="1">
        <v>7</v>
      </c>
      <c r="I6375" s="1">
        <f>Sales[[#This Row],[Selling Price]]*H6375</f>
        <v>7316.75</v>
      </c>
      <c r="J6375" s="1">
        <f>VLOOKUP(Sales[[#This Row],[Product ID]],Products[],4,0)</f>
        <v>311.56</v>
      </c>
      <c r="K6375" s="1">
        <f>Sales[[#This Row],[Total Sales]]-Sales[[#This Row],[Cost price]]</f>
        <v>7005.19</v>
      </c>
      <c r="L6375" s="1" t="str">
        <f>TEXT(Sales[[#This Row],[Date and Time]],"dddd")</f>
        <v>Saturday</v>
      </c>
      <c r="M6375" s="1" t="str">
        <f>TEXT(Sales[[#This Row],[Date and Time]],"mm")</f>
        <v>02</v>
      </c>
      <c r="N6375" s="10" t="str">
        <f>TEXT(Sales[[#This Row],[Date and Time]],"mmmm")</f>
        <v>February</v>
      </c>
    </row>
    <row r="6376" spans="1:14" x14ac:dyDescent="0.3">
      <c r="A6376" s="1" t="s">
        <v>9844</v>
      </c>
      <c r="B6376" s="2">
        <v>45563.739768518521</v>
      </c>
      <c r="C6376" s="1" t="s">
        <v>3391</v>
      </c>
      <c r="D6376" s="1" t="s">
        <v>2307</v>
      </c>
      <c r="E6376" s="1" t="s">
        <v>3479</v>
      </c>
      <c r="F6376" s="1" t="s">
        <v>3476</v>
      </c>
      <c r="G6376" s="1">
        <v>1099.28</v>
      </c>
      <c r="H6376" s="1">
        <v>8</v>
      </c>
      <c r="I6376" s="1">
        <f>Sales[[#This Row],[Selling Price]]*H6376</f>
        <v>8794.24</v>
      </c>
      <c r="J6376" s="1">
        <f>VLOOKUP(Sales[[#This Row],[Product ID]],Products[],4,0)</f>
        <v>374.92</v>
      </c>
      <c r="K6376" s="1">
        <f>Sales[[#This Row],[Total Sales]]-Sales[[#This Row],[Cost price]]</f>
        <v>8419.32</v>
      </c>
      <c r="L6376" s="1" t="str">
        <f>TEXT(Sales[[#This Row],[Date and Time]],"dddd")</f>
        <v>Saturday</v>
      </c>
      <c r="M6376" s="1" t="str">
        <f>TEXT(Sales[[#This Row],[Date and Time]],"mm")</f>
        <v>09</v>
      </c>
      <c r="N6376" s="10" t="str">
        <f>TEXT(Sales[[#This Row],[Date and Time]],"mmmm")</f>
        <v>September</v>
      </c>
    </row>
    <row r="6377" spans="1:14" x14ac:dyDescent="0.3">
      <c r="A6377" s="1" t="s">
        <v>9845</v>
      </c>
      <c r="B6377" s="2">
        <v>45387.908136574071</v>
      </c>
      <c r="C6377" s="1" t="s">
        <v>3253</v>
      </c>
      <c r="D6377" s="1" t="s">
        <v>2617</v>
      </c>
      <c r="E6377" s="1" t="s">
        <v>3461</v>
      </c>
      <c r="F6377" s="1" t="s">
        <v>3472</v>
      </c>
      <c r="G6377" s="1">
        <v>694.77</v>
      </c>
      <c r="H6377" s="1">
        <v>9</v>
      </c>
      <c r="I6377" s="1">
        <f>Sales[[#This Row],[Selling Price]]*H6377</f>
        <v>6252.93</v>
      </c>
      <c r="J6377" s="1">
        <f>VLOOKUP(Sales[[#This Row],[Product ID]],Products[],4,0)</f>
        <v>34.31</v>
      </c>
      <c r="K6377" s="1">
        <f>Sales[[#This Row],[Total Sales]]-Sales[[#This Row],[Cost price]]</f>
        <v>6218.62</v>
      </c>
      <c r="L6377" s="1" t="str">
        <f>TEXT(Sales[[#This Row],[Date and Time]],"dddd")</f>
        <v>Friday</v>
      </c>
      <c r="M6377" s="1" t="str">
        <f>TEXT(Sales[[#This Row],[Date and Time]],"mm")</f>
        <v>04</v>
      </c>
      <c r="N6377" s="10" t="str">
        <f>TEXT(Sales[[#This Row],[Date and Time]],"mmmm")</f>
        <v>April</v>
      </c>
    </row>
    <row r="6378" spans="1:14" x14ac:dyDescent="0.3">
      <c r="A6378" s="1" t="s">
        <v>9846</v>
      </c>
      <c r="B6378" s="2">
        <v>45295.292395833334</v>
      </c>
      <c r="C6378" s="1" t="s">
        <v>3344</v>
      </c>
      <c r="D6378" s="1" t="s">
        <v>2020</v>
      </c>
      <c r="E6378" s="1" t="s">
        <v>3471</v>
      </c>
      <c r="F6378" s="1" t="s">
        <v>3467</v>
      </c>
      <c r="G6378" s="1">
        <v>1415.6</v>
      </c>
      <c r="H6378" s="1">
        <v>7</v>
      </c>
      <c r="I6378" s="1">
        <f>Sales[[#This Row],[Selling Price]]*H6378</f>
        <v>9909.1999999999989</v>
      </c>
      <c r="J6378" s="1">
        <f>VLOOKUP(Sales[[#This Row],[Product ID]],Products[],4,0)</f>
        <v>814.84</v>
      </c>
      <c r="K6378" s="1">
        <f>Sales[[#This Row],[Total Sales]]-Sales[[#This Row],[Cost price]]</f>
        <v>9094.3599999999988</v>
      </c>
      <c r="L6378" s="1" t="str">
        <f>TEXT(Sales[[#This Row],[Date and Time]],"dddd")</f>
        <v>Thursday</v>
      </c>
      <c r="M6378" s="1" t="str">
        <f>TEXT(Sales[[#This Row],[Date and Time]],"mm")</f>
        <v>01</v>
      </c>
      <c r="N6378" s="10" t="str">
        <f>TEXT(Sales[[#This Row],[Date and Time]],"mmmm")</f>
        <v>January</v>
      </c>
    </row>
    <row r="6379" spans="1:14" x14ac:dyDescent="0.3">
      <c r="A6379" s="1" t="s">
        <v>9847</v>
      </c>
      <c r="B6379" s="2">
        <v>45300.015787037039</v>
      </c>
      <c r="C6379" s="1" t="s">
        <v>3357</v>
      </c>
      <c r="D6379" s="1" t="s">
        <v>1261</v>
      </c>
      <c r="E6379" s="1" t="s">
        <v>3479</v>
      </c>
      <c r="F6379" s="1" t="s">
        <v>3462</v>
      </c>
      <c r="G6379" s="1">
        <v>1056.69</v>
      </c>
      <c r="H6379" s="1">
        <v>7</v>
      </c>
      <c r="I6379" s="1">
        <f>Sales[[#This Row],[Selling Price]]*H6379</f>
        <v>7396.83</v>
      </c>
      <c r="J6379" s="1">
        <f>VLOOKUP(Sales[[#This Row],[Product ID]],Products[],4,0)</f>
        <v>305.49</v>
      </c>
      <c r="K6379" s="1">
        <f>Sales[[#This Row],[Total Sales]]-Sales[[#This Row],[Cost price]]</f>
        <v>7091.34</v>
      </c>
      <c r="L6379" s="1" t="str">
        <f>TEXT(Sales[[#This Row],[Date and Time]],"dddd")</f>
        <v>Tuesday</v>
      </c>
      <c r="M6379" s="1" t="str">
        <f>TEXT(Sales[[#This Row],[Date and Time]],"mm")</f>
        <v>01</v>
      </c>
      <c r="N6379" s="10" t="str">
        <f>TEXT(Sales[[#This Row],[Date and Time]],"mmmm")</f>
        <v>January</v>
      </c>
    </row>
    <row r="6380" spans="1:14" x14ac:dyDescent="0.3">
      <c r="A6380" s="1" t="s">
        <v>9848</v>
      </c>
      <c r="B6380" s="2">
        <v>45440.435023148151</v>
      </c>
      <c r="C6380" s="1" t="s">
        <v>3281</v>
      </c>
      <c r="D6380" s="1" t="s">
        <v>1978</v>
      </c>
      <c r="E6380" s="1" t="s">
        <v>3466</v>
      </c>
      <c r="F6380" s="1" t="s">
        <v>3472</v>
      </c>
      <c r="G6380" s="1">
        <v>1255.43</v>
      </c>
      <c r="H6380" s="1">
        <v>5</v>
      </c>
      <c r="I6380" s="1">
        <f>Sales[[#This Row],[Selling Price]]*H6380</f>
        <v>6277.1500000000005</v>
      </c>
      <c r="J6380" s="1">
        <f>VLOOKUP(Sales[[#This Row],[Product ID]],Products[],4,0)</f>
        <v>136.99</v>
      </c>
      <c r="K6380" s="1">
        <f>Sales[[#This Row],[Total Sales]]-Sales[[#This Row],[Cost price]]</f>
        <v>6140.1600000000008</v>
      </c>
      <c r="L6380" s="1" t="str">
        <f>TEXT(Sales[[#This Row],[Date and Time]],"dddd")</f>
        <v>Tuesday</v>
      </c>
      <c r="M6380" s="1" t="str">
        <f>TEXT(Sales[[#This Row],[Date and Time]],"mm")</f>
        <v>05</v>
      </c>
      <c r="N6380" s="10" t="str">
        <f>TEXT(Sales[[#This Row],[Date and Time]],"mmmm")</f>
        <v>May</v>
      </c>
    </row>
    <row r="6381" spans="1:14" x14ac:dyDescent="0.3">
      <c r="A6381" s="1" t="s">
        <v>9849</v>
      </c>
      <c r="B6381" s="2">
        <v>45545.800787037035</v>
      </c>
      <c r="C6381" s="1" t="s">
        <v>3278</v>
      </c>
      <c r="D6381" s="1" t="s">
        <v>195</v>
      </c>
      <c r="E6381" s="1" t="s">
        <v>3461</v>
      </c>
      <c r="F6381" s="1" t="s">
        <v>3469</v>
      </c>
      <c r="G6381" s="1">
        <v>1099.1199999999999</v>
      </c>
      <c r="H6381" s="1">
        <v>8</v>
      </c>
      <c r="I6381" s="1">
        <f>Sales[[#This Row],[Selling Price]]*H6381</f>
        <v>8792.9599999999991</v>
      </c>
      <c r="J6381" s="1">
        <f>VLOOKUP(Sales[[#This Row],[Product ID]],Products[],4,0)</f>
        <v>330.51</v>
      </c>
      <c r="K6381" s="1">
        <f>Sales[[#This Row],[Total Sales]]-Sales[[#This Row],[Cost price]]</f>
        <v>8462.4499999999989</v>
      </c>
      <c r="L6381" s="1" t="str">
        <f>TEXT(Sales[[#This Row],[Date and Time]],"dddd")</f>
        <v>Tuesday</v>
      </c>
      <c r="M6381" s="1" t="str">
        <f>TEXT(Sales[[#This Row],[Date and Time]],"mm")</f>
        <v>09</v>
      </c>
      <c r="N6381" s="10" t="str">
        <f>TEXT(Sales[[#This Row],[Date and Time]],"mmmm")</f>
        <v>September</v>
      </c>
    </row>
    <row r="6382" spans="1:14" x14ac:dyDescent="0.3">
      <c r="A6382" s="1" t="s">
        <v>9850</v>
      </c>
      <c r="B6382" s="2">
        <v>45384.26152777778</v>
      </c>
      <c r="C6382" s="1" t="s">
        <v>3267</v>
      </c>
      <c r="D6382" s="1" t="s">
        <v>1611</v>
      </c>
      <c r="E6382" s="1" t="s">
        <v>3461</v>
      </c>
      <c r="F6382" s="1" t="s">
        <v>3462</v>
      </c>
      <c r="G6382" s="1">
        <v>543.41</v>
      </c>
      <c r="H6382" s="1">
        <v>6</v>
      </c>
      <c r="I6382" s="1">
        <f>Sales[[#This Row],[Selling Price]]*H6382</f>
        <v>3260.46</v>
      </c>
      <c r="J6382" s="1">
        <f>VLOOKUP(Sales[[#This Row],[Product ID]],Products[],4,0)</f>
        <v>465.59</v>
      </c>
      <c r="K6382" s="1">
        <f>Sales[[#This Row],[Total Sales]]-Sales[[#This Row],[Cost price]]</f>
        <v>2794.87</v>
      </c>
      <c r="L6382" s="1" t="str">
        <f>TEXT(Sales[[#This Row],[Date and Time]],"dddd")</f>
        <v>Tuesday</v>
      </c>
      <c r="M6382" s="1" t="str">
        <f>TEXT(Sales[[#This Row],[Date and Time]],"mm")</f>
        <v>04</v>
      </c>
      <c r="N6382" s="10" t="str">
        <f>TEXT(Sales[[#This Row],[Date and Time]],"mmmm")</f>
        <v>April</v>
      </c>
    </row>
    <row r="6383" spans="1:14" x14ac:dyDescent="0.3">
      <c r="A6383" s="1" t="s">
        <v>9851</v>
      </c>
      <c r="B6383" s="2">
        <v>45344.6406712963</v>
      </c>
      <c r="C6383" s="1" t="s">
        <v>3334</v>
      </c>
      <c r="D6383" s="1" t="s">
        <v>2219</v>
      </c>
      <c r="E6383" s="1" t="s">
        <v>3479</v>
      </c>
      <c r="F6383" s="1" t="s">
        <v>3476</v>
      </c>
      <c r="G6383" s="1">
        <v>534</v>
      </c>
      <c r="H6383" s="1">
        <v>1</v>
      </c>
      <c r="I6383" s="1">
        <f>Sales[[#This Row],[Selling Price]]*H6383</f>
        <v>534</v>
      </c>
      <c r="J6383" s="1">
        <f>VLOOKUP(Sales[[#This Row],[Product ID]],Products[],4,0)</f>
        <v>208.12</v>
      </c>
      <c r="K6383" s="1">
        <f>Sales[[#This Row],[Total Sales]]-Sales[[#This Row],[Cost price]]</f>
        <v>325.88</v>
      </c>
      <c r="L6383" s="1" t="str">
        <f>TEXT(Sales[[#This Row],[Date and Time]],"dddd")</f>
        <v>Thursday</v>
      </c>
      <c r="M6383" s="1" t="str">
        <f>TEXT(Sales[[#This Row],[Date and Time]],"mm")</f>
        <v>02</v>
      </c>
      <c r="N6383" s="10" t="str">
        <f>TEXT(Sales[[#This Row],[Date and Time]],"mmmm")</f>
        <v>February</v>
      </c>
    </row>
    <row r="6384" spans="1:14" x14ac:dyDescent="0.3">
      <c r="A6384" s="1" t="s">
        <v>9852</v>
      </c>
      <c r="B6384" s="2">
        <v>45469.477361111109</v>
      </c>
      <c r="C6384" s="1" t="s">
        <v>3350</v>
      </c>
      <c r="D6384" s="1" t="s">
        <v>947</v>
      </c>
      <c r="E6384" s="1" t="s">
        <v>3471</v>
      </c>
      <c r="F6384" s="1" t="s">
        <v>3472</v>
      </c>
      <c r="G6384" s="1">
        <v>24</v>
      </c>
      <c r="H6384" s="1">
        <v>3</v>
      </c>
      <c r="I6384" s="1">
        <f>Sales[[#This Row],[Selling Price]]*H6384</f>
        <v>72</v>
      </c>
      <c r="J6384" s="1">
        <f>VLOOKUP(Sales[[#This Row],[Product ID]],Products[],4,0)</f>
        <v>943.24</v>
      </c>
      <c r="K6384" s="1">
        <f>Sales[[#This Row],[Total Sales]]-Sales[[#This Row],[Cost price]]</f>
        <v>-871.24</v>
      </c>
      <c r="L6384" s="1" t="str">
        <f>TEXT(Sales[[#This Row],[Date and Time]],"dddd")</f>
        <v>Wednesday</v>
      </c>
      <c r="M6384" s="1" t="str">
        <f>TEXT(Sales[[#This Row],[Date and Time]],"mm")</f>
        <v>06</v>
      </c>
      <c r="N6384" s="10" t="str">
        <f>TEXT(Sales[[#This Row],[Date and Time]],"mmmm")</f>
        <v>June</v>
      </c>
    </row>
    <row r="6385" spans="1:14" x14ac:dyDescent="0.3">
      <c r="A6385" s="1" t="s">
        <v>9853</v>
      </c>
      <c r="B6385" s="2">
        <v>45435.890277777777</v>
      </c>
      <c r="C6385" s="1" t="s">
        <v>3341</v>
      </c>
      <c r="D6385" s="1" t="s">
        <v>2292</v>
      </c>
      <c r="E6385" s="1" t="s">
        <v>3464</v>
      </c>
      <c r="F6385" s="1" t="s">
        <v>3469</v>
      </c>
      <c r="G6385" s="1">
        <v>1169.5</v>
      </c>
      <c r="H6385" s="1">
        <v>9</v>
      </c>
      <c r="I6385" s="1">
        <f>Sales[[#This Row],[Selling Price]]*H6385</f>
        <v>10525.5</v>
      </c>
      <c r="J6385" s="1">
        <f>VLOOKUP(Sales[[#This Row],[Product ID]],Products[],4,0)</f>
        <v>77.61</v>
      </c>
      <c r="K6385" s="1">
        <f>Sales[[#This Row],[Total Sales]]-Sales[[#This Row],[Cost price]]</f>
        <v>10447.89</v>
      </c>
      <c r="L6385" s="1" t="str">
        <f>TEXT(Sales[[#This Row],[Date and Time]],"dddd")</f>
        <v>Thursday</v>
      </c>
      <c r="M6385" s="1" t="str">
        <f>TEXT(Sales[[#This Row],[Date and Time]],"mm")</f>
        <v>05</v>
      </c>
      <c r="N6385" s="10" t="str">
        <f>TEXT(Sales[[#This Row],[Date and Time]],"mmmm")</f>
        <v>May</v>
      </c>
    </row>
    <row r="6386" spans="1:14" x14ac:dyDescent="0.3">
      <c r="A6386" s="1" t="s">
        <v>9854</v>
      </c>
      <c r="B6386" s="2">
        <v>45355.063564814816</v>
      </c>
      <c r="C6386" s="1" t="s">
        <v>3396</v>
      </c>
      <c r="D6386" s="1" t="s">
        <v>1778</v>
      </c>
      <c r="E6386" s="1" t="s">
        <v>3466</v>
      </c>
      <c r="F6386" s="1" t="s">
        <v>3469</v>
      </c>
      <c r="G6386" s="1">
        <v>1774.04</v>
      </c>
      <c r="H6386" s="1">
        <v>4</v>
      </c>
      <c r="I6386" s="1">
        <f>Sales[[#This Row],[Selling Price]]*H6386</f>
        <v>7096.16</v>
      </c>
      <c r="J6386" s="1">
        <f>VLOOKUP(Sales[[#This Row],[Product ID]],Products[],4,0)</f>
        <v>570.6</v>
      </c>
      <c r="K6386" s="1">
        <f>Sales[[#This Row],[Total Sales]]-Sales[[#This Row],[Cost price]]</f>
        <v>6525.5599999999995</v>
      </c>
      <c r="L6386" s="1" t="str">
        <f>TEXT(Sales[[#This Row],[Date and Time]],"dddd")</f>
        <v>Monday</v>
      </c>
      <c r="M6386" s="1" t="str">
        <f>TEXT(Sales[[#This Row],[Date and Time]],"mm")</f>
        <v>03</v>
      </c>
      <c r="N6386" s="10" t="str">
        <f>TEXT(Sales[[#This Row],[Date and Time]],"mmmm")</f>
        <v>March</v>
      </c>
    </row>
    <row r="6387" spans="1:14" x14ac:dyDescent="0.3">
      <c r="A6387" s="1" t="s">
        <v>9855</v>
      </c>
      <c r="B6387" s="2">
        <v>45311.939826388887</v>
      </c>
      <c r="C6387" s="1" t="s">
        <v>3407</v>
      </c>
      <c r="D6387" s="1" t="s">
        <v>2952</v>
      </c>
      <c r="E6387" s="1" t="s">
        <v>3479</v>
      </c>
      <c r="F6387" s="1" t="s">
        <v>3469</v>
      </c>
      <c r="G6387" s="1">
        <v>247.09</v>
      </c>
      <c r="H6387" s="1">
        <v>2</v>
      </c>
      <c r="I6387" s="1">
        <f>Sales[[#This Row],[Selling Price]]*H6387</f>
        <v>494.18</v>
      </c>
      <c r="J6387" s="1">
        <f>VLOOKUP(Sales[[#This Row],[Product ID]],Products[],4,0)</f>
        <v>37.53</v>
      </c>
      <c r="K6387" s="1">
        <f>Sales[[#This Row],[Total Sales]]-Sales[[#This Row],[Cost price]]</f>
        <v>456.65</v>
      </c>
      <c r="L6387" s="1" t="str">
        <f>TEXT(Sales[[#This Row],[Date and Time]],"dddd")</f>
        <v>Saturday</v>
      </c>
      <c r="M6387" s="1" t="str">
        <f>TEXT(Sales[[#This Row],[Date and Time]],"mm")</f>
        <v>01</v>
      </c>
      <c r="N6387" s="10" t="str">
        <f>TEXT(Sales[[#This Row],[Date and Time]],"mmmm")</f>
        <v>January</v>
      </c>
    </row>
    <row r="6388" spans="1:14" x14ac:dyDescent="0.3">
      <c r="A6388" s="1" t="s">
        <v>9856</v>
      </c>
      <c r="B6388" s="2">
        <v>45577.081712962965</v>
      </c>
      <c r="C6388" s="1" t="s">
        <v>3297</v>
      </c>
      <c r="D6388" s="1" t="s">
        <v>1986</v>
      </c>
      <c r="E6388" s="1" t="s">
        <v>3466</v>
      </c>
      <c r="F6388" s="1" t="s">
        <v>3472</v>
      </c>
      <c r="G6388" s="1">
        <v>208.34</v>
      </c>
      <c r="H6388" s="1">
        <v>5</v>
      </c>
      <c r="I6388" s="1">
        <f>Sales[[#This Row],[Selling Price]]*H6388</f>
        <v>1041.7</v>
      </c>
      <c r="J6388" s="1">
        <f>VLOOKUP(Sales[[#This Row],[Product ID]],Products[],4,0)</f>
        <v>821.78</v>
      </c>
      <c r="K6388" s="1">
        <f>Sales[[#This Row],[Total Sales]]-Sales[[#This Row],[Cost price]]</f>
        <v>219.92000000000007</v>
      </c>
      <c r="L6388" s="1" t="str">
        <f>TEXT(Sales[[#This Row],[Date and Time]],"dddd")</f>
        <v>Saturday</v>
      </c>
      <c r="M6388" s="1" t="str">
        <f>TEXT(Sales[[#This Row],[Date and Time]],"mm")</f>
        <v>10</v>
      </c>
      <c r="N6388" s="10" t="str">
        <f>TEXT(Sales[[#This Row],[Date and Time]],"mmmm")</f>
        <v>October</v>
      </c>
    </row>
    <row r="6389" spans="1:14" x14ac:dyDescent="0.3">
      <c r="A6389" s="1" t="s">
        <v>9857</v>
      </c>
      <c r="B6389" s="2">
        <v>45520.929293981484</v>
      </c>
      <c r="C6389" s="1" t="s">
        <v>3313</v>
      </c>
      <c r="D6389" s="1" t="s">
        <v>384</v>
      </c>
      <c r="E6389" s="1" t="s">
        <v>3461</v>
      </c>
      <c r="F6389" s="1" t="s">
        <v>3472</v>
      </c>
      <c r="G6389" s="1">
        <v>1423.67</v>
      </c>
      <c r="H6389" s="1">
        <v>9</v>
      </c>
      <c r="I6389" s="1">
        <f>Sales[[#This Row],[Selling Price]]*H6389</f>
        <v>12813.03</v>
      </c>
      <c r="J6389" s="1">
        <f>VLOOKUP(Sales[[#This Row],[Product ID]],Products[],4,0)</f>
        <v>778.48</v>
      </c>
      <c r="K6389" s="1">
        <f>Sales[[#This Row],[Total Sales]]-Sales[[#This Row],[Cost price]]</f>
        <v>12034.550000000001</v>
      </c>
      <c r="L6389" s="1" t="str">
        <f>TEXT(Sales[[#This Row],[Date and Time]],"dddd")</f>
        <v>Friday</v>
      </c>
      <c r="M6389" s="1" t="str">
        <f>TEXT(Sales[[#This Row],[Date and Time]],"mm")</f>
        <v>08</v>
      </c>
      <c r="N6389" s="10" t="str">
        <f>TEXT(Sales[[#This Row],[Date and Time]],"mmmm")</f>
        <v>August</v>
      </c>
    </row>
    <row r="6390" spans="1:14" x14ac:dyDescent="0.3">
      <c r="A6390" s="1" t="s">
        <v>9858</v>
      </c>
      <c r="B6390" s="2">
        <v>45465.059606481482</v>
      </c>
      <c r="C6390" s="1" t="s">
        <v>3352</v>
      </c>
      <c r="D6390" s="1" t="s">
        <v>1741</v>
      </c>
      <c r="E6390" s="1" t="s">
        <v>3479</v>
      </c>
      <c r="F6390" s="1" t="s">
        <v>3467</v>
      </c>
      <c r="G6390" s="1">
        <v>761.78</v>
      </c>
      <c r="H6390" s="1">
        <v>9</v>
      </c>
      <c r="I6390" s="1">
        <f>Sales[[#This Row],[Selling Price]]*H6390</f>
        <v>6856.0199999999995</v>
      </c>
      <c r="J6390" s="1">
        <f>VLOOKUP(Sales[[#This Row],[Product ID]],Products[],4,0)</f>
        <v>404.57</v>
      </c>
      <c r="K6390" s="1">
        <f>Sales[[#This Row],[Total Sales]]-Sales[[#This Row],[Cost price]]</f>
        <v>6451.45</v>
      </c>
      <c r="L6390" s="1" t="str">
        <f>TEXT(Sales[[#This Row],[Date and Time]],"dddd")</f>
        <v>Saturday</v>
      </c>
      <c r="M6390" s="1" t="str">
        <f>TEXT(Sales[[#This Row],[Date and Time]],"mm")</f>
        <v>06</v>
      </c>
      <c r="N6390" s="10" t="str">
        <f>TEXT(Sales[[#This Row],[Date and Time]],"mmmm")</f>
        <v>June</v>
      </c>
    </row>
    <row r="6391" spans="1:14" x14ac:dyDescent="0.3">
      <c r="A6391" s="1" t="s">
        <v>9859</v>
      </c>
      <c r="B6391" s="2">
        <v>45427.050636574073</v>
      </c>
      <c r="C6391" s="1" t="s">
        <v>3371</v>
      </c>
      <c r="D6391" s="1" t="s">
        <v>2427</v>
      </c>
      <c r="E6391" s="1" t="s">
        <v>3466</v>
      </c>
      <c r="F6391" s="1" t="s">
        <v>3476</v>
      </c>
      <c r="G6391" s="1">
        <v>523.66999999999996</v>
      </c>
      <c r="H6391" s="1">
        <v>8</v>
      </c>
      <c r="I6391" s="1">
        <f>Sales[[#This Row],[Selling Price]]*H6391</f>
        <v>4189.3599999999997</v>
      </c>
      <c r="J6391" s="1">
        <f>VLOOKUP(Sales[[#This Row],[Product ID]],Products[],4,0)</f>
        <v>370.52</v>
      </c>
      <c r="K6391" s="1">
        <f>Sales[[#This Row],[Total Sales]]-Sales[[#This Row],[Cost price]]</f>
        <v>3818.8399999999997</v>
      </c>
      <c r="L6391" s="1" t="str">
        <f>TEXT(Sales[[#This Row],[Date and Time]],"dddd")</f>
        <v>Wednesday</v>
      </c>
      <c r="M6391" s="1" t="str">
        <f>TEXT(Sales[[#This Row],[Date and Time]],"mm")</f>
        <v>05</v>
      </c>
      <c r="N6391" s="10" t="str">
        <f>TEXT(Sales[[#This Row],[Date and Time]],"mmmm")</f>
        <v>May</v>
      </c>
    </row>
    <row r="6392" spans="1:14" x14ac:dyDescent="0.3">
      <c r="A6392" s="1" t="s">
        <v>9860</v>
      </c>
      <c r="B6392" s="2">
        <v>45491.790983796294</v>
      </c>
      <c r="C6392" s="1" t="s">
        <v>3421</v>
      </c>
      <c r="D6392" s="1" t="s">
        <v>3204</v>
      </c>
      <c r="E6392" s="1" t="s">
        <v>3479</v>
      </c>
      <c r="F6392" s="1" t="s">
        <v>3469</v>
      </c>
      <c r="G6392" s="1">
        <v>1895.91</v>
      </c>
      <c r="H6392" s="1">
        <v>7</v>
      </c>
      <c r="I6392" s="1">
        <f>Sales[[#This Row],[Selling Price]]*H6392</f>
        <v>13271.37</v>
      </c>
      <c r="J6392" s="1">
        <f>VLOOKUP(Sales[[#This Row],[Product ID]],Products[],4,0)</f>
        <v>407.18</v>
      </c>
      <c r="K6392" s="1">
        <f>Sales[[#This Row],[Total Sales]]-Sales[[#This Row],[Cost price]]</f>
        <v>12864.19</v>
      </c>
      <c r="L6392" s="1" t="str">
        <f>TEXT(Sales[[#This Row],[Date and Time]],"dddd")</f>
        <v>Thursday</v>
      </c>
      <c r="M6392" s="1" t="str">
        <f>TEXT(Sales[[#This Row],[Date and Time]],"mm")</f>
        <v>07</v>
      </c>
      <c r="N6392" s="10" t="str">
        <f>TEXT(Sales[[#This Row],[Date and Time]],"mmmm")</f>
        <v>July</v>
      </c>
    </row>
    <row r="6393" spans="1:14" x14ac:dyDescent="0.3">
      <c r="A6393" s="1" t="s">
        <v>9861</v>
      </c>
      <c r="B6393" s="2">
        <v>45337.441886574074</v>
      </c>
      <c r="C6393" s="1" t="s">
        <v>3419</v>
      </c>
      <c r="D6393" s="1" t="s">
        <v>1258</v>
      </c>
      <c r="E6393" s="1" t="s">
        <v>3461</v>
      </c>
      <c r="F6393" s="1" t="s">
        <v>3469</v>
      </c>
      <c r="G6393" s="1">
        <v>415.2</v>
      </c>
      <c r="H6393" s="1">
        <v>10</v>
      </c>
      <c r="I6393" s="1">
        <f>Sales[[#This Row],[Selling Price]]*H6393</f>
        <v>4152</v>
      </c>
      <c r="J6393" s="1">
        <f>VLOOKUP(Sales[[#This Row],[Product ID]],Products[],4,0)</f>
        <v>925.33</v>
      </c>
      <c r="K6393" s="1">
        <f>Sales[[#This Row],[Total Sales]]-Sales[[#This Row],[Cost price]]</f>
        <v>3226.67</v>
      </c>
      <c r="L6393" s="1" t="str">
        <f>TEXT(Sales[[#This Row],[Date and Time]],"dddd")</f>
        <v>Thursday</v>
      </c>
      <c r="M6393" s="1" t="str">
        <f>TEXT(Sales[[#This Row],[Date and Time]],"mm")</f>
        <v>02</v>
      </c>
      <c r="N6393" s="10" t="str">
        <f>TEXT(Sales[[#This Row],[Date and Time]],"mmmm")</f>
        <v>February</v>
      </c>
    </row>
    <row r="6394" spans="1:14" x14ac:dyDescent="0.3">
      <c r="A6394" s="1" t="s">
        <v>9862</v>
      </c>
      <c r="B6394" s="2">
        <v>45476.162037037036</v>
      </c>
      <c r="C6394" s="1" t="s">
        <v>3348</v>
      </c>
      <c r="D6394" s="1" t="s">
        <v>1915</v>
      </c>
      <c r="E6394" s="1" t="s">
        <v>3464</v>
      </c>
      <c r="F6394" s="1" t="s">
        <v>3469</v>
      </c>
      <c r="G6394" s="1">
        <v>175.09</v>
      </c>
      <c r="H6394" s="1">
        <v>7</v>
      </c>
      <c r="I6394" s="1">
        <f>Sales[[#This Row],[Selling Price]]*H6394</f>
        <v>1225.6300000000001</v>
      </c>
      <c r="J6394" s="1">
        <f>VLOOKUP(Sales[[#This Row],[Product ID]],Products[],4,0)</f>
        <v>307.60000000000002</v>
      </c>
      <c r="K6394" s="1">
        <f>Sales[[#This Row],[Total Sales]]-Sales[[#This Row],[Cost price]]</f>
        <v>918.03000000000009</v>
      </c>
      <c r="L6394" s="1" t="str">
        <f>TEXT(Sales[[#This Row],[Date and Time]],"dddd")</f>
        <v>Wednesday</v>
      </c>
      <c r="M6394" s="1" t="str">
        <f>TEXT(Sales[[#This Row],[Date and Time]],"mm")</f>
        <v>07</v>
      </c>
      <c r="N6394" s="10" t="str">
        <f>TEXT(Sales[[#This Row],[Date and Time]],"mmmm")</f>
        <v>July</v>
      </c>
    </row>
    <row r="6395" spans="1:14" x14ac:dyDescent="0.3">
      <c r="A6395" s="1" t="s">
        <v>9863</v>
      </c>
      <c r="B6395" s="2">
        <v>45448.683923611112</v>
      </c>
      <c r="C6395" s="1" t="s">
        <v>3422</v>
      </c>
      <c r="D6395" s="1" t="s">
        <v>789</v>
      </c>
      <c r="E6395" s="1" t="s">
        <v>3466</v>
      </c>
      <c r="F6395" s="1" t="s">
        <v>3476</v>
      </c>
      <c r="G6395" s="1">
        <v>1215.58</v>
      </c>
      <c r="H6395" s="1">
        <v>8</v>
      </c>
      <c r="I6395" s="1">
        <f>Sales[[#This Row],[Selling Price]]*H6395</f>
        <v>9724.64</v>
      </c>
      <c r="J6395" s="1">
        <f>VLOOKUP(Sales[[#This Row],[Product ID]],Products[],4,0)</f>
        <v>772.45</v>
      </c>
      <c r="K6395" s="1">
        <f>Sales[[#This Row],[Total Sales]]-Sales[[#This Row],[Cost price]]</f>
        <v>8952.1899999999987</v>
      </c>
      <c r="L6395" s="1" t="str">
        <f>TEXT(Sales[[#This Row],[Date and Time]],"dddd")</f>
        <v>Wednesday</v>
      </c>
      <c r="M6395" s="1" t="str">
        <f>TEXT(Sales[[#This Row],[Date and Time]],"mm")</f>
        <v>06</v>
      </c>
      <c r="N6395" s="10" t="str">
        <f>TEXT(Sales[[#This Row],[Date and Time]],"mmmm")</f>
        <v>June</v>
      </c>
    </row>
    <row r="6396" spans="1:14" x14ac:dyDescent="0.3">
      <c r="A6396" s="1" t="s">
        <v>9864</v>
      </c>
      <c r="B6396" s="2">
        <v>45298.712604166663</v>
      </c>
      <c r="C6396" s="1" t="s">
        <v>3274</v>
      </c>
      <c r="D6396" s="1" t="s">
        <v>1354</v>
      </c>
      <c r="E6396" s="1" t="s">
        <v>3466</v>
      </c>
      <c r="F6396" s="1" t="s">
        <v>3469</v>
      </c>
      <c r="G6396" s="1">
        <v>1698.15</v>
      </c>
      <c r="H6396" s="1">
        <v>1</v>
      </c>
      <c r="I6396" s="1">
        <f>Sales[[#This Row],[Selling Price]]*H6396</f>
        <v>1698.15</v>
      </c>
      <c r="J6396" s="1">
        <f>VLOOKUP(Sales[[#This Row],[Product ID]],Products[],4,0)</f>
        <v>951.64</v>
      </c>
      <c r="K6396" s="1">
        <f>Sales[[#This Row],[Total Sales]]-Sales[[#This Row],[Cost price]]</f>
        <v>746.5100000000001</v>
      </c>
      <c r="L6396" s="1" t="str">
        <f>TEXT(Sales[[#This Row],[Date and Time]],"dddd")</f>
        <v>Sunday</v>
      </c>
      <c r="M6396" s="1" t="str">
        <f>TEXT(Sales[[#This Row],[Date and Time]],"mm")</f>
        <v>01</v>
      </c>
      <c r="N6396" s="10" t="str">
        <f>TEXT(Sales[[#This Row],[Date and Time]],"mmmm")</f>
        <v>January</v>
      </c>
    </row>
    <row r="6397" spans="1:14" x14ac:dyDescent="0.3">
      <c r="A6397" s="1" t="s">
        <v>9865</v>
      </c>
      <c r="B6397" s="2">
        <v>45464.106724537036</v>
      </c>
      <c r="C6397" s="1" t="s">
        <v>3294</v>
      </c>
      <c r="D6397" s="1" t="s">
        <v>2325</v>
      </c>
      <c r="E6397" s="1" t="s">
        <v>3464</v>
      </c>
      <c r="F6397" s="1" t="s">
        <v>3476</v>
      </c>
      <c r="G6397" s="1">
        <v>979.04</v>
      </c>
      <c r="H6397" s="1">
        <v>4</v>
      </c>
      <c r="I6397" s="1">
        <f>Sales[[#This Row],[Selling Price]]*H6397</f>
        <v>3916.16</v>
      </c>
      <c r="J6397" s="1">
        <f>VLOOKUP(Sales[[#This Row],[Product ID]],Products[],4,0)</f>
        <v>609.70000000000005</v>
      </c>
      <c r="K6397" s="1">
        <f>Sales[[#This Row],[Total Sales]]-Sales[[#This Row],[Cost price]]</f>
        <v>3306.46</v>
      </c>
      <c r="L6397" s="1" t="str">
        <f>TEXT(Sales[[#This Row],[Date and Time]],"dddd")</f>
        <v>Friday</v>
      </c>
      <c r="M6397" s="1" t="str">
        <f>TEXT(Sales[[#This Row],[Date and Time]],"mm")</f>
        <v>06</v>
      </c>
      <c r="N6397" s="10" t="str">
        <f>TEXT(Sales[[#This Row],[Date and Time]],"mmmm")</f>
        <v>June</v>
      </c>
    </row>
    <row r="6398" spans="1:14" x14ac:dyDescent="0.3">
      <c r="A6398" s="1" t="s">
        <v>9866</v>
      </c>
      <c r="B6398" s="2">
        <v>45326.913483796299</v>
      </c>
      <c r="C6398" s="1" t="s">
        <v>3425</v>
      </c>
      <c r="D6398" s="1" t="s">
        <v>32</v>
      </c>
      <c r="E6398" s="1" t="s">
        <v>3464</v>
      </c>
      <c r="F6398" s="1" t="s">
        <v>3469</v>
      </c>
      <c r="G6398" s="1">
        <v>36.409999999999997</v>
      </c>
      <c r="H6398" s="1">
        <v>6</v>
      </c>
      <c r="I6398" s="1">
        <f>Sales[[#This Row],[Selling Price]]*H6398</f>
        <v>218.45999999999998</v>
      </c>
      <c r="J6398" s="1">
        <f>VLOOKUP(Sales[[#This Row],[Product ID]],Products[],4,0)</f>
        <v>95.27</v>
      </c>
      <c r="K6398" s="1">
        <f>Sales[[#This Row],[Total Sales]]-Sales[[#This Row],[Cost price]]</f>
        <v>123.18999999999998</v>
      </c>
      <c r="L6398" s="1" t="str">
        <f>TEXT(Sales[[#This Row],[Date and Time]],"dddd")</f>
        <v>Sunday</v>
      </c>
      <c r="M6398" s="1" t="str">
        <f>TEXT(Sales[[#This Row],[Date and Time]],"mm")</f>
        <v>02</v>
      </c>
      <c r="N6398" s="10" t="str">
        <f>TEXT(Sales[[#This Row],[Date and Time]],"mmmm")</f>
        <v>February</v>
      </c>
    </row>
    <row r="6399" spans="1:14" x14ac:dyDescent="0.3">
      <c r="A6399" s="1" t="s">
        <v>9867</v>
      </c>
      <c r="B6399" s="2">
        <v>45544.651736111111</v>
      </c>
      <c r="C6399" s="1" t="s">
        <v>3370</v>
      </c>
      <c r="D6399" s="1" t="s">
        <v>1217</v>
      </c>
      <c r="E6399" s="1" t="s">
        <v>3471</v>
      </c>
      <c r="F6399" s="1" t="s">
        <v>3476</v>
      </c>
      <c r="G6399" s="1">
        <v>1487.75</v>
      </c>
      <c r="H6399" s="1">
        <v>9</v>
      </c>
      <c r="I6399" s="1">
        <f>Sales[[#This Row],[Selling Price]]*H6399</f>
        <v>13389.75</v>
      </c>
      <c r="J6399" s="1">
        <f>VLOOKUP(Sales[[#This Row],[Product ID]],Products[],4,0)</f>
        <v>621.46</v>
      </c>
      <c r="K6399" s="1">
        <f>Sales[[#This Row],[Total Sales]]-Sales[[#This Row],[Cost price]]</f>
        <v>12768.29</v>
      </c>
      <c r="L6399" s="1" t="str">
        <f>TEXT(Sales[[#This Row],[Date and Time]],"dddd")</f>
        <v>Monday</v>
      </c>
      <c r="M6399" s="1" t="str">
        <f>TEXT(Sales[[#This Row],[Date and Time]],"mm")</f>
        <v>09</v>
      </c>
      <c r="N6399" s="10" t="str">
        <f>TEXT(Sales[[#This Row],[Date and Time]],"mmmm")</f>
        <v>September</v>
      </c>
    </row>
    <row r="6400" spans="1:14" x14ac:dyDescent="0.3">
      <c r="A6400" s="1" t="s">
        <v>9868</v>
      </c>
      <c r="B6400" s="2">
        <v>45395.288715277777</v>
      </c>
      <c r="C6400" s="1" t="s">
        <v>3276</v>
      </c>
      <c r="D6400" s="1" t="s">
        <v>2865</v>
      </c>
      <c r="E6400" s="1" t="s">
        <v>3479</v>
      </c>
      <c r="F6400" s="1" t="s">
        <v>3476</v>
      </c>
      <c r="G6400" s="1">
        <v>1660.63</v>
      </c>
      <c r="H6400" s="1">
        <v>3</v>
      </c>
      <c r="I6400" s="1">
        <f>Sales[[#This Row],[Selling Price]]*H6400</f>
        <v>4981.8900000000003</v>
      </c>
      <c r="J6400" s="1">
        <f>VLOOKUP(Sales[[#This Row],[Product ID]],Products[],4,0)</f>
        <v>736.41</v>
      </c>
      <c r="K6400" s="1">
        <f>Sales[[#This Row],[Total Sales]]-Sales[[#This Row],[Cost price]]</f>
        <v>4245.4800000000005</v>
      </c>
      <c r="L6400" s="1" t="str">
        <f>TEXT(Sales[[#This Row],[Date and Time]],"dddd")</f>
        <v>Saturday</v>
      </c>
      <c r="M6400" s="1" t="str">
        <f>TEXT(Sales[[#This Row],[Date and Time]],"mm")</f>
        <v>04</v>
      </c>
      <c r="N6400" s="10" t="str">
        <f>TEXT(Sales[[#This Row],[Date and Time]],"mmmm")</f>
        <v>April</v>
      </c>
    </row>
    <row r="6401" spans="1:14" x14ac:dyDescent="0.3">
      <c r="A6401" s="1" t="s">
        <v>9869</v>
      </c>
      <c r="B6401" s="2">
        <v>45382.530162037037</v>
      </c>
      <c r="C6401" s="1" t="s">
        <v>3421</v>
      </c>
      <c r="D6401" s="1" t="s">
        <v>3043</v>
      </c>
      <c r="E6401" s="1" t="s">
        <v>3466</v>
      </c>
      <c r="F6401" s="1" t="s">
        <v>3472</v>
      </c>
      <c r="G6401" s="1">
        <v>1998.36</v>
      </c>
      <c r="H6401" s="1">
        <v>7</v>
      </c>
      <c r="I6401" s="1">
        <f>Sales[[#This Row],[Selling Price]]*H6401</f>
        <v>13988.519999999999</v>
      </c>
      <c r="J6401" s="1">
        <f>VLOOKUP(Sales[[#This Row],[Product ID]],Products[],4,0)</f>
        <v>407.18</v>
      </c>
      <c r="K6401" s="1">
        <f>Sales[[#This Row],[Total Sales]]-Sales[[#This Row],[Cost price]]</f>
        <v>13581.339999999998</v>
      </c>
      <c r="L6401" s="1" t="str">
        <f>TEXT(Sales[[#This Row],[Date and Time]],"dddd")</f>
        <v>Sunday</v>
      </c>
      <c r="M6401" s="1" t="str">
        <f>TEXT(Sales[[#This Row],[Date and Time]],"mm")</f>
        <v>03</v>
      </c>
      <c r="N6401" s="10" t="str">
        <f>TEXT(Sales[[#This Row],[Date and Time]],"mmmm")</f>
        <v>March</v>
      </c>
    </row>
    <row r="6402" spans="1:14" x14ac:dyDescent="0.3">
      <c r="A6402" s="1" t="s">
        <v>9870</v>
      </c>
      <c r="B6402" s="2">
        <v>45303.344398148147</v>
      </c>
      <c r="C6402" s="1" t="s">
        <v>3444</v>
      </c>
      <c r="D6402" s="1" t="s">
        <v>1077</v>
      </c>
      <c r="E6402" s="1" t="s">
        <v>3479</v>
      </c>
      <c r="F6402" s="1" t="s">
        <v>3462</v>
      </c>
      <c r="G6402" s="1">
        <v>1438.71</v>
      </c>
      <c r="H6402" s="1">
        <v>6</v>
      </c>
      <c r="I6402" s="1">
        <f>Sales[[#This Row],[Selling Price]]*H6402</f>
        <v>8632.26</v>
      </c>
      <c r="J6402" s="1">
        <f>VLOOKUP(Sales[[#This Row],[Product ID]],Products[],4,0)</f>
        <v>148.63</v>
      </c>
      <c r="K6402" s="1">
        <f>Sales[[#This Row],[Total Sales]]-Sales[[#This Row],[Cost price]]</f>
        <v>8483.630000000001</v>
      </c>
      <c r="L6402" s="1" t="str">
        <f>TEXT(Sales[[#This Row],[Date and Time]],"dddd")</f>
        <v>Friday</v>
      </c>
      <c r="M6402" s="1" t="str">
        <f>TEXT(Sales[[#This Row],[Date and Time]],"mm")</f>
        <v>01</v>
      </c>
      <c r="N6402" s="10" t="str">
        <f>TEXT(Sales[[#This Row],[Date and Time]],"mmmm")</f>
        <v>January</v>
      </c>
    </row>
    <row r="6403" spans="1:14" x14ac:dyDescent="0.3">
      <c r="A6403" s="1" t="s">
        <v>9871</v>
      </c>
      <c r="B6403" s="2">
        <v>45604.735162037039</v>
      </c>
      <c r="C6403" s="1" t="s">
        <v>3431</v>
      </c>
      <c r="D6403" s="1" t="s">
        <v>2213</v>
      </c>
      <c r="E6403" s="1" t="s">
        <v>3464</v>
      </c>
      <c r="F6403" s="1" t="s">
        <v>3467</v>
      </c>
      <c r="G6403" s="1">
        <v>1008.1</v>
      </c>
      <c r="H6403" s="1">
        <v>7</v>
      </c>
      <c r="I6403" s="1">
        <f>Sales[[#This Row],[Selling Price]]*H6403</f>
        <v>7056.7</v>
      </c>
      <c r="J6403" s="1">
        <f>VLOOKUP(Sales[[#This Row],[Product ID]],Products[],4,0)</f>
        <v>750.55</v>
      </c>
      <c r="K6403" s="1">
        <f>Sales[[#This Row],[Total Sales]]-Sales[[#This Row],[Cost price]]</f>
        <v>6306.15</v>
      </c>
      <c r="L6403" s="1" t="str">
        <f>TEXT(Sales[[#This Row],[Date and Time]],"dddd")</f>
        <v>Friday</v>
      </c>
      <c r="M6403" s="1" t="str">
        <f>TEXT(Sales[[#This Row],[Date and Time]],"mm")</f>
        <v>11</v>
      </c>
      <c r="N6403" s="10" t="str">
        <f>TEXT(Sales[[#This Row],[Date and Time]],"mmmm")</f>
        <v>November</v>
      </c>
    </row>
    <row r="6404" spans="1:14" x14ac:dyDescent="0.3">
      <c r="A6404" s="1" t="s">
        <v>9872</v>
      </c>
      <c r="B6404" s="2">
        <v>45372.909490740742</v>
      </c>
      <c r="C6404" s="1" t="s">
        <v>3277</v>
      </c>
      <c r="D6404" s="1" t="s">
        <v>1158</v>
      </c>
      <c r="E6404" s="1" t="s">
        <v>3471</v>
      </c>
      <c r="F6404" s="1" t="s">
        <v>3467</v>
      </c>
      <c r="G6404" s="1">
        <v>750.53</v>
      </c>
      <c r="H6404" s="1">
        <v>8</v>
      </c>
      <c r="I6404" s="1">
        <f>Sales[[#This Row],[Selling Price]]*H6404</f>
        <v>6004.24</v>
      </c>
      <c r="J6404" s="1">
        <f>VLOOKUP(Sales[[#This Row],[Product ID]],Products[],4,0)</f>
        <v>439.15</v>
      </c>
      <c r="K6404" s="1">
        <f>Sales[[#This Row],[Total Sales]]-Sales[[#This Row],[Cost price]]</f>
        <v>5565.09</v>
      </c>
      <c r="L6404" s="1" t="str">
        <f>TEXT(Sales[[#This Row],[Date and Time]],"dddd")</f>
        <v>Thursday</v>
      </c>
      <c r="M6404" s="1" t="str">
        <f>TEXT(Sales[[#This Row],[Date and Time]],"mm")</f>
        <v>03</v>
      </c>
      <c r="N6404" s="10" t="str">
        <f>TEXT(Sales[[#This Row],[Date and Time]],"mmmm")</f>
        <v>March</v>
      </c>
    </row>
    <row r="6405" spans="1:14" x14ac:dyDescent="0.3">
      <c r="A6405" s="1" t="s">
        <v>9873</v>
      </c>
      <c r="B6405" s="2">
        <v>45442.352523148147</v>
      </c>
      <c r="C6405" s="1" t="s">
        <v>3441</v>
      </c>
      <c r="D6405" s="1" t="s">
        <v>2464</v>
      </c>
      <c r="E6405" s="1" t="s">
        <v>3466</v>
      </c>
      <c r="F6405" s="1" t="s">
        <v>3462</v>
      </c>
      <c r="G6405" s="1">
        <v>1342.94</v>
      </c>
      <c r="H6405" s="1">
        <v>5</v>
      </c>
      <c r="I6405" s="1">
        <f>Sales[[#This Row],[Selling Price]]*H6405</f>
        <v>6714.7000000000007</v>
      </c>
      <c r="J6405" s="1">
        <f>VLOOKUP(Sales[[#This Row],[Product ID]],Products[],4,0)</f>
        <v>325.48</v>
      </c>
      <c r="K6405" s="1">
        <f>Sales[[#This Row],[Total Sales]]-Sales[[#This Row],[Cost price]]</f>
        <v>6389.2200000000012</v>
      </c>
      <c r="L6405" s="1" t="str">
        <f>TEXT(Sales[[#This Row],[Date and Time]],"dddd")</f>
        <v>Thursday</v>
      </c>
      <c r="M6405" s="1" t="str">
        <f>TEXT(Sales[[#This Row],[Date and Time]],"mm")</f>
        <v>05</v>
      </c>
      <c r="N6405" s="10" t="str">
        <f>TEXT(Sales[[#This Row],[Date and Time]],"mmmm")</f>
        <v>May</v>
      </c>
    </row>
    <row r="6406" spans="1:14" x14ac:dyDescent="0.3">
      <c r="A6406" s="1" t="s">
        <v>9874</v>
      </c>
      <c r="B6406" s="2">
        <v>45378.212106481478</v>
      </c>
      <c r="C6406" s="1" t="s">
        <v>3359</v>
      </c>
      <c r="D6406" s="1" t="s">
        <v>1537</v>
      </c>
      <c r="E6406" s="1" t="s">
        <v>3464</v>
      </c>
      <c r="F6406" s="1" t="s">
        <v>3462</v>
      </c>
      <c r="G6406" s="1">
        <v>1266.56</v>
      </c>
      <c r="H6406" s="1">
        <v>7</v>
      </c>
      <c r="I6406" s="1">
        <f>Sales[[#This Row],[Selling Price]]*H6406</f>
        <v>8865.92</v>
      </c>
      <c r="J6406" s="1">
        <f>VLOOKUP(Sales[[#This Row],[Product ID]],Products[],4,0)</f>
        <v>750.19</v>
      </c>
      <c r="K6406" s="1">
        <f>Sales[[#This Row],[Total Sales]]-Sales[[#This Row],[Cost price]]</f>
        <v>8115.73</v>
      </c>
      <c r="L6406" s="1" t="str">
        <f>TEXT(Sales[[#This Row],[Date and Time]],"dddd")</f>
        <v>Wednesday</v>
      </c>
      <c r="M6406" s="1" t="str">
        <f>TEXT(Sales[[#This Row],[Date and Time]],"mm")</f>
        <v>03</v>
      </c>
      <c r="N6406" s="10" t="str">
        <f>TEXT(Sales[[#This Row],[Date and Time]],"mmmm")</f>
        <v>March</v>
      </c>
    </row>
    <row r="6407" spans="1:14" x14ac:dyDescent="0.3">
      <c r="A6407" s="1" t="s">
        <v>9875</v>
      </c>
      <c r="B6407" s="2">
        <v>45525.8903587963</v>
      </c>
      <c r="C6407" s="1" t="s">
        <v>3344</v>
      </c>
      <c r="D6407" s="1" t="s">
        <v>1877</v>
      </c>
      <c r="E6407" s="1" t="s">
        <v>3466</v>
      </c>
      <c r="F6407" s="1" t="s">
        <v>3467</v>
      </c>
      <c r="G6407" s="1">
        <v>1172.98</v>
      </c>
      <c r="H6407" s="1">
        <v>6</v>
      </c>
      <c r="I6407" s="1">
        <f>Sales[[#This Row],[Selling Price]]*H6407</f>
        <v>7037.88</v>
      </c>
      <c r="J6407" s="1">
        <f>VLOOKUP(Sales[[#This Row],[Product ID]],Products[],4,0)</f>
        <v>814.84</v>
      </c>
      <c r="K6407" s="1">
        <f>Sales[[#This Row],[Total Sales]]-Sales[[#This Row],[Cost price]]</f>
        <v>6223.04</v>
      </c>
      <c r="L6407" s="1" t="str">
        <f>TEXT(Sales[[#This Row],[Date and Time]],"dddd")</f>
        <v>Wednesday</v>
      </c>
      <c r="M6407" s="1" t="str">
        <f>TEXT(Sales[[#This Row],[Date and Time]],"mm")</f>
        <v>08</v>
      </c>
      <c r="N6407" s="10" t="str">
        <f>TEXT(Sales[[#This Row],[Date and Time]],"mmmm")</f>
        <v>August</v>
      </c>
    </row>
    <row r="6408" spans="1:14" x14ac:dyDescent="0.3">
      <c r="A6408" s="1" t="s">
        <v>9876</v>
      </c>
      <c r="B6408" s="2">
        <v>45425.064016203702</v>
      </c>
      <c r="C6408" s="1" t="s">
        <v>3269</v>
      </c>
      <c r="D6408" s="1" t="s">
        <v>598</v>
      </c>
      <c r="E6408" s="1" t="s">
        <v>3479</v>
      </c>
      <c r="F6408" s="1" t="s">
        <v>3462</v>
      </c>
      <c r="G6408" s="1">
        <v>484.53</v>
      </c>
      <c r="H6408" s="1">
        <v>6</v>
      </c>
      <c r="I6408" s="1">
        <f>Sales[[#This Row],[Selling Price]]*H6408</f>
        <v>2907.18</v>
      </c>
      <c r="J6408" s="1">
        <f>VLOOKUP(Sales[[#This Row],[Product ID]],Products[],4,0)</f>
        <v>627.66</v>
      </c>
      <c r="K6408" s="1">
        <f>Sales[[#This Row],[Total Sales]]-Sales[[#This Row],[Cost price]]</f>
        <v>2279.52</v>
      </c>
      <c r="L6408" s="1" t="str">
        <f>TEXT(Sales[[#This Row],[Date and Time]],"dddd")</f>
        <v>Monday</v>
      </c>
      <c r="M6408" s="1" t="str">
        <f>TEXT(Sales[[#This Row],[Date and Time]],"mm")</f>
        <v>05</v>
      </c>
      <c r="N6408" s="10" t="str">
        <f>TEXT(Sales[[#This Row],[Date and Time]],"mmmm")</f>
        <v>May</v>
      </c>
    </row>
    <row r="6409" spans="1:14" x14ac:dyDescent="0.3">
      <c r="A6409" s="1" t="s">
        <v>9877</v>
      </c>
      <c r="B6409" s="2">
        <v>45582.418541666666</v>
      </c>
      <c r="C6409" s="1" t="s">
        <v>3431</v>
      </c>
      <c r="D6409" s="1" t="s">
        <v>2073</v>
      </c>
      <c r="E6409" s="1" t="s">
        <v>3471</v>
      </c>
      <c r="F6409" s="1" t="s">
        <v>3467</v>
      </c>
      <c r="G6409" s="1">
        <v>1625.96</v>
      </c>
      <c r="H6409" s="1">
        <v>7</v>
      </c>
      <c r="I6409" s="1">
        <f>Sales[[#This Row],[Selling Price]]*H6409</f>
        <v>11381.720000000001</v>
      </c>
      <c r="J6409" s="1">
        <f>VLOOKUP(Sales[[#This Row],[Product ID]],Products[],4,0)</f>
        <v>750.55</v>
      </c>
      <c r="K6409" s="1">
        <f>Sales[[#This Row],[Total Sales]]-Sales[[#This Row],[Cost price]]</f>
        <v>10631.170000000002</v>
      </c>
      <c r="L6409" s="1" t="str">
        <f>TEXT(Sales[[#This Row],[Date and Time]],"dddd")</f>
        <v>Thursday</v>
      </c>
      <c r="M6409" s="1" t="str">
        <f>TEXT(Sales[[#This Row],[Date and Time]],"mm")</f>
        <v>10</v>
      </c>
      <c r="N6409" s="10" t="str">
        <f>TEXT(Sales[[#This Row],[Date and Time]],"mmmm")</f>
        <v>October</v>
      </c>
    </row>
    <row r="6410" spans="1:14" x14ac:dyDescent="0.3">
      <c r="A6410" s="1" t="s">
        <v>9878</v>
      </c>
      <c r="B6410" s="2">
        <v>45491.254664351851</v>
      </c>
      <c r="C6410" s="1" t="s">
        <v>3313</v>
      </c>
      <c r="D6410" s="1" t="s">
        <v>291</v>
      </c>
      <c r="E6410" s="1" t="s">
        <v>3464</v>
      </c>
      <c r="F6410" s="1" t="s">
        <v>3476</v>
      </c>
      <c r="G6410" s="1">
        <v>62.95</v>
      </c>
      <c r="H6410" s="1">
        <v>2</v>
      </c>
      <c r="I6410" s="1">
        <f>Sales[[#This Row],[Selling Price]]*H6410</f>
        <v>125.9</v>
      </c>
      <c r="J6410" s="1">
        <f>VLOOKUP(Sales[[#This Row],[Product ID]],Products[],4,0)</f>
        <v>778.48</v>
      </c>
      <c r="K6410" s="1">
        <f>Sales[[#This Row],[Total Sales]]-Sales[[#This Row],[Cost price]]</f>
        <v>-652.58000000000004</v>
      </c>
      <c r="L6410" s="1" t="str">
        <f>TEXT(Sales[[#This Row],[Date and Time]],"dddd")</f>
        <v>Thursday</v>
      </c>
      <c r="M6410" s="1" t="str">
        <f>TEXT(Sales[[#This Row],[Date and Time]],"mm")</f>
        <v>07</v>
      </c>
      <c r="N6410" s="10" t="str">
        <f>TEXT(Sales[[#This Row],[Date and Time]],"mmmm")</f>
        <v>July</v>
      </c>
    </row>
    <row r="6411" spans="1:14" x14ac:dyDescent="0.3">
      <c r="A6411" s="1" t="s">
        <v>9879</v>
      </c>
      <c r="B6411" s="2">
        <v>45438.075648148151</v>
      </c>
      <c r="C6411" s="1" t="s">
        <v>3378</v>
      </c>
      <c r="D6411" s="1" t="s">
        <v>2149</v>
      </c>
      <c r="E6411" s="1" t="s">
        <v>3461</v>
      </c>
      <c r="F6411" s="1" t="s">
        <v>3476</v>
      </c>
      <c r="G6411" s="1">
        <v>475.01</v>
      </c>
      <c r="H6411" s="1">
        <v>4</v>
      </c>
      <c r="I6411" s="1">
        <f>Sales[[#This Row],[Selling Price]]*H6411</f>
        <v>1900.04</v>
      </c>
      <c r="J6411" s="1">
        <f>VLOOKUP(Sales[[#This Row],[Product ID]],Products[],4,0)</f>
        <v>358.25</v>
      </c>
      <c r="K6411" s="1">
        <f>Sales[[#This Row],[Total Sales]]-Sales[[#This Row],[Cost price]]</f>
        <v>1541.79</v>
      </c>
      <c r="L6411" s="1" t="str">
        <f>TEXT(Sales[[#This Row],[Date and Time]],"dddd")</f>
        <v>Sunday</v>
      </c>
      <c r="M6411" s="1" t="str">
        <f>TEXT(Sales[[#This Row],[Date and Time]],"mm")</f>
        <v>05</v>
      </c>
      <c r="N6411" s="10" t="str">
        <f>TEXT(Sales[[#This Row],[Date and Time]],"mmmm")</f>
        <v>May</v>
      </c>
    </row>
    <row r="6412" spans="1:14" x14ac:dyDescent="0.3">
      <c r="A6412" s="1" t="s">
        <v>9880</v>
      </c>
      <c r="B6412" s="2">
        <v>45464.262708333335</v>
      </c>
      <c r="C6412" s="1" t="s">
        <v>3394</v>
      </c>
      <c r="D6412" s="1" t="s">
        <v>555</v>
      </c>
      <c r="E6412" s="1" t="s">
        <v>3461</v>
      </c>
      <c r="F6412" s="1" t="s">
        <v>3472</v>
      </c>
      <c r="G6412" s="1">
        <v>1604.85</v>
      </c>
      <c r="H6412" s="1">
        <v>6</v>
      </c>
      <c r="I6412" s="1">
        <f>Sales[[#This Row],[Selling Price]]*H6412</f>
        <v>9629.0999999999985</v>
      </c>
      <c r="J6412" s="1">
        <f>VLOOKUP(Sales[[#This Row],[Product ID]],Products[],4,0)</f>
        <v>74.92</v>
      </c>
      <c r="K6412" s="1">
        <f>Sales[[#This Row],[Total Sales]]-Sales[[#This Row],[Cost price]]</f>
        <v>9554.1799999999985</v>
      </c>
      <c r="L6412" s="1" t="str">
        <f>TEXT(Sales[[#This Row],[Date and Time]],"dddd")</f>
        <v>Friday</v>
      </c>
      <c r="M6412" s="1" t="str">
        <f>TEXT(Sales[[#This Row],[Date and Time]],"mm")</f>
        <v>06</v>
      </c>
      <c r="N6412" s="10" t="str">
        <f>TEXT(Sales[[#This Row],[Date and Time]],"mmmm")</f>
        <v>June</v>
      </c>
    </row>
    <row r="6413" spans="1:14" x14ac:dyDescent="0.3">
      <c r="A6413" s="1" t="s">
        <v>9881</v>
      </c>
      <c r="B6413" s="2">
        <v>45544.678784722222</v>
      </c>
      <c r="C6413" s="1" t="s">
        <v>3434</v>
      </c>
      <c r="D6413" s="1" t="s">
        <v>798</v>
      </c>
      <c r="E6413" s="1" t="s">
        <v>3471</v>
      </c>
      <c r="F6413" s="1" t="s">
        <v>3462</v>
      </c>
      <c r="G6413" s="1">
        <v>219.73</v>
      </c>
      <c r="H6413" s="1">
        <v>2</v>
      </c>
      <c r="I6413" s="1">
        <f>Sales[[#This Row],[Selling Price]]*H6413</f>
        <v>439.46</v>
      </c>
      <c r="J6413" s="1">
        <f>VLOOKUP(Sales[[#This Row],[Product ID]],Products[],4,0)</f>
        <v>29.06</v>
      </c>
      <c r="K6413" s="1">
        <f>Sales[[#This Row],[Total Sales]]-Sales[[#This Row],[Cost price]]</f>
        <v>410.4</v>
      </c>
      <c r="L6413" s="1" t="str">
        <f>TEXT(Sales[[#This Row],[Date and Time]],"dddd")</f>
        <v>Monday</v>
      </c>
      <c r="M6413" s="1" t="str">
        <f>TEXT(Sales[[#This Row],[Date and Time]],"mm")</f>
        <v>09</v>
      </c>
      <c r="N6413" s="10" t="str">
        <f>TEXT(Sales[[#This Row],[Date and Time]],"mmmm")</f>
        <v>September</v>
      </c>
    </row>
    <row r="6414" spans="1:14" x14ac:dyDescent="0.3">
      <c r="A6414" s="1" t="s">
        <v>9882</v>
      </c>
      <c r="B6414" s="2">
        <v>45554.249976851854</v>
      </c>
      <c r="C6414" s="1" t="s">
        <v>3340</v>
      </c>
      <c r="D6414" s="1" t="s">
        <v>1787</v>
      </c>
      <c r="E6414" s="1" t="s">
        <v>3471</v>
      </c>
      <c r="F6414" s="1" t="s">
        <v>3472</v>
      </c>
      <c r="G6414" s="1">
        <v>769.21</v>
      </c>
      <c r="H6414" s="1">
        <v>1</v>
      </c>
      <c r="I6414" s="1">
        <f>Sales[[#This Row],[Selling Price]]*H6414</f>
        <v>769.21</v>
      </c>
      <c r="J6414" s="1">
        <f>VLOOKUP(Sales[[#This Row],[Product ID]],Products[],4,0)</f>
        <v>834.4</v>
      </c>
      <c r="K6414" s="1">
        <f>Sales[[#This Row],[Total Sales]]-Sales[[#This Row],[Cost price]]</f>
        <v>-65.189999999999941</v>
      </c>
      <c r="L6414" s="1" t="str">
        <f>TEXT(Sales[[#This Row],[Date and Time]],"dddd")</f>
        <v>Thursday</v>
      </c>
      <c r="M6414" s="1" t="str">
        <f>TEXT(Sales[[#This Row],[Date and Time]],"mm")</f>
        <v>09</v>
      </c>
      <c r="N6414" s="10" t="str">
        <f>TEXT(Sales[[#This Row],[Date and Time]],"mmmm")</f>
        <v>September</v>
      </c>
    </row>
    <row r="6415" spans="1:14" x14ac:dyDescent="0.3">
      <c r="A6415" s="1" t="s">
        <v>9883</v>
      </c>
      <c r="B6415" s="2">
        <v>45378.923148148147</v>
      </c>
      <c r="C6415" s="1" t="s">
        <v>3281</v>
      </c>
      <c r="D6415" s="1" t="s">
        <v>472</v>
      </c>
      <c r="E6415" s="1" t="s">
        <v>3479</v>
      </c>
      <c r="F6415" s="1" t="s">
        <v>3476</v>
      </c>
      <c r="G6415" s="1">
        <v>1732.66</v>
      </c>
      <c r="H6415" s="1">
        <v>5</v>
      </c>
      <c r="I6415" s="1">
        <f>Sales[[#This Row],[Selling Price]]*H6415</f>
        <v>8663.3000000000011</v>
      </c>
      <c r="J6415" s="1">
        <f>VLOOKUP(Sales[[#This Row],[Product ID]],Products[],4,0)</f>
        <v>136.99</v>
      </c>
      <c r="K6415" s="1">
        <f>Sales[[#This Row],[Total Sales]]-Sales[[#This Row],[Cost price]]</f>
        <v>8526.3100000000013</v>
      </c>
      <c r="L6415" s="1" t="str">
        <f>TEXT(Sales[[#This Row],[Date and Time]],"dddd")</f>
        <v>Wednesday</v>
      </c>
      <c r="M6415" s="1" t="str">
        <f>TEXT(Sales[[#This Row],[Date and Time]],"mm")</f>
        <v>03</v>
      </c>
      <c r="N6415" s="10" t="str">
        <f>TEXT(Sales[[#This Row],[Date and Time]],"mmmm")</f>
        <v>March</v>
      </c>
    </row>
    <row r="6416" spans="1:14" x14ac:dyDescent="0.3">
      <c r="A6416" s="1" t="s">
        <v>9884</v>
      </c>
      <c r="B6416" s="2">
        <v>45300.415196759262</v>
      </c>
      <c r="C6416" s="1" t="s">
        <v>3278</v>
      </c>
      <c r="D6416" s="1" t="s">
        <v>2556</v>
      </c>
      <c r="E6416" s="1" t="s">
        <v>3471</v>
      </c>
      <c r="F6416" s="1" t="s">
        <v>3469</v>
      </c>
      <c r="G6416" s="1">
        <v>1543.46</v>
      </c>
      <c r="H6416" s="1">
        <v>8</v>
      </c>
      <c r="I6416" s="1">
        <f>Sales[[#This Row],[Selling Price]]*H6416</f>
        <v>12347.68</v>
      </c>
      <c r="J6416" s="1">
        <f>VLOOKUP(Sales[[#This Row],[Product ID]],Products[],4,0)</f>
        <v>330.51</v>
      </c>
      <c r="K6416" s="1">
        <f>Sales[[#This Row],[Total Sales]]-Sales[[#This Row],[Cost price]]</f>
        <v>12017.17</v>
      </c>
      <c r="L6416" s="1" t="str">
        <f>TEXT(Sales[[#This Row],[Date and Time]],"dddd")</f>
        <v>Tuesday</v>
      </c>
      <c r="M6416" s="1" t="str">
        <f>TEXT(Sales[[#This Row],[Date and Time]],"mm")</f>
        <v>01</v>
      </c>
      <c r="N6416" s="10" t="str">
        <f>TEXT(Sales[[#This Row],[Date and Time]],"mmmm")</f>
        <v>January</v>
      </c>
    </row>
    <row r="6417" spans="1:14" x14ac:dyDescent="0.3">
      <c r="A6417" s="1" t="s">
        <v>9885</v>
      </c>
      <c r="B6417" s="2">
        <v>45403.666331018518</v>
      </c>
      <c r="C6417" s="1" t="s">
        <v>3352</v>
      </c>
      <c r="D6417" s="1" t="s">
        <v>1217</v>
      </c>
      <c r="E6417" s="1" t="s">
        <v>3471</v>
      </c>
      <c r="F6417" s="1" t="s">
        <v>3462</v>
      </c>
      <c r="G6417" s="1">
        <v>736.48</v>
      </c>
      <c r="H6417" s="1">
        <v>9</v>
      </c>
      <c r="I6417" s="1">
        <f>Sales[[#This Row],[Selling Price]]*H6417</f>
        <v>6628.32</v>
      </c>
      <c r="J6417" s="1">
        <f>VLOOKUP(Sales[[#This Row],[Product ID]],Products[],4,0)</f>
        <v>404.57</v>
      </c>
      <c r="K6417" s="1">
        <f>Sales[[#This Row],[Total Sales]]-Sales[[#This Row],[Cost price]]</f>
        <v>6223.75</v>
      </c>
      <c r="L6417" s="1" t="str">
        <f>TEXT(Sales[[#This Row],[Date and Time]],"dddd")</f>
        <v>Sunday</v>
      </c>
      <c r="M6417" s="1" t="str">
        <f>TEXT(Sales[[#This Row],[Date and Time]],"mm")</f>
        <v>04</v>
      </c>
      <c r="N6417" s="10" t="str">
        <f>TEXT(Sales[[#This Row],[Date and Time]],"mmmm")</f>
        <v>April</v>
      </c>
    </row>
    <row r="6418" spans="1:14" x14ac:dyDescent="0.3">
      <c r="A6418" s="1" t="s">
        <v>9886</v>
      </c>
      <c r="B6418" s="2">
        <v>45362.457835648151</v>
      </c>
      <c r="C6418" s="1" t="s">
        <v>3425</v>
      </c>
      <c r="D6418" s="1" t="s">
        <v>2825</v>
      </c>
      <c r="E6418" s="1" t="s">
        <v>3461</v>
      </c>
      <c r="F6418" s="1" t="s">
        <v>3469</v>
      </c>
      <c r="G6418" s="1">
        <v>1864.75</v>
      </c>
      <c r="H6418" s="1">
        <v>6</v>
      </c>
      <c r="I6418" s="1">
        <f>Sales[[#This Row],[Selling Price]]*H6418</f>
        <v>11188.5</v>
      </c>
      <c r="J6418" s="1">
        <f>VLOOKUP(Sales[[#This Row],[Product ID]],Products[],4,0)</f>
        <v>95.27</v>
      </c>
      <c r="K6418" s="1">
        <f>Sales[[#This Row],[Total Sales]]-Sales[[#This Row],[Cost price]]</f>
        <v>11093.23</v>
      </c>
      <c r="L6418" s="1" t="str">
        <f>TEXT(Sales[[#This Row],[Date and Time]],"dddd")</f>
        <v>Monday</v>
      </c>
      <c r="M6418" s="1" t="str">
        <f>TEXT(Sales[[#This Row],[Date and Time]],"mm")</f>
        <v>03</v>
      </c>
      <c r="N6418" s="10" t="str">
        <f>TEXT(Sales[[#This Row],[Date and Time]],"mmmm")</f>
        <v>March</v>
      </c>
    </row>
    <row r="6419" spans="1:14" x14ac:dyDescent="0.3">
      <c r="A6419" s="1" t="s">
        <v>9887</v>
      </c>
      <c r="B6419" s="2">
        <v>45475.696817129632</v>
      </c>
      <c r="C6419" s="1" t="s">
        <v>3436</v>
      </c>
      <c r="D6419" s="1" t="s">
        <v>3020</v>
      </c>
      <c r="E6419" s="1" t="s">
        <v>3461</v>
      </c>
      <c r="F6419" s="1" t="s">
        <v>3469</v>
      </c>
      <c r="G6419" s="1">
        <v>1074.43</v>
      </c>
      <c r="H6419" s="1">
        <v>3</v>
      </c>
      <c r="I6419" s="1">
        <f>Sales[[#This Row],[Selling Price]]*H6419</f>
        <v>3223.29</v>
      </c>
      <c r="J6419" s="1">
        <f>VLOOKUP(Sales[[#This Row],[Product ID]],Products[],4,0)</f>
        <v>839.9</v>
      </c>
      <c r="K6419" s="1">
        <f>Sales[[#This Row],[Total Sales]]-Sales[[#This Row],[Cost price]]</f>
        <v>2383.39</v>
      </c>
      <c r="L6419" s="1" t="str">
        <f>TEXT(Sales[[#This Row],[Date and Time]],"dddd")</f>
        <v>Tuesday</v>
      </c>
      <c r="M6419" s="1" t="str">
        <f>TEXT(Sales[[#This Row],[Date and Time]],"mm")</f>
        <v>07</v>
      </c>
      <c r="N6419" s="10" t="str">
        <f>TEXT(Sales[[#This Row],[Date and Time]],"mmmm")</f>
        <v>July</v>
      </c>
    </row>
    <row r="6420" spans="1:14" x14ac:dyDescent="0.3">
      <c r="A6420" s="1" t="s">
        <v>9888</v>
      </c>
      <c r="B6420" s="2">
        <v>45584.393912037034</v>
      </c>
      <c r="C6420" s="1" t="s">
        <v>3423</v>
      </c>
      <c r="D6420" s="1" t="s">
        <v>67</v>
      </c>
      <c r="E6420" s="1" t="s">
        <v>3479</v>
      </c>
      <c r="F6420" s="1" t="s">
        <v>3467</v>
      </c>
      <c r="G6420" s="1">
        <v>1214.8800000000001</v>
      </c>
      <c r="H6420" s="1">
        <v>1</v>
      </c>
      <c r="I6420" s="1">
        <f>Sales[[#This Row],[Selling Price]]*H6420</f>
        <v>1214.8800000000001</v>
      </c>
      <c r="J6420" s="1">
        <f>VLOOKUP(Sales[[#This Row],[Product ID]],Products[],4,0)</f>
        <v>388.3</v>
      </c>
      <c r="K6420" s="1">
        <f>Sales[[#This Row],[Total Sales]]-Sales[[#This Row],[Cost price]]</f>
        <v>826.58000000000015</v>
      </c>
      <c r="L6420" s="1" t="str">
        <f>TEXT(Sales[[#This Row],[Date and Time]],"dddd")</f>
        <v>Saturday</v>
      </c>
      <c r="M6420" s="1" t="str">
        <f>TEXT(Sales[[#This Row],[Date and Time]],"mm")</f>
        <v>10</v>
      </c>
      <c r="N6420" s="10" t="str">
        <f>TEXT(Sales[[#This Row],[Date and Time]],"mmmm")</f>
        <v>October</v>
      </c>
    </row>
    <row r="6421" spans="1:14" x14ac:dyDescent="0.3">
      <c r="A6421" s="1" t="s">
        <v>9889</v>
      </c>
      <c r="B6421" s="2">
        <v>45394.875879629632</v>
      </c>
      <c r="C6421" s="1" t="s">
        <v>3331</v>
      </c>
      <c r="D6421" s="1" t="s">
        <v>2744</v>
      </c>
      <c r="E6421" s="1" t="s">
        <v>3464</v>
      </c>
      <c r="F6421" s="1" t="s">
        <v>3472</v>
      </c>
      <c r="G6421" s="1">
        <v>994.4</v>
      </c>
      <c r="H6421" s="1">
        <v>9</v>
      </c>
      <c r="I6421" s="1">
        <f>Sales[[#This Row],[Selling Price]]*H6421</f>
        <v>8949.6</v>
      </c>
      <c r="J6421" s="1">
        <f>VLOOKUP(Sales[[#This Row],[Product ID]],Products[],4,0)</f>
        <v>799.06</v>
      </c>
      <c r="K6421" s="1">
        <f>Sales[[#This Row],[Total Sales]]-Sales[[#This Row],[Cost price]]</f>
        <v>8150.5400000000009</v>
      </c>
      <c r="L6421" s="1" t="str">
        <f>TEXT(Sales[[#This Row],[Date and Time]],"dddd")</f>
        <v>Friday</v>
      </c>
      <c r="M6421" s="1" t="str">
        <f>TEXT(Sales[[#This Row],[Date and Time]],"mm")</f>
        <v>04</v>
      </c>
      <c r="N6421" s="10" t="str">
        <f>TEXT(Sales[[#This Row],[Date and Time]],"mmmm")</f>
        <v>April</v>
      </c>
    </row>
    <row r="6422" spans="1:14" x14ac:dyDescent="0.3">
      <c r="A6422" s="1" t="s">
        <v>9890</v>
      </c>
      <c r="B6422" s="2">
        <v>45569.816840277781</v>
      </c>
      <c r="C6422" s="1" t="s">
        <v>3324</v>
      </c>
      <c r="D6422" s="1" t="s">
        <v>464</v>
      </c>
      <c r="E6422" s="1" t="s">
        <v>3479</v>
      </c>
      <c r="F6422" s="1" t="s">
        <v>3469</v>
      </c>
      <c r="G6422" s="1">
        <v>1540.85</v>
      </c>
      <c r="H6422" s="1">
        <v>4</v>
      </c>
      <c r="I6422" s="1">
        <f>Sales[[#This Row],[Selling Price]]*H6422</f>
        <v>6163.4</v>
      </c>
      <c r="J6422" s="1">
        <f>VLOOKUP(Sales[[#This Row],[Product ID]],Products[],4,0)</f>
        <v>427.85</v>
      </c>
      <c r="K6422" s="1">
        <f>Sales[[#This Row],[Total Sales]]-Sales[[#This Row],[Cost price]]</f>
        <v>5735.5499999999993</v>
      </c>
      <c r="L6422" s="1" t="str">
        <f>TEXT(Sales[[#This Row],[Date and Time]],"dddd")</f>
        <v>Friday</v>
      </c>
      <c r="M6422" s="1" t="str">
        <f>TEXT(Sales[[#This Row],[Date and Time]],"mm")</f>
        <v>10</v>
      </c>
      <c r="N6422" s="10" t="str">
        <f>TEXT(Sales[[#This Row],[Date and Time]],"mmmm")</f>
        <v>October</v>
      </c>
    </row>
    <row r="6423" spans="1:14" x14ac:dyDescent="0.3">
      <c r="A6423" s="1" t="s">
        <v>9891</v>
      </c>
      <c r="B6423" s="2">
        <v>45369.574895833335</v>
      </c>
      <c r="C6423" s="1" t="s">
        <v>3411</v>
      </c>
      <c r="D6423" s="1" t="s">
        <v>1176</v>
      </c>
      <c r="E6423" s="1" t="s">
        <v>3479</v>
      </c>
      <c r="F6423" s="1" t="s">
        <v>3472</v>
      </c>
      <c r="G6423" s="1">
        <v>698.31</v>
      </c>
      <c r="H6423" s="1">
        <v>9</v>
      </c>
      <c r="I6423" s="1">
        <f>Sales[[#This Row],[Selling Price]]*H6423</f>
        <v>6284.7899999999991</v>
      </c>
      <c r="J6423" s="1">
        <f>VLOOKUP(Sales[[#This Row],[Product ID]],Products[],4,0)</f>
        <v>688.88</v>
      </c>
      <c r="K6423" s="1">
        <f>Sales[[#This Row],[Total Sales]]-Sales[[#This Row],[Cost price]]</f>
        <v>5595.9099999999989</v>
      </c>
      <c r="L6423" s="1" t="str">
        <f>TEXT(Sales[[#This Row],[Date and Time]],"dddd")</f>
        <v>Monday</v>
      </c>
      <c r="M6423" s="1" t="str">
        <f>TEXT(Sales[[#This Row],[Date and Time]],"mm")</f>
        <v>03</v>
      </c>
      <c r="N6423" s="10" t="str">
        <f>TEXT(Sales[[#This Row],[Date and Time]],"mmmm")</f>
        <v>March</v>
      </c>
    </row>
    <row r="6424" spans="1:14" x14ac:dyDescent="0.3">
      <c r="A6424" s="1" t="s">
        <v>9892</v>
      </c>
      <c r="B6424" s="2">
        <v>45414.679120370369</v>
      </c>
      <c r="C6424" s="1" t="s">
        <v>3366</v>
      </c>
      <c r="D6424" s="1" t="s">
        <v>886</v>
      </c>
      <c r="E6424" s="1" t="s">
        <v>3461</v>
      </c>
      <c r="F6424" s="1" t="s">
        <v>3462</v>
      </c>
      <c r="G6424" s="1">
        <v>1382.43</v>
      </c>
      <c r="H6424" s="1">
        <v>6</v>
      </c>
      <c r="I6424" s="1">
        <f>Sales[[#This Row],[Selling Price]]*H6424</f>
        <v>8294.58</v>
      </c>
      <c r="J6424" s="1">
        <f>VLOOKUP(Sales[[#This Row],[Product ID]],Products[],4,0)</f>
        <v>669.31</v>
      </c>
      <c r="K6424" s="1">
        <f>Sales[[#This Row],[Total Sales]]-Sales[[#This Row],[Cost price]]</f>
        <v>7625.27</v>
      </c>
      <c r="L6424" s="1" t="str">
        <f>TEXT(Sales[[#This Row],[Date and Time]],"dddd")</f>
        <v>Thursday</v>
      </c>
      <c r="M6424" s="1" t="str">
        <f>TEXT(Sales[[#This Row],[Date and Time]],"mm")</f>
        <v>05</v>
      </c>
      <c r="N6424" s="10" t="str">
        <f>TEXT(Sales[[#This Row],[Date and Time]],"mmmm")</f>
        <v>May</v>
      </c>
    </row>
    <row r="6425" spans="1:14" x14ac:dyDescent="0.3">
      <c r="A6425" s="1" t="s">
        <v>9893</v>
      </c>
      <c r="B6425" s="2">
        <v>45564.525509259256</v>
      </c>
      <c r="C6425" s="1" t="s">
        <v>3411</v>
      </c>
      <c r="D6425" s="1" t="s">
        <v>792</v>
      </c>
      <c r="E6425" s="1" t="s">
        <v>3464</v>
      </c>
      <c r="F6425" s="1" t="s">
        <v>3472</v>
      </c>
      <c r="G6425" s="1">
        <v>96.69</v>
      </c>
      <c r="H6425" s="1">
        <v>1</v>
      </c>
      <c r="I6425" s="1">
        <f>Sales[[#This Row],[Selling Price]]*H6425</f>
        <v>96.69</v>
      </c>
      <c r="J6425" s="1">
        <f>VLOOKUP(Sales[[#This Row],[Product ID]],Products[],4,0)</f>
        <v>688.88</v>
      </c>
      <c r="K6425" s="1">
        <f>Sales[[#This Row],[Total Sales]]-Sales[[#This Row],[Cost price]]</f>
        <v>-592.19000000000005</v>
      </c>
      <c r="L6425" s="1" t="str">
        <f>TEXT(Sales[[#This Row],[Date and Time]],"dddd")</f>
        <v>Sunday</v>
      </c>
      <c r="M6425" s="1" t="str">
        <f>TEXT(Sales[[#This Row],[Date and Time]],"mm")</f>
        <v>09</v>
      </c>
      <c r="N6425" s="10" t="str">
        <f>TEXT(Sales[[#This Row],[Date and Time]],"mmmm")</f>
        <v>September</v>
      </c>
    </row>
    <row r="6426" spans="1:14" x14ac:dyDescent="0.3">
      <c r="A6426" s="1" t="s">
        <v>9894</v>
      </c>
      <c r="B6426" s="2">
        <v>45378.492280092592</v>
      </c>
      <c r="C6426" s="1" t="s">
        <v>3220</v>
      </c>
      <c r="D6426" s="1" t="s">
        <v>1978</v>
      </c>
      <c r="E6426" s="1" t="s">
        <v>3461</v>
      </c>
      <c r="F6426" s="1" t="s">
        <v>3462</v>
      </c>
      <c r="G6426" s="1">
        <v>1906.92</v>
      </c>
      <c r="H6426" s="1">
        <v>2</v>
      </c>
      <c r="I6426" s="1">
        <f>Sales[[#This Row],[Selling Price]]*H6426</f>
        <v>3813.84</v>
      </c>
      <c r="J6426" s="1">
        <f>VLOOKUP(Sales[[#This Row],[Product ID]],Products[],4,0)</f>
        <v>27.63</v>
      </c>
      <c r="K6426" s="1">
        <f>Sales[[#This Row],[Total Sales]]-Sales[[#This Row],[Cost price]]</f>
        <v>3786.21</v>
      </c>
      <c r="L6426" s="1" t="str">
        <f>TEXT(Sales[[#This Row],[Date and Time]],"dddd")</f>
        <v>Wednesday</v>
      </c>
      <c r="M6426" s="1" t="str">
        <f>TEXT(Sales[[#This Row],[Date and Time]],"mm")</f>
        <v>03</v>
      </c>
      <c r="N6426" s="10" t="str">
        <f>TEXT(Sales[[#This Row],[Date and Time]],"mmmm")</f>
        <v>March</v>
      </c>
    </row>
    <row r="6427" spans="1:14" x14ac:dyDescent="0.3">
      <c r="A6427" s="1" t="s">
        <v>9895</v>
      </c>
      <c r="B6427" s="2">
        <v>45529.487673611111</v>
      </c>
      <c r="C6427" s="1" t="s">
        <v>3373</v>
      </c>
      <c r="D6427" s="1" t="s">
        <v>3072</v>
      </c>
      <c r="E6427" s="1" t="s">
        <v>3461</v>
      </c>
      <c r="F6427" s="1" t="s">
        <v>3472</v>
      </c>
      <c r="G6427" s="1">
        <v>1770.65</v>
      </c>
      <c r="H6427" s="1">
        <v>10</v>
      </c>
      <c r="I6427" s="1">
        <f>Sales[[#This Row],[Selling Price]]*H6427</f>
        <v>17706.5</v>
      </c>
      <c r="J6427" s="1">
        <f>VLOOKUP(Sales[[#This Row],[Product ID]],Products[],4,0)</f>
        <v>821.86</v>
      </c>
      <c r="K6427" s="1">
        <f>Sales[[#This Row],[Total Sales]]-Sales[[#This Row],[Cost price]]</f>
        <v>16884.64</v>
      </c>
      <c r="L6427" s="1" t="str">
        <f>TEXT(Sales[[#This Row],[Date and Time]],"dddd")</f>
        <v>Sunday</v>
      </c>
      <c r="M6427" s="1" t="str">
        <f>TEXT(Sales[[#This Row],[Date and Time]],"mm")</f>
        <v>08</v>
      </c>
      <c r="N6427" s="10" t="str">
        <f>TEXT(Sales[[#This Row],[Date and Time]],"mmmm")</f>
        <v>August</v>
      </c>
    </row>
    <row r="6428" spans="1:14" x14ac:dyDescent="0.3">
      <c r="A6428" s="1" t="s">
        <v>9896</v>
      </c>
      <c r="B6428" s="2">
        <v>45506.077986111108</v>
      </c>
      <c r="C6428" s="1" t="s">
        <v>3430</v>
      </c>
      <c r="D6428" s="1" t="s">
        <v>384</v>
      </c>
      <c r="E6428" s="1" t="s">
        <v>3464</v>
      </c>
      <c r="F6428" s="1" t="s">
        <v>3467</v>
      </c>
      <c r="G6428" s="1">
        <v>1249.3900000000001</v>
      </c>
      <c r="H6428" s="1">
        <v>5</v>
      </c>
      <c r="I6428" s="1">
        <f>Sales[[#This Row],[Selling Price]]*H6428</f>
        <v>6246.9500000000007</v>
      </c>
      <c r="J6428" s="1">
        <f>VLOOKUP(Sales[[#This Row],[Product ID]],Products[],4,0)</f>
        <v>102.73</v>
      </c>
      <c r="K6428" s="1">
        <f>Sales[[#This Row],[Total Sales]]-Sales[[#This Row],[Cost price]]</f>
        <v>6144.2200000000012</v>
      </c>
      <c r="L6428" s="1" t="str">
        <f>TEXT(Sales[[#This Row],[Date and Time]],"dddd")</f>
        <v>Friday</v>
      </c>
      <c r="M6428" s="1" t="str">
        <f>TEXT(Sales[[#This Row],[Date and Time]],"mm")</f>
        <v>08</v>
      </c>
      <c r="N6428" s="10" t="str">
        <f>TEXT(Sales[[#This Row],[Date and Time]],"mmmm")</f>
        <v>August</v>
      </c>
    </row>
    <row r="6429" spans="1:14" x14ac:dyDescent="0.3">
      <c r="A6429" s="1" t="s">
        <v>9897</v>
      </c>
      <c r="B6429" s="2">
        <v>45606.565567129626</v>
      </c>
      <c r="C6429" s="1" t="s">
        <v>3261</v>
      </c>
      <c r="D6429" s="1" t="s">
        <v>1601</v>
      </c>
      <c r="E6429" s="1" t="s">
        <v>3471</v>
      </c>
      <c r="F6429" s="1" t="s">
        <v>3476</v>
      </c>
      <c r="G6429" s="1">
        <v>375.39</v>
      </c>
      <c r="H6429" s="1">
        <v>2</v>
      </c>
      <c r="I6429" s="1">
        <f>Sales[[#This Row],[Selling Price]]*H6429</f>
        <v>750.78</v>
      </c>
      <c r="J6429" s="1">
        <f>VLOOKUP(Sales[[#This Row],[Product ID]],Products[],4,0)</f>
        <v>950.81</v>
      </c>
      <c r="K6429" s="1">
        <f>Sales[[#This Row],[Total Sales]]-Sales[[#This Row],[Cost price]]</f>
        <v>-200.02999999999997</v>
      </c>
      <c r="L6429" s="1" t="str">
        <f>TEXT(Sales[[#This Row],[Date and Time]],"dddd")</f>
        <v>Sunday</v>
      </c>
      <c r="M6429" s="1" t="str">
        <f>TEXT(Sales[[#This Row],[Date and Time]],"mm")</f>
        <v>11</v>
      </c>
      <c r="N6429" s="10" t="str">
        <f>TEXT(Sales[[#This Row],[Date and Time]],"mmmm")</f>
        <v>November</v>
      </c>
    </row>
    <row r="6430" spans="1:14" x14ac:dyDescent="0.3">
      <c r="A6430" s="1" t="s">
        <v>9898</v>
      </c>
      <c r="B6430" s="2">
        <v>45586.984039351853</v>
      </c>
      <c r="C6430" s="1" t="s">
        <v>3284</v>
      </c>
      <c r="D6430" s="1" t="s">
        <v>1357</v>
      </c>
      <c r="E6430" s="1" t="s">
        <v>3479</v>
      </c>
      <c r="F6430" s="1" t="s">
        <v>3469</v>
      </c>
      <c r="G6430" s="1">
        <v>678.51</v>
      </c>
      <c r="H6430" s="1">
        <v>2</v>
      </c>
      <c r="I6430" s="1">
        <f>Sales[[#This Row],[Selling Price]]*H6430</f>
        <v>1357.02</v>
      </c>
      <c r="J6430" s="1">
        <f>VLOOKUP(Sales[[#This Row],[Product ID]],Products[],4,0)</f>
        <v>644.58000000000004</v>
      </c>
      <c r="K6430" s="1">
        <f>Sales[[#This Row],[Total Sales]]-Sales[[#This Row],[Cost price]]</f>
        <v>712.43999999999994</v>
      </c>
      <c r="L6430" s="1" t="str">
        <f>TEXT(Sales[[#This Row],[Date and Time]],"dddd")</f>
        <v>Monday</v>
      </c>
      <c r="M6430" s="1" t="str">
        <f>TEXT(Sales[[#This Row],[Date and Time]],"mm")</f>
        <v>10</v>
      </c>
      <c r="N6430" s="10" t="str">
        <f>TEXT(Sales[[#This Row],[Date and Time]],"mmmm")</f>
        <v>October</v>
      </c>
    </row>
    <row r="6431" spans="1:14" x14ac:dyDescent="0.3">
      <c r="A6431" s="1" t="s">
        <v>9899</v>
      </c>
      <c r="B6431" s="2">
        <v>45555.283668981479</v>
      </c>
      <c r="C6431" s="1" t="s">
        <v>3375</v>
      </c>
      <c r="D6431" s="1" t="s">
        <v>2415</v>
      </c>
      <c r="E6431" s="1" t="s">
        <v>3466</v>
      </c>
      <c r="F6431" s="1" t="s">
        <v>3469</v>
      </c>
      <c r="G6431" s="1">
        <v>1346.56</v>
      </c>
      <c r="H6431" s="1">
        <v>1</v>
      </c>
      <c r="I6431" s="1">
        <f>Sales[[#This Row],[Selling Price]]*H6431</f>
        <v>1346.56</v>
      </c>
      <c r="J6431" s="1">
        <f>VLOOKUP(Sales[[#This Row],[Product ID]],Products[],4,0)</f>
        <v>574.14</v>
      </c>
      <c r="K6431" s="1">
        <f>Sales[[#This Row],[Total Sales]]-Sales[[#This Row],[Cost price]]</f>
        <v>772.42</v>
      </c>
      <c r="L6431" s="1" t="str">
        <f>TEXT(Sales[[#This Row],[Date and Time]],"dddd")</f>
        <v>Friday</v>
      </c>
      <c r="M6431" s="1" t="str">
        <f>TEXT(Sales[[#This Row],[Date and Time]],"mm")</f>
        <v>09</v>
      </c>
      <c r="N6431" s="10" t="str">
        <f>TEXT(Sales[[#This Row],[Date and Time]],"mmmm")</f>
        <v>September</v>
      </c>
    </row>
    <row r="6432" spans="1:14" x14ac:dyDescent="0.3">
      <c r="A6432" s="1" t="s">
        <v>9900</v>
      </c>
      <c r="B6432" s="2">
        <v>45480.732025462959</v>
      </c>
      <c r="C6432" s="1" t="s">
        <v>3399</v>
      </c>
      <c r="D6432" s="1" t="s">
        <v>963</v>
      </c>
      <c r="E6432" s="1" t="s">
        <v>3479</v>
      </c>
      <c r="F6432" s="1" t="s">
        <v>3462</v>
      </c>
      <c r="G6432" s="1">
        <v>472.07</v>
      </c>
      <c r="H6432" s="1">
        <v>6</v>
      </c>
      <c r="I6432" s="1">
        <f>Sales[[#This Row],[Selling Price]]*H6432</f>
        <v>2832.42</v>
      </c>
      <c r="J6432" s="1">
        <f>VLOOKUP(Sales[[#This Row],[Product ID]],Products[],4,0)</f>
        <v>687.22</v>
      </c>
      <c r="K6432" s="1">
        <f>Sales[[#This Row],[Total Sales]]-Sales[[#This Row],[Cost price]]</f>
        <v>2145.1999999999998</v>
      </c>
      <c r="L6432" s="1" t="str">
        <f>TEXT(Sales[[#This Row],[Date and Time]],"dddd")</f>
        <v>Sunday</v>
      </c>
      <c r="M6432" s="1" t="str">
        <f>TEXT(Sales[[#This Row],[Date and Time]],"mm")</f>
        <v>07</v>
      </c>
      <c r="N6432" s="10" t="str">
        <f>TEXT(Sales[[#This Row],[Date and Time]],"mmmm")</f>
        <v>July</v>
      </c>
    </row>
    <row r="6433" spans="1:14" x14ac:dyDescent="0.3">
      <c r="A6433" s="1" t="s">
        <v>9901</v>
      </c>
      <c r="B6433" s="2">
        <v>45582.625752314816</v>
      </c>
      <c r="C6433" s="1" t="s">
        <v>3424</v>
      </c>
      <c r="D6433" s="1" t="s">
        <v>3020</v>
      </c>
      <c r="E6433" s="1" t="s">
        <v>3479</v>
      </c>
      <c r="F6433" s="1" t="s">
        <v>3472</v>
      </c>
      <c r="G6433" s="1">
        <v>1483.73</v>
      </c>
      <c r="H6433" s="1">
        <v>5</v>
      </c>
      <c r="I6433" s="1">
        <f>Sales[[#This Row],[Selling Price]]*H6433</f>
        <v>7418.65</v>
      </c>
      <c r="J6433" s="1">
        <f>VLOOKUP(Sales[[#This Row],[Product ID]],Products[],4,0)</f>
        <v>485.76</v>
      </c>
      <c r="K6433" s="1">
        <f>Sales[[#This Row],[Total Sales]]-Sales[[#This Row],[Cost price]]</f>
        <v>6932.8899999999994</v>
      </c>
      <c r="L6433" s="1" t="str">
        <f>TEXT(Sales[[#This Row],[Date and Time]],"dddd")</f>
        <v>Thursday</v>
      </c>
      <c r="M6433" s="1" t="str">
        <f>TEXT(Sales[[#This Row],[Date and Time]],"mm")</f>
        <v>10</v>
      </c>
      <c r="N6433" s="10" t="str">
        <f>TEXT(Sales[[#This Row],[Date and Time]],"mmmm")</f>
        <v>October</v>
      </c>
    </row>
    <row r="6434" spans="1:14" x14ac:dyDescent="0.3">
      <c r="A6434" s="1" t="s">
        <v>9902</v>
      </c>
      <c r="B6434" s="2">
        <v>45535.819039351853</v>
      </c>
      <c r="C6434" s="1" t="s">
        <v>3294</v>
      </c>
      <c r="D6434" s="1" t="s">
        <v>2230</v>
      </c>
      <c r="E6434" s="1" t="s">
        <v>3461</v>
      </c>
      <c r="F6434" s="1" t="s">
        <v>3476</v>
      </c>
      <c r="G6434" s="1">
        <v>1564.41</v>
      </c>
      <c r="H6434" s="1">
        <v>3</v>
      </c>
      <c r="I6434" s="1">
        <f>Sales[[#This Row],[Selling Price]]*H6434</f>
        <v>4693.2300000000005</v>
      </c>
      <c r="J6434" s="1">
        <f>VLOOKUP(Sales[[#This Row],[Product ID]],Products[],4,0)</f>
        <v>609.70000000000005</v>
      </c>
      <c r="K6434" s="1">
        <f>Sales[[#This Row],[Total Sales]]-Sales[[#This Row],[Cost price]]</f>
        <v>4083.5300000000007</v>
      </c>
      <c r="L6434" s="1" t="str">
        <f>TEXT(Sales[[#This Row],[Date and Time]],"dddd")</f>
        <v>Saturday</v>
      </c>
      <c r="M6434" s="1" t="str">
        <f>TEXT(Sales[[#This Row],[Date and Time]],"mm")</f>
        <v>08</v>
      </c>
      <c r="N6434" s="10" t="str">
        <f>TEXT(Sales[[#This Row],[Date and Time]],"mmmm")</f>
        <v>August</v>
      </c>
    </row>
    <row r="6435" spans="1:14" x14ac:dyDescent="0.3">
      <c r="A6435" s="1" t="s">
        <v>9903</v>
      </c>
      <c r="B6435" s="2">
        <v>45450.12945601852</v>
      </c>
      <c r="C6435" s="1" t="s">
        <v>3442</v>
      </c>
      <c r="D6435" s="1" t="s">
        <v>1036</v>
      </c>
      <c r="E6435" s="1" t="s">
        <v>3461</v>
      </c>
      <c r="F6435" s="1" t="s">
        <v>3462</v>
      </c>
      <c r="G6435" s="1">
        <v>1628.3</v>
      </c>
      <c r="H6435" s="1">
        <v>5</v>
      </c>
      <c r="I6435" s="1">
        <f>Sales[[#This Row],[Selling Price]]*H6435</f>
        <v>8141.5</v>
      </c>
      <c r="J6435" s="1">
        <f>VLOOKUP(Sales[[#This Row],[Product ID]],Products[],4,0)</f>
        <v>532.16999999999996</v>
      </c>
      <c r="K6435" s="1">
        <f>Sales[[#This Row],[Total Sales]]-Sales[[#This Row],[Cost price]]</f>
        <v>7609.33</v>
      </c>
      <c r="L6435" s="1" t="str">
        <f>TEXT(Sales[[#This Row],[Date and Time]],"dddd")</f>
        <v>Friday</v>
      </c>
      <c r="M6435" s="1" t="str">
        <f>TEXT(Sales[[#This Row],[Date and Time]],"mm")</f>
        <v>06</v>
      </c>
      <c r="N6435" s="10" t="str">
        <f>TEXT(Sales[[#This Row],[Date and Time]],"mmmm")</f>
        <v>June</v>
      </c>
    </row>
    <row r="6436" spans="1:14" x14ac:dyDescent="0.3">
      <c r="A6436" s="1" t="s">
        <v>9904</v>
      </c>
      <c r="B6436" s="2">
        <v>45544.675949074073</v>
      </c>
      <c r="C6436" s="1" t="s">
        <v>3381</v>
      </c>
      <c r="D6436" s="1" t="s">
        <v>1704</v>
      </c>
      <c r="E6436" s="1" t="s">
        <v>3464</v>
      </c>
      <c r="F6436" s="1" t="s">
        <v>3472</v>
      </c>
      <c r="G6436" s="1">
        <v>539.76</v>
      </c>
      <c r="H6436" s="1">
        <v>3</v>
      </c>
      <c r="I6436" s="1">
        <f>Sales[[#This Row],[Selling Price]]*H6436</f>
        <v>1619.28</v>
      </c>
      <c r="J6436" s="1">
        <f>VLOOKUP(Sales[[#This Row],[Product ID]],Products[],4,0)</f>
        <v>505.04</v>
      </c>
      <c r="K6436" s="1">
        <f>Sales[[#This Row],[Total Sales]]-Sales[[#This Row],[Cost price]]</f>
        <v>1114.24</v>
      </c>
      <c r="L6436" s="1" t="str">
        <f>TEXT(Sales[[#This Row],[Date and Time]],"dddd")</f>
        <v>Monday</v>
      </c>
      <c r="M6436" s="1" t="str">
        <f>TEXT(Sales[[#This Row],[Date and Time]],"mm")</f>
        <v>09</v>
      </c>
      <c r="N6436" s="10" t="str">
        <f>TEXT(Sales[[#This Row],[Date and Time]],"mmmm")</f>
        <v>September</v>
      </c>
    </row>
    <row r="6437" spans="1:14" x14ac:dyDescent="0.3">
      <c r="A6437" s="1" t="s">
        <v>9905</v>
      </c>
      <c r="B6437" s="2">
        <v>45304.109155092592</v>
      </c>
      <c r="C6437" s="1" t="s">
        <v>3245</v>
      </c>
      <c r="D6437" s="1" t="s">
        <v>2690</v>
      </c>
      <c r="E6437" s="1" t="s">
        <v>3461</v>
      </c>
      <c r="F6437" s="1" t="s">
        <v>3462</v>
      </c>
      <c r="G6437" s="1">
        <v>391.08</v>
      </c>
      <c r="H6437" s="1">
        <v>8</v>
      </c>
      <c r="I6437" s="1">
        <f>Sales[[#This Row],[Selling Price]]*H6437</f>
        <v>3128.64</v>
      </c>
      <c r="J6437" s="1">
        <f>VLOOKUP(Sales[[#This Row],[Product ID]],Products[],4,0)</f>
        <v>188.4</v>
      </c>
      <c r="K6437" s="1">
        <f>Sales[[#This Row],[Total Sales]]-Sales[[#This Row],[Cost price]]</f>
        <v>2940.24</v>
      </c>
      <c r="L6437" s="1" t="str">
        <f>TEXT(Sales[[#This Row],[Date and Time]],"dddd")</f>
        <v>Saturday</v>
      </c>
      <c r="M6437" s="1" t="str">
        <f>TEXT(Sales[[#This Row],[Date and Time]],"mm")</f>
        <v>01</v>
      </c>
      <c r="N6437" s="10" t="str">
        <f>TEXT(Sales[[#This Row],[Date and Time]],"mmmm")</f>
        <v>January</v>
      </c>
    </row>
    <row r="6438" spans="1:14" x14ac:dyDescent="0.3">
      <c r="A6438" s="1" t="s">
        <v>9906</v>
      </c>
      <c r="B6438" s="2">
        <v>45447.838854166665</v>
      </c>
      <c r="C6438" s="1" t="s">
        <v>3404</v>
      </c>
      <c r="D6438" s="1" t="s">
        <v>1801</v>
      </c>
      <c r="E6438" s="1" t="s">
        <v>3464</v>
      </c>
      <c r="F6438" s="1" t="s">
        <v>3462</v>
      </c>
      <c r="G6438" s="1">
        <v>687.13</v>
      </c>
      <c r="H6438" s="1">
        <v>1</v>
      </c>
      <c r="I6438" s="1">
        <f>Sales[[#This Row],[Selling Price]]*H6438</f>
        <v>687.13</v>
      </c>
      <c r="J6438" s="1">
        <f>VLOOKUP(Sales[[#This Row],[Product ID]],Products[],4,0)</f>
        <v>47.47</v>
      </c>
      <c r="K6438" s="1">
        <f>Sales[[#This Row],[Total Sales]]-Sales[[#This Row],[Cost price]]</f>
        <v>639.66</v>
      </c>
      <c r="L6438" s="1" t="str">
        <f>TEXT(Sales[[#This Row],[Date and Time]],"dddd")</f>
        <v>Tuesday</v>
      </c>
      <c r="M6438" s="1" t="str">
        <f>TEXT(Sales[[#This Row],[Date and Time]],"mm")</f>
        <v>06</v>
      </c>
      <c r="N6438" s="10" t="str">
        <f>TEXT(Sales[[#This Row],[Date and Time]],"mmmm")</f>
        <v>June</v>
      </c>
    </row>
    <row r="6439" spans="1:14" x14ac:dyDescent="0.3">
      <c r="A6439" s="1" t="s">
        <v>9907</v>
      </c>
      <c r="B6439" s="2">
        <v>45307.543842592589</v>
      </c>
      <c r="C6439" s="1" t="s">
        <v>3283</v>
      </c>
      <c r="D6439" s="1" t="s">
        <v>2216</v>
      </c>
      <c r="E6439" s="1" t="s">
        <v>3471</v>
      </c>
      <c r="F6439" s="1" t="s">
        <v>3462</v>
      </c>
      <c r="G6439" s="1">
        <v>1026.3900000000001</v>
      </c>
      <c r="H6439" s="1">
        <v>3</v>
      </c>
      <c r="I6439" s="1">
        <f>Sales[[#This Row],[Selling Price]]*H6439</f>
        <v>3079.17</v>
      </c>
      <c r="J6439" s="1">
        <f>VLOOKUP(Sales[[#This Row],[Product ID]],Products[],4,0)</f>
        <v>462.14</v>
      </c>
      <c r="K6439" s="1">
        <f>Sales[[#This Row],[Total Sales]]-Sales[[#This Row],[Cost price]]</f>
        <v>2617.0300000000002</v>
      </c>
      <c r="L6439" s="1" t="str">
        <f>TEXT(Sales[[#This Row],[Date and Time]],"dddd")</f>
        <v>Tuesday</v>
      </c>
      <c r="M6439" s="1" t="str">
        <f>TEXT(Sales[[#This Row],[Date and Time]],"mm")</f>
        <v>01</v>
      </c>
      <c r="N6439" s="10" t="str">
        <f>TEXT(Sales[[#This Row],[Date and Time]],"mmmm")</f>
        <v>January</v>
      </c>
    </row>
    <row r="6440" spans="1:14" x14ac:dyDescent="0.3">
      <c r="A6440" s="1" t="s">
        <v>9908</v>
      </c>
      <c r="B6440" s="2">
        <v>45360.445219907408</v>
      </c>
      <c r="C6440" s="1" t="s">
        <v>3445</v>
      </c>
      <c r="D6440" s="1" t="s">
        <v>507</v>
      </c>
      <c r="E6440" s="1" t="s">
        <v>3479</v>
      </c>
      <c r="F6440" s="1" t="s">
        <v>3467</v>
      </c>
      <c r="G6440" s="1">
        <v>1594.37</v>
      </c>
      <c r="H6440" s="1">
        <v>4</v>
      </c>
      <c r="I6440" s="1">
        <f>Sales[[#This Row],[Selling Price]]*H6440</f>
        <v>6377.48</v>
      </c>
      <c r="J6440" s="1">
        <f>VLOOKUP(Sales[[#This Row],[Product ID]],Products[],4,0)</f>
        <v>154.76</v>
      </c>
      <c r="K6440" s="1">
        <f>Sales[[#This Row],[Total Sales]]-Sales[[#This Row],[Cost price]]</f>
        <v>6222.7199999999993</v>
      </c>
      <c r="L6440" s="1" t="str">
        <f>TEXT(Sales[[#This Row],[Date and Time]],"dddd")</f>
        <v>Saturday</v>
      </c>
      <c r="M6440" s="1" t="str">
        <f>TEXT(Sales[[#This Row],[Date and Time]],"mm")</f>
        <v>03</v>
      </c>
      <c r="N6440" s="10" t="str">
        <f>TEXT(Sales[[#This Row],[Date and Time]],"mmmm")</f>
        <v>March</v>
      </c>
    </row>
    <row r="6441" spans="1:14" x14ac:dyDescent="0.3">
      <c r="A6441" s="1" t="s">
        <v>9909</v>
      </c>
      <c r="B6441" s="2">
        <v>45570.219398148147</v>
      </c>
      <c r="C6441" s="1" t="s">
        <v>3322</v>
      </c>
      <c r="D6441" s="1" t="s">
        <v>2592</v>
      </c>
      <c r="E6441" s="1" t="s">
        <v>3466</v>
      </c>
      <c r="F6441" s="1" t="s">
        <v>3472</v>
      </c>
      <c r="G6441" s="1">
        <v>309.11</v>
      </c>
      <c r="H6441" s="1">
        <v>9</v>
      </c>
      <c r="I6441" s="1">
        <f>Sales[[#This Row],[Selling Price]]*H6441</f>
        <v>2781.9900000000002</v>
      </c>
      <c r="J6441" s="1">
        <f>VLOOKUP(Sales[[#This Row],[Product ID]],Products[],4,0)</f>
        <v>35.22</v>
      </c>
      <c r="K6441" s="1">
        <f>Sales[[#This Row],[Total Sales]]-Sales[[#This Row],[Cost price]]</f>
        <v>2746.7700000000004</v>
      </c>
      <c r="L6441" s="1" t="str">
        <f>TEXT(Sales[[#This Row],[Date and Time]],"dddd")</f>
        <v>Saturday</v>
      </c>
      <c r="M6441" s="1" t="str">
        <f>TEXT(Sales[[#This Row],[Date and Time]],"mm")</f>
        <v>10</v>
      </c>
      <c r="N6441" s="10" t="str">
        <f>TEXT(Sales[[#This Row],[Date and Time]],"mmmm")</f>
        <v>October</v>
      </c>
    </row>
    <row r="6442" spans="1:14" x14ac:dyDescent="0.3">
      <c r="A6442" s="1" t="s">
        <v>9910</v>
      </c>
      <c r="B6442" s="2">
        <v>45545.734363425923</v>
      </c>
      <c r="C6442" s="1" t="s">
        <v>3343</v>
      </c>
      <c r="D6442" s="1" t="s">
        <v>565</v>
      </c>
      <c r="E6442" s="1" t="s">
        <v>3461</v>
      </c>
      <c r="F6442" s="1" t="s">
        <v>3469</v>
      </c>
      <c r="G6442" s="1">
        <v>1429.07</v>
      </c>
      <c r="H6442" s="1">
        <v>2</v>
      </c>
      <c r="I6442" s="1">
        <f>Sales[[#This Row],[Selling Price]]*H6442</f>
        <v>2858.14</v>
      </c>
      <c r="J6442" s="1">
        <f>VLOOKUP(Sales[[#This Row],[Product ID]],Products[],4,0)</f>
        <v>105.91</v>
      </c>
      <c r="K6442" s="1">
        <f>Sales[[#This Row],[Total Sales]]-Sales[[#This Row],[Cost price]]</f>
        <v>2752.23</v>
      </c>
      <c r="L6442" s="1" t="str">
        <f>TEXT(Sales[[#This Row],[Date and Time]],"dddd")</f>
        <v>Tuesday</v>
      </c>
      <c r="M6442" s="1" t="str">
        <f>TEXT(Sales[[#This Row],[Date and Time]],"mm")</f>
        <v>09</v>
      </c>
      <c r="N6442" s="10" t="str">
        <f>TEXT(Sales[[#This Row],[Date and Time]],"mmmm")</f>
        <v>September</v>
      </c>
    </row>
    <row r="6443" spans="1:14" x14ac:dyDescent="0.3">
      <c r="A6443" s="1" t="s">
        <v>9911</v>
      </c>
      <c r="B6443" s="2">
        <v>45390.373900462961</v>
      </c>
      <c r="C6443" s="1" t="s">
        <v>3380</v>
      </c>
      <c r="D6443" s="1" t="s">
        <v>1669</v>
      </c>
      <c r="E6443" s="1" t="s">
        <v>3479</v>
      </c>
      <c r="F6443" s="1" t="s">
        <v>3469</v>
      </c>
      <c r="G6443" s="1">
        <v>825.84</v>
      </c>
      <c r="H6443" s="1">
        <v>7</v>
      </c>
      <c r="I6443" s="1">
        <f>Sales[[#This Row],[Selling Price]]*H6443</f>
        <v>5780.88</v>
      </c>
      <c r="J6443" s="1">
        <f>VLOOKUP(Sales[[#This Row],[Product ID]],Products[],4,0)</f>
        <v>802.35</v>
      </c>
      <c r="K6443" s="1">
        <f>Sales[[#This Row],[Total Sales]]-Sales[[#This Row],[Cost price]]</f>
        <v>4978.53</v>
      </c>
      <c r="L6443" s="1" t="str">
        <f>TEXT(Sales[[#This Row],[Date and Time]],"dddd")</f>
        <v>Monday</v>
      </c>
      <c r="M6443" s="1" t="str">
        <f>TEXT(Sales[[#This Row],[Date and Time]],"mm")</f>
        <v>04</v>
      </c>
      <c r="N6443" s="10" t="str">
        <f>TEXT(Sales[[#This Row],[Date and Time]],"mmmm")</f>
        <v>April</v>
      </c>
    </row>
    <row r="6444" spans="1:14" x14ac:dyDescent="0.3">
      <c r="A6444" s="1" t="s">
        <v>9912</v>
      </c>
      <c r="B6444" s="2">
        <v>45403.550405092596</v>
      </c>
      <c r="C6444" s="1" t="s">
        <v>3291</v>
      </c>
      <c r="D6444" s="1" t="s">
        <v>2292</v>
      </c>
      <c r="E6444" s="1" t="s">
        <v>3461</v>
      </c>
      <c r="F6444" s="1" t="s">
        <v>3476</v>
      </c>
      <c r="G6444" s="1">
        <v>1865.8</v>
      </c>
      <c r="H6444" s="1">
        <v>8</v>
      </c>
      <c r="I6444" s="1">
        <f>Sales[[#This Row],[Selling Price]]*H6444</f>
        <v>14926.4</v>
      </c>
      <c r="J6444" s="1">
        <f>VLOOKUP(Sales[[#This Row],[Product ID]],Products[],4,0)</f>
        <v>352.83</v>
      </c>
      <c r="K6444" s="1">
        <f>Sales[[#This Row],[Total Sales]]-Sales[[#This Row],[Cost price]]</f>
        <v>14573.57</v>
      </c>
      <c r="L6444" s="1" t="str">
        <f>TEXT(Sales[[#This Row],[Date and Time]],"dddd")</f>
        <v>Sunday</v>
      </c>
      <c r="M6444" s="1" t="str">
        <f>TEXT(Sales[[#This Row],[Date and Time]],"mm")</f>
        <v>04</v>
      </c>
      <c r="N6444" s="10" t="str">
        <f>TEXT(Sales[[#This Row],[Date and Time]],"mmmm")</f>
        <v>April</v>
      </c>
    </row>
    <row r="6445" spans="1:14" x14ac:dyDescent="0.3">
      <c r="A6445" s="1" t="s">
        <v>9913</v>
      </c>
      <c r="B6445" s="2">
        <v>45481.863287037035</v>
      </c>
      <c r="C6445" s="1" t="s">
        <v>3226</v>
      </c>
      <c r="D6445" s="1" t="s">
        <v>3118</v>
      </c>
      <c r="E6445" s="1" t="s">
        <v>3466</v>
      </c>
      <c r="F6445" s="1" t="s">
        <v>3476</v>
      </c>
      <c r="G6445" s="1">
        <v>1990.92</v>
      </c>
      <c r="H6445" s="1">
        <v>4</v>
      </c>
      <c r="I6445" s="1">
        <f>Sales[[#This Row],[Selling Price]]*H6445</f>
        <v>7963.68</v>
      </c>
      <c r="J6445" s="1">
        <f>VLOOKUP(Sales[[#This Row],[Product ID]],Products[],4,0)</f>
        <v>809.47</v>
      </c>
      <c r="K6445" s="1">
        <f>Sales[[#This Row],[Total Sales]]-Sales[[#This Row],[Cost price]]</f>
        <v>7154.21</v>
      </c>
      <c r="L6445" s="1" t="str">
        <f>TEXT(Sales[[#This Row],[Date and Time]],"dddd")</f>
        <v>Monday</v>
      </c>
      <c r="M6445" s="1" t="str">
        <f>TEXT(Sales[[#This Row],[Date and Time]],"mm")</f>
        <v>07</v>
      </c>
      <c r="N6445" s="10" t="str">
        <f>TEXT(Sales[[#This Row],[Date and Time]],"mmmm")</f>
        <v>July</v>
      </c>
    </row>
    <row r="6446" spans="1:14" x14ac:dyDescent="0.3">
      <c r="A6446" s="1" t="s">
        <v>9914</v>
      </c>
      <c r="B6446" s="2">
        <v>45589.786747685182</v>
      </c>
      <c r="C6446" s="1" t="s">
        <v>3376</v>
      </c>
      <c r="D6446" s="1" t="s">
        <v>341</v>
      </c>
      <c r="E6446" s="1" t="s">
        <v>3461</v>
      </c>
      <c r="F6446" s="1" t="s">
        <v>3472</v>
      </c>
      <c r="G6446" s="1">
        <v>677.23</v>
      </c>
      <c r="H6446" s="1">
        <v>5</v>
      </c>
      <c r="I6446" s="1">
        <f>Sales[[#This Row],[Selling Price]]*H6446</f>
        <v>3386.15</v>
      </c>
      <c r="J6446" s="1">
        <f>VLOOKUP(Sales[[#This Row],[Product ID]],Products[],4,0)</f>
        <v>372.5</v>
      </c>
      <c r="K6446" s="1">
        <f>Sales[[#This Row],[Total Sales]]-Sales[[#This Row],[Cost price]]</f>
        <v>3013.65</v>
      </c>
      <c r="L6446" s="1" t="str">
        <f>TEXT(Sales[[#This Row],[Date and Time]],"dddd")</f>
        <v>Thursday</v>
      </c>
      <c r="M6446" s="1" t="str">
        <f>TEXT(Sales[[#This Row],[Date and Time]],"mm")</f>
        <v>10</v>
      </c>
      <c r="N6446" s="10" t="str">
        <f>TEXT(Sales[[#This Row],[Date and Time]],"mmmm")</f>
        <v>October</v>
      </c>
    </row>
    <row r="6447" spans="1:14" x14ac:dyDescent="0.3">
      <c r="A6447" s="1" t="s">
        <v>9915</v>
      </c>
      <c r="B6447" s="2">
        <v>45496.03628472222</v>
      </c>
      <c r="C6447" s="1" t="s">
        <v>3292</v>
      </c>
      <c r="D6447" s="1" t="s">
        <v>1417</v>
      </c>
      <c r="E6447" s="1" t="s">
        <v>3479</v>
      </c>
      <c r="F6447" s="1" t="s">
        <v>3476</v>
      </c>
      <c r="G6447" s="1">
        <v>1954.09</v>
      </c>
      <c r="H6447" s="1">
        <v>5</v>
      </c>
      <c r="I6447" s="1">
        <f>Sales[[#This Row],[Selling Price]]*H6447</f>
        <v>9770.4499999999989</v>
      </c>
      <c r="J6447" s="1">
        <f>VLOOKUP(Sales[[#This Row],[Product ID]],Products[],4,0)</f>
        <v>321.19</v>
      </c>
      <c r="K6447" s="1">
        <f>Sales[[#This Row],[Total Sales]]-Sales[[#This Row],[Cost price]]</f>
        <v>9449.2599999999984</v>
      </c>
      <c r="L6447" s="1" t="str">
        <f>TEXT(Sales[[#This Row],[Date and Time]],"dddd")</f>
        <v>Tuesday</v>
      </c>
      <c r="M6447" s="1" t="str">
        <f>TEXT(Sales[[#This Row],[Date and Time]],"mm")</f>
        <v>07</v>
      </c>
      <c r="N6447" s="10" t="str">
        <f>TEXT(Sales[[#This Row],[Date and Time]],"mmmm")</f>
        <v>July</v>
      </c>
    </row>
    <row r="6448" spans="1:14" x14ac:dyDescent="0.3">
      <c r="A6448" s="1" t="s">
        <v>9916</v>
      </c>
      <c r="B6448" s="2">
        <v>45585.778796296298</v>
      </c>
      <c r="C6448" s="1" t="s">
        <v>3332</v>
      </c>
      <c r="D6448" s="1" t="s">
        <v>1081</v>
      </c>
      <c r="E6448" s="1" t="s">
        <v>3471</v>
      </c>
      <c r="F6448" s="1" t="s">
        <v>3462</v>
      </c>
      <c r="G6448" s="1">
        <v>243.16</v>
      </c>
      <c r="H6448" s="1">
        <v>3</v>
      </c>
      <c r="I6448" s="1">
        <f>Sales[[#This Row],[Selling Price]]*H6448</f>
        <v>729.48</v>
      </c>
      <c r="J6448" s="1">
        <f>VLOOKUP(Sales[[#This Row],[Product ID]],Products[],4,0)</f>
        <v>348.54</v>
      </c>
      <c r="K6448" s="1">
        <f>Sales[[#This Row],[Total Sales]]-Sales[[#This Row],[Cost price]]</f>
        <v>380.94</v>
      </c>
      <c r="L6448" s="1" t="str">
        <f>TEXT(Sales[[#This Row],[Date and Time]],"dddd")</f>
        <v>Sunday</v>
      </c>
      <c r="M6448" s="1" t="str">
        <f>TEXT(Sales[[#This Row],[Date and Time]],"mm")</f>
        <v>10</v>
      </c>
      <c r="N6448" s="10" t="str">
        <f>TEXT(Sales[[#This Row],[Date and Time]],"mmmm")</f>
        <v>October</v>
      </c>
    </row>
    <row r="6449" spans="1:14" x14ac:dyDescent="0.3">
      <c r="A6449" s="1" t="s">
        <v>9917</v>
      </c>
      <c r="B6449" s="2">
        <v>45372.561006944445</v>
      </c>
      <c r="C6449" s="1" t="s">
        <v>3403</v>
      </c>
      <c r="D6449" s="1" t="s">
        <v>514</v>
      </c>
      <c r="E6449" s="1" t="s">
        <v>3479</v>
      </c>
      <c r="F6449" s="1" t="s">
        <v>3469</v>
      </c>
      <c r="G6449" s="1">
        <v>1875.35</v>
      </c>
      <c r="H6449" s="1">
        <v>1</v>
      </c>
      <c r="I6449" s="1">
        <f>Sales[[#This Row],[Selling Price]]*H6449</f>
        <v>1875.35</v>
      </c>
      <c r="J6449" s="1">
        <f>VLOOKUP(Sales[[#This Row],[Product ID]],Products[],4,0)</f>
        <v>904.67</v>
      </c>
      <c r="K6449" s="1">
        <f>Sales[[#This Row],[Total Sales]]-Sales[[#This Row],[Cost price]]</f>
        <v>970.68</v>
      </c>
      <c r="L6449" s="1" t="str">
        <f>TEXT(Sales[[#This Row],[Date and Time]],"dddd")</f>
        <v>Thursday</v>
      </c>
      <c r="M6449" s="1" t="str">
        <f>TEXT(Sales[[#This Row],[Date and Time]],"mm")</f>
        <v>03</v>
      </c>
      <c r="N6449" s="10" t="str">
        <f>TEXT(Sales[[#This Row],[Date and Time]],"mmmm")</f>
        <v>March</v>
      </c>
    </row>
    <row r="6450" spans="1:14" x14ac:dyDescent="0.3">
      <c r="A6450" s="1" t="s">
        <v>9918</v>
      </c>
      <c r="B6450" s="2">
        <v>45384.9765625</v>
      </c>
      <c r="C6450" s="1" t="s">
        <v>3298</v>
      </c>
      <c r="D6450" s="1" t="s">
        <v>1766</v>
      </c>
      <c r="E6450" s="1" t="s">
        <v>3464</v>
      </c>
      <c r="F6450" s="1" t="s">
        <v>3467</v>
      </c>
      <c r="G6450" s="1">
        <v>808.35</v>
      </c>
      <c r="H6450" s="1">
        <v>5</v>
      </c>
      <c r="I6450" s="1">
        <f>Sales[[#This Row],[Selling Price]]*H6450</f>
        <v>4041.75</v>
      </c>
      <c r="J6450" s="1">
        <f>VLOOKUP(Sales[[#This Row],[Product ID]],Products[],4,0)</f>
        <v>965.14</v>
      </c>
      <c r="K6450" s="1">
        <f>Sales[[#This Row],[Total Sales]]-Sales[[#This Row],[Cost price]]</f>
        <v>3076.61</v>
      </c>
      <c r="L6450" s="1" t="str">
        <f>TEXT(Sales[[#This Row],[Date and Time]],"dddd")</f>
        <v>Tuesday</v>
      </c>
      <c r="M6450" s="1" t="str">
        <f>TEXT(Sales[[#This Row],[Date and Time]],"mm")</f>
        <v>04</v>
      </c>
      <c r="N6450" s="10" t="str">
        <f>TEXT(Sales[[#This Row],[Date and Time]],"mmmm")</f>
        <v>April</v>
      </c>
    </row>
    <row r="6451" spans="1:14" x14ac:dyDescent="0.3">
      <c r="A6451" s="1" t="s">
        <v>9919</v>
      </c>
      <c r="B6451" s="2">
        <v>45367.219085648147</v>
      </c>
      <c r="C6451" s="1" t="s">
        <v>3388</v>
      </c>
      <c r="D6451" s="1" t="s">
        <v>2966</v>
      </c>
      <c r="E6451" s="1" t="s">
        <v>3471</v>
      </c>
      <c r="F6451" s="1" t="s">
        <v>3469</v>
      </c>
      <c r="G6451" s="1">
        <v>277.63</v>
      </c>
      <c r="H6451" s="1">
        <v>10</v>
      </c>
      <c r="I6451" s="1">
        <f>Sales[[#This Row],[Selling Price]]*H6451</f>
        <v>2776.3</v>
      </c>
      <c r="J6451" s="1">
        <f>VLOOKUP(Sales[[#This Row],[Product ID]],Products[],4,0)</f>
        <v>65.66</v>
      </c>
      <c r="K6451" s="1">
        <f>Sales[[#This Row],[Total Sales]]-Sales[[#This Row],[Cost price]]</f>
        <v>2710.6400000000003</v>
      </c>
      <c r="L6451" s="1" t="str">
        <f>TEXT(Sales[[#This Row],[Date and Time]],"dddd")</f>
        <v>Saturday</v>
      </c>
      <c r="M6451" s="1" t="str">
        <f>TEXT(Sales[[#This Row],[Date and Time]],"mm")</f>
        <v>03</v>
      </c>
      <c r="N6451" s="10" t="str">
        <f>TEXT(Sales[[#This Row],[Date and Time]],"mmmm")</f>
        <v>March</v>
      </c>
    </row>
    <row r="6452" spans="1:14" x14ac:dyDescent="0.3">
      <c r="A6452" s="1" t="s">
        <v>9920</v>
      </c>
      <c r="B6452" s="2">
        <v>45451.031192129631</v>
      </c>
      <c r="C6452" s="1" t="s">
        <v>3277</v>
      </c>
      <c r="D6452" s="1" t="s">
        <v>2571</v>
      </c>
      <c r="E6452" s="1" t="s">
        <v>3461</v>
      </c>
      <c r="F6452" s="1" t="s">
        <v>3467</v>
      </c>
      <c r="G6452" s="1">
        <v>1026.44</v>
      </c>
      <c r="H6452" s="1">
        <v>3</v>
      </c>
      <c r="I6452" s="1">
        <f>Sales[[#This Row],[Selling Price]]*H6452</f>
        <v>3079.32</v>
      </c>
      <c r="J6452" s="1">
        <f>VLOOKUP(Sales[[#This Row],[Product ID]],Products[],4,0)</f>
        <v>439.15</v>
      </c>
      <c r="K6452" s="1">
        <f>Sales[[#This Row],[Total Sales]]-Sales[[#This Row],[Cost price]]</f>
        <v>2640.17</v>
      </c>
      <c r="L6452" s="1" t="str">
        <f>TEXT(Sales[[#This Row],[Date and Time]],"dddd")</f>
        <v>Saturday</v>
      </c>
      <c r="M6452" s="1" t="str">
        <f>TEXT(Sales[[#This Row],[Date and Time]],"mm")</f>
        <v>06</v>
      </c>
      <c r="N6452" s="10" t="str">
        <f>TEXT(Sales[[#This Row],[Date and Time]],"mmmm")</f>
        <v>June</v>
      </c>
    </row>
    <row r="6453" spans="1:14" x14ac:dyDescent="0.3">
      <c r="A6453" s="1" t="s">
        <v>9921</v>
      </c>
      <c r="B6453" s="2">
        <v>45368.275763888887</v>
      </c>
      <c r="C6453" s="1" t="s">
        <v>3438</v>
      </c>
      <c r="D6453" s="1" t="s">
        <v>400</v>
      </c>
      <c r="E6453" s="1" t="s">
        <v>3479</v>
      </c>
      <c r="F6453" s="1" t="s">
        <v>3472</v>
      </c>
      <c r="G6453" s="1">
        <v>1902.33</v>
      </c>
      <c r="H6453" s="1">
        <v>9</v>
      </c>
      <c r="I6453" s="1">
        <f>Sales[[#This Row],[Selling Price]]*H6453</f>
        <v>17120.97</v>
      </c>
      <c r="J6453" s="1">
        <f>VLOOKUP(Sales[[#This Row],[Product ID]],Products[],4,0)</f>
        <v>751.58</v>
      </c>
      <c r="K6453" s="1">
        <f>Sales[[#This Row],[Total Sales]]-Sales[[#This Row],[Cost price]]</f>
        <v>16369.390000000001</v>
      </c>
      <c r="L6453" s="1" t="str">
        <f>TEXT(Sales[[#This Row],[Date and Time]],"dddd")</f>
        <v>Sunday</v>
      </c>
      <c r="M6453" s="1" t="str">
        <f>TEXT(Sales[[#This Row],[Date and Time]],"mm")</f>
        <v>03</v>
      </c>
      <c r="N6453" s="10" t="str">
        <f>TEXT(Sales[[#This Row],[Date and Time]],"mmmm")</f>
        <v>March</v>
      </c>
    </row>
    <row r="6454" spans="1:14" x14ac:dyDescent="0.3">
      <c r="A6454" s="1" t="s">
        <v>9922</v>
      </c>
      <c r="B6454" s="2">
        <v>45513.530798611115</v>
      </c>
      <c r="C6454" s="1" t="s">
        <v>3437</v>
      </c>
      <c r="D6454" s="1" t="s">
        <v>2245</v>
      </c>
      <c r="E6454" s="1" t="s">
        <v>3471</v>
      </c>
      <c r="F6454" s="1" t="s">
        <v>3462</v>
      </c>
      <c r="G6454" s="1">
        <v>958.45</v>
      </c>
      <c r="H6454" s="1">
        <v>10</v>
      </c>
      <c r="I6454" s="1">
        <f>Sales[[#This Row],[Selling Price]]*H6454</f>
        <v>9584.5</v>
      </c>
      <c r="J6454" s="1">
        <f>VLOOKUP(Sales[[#This Row],[Product ID]],Products[],4,0)</f>
        <v>986.68</v>
      </c>
      <c r="K6454" s="1">
        <f>Sales[[#This Row],[Total Sales]]-Sales[[#This Row],[Cost price]]</f>
        <v>8597.82</v>
      </c>
      <c r="L6454" s="1" t="str">
        <f>TEXT(Sales[[#This Row],[Date and Time]],"dddd")</f>
        <v>Friday</v>
      </c>
      <c r="M6454" s="1" t="str">
        <f>TEXT(Sales[[#This Row],[Date and Time]],"mm")</f>
        <v>08</v>
      </c>
      <c r="N6454" s="10" t="str">
        <f>TEXT(Sales[[#This Row],[Date and Time]],"mmmm")</f>
        <v>August</v>
      </c>
    </row>
    <row r="6455" spans="1:14" x14ac:dyDescent="0.3">
      <c r="A6455" s="1" t="s">
        <v>9923</v>
      </c>
      <c r="B6455" s="2">
        <v>45431.142557870371</v>
      </c>
      <c r="C6455" s="1" t="s">
        <v>3314</v>
      </c>
      <c r="D6455" s="1" t="s">
        <v>555</v>
      </c>
      <c r="E6455" s="1" t="s">
        <v>3464</v>
      </c>
      <c r="F6455" s="1" t="s">
        <v>3467</v>
      </c>
      <c r="G6455" s="1">
        <v>457.88</v>
      </c>
      <c r="H6455" s="1">
        <v>10</v>
      </c>
      <c r="I6455" s="1">
        <f>Sales[[#This Row],[Selling Price]]*H6455</f>
        <v>4578.8</v>
      </c>
      <c r="J6455" s="1">
        <f>VLOOKUP(Sales[[#This Row],[Product ID]],Products[],4,0)</f>
        <v>925.53</v>
      </c>
      <c r="K6455" s="1">
        <f>Sales[[#This Row],[Total Sales]]-Sales[[#This Row],[Cost price]]</f>
        <v>3653.2700000000004</v>
      </c>
      <c r="L6455" s="1" t="str">
        <f>TEXT(Sales[[#This Row],[Date and Time]],"dddd")</f>
        <v>Sunday</v>
      </c>
      <c r="M6455" s="1" t="str">
        <f>TEXT(Sales[[#This Row],[Date and Time]],"mm")</f>
        <v>05</v>
      </c>
      <c r="N6455" s="10" t="str">
        <f>TEXT(Sales[[#This Row],[Date and Time]],"mmmm")</f>
        <v>May</v>
      </c>
    </row>
    <row r="6456" spans="1:14" x14ac:dyDescent="0.3">
      <c r="A6456" s="1" t="s">
        <v>9924</v>
      </c>
      <c r="B6456" s="2">
        <v>45579.002268518518</v>
      </c>
      <c r="C6456" s="1" t="s">
        <v>3356</v>
      </c>
      <c r="D6456" s="1" t="s">
        <v>2076</v>
      </c>
      <c r="E6456" s="1" t="s">
        <v>3464</v>
      </c>
      <c r="F6456" s="1" t="s">
        <v>3462</v>
      </c>
      <c r="G6456" s="1">
        <v>1144.3</v>
      </c>
      <c r="H6456" s="1">
        <v>8</v>
      </c>
      <c r="I6456" s="1">
        <f>Sales[[#This Row],[Selling Price]]*H6456</f>
        <v>9154.4</v>
      </c>
      <c r="J6456" s="1">
        <f>VLOOKUP(Sales[[#This Row],[Product ID]],Products[],4,0)</f>
        <v>310.20999999999998</v>
      </c>
      <c r="K6456" s="1">
        <f>Sales[[#This Row],[Total Sales]]-Sales[[#This Row],[Cost price]]</f>
        <v>8844.19</v>
      </c>
      <c r="L6456" s="1" t="str">
        <f>TEXT(Sales[[#This Row],[Date and Time]],"dddd")</f>
        <v>Monday</v>
      </c>
      <c r="M6456" s="1" t="str">
        <f>TEXT(Sales[[#This Row],[Date and Time]],"mm")</f>
        <v>10</v>
      </c>
      <c r="N6456" s="10" t="str">
        <f>TEXT(Sales[[#This Row],[Date and Time]],"mmmm")</f>
        <v>October</v>
      </c>
    </row>
    <row r="6457" spans="1:14" x14ac:dyDescent="0.3">
      <c r="A6457" s="1" t="s">
        <v>9925</v>
      </c>
      <c r="B6457" s="2">
        <v>45532.311076388891</v>
      </c>
      <c r="C6457" s="1" t="s">
        <v>3261</v>
      </c>
      <c r="D6457" s="1" t="s">
        <v>846</v>
      </c>
      <c r="E6457" s="1" t="s">
        <v>3464</v>
      </c>
      <c r="F6457" s="1" t="s">
        <v>3469</v>
      </c>
      <c r="G6457" s="1">
        <v>1610.11</v>
      </c>
      <c r="H6457" s="1">
        <v>2</v>
      </c>
      <c r="I6457" s="1">
        <f>Sales[[#This Row],[Selling Price]]*H6457</f>
        <v>3220.22</v>
      </c>
      <c r="J6457" s="1">
        <f>VLOOKUP(Sales[[#This Row],[Product ID]],Products[],4,0)</f>
        <v>950.81</v>
      </c>
      <c r="K6457" s="1">
        <f>Sales[[#This Row],[Total Sales]]-Sales[[#This Row],[Cost price]]</f>
        <v>2269.41</v>
      </c>
      <c r="L6457" s="1" t="str">
        <f>TEXT(Sales[[#This Row],[Date and Time]],"dddd")</f>
        <v>Wednesday</v>
      </c>
      <c r="M6457" s="1" t="str">
        <f>TEXT(Sales[[#This Row],[Date and Time]],"mm")</f>
        <v>08</v>
      </c>
      <c r="N6457" s="10" t="str">
        <f>TEXT(Sales[[#This Row],[Date and Time]],"mmmm")</f>
        <v>August</v>
      </c>
    </row>
    <row r="6458" spans="1:14" x14ac:dyDescent="0.3">
      <c r="A6458" s="1" t="s">
        <v>9926</v>
      </c>
      <c r="B6458" s="2">
        <v>45419.910763888889</v>
      </c>
      <c r="C6458" s="1" t="s">
        <v>3353</v>
      </c>
      <c r="D6458" s="1" t="s">
        <v>3172</v>
      </c>
      <c r="E6458" s="1" t="s">
        <v>3471</v>
      </c>
      <c r="F6458" s="1" t="s">
        <v>3467</v>
      </c>
      <c r="G6458" s="1">
        <v>438.77</v>
      </c>
      <c r="H6458" s="1">
        <v>7</v>
      </c>
      <c r="I6458" s="1">
        <f>Sales[[#This Row],[Selling Price]]*H6458</f>
        <v>3071.39</v>
      </c>
      <c r="J6458" s="1">
        <f>VLOOKUP(Sales[[#This Row],[Product ID]],Products[],4,0)</f>
        <v>978.72</v>
      </c>
      <c r="K6458" s="1">
        <f>Sales[[#This Row],[Total Sales]]-Sales[[#This Row],[Cost price]]</f>
        <v>2092.67</v>
      </c>
      <c r="L6458" s="1" t="str">
        <f>TEXT(Sales[[#This Row],[Date and Time]],"dddd")</f>
        <v>Tuesday</v>
      </c>
      <c r="M6458" s="1" t="str">
        <f>TEXT(Sales[[#This Row],[Date and Time]],"mm")</f>
        <v>05</v>
      </c>
      <c r="N6458" s="10" t="str">
        <f>TEXT(Sales[[#This Row],[Date and Time]],"mmmm")</f>
        <v>May</v>
      </c>
    </row>
    <row r="6459" spans="1:14" x14ac:dyDescent="0.3">
      <c r="A6459" s="1" t="s">
        <v>9927</v>
      </c>
      <c r="B6459" s="2">
        <v>45580.001168981478</v>
      </c>
      <c r="C6459" s="1" t="s">
        <v>3378</v>
      </c>
      <c r="D6459" s="1" t="s">
        <v>1058</v>
      </c>
      <c r="E6459" s="1" t="s">
        <v>3461</v>
      </c>
      <c r="F6459" s="1" t="s">
        <v>3469</v>
      </c>
      <c r="G6459" s="1">
        <v>925.47</v>
      </c>
      <c r="H6459" s="1">
        <v>5</v>
      </c>
      <c r="I6459" s="1">
        <f>Sales[[#This Row],[Selling Price]]*H6459</f>
        <v>4627.3500000000004</v>
      </c>
      <c r="J6459" s="1">
        <f>VLOOKUP(Sales[[#This Row],[Product ID]],Products[],4,0)</f>
        <v>358.25</v>
      </c>
      <c r="K6459" s="1">
        <f>Sales[[#This Row],[Total Sales]]-Sales[[#This Row],[Cost price]]</f>
        <v>4269.1000000000004</v>
      </c>
      <c r="L6459" s="1" t="str">
        <f>TEXT(Sales[[#This Row],[Date and Time]],"dddd")</f>
        <v>Tuesday</v>
      </c>
      <c r="M6459" s="1" t="str">
        <f>TEXT(Sales[[#This Row],[Date and Time]],"mm")</f>
        <v>10</v>
      </c>
      <c r="N6459" s="10" t="str">
        <f>TEXT(Sales[[#This Row],[Date and Time]],"mmmm")</f>
        <v>October</v>
      </c>
    </row>
    <row r="6460" spans="1:14" x14ac:dyDescent="0.3">
      <c r="A6460" s="1" t="s">
        <v>9928</v>
      </c>
      <c r="B6460" s="2">
        <v>45468.130219907405</v>
      </c>
      <c r="C6460" s="1" t="s">
        <v>3414</v>
      </c>
      <c r="D6460" s="1" t="s">
        <v>2123</v>
      </c>
      <c r="E6460" s="1" t="s">
        <v>3466</v>
      </c>
      <c r="F6460" s="1" t="s">
        <v>3467</v>
      </c>
      <c r="G6460" s="1">
        <v>891.66</v>
      </c>
      <c r="H6460" s="1">
        <v>8</v>
      </c>
      <c r="I6460" s="1">
        <f>Sales[[#This Row],[Selling Price]]*H6460</f>
        <v>7133.28</v>
      </c>
      <c r="J6460" s="1">
        <f>VLOOKUP(Sales[[#This Row],[Product ID]],Products[],4,0)</f>
        <v>859.01</v>
      </c>
      <c r="K6460" s="1">
        <f>Sales[[#This Row],[Total Sales]]-Sales[[#This Row],[Cost price]]</f>
        <v>6274.2699999999995</v>
      </c>
      <c r="L6460" s="1" t="str">
        <f>TEXT(Sales[[#This Row],[Date and Time]],"dddd")</f>
        <v>Tuesday</v>
      </c>
      <c r="M6460" s="1" t="str">
        <f>TEXT(Sales[[#This Row],[Date and Time]],"mm")</f>
        <v>06</v>
      </c>
      <c r="N6460" s="10" t="str">
        <f>TEXT(Sales[[#This Row],[Date and Time]],"mmmm")</f>
        <v>June</v>
      </c>
    </row>
    <row r="6461" spans="1:14" x14ac:dyDescent="0.3">
      <c r="A6461" s="1" t="s">
        <v>9929</v>
      </c>
      <c r="B6461" s="2">
        <v>45332.319803240738</v>
      </c>
      <c r="C6461" s="1" t="s">
        <v>3304</v>
      </c>
      <c r="D6461" s="1" t="s">
        <v>2957</v>
      </c>
      <c r="E6461" s="1" t="s">
        <v>3471</v>
      </c>
      <c r="F6461" s="1" t="s">
        <v>3462</v>
      </c>
      <c r="G6461" s="1">
        <v>686.81</v>
      </c>
      <c r="H6461" s="1">
        <v>5</v>
      </c>
      <c r="I6461" s="1">
        <f>Sales[[#This Row],[Selling Price]]*H6461</f>
        <v>3434.0499999999997</v>
      </c>
      <c r="J6461" s="1">
        <f>VLOOKUP(Sales[[#This Row],[Product ID]],Products[],4,0)</f>
        <v>17.89</v>
      </c>
      <c r="K6461" s="1">
        <f>Sales[[#This Row],[Total Sales]]-Sales[[#This Row],[Cost price]]</f>
        <v>3416.16</v>
      </c>
      <c r="L6461" s="1" t="str">
        <f>TEXT(Sales[[#This Row],[Date and Time]],"dddd")</f>
        <v>Saturday</v>
      </c>
      <c r="M6461" s="1" t="str">
        <f>TEXT(Sales[[#This Row],[Date and Time]],"mm")</f>
        <v>02</v>
      </c>
      <c r="N6461" s="10" t="str">
        <f>TEXT(Sales[[#This Row],[Date and Time]],"mmmm")</f>
        <v>February</v>
      </c>
    </row>
    <row r="6462" spans="1:14" x14ac:dyDescent="0.3">
      <c r="A6462" s="1" t="s">
        <v>9930</v>
      </c>
      <c r="B6462" s="2">
        <v>45613.059432870374</v>
      </c>
      <c r="C6462" s="1" t="s">
        <v>3243</v>
      </c>
      <c r="D6462" s="1" t="s">
        <v>1869</v>
      </c>
      <c r="E6462" s="1" t="s">
        <v>3461</v>
      </c>
      <c r="F6462" s="1" t="s">
        <v>3472</v>
      </c>
      <c r="G6462" s="1">
        <v>1361.02</v>
      </c>
      <c r="H6462" s="1">
        <v>7</v>
      </c>
      <c r="I6462" s="1">
        <f>Sales[[#This Row],[Selling Price]]*H6462</f>
        <v>9527.14</v>
      </c>
      <c r="J6462" s="1">
        <f>VLOOKUP(Sales[[#This Row],[Product ID]],Products[],4,0)</f>
        <v>132.38999999999999</v>
      </c>
      <c r="K6462" s="1">
        <f>Sales[[#This Row],[Total Sales]]-Sales[[#This Row],[Cost price]]</f>
        <v>9394.75</v>
      </c>
      <c r="L6462" s="1" t="str">
        <f>TEXT(Sales[[#This Row],[Date and Time]],"dddd")</f>
        <v>Sunday</v>
      </c>
      <c r="M6462" s="1" t="str">
        <f>TEXT(Sales[[#This Row],[Date and Time]],"mm")</f>
        <v>11</v>
      </c>
      <c r="N6462" s="10" t="str">
        <f>TEXT(Sales[[#This Row],[Date and Time]],"mmmm")</f>
        <v>November</v>
      </c>
    </row>
    <row r="6463" spans="1:14" x14ac:dyDescent="0.3">
      <c r="A6463" s="1" t="s">
        <v>9931</v>
      </c>
      <c r="B6463" s="2">
        <v>45499.413032407407</v>
      </c>
      <c r="C6463" s="1" t="s">
        <v>3349</v>
      </c>
      <c r="D6463" s="1" t="s">
        <v>579</v>
      </c>
      <c r="E6463" s="1" t="s">
        <v>3464</v>
      </c>
      <c r="F6463" s="1" t="s">
        <v>3462</v>
      </c>
      <c r="G6463" s="1">
        <v>1931.35</v>
      </c>
      <c r="H6463" s="1">
        <v>1</v>
      </c>
      <c r="I6463" s="1">
        <f>Sales[[#This Row],[Selling Price]]*H6463</f>
        <v>1931.35</v>
      </c>
      <c r="J6463" s="1">
        <f>VLOOKUP(Sales[[#This Row],[Product ID]],Products[],4,0)</f>
        <v>746.04</v>
      </c>
      <c r="K6463" s="1">
        <f>Sales[[#This Row],[Total Sales]]-Sales[[#This Row],[Cost price]]</f>
        <v>1185.31</v>
      </c>
      <c r="L6463" s="1" t="str">
        <f>TEXT(Sales[[#This Row],[Date and Time]],"dddd")</f>
        <v>Friday</v>
      </c>
      <c r="M6463" s="1" t="str">
        <f>TEXT(Sales[[#This Row],[Date and Time]],"mm")</f>
        <v>07</v>
      </c>
      <c r="N6463" s="10" t="str">
        <f>TEXT(Sales[[#This Row],[Date and Time]],"mmmm")</f>
        <v>July</v>
      </c>
    </row>
    <row r="6464" spans="1:14" x14ac:dyDescent="0.3">
      <c r="A6464" s="1" t="s">
        <v>9932</v>
      </c>
      <c r="B6464" s="2">
        <v>45561.357164351852</v>
      </c>
      <c r="C6464" s="1" t="s">
        <v>3420</v>
      </c>
      <c r="D6464" s="1" t="s">
        <v>1527</v>
      </c>
      <c r="E6464" s="1" t="s">
        <v>3479</v>
      </c>
      <c r="F6464" s="1" t="s">
        <v>3462</v>
      </c>
      <c r="G6464" s="1">
        <v>768.91</v>
      </c>
      <c r="H6464" s="1">
        <v>8</v>
      </c>
      <c r="I6464" s="1">
        <f>Sales[[#This Row],[Selling Price]]*H6464</f>
        <v>6151.28</v>
      </c>
      <c r="J6464" s="1">
        <f>VLOOKUP(Sales[[#This Row],[Product ID]],Products[],4,0)</f>
        <v>692.47</v>
      </c>
      <c r="K6464" s="1">
        <f>Sales[[#This Row],[Total Sales]]-Sales[[#This Row],[Cost price]]</f>
        <v>5458.8099999999995</v>
      </c>
      <c r="L6464" s="1" t="str">
        <f>TEXT(Sales[[#This Row],[Date and Time]],"dddd")</f>
        <v>Thursday</v>
      </c>
      <c r="M6464" s="1" t="str">
        <f>TEXT(Sales[[#This Row],[Date and Time]],"mm")</f>
        <v>09</v>
      </c>
      <c r="N6464" s="10" t="str">
        <f>TEXT(Sales[[#This Row],[Date and Time]],"mmmm")</f>
        <v>September</v>
      </c>
    </row>
    <row r="6465" spans="1:14" x14ac:dyDescent="0.3">
      <c r="A6465" s="1" t="s">
        <v>9933</v>
      </c>
      <c r="B6465" s="2">
        <v>45490.191805555558</v>
      </c>
      <c r="C6465" s="1" t="s">
        <v>3297</v>
      </c>
      <c r="D6465" s="1" t="s">
        <v>2381</v>
      </c>
      <c r="E6465" s="1" t="s">
        <v>3461</v>
      </c>
      <c r="F6465" s="1" t="s">
        <v>3467</v>
      </c>
      <c r="G6465" s="1">
        <v>540.36</v>
      </c>
      <c r="H6465" s="1">
        <v>5</v>
      </c>
      <c r="I6465" s="1">
        <f>Sales[[#This Row],[Selling Price]]*H6465</f>
        <v>2701.8</v>
      </c>
      <c r="J6465" s="1">
        <f>VLOOKUP(Sales[[#This Row],[Product ID]],Products[],4,0)</f>
        <v>821.78</v>
      </c>
      <c r="K6465" s="1">
        <f>Sales[[#This Row],[Total Sales]]-Sales[[#This Row],[Cost price]]</f>
        <v>1880.0200000000002</v>
      </c>
      <c r="L6465" s="1" t="str">
        <f>TEXT(Sales[[#This Row],[Date and Time]],"dddd")</f>
        <v>Wednesday</v>
      </c>
      <c r="M6465" s="1" t="str">
        <f>TEXT(Sales[[#This Row],[Date and Time]],"mm")</f>
        <v>07</v>
      </c>
      <c r="N6465" s="10" t="str">
        <f>TEXT(Sales[[#This Row],[Date and Time]],"mmmm")</f>
        <v>July</v>
      </c>
    </row>
    <row r="6466" spans="1:14" x14ac:dyDescent="0.3">
      <c r="A6466" s="1" t="s">
        <v>9934</v>
      </c>
      <c r="B6466" s="2">
        <v>45485.870775462965</v>
      </c>
      <c r="C6466" s="1" t="s">
        <v>3241</v>
      </c>
      <c r="D6466" s="1" t="s">
        <v>1155</v>
      </c>
      <c r="E6466" s="1" t="s">
        <v>3464</v>
      </c>
      <c r="F6466" s="1" t="s">
        <v>3462</v>
      </c>
      <c r="G6466" s="1">
        <v>1069.68</v>
      </c>
      <c r="H6466" s="1">
        <v>9</v>
      </c>
      <c r="I6466" s="1">
        <f>Sales[[#This Row],[Selling Price]]*H6466</f>
        <v>9627.1200000000008</v>
      </c>
      <c r="J6466" s="1">
        <f>VLOOKUP(Sales[[#This Row],[Product ID]],Products[],4,0)</f>
        <v>595.51</v>
      </c>
      <c r="K6466" s="1">
        <f>Sales[[#This Row],[Total Sales]]-Sales[[#This Row],[Cost price]]</f>
        <v>9031.61</v>
      </c>
      <c r="L6466" s="1" t="str">
        <f>TEXT(Sales[[#This Row],[Date and Time]],"dddd")</f>
        <v>Friday</v>
      </c>
      <c r="M6466" s="1" t="str">
        <f>TEXT(Sales[[#This Row],[Date and Time]],"mm")</f>
        <v>07</v>
      </c>
      <c r="N6466" s="10" t="str">
        <f>TEXT(Sales[[#This Row],[Date and Time]],"mmmm")</f>
        <v>July</v>
      </c>
    </row>
    <row r="6467" spans="1:14" x14ac:dyDescent="0.3">
      <c r="A6467" s="1" t="s">
        <v>9935</v>
      </c>
      <c r="B6467" s="2">
        <v>45605.91646990741</v>
      </c>
      <c r="C6467" s="1" t="s">
        <v>3249</v>
      </c>
      <c r="D6467" s="1" t="s">
        <v>1939</v>
      </c>
      <c r="E6467" s="1" t="s">
        <v>3471</v>
      </c>
      <c r="F6467" s="1" t="s">
        <v>3472</v>
      </c>
      <c r="G6467" s="1">
        <v>1801.6</v>
      </c>
      <c r="H6467" s="1">
        <v>1</v>
      </c>
      <c r="I6467" s="1">
        <f>Sales[[#This Row],[Selling Price]]*H6467</f>
        <v>1801.6</v>
      </c>
      <c r="J6467" s="1">
        <f>VLOOKUP(Sales[[#This Row],[Product ID]],Products[],4,0)</f>
        <v>866.87</v>
      </c>
      <c r="K6467" s="1">
        <f>Sales[[#This Row],[Total Sales]]-Sales[[#This Row],[Cost price]]</f>
        <v>934.7299999999999</v>
      </c>
      <c r="L6467" s="1" t="str">
        <f>TEXT(Sales[[#This Row],[Date and Time]],"dddd")</f>
        <v>Saturday</v>
      </c>
      <c r="M6467" s="1" t="str">
        <f>TEXT(Sales[[#This Row],[Date and Time]],"mm")</f>
        <v>11</v>
      </c>
      <c r="N6467" s="10" t="str">
        <f>TEXT(Sales[[#This Row],[Date and Time]],"mmmm")</f>
        <v>November</v>
      </c>
    </row>
    <row r="6468" spans="1:14" x14ac:dyDescent="0.3">
      <c r="A6468" s="1" t="s">
        <v>9936</v>
      </c>
      <c r="B6468" s="2">
        <v>45436.168194444443</v>
      </c>
      <c r="C6468" s="1" t="s">
        <v>3399</v>
      </c>
      <c r="D6468" s="1" t="s">
        <v>2529</v>
      </c>
      <c r="E6468" s="1" t="s">
        <v>3461</v>
      </c>
      <c r="F6468" s="1" t="s">
        <v>3462</v>
      </c>
      <c r="G6468" s="1">
        <v>1222.1099999999999</v>
      </c>
      <c r="H6468" s="1">
        <v>4</v>
      </c>
      <c r="I6468" s="1">
        <f>Sales[[#This Row],[Selling Price]]*H6468</f>
        <v>4888.4399999999996</v>
      </c>
      <c r="J6468" s="1">
        <f>VLOOKUP(Sales[[#This Row],[Product ID]],Products[],4,0)</f>
        <v>687.22</v>
      </c>
      <c r="K6468" s="1">
        <f>Sales[[#This Row],[Total Sales]]-Sales[[#This Row],[Cost price]]</f>
        <v>4201.2199999999993</v>
      </c>
      <c r="L6468" s="1" t="str">
        <f>TEXT(Sales[[#This Row],[Date and Time]],"dddd")</f>
        <v>Friday</v>
      </c>
      <c r="M6468" s="1" t="str">
        <f>TEXT(Sales[[#This Row],[Date and Time]],"mm")</f>
        <v>05</v>
      </c>
      <c r="N6468" s="10" t="str">
        <f>TEXT(Sales[[#This Row],[Date and Time]],"mmmm")</f>
        <v>May</v>
      </c>
    </row>
    <row r="6469" spans="1:14" x14ac:dyDescent="0.3">
      <c r="A6469" s="1" t="s">
        <v>9937</v>
      </c>
      <c r="B6469" s="2">
        <v>45433.928599537037</v>
      </c>
      <c r="C6469" s="1" t="s">
        <v>3375</v>
      </c>
      <c r="D6469" s="1" t="s">
        <v>3060</v>
      </c>
      <c r="E6469" s="1" t="s">
        <v>3471</v>
      </c>
      <c r="F6469" s="1" t="s">
        <v>3472</v>
      </c>
      <c r="G6469" s="1">
        <v>366.45</v>
      </c>
      <c r="H6469" s="1">
        <v>7</v>
      </c>
      <c r="I6469" s="1">
        <f>Sales[[#This Row],[Selling Price]]*H6469</f>
        <v>2565.15</v>
      </c>
      <c r="J6469" s="1">
        <f>VLOOKUP(Sales[[#This Row],[Product ID]],Products[],4,0)</f>
        <v>574.14</v>
      </c>
      <c r="K6469" s="1">
        <f>Sales[[#This Row],[Total Sales]]-Sales[[#This Row],[Cost price]]</f>
        <v>1991.0100000000002</v>
      </c>
      <c r="L6469" s="1" t="str">
        <f>TEXT(Sales[[#This Row],[Date and Time]],"dddd")</f>
        <v>Tuesday</v>
      </c>
      <c r="M6469" s="1" t="str">
        <f>TEXT(Sales[[#This Row],[Date and Time]],"mm")</f>
        <v>05</v>
      </c>
      <c r="N6469" s="10" t="str">
        <f>TEXT(Sales[[#This Row],[Date and Time]],"mmmm")</f>
        <v>May</v>
      </c>
    </row>
    <row r="6470" spans="1:14" x14ac:dyDescent="0.3">
      <c r="A6470" s="1" t="s">
        <v>9938</v>
      </c>
      <c r="B6470" s="2">
        <v>45604.355208333334</v>
      </c>
      <c r="C6470" s="1" t="s">
        <v>3340</v>
      </c>
      <c r="D6470" s="1" t="s">
        <v>1323</v>
      </c>
      <c r="E6470" s="1" t="s">
        <v>3464</v>
      </c>
      <c r="F6470" s="1" t="s">
        <v>3467</v>
      </c>
      <c r="G6470" s="1">
        <v>93.97</v>
      </c>
      <c r="H6470" s="1">
        <v>1</v>
      </c>
      <c r="I6470" s="1">
        <f>Sales[[#This Row],[Selling Price]]*H6470</f>
        <v>93.97</v>
      </c>
      <c r="J6470" s="1">
        <f>VLOOKUP(Sales[[#This Row],[Product ID]],Products[],4,0)</f>
        <v>834.4</v>
      </c>
      <c r="K6470" s="1">
        <f>Sales[[#This Row],[Total Sales]]-Sales[[#This Row],[Cost price]]</f>
        <v>-740.43</v>
      </c>
      <c r="L6470" s="1" t="str">
        <f>TEXT(Sales[[#This Row],[Date and Time]],"dddd")</f>
        <v>Friday</v>
      </c>
      <c r="M6470" s="1" t="str">
        <f>TEXT(Sales[[#This Row],[Date and Time]],"mm")</f>
        <v>11</v>
      </c>
      <c r="N6470" s="10" t="str">
        <f>TEXT(Sales[[#This Row],[Date and Time]],"mmmm")</f>
        <v>November</v>
      </c>
    </row>
    <row r="6471" spans="1:14" x14ac:dyDescent="0.3">
      <c r="A6471" s="1" t="s">
        <v>9939</v>
      </c>
      <c r="B6471" s="2">
        <v>45490.128530092596</v>
      </c>
      <c r="C6471" s="1" t="s">
        <v>3393</v>
      </c>
      <c r="D6471" s="1" t="s">
        <v>3181</v>
      </c>
      <c r="E6471" s="1" t="s">
        <v>3466</v>
      </c>
      <c r="F6471" s="1" t="s">
        <v>3462</v>
      </c>
      <c r="G6471" s="1">
        <v>1319.9</v>
      </c>
      <c r="H6471" s="1">
        <v>9</v>
      </c>
      <c r="I6471" s="1">
        <f>Sales[[#This Row],[Selling Price]]*H6471</f>
        <v>11879.1</v>
      </c>
      <c r="J6471" s="1">
        <f>VLOOKUP(Sales[[#This Row],[Product ID]],Products[],4,0)</f>
        <v>368.41</v>
      </c>
      <c r="K6471" s="1">
        <f>Sales[[#This Row],[Total Sales]]-Sales[[#This Row],[Cost price]]</f>
        <v>11510.69</v>
      </c>
      <c r="L6471" s="1" t="str">
        <f>TEXT(Sales[[#This Row],[Date and Time]],"dddd")</f>
        <v>Wednesday</v>
      </c>
      <c r="M6471" s="1" t="str">
        <f>TEXT(Sales[[#This Row],[Date and Time]],"mm")</f>
        <v>07</v>
      </c>
      <c r="N6471" s="10" t="str">
        <f>TEXT(Sales[[#This Row],[Date and Time]],"mmmm")</f>
        <v>July</v>
      </c>
    </row>
    <row r="6472" spans="1:14" x14ac:dyDescent="0.3">
      <c r="A6472" s="1" t="s">
        <v>9940</v>
      </c>
      <c r="B6472" s="2">
        <v>45610.366423611114</v>
      </c>
      <c r="C6472" s="1" t="s">
        <v>3399</v>
      </c>
      <c r="D6472" s="1" t="s">
        <v>2316</v>
      </c>
      <c r="E6472" s="1" t="s">
        <v>3471</v>
      </c>
      <c r="F6472" s="1" t="s">
        <v>3469</v>
      </c>
      <c r="G6472" s="1">
        <v>462.56</v>
      </c>
      <c r="H6472" s="1">
        <v>5</v>
      </c>
      <c r="I6472" s="1">
        <f>Sales[[#This Row],[Selling Price]]*H6472</f>
        <v>2312.8000000000002</v>
      </c>
      <c r="J6472" s="1">
        <f>VLOOKUP(Sales[[#This Row],[Product ID]],Products[],4,0)</f>
        <v>687.22</v>
      </c>
      <c r="K6472" s="1">
        <f>Sales[[#This Row],[Total Sales]]-Sales[[#This Row],[Cost price]]</f>
        <v>1625.5800000000002</v>
      </c>
      <c r="L6472" s="1" t="str">
        <f>TEXT(Sales[[#This Row],[Date and Time]],"dddd")</f>
        <v>Thursday</v>
      </c>
      <c r="M6472" s="1" t="str">
        <f>TEXT(Sales[[#This Row],[Date and Time]],"mm")</f>
        <v>11</v>
      </c>
      <c r="N6472" s="10" t="str">
        <f>TEXT(Sales[[#This Row],[Date and Time]],"mmmm")</f>
        <v>November</v>
      </c>
    </row>
    <row r="6473" spans="1:14" x14ac:dyDescent="0.3">
      <c r="A6473" s="1" t="s">
        <v>9941</v>
      </c>
      <c r="B6473" s="2">
        <v>45467.78398148148</v>
      </c>
      <c r="C6473" s="1" t="s">
        <v>3402</v>
      </c>
      <c r="D6473" s="1" t="s">
        <v>1062</v>
      </c>
      <c r="E6473" s="1" t="s">
        <v>3466</v>
      </c>
      <c r="F6473" s="1" t="s">
        <v>3462</v>
      </c>
      <c r="G6473" s="1">
        <v>1269.8599999999999</v>
      </c>
      <c r="H6473" s="1">
        <v>7</v>
      </c>
      <c r="I6473" s="1">
        <f>Sales[[#This Row],[Selling Price]]*H6473</f>
        <v>8889.0199999999986</v>
      </c>
      <c r="J6473" s="1">
        <f>VLOOKUP(Sales[[#This Row],[Product ID]],Products[],4,0)</f>
        <v>581.64</v>
      </c>
      <c r="K6473" s="1">
        <f>Sales[[#This Row],[Total Sales]]-Sales[[#This Row],[Cost price]]</f>
        <v>8307.3799999999992</v>
      </c>
      <c r="L6473" s="1" t="str">
        <f>TEXT(Sales[[#This Row],[Date and Time]],"dddd")</f>
        <v>Monday</v>
      </c>
      <c r="M6473" s="1" t="str">
        <f>TEXT(Sales[[#This Row],[Date and Time]],"mm")</f>
        <v>06</v>
      </c>
      <c r="N6473" s="10" t="str">
        <f>TEXT(Sales[[#This Row],[Date and Time]],"mmmm")</f>
        <v>June</v>
      </c>
    </row>
    <row r="6474" spans="1:14" x14ac:dyDescent="0.3">
      <c r="A6474" s="1" t="s">
        <v>9942</v>
      </c>
      <c r="B6474" s="2">
        <v>45608.678055555552</v>
      </c>
      <c r="C6474" s="1" t="s">
        <v>3448</v>
      </c>
      <c r="D6474" s="1" t="s">
        <v>1550</v>
      </c>
      <c r="E6474" s="1" t="s">
        <v>3471</v>
      </c>
      <c r="F6474" s="1" t="s">
        <v>3467</v>
      </c>
      <c r="G6474" s="1">
        <v>113.99</v>
      </c>
      <c r="H6474" s="1">
        <v>9</v>
      </c>
      <c r="I6474" s="1">
        <f>Sales[[#This Row],[Selling Price]]*H6474</f>
        <v>1025.9099999999999</v>
      </c>
      <c r="J6474" s="1">
        <f>VLOOKUP(Sales[[#This Row],[Product ID]],Products[],4,0)</f>
        <v>955.51</v>
      </c>
      <c r="K6474" s="1">
        <f>Sales[[#This Row],[Total Sales]]-Sales[[#This Row],[Cost price]]</f>
        <v>70.399999999999864</v>
      </c>
      <c r="L6474" s="1" t="str">
        <f>TEXT(Sales[[#This Row],[Date and Time]],"dddd")</f>
        <v>Tuesday</v>
      </c>
      <c r="M6474" s="1" t="str">
        <f>TEXT(Sales[[#This Row],[Date and Time]],"mm")</f>
        <v>11</v>
      </c>
      <c r="N6474" s="10" t="str">
        <f>TEXT(Sales[[#This Row],[Date and Time]],"mmmm")</f>
        <v>November</v>
      </c>
    </row>
    <row r="6475" spans="1:14" x14ac:dyDescent="0.3">
      <c r="A6475" s="1" t="s">
        <v>9943</v>
      </c>
      <c r="B6475" s="2">
        <v>45354.322766203702</v>
      </c>
      <c r="C6475" s="1" t="s">
        <v>3378</v>
      </c>
      <c r="D6475" s="1" t="s">
        <v>2242</v>
      </c>
      <c r="E6475" s="1" t="s">
        <v>3479</v>
      </c>
      <c r="F6475" s="1" t="s">
        <v>3476</v>
      </c>
      <c r="G6475" s="1">
        <v>146.02000000000001</v>
      </c>
      <c r="H6475" s="1">
        <v>10</v>
      </c>
      <c r="I6475" s="1">
        <f>Sales[[#This Row],[Selling Price]]*H6475</f>
        <v>1460.2</v>
      </c>
      <c r="J6475" s="1">
        <f>VLOOKUP(Sales[[#This Row],[Product ID]],Products[],4,0)</f>
        <v>358.25</v>
      </c>
      <c r="K6475" s="1">
        <f>Sales[[#This Row],[Total Sales]]-Sales[[#This Row],[Cost price]]</f>
        <v>1101.95</v>
      </c>
      <c r="L6475" s="1" t="str">
        <f>TEXT(Sales[[#This Row],[Date and Time]],"dddd")</f>
        <v>Sunday</v>
      </c>
      <c r="M6475" s="1" t="str">
        <f>TEXT(Sales[[#This Row],[Date and Time]],"mm")</f>
        <v>03</v>
      </c>
      <c r="N6475" s="10" t="str">
        <f>TEXT(Sales[[#This Row],[Date and Time]],"mmmm")</f>
        <v>March</v>
      </c>
    </row>
    <row r="6476" spans="1:14" x14ac:dyDescent="0.3">
      <c r="A6476" s="1" t="s">
        <v>9944</v>
      </c>
      <c r="B6476" s="2">
        <v>45593.068101851852</v>
      </c>
      <c r="C6476" s="1" t="s">
        <v>3349</v>
      </c>
      <c r="D6476" s="1" t="s">
        <v>1908</v>
      </c>
      <c r="E6476" s="1" t="s">
        <v>3464</v>
      </c>
      <c r="F6476" s="1" t="s">
        <v>3476</v>
      </c>
      <c r="G6476" s="1">
        <v>434.76</v>
      </c>
      <c r="H6476" s="1">
        <v>1</v>
      </c>
      <c r="I6476" s="1">
        <f>Sales[[#This Row],[Selling Price]]*H6476</f>
        <v>434.76</v>
      </c>
      <c r="J6476" s="1">
        <f>VLOOKUP(Sales[[#This Row],[Product ID]],Products[],4,0)</f>
        <v>746.04</v>
      </c>
      <c r="K6476" s="1">
        <f>Sales[[#This Row],[Total Sales]]-Sales[[#This Row],[Cost price]]</f>
        <v>-311.27999999999997</v>
      </c>
      <c r="L6476" s="1" t="str">
        <f>TEXT(Sales[[#This Row],[Date and Time]],"dddd")</f>
        <v>Monday</v>
      </c>
      <c r="M6476" s="1" t="str">
        <f>TEXT(Sales[[#This Row],[Date and Time]],"mm")</f>
        <v>10</v>
      </c>
      <c r="N6476" s="10" t="str">
        <f>TEXT(Sales[[#This Row],[Date and Time]],"mmmm")</f>
        <v>October</v>
      </c>
    </row>
    <row r="6477" spans="1:14" x14ac:dyDescent="0.3">
      <c r="A6477" s="1" t="s">
        <v>9945</v>
      </c>
      <c r="B6477" s="2">
        <v>45507.130231481482</v>
      </c>
      <c r="C6477" s="1" t="s">
        <v>3407</v>
      </c>
      <c r="D6477" s="1" t="s">
        <v>199</v>
      </c>
      <c r="E6477" s="1" t="s">
        <v>3464</v>
      </c>
      <c r="F6477" s="1" t="s">
        <v>3467</v>
      </c>
      <c r="G6477" s="1">
        <v>933.98</v>
      </c>
      <c r="H6477" s="1">
        <v>4</v>
      </c>
      <c r="I6477" s="1">
        <f>Sales[[#This Row],[Selling Price]]*H6477</f>
        <v>3735.92</v>
      </c>
      <c r="J6477" s="1">
        <f>VLOOKUP(Sales[[#This Row],[Product ID]],Products[],4,0)</f>
        <v>37.53</v>
      </c>
      <c r="K6477" s="1">
        <f>Sales[[#This Row],[Total Sales]]-Sales[[#This Row],[Cost price]]</f>
        <v>3698.39</v>
      </c>
      <c r="L6477" s="1" t="str">
        <f>TEXT(Sales[[#This Row],[Date and Time]],"dddd")</f>
        <v>Saturday</v>
      </c>
      <c r="M6477" s="1" t="str">
        <f>TEXT(Sales[[#This Row],[Date and Time]],"mm")</f>
        <v>08</v>
      </c>
      <c r="N6477" s="10" t="str">
        <f>TEXT(Sales[[#This Row],[Date and Time]],"mmmm")</f>
        <v>August</v>
      </c>
    </row>
    <row r="6478" spans="1:14" x14ac:dyDescent="0.3">
      <c r="A6478" s="1" t="s">
        <v>9946</v>
      </c>
      <c r="B6478" s="2">
        <v>45573.897210648145</v>
      </c>
      <c r="C6478" s="1" t="s">
        <v>3311</v>
      </c>
      <c r="D6478" s="1" t="s">
        <v>1807</v>
      </c>
      <c r="E6478" s="1" t="s">
        <v>3471</v>
      </c>
      <c r="F6478" s="1" t="s">
        <v>3472</v>
      </c>
      <c r="G6478" s="1">
        <v>548.16999999999996</v>
      </c>
      <c r="H6478" s="1">
        <v>4</v>
      </c>
      <c r="I6478" s="1">
        <f>Sales[[#This Row],[Selling Price]]*H6478</f>
        <v>2192.6799999999998</v>
      </c>
      <c r="J6478" s="1">
        <f>VLOOKUP(Sales[[#This Row],[Product ID]],Products[],4,0)</f>
        <v>961.88</v>
      </c>
      <c r="K6478" s="1">
        <f>Sales[[#This Row],[Total Sales]]-Sales[[#This Row],[Cost price]]</f>
        <v>1230.7999999999997</v>
      </c>
      <c r="L6478" s="1" t="str">
        <f>TEXT(Sales[[#This Row],[Date and Time]],"dddd")</f>
        <v>Tuesday</v>
      </c>
      <c r="M6478" s="1" t="str">
        <f>TEXT(Sales[[#This Row],[Date and Time]],"mm")</f>
        <v>10</v>
      </c>
      <c r="N6478" s="10" t="str">
        <f>TEXT(Sales[[#This Row],[Date and Time]],"mmmm")</f>
        <v>October</v>
      </c>
    </row>
    <row r="6479" spans="1:14" x14ac:dyDescent="0.3">
      <c r="A6479" s="1" t="s">
        <v>9947</v>
      </c>
      <c r="B6479" s="2">
        <v>45542.912951388891</v>
      </c>
      <c r="C6479" s="1" t="s">
        <v>3443</v>
      </c>
      <c r="D6479" s="1" t="s">
        <v>1611</v>
      </c>
      <c r="E6479" s="1" t="s">
        <v>3464</v>
      </c>
      <c r="F6479" s="1" t="s">
        <v>3462</v>
      </c>
      <c r="G6479" s="1">
        <v>1593.55</v>
      </c>
      <c r="H6479" s="1">
        <v>2</v>
      </c>
      <c r="I6479" s="1">
        <f>Sales[[#This Row],[Selling Price]]*H6479</f>
        <v>3187.1</v>
      </c>
      <c r="J6479" s="1">
        <f>VLOOKUP(Sales[[#This Row],[Product ID]],Products[],4,0)</f>
        <v>787.31</v>
      </c>
      <c r="K6479" s="1">
        <f>Sales[[#This Row],[Total Sales]]-Sales[[#This Row],[Cost price]]</f>
        <v>2399.79</v>
      </c>
      <c r="L6479" s="1" t="str">
        <f>TEXT(Sales[[#This Row],[Date and Time]],"dddd")</f>
        <v>Saturday</v>
      </c>
      <c r="M6479" s="1" t="str">
        <f>TEXT(Sales[[#This Row],[Date and Time]],"mm")</f>
        <v>09</v>
      </c>
      <c r="N6479" s="10" t="str">
        <f>TEXT(Sales[[#This Row],[Date and Time]],"mmmm")</f>
        <v>September</v>
      </c>
    </row>
    <row r="6480" spans="1:14" x14ac:dyDescent="0.3">
      <c r="A6480" s="1" t="s">
        <v>9948</v>
      </c>
      <c r="B6480" s="2">
        <v>45508.784282407411</v>
      </c>
      <c r="C6480" s="1" t="s">
        <v>3372</v>
      </c>
      <c r="D6480" s="1" t="s">
        <v>2108</v>
      </c>
      <c r="E6480" s="1" t="s">
        <v>3461</v>
      </c>
      <c r="F6480" s="1" t="s">
        <v>3472</v>
      </c>
      <c r="G6480" s="1">
        <v>1334.51</v>
      </c>
      <c r="H6480" s="1">
        <v>3</v>
      </c>
      <c r="I6480" s="1">
        <f>Sales[[#This Row],[Selling Price]]*H6480</f>
        <v>4003.5299999999997</v>
      </c>
      <c r="J6480" s="1">
        <f>VLOOKUP(Sales[[#This Row],[Product ID]],Products[],4,0)</f>
        <v>415.38</v>
      </c>
      <c r="K6480" s="1">
        <f>Sales[[#This Row],[Total Sales]]-Sales[[#This Row],[Cost price]]</f>
        <v>3588.1499999999996</v>
      </c>
      <c r="L6480" s="1" t="str">
        <f>TEXT(Sales[[#This Row],[Date and Time]],"dddd")</f>
        <v>Sunday</v>
      </c>
      <c r="M6480" s="1" t="str">
        <f>TEXT(Sales[[#This Row],[Date and Time]],"mm")</f>
        <v>08</v>
      </c>
      <c r="N6480" s="10" t="str">
        <f>TEXT(Sales[[#This Row],[Date and Time]],"mmmm")</f>
        <v>August</v>
      </c>
    </row>
    <row r="6481" spans="1:14" x14ac:dyDescent="0.3">
      <c r="A6481" s="1" t="s">
        <v>9949</v>
      </c>
      <c r="B6481" s="2">
        <v>45329.775393518517</v>
      </c>
      <c r="C6481" s="1" t="s">
        <v>3277</v>
      </c>
      <c r="D6481" s="1" t="s">
        <v>2846</v>
      </c>
      <c r="E6481" s="1" t="s">
        <v>3466</v>
      </c>
      <c r="F6481" s="1" t="s">
        <v>3462</v>
      </c>
      <c r="G6481" s="1">
        <v>1250.52</v>
      </c>
      <c r="H6481" s="1">
        <v>1</v>
      </c>
      <c r="I6481" s="1">
        <f>Sales[[#This Row],[Selling Price]]*H6481</f>
        <v>1250.52</v>
      </c>
      <c r="J6481" s="1">
        <f>VLOOKUP(Sales[[#This Row],[Product ID]],Products[],4,0)</f>
        <v>439.15</v>
      </c>
      <c r="K6481" s="1">
        <f>Sales[[#This Row],[Total Sales]]-Sales[[#This Row],[Cost price]]</f>
        <v>811.37</v>
      </c>
      <c r="L6481" s="1" t="str">
        <f>TEXT(Sales[[#This Row],[Date and Time]],"dddd")</f>
        <v>Wednesday</v>
      </c>
      <c r="M6481" s="1" t="str">
        <f>TEXT(Sales[[#This Row],[Date and Time]],"mm")</f>
        <v>02</v>
      </c>
      <c r="N6481" s="10" t="str">
        <f>TEXT(Sales[[#This Row],[Date and Time]],"mmmm")</f>
        <v>February</v>
      </c>
    </row>
    <row r="6482" spans="1:14" x14ac:dyDescent="0.3">
      <c r="A6482" s="1" t="s">
        <v>9950</v>
      </c>
      <c r="B6482" s="2">
        <v>45329.059386574074</v>
      </c>
      <c r="C6482" s="1" t="s">
        <v>3356</v>
      </c>
      <c r="D6482" s="1" t="s">
        <v>468</v>
      </c>
      <c r="E6482" s="1" t="s">
        <v>3479</v>
      </c>
      <c r="F6482" s="1" t="s">
        <v>3462</v>
      </c>
      <c r="G6482" s="1">
        <v>1184.01</v>
      </c>
      <c r="H6482" s="1">
        <v>7</v>
      </c>
      <c r="I6482" s="1">
        <f>Sales[[#This Row],[Selling Price]]*H6482</f>
        <v>8288.07</v>
      </c>
      <c r="J6482" s="1">
        <f>VLOOKUP(Sales[[#This Row],[Product ID]],Products[],4,0)</f>
        <v>310.20999999999998</v>
      </c>
      <c r="K6482" s="1">
        <f>Sales[[#This Row],[Total Sales]]-Sales[[#This Row],[Cost price]]</f>
        <v>7977.86</v>
      </c>
      <c r="L6482" s="1" t="str">
        <f>TEXT(Sales[[#This Row],[Date and Time]],"dddd")</f>
        <v>Wednesday</v>
      </c>
      <c r="M6482" s="1" t="str">
        <f>TEXT(Sales[[#This Row],[Date and Time]],"mm")</f>
        <v>02</v>
      </c>
      <c r="N6482" s="10" t="str">
        <f>TEXT(Sales[[#This Row],[Date and Time]],"mmmm")</f>
        <v>February</v>
      </c>
    </row>
    <row r="6483" spans="1:14" x14ac:dyDescent="0.3">
      <c r="A6483" s="1" t="s">
        <v>9951</v>
      </c>
      <c r="B6483" s="2">
        <v>45428.286574074074</v>
      </c>
      <c r="C6483" s="1" t="s">
        <v>3273</v>
      </c>
      <c r="D6483" s="1" t="s">
        <v>1930</v>
      </c>
      <c r="E6483" s="1" t="s">
        <v>3464</v>
      </c>
      <c r="F6483" s="1" t="s">
        <v>3467</v>
      </c>
      <c r="G6483" s="1">
        <v>652.32000000000005</v>
      </c>
      <c r="H6483" s="1">
        <v>2</v>
      </c>
      <c r="I6483" s="1">
        <f>Sales[[#This Row],[Selling Price]]*H6483</f>
        <v>1304.6400000000001</v>
      </c>
      <c r="J6483" s="1">
        <f>VLOOKUP(Sales[[#This Row],[Product ID]],Products[],4,0)</f>
        <v>963.58</v>
      </c>
      <c r="K6483" s="1">
        <f>Sales[[#This Row],[Total Sales]]-Sales[[#This Row],[Cost price]]</f>
        <v>341.06000000000006</v>
      </c>
      <c r="L6483" s="1" t="str">
        <f>TEXT(Sales[[#This Row],[Date and Time]],"dddd")</f>
        <v>Thursday</v>
      </c>
      <c r="M6483" s="1" t="str">
        <f>TEXT(Sales[[#This Row],[Date and Time]],"mm")</f>
        <v>05</v>
      </c>
      <c r="N6483" s="10" t="str">
        <f>TEXT(Sales[[#This Row],[Date and Time]],"mmmm")</f>
        <v>May</v>
      </c>
    </row>
    <row r="6484" spans="1:14" x14ac:dyDescent="0.3">
      <c r="A6484" s="1" t="s">
        <v>9952</v>
      </c>
      <c r="B6484" s="2">
        <v>45485.240127314813</v>
      </c>
      <c r="C6484" s="1" t="s">
        <v>3395</v>
      </c>
      <c r="D6484" s="1" t="s">
        <v>2114</v>
      </c>
      <c r="E6484" s="1" t="s">
        <v>3464</v>
      </c>
      <c r="F6484" s="1" t="s">
        <v>3467</v>
      </c>
      <c r="G6484" s="1">
        <v>221.52</v>
      </c>
      <c r="H6484" s="1">
        <v>9</v>
      </c>
      <c r="I6484" s="1">
        <f>Sales[[#This Row],[Selling Price]]*H6484</f>
        <v>1993.68</v>
      </c>
      <c r="J6484" s="1">
        <f>VLOOKUP(Sales[[#This Row],[Product ID]],Products[],4,0)</f>
        <v>102.72</v>
      </c>
      <c r="K6484" s="1">
        <f>Sales[[#This Row],[Total Sales]]-Sales[[#This Row],[Cost price]]</f>
        <v>1890.96</v>
      </c>
      <c r="L6484" s="1" t="str">
        <f>TEXT(Sales[[#This Row],[Date and Time]],"dddd")</f>
        <v>Friday</v>
      </c>
      <c r="M6484" s="1" t="str">
        <f>TEXT(Sales[[#This Row],[Date and Time]],"mm")</f>
        <v>07</v>
      </c>
      <c r="N6484" s="10" t="str">
        <f>TEXT(Sales[[#This Row],[Date and Time]],"mmmm")</f>
        <v>July</v>
      </c>
    </row>
    <row r="6485" spans="1:14" x14ac:dyDescent="0.3">
      <c r="A6485" s="1" t="s">
        <v>9953</v>
      </c>
      <c r="B6485" s="2">
        <v>45561.142546296294</v>
      </c>
      <c r="C6485" s="1" t="s">
        <v>3382</v>
      </c>
      <c r="D6485" s="1" t="s">
        <v>510</v>
      </c>
      <c r="E6485" s="1" t="s">
        <v>3461</v>
      </c>
      <c r="F6485" s="1" t="s">
        <v>3462</v>
      </c>
      <c r="G6485" s="1">
        <v>1860.37</v>
      </c>
      <c r="H6485" s="1">
        <v>1</v>
      </c>
      <c r="I6485" s="1">
        <f>Sales[[#This Row],[Selling Price]]*H6485</f>
        <v>1860.37</v>
      </c>
      <c r="J6485" s="1">
        <f>VLOOKUP(Sales[[#This Row],[Product ID]],Products[],4,0)</f>
        <v>67.97</v>
      </c>
      <c r="K6485" s="1">
        <f>Sales[[#This Row],[Total Sales]]-Sales[[#This Row],[Cost price]]</f>
        <v>1792.3999999999999</v>
      </c>
      <c r="L6485" s="1" t="str">
        <f>TEXT(Sales[[#This Row],[Date and Time]],"dddd")</f>
        <v>Thursday</v>
      </c>
      <c r="M6485" s="1" t="str">
        <f>TEXT(Sales[[#This Row],[Date and Time]],"mm")</f>
        <v>09</v>
      </c>
      <c r="N6485" s="10" t="str">
        <f>TEXT(Sales[[#This Row],[Date and Time]],"mmmm")</f>
        <v>September</v>
      </c>
    </row>
    <row r="6486" spans="1:14" x14ac:dyDescent="0.3">
      <c r="A6486" s="1" t="s">
        <v>9954</v>
      </c>
      <c r="B6486" s="2">
        <v>45457.571400462963</v>
      </c>
      <c r="C6486" s="1" t="s">
        <v>3395</v>
      </c>
      <c r="D6486" s="1" t="s">
        <v>2304</v>
      </c>
      <c r="E6486" s="1" t="s">
        <v>3466</v>
      </c>
      <c r="F6486" s="1" t="s">
        <v>3462</v>
      </c>
      <c r="G6486" s="1">
        <v>1606.61</v>
      </c>
      <c r="H6486" s="1">
        <v>10</v>
      </c>
      <c r="I6486" s="1">
        <f>Sales[[#This Row],[Selling Price]]*H6486</f>
        <v>16066.099999999999</v>
      </c>
      <c r="J6486" s="1">
        <f>VLOOKUP(Sales[[#This Row],[Product ID]],Products[],4,0)</f>
        <v>102.72</v>
      </c>
      <c r="K6486" s="1">
        <f>Sales[[#This Row],[Total Sales]]-Sales[[#This Row],[Cost price]]</f>
        <v>15963.38</v>
      </c>
      <c r="L6486" s="1" t="str">
        <f>TEXT(Sales[[#This Row],[Date and Time]],"dddd")</f>
        <v>Friday</v>
      </c>
      <c r="M6486" s="1" t="str">
        <f>TEXT(Sales[[#This Row],[Date and Time]],"mm")</f>
        <v>06</v>
      </c>
      <c r="N6486" s="10" t="str">
        <f>TEXT(Sales[[#This Row],[Date and Time]],"mmmm")</f>
        <v>June</v>
      </c>
    </row>
    <row r="6487" spans="1:14" x14ac:dyDescent="0.3">
      <c r="A6487" s="1" t="s">
        <v>9955</v>
      </c>
      <c r="B6487" s="2">
        <v>45607.368831018517</v>
      </c>
      <c r="C6487" s="1" t="s">
        <v>3321</v>
      </c>
      <c r="D6487" s="1" t="s">
        <v>299</v>
      </c>
      <c r="E6487" s="1" t="s">
        <v>3471</v>
      </c>
      <c r="F6487" s="1" t="s">
        <v>3472</v>
      </c>
      <c r="G6487" s="1">
        <v>462.96</v>
      </c>
      <c r="H6487" s="1">
        <v>7</v>
      </c>
      <c r="I6487" s="1">
        <f>Sales[[#This Row],[Selling Price]]*H6487</f>
        <v>3240.72</v>
      </c>
      <c r="J6487" s="1">
        <f>VLOOKUP(Sales[[#This Row],[Product ID]],Products[],4,0)</f>
        <v>57.64</v>
      </c>
      <c r="K6487" s="1">
        <f>Sales[[#This Row],[Total Sales]]-Sales[[#This Row],[Cost price]]</f>
        <v>3183.08</v>
      </c>
      <c r="L6487" s="1" t="str">
        <f>TEXT(Sales[[#This Row],[Date and Time]],"dddd")</f>
        <v>Monday</v>
      </c>
      <c r="M6487" s="1" t="str">
        <f>TEXT(Sales[[#This Row],[Date and Time]],"mm")</f>
        <v>11</v>
      </c>
      <c r="N6487" s="10" t="str">
        <f>TEXT(Sales[[#This Row],[Date and Time]],"mmmm")</f>
        <v>November</v>
      </c>
    </row>
    <row r="6488" spans="1:14" x14ac:dyDescent="0.3">
      <c r="A6488" s="1" t="s">
        <v>9956</v>
      </c>
      <c r="B6488" s="2">
        <v>45413.758414351854</v>
      </c>
      <c r="C6488" s="1" t="s">
        <v>3430</v>
      </c>
      <c r="D6488" s="1" t="s">
        <v>316</v>
      </c>
      <c r="E6488" s="1" t="s">
        <v>3466</v>
      </c>
      <c r="F6488" s="1" t="s">
        <v>3476</v>
      </c>
      <c r="G6488" s="1">
        <v>1275.1099999999999</v>
      </c>
      <c r="H6488" s="1">
        <v>7</v>
      </c>
      <c r="I6488" s="1">
        <f>Sales[[#This Row],[Selling Price]]*H6488</f>
        <v>8925.7699999999986</v>
      </c>
      <c r="J6488" s="1">
        <f>VLOOKUP(Sales[[#This Row],[Product ID]],Products[],4,0)</f>
        <v>102.73</v>
      </c>
      <c r="K6488" s="1">
        <f>Sales[[#This Row],[Total Sales]]-Sales[[#This Row],[Cost price]]</f>
        <v>8823.0399999999991</v>
      </c>
      <c r="L6488" s="1" t="str">
        <f>TEXT(Sales[[#This Row],[Date and Time]],"dddd")</f>
        <v>Wednesday</v>
      </c>
      <c r="M6488" s="1" t="str">
        <f>TEXT(Sales[[#This Row],[Date and Time]],"mm")</f>
        <v>05</v>
      </c>
      <c r="N6488" s="10" t="str">
        <f>TEXT(Sales[[#This Row],[Date and Time]],"mmmm")</f>
        <v>May</v>
      </c>
    </row>
    <row r="6489" spans="1:14" x14ac:dyDescent="0.3">
      <c r="A6489" s="1" t="s">
        <v>9957</v>
      </c>
      <c r="B6489" s="2">
        <v>45547.772858796299</v>
      </c>
      <c r="C6489" s="1" t="s">
        <v>3448</v>
      </c>
      <c r="D6489" s="1" t="s">
        <v>55</v>
      </c>
      <c r="E6489" s="1" t="s">
        <v>3466</v>
      </c>
      <c r="F6489" s="1" t="s">
        <v>3467</v>
      </c>
      <c r="G6489" s="1">
        <v>1511.31</v>
      </c>
      <c r="H6489" s="1">
        <v>1</v>
      </c>
      <c r="I6489" s="1">
        <f>Sales[[#This Row],[Selling Price]]*H6489</f>
        <v>1511.31</v>
      </c>
      <c r="J6489" s="1">
        <f>VLOOKUP(Sales[[#This Row],[Product ID]],Products[],4,0)</f>
        <v>955.51</v>
      </c>
      <c r="K6489" s="1">
        <f>Sales[[#This Row],[Total Sales]]-Sales[[#This Row],[Cost price]]</f>
        <v>555.79999999999995</v>
      </c>
      <c r="L6489" s="1" t="str">
        <f>TEXT(Sales[[#This Row],[Date and Time]],"dddd")</f>
        <v>Thursday</v>
      </c>
      <c r="M6489" s="1" t="str">
        <f>TEXT(Sales[[#This Row],[Date and Time]],"mm")</f>
        <v>09</v>
      </c>
      <c r="N6489" s="10" t="str">
        <f>TEXT(Sales[[#This Row],[Date and Time]],"mmmm")</f>
        <v>September</v>
      </c>
    </row>
    <row r="6490" spans="1:14" x14ac:dyDescent="0.3">
      <c r="A6490" s="1" t="s">
        <v>9958</v>
      </c>
      <c r="B6490" s="2">
        <v>45413.630949074075</v>
      </c>
      <c r="C6490" s="1" t="s">
        <v>3453</v>
      </c>
      <c r="D6490" s="1" t="s">
        <v>1887</v>
      </c>
      <c r="E6490" s="1" t="s">
        <v>3464</v>
      </c>
      <c r="F6490" s="1" t="s">
        <v>3469</v>
      </c>
      <c r="G6490" s="1">
        <v>230.93</v>
      </c>
      <c r="H6490" s="1">
        <v>1</v>
      </c>
      <c r="I6490" s="1">
        <f>Sales[[#This Row],[Selling Price]]*H6490</f>
        <v>230.93</v>
      </c>
      <c r="J6490" s="1">
        <f>VLOOKUP(Sales[[#This Row],[Product ID]],Products[],4,0)</f>
        <v>606.07000000000005</v>
      </c>
      <c r="K6490" s="1">
        <f>Sales[[#This Row],[Total Sales]]-Sales[[#This Row],[Cost price]]</f>
        <v>-375.14000000000004</v>
      </c>
      <c r="L6490" s="1" t="str">
        <f>TEXT(Sales[[#This Row],[Date and Time]],"dddd")</f>
        <v>Wednesday</v>
      </c>
      <c r="M6490" s="1" t="str">
        <f>TEXT(Sales[[#This Row],[Date and Time]],"mm")</f>
        <v>05</v>
      </c>
      <c r="N6490" s="10" t="str">
        <f>TEXT(Sales[[#This Row],[Date and Time]],"mmmm")</f>
        <v>May</v>
      </c>
    </row>
    <row r="6491" spans="1:14" x14ac:dyDescent="0.3">
      <c r="A6491" s="1" t="s">
        <v>9959</v>
      </c>
      <c r="B6491" s="2">
        <v>45396.04587962963</v>
      </c>
      <c r="C6491" s="1" t="s">
        <v>3369</v>
      </c>
      <c r="D6491" s="1" t="s">
        <v>1264</v>
      </c>
      <c r="E6491" s="1" t="s">
        <v>3461</v>
      </c>
      <c r="F6491" s="1" t="s">
        <v>3476</v>
      </c>
      <c r="G6491" s="1">
        <v>774.83</v>
      </c>
      <c r="H6491" s="1">
        <v>9</v>
      </c>
      <c r="I6491" s="1">
        <f>Sales[[#This Row],[Selling Price]]*H6491</f>
        <v>6973.47</v>
      </c>
      <c r="J6491" s="1">
        <f>VLOOKUP(Sales[[#This Row],[Product ID]],Products[],4,0)</f>
        <v>417.49</v>
      </c>
      <c r="K6491" s="1">
        <f>Sales[[#This Row],[Total Sales]]-Sales[[#This Row],[Cost price]]</f>
        <v>6555.9800000000005</v>
      </c>
      <c r="L6491" s="1" t="str">
        <f>TEXT(Sales[[#This Row],[Date and Time]],"dddd")</f>
        <v>Sunday</v>
      </c>
      <c r="M6491" s="1" t="str">
        <f>TEXT(Sales[[#This Row],[Date and Time]],"mm")</f>
        <v>04</v>
      </c>
      <c r="N6491" s="10" t="str">
        <f>TEXT(Sales[[#This Row],[Date and Time]],"mmmm")</f>
        <v>April</v>
      </c>
    </row>
    <row r="6492" spans="1:14" x14ac:dyDescent="0.3">
      <c r="A6492" s="1" t="s">
        <v>9960</v>
      </c>
      <c r="B6492" s="2">
        <v>45497.013981481483</v>
      </c>
      <c r="C6492" s="1" t="s">
        <v>3301</v>
      </c>
      <c r="D6492" s="1" t="s">
        <v>1741</v>
      </c>
      <c r="E6492" s="1" t="s">
        <v>3464</v>
      </c>
      <c r="F6492" s="1" t="s">
        <v>3467</v>
      </c>
      <c r="G6492" s="1">
        <v>844.11</v>
      </c>
      <c r="H6492" s="1">
        <v>9</v>
      </c>
      <c r="I6492" s="1">
        <f>Sales[[#This Row],[Selling Price]]*H6492</f>
        <v>7596.99</v>
      </c>
      <c r="J6492" s="1">
        <f>VLOOKUP(Sales[[#This Row],[Product ID]],Products[],4,0)</f>
        <v>502.29</v>
      </c>
      <c r="K6492" s="1">
        <f>Sales[[#This Row],[Total Sales]]-Sales[[#This Row],[Cost price]]</f>
        <v>7094.7</v>
      </c>
      <c r="L6492" s="1" t="str">
        <f>TEXT(Sales[[#This Row],[Date and Time]],"dddd")</f>
        <v>Wednesday</v>
      </c>
      <c r="M6492" s="1" t="str">
        <f>TEXT(Sales[[#This Row],[Date and Time]],"mm")</f>
        <v>07</v>
      </c>
      <c r="N6492" s="10" t="str">
        <f>TEXT(Sales[[#This Row],[Date and Time]],"mmmm")</f>
        <v>July</v>
      </c>
    </row>
    <row r="6493" spans="1:14" x14ac:dyDescent="0.3">
      <c r="A6493" s="1" t="s">
        <v>9961</v>
      </c>
      <c r="B6493" s="2">
        <v>45598.968807870369</v>
      </c>
      <c r="C6493" s="1" t="s">
        <v>3446</v>
      </c>
      <c r="D6493" s="1" t="s">
        <v>3124</v>
      </c>
      <c r="E6493" s="1" t="s">
        <v>3471</v>
      </c>
      <c r="F6493" s="1" t="s">
        <v>3476</v>
      </c>
      <c r="G6493" s="1">
        <v>849.92</v>
      </c>
      <c r="H6493" s="1">
        <v>7</v>
      </c>
      <c r="I6493" s="1">
        <f>Sales[[#This Row],[Selling Price]]*H6493</f>
        <v>5949.44</v>
      </c>
      <c r="J6493" s="1">
        <f>VLOOKUP(Sales[[#This Row],[Product ID]],Products[],4,0)</f>
        <v>809.98</v>
      </c>
      <c r="K6493" s="1">
        <f>Sales[[#This Row],[Total Sales]]-Sales[[#This Row],[Cost price]]</f>
        <v>5139.4599999999991</v>
      </c>
      <c r="L6493" s="1" t="str">
        <f>TEXT(Sales[[#This Row],[Date and Time]],"dddd")</f>
        <v>Saturday</v>
      </c>
      <c r="M6493" s="1" t="str">
        <f>TEXT(Sales[[#This Row],[Date and Time]],"mm")</f>
        <v>11</v>
      </c>
      <c r="N6493" s="10" t="str">
        <f>TEXT(Sales[[#This Row],[Date and Time]],"mmmm")</f>
        <v>November</v>
      </c>
    </row>
    <row r="6494" spans="1:14" x14ac:dyDescent="0.3">
      <c r="A6494" s="1" t="s">
        <v>9962</v>
      </c>
      <c r="B6494" s="2">
        <v>45525.229259259257</v>
      </c>
      <c r="C6494" s="1" t="s">
        <v>3350</v>
      </c>
      <c r="D6494" s="1" t="s">
        <v>2488</v>
      </c>
      <c r="E6494" s="1" t="s">
        <v>3464</v>
      </c>
      <c r="F6494" s="1" t="s">
        <v>3472</v>
      </c>
      <c r="G6494" s="1">
        <v>732.47</v>
      </c>
      <c r="H6494" s="1">
        <v>9</v>
      </c>
      <c r="I6494" s="1">
        <f>Sales[[#This Row],[Selling Price]]*H6494</f>
        <v>6592.2300000000005</v>
      </c>
      <c r="J6494" s="1">
        <f>VLOOKUP(Sales[[#This Row],[Product ID]],Products[],4,0)</f>
        <v>943.24</v>
      </c>
      <c r="K6494" s="1">
        <f>Sales[[#This Row],[Total Sales]]-Sales[[#This Row],[Cost price]]</f>
        <v>5648.9900000000007</v>
      </c>
      <c r="L6494" s="1" t="str">
        <f>TEXT(Sales[[#This Row],[Date and Time]],"dddd")</f>
        <v>Wednesday</v>
      </c>
      <c r="M6494" s="1" t="str">
        <f>TEXT(Sales[[#This Row],[Date and Time]],"mm")</f>
        <v>08</v>
      </c>
      <c r="N6494" s="10" t="str">
        <f>TEXT(Sales[[#This Row],[Date and Time]],"mmmm")</f>
        <v>August</v>
      </c>
    </row>
    <row r="6495" spans="1:14" x14ac:dyDescent="0.3">
      <c r="A6495" s="1" t="s">
        <v>9963</v>
      </c>
      <c r="B6495" s="2">
        <v>45344.939097222225</v>
      </c>
      <c r="C6495" s="1" t="s">
        <v>3433</v>
      </c>
      <c r="D6495" s="1" t="s">
        <v>246</v>
      </c>
      <c r="E6495" s="1" t="s">
        <v>3466</v>
      </c>
      <c r="F6495" s="1" t="s">
        <v>3467</v>
      </c>
      <c r="G6495" s="1">
        <v>1498</v>
      </c>
      <c r="H6495" s="1">
        <v>9</v>
      </c>
      <c r="I6495" s="1">
        <f>Sales[[#This Row],[Selling Price]]*H6495</f>
        <v>13482</v>
      </c>
      <c r="J6495" s="1">
        <f>VLOOKUP(Sales[[#This Row],[Product ID]],Products[],4,0)</f>
        <v>452.2</v>
      </c>
      <c r="K6495" s="1">
        <f>Sales[[#This Row],[Total Sales]]-Sales[[#This Row],[Cost price]]</f>
        <v>13029.8</v>
      </c>
      <c r="L6495" s="1" t="str">
        <f>TEXT(Sales[[#This Row],[Date and Time]],"dddd")</f>
        <v>Thursday</v>
      </c>
      <c r="M6495" s="1" t="str">
        <f>TEXT(Sales[[#This Row],[Date and Time]],"mm")</f>
        <v>02</v>
      </c>
      <c r="N6495" s="10" t="str">
        <f>TEXT(Sales[[#This Row],[Date and Time]],"mmmm")</f>
        <v>February</v>
      </c>
    </row>
    <row r="6496" spans="1:14" x14ac:dyDescent="0.3">
      <c r="A6496" s="1" t="s">
        <v>9964</v>
      </c>
      <c r="B6496" s="2">
        <v>45608.458865740744</v>
      </c>
      <c r="C6496" s="1" t="s">
        <v>3257</v>
      </c>
      <c r="D6496" s="1" t="s">
        <v>2286</v>
      </c>
      <c r="E6496" s="1" t="s">
        <v>3466</v>
      </c>
      <c r="F6496" s="1" t="s">
        <v>3472</v>
      </c>
      <c r="G6496" s="1">
        <v>132.36000000000001</v>
      </c>
      <c r="H6496" s="1">
        <v>7</v>
      </c>
      <c r="I6496" s="1">
        <f>Sales[[#This Row],[Selling Price]]*H6496</f>
        <v>926.5200000000001</v>
      </c>
      <c r="J6496" s="1">
        <f>VLOOKUP(Sales[[#This Row],[Product ID]],Products[],4,0)</f>
        <v>288.51</v>
      </c>
      <c r="K6496" s="1">
        <f>Sales[[#This Row],[Total Sales]]-Sales[[#This Row],[Cost price]]</f>
        <v>638.0100000000001</v>
      </c>
      <c r="L6496" s="1" t="str">
        <f>TEXT(Sales[[#This Row],[Date and Time]],"dddd")</f>
        <v>Tuesday</v>
      </c>
      <c r="M6496" s="1" t="str">
        <f>TEXT(Sales[[#This Row],[Date and Time]],"mm")</f>
        <v>11</v>
      </c>
      <c r="N6496" s="10" t="str">
        <f>TEXT(Sales[[#This Row],[Date and Time]],"mmmm")</f>
        <v>November</v>
      </c>
    </row>
    <row r="6497" spans="1:14" x14ac:dyDescent="0.3">
      <c r="A6497" s="1" t="s">
        <v>9965</v>
      </c>
      <c r="B6497" s="2">
        <v>45403.705011574071</v>
      </c>
      <c r="C6497" s="1" t="s">
        <v>3419</v>
      </c>
      <c r="D6497" s="1" t="s">
        <v>2295</v>
      </c>
      <c r="E6497" s="1" t="s">
        <v>3479</v>
      </c>
      <c r="F6497" s="1" t="s">
        <v>3469</v>
      </c>
      <c r="G6497" s="1">
        <v>1233.1400000000001</v>
      </c>
      <c r="H6497" s="1">
        <v>10</v>
      </c>
      <c r="I6497" s="1">
        <f>Sales[[#This Row],[Selling Price]]*H6497</f>
        <v>12331.400000000001</v>
      </c>
      <c r="J6497" s="1">
        <f>VLOOKUP(Sales[[#This Row],[Product ID]],Products[],4,0)</f>
        <v>925.33</v>
      </c>
      <c r="K6497" s="1">
        <f>Sales[[#This Row],[Total Sales]]-Sales[[#This Row],[Cost price]]</f>
        <v>11406.070000000002</v>
      </c>
      <c r="L6497" s="1" t="str">
        <f>TEXT(Sales[[#This Row],[Date and Time]],"dddd")</f>
        <v>Sunday</v>
      </c>
      <c r="M6497" s="1" t="str">
        <f>TEXT(Sales[[#This Row],[Date and Time]],"mm")</f>
        <v>04</v>
      </c>
      <c r="N6497" s="10" t="str">
        <f>TEXT(Sales[[#This Row],[Date and Time]],"mmmm")</f>
        <v>April</v>
      </c>
    </row>
    <row r="6498" spans="1:14" x14ac:dyDescent="0.3">
      <c r="A6498" s="1" t="s">
        <v>9966</v>
      </c>
      <c r="B6498" s="2">
        <v>45410.854259259257</v>
      </c>
      <c r="C6498" s="1" t="s">
        <v>3284</v>
      </c>
      <c r="D6498" s="1" t="s">
        <v>1644</v>
      </c>
      <c r="E6498" s="1" t="s">
        <v>3464</v>
      </c>
      <c r="F6498" s="1" t="s">
        <v>3469</v>
      </c>
      <c r="G6498" s="1">
        <v>1558.29</v>
      </c>
      <c r="H6498" s="1">
        <v>3</v>
      </c>
      <c r="I6498" s="1">
        <f>Sales[[#This Row],[Selling Price]]*H6498</f>
        <v>4674.87</v>
      </c>
      <c r="J6498" s="1">
        <f>VLOOKUP(Sales[[#This Row],[Product ID]],Products[],4,0)</f>
        <v>644.58000000000004</v>
      </c>
      <c r="K6498" s="1">
        <f>Sales[[#This Row],[Total Sales]]-Sales[[#This Row],[Cost price]]</f>
        <v>4030.29</v>
      </c>
      <c r="L6498" s="1" t="str">
        <f>TEXT(Sales[[#This Row],[Date and Time]],"dddd")</f>
        <v>Sunday</v>
      </c>
      <c r="M6498" s="1" t="str">
        <f>TEXT(Sales[[#This Row],[Date and Time]],"mm")</f>
        <v>04</v>
      </c>
      <c r="N6498" s="10" t="str">
        <f>TEXT(Sales[[#This Row],[Date and Time]],"mmmm")</f>
        <v>April</v>
      </c>
    </row>
    <row r="6499" spans="1:14" x14ac:dyDescent="0.3">
      <c r="A6499" s="1" t="s">
        <v>9967</v>
      </c>
      <c r="B6499" s="2">
        <v>45332.23097222222</v>
      </c>
      <c r="C6499" s="1" t="s">
        <v>3320</v>
      </c>
      <c r="D6499" s="1" t="s">
        <v>836</v>
      </c>
      <c r="E6499" s="1" t="s">
        <v>3464</v>
      </c>
      <c r="F6499" s="1" t="s">
        <v>3476</v>
      </c>
      <c r="G6499" s="1">
        <v>1640.2</v>
      </c>
      <c r="H6499" s="1">
        <v>9</v>
      </c>
      <c r="I6499" s="1">
        <f>Sales[[#This Row],[Selling Price]]*H6499</f>
        <v>14761.800000000001</v>
      </c>
      <c r="J6499" s="1">
        <f>VLOOKUP(Sales[[#This Row],[Product ID]],Products[],4,0)</f>
        <v>878.74</v>
      </c>
      <c r="K6499" s="1">
        <f>Sales[[#This Row],[Total Sales]]-Sales[[#This Row],[Cost price]]</f>
        <v>13883.060000000001</v>
      </c>
      <c r="L6499" s="1" t="str">
        <f>TEXT(Sales[[#This Row],[Date and Time]],"dddd")</f>
        <v>Saturday</v>
      </c>
      <c r="M6499" s="1" t="str">
        <f>TEXT(Sales[[#This Row],[Date and Time]],"mm")</f>
        <v>02</v>
      </c>
      <c r="N6499" s="10" t="str">
        <f>TEXT(Sales[[#This Row],[Date and Time]],"mmmm")</f>
        <v>February</v>
      </c>
    </row>
    <row r="6500" spans="1:14" x14ac:dyDescent="0.3">
      <c r="A6500" s="1" t="s">
        <v>9968</v>
      </c>
      <c r="B6500" s="2">
        <v>45436.572974537034</v>
      </c>
      <c r="C6500" s="1" t="s">
        <v>3348</v>
      </c>
      <c r="D6500" s="1" t="s">
        <v>1207</v>
      </c>
      <c r="E6500" s="1" t="s">
        <v>3471</v>
      </c>
      <c r="F6500" s="1" t="s">
        <v>3467</v>
      </c>
      <c r="G6500" s="1">
        <v>1198.24</v>
      </c>
      <c r="H6500" s="1">
        <v>4</v>
      </c>
      <c r="I6500" s="1">
        <f>Sales[[#This Row],[Selling Price]]*H6500</f>
        <v>4792.96</v>
      </c>
      <c r="J6500" s="1">
        <f>VLOOKUP(Sales[[#This Row],[Product ID]],Products[],4,0)</f>
        <v>307.60000000000002</v>
      </c>
      <c r="K6500" s="1">
        <f>Sales[[#This Row],[Total Sales]]-Sales[[#This Row],[Cost price]]</f>
        <v>4485.3599999999997</v>
      </c>
      <c r="L6500" s="1" t="str">
        <f>TEXT(Sales[[#This Row],[Date and Time]],"dddd")</f>
        <v>Friday</v>
      </c>
      <c r="M6500" s="1" t="str">
        <f>TEXT(Sales[[#This Row],[Date and Time]],"mm")</f>
        <v>05</v>
      </c>
      <c r="N6500" s="10" t="str">
        <f>TEXT(Sales[[#This Row],[Date and Time]],"mmmm")</f>
        <v>May</v>
      </c>
    </row>
    <row r="6501" spans="1:14" x14ac:dyDescent="0.3">
      <c r="A6501" s="1" t="s">
        <v>9969</v>
      </c>
      <c r="B6501" s="2">
        <v>45494.006249999999</v>
      </c>
      <c r="C6501" s="1" t="s">
        <v>3370</v>
      </c>
      <c r="D6501" s="1" t="s">
        <v>1689</v>
      </c>
      <c r="E6501" s="1" t="s">
        <v>3471</v>
      </c>
      <c r="F6501" s="1" t="s">
        <v>3467</v>
      </c>
      <c r="G6501" s="1">
        <v>283.79000000000002</v>
      </c>
      <c r="H6501" s="1">
        <v>2</v>
      </c>
      <c r="I6501" s="1">
        <f>Sales[[#This Row],[Selling Price]]*H6501</f>
        <v>567.58000000000004</v>
      </c>
      <c r="J6501" s="1">
        <f>VLOOKUP(Sales[[#This Row],[Product ID]],Products[],4,0)</f>
        <v>621.46</v>
      </c>
      <c r="K6501" s="1">
        <f>Sales[[#This Row],[Total Sales]]-Sales[[#This Row],[Cost price]]</f>
        <v>-53.879999999999995</v>
      </c>
      <c r="L6501" s="1" t="str">
        <f>TEXT(Sales[[#This Row],[Date and Time]],"dddd")</f>
        <v>Sunday</v>
      </c>
      <c r="M6501" s="1" t="str">
        <f>TEXT(Sales[[#This Row],[Date and Time]],"mm")</f>
        <v>07</v>
      </c>
      <c r="N6501" s="10" t="str">
        <f>TEXT(Sales[[#This Row],[Date and Time]],"mmmm")</f>
        <v>July</v>
      </c>
    </row>
    <row r="6502" spans="1:14" x14ac:dyDescent="0.3">
      <c r="A6502" s="1" t="s">
        <v>9970</v>
      </c>
      <c r="B6502" s="2">
        <v>45515.027233796296</v>
      </c>
      <c r="C6502" s="1" t="s">
        <v>3332</v>
      </c>
      <c r="D6502" s="1" t="s">
        <v>1241</v>
      </c>
      <c r="E6502" s="1" t="s">
        <v>3464</v>
      </c>
      <c r="F6502" s="1" t="s">
        <v>3472</v>
      </c>
      <c r="G6502" s="1">
        <v>1972.22</v>
      </c>
      <c r="H6502" s="1">
        <v>4</v>
      </c>
      <c r="I6502" s="1">
        <f>Sales[[#This Row],[Selling Price]]*H6502</f>
        <v>7888.88</v>
      </c>
      <c r="J6502" s="1">
        <f>VLOOKUP(Sales[[#This Row],[Product ID]],Products[],4,0)</f>
        <v>348.54</v>
      </c>
      <c r="K6502" s="1">
        <f>Sales[[#This Row],[Total Sales]]-Sales[[#This Row],[Cost price]]</f>
        <v>7540.34</v>
      </c>
      <c r="L6502" s="1" t="str">
        <f>TEXT(Sales[[#This Row],[Date and Time]],"dddd")</f>
        <v>Sunday</v>
      </c>
      <c r="M6502" s="1" t="str">
        <f>TEXT(Sales[[#This Row],[Date and Time]],"mm")</f>
        <v>08</v>
      </c>
      <c r="N6502" s="10" t="str">
        <f>TEXT(Sales[[#This Row],[Date and Time]],"mmmm")</f>
        <v>August</v>
      </c>
    </row>
    <row r="6503" spans="1:14" x14ac:dyDescent="0.3">
      <c r="A6503" s="1" t="s">
        <v>9971</v>
      </c>
      <c r="B6503" s="2">
        <v>45421.468622685185</v>
      </c>
      <c r="C6503" s="1" t="s">
        <v>3453</v>
      </c>
      <c r="D6503" s="1" t="s">
        <v>2892</v>
      </c>
      <c r="E6503" s="1" t="s">
        <v>3461</v>
      </c>
      <c r="F6503" s="1" t="s">
        <v>3472</v>
      </c>
      <c r="G6503" s="1">
        <v>267.85000000000002</v>
      </c>
      <c r="H6503" s="1">
        <v>8</v>
      </c>
      <c r="I6503" s="1">
        <f>Sales[[#This Row],[Selling Price]]*H6503</f>
        <v>2142.8000000000002</v>
      </c>
      <c r="J6503" s="1">
        <f>VLOOKUP(Sales[[#This Row],[Product ID]],Products[],4,0)</f>
        <v>606.07000000000005</v>
      </c>
      <c r="K6503" s="1">
        <f>Sales[[#This Row],[Total Sales]]-Sales[[#This Row],[Cost price]]</f>
        <v>1536.73</v>
      </c>
      <c r="L6503" s="1" t="str">
        <f>TEXT(Sales[[#This Row],[Date and Time]],"dddd")</f>
        <v>Thursday</v>
      </c>
      <c r="M6503" s="1" t="str">
        <f>TEXT(Sales[[#This Row],[Date and Time]],"mm")</f>
        <v>05</v>
      </c>
      <c r="N6503" s="10" t="str">
        <f>TEXT(Sales[[#This Row],[Date and Time]],"mmmm")</f>
        <v>May</v>
      </c>
    </row>
    <row r="6504" spans="1:14" x14ac:dyDescent="0.3">
      <c r="A6504" s="1" t="s">
        <v>9972</v>
      </c>
      <c r="B6504" s="2">
        <v>45399.50577546296</v>
      </c>
      <c r="C6504" s="1" t="s">
        <v>3443</v>
      </c>
      <c r="D6504" s="1" t="s">
        <v>1866</v>
      </c>
      <c r="E6504" s="1" t="s">
        <v>3479</v>
      </c>
      <c r="F6504" s="1" t="s">
        <v>3472</v>
      </c>
      <c r="G6504" s="1">
        <v>97.84</v>
      </c>
      <c r="H6504" s="1">
        <v>1</v>
      </c>
      <c r="I6504" s="1">
        <f>Sales[[#This Row],[Selling Price]]*H6504</f>
        <v>97.84</v>
      </c>
      <c r="J6504" s="1">
        <f>VLOOKUP(Sales[[#This Row],[Product ID]],Products[],4,0)</f>
        <v>787.31</v>
      </c>
      <c r="K6504" s="1">
        <f>Sales[[#This Row],[Total Sales]]-Sales[[#This Row],[Cost price]]</f>
        <v>-689.46999999999991</v>
      </c>
      <c r="L6504" s="1" t="str">
        <f>TEXT(Sales[[#This Row],[Date and Time]],"dddd")</f>
        <v>Wednesday</v>
      </c>
      <c r="M6504" s="1" t="str">
        <f>TEXT(Sales[[#This Row],[Date and Time]],"mm")</f>
        <v>04</v>
      </c>
      <c r="N6504" s="10" t="str">
        <f>TEXT(Sales[[#This Row],[Date and Time]],"mmmm")</f>
        <v>April</v>
      </c>
    </row>
    <row r="6505" spans="1:14" x14ac:dyDescent="0.3">
      <c r="A6505" s="1" t="s">
        <v>9973</v>
      </c>
      <c r="B6505" s="2">
        <v>45348.129108796296</v>
      </c>
      <c r="C6505" s="1" t="s">
        <v>3249</v>
      </c>
      <c r="D6505" s="1" t="s">
        <v>1714</v>
      </c>
      <c r="E6505" s="1" t="s">
        <v>3466</v>
      </c>
      <c r="F6505" s="1" t="s">
        <v>3472</v>
      </c>
      <c r="G6505" s="1">
        <v>1938.83</v>
      </c>
      <c r="H6505" s="1">
        <v>7</v>
      </c>
      <c r="I6505" s="1">
        <f>Sales[[#This Row],[Selling Price]]*H6505</f>
        <v>13571.81</v>
      </c>
      <c r="J6505" s="1">
        <f>VLOOKUP(Sales[[#This Row],[Product ID]],Products[],4,0)</f>
        <v>866.87</v>
      </c>
      <c r="K6505" s="1">
        <f>Sales[[#This Row],[Total Sales]]-Sales[[#This Row],[Cost price]]</f>
        <v>12704.939999999999</v>
      </c>
      <c r="L6505" s="1" t="str">
        <f>TEXT(Sales[[#This Row],[Date and Time]],"dddd")</f>
        <v>Monday</v>
      </c>
      <c r="M6505" s="1" t="str">
        <f>TEXT(Sales[[#This Row],[Date and Time]],"mm")</f>
        <v>02</v>
      </c>
      <c r="N6505" s="10" t="str">
        <f>TEXT(Sales[[#This Row],[Date and Time]],"mmmm")</f>
        <v>February</v>
      </c>
    </row>
    <row r="6506" spans="1:14" x14ac:dyDescent="0.3">
      <c r="A6506" s="1" t="s">
        <v>9974</v>
      </c>
      <c r="B6506" s="2">
        <v>45382.843518518515</v>
      </c>
      <c r="C6506" s="1" t="s">
        <v>3217</v>
      </c>
      <c r="D6506" s="1" t="s">
        <v>464</v>
      </c>
      <c r="E6506" s="1" t="s">
        <v>3464</v>
      </c>
      <c r="F6506" s="1" t="s">
        <v>3469</v>
      </c>
      <c r="G6506" s="1">
        <v>1169.6400000000001</v>
      </c>
      <c r="H6506" s="1">
        <v>10</v>
      </c>
      <c r="I6506" s="1">
        <f>Sales[[#This Row],[Selling Price]]*H6506</f>
        <v>11696.400000000001</v>
      </c>
      <c r="J6506" s="1">
        <f>VLOOKUP(Sales[[#This Row],[Product ID]],Products[],4,0)</f>
        <v>253.61</v>
      </c>
      <c r="K6506" s="1">
        <f>Sales[[#This Row],[Total Sales]]-Sales[[#This Row],[Cost price]]</f>
        <v>11442.79</v>
      </c>
      <c r="L6506" s="1" t="str">
        <f>TEXT(Sales[[#This Row],[Date and Time]],"dddd")</f>
        <v>Sunday</v>
      </c>
      <c r="M6506" s="1" t="str">
        <f>TEXT(Sales[[#This Row],[Date and Time]],"mm")</f>
        <v>03</v>
      </c>
      <c r="N6506" s="10" t="str">
        <f>TEXT(Sales[[#This Row],[Date and Time]],"mmmm")</f>
        <v>March</v>
      </c>
    </row>
    <row r="6507" spans="1:14" x14ac:dyDescent="0.3">
      <c r="A6507" s="1" t="s">
        <v>9975</v>
      </c>
      <c r="B6507" s="2">
        <v>45549.385925925926</v>
      </c>
      <c r="C6507" s="1" t="s">
        <v>3362</v>
      </c>
      <c r="D6507" s="1" t="s">
        <v>295</v>
      </c>
      <c r="E6507" s="1" t="s">
        <v>3464</v>
      </c>
      <c r="F6507" s="1" t="s">
        <v>3467</v>
      </c>
      <c r="G6507" s="1">
        <v>1089.7</v>
      </c>
      <c r="H6507" s="1">
        <v>9</v>
      </c>
      <c r="I6507" s="1">
        <f>Sales[[#This Row],[Selling Price]]*H6507</f>
        <v>9807.3000000000011</v>
      </c>
      <c r="J6507" s="1">
        <f>VLOOKUP(Sales[[#This Row],[Product ID]],Products[],4,0)</f>
        <v>282.68</v>
      </c>
      <c r="K6507" s="1">
        <f>Sales[[#This Row],[Total Sales]]-Sales[[#This Row],[Cost price]]</f>
        <v>9524.6200000000008</v>
      </c>
      <c r="L6507" s="1" t="str">
        <f>TEXT(Sales[[#This Row],[Date and Time]],"dddd")</f>
        <v>Saturday</v>
      </c>
      <c r="M6507" s="1" t="str">
        <f>TEXT(Sales[[#This Row],[Date and Time]],"mm")</f>
        <v>09</v>
      </c>
      <c r="N6507" s="10" t="str">
        <f>TEXT(Sales[[#This Row],[Date and Time]],"mmmm")</f>
        <v>September</v>
      </c>
    </row>
    <row r="6508" spans="1:14" x14ac:dyDescent="0.3">
      <c r="A6508" s="1" t="s">
        <v>9976</v>
      </c>
      <c r="B6508" s="2">
        <v>45417.827905092592</v>
      </c>
      <c r="C6508" s="1" t="s">
        <v>3398</v>
      </c>
      <c r="D6508" s="1" t="s">
        <v>579</v>
      </c>
      <c r="E6508" s="1" t="s">
        <v>3461</v>
      </c>
      <c r="F6508" s="1" t="s">
        <v>3476</v>
      </c>
      <c r="G6508" s="1">
        <v>1396.56</v>
      </c>
      <c r="H6508" s="1">
        <v>9</v>
      </c>
      <c r="I6508" s="1">
        <f>Sales[[#This Row],[Selling Price]]*H6508</f>
        <v>12569.039999999999</v>
      </c>
      <c r="J6508" s="1">
        <f>VLOOKUP(Sales[[#This Row],[Product ID]],Products[],4,0)</f>
        <v>789.58</v>
      </c>
      <c r="K6508" s="1">
        <f>Sales[[#This Row],[Total Sales]]-Sales[[#This Row],[Cost price]]</f>
        <v>11779.46</v>
      </c>
      <c r="L6508" s="1" t="str">
        <f>TEXT(Sales[[#This Row],[Date and Time]],"dddd")</f>
        <v>Sunday</v>
      </c>
      <c r="M6508" s="1" t="str">
        <f>TEXT(Sales[[#This Row],[Date and Time]],"mm")</f>
        <v>05</v>
      </c>
      <c r="N6508" s="10" t="str">
        <f>TEXT(Sales[[#This Row],[Date and Time]],"mmmm")</f>
        <v>May</v>
      </c>
    </row>
    <row r="6509" spans="1:14" x14ac:dyDescent="0.3">
      <c r="A6509" s="1" t="s">
        <v>9977</v>
      </c>
      <c r="B6509" s="2">
        <v>45316.255983796298</v>
      </c>
      <c r="C6509" s="1" t="s">
        <v>3319</v>
      </c>
      <c r="D6509" s="1" t="s">
        <v>2783</v>
      </c>
      <c r="E6509" s="1" t="s">
        <v>3464</v>
      </c>
      <c r="F6509" s="1" t="s">
        <v>3472</v>
      </c>
      <c r="G6509" s="1">
        <v>133.34</v>
      </c>
      <c r="H6509" s="1">
        <v>9</v>
      </c>
      <c r="I6509" s="1">
        <f>Sales[[#This Row],[Selling Price]]*H6509</f>
        <v>1200.06</v>
      </c>
      <c r="J6509" s="1">
        <f>VLOOKUP(Sales[[#This Row],[Product ID]],Products[],4,0)</f>
        <v>704.91</v>
      </c>
      <c r="K6509" s="1">
        <f>Sales[[#This Row],[Total Sales]]-Sales[[#This Row],[Cost price]]</f>
        <v>495.15</v>
      </c>
      <c r="L6509" s="1" t="str">
        <f>TEXT(Sales[[#This Row],[Date and Time]],"dddd")</f>
        <v>Thursday</v>
      </c>
      <c r="M6509" s="1" t="str">
        <f>TEXT(Sales[[#This Row],[Date and Time]],"mm")</f>
        <v>01</v>
      </c>
      <c r="N6509" s="10" t="str">
        <f>TEXT(Sales[[#This Row],[Date and Time]],"mmmm")</f>
        <v>January</v>
      </c>
    </row>
    <row r="6510" spans="1:14" x14ac:dyDescent="0.3">
      <c r="A6510" s="1" t="s">
        <v>9978</v>
      </c>
      <c r="B6510" s="2">
        <v>45604.562210648146</v>
      </c>
      <c r="C6510" s="1" t="s">
        <v>3420</v>
      </c>
      <c r="D6510" s="1" t="s">
        <v>2795</v>
      </c>
      <c r="E6510" s="1" t="s">
        <v>3464</v>
      </c>
      <c r="F6510" s="1" t="s">
        <v>3472</v>
      </c>
      <c r="G6510" s="1">
        <v>297.39</v>
      </c>
      <c r="H6510" s="1">
        <v>7</v>
      </c>
      <c r="I6510" s="1">
        <f>Sales[[#This Row],[Selling Price]]*H6510</f>
        <v>2081.73</v>
      </c>
      <c r="J6510" s="1">
        <f>VLOOKUP(Sales[[#This Row],[Product ID]],Products[],4,0)</f>
        <v>692.47</v>
      </c>
      <c r="K6510" s="1">
        <f>Sales[[#This Row],[Total Sales]]-Sales[[#This Row],[Cost price]]</f>
        <v>1389.26</v>
      </c>
      <c r="L6510" s="1" t="str">
        <f>TEXT(Sales[[#This Row],[Date and Time]],"dddd")</f>
        <v>Friday</v>
      </c>
      <c r="M6510" s="1" t="str">
        <f>TEXT(Sales[[#This Row],[Date and Time]],"mm")</f>
        <v>11</v>
      </c>
      <c r="N6510" s="10" t="str">
        <f>TEXT(Sales[[#This Row],[Date and Time]],"mmmm")</f>
        <v>November</v>
      </c>
    </row>
    <row r="6511" spans="1:14" x14ac:dyDescent="0.3">
      <c r="A6511" s="1" t="s">
        <v>9979</v>
      </c>
      <c r="B6511" s="2">
        <v>45390.066493055558</v>
      </c>
      <c r="C6511" s="1" t="s">
        <v>3353</v>
      </c>
      <c r="D6511" s="1" t="s">
        <v>2476</v>
      </c>
      <c r="E6511" s="1" t="s">
        <v>3461</v>
      </c>
      <c r="F6511" s="1" t="s">
        <v>3469</v>
      </c>
      <c r="G6511" s="1">
        <v>1527.01</v>
      </c>
      <c r="H6511" s="1">
        <v>3</v>
      </c>
      <c r="I6511" s="1">
        <f>Sales[[#This Row],[Selling Price]]*H6511</f>
        <v>4581.03</v>
      </c>
      <c r="J6511" s="1">
        <f>VLOOKUP(Sales[[#This Row],[Product ID]],Products[],4,0)</f>
        <v>978.72</v>
      </c>
      <c r="K6511" s="1">
        <f>Sales[[#This Row],[Total Sales]]-Sales[[#This Row],[Cost price]]</f>
        <v>3602.3099999999995</v>
      </c>
      <c r="L6511" s="1" t="str">
        <f>TEXT(Sales[[#This Row],[Date and Time]],"dddd")</f>
        <v>Monday</v>
      </c>
      <c r="M6511" s="1" t="str">
        <f>TEXT(Sales[[#This Row],[Date and Time]],"mm")</f>
        <v>04</v>
      </c>
      <c r="N6511" s="10" t="str">
        <f>TEXT(Sales[[#This Row],[Date and Time]],"mmmm")</f>
        <v>April</v>
      </c>
    </row>
    <row r="6512" spans="1:14" x14ac:dyDescent="0.3">
      <c r="A6512" s="1" t="s">
        <v>9980</v>
      </c>
      <c r="B6512" s="2">
        <v>45534.241655092592</v>
      </c>
      <c r="C6512" s="1" t="s">
        <v>3277</v>
      </c>
      <c r="D6512" s="1" t="s">
        <v>320</v>
      </c>
      <c r="E6512" s="1" t="s">
        <v>3466</v>
      </c>
      <c r="F6512" s="1" t="s">
        <v>3469</v>
      </c>
      <c r="G6512" s="1">
        <v>1214.32</v>
      </c>
      <c r="H6512" s="1">
        <v>1</v>
      </c>
      <c r="I6512" s="1">
        <f>Sales[[#This Row],[Selling Price]]*H6512</f>
        <v>1214.32</v>
      </c>
      <c r="J6512" s="1">
        <f>VLOOKUP(Sales[[#This Row],[Product ID]],Products[],4,0)</f>
        <v>439.15</v>
      </c>
      <c r="K6512" s="1">
        <f>Sales[[#This Row],[Total Sales]]-Sales[[#This Row],[Cost price]]</f>
        <v>775.17</v>
      </c>
      <c r="L6512" s="1" t="str">
        <f>TEXT(Sales[[#This Row],[Date and Time]],"dddd")</f>
        <v>Friday</v>
      </c>
      <c r="M6512" s="1" t="str">
        <f>TEXT(Sales[[#This Row],[Date and Time]],"mm")</f>
        <v>08</v>
      </c>
      <c r="N6512" s="10" t="str">
        <f>TEXT(Sales[[#This Row],[Date and Time]],"mmmm")</f>
        <v>August</v>
      </c>
    </row>
    <row r="6513" spans="1:14" x14ac:dyDescent="0.3">
      <c r="A6513" s="1" t="s">
        <v>9981</v>
      </c>
      <c r="B6513" s="2">
        <v>45517.702002314814</v>
      </c>
      <c r="C6513" s="1" t="s">
        <v>3392</v>
      </c>
      <c r="D6513" s="1" t="s">
        <v>551</v>
      </c>
      <c r="E6513" s="1" t="s">
        <v>3466</v>
      </c>
      <c r="F6513" s="1" t="s">
        <v>3476</v>
      </c>
      <c r="G6513" s="1">
        <v>55.63</v>
      </c>
      <c r="H6513" s="1">
        <v>9</v>
      </c>
      <c r="I6513" s="1">
        <f>Sales[[#This Row],[Selling Price]]*H6513</f>
        <v>500.67</v>
      </c>
      <c r="J6513" s="1">
        <f>VLOOKUP(Sales[[#This Row],[Product ID]],Products[],4,0)</f>
        <v>699.64</v>
      </c>
      <c r="K6513" s="1">
        <f>Sales[[#This Row],[Total Sales]]-Sales[[#This Row],[Cost price]]</f>
        <v>-198.96999999999997</v>
      </c>
      <c r="L6513" s="1" t="str">
        <f>TEXT(Sales[[#This Row],[Date and Time]],"dddd")</f>
        <v>Tuesday</v>
      </c>
      <c r="M6513" s="1" t="str">
        <f>TEXT(Sales[[#This Row],[Date and Time]],"mm")</f>
        <v>08</v>
      </c>
      <c r="N6513" s="10" t="str">
        <f>TEXT(Sales[[#This Row],[Date and Time]],"mmmm")</f>
        <v>August</v>
      </c>
    </row>
    <row r="6514" spans="1:14" x14ac:dyDescent="0.3">
      <c r="A6514" s="1" t="s">
        <v>9982</v>
      </c>
      <c r="B6514" s="2">
        <v>45537.749016203707</v>
      </c>
      <c r="C6514" s="1" t="s">
        <v>3228</v>
      </c>
      <c r="D6514" s="1" t="s">
        <v>2349</v>
      </c>
      <c r="E6514" s="1" t="s">
        <v>3479</v>
      </c>
      <c r="F6514" s="1" t="s">
        <v>3462</v>
      </c>
      <c r="G6514" s="1">
        <v>1614.14</v>
      </c>
      <c r="H6514" s="1">
        <v>7</v>
      </c>
      <c r="I6514" s="1">
        <f>Sales[[#This Row],[Selling Price]]*H6514</f>
        <v>11298.980000000001</v>
      </c>
      <c r="J6514" s="1">
        <f>VLOOKUP(Sales[[#This Row],[Product ID]],Products[],4,0)</f>
        <v>96.13</v>
      </c>
      <c r="K6514" s="1">
        <f>Sales[[#This Row],[Total Sales]]-Sales[[#This Row],[Cost price]]</f>
        <v>11202.850000000002</v>
      </c>
      <c r="L6514" s="1" t="str">
        <f>TEXT(Sales[[#This Row],[Date and Time]],"dddd")</f>
        <v>Monday</v>
      </c>
      <c r="M6514" s="1" t="str">
        <f>TEXT(Sales[[#This Row],[Date and Time]],"mm")</f>
        <v>09</v>
      </c>
      <c r="N6514" s="10" t="str">
        <f>TEXT(Sales[[#This Row],[Date and Time]],"mmmm")</f>
        <v>September</v>
      </c>
    </row>
    <row r="6515" spans="1:14" x14ac:dyDescent="0.3">
      <c r="A6515" s="1" t="s">
        <v>9983</v>
      </c>
      <c r="B6515" s="2">
        <v>45559.559004629627</v>
      </c>
      <c r="C6515" s="1" t="s">
        <v>3396</v>
      </c>
      <c r="D6515" s="1" t="s">
        <v>1137</v>
      </c>
      <c r="E6515" s="1" t="s">
        <v>3466</v>
      </c>
      <c r="F6515" s="1" t="s">
        <v>3476</v>
      </c>
      <c r="G6515" s="1">
        <v>1215.76</v>
      </c>
      <c r="H6515" s="1">
        <v>4</v>
      </c>
      <c r="I6515" s="1">
        <f>Sales[[#This Row],[Selling Price]]*H6515</f>
        <v>4863.04</v>
      </c>
      <c r="J6515" s="1">
        <f>VLOOKUP(Sales[[#This Row],[Product ID]],Products[],4,0)</f>
        <v>570.6</v>
      </c>
      <c r="K6515" s="1">
        <f>Sales[[#This Row],[Total Sales]]-Sales[[#This Row],[Cost price]]</f>
        <v>4292.4399999999996</v>
      </c>
      <c r="L6515" s="1" t="str">
        <f>TEXT(Sales[[#This Row],[Date and Time]],"dddd")</f>
        <v>Tuesday</v>
      </c>
      <c r="M6515" s="1" t="str">
        <f>TEXT(Sales[[#This Row],[Date and Time]],"mm")</f>
        <v>09</v>
      </c>
      <c r="N6515" s="10" t="str">
        <f>TEXT(Sales[[#This Row],[Date and Time]],"mmmm")</f>
        <v>September</v>
      </c>
    </row>
    <row r="6516" spans="1:14" x14ac:dyDescent="0.3">
      <c r="A6516" s="1" t="s">
        <v>9984</v>
      </c>
      <c r="B6516" s="2">
        <v>45316.849652777775</v>
      </c>
      <c r="C6516" s="1" t="s">
        <v>3422</v>
      </c>
      <c r="D6516" s="1" t="s">
        <v>3158</v>
      </c>
      <c r="E6516" s="1" t="s">
        <v>3471</v>
      </c>
      <c r="F6516" s="1" t="s">
        <v>3469</v>
      </c>
      <c r="G6516" s="1">
        <v>1650.59</v>
      </c>
      <c r="H6516" s="1">
        <v>6</v>
      </c>
      <c r="I6516" s="1">
        <f>Sales[[#This Row],[Selling Price]]*H6516</f>
        <v>9903.5399999999991</v>
      </c>
      <c r="J6516" s="1">
        <f>VLOOKUP(Sales[[#This Row],[Product ID]],Products[],4,0)</f>
        <v>772.45</v>
      </c>
      <c r="K6516" s="1">
        <f>Sales[[#This Row],[Total Sales]]-Sales[[#This Row],[Cost price]]</f>
        <v>9131.0899999999983</v>
      </c>
      <c r="L6516" s="1" t="str">
        <f>TEXT(Sales[[#This Row],[Date and Time]],"dddd")</f>
        <v>Thursday</v>
      </c>
      <c r="M6516" s="1" t="str">
        <f>TEXT(Sales[[#This Row],[Date and Time]],"mm")</f>
        <v>01</v>
      </c>
      <c r="N6516" s="10" t="str">
        <f>TEXT(Sales[[#This Row],[Date and Time]],"mmmm")</f>
        <v>January</v>
      </c>
    </row>
    <row r="6517" spans="1:14" x14ac:dyDescent="0.3">
      <c r="A6517" s="1" t="s">
        <v>9985</v>
      </c>
      <c r="B6517" s="2">
        <v>45308.39298611111</v>
      </c>
      <c r="C6517" s="1" t="s">
        <v>3340</v>
      </c>
      <c r="D6517" s="1" t="s">
        <v>2931</v>
      </c>
      <c r="E6517" s="1" t="s">
        <v>3479</v>
      </c>
      <c r="F6517" s="1" t="s">
        <v>3476</v>
      </c>
      <c r="G6517" s="1">
        <v>1967.51</v>
      </c>
      <c r="H6517" s="1">
        <v>1</v>
      </c>
      <c r="I6517" s="1">
        <f>Sales[[#This Row],[Selling Price]]*H6517</f>
        <v>1967.51</v>
      </c>
      <c r="J6517" s="1">
        <f>VLOOKUP(Sales[[#This Row],[Product ID]],Products[],4,0)</f>
        <v>834.4</v>
      </c>
      <c r="K6517" s="1">
        <f>Sales[[#This Row],[Total Sales]]-Sales[[#This Row],[Cost price]]</f>
        <v>1133.1100000000001</v>
      </c>
      <c r="L6517" s="1" t="str">
        <f>TEXT(Sales[[#This Row],[Date and Time]],"dddd")</f>
        <v>Wednesday</v>
      </c>
      <c r="M6517" s="1" t="str">
        <f>TEXT(Sales[[#This Row],[Date and Time]],"mm")</f>
        <v>01</v>
      </c>
      <c r="N6517" s="10" t="str">
        <f>TEXT(Sales[[#This Row],[Date and Time]],"mmmm")</f>
        <v>January</v>
      </c>
    </row>
    <row r="6518" spans="1:14" x14ac:dyDescent="0.3">
      <c r="A6518" s="1" t="s">
        <v>9986</v>
      </c>
      <c r="B6518" s="2">
        <v>45324.202638888892</v>
      </c>
      <c r="C6518" s="1" t="s">
        <v>3320</v>
      </c>
      <c r="D6518" s="1" t="s">
        <v>3048</v>
      </c>
      <c r="E6518" s="1" t="s">
        <v>3479</v>
      </c>
      <c r="F6518" s="1" t="s">
        <v>3469</v>
      </c>
      <c r="G6518" s="1">
        <v>1597.09</v>
      </c>
      <c r="H6518" s="1">
        <v>3</v>
      </c>
      <c r="I6518" s="1">
        <f>Sales[[#This Row],[Selling Price]]*H6518</f>
        <v>4791.2699999999995</v>
      </c>
      <c r="J6518" s="1">
        <f>VLOOKUP(Sales[[#This Row],[Product ID]],Products[],4,0)</f>
        <v>878.74</v>
      </c>
      <c r="K6518" s="1">
        <f>Sales[[#This Row],[Total Sales]]-Sales[[#This Row],[Cost price]]</f>
        <v>3912.5299999999997</v>
      </c>
      <c r="L6518" s="1" t="str">
        <f>TEXT(Sales[[#This Row],[Date and Time]],"dddd")</f>
        <v>Friday</v>
      </c>
      <c r="M6518" s="1" t="str">
        <f>TEXT(Sales[[#This Row],[Date and Time]],"mm")</f>
        <v>02</v>
      </c>
      <c r="N6518" s="10" t="str">
        <f>TEXT(Sales[[#This Row],[Date and Time]],"mmmm")</f>
        <v>February</v>
      </c>
    </row>
    <row r="6519" spans="1:14" x14ac:dyDescent="0.3">
      <c r="A6519" s="1" t="s">
        <v>9987</v>
      </c>
      <c r="B6519" s="2">
        <v>45386.803576388891</v>
      </c>
      <c r="C6519" s="1" t="s">
        <v>3291</v>
      </c>
      <c r="D6519" s="1" t="s">
        <v>1001</v>
      </c>
      <c r="E6519" s="1" t="s">
        <v>3461</v>
      </c>
      <c r="F6519" s="1" t="s">
        <v>3476</v>
      </c>
      <c r="G6519" s="1">
        <v>1819.45</v>
      </c>
      <c r="H6519" s="1">
        <v>8</v>
      </c>
      <c r="I6519" s="1">
        <f>Sales[[#This Row],[Selling Price]]*H6519</f>
        <v>14555.6</v>
      </c>
      <c r="J6519" s="1">
        <f>VLOOKUP(Sales[[#This Row],[Product ID]],Products[],4,0)</f>
        <v>352.83</v>
      </c>
      <c r="K6519" s="1">
        <f>Sales[[#This Row],[Total Sales]]-Sales[[#This Row],[Cost price]]</f>
        <v>14202.77</v>
      </c>
      <c r="L6519" s="1" t="str">
        <f>TEXT(Sales[[#This Row],[Date and Time]],"dddd")</f>
        <v>Thursday</v>
      </c>
      <c r="M6519" s="1" t="str">
        <f>TEXT(Sales[[#This Row],[Date and Time]],"mm")</f>
        <v>04</v>
      </c>
      <c r="N6519" s="10" t="str">
        <f>TEXT(Sales[[#This Row],[Date and Time]],"mmmm")</f>
        <v>April</v>
      </c>
    </row>
    <row r="6520" spans="1:14" x14ac:dyDescent="0.3">
      <c r="A6520" s="1" t="s">
        <v>9988</v>
      </c>
      <c r="B6520" s="2">
        <v>45324.059050925927</v>
      </c>
      <c r="C6520" s="1" t="s">
        <v>3326</v>
      </c>
      <c r="D6520" s="1" t="s">
        <v>3034</v>
      </c>
      <c r="E6520" s="1" t="s">
        <v>3471</v>
      </c>
      <c r="F6520" s="1" t="s">
        <v>3462</v>
      </c>
      <c r="G6520" s="1">
        <v>511.48</v>
      </c>
      <c r="H6520" s="1">
        <v>10</v>
      </c>
      <c r="I6520" s="1">
        <f>Sales[[#This Row],[Selling Price]]*H6520</f>
        <v>5114.8</v>
      </c>
      <c r="J6520" s="1">
        <f>VLOOKUP(Sales[[#This Row],[Product ID]],Products[],4,0)</f>
        <v>703.67</v>
      </c>
      <c r="K6520" s="1">
        <f>Sales[[#This Row],[Total Sales]]-Sales[[#This Row],[Cost price]]</f>
        <v>4411.13</v>
      </c>
      <c r="L6520" s="1" t="str">
        <f>TEXT(Sales[[#This Row],[Date and Time]],"dddd")</f>
        <v>Friday</v>
      </c>
      <c r="M6520" s="1" t="str">
        <f>TEXT(Sales[[#This Row],[Date and Time]],"mm")</f>
        <v>02</v>
      </c>
      <c r="N6520" s="10" t="str">
        <f>TEXT(Sales[[#This Row],[Date and Time]],"mmmm")</f>
        <v>February</v>
      </c>
    </row>
    <row r="6521" spans="1:14" x14ac:dyDescent="0.3">
      <c r="A6521" s="1" t="s">
        <v>9989</v>
      </c>
      <c r="B6521" s="2">
        <v>45581.862164351849</v>
      </c>
      <c r="C6521" s="1" t="s">
        <v>3302</v>
      </c>
      <c r="D6521" s="1" t="s">
        <v>1829</v>
      </c>
      <c r="E6521" s="1" t="s">
        <v>3471</v>
      </c>
      <c r="F6521" s="1" t="s">
        <v>3467</v>
      </c>
      <c r="G6521" s="1">
        <v>1810.23</v>
      </c>
      <c r="H6521" s="1">
        <v>9</v>
      </c>
      <c r="I6521" s="1">
        <f>Sales[[#This Row],[Selling Price]]*H6521</f>
        <v>16292.07</v>
      </c>
      <c r="J6521" s="1">
        <f>VLOOKUP(Sales[[#This Row],[Product ID]],Products[],4,0)</f>
        <v>71.47</v>
      </c>
      <c r="K6521" s="1">
        <f>Sales[[#This Row],[Total Sales]]-Sales[[#This Row],[Cost price]]</f>
        <v>16220.6</v>
      </c>
      <c r="L6521" s="1" t="str">
        <f>TEXT(Sales[[#This Row],[Date and Time]],"dddd")</f>
        <v>Wednesday</v>
      </c>
      <c r="M6521" s="1" t="str">
        <f>TEXT(Sales[[#This Row],[Date and Time]],"mm")</f>
        <v>10</v>
      </c>
      <c r="N6521" s="10" t="str">
        <f>TEXT(Sales[[#This Row],[Date and Time]],"mmmm")</f>
        <v>October</v>
      </c>
    </row>
    <row r="6522" spans="1:14" x14ac:dyDescent="0.3">
      <c r="A6522" s="1" t="s">
        <v>9990</v>
      </c>
      <c r="B6522" s="2">
        <v>45527.802719907406</v>
      </c>
      <c r="C6522" s="1" t="s">
        <v>3417</v>
      </c>
      <c r="D6522" s="1" t="s">
        <v>886</v>
      </c>
      <c r="E6522" s="1" t="s">
        <v>3466</v>
      </c>
      <c r="F6522" s="1" t="s">
        <v>3472</v>
      </c>
      <c r="G6522" s="1">
        <v>489.78</v>
      </c>
      <c r="H6522" s="1">
        <v>4</v>
      </c>
      <c r="I6522" s="1">
        <f>Sales[[#This Row],[Selling Price]]*H6522</f>
        <v>1959.12</v>
      </c>
      <c r="J6522" s="1">
        <f>VLOOKUP(Sales[[#This Row],[Product ID]],Products[],4,0)</f>
        <v>648.5</v>
      </c>
      <c r="K6522" s="1">
        <f>Sales[[#This Row],[Total Sales]]-Sales[[#This Row],[Cost price]]</f>
        <v>1310.6199999999999</v>
      </c>
      <c r="L6522" s="1" t="str">
        <f>TEXT(Sales[[#This Row],[Date and Time]],"dddd")</f>
        <v>Friday</v>
      </c>
      <c r="M6522" s="1" t="str">
        <f>TEXT(Sales[[#This Row],[Date and Time]],"mm")</f>
        <v>08</v>
      </c>
      <c r="N6522" s="10" t="str">
        <f>TEXT(Sales[[#This Row],[Date and Time]],"mmmm")</f>
        <v>August</v>
      </c>
    </row>
    <row r="6523" spans="1:14" x14ac:dyDescent="0.3">
      <c r="A6523" s="1" t="s">
        <v>9991</v>
      </c>
      <c r="B6523" s="2">
        <v>45358.18677083333</v>
      </c>
      <c r="C6523" s="1" t="s">
        <v>3421</v>
      </c>
      <c r="D6523" s="1" t="s">
        <v>2955</v>
      </c>
      <c r="E6523" s="1" t="s">
        <v>3466</v>
      </c>
      <c r="F6523" s="1" t="s">
        <v>3472</v>
      </c>
      <c r="G6523" s="1">
        <v>1839.1</v>
      </c>
      <c r="H6523" s="1">
        <v>2</v>
      </c>
      <c r="I6523" s="1">
        <f>Sales[[#This Row],[Selling Price]]*H6523</f>
        <v>3678.2</v>
      </c>
      <c r="J6523" s="1">
        <f>VLOOKUP(Sales[[#This Row],[Product ID]],Products[],4,0)</f>
        <v>407.18</v>
      </c>
      <c r="K6523" s="1">
        <f>Sales[[#This Row],[Total Sales]]-Sales[[#This Row],[Cost price]]</f>
        <v>3271.02</v>
      </c>
      <c r="L6523" s="1" t="str">
        <f>TEXT(Sales[[#This Row],[Date and Time]],"dddd")</f>
        <v>Thursday</v>
      </c>
      <c r="M6523" s="1" t="str">
        <f>TEXT(Sales[[#This Row],[Date and Time]],"mm")</f>
        <v>03</v>
      </c>
      <c r="N6523" s="10" t="str">
        <f>TEXT(Sales[[#This Row],[Date and Time]],"mmmm")</f>
        <v>March</v>
      </c>
    </row>
    <row r="6524" spans="1:14" x14ac:dyDescent="0.3">
      <c r="A6524" s="1" t="s">
        <v>9992</v>
      </c>
      <c r="B6524" s="2">
        <v>45588.83320601852</v>
      </c>
      <c r="C6524" s="1" t="s">
        <v>3336</v>
      </c>
      <c r="D6524" s="1" t="s">
        <v>165</v>
      </c>
      <c r="E6524" s="1" t="s">
        <v>3466</v>
      </c>
      <c r="F6524" s="1" t="s">
        <v>3472</v>
      </c>
      <c r="G6524" s="1">
        <v>1195.33</v>
      </c>
      <c r="H6524" s="1">
        <v>4</v>
      </c>
      <c r="I6524" s="1">
        <f>Sales[[#This Row],[Selling Price]]*H6524</f>
        <v>4781.32</v>
      </c>
      <c r="J6524" s="1">
        <f>VLOOKUP(Sales[[#This Row],[Product ID]],Products[],4,0)</f>
        <v>970.96</v>
      </c>
      <c r="K6524" s="1">
        <f>Sales[[#This Row],[Total Sales]]-Sales[[#This Row],[Cost price]]</f>
        <v>3810.3599999999997</v>
      </c>
      <c r="L6524" s="1" t="str">
        <f>TEXT(Sales[[#This Row],[Date and Time]],"dddd")</f>
        <v>Wednesday</v>
      </c>
      <c r="M6524" s="1" t="str">
        <f>TEXT(Sales[[#This Row],[Date and Time]],"mm")</f>
        <v>10</v>
      </c>
      <c r="N6524" s="10" t="str">
        <f>TEXT(Sales[[#This Row],[Date and Time]],"mmmm")</f>
        <v>October</v>
      </c>
    </row>
    <row r="6525" spans="1:14" x14ac:dyDescent="0.3">
      <c r="A6525" s="1" t="s">
        <v>9993</v>
      </c>
      <c r="B6525" s="2">
        <v>45466.444733796299</v>
      </c>
      <c r="C6525" s="1" t="s">
        <v>3315</v>
      </c>
      <c r="D6525" s="1" t="s">
        <v>3023</v>
      </c>
      <c r="E6525" s="1" t="s">
        <v>3471</v>
      </c>
      <c r="F6525" s="1" t="s">
        <v>3469</v>
      </c>
      <c r="G6525" s="1">
        <v>914.21</v>
      </c>
      <c r="H6525" s="1">
        <v>10</v>
      </c>
      <c r="I6525" s="1">
        <f>Sales[[#This Row],[Selling Price]]*H6525</f>
        <v>9142.1</v>
      </c>
      <c r="J6525" s="1">
        <f>VLOOKUP(Sales[[#This Row],[Product ID]],Products[],4,0)</f>
        <v>90.98</v>
      </c>
      <c r="K6525" s="1">
        <f>Sales[[#This Row],[Total Sales]]-Sales[[#This Row],[Cost price]]</f>
        <v>9051.1200000000008</v>
      </c>
      <c r="L6525" s="1" t="str">
        <f>TEXT(Sales[[#This Row],[Date and Time]],"dddd")</f>
        <v>Sunday</v>
      </c>
      <c r="M6525" s="1" t="str">
        <f>TEXT(Sales[[#This Row],[Date and Time]],"mm")</f>
        <v>06</v>
      </c>
      <c r="N6525" s="10" t="str">
        <f>TEXT(Sales[[#This Row],[Date and Time]],"mmmm")</f>
        <v>June</v>
      </c>
    </row>
    <row r="6526" spans="1:14" x14ac:dyDescent="0.3">
      <c r="A6526" s="1" t="s">
        <v>9994</v>
      </c>
      <c r="B6526" s="2">
        <v>45408.410416666666</v>
      </c>
      <c r="C6526" s="1" t="s">
        <v>3220</v>
      </c>
      <c r="D6526" s="1" t="s">
        <v>392</v>
      </c>
      <c r="E6526" s="1" t="s">
        <v>3471</v>
      </c>
      <c r="F6526" s="1" t="s">
        <v>3476</v>
      </c>
      <c r="G6526" s="1">
        <v>1060.44</v>
      </c>
      <c r="H6526" s="1">
        <v>7</v>
      </c>
      <c r="I6526" s="1">
        <f>Sales[[#This Row],[Selling Price]]*H6526</f>
        <v>7423.08</v>
      </c>
      <c r="J6526" s="1">
        <f>VLOOKUP(Sales[[#This Row],[Product ID]],Products[],4,0)</f>
        <v>27.63</v>
      </c>
      <c r="K6526" s="1">
        <f>Sales[[#This Row],[Total Sales]]-Sales[[#This Row],[Cost price]]</f>
        <v>7395.45</v>
      </c>
      <c r="L6526" s="1" t="str">
        <f>TEXT(Sales[[#This Row],[Date and Time]],"dddd")</f>
        <v>Friday</v>
      </c>
      <c r="M6526" s="1" t="str">
        <f>TEXT(Sales[[#This Row],[Date and Time]],"mm")</f>
        <v>04</v>
      </c>
      <c r="N6526" s="10" t="str">
        <f>TEXT(Sales[[#This Row],[Date and Time]],"mmmm")</f>
        <v>April</v>
      </c>
    </row>
    <row r="6527" spans="1:14" x14ac:dyDescent="0.3">
      <c r="A6527" s="1" t="s">
        <v>9995</v>
      </c>
      <c r="B6527" s="2">
        <v>45544.329606481479</v>
      </c>
      <c r="C6527" s="1" t="s">
        <v>3415</v>
      </c>
      <c r="D6527" s="1" t="s">
        <v>576</v>
      </c>
      <c r="E6527" s="1" t="s">
        <v>3471</v>
      </c>
      <c r="F6527" s="1" t="s">
        <v>3472</v>
      </c>
      <c r="G6527" s="1">
        <v>335.18</v>
      </c>
      <c r="H6527" s="1">
        <v>5</v>
      </c>
      <c r="I6527" s="1">
        <f>Sales[[#This Row],[Selling Price]]*H6527</f>
        <v>1675.9</v>
      </c>
      <c r="J6527" s="1">
        <f>VLOOKUP(Sales[[#This Row],[Product ID]],Products[],4,0)</f>
        <v>109.48</v>
      </c>
      <c r="K6527" s="1">
        <f>Sales[[#This Row],[Total Sales]]-Sales[[#This Row],[Cost price]]</f>
        <v>1566.42</v>
      </c>
      <c r="L6527" s="1" t="str">
        <f>TEXT(Sales[[#This Row],[Date and Time]],"dddd")</f>
        <v>Monday</v>
      </c>
      <c r="M6527" s="1" t="str">
        <f>TEXT(Sales[[#This Row],[Date and Time]],"mm")</f>
        <v>09</v>
      </c>
      <c r="N6527" s="10" t="str">
        <f>TEXT(Sales[[#This Row],[Date and Time]],"mmmm")</f>
        <v>September</v>
      </c>
    </row>
    <row r="6528" spans="1:14" x14ac:dyDescent="0.3">
      <c r="A6528" s="1" t="s">
        <v>9996</v>
      </c>
      <c r="B6528" s="2">
        <v>45498.448101851849</v>
      </c>
      <c r="C6528" s="1" t="s">
        <v>3266</v>
      </c>
      <c r="D6528" s="1" t="s">
        <v>3031</v>
      </c>
      <c r="E6528" s="1" t="s">
        <v>3466</v>
      </c>
      <c r="F6528" s="1" t="s">
        <v>3467</v>
      </c>
      <c r="G6528" s="1">
        <v>1941.49</v>
      </c>
      <c r="H6528" s="1">
        <v>3</v>
      </c>
      <c r="I6528" s="1">
        <f>Sales[[#This Row],[Selling Price]]*H6528</f>
        <v>5824.47</v>
      </c>
      <c r="J6528" s="1">
        <f>VLOOKUP(Sales[[#This Row],[Product ID]],Products[],4,0)</f>
        <v>42.41</v>
      </c>
      <c r="K6528" s="1">
        <f>Sales[[#This Row],[Total Sales]]-Sales[[#This Row],[Cost price]]</f>
        <v>5782.06</v>
      </c>
      <c r="L6528" s="1" t="str">
        <f>TEXT(Sales[[#This Row],[Date and Time]],"dddd")</f>
        <v>Thursday</v>
      </c>
      <c r="M6528" s="1" t="str">
        <f>TEXT(Sales[[#This Row],[Date and Time]],"mm")</f>
        <v>07</v>
      </c>
      <c r="N6528" s="10" t="str">
        <f>TEXT(Sales[[#This Row],[Date and Time]],"mmmm")</f>
        <v>July</v>
      </c>
    </row>
    <row r="6529" spans="1:14" x14ac:dyDescent="0.3">
      <c r="A6529" s="1" t="s">
        <v>9997</v>
      </c>
      <c r="B6529" s="2">
        <v>45547.750821759262</v>
      </c>
      <c r="C6529" s="1" t="s">
        <v>3234</v>
      </c>
      <c r="D6529" s="1" t="s">
        <v>872</v>
      </c>
      <c r="E6529" s="1" t="s">
        <v>3464</v>
      </c>
      <c r="F6529" s="1" t="s">
        <v>3472</v>
      </c>
      <c r="G6529" s="1">
        <v>1902.93</v>
      </c>
      <c r="H6529" s="1">
        <v>6</v>
      </c>
      <c r="I6529" s="1">
        <f>Sales[[#This Row],[Selling Price]]*H6529</f>
        <v>11417.58</v>
      </c>
      <c r="J6529" s="1">
        <f>VLOOKUP(Sales[[#This Row],[Product ID]],Products[],4,0)</f>
        <v>851.56</v>
      </c>
      <c r="K6529" s="1">
        <f>Sales[[#This Row],[Total Sales]]-Sales[[#This Row],[Cost price]]</f>
        <v>10566.02</v>
      </c>
      <c r="L6529" s="1" t="str">
        <f>TEXT(Sales[[#This Row],[Date and Time]],"dddd")</f>
        <v>Thursday</v>
      </c>
      <c r="M6529" s="1" t="str">
        <f>TEXT(Sales[[#This Row],[Date and Time]],"mm")</f>
        <v>09</v>
      </c>
      <c r="N6529" s="10" t="str">
        <f>TEXT(Sales[[#This Row],[Date and Time]],"mmmm")</f>
        <v>September</v>
      </c>
    </row>
    <row r="6530" spans="1:14" x14ac:dyDescent="0.3">
      <c r="A6530" s="1" t="s">
        <v>9998</v>
      </c>
      <c r="B6530" s="2">
        <v>45568.144247685188</v>
      </c>
      <c r="C6530" s="1" t="s">
        <v>3372</v>
      </c>
      <c r="D6530" s="1" t="s">
        <v>1581</v>
      </c>
      <c r="E6530" s="1" t="s">
        <v>3466</v>
      </c>
      <c r="F6530" s="1" t="s">
        <v>3467</v>
      </c>
      <c r="G6530" s="1">
        <v>850.56</v>
      </c>
      <c r="H6530" s="1">
        <v>8</v>
      </c>
      <c r="I6530" s="1">
        <f>Sales[[#This Row],[Selling Price]]*H6530</f>
        <v>6804.48</v>
      </c>
      <c r="J6530" s="1">
        <f>VLOOKUP(Sales[[#This Row],[Product ID]],Products[],4,0)</f>
        <v>415.38</v>
      </c>
      <c r="K6530" s="1">
        <f>Sales[[#This Row],[Total Sales]]-Sales[[#This Row],[Cost price]]</f>
        <v>6389.0999999999995</v>
      </c>
      <c r="L6530" s="1" t="str">
        <f>TEXT(Sales[[#This Row],[Date and Time]],"dddd")</f>
        <v>Thursday</v>
      </c>
      <c r="M6530" s="1" t="str">
        <f>TEXT(Sales[[#This Row],[Date and Time]],"mm")</f>
        <v>10</v>
      </c>
      <c r="N6530" s="10" t="str">
        <f>TEXT(Sales[[#This Row],[Date and Time]],"mmmm")</f>
        <v>October</v>
      </c>
    </row>
    <row r="6531" spans="1:14" x14ac:dyDescent="0.3">
      <c r="A6531" s="1" t="s">
        <v>9999</v>
      </c>
      <c r="B6531" s="2">
        <v>45531.853807870371</v>
      </c>
      <c r="C6531" s="1" t="s">
        <v>3308</v>
      </c>
      <c r="D6531" s="1" t="s">
        <v>1077</v>
      </c>
      <c r="E6531" s="1" t="s">
        <v>3461</v>
      </c>
      <c r="F6531" s="1" t="s">
        <v>3469</v>
      </c>
      <c r="G6531" s="1">
        <v>272.33</v>
      </c>
      <c r="H6531" s="1">
        <v>6</v>
      </c>
      <c r="I6531" s="1">
        <f>Sales[[#This Row],[Selling Price]]*H6531</f>
        <v>1633.98</v>
      </c>
      <c r="J6531" s="1">
        <f>VLOOKUP(Sales[[#This Row],[Product ID]],Products[],4,0)</f>
        <v>998.57</v>
      </c>
      <c r="K6531" s="1">
        <f>Sales[[#This Row],[Total Sales]]-Sales[[#This Row],[Cost price]]</f>
        <v>635.41</v>
      </c>
      <c r="L6531" s="1" t="str">
        <f>TEXT(Sales[[#This Row],[Date and Time]],"dddd")</f>
        <v>Tuesday</v>
      </c>
      <c r="M6531" s="1" t="str">
        <f>TEXT(Sales[[#This Row],[Date and Time]],"mm")</f>
        <v>08</v>
      </c>
      <c r="N6531" s="10" t="str">
        <f>TEXT(Sales[[#This Row],[Date and Time]],"mmmm")</f>
        <v>August</v>
      </c>
    </row>
    <row r="6532" spans="1:14" x14ac:dyDescent="0.3">
      <c r="A6532" s="1" t="s">
        <v>10000</v>
      </c>
      <c r="B6532" s="2">
        <v>45393.246331018519</v>
      </c>
      <c r="C6532" s="1" t="s">
        <v>3277</v>
      </c>
      <c r="D6532" s="1" t="s">
        <v>992</v>
      </c>
      <c r="E6532" s="1" t="s">
        <v>3464</v>
      </c>
      <c r="F6532" s="1" t="s">
        <v>3467</v>
      </c>
      <c r="G6532" s="1">
        <v>184.35</v>
      </c>
      <c r="H6532" s="1">
        <v>4</v>
      </c>
      <c r="I6532" s="1">
        <f>Sales[[#This Row],[Selling Price]]*H6532</f>
        <v>737.4</v>
      </c>
      <c r="J6532" s="1">
        <f>VLOOKUP(Sales[[#This Row],[Product ID]],Products[],4,0)</f>
        <v>439.15</v>
      </c>
      <c r="K6532" s="1">
        <f>Sales[[#This Row],[Total Sales]]-Sales[[#This Row],[Cost price]]</f>
        <v>298.25</v>
      </c>
      <c r="L6532" s="1" t="str">
        <f>TEXT(Sales[[#This Row],[Date and Time]],"dddd")</f>
        <v>Thursday</v>
      </c>
      <c r="M6532" s="1" t="str">
        <f>TEXT(Sales[[#This Row],[Date and Time]],"mm")</f>
        <v>04</v>
      </c>
      <c r="N6532" s="10" t="str">
        <f>TEXT(Sales[[#This Row],[Date and Time]],"mmmm")</f>
        <v>April</v>
      </c>
    </row>
    <row r="6533" spans="1:14" x14ac:dyDescent="0.3">
      <c r="A6533" s="1" t="s">
        <v>10001</v>
      </c>
      <c r="B6533" s="2">
        <v>45571.161122685182</v>
      </c>
      <c r="C6533" s="1" t="s">
        <v>3246</v>
      </c>
      <c r="D6533" s="1" t="s">
        <v>941</v>
      </c>
      <c r="E6533" s="1" t="s">
        <v>3471</v>
      </c>
      <c r="F6533" s="1" t="s">
        <v>3469</v>
      </c>
      <c r="G6533" s="1">
        <v>1613.85</v>
      </c>
      <c r="H6533" s="1">
        <v>9</v>
      </c>
      <c r="I6533" s="1">
        <f>Sales[[#This Row],[Selling Price]]*H6533</f>
        <v>14524.65</v>
      </c>
      <c r="J6533" s="1">
        <f>VLOOKUP(Sales[[#This Row],[Product ID]],Products[],4,0)</f>
        <v>623.39</v>
      </c>
      <c r="K6533" s="1">
        <f>Sales[[#This Row],[Total Sales]]-Sales[[#This Row],[Cost price]]</f>
        <v>13901.26</v>
      </c>
      <c r="L6533" s="1" t="str">
        <f>TEXT(Sales[[#This Row],[Date and Time]],"dddd")</f>
        <v>Sunday</v>
      </c>
      <c r="M6533" s="1" t="str">
        <f>TEXT(Sales[[#This Row],[Date and Time]],"mm")</f>
        <v>10</v>
      </c>
      <c r="N6533" s="10" t="str">
        <f>TEXT(Sales[[#This Row],[Date and Time]],"mmmm")</f>
        <v>October</v>
      </c>
    </row>
    <row r="6534" spans="1:14" x14ac:dyDescent="0.3">
      <c r="A6534" s="1" t="s">
        <v>10002</v>
      </c>
      <c r="B6534" s="2">
        <v>45612.019259259258</v>
      </c>
      <c r="C6534" s="1" t="s">
        <v>3223</v>
      </c>
      <c r="D6534" s="1" t="s">
        <v>2931</v>
      </c>
      <c r="E6534" s="1" t="s">
        <v>3471</v>
      </c>
      <c r="F6534" s="1" t="s">
        <v>3462</v>
      </c>
      <c r="G6534" s="1">
        <v>63.6</v>
      </c>
      <c r="H6534" s="1">
        <v>9</v>
      </c>
      <c r="I6534" s="1">
        <f>Sales[[#This Row],[Selling Price]]*H6534</f>
        <v>572.4</v>
      </c>
      <c r="J6534" s="1">
        <f>VLOOKUP(Sales[[#This Row],[Product ID]],Products[],4,0)</f>
        <v>454.08</v>
      </c>
      <c r="K6534" s="1">
        <f>Sales[[#This Row],[Total Sales]]-Sales[[#This Row],[Cost price]]</f>
        <v>118.32</v>
      </c>
      <c r="L6534" s="1" t="str">
        <f>TEXT(Sales[[#This Row],[Date and Time]],"dddd")</f>
        <v>Saturday</v>
      </c>
      <c r="M6534" s="1" t="str">
        <f>TEXT(Sales[[#This Row],[Date and Time]],"mm")</f>
        <v>11</v>
      </c>
      <c r="N6534" s="10" t="str">
        <f>TEXT(Sales[[#This Row],[Date and Time]],"mmmm")</f>
        <v>November</v>
      </c>
    </row>
    <row r="6535" spans="1:14" x14ac:dyDescent="0.3">
      <c r="A6535" s="1" t="s">
        <v>10003</v>
      </c>
      <c r="B6535" s="2">
        <v>45354.657847222225</v>
      </c>
      <c r="C6535" s="1" t="s">
        <v>3376</v>
      </c>
      <c r="D6535" s="1" t="s">
        <v>2242</v>
      </c>
      <c r="E6535" s="1" t="s">
        <v>3461</v>
      </c>
      <c r="F6535" s="1" t="s">
        <v>3467</v>
      </c>
      <c r="G6535" s="1">
        <v>1462.62</v>
      </c>
      <c r="H6535" s="1">
        <v>7</v>
      </c>
      <c r="I6535" s="1">
        <f>Sales[[#This Row],[Selling Price]]*H6535</f>
        <v>10238.34</v>
      </c>
      <c r="J6535" s="1">
        <f>VLOOKUP(Sales[[#This Row],[Product ID]],Products[],4,0)</f>
        <v>372.5</v>
      </c>
      <c r="K6535" s="1">
        <f>Sales[[#This Row],[Total Sales]]-Sales[[#This Row],[Cost price]]</f>
        <v>9865.84</v>
      </c>
      <c r="L6535" s="1" t="str">
        <f>TEXT(Sales[[#This Row],[Date and Time]],"dddd")</f>
        <v>Sunday</v>
      </c>
      <c r="M6535" s="1" t="str">
        <f>TEXT(Sales[[#This Row],[Date and Time]],"mm")</f>
        <v>03</v>
      </c>
      <c r="N6535" s="10" t="str">
        <f>TEXT(Sales[[#This Row],[Date and Time]],"mmmm")</f>
        <v>March</v>
      </c>
    </row>
    <row r="6536" spans="1:14" x14ac:dyDescent="0.3">
      <c r="A6536" s="1" t="s">
        <v>10004</v>
      </c>
      <c r="B6536" s="2">
        <v>45428.992071759261</v>
      </c>
      <c r="C6536" s="1" t="s">
        <v>3428</v>
      </c>
      <c r="D6536" s="1" t="s">
        <v>134</v>
      </c>
      <c r="E6536" s="1" t="s">
        <v>3479</v>
      </c>
      <c r="F6536" s="1" t="s">
        <v>3467</v>
      </c>
      <c r="G6536" s="1">
        <v>204.62</v>
      </c>
      <c r="H6536" s="1">
        <v>6</v>
      </c>
      <c r="I6536" s="1">
        <f>Sales[[#This Row],[Selling Price]]*H6536</f>
        <v>1227.72</v>
      </c>
      <c r="J6536" s="1">
        <f>VLOOKUP(Sales[[#This Row],[Product ID]],Products[],4,0)</f>
        <v>742.32</v>
      </c>
      <c r="K6536" s="1">
        <f>Sales[[#This Row],[Total Sales]]-Sales[[#This Row],[Cost price]]</f>
        <v>485.4</v>
      </c>
      <c r="L6536" s="1" t="str">
        <f>TEXT(Sales[[#This Row],[Date and Time]],"dddd")</f>
        <v>Thursday</v>
      </c>
      <c r="M6536" s="1" t="str">
        <f>TEXT(Sales[[#This Row],[Date and Time]],"mm")</f>
        <v>05</v>
      </c>
      <c r="N6536" s="10" t="str">
        <f>TEXT(Sales[[#This Row],[Date and Time]],"mmmm")</f>
        <v>May</v>
      </c>
    </row>
    <row r="6537" spans="1:14" x14ac:dyDescent="0.3">
      <c r="A6537" s="1" t="s">
        <v>10005</v>
      </c>
      <c r="B6537" s="2">
        <v>45551.832048611112</v>
      </c>
      <c r="C6537" s="1" t="s">
        <v>3282</v>
      </c>
      <c r="D6537" s="1" t="s">
        <v>1244</v>
      </c>
      <c r="E6537" s="1" t="s">
        <v>3479</v>
      </c>
      <c r="F6537" s="1" t="s">
        <v>3469</v>
      </c>
      <c r="G6537" s="1">
        <v>1899.49</v>
      </c>
      <c r="H6537" s="1">
        <v>6</v>
      </c>
      <c r="I6537" s="1">
        <f>Sales[[#This Row],[Selling Price]]*H6537</f>
        <v>11396.94</v>
      </c>
      <c r="J6537" s="1">
        <f>VLOOKUP(Sales[[#This Row],[Product ID]],Products[],4,0)</f>
        <v>707.26</v>
      </c>
      <c r="K6537" s="1">
        <f>Sales[[#This Row],[Total Sales]]-Sales[[#This Row],[Cost price]]</f>
        <v>10689.68</v>
      </c>
      <c r="L6537" s="1" t="str">
        <f>TEXT(Sales[[#This Row],[Date and Time]],"dddd")</f>
        <v>Monday</v>
      </c>
      <c r="M6537" s="1" t="str">
        <f>TEXT(Sales[[#This Row],[Date and Time]],"mm")</f>
        <v>09</v>
      </c>
      <c r="N6537" s="10" t="str">
        <f>TEXT(Sales[[#This Row],[Date and Time]],"mmmm")</f>
        <v>September</v>
      </c>
    </row>
    <row r="6538" spans="1:14" x14ac:dyDescent="0.3">
      <c r="A6538" s="1" t="s">
        <v>10006</v>
      </c>
      <c r="B6538" s="2">
        <v>45465.886307870373</v>
      </c>
      <c r="C6538" s="1" t="s">
        <v>3350</v>
      </c>
      <c r="D6538" s="1" t="s">
        <v>3103</v>
      </c>
      <c r="E6538" s="1" t="s">
        <v>3461</v>
      </c>
      <c r="F6538" s="1" t="s">
        <v>3476</v>
      </c>
      <c r="G6538" s="1">
        <v>1188.02</v>
      </c>
      <c r="H6538" s="1">
        <v>3</v>
      </c>
      <c r="I6538" s="1">
        <f>Sales[[#This Row],[Selling Price]]*H6538</f>
        <v>3564.06</v>
      </c>
      <c r="J6538" s="1">
        <f>VLOOKUP(Sales[[#This Row],[Product ID]],Products[],4,0)</f>
        <v>943.24</v>
      </c>
      <c r="K6538" s="1">
        <f>Sales[[#This Row],[Total Sales]]-Sales[[#This Row],[Cost price]]</f>
        <v>2620.8199999999997</v>
      </c>
      <c r="L6538" s="1" t="str">
        <f>TEXT(Sales[[#This Row],[Date and Time]],"dddd")</f>
        <v>Saturday</v>
      </c>
      <c r="M6538" s="1" t="str">
        <f>TEXT(Sales[[#This Row],[Date and Time]],"mm")</f>
        <v>06</v>
      </c>
      <c r="N6538" s="10" t="str">
        <f>TEXT(Sales[[#This Row],[Date and Time]],"mmmm")</f>
        <v>June</v>
      </c>
    </row>
    <row r="6539" spans="1:14" x14ac:dyDescent="0.3">
      <c r="A6539" s="1" t="s">
        <v>10007</v>
      </c>
      <c r="B6539" s="2">
        <v>45462.802569444444</v>
      </c>
      <c r="C6539" s="1" t="s">
        <v>3391</v>
      </c>
      <c r="D6539" s="1" t="s">
        <v>2126</v>
      </c>
      <c r="E6539" s="1" t="s">
        <v>3464</v>
      </c>
      <c r="F6539" s="1" t="s">
        <v>3476</v>
      </c>
      <c r="G6539" s="1">
        <v>1099.9100000000001</v>
      </c>
      <c r="H6539" s="1">
        <v>6</v>
      </c>
      <c r="I6539" s="1">
        <f>Sales[[#This Row],[Selling Price]]*H6539</f>
        <v>6599.4600000000009</v>
      </c>
      <c r="J6539" s="1">
        <f>VLOOKUP(Sales[[#This Row],[Product ID]],Products[],4,0)</f>
        <v>374.92</v>
      </c>
      <c r="K6539" s="1">
        <f>Sales[[#This Row],[Total Sales]]-Sales[[#This Row],[Cost price]]</f>
        <v>6224.5400000000009</v>
      </c>
      <c r="L6539" s="1" t="str">
        <f>TEXT(Sales[[#This Row],[Date and Time]],"dddd")</f>
        <v>Wednesday</v>
      </c>
      <c r="M6539" s="1" t="str">
        <f>TEXT(Sales[[#This Row],[Date and Time]],"mm")</f>
        <v>06</v>
      </c>
      <c r="N6539" s="10" t="str">
        <f>TEXT(Sales[[#This Row],[Date and Time]],"mmmm")</f>
        <v>June</v>
      </c>
    </row>
    <row r="6540" spans="1:14" x14ac:dyDescent="0.3">
      <c r="A6540" s="1" t="s">
        <v>10008</v>
      </c>
      <c r="B6540" s="2">
        <v>45493.350439814814</v>
      </c>
      <c r="C6540" s="1" t="s">
        <v>3293</v>
      </c>
      <c r="D6540" s="1" t="s">
        <v>2258</v>
      </c>
      <c r="E6540" s="1" t="s">
        <v>3479</v>
      </c>
      <c r="F6540" s="1" t="s">
        <v>3476</v>
      </c>
      <c r="G6540" s="1">
        <v>1791.99</v>
      </c>
      <c r="H6540" s="1">
        <v>7</v>
      </c>
      <c r="I6540" s="1">
        <f>Sales[[#This Row],[Selling Price]]*H6540</f>
        <v>12543.93</v>
      </c>
      <c r="J6540" s="1">
        <f>VLOOKUP(Sales[[#This Row],[Product ID]],Products[],4,0)</f>
        <v>174.99</v>
      </c>
      <c r="K6540" s="1">
        <f>Sales[[#This Row],[Total Sales]]-Sales[[#This Row],[Cost price]]</f>
        <v>12368.94</v>
      </c>
      <c r="L6540" s="1" t="str">
        <f>TEXT(Sales[[#This Row],[Date and Time]],"dddd")</f>
        <v>Saturday</v>
      </c>
      <c r="M6540" s="1" t="str">
        <f>TEXT(Sales[[#This Row],[Date and Time]],"mm")</f>
        <v>07</v>
      </c>
      <c r="N6540" s="10" t="str">
        <f>TEXT(Sales[[#This Row],[Date and Time]],"mmmm")</f>
        <v>July</v>
      </c>
    </row>
    <row r="6541" spans="1:14" x14ac:dyDescent="0.3">
      <c r="A6541" s="1" t="s">
        <v>10009</v>
      </c>
      <c r="B6541" s="2">
        <v>45506.849930555552</v>
      </c>
      <c r="C6541" s="1" t="s">
        <v>3319</v>
      </c>
      <c r="D6541" s="1" t="s">
        <v>1686</v>
      </c>
      <c r="E6541" s="1" t="s">
        <v>3471</v>
      </c>
      <c r="F6541" s="1" t="s">
        <v>3469</v>
      </c>
      <c r="G6541" s="1">
        <v>920.64</v>
      </c>
      <c r="H6541" s="1">
        <v>7</v>
      </c>
      <c r="I6541" s="1">
        <f>Sales[[#This Row],[Selling Price]]*H6541</f>
        <v>6444.48</v>
      </c>
      <c r="J6541" s="1">
        <f>VLOOKUP(Sales[[#This Row],[Product ID]],Products[],4,0)</f>
        <v>704.91</v>
      </c>
      <c r="K6541" s="1">
        <f>Sales[[#This Row],[Total Sales]]-Sales[[#This Row],[Cost price]]</f>
        <v>5739.57</v>
      </c>
      <c r="L6541" s="1" t="str">
        <f>TEXT(Sales[[#This Row],[Date and Time]],"dddd")</f>
        <v>Friday</v>
      </c>
      <c r="M6541" s="1" t="str">
        <f>TEXT(Sales[[#This Row],[Date and Time]],"mm")</f>
        <v>08</v>
      </c>
      <c r="N6541" s="10" t="str">
        <f>TEXT(Sales[[#This Row],[Date and Time]],"mmmm")</f>
        <v>August</v>
      </c>
    </row>
    <row r="6542" spans="1:14" x14ac:dyDescent="0.3">
      <c r="A6542" s="1" t="s">
        <v>10010</v>
      </c>
      <c r="B6542" s="2">
        <v>45391.874143518522</v>
      </c>
      <c r="C6542" s="1" t="s">
        <v>3261</v>
      </c>
      <c r="D6542" s="1" t="s">
        <v>701</v>
      </c>
      <c r="E6542" s="1" t="s">
        <v>3479</v>
      </c>
      <c r="F6542" s="1" t="s">
        <v>3467</v>
      </c>
      <c r="G6542" s="1">
        <v>1561.03</v>
      </c>
      <c r="H6542" s="1">
        <v>7</v>
      </c>
      <c r="I6542" s="1">
        <f>Sales[[#This Row],[Selling Price]]*H6542</f>
        <v>10927.21</v>
      </c>
      <c r="J6542" s="1">
        <f>VLOOKUP(Sales[[#This Row],[Product ID]],Products[],4,0)</f>
        <v>950.81</v>
      </c>
      <c r="K6542" s="1">
        <f>Sales[[#This Row],[Total Sales]]-Sales[[#This Row],[Cost price]]</f>
        <v>9976.4</v>
      </c>
      <c r="L6542" s="1" t="str">
        <f>TEXT(Sales[[#This Row],[Date and Time]],"dddd")</f>
        <v>Tuesday</v>
      </c>
      <c r="M6542" s="1" t="str">
        <f>TEXT(Sales[[#This Row],[Date and Time]],"mm")</f>
        <v>04</v>
      </c>
      <c r="N6542" s="10" t="str">
        <f>TEXT(Sales[[#This Row],[Date and Time]],"mmmm")</f>
        <v>April</v>
      </c>
    </row>
    <row r="6543" spans="1:14" x14ac:dyDescent="0.3">
      <c r="A6543" s="1" t="s">
        <v>10011</v>
      </c>
      <c r="B6543" s="2">
        <v>45410.925347222219</v>
      </c>
      <c r="C6543" s="1" t="s">
        <v>3448</v>
      </c>
      <c r="D6543" s="1" t="s">
        <v>2972</v>
      </c>
      <c r="E6543" s="1" t="s">
        <v>3471</v>
      </c>
      <c r="F6543" s="1" t="s">
        <v>3462</v>
      </c>
      <c r="G6543" s="1">
        <v>1695.12</v>
      </c>
      <c r="H6543" s="1">
        <v>10</v>
      </c>
      <c r="I6543" s="1">
        <f>Sales[[#This Row],[Selling Price]]*H6543</f>
        <v>16951.199999999997</v>
      </c>
      <c r="J6543" s="1">
        <f>VLOOKUP(Sales[[#This Row],[Product ID]],Products[],4,0)</f>
        <v>955.51</v>
      </c>
      <c r="K6543" s="1">
        <f>Sales[[#This Row],[Total Sales]]-Sales[[#This Row],[Cost price]]</f>
        <v>15995.689999999997</v>
      </c>
      <c r="L6543" s="1" t="str">
        <f>TEXT(Sales[[#This Row],[Date and Time]],"dddd")</f>
        <v>Sunday</v>
      </c>
      <c r="M6543" s="1" t="str">
        <f>TEXT(Sales[[#This Row],[Date and Time]],"mm")</f>
        <v>04</v>
      </c>
      <c r="N6543" s="10" t="str">
        <f>TEXT(Sales[[#This Row],[Date and Time]],"mmmm")</f>
        <v>April</v>
      </c>
    </row>
    <row r="6544" spans="1:14" x14ac:dyDescent="0.3">
      <c r="A6544" s="1" t="s">
        <v>10012</v>
      </c>
      <c r="B6544" s="2">
        <v>45503.625972222224</v>
      </c>
      <c r="C6544" s="1" t="s">
        <v>3406</v>
      </c>
      <c r="D6544" s="1" t="s">
        <v>622</v>
      </c>
      <c r="E6544" s="1" t="s">
        <v>3479</v>
      </c>
      <c r="F6544" s="1" t="s">
        <v>3476</v>
      </c>
      <c r="G6544" s="1">
        <v>1133.3699999999999</v>
      </c>
      <c r="H6544" s="1">
        <v>3</v>
      </c>
      <c r="I6544" s="1">
        <f>Sales[[#This Row],[Selling Price]]*H6544</f>
        <v>3400.1099999999997</v>
      </c>
      <c r="J6544" s="1">
        <f>VLOOKUP(Sales[[#This Row],[Product ID]],Products[],4,0)</f>
        <v>585.16999999999996</v>
      </c>
      <c r="K6544" s="1">
        <f>Sales[[#This Row],[Total Sales]]-Sales[[#This Row],[Cost price]]</f>
        <v>2814.9399999999996</v>
      </c>
      <c r="L6544" s="1" t="str">
        <f>TEXT(Sales[[#This Row],[Date and Time]],"dddd")</f>
        <v>Tuesday</v>
      </c>
      <c r="M6544" s="1" t="str">
        <f>TEXT(Sales[[#This Row],[Date and Time]],"mm")</f>
        <v>07</v>
      </c>
      <c r="N6544" s="10" t="str">
        <f>TEXT(Sales[[#This Row],[Date and Time]],"mmmm")</f>
        <v>July</v>
      </c>
    </row>
    <row r="6545" spans="1:14" x14ac:dyDescent="0.3">
      <c r="A6545" s="1" t="s">
        <v>10013</v>
      </c>
      <c r="B6545" s="2">
        <v>45517.906168981484</v>
      </c>
      <c r="C6545" s="1" t="s">
        <v>3290</v>
      </c>
      <c r="D6545" s="1" t="s">
        <v>1320</v>
      </c>
      <c r="E6545" s="1" t="s">
        <v>3479</v>
      </c>
      <c r="F6545" s="1" t="s">
        <v>3467</v>
      </c>
      <c r="G6545" s="1">
        <v>1621.95</v>
      </c>
      <c r="H6545" s="1">
        <v>8</v>
      </c>
      <c r="I6545" s="1">
        <f>Sales[[#This Row],[Selling Price]]*H6545</f>
        <v>12975.6</v>
      </c>
      <c r="J6545" s="1">
        <f>VLOOKUP(Sales[[#This Row],[Product ID]],Products[],4,0)</f>
        <v>786.45</v>
      </c>
      <c r="K6545" s="1">
        <f>Sales[[#This Row],[Total Sales]]-Sales[[#This Row],[Cost price]]</f>
        <v>12189.15</v>
      </c>
      <c r="L6545" s="1" t="str">
        <f>TEXT(Sales[[#This Row],[Date and Time]],"dddd")</f>
        <v>Tuesday</v>
      </c>
      <c r="M6545" s="1" t="str">
        <f>TEXT(Sales[[#This Row],[Date and Time]],"mm")</f>
        <v>08</v>
      </c>
      <c r="N6545" s="10" t="str">
        <f>TEXT(Sales[[#This Row],[Date and Time]],"mmmm")</f>
        <v>August</v>
      </c>
    </row>
    <row r="6546" spans="1:14" x14ac:dyDescent="0.3">
      <c r="A6546" s="1" t="s">
        <v>10014</v>
      </c>
      <c r="B6546" s="2">
        <v>45408.042500000003</v>
      </c>
      <c r="C6546" s="1" t="s">
        <v>3351</v>
      </c>
      <c r="D6546" s="1" t="s">
        <v>2089</v>
      </c>
      <c r="E6546" s="1" t="s">
        <v>3461</v>
      </c>
      <c r="F6546" s="1" t="s">
        <v>3476</v>
      </c>
      <c r="G6546" s="1">
        <v>1223.3699999999999</v>
      </c>
      <c r="H6546" s="1">
        <v>1</v>
      </c>
      <c r="I6546" s="1">
        <f>Sales[[#This Row],[Selling Price]]*H6546</f>
        <v>1223.3699999999999</v>
      </c>
      <c r="J6546" s="1">
        <f>VLOOKUP(Sales[[#This Row],[Product ID]],Products[],4,0)</f>
        <v>643.29</v>
      </c>
      <c r="K6546" s="1">
        <f>Sales[[#This Row],[Total Sales]]-Sales[[#This Row],[Cost price]]</f>
        <v>580.07999999999993</v>
      </c>
      <c r="L6546" s="1" t="str">
        <f>TEXT(Sales[[#This Row],[Date and Time]],"dddd")</f>
        <v>Friday</v>
      </c>
      <c r="M6546" s="1" t="str">
        <f>TEXT(Sales[[#This Row],[Date and Time]],"mm")</f>
        <v>04</v>
      </c>
      <c r="N6546" s="10" t="str">
        <f>TEXT(Sales[[#This Row],[Date and Time]],"mmmm")</f>
        <v>April</v>
      </c>
    </row>
    <row r="6547" spans="1:14" x14ac:dyDescent="0.3">
      <c r="A6547" s="1" t="s">
        <v>10015</v>
      </c>
      <c r="B6547" s="2">
        <v>45377.34716435185</v>
      </c>
      <c r="C6547" s="1" t="s">
        <v>3332</v>
      </c>
      <c r="D6547" s="1" t="s">
        <v>1303</v>
      </c>
      <c r="E6547" s="1" t="s">
        <v>3466</v>
      </c>
      <c r="F6547" s="1" t="s">
        <v>3467</v>
      </c>
      <c r="G6547" s="1">
        <v>630.63</v>
      </c>
      <c r="H6547" s="1">
        <v>8</v>
      </c>
      <c r="I6547" s="1">
        <f>Sales[[#This Row],[Selling Price]]*H6547</f>
        <v>5045.04</v>
      </c>
      <c r="J6547" s="1">
        <f>VLOOKUP(Sales[[#This Row],[Product ID]],Products[],4,0)</f>
        <v>348.54</v>
      </c>
      <c r="K6547" s="1">
        <f>Sales[[#This Row],[Total Sales]]-Sales[[#This Row],[Cost price]]</f>
        <v>4696.5</v>
      </c>
      <c r="L6547" s="1" t="str">
        <f>TEXT(Sales[[#This Row],[Date and Time]],"dddd")</f>
        <v>Tuesday</v>
      </c>
      <c r="M6547" s="1" t="str">
        <f>TEXT(Sales[[#This Row],[Date and Time]],"mm")</f>
        <v>03</v>
      </c>
      <c r="N6547" s="10" t="str">
        <f>TEXT(Sales[[#This Row],[Date and Time]],"mmmm")</f>
        <v>March</v>
      </c>
    </row>
    <row r="6548" spans="1:14" x14ac:dyDescent="0.3">
      <c r="A6548" s="1" t="s">
        <v>10016</v>
      </c>
      <c r="B6548" s="2">
        <v>45587.007395833331</v>
      </c>
      <c r="C6548" s="1" t="s">
        <v>3346</v>
      </c>
      <c r="D6548" s="1" t="s">
        <v>1027</v>
      </c>
      <c r="E6548" s="1" t="s">
        <v>3461</v>
      </c>
      <c r="F6548" s="1" t="s">
        <v>3462</v>
      </c>
      <c r="G6548" s="1">
        <v>1016.39</v>
      </c>
      <c r="H6548" s="1">
        <v>10</v>
      </c>
      <c r="I6548" s="1">
        <f>Sales[[#This Row],[Selling Price]]*H6548</f>
        <v>10163.9</v>
      </c>
      <c r="J6548" s="1">
        <f>VLOOKUP(Sales[[#This Row],[Product ID]],Products[],4,0)</f>
        <v>171.16</v>
      </c>
      <c r="K6548" s="1">
        <f>Sales[[#This Row],[Total Sales]]-Sales[[#This Row],[Cost price]]</f>
        <v>9992.74</v>
      </c>
      <c r="L6548" s="1" t="str">
        <f>TEXT(Sales[[#This Row],[Date and Time]],"dddd")</f>
        <v>Tuesday</v>
      </c>
      <c r="M6548" s="1" t="str">
        <f>TEXT(Sales[[#This Row],[Date and Time]],"mm")</f>
        <v>10</v>
      </c>
      <c r="N6548" s="10" t="str">
        <f>TEXT(Sales[[#This Row],[Date and Time]],"mmmm")</f>
        <v>October</v>
      </c>
    </row>
    <row r="6549" spans="1:14" x14ac:dyDescent="0.3">
      <c r="A6549" s="1" t="s">
        <v>10017</v>
      </c>
      <c r="B6549" s="2">
        <v>45516.44090277778</v>
      </c>
      <c r="C6549" s="1" t="s">
        <v>3267</v>
      </c>
      <c r="D6549" s="1" t="s">
        <v>1905</v>
      </c>
      <c r="E6549" s="1" t="s">
        <v>3471</v>
      </c>
      <c r="F6549" s="1" t="s">
        <v>3462</v>
      </c>
      <c r="G6549" s="1">
        <v>1682.3</v>
      </c>
      <c r="H6549" s="1">
        <v>5</v>
      </c>
      <c r="I6549" s="1">
        <f>Sales[[#This Row],[Selling Price]]*H6549</f>
        <v>8411.5</v>
      </c>
      <c r="J6549" s="1">
        <f>VLOOKUP(Sales[[#This Row],[Product ID]],Products[],4,0)</f>
        <v>465.59</v>
      </c>
      <c r="K6549" s="1">
        <f>Sales[[#This Row],[Total Sales]]-Sales[[#This Row],[Cost price]]</f>
        <v>7945.91</v>
      </c>
      <c r="L6549" s="1" t="str">
        <f>TEXT(Sales[[#This Row],[Date and Time]],"dddd")</f>
        <v>Monday</v>
      </c>
      <c r="M6549" s="1" t="str">
        <f>TEXT(Sales[[#This Row],[Date and Time]],"mm")</f>
        <v>08</v>
      </c>
      <c r="N6549" s="10" t="str">
        <f>TEXT(Sales[[#This Row],[Date and Time]],"mmmm")</f>
        <v>August</v>
      </c>
    </row>
    <row r="6550" spans="1:14" x14ac:dyDescent="0.3">
      <c r="A6550" s="1" t="s">
        <v>10018</v>
      </c>
      <c r="B6550" s="2">
        <v>45364.454618055555</v>
      </c>
      <c r="C6550" s="1" t="s">
        <v>3406</v>
      </c>
      <c r="D6550" s="1" t="s">
        <v>3207</v>
      </c>
      <c r="E6550" s="1" t="s">
        <v>3479</v>
      </c>
      <c r="F6550" s="1" t="s">
        <v>3462</v>
      </c>
      <c r="G6550" s="1">
        <v>310.18</v>
      </c>
      <c r="H6550" s="1">
        <v>1</v>
      </c>
      <c r="I6550" s="1">
        <f>Sales[[#This Row],[Selling Price]]*H6550</f>
        <v>310.18</v>
      </c>
      <c r="J6550" s="1">
        <f>VLOOKUP(Sales[[#This Row],[Product ID]],Products[],4,0)</f>
        <v>585.16999999999996</v>
      </c>
      <c r="K6550" s="1">
        <f>Sales[[#This Row],[Total Sales]]-Sales[[#This Row],[Cost price]]</f>
        <v>-274.98999999999995</v>
      </c>
      <c r="L6550" s="1" t="str">
        <f>TEXT(Sales[[#This Row],[Date and Time]],"dddd")</f>
        <v>Wednesday</v>
      </c>
      <c r="M6550" s="1" t="str">
        <f>TEXT(Sales[[#This Row],[Date and Time]],"mm")</f>
        <v>03</v>
      </c>
      <c r="N6550" s="10" t="str">
        <f>TEXT(Sales[[#This Row],[Date and Time]],"mmmm")</f>
        <v>March</v>
      </c>
    </row>
    <row r="6551" spans="1:14" x14ac:dyDescent="0.3">
      <c r="A6551" s="1" t="s">
        <v>10019</v>
      </c>
      <c r="B6551" s="2">
        <v>45330.530798611115</v>
      </c>
      <c r="C6551" s="1" t="s">
        <v>3287</v>
      </c>
      <c r="D6551" s="1" t="s">
        <v>2620</v>
      </c>
      <c r="E6551" s="1" t="s">
        <v>3471</v>
      </c>
      <c r="F6551" s="1" t="s">
        <v>3472</v>
      </c>
      <c r="G6551" s="1">
        <v>694.18</v>
      </c>
      <c r="H6551" s="1">
        <v>7</v>
      </c>
      <c r="I6551" s="1">
        <f>Sales[[#This Row],[Selling Price]]*H6551</f>
        <v>4859.2599999999993</v>
      </c>
      <c r="J6551" s="1">
        <f>VLOOKUP(Sales[[#This Row],[Product ID]],Products[],4,0)</f>
        <v>901.68</v>
      </c>
      <c r="K6551" s="1">
        <f>Sales[[#This Row],[Total Sales]]-Sales[[#This Row],[Cost price]]</f>
        <v>3957.5799999999995</v>
      </c>
      <c r="L6551" s="1" t="str">
        <f>TEXT(Sales[[#This Row],[Date and Time]],"dddd")</f>
        <v>Thursday</v>
      </c>
      <c r="M6551" s="1" t="str">
        <f>TEXT(Sales[[#This Row],[Date and Time]],"mm")</f>
        <v>02</v>
      </c>
      <c r="N6551" s="10" t="str">
        <f>TEXT(Sales[[#This Row],[Date and Time]],"mmmm")</f>
        <v>February</v>
      </c>
    </row>
    <row r="6552" spans="1:14" x14ac:dyDescent="0.3">
      <c r="A6552" s="1" t="s">
        <v>10020</v>
      </c>
      <c r="B6552" s="2">
        <v>45475.017604166664</v>
      </c>
      <c r="C6552" s="1" t="s">
        <v>3282</v>
      </c>
      <c r="D6552" s="1" t="s">
        <v>1004</v>
      </c>
      <c r="E6552" s="1" t="s">
        <v>3479</v>
      </c>
      <c r="F6552" s="1" t="s">
        <v>3476</v>
      </c>
      <c r="G6552" s="1">
        <v>192.36</v>
      </c>
      <c r="H6552" s="1">
        <v>2</v>
      </c>
      <c r="I6552" s="1">
        <f>Sales[[#This Row],[Selling Price]]*H6552</f>
        <v>384.72</v>
      </c>
      <c r="J6552" s="1">
        <f>VLOOKUP(Sales[[#This Row],[Product ID]],Products[],4,0)</f>
        <v>707.26</v>
      </c>
      <c r="K6552" s="1">
        <f>Sales[[#This Row],[Total Sales]]-Sales[[#This Row],[Cost price]]</f>
        <v>-322.53999999999996</v>
      </c>
      <c r="L6552" s="1" t="str">
        <f>TEXT(Sales[[#This Row],[Date and Time]],"dddd")</f>
        <v>Tuesday</v>
      </c>
      <c r="M6552" s="1" t="str">
        <f>TEXT(Sales[[#This Row],[Date and Time]],"mm")</f>
        <v>07</v>
      </c>
      <c r="N6552" s="10" t="str">
        <f>TEXT(Sales[[#This Row],[Date and Time]],"mmmm")</f>
        <v>July</v>
      </c>
    </row>
    <row r="6553" spans="1:14" x14ac:dyDescent="0.3">
      <c r="A6553" s="1" t="s">
        <v>10021</v>
      </c>
      <c r="B6553" s="2">
        <v>45355.272916666669</v>
      </c>
      <c r="C6553" s="1" t="s">
        <v>3317</v>
      </c>
      <c r="D6553" s="1" t="s">
        <v>1915</v>
      </c>
      <c r="E6553" s="1" t="s">
        <v>3479</v>
      </c>
      <c r="F6553" s="1" t="s">
        <v>3476</v>
      </c>
      <c r="G6553" s="1">
        <v>1854.3</v>
      </c>
      <c r="H6553" s="1">
        <v>5</v>
      </c>
      <c r="I6553" s="1">
        <f>Sales[[#This Row],[Selling Price]]*H6553</f>
        <v>9271.5</v>
      </c>
      <c r="J6553" s="1">
        <f>VLOOKUP(Sales[[#This Row],[Product ID]],Products[],4,0)</f>
        <v>327.89</v>
      </c>
      <c r="K6553" s="1">
        <f>Sales[[#This Row],[Total Sales]]-Sales[[#This Row],[Cost price]]</f>
        <v>8943.61</v>
      </c>
      <c r="L6553" s="1" t="str">
        <f>TEXT(Sales[[#This Row],[Date and Time]],"dddd")</f>
        <v>Monday</v>
      </c>
      <c r="M6553" s="1" t="str">
        <f>TEXT(Sales[[#This Row],[Date and Time]],"mm")</f>
        <v>03</v>
      </c>
      <c r="N6553" s="10" t="str">
        <f>TEXT(Sales[[#This Row],[Date and Time]],"mmmm")</f>
        <v>March</v>
      </c>
    </row>
    <row r="6554" spans="1:14" x14ac:dyDescent="0.3">
      <c r="A6554" s="1" t="s">
        <v>10022</v>
      </c>
      <c r="B6554" s="2">
        <v>45554.644467592596</v>
      </c>
      <c r="C6554" s="1" t="s">
        <v>3301</v>
      </c>
      <c r="D6554" s="1" t="s">
        <v>2919</v>
      </c>
      <c r="E6554" s="1" t="s">
        <v>3466</v>
      </c>
      <c r="F6554" s="1" t="s">
        <v>3472</v>
      </c>
      <c r="G6554" s="1">
        <v>1699.89</v>
      </c>
      <c r="H6554" s="1">
        <v>3</v>
      </c>
      <c r="I6554" s="1">
        <f>Sales[[#This Row],[Selling Price]]*H6554</f>
        <v>5099.67</v>
      </c>
      <c r="J6554" s="1">
        <f>VLOOKUP(Sales[[#This Row],[Product ID]],Products[],4,0)</f>
        <v>502.29</v>
      </c>
      <c r="K6554" s="1">
        <f>Sales[[#This Row],[Total Sales]]-Sales[[#This Row],[Cost price]]</f>
        <v>4597.38</v>
      </c>
      <c r="L6554" s="1" t="str">
        <f>TEXT(Sales[[#This Row],[Date and Time]],"dddd")</f>
        <v>Thursday</v>
      </c>
      <c r="M6554" s="1" t="str">
        <f>TEXT(Sales[[#This Row],[Date and Time]],"mm")</f>
        <v>09</v>
      </c>
      <c r="N6554" s="10" t="str">
        <f>TEXT(Sales[[#This Row],[Date and Time]],"mmmm")</f>
        <v>September</v>
      </c>
    </row>
    <row r="6555" spans="1:14" x14ac:dyDescent="0.3">
      <c r="A6555" s="1" t="s">
        <v>10023</v>
      </c>
      <c r="B6555" s="2">
        <v>45465.143194444441</v>
      </c>
      <c r="C6555" s="1" t="s">
        <v>3443</v>
      </c>
      <c r="D6555" s="1" t="s">
        <v>313</v>
      </c>
      <c r="E6555" s="1" t="s">
        <v>3464</v>
      </c>
      <c r="F6555" s="1" t="s">
        <v>3472</v>
      </c>
      <c r="G6555" s="1">
        <v>1299.71</v>
      </c>
      <c r="H6555" s="1">
        <v>3</v>
      </c>
      <c r="I6555" s="1">
        <f>Sales[[#This Row],[Selling Price]]*H6555</f>
        <v>3899.13</v>
      </c>
      <c r="J6555" s="1">
        <f>VLOOKUP(Sales[[#This Row],[Product ID]],Products[],4,0)</f>
        <v>787.31</v>
      </c>
      <c r="K6555" s="1">
        <f>Sales[[#This Row],[Total Sales]]-Sales[[#This Row],[Cost price]]</f>
        <v>3111.82</v>
      </c>
      <c r="L6555" s="1" t="str">
        <f>TEXT(Sales[[#This Row],[Date and Time]],"dddd")</f>
        <v>Saturday</v>
      </c>
      <c r="M6555" s="1" t="str">
        <f>TEXT(Sales[[#This Row],[Date and Time]],"mm")</f>
        <v>06</v>
      </c>
      <c r="N6555" s="10" t="str">
        <f>TEXT(Sales[[#This Row],[Date and Time]],"mmmm")</f>
        <v>June</v>
      </c>
    </row>
    <row r="6556" spans="1:14" x14ac:dyDescent="0.3">
      <c r="A6556" s="1" t="s">
        <v>10024</v>
      </c>
      <c r="B6556" s="2">
        <v>45379.21162037037</v>
      </c>
      <c r="C6556" s="1" t="s">
        <v>3348</v>
      </c>
      <c r="D6556" s="1" t="s">
        <v>2681</v>
      </c>
      <c r="E6556" s="1" t="s">
        <v>3464</v>
      </c>
      <c r="F6556" s="1" t="s">
        <v>3467</v>
      </c>
      <c r="G6556" s="1">
        <v>298.48</v>
      </c>
      <c r="H6556" s="1">
        <v>5</v>
      </c>
      <c r="I6556" s="1">
        <f>Sales[[#This Row],[Selling Price]]*H6556</f>
        <v>1492.4</v>
      </c>
      <c r="J6556" s="1">
        <f>VLOOKUP(Sales[[#This Row],[Product ID]],Products[],4,0)</f>
        <v>307.60000000000002</v>
      </c>
      <c r="K6556" s="1">
        <f>Sales[[#This Row],[Total Sales]]-Sales[[#This Row],[Cost price]]</f>
        <v>1184.8000000000002</v>
      </c>
      <c r="L6556" s="1" t="str">
        <f>TEXT(Sales[[#This Row],[Date and Time]],"dddd")</f>
        <v>Thursday</v>
      </c>
      <c r="M6556" s="1" t="str">
        <f>TEXT(Sales[[#This Row],[Date and Time]],"mm")</f>
        <v>03</v>
      </c>
      <c r="N6556" s="10" t="str">
        <f>TEXT(Sales[[#This Row],[Date and Time]],"mmmm")</f>
        <v>March</v>
      </c>
    </row>
    <row r="6557" spans="1:14" x14ac:dyDescent="0.3">
      <c r="A6557" s="1" t="s">
        <v>10025</v>
      </c>
      <c r="B6557" s="2">
        <v>45371.356122685182</v>
      </c>
      <c r="C6557" s="1" t="s">
        <v>3264</v>
      </c>
      <c r="D6557" s="1" t="s">
        <v>1695</v>
      </c>
      <c r="E6557" s="1" t="s">
        <v>3461</v>
      </c>
      <c r="F6557" s="1" t="s">
        <v>3462</v>
      </c>
      <c r="G6557" s="1">
        <v>1380.42</v>
      </c>
      <c r="H6557" s="1">
        <v>9</v>
      </c>
      <c r="I6557" s="1">
        <f>Sales[[#This Row],[Selling Price]]*H6557</f>
        <v>12423.78</v>
      </c>
      <c r="J6557" s="1">
        <f>VLOOKUP(Sales[[#This Row],[Product ID]],Products[],4,0)</f>
        <v>249.12</v>
      </c>
      <c r="K6557" s="1">
        <f>Sales[[#This Row],[Total Sales]]-Sales[[#This Row],[Cost price]]</f>
        <v>12174.66</v>
      </c>
      <c r="L6557" s="1" t="str">
        <f>TEXT(Sales[[#This Row],[Date and Time]],"dddd")</f>
        <v>Wednesday</v>
      </c>
      <c r="M6557" s="1" t="str">
        <f>TEXT(Sales[[#This Row],[Date and Time]],"mm")</f>
        <v>03</v>
      </c>
      <c r="N6557" s="10" t="str">
        <f>TEXT(Sales[[#This Row],[Date and Time]],"mmmm")</f>
        <v>March</v>
      </c>
    </row>
    <row r="6558" spans="1:14" x14ac:dyDescent="0.3">
      <c r="A6558" s="1" t="s">
        <v>10026</v>
      </c>
      <c r="B6558" s="2">
        <v>45320.742662037039</v>
      </c>
      <c r="C6558" s="1" t="s">
        <v>3384</v>
      </c>
      <c r="D6558" s="1" t="s">
        <v>142</v>
      </c>
      <c r="E6558" s="1" t="s">
        <v>3466</v>
      </c>
      <c r="F6558" s="1" t="s">
        <v>3467</v>
      </c>
      <c r="G6558" s="1">
        <v>239.46</v>
      </c>
      <c r="H6558" s="1">
        <v>4</v>
      </c>
      <c r="I6558" s="1">
        <f>Sales[[#This Row],[Selling Price]]*H6558</f>
        <v>957.84</v>
      </c>
      <c r="J6558" s="1">
        <f>VLOOKUP(Sales[[#This Row],[Product ID]],Products[],4,0)</f>
        <v>694.54</v>
      </c>
      <c r="K6558" s="1">
        <f>Sales[[#This Row],[Total Sales]]-Sales[[#This Row],[Cost price]]</f>
        <v>263.30000000000007</v>
      </c>
      <c r="L6558" s="1" t="str">
        <f>TEXT(Sales[[#This Row],[Date and Time]],"dddd")</f>
        <v>Monday</v>
      </c>
      <c r="M6558" s="1" t="str">
        <f>TEXT(Sales[[#This Row],[Date and Time]],"mm")</f>
        <v>01</v>
      </c>
      <c r="N6558" s="10" t="str">
        <f>TEXT(Sales[[#This Row],[Date and Time]],"mmmm")</f>
        <v>January</v>
      </c>
    </row>
    <row r="6559" spans="1:14" x14ac:dyDescent="0.3">
      <c r="A6559" s="1" t="s">
        <v>10027</v>
      </c>
      <c r="B6559" s="2">
        <v>45450.69390046296</v>
      </c>
      <c r="C6559" s="1" t="s">
        <v>3349</v>
      </c>
      <c r="D6559" s="1" t="s">
        <v>815</v>
      </c>
      <c r="E6559" s="1" t="s">
        <v>3479</v>
      </c>
      <c r="F6559" s="1" t="s">
        <v>3476</v>
      </c>
      <c r="G6559" s="1">
        <v>1579.53</v>
      </c>
      <c r="H6559" s="1">
        <v>8</v>
      </c>
      <c r="I6559" s="1">
        <f>Sales[[#This Row],[Selling Price]]*H6559</f>
        <v>12636.24</v>
      </c>
      <c r="J6559" s="1">
        <f>VLOOKUP(Sales[[#This Row],[Product ID]],Products[],4,0)</f>
        <v>746.04</v>
      </c>
      <c r="K6559" s="1">
        <f>Sales[[#This Row],[Total Sales]]-Sales[[#This Row],[Cost price]]</f>
        <v>11890.2</v>
      </c>
      <c r="L6559" s="1" t="str">
        <f>TEXT(Sales[[#This Row],[Date and Time]],"dddd")</f>
        <v>Friday</v>
      </c>
      <c r="M6559" s="1" t="str">
        <f>TEXT(Sales[[#This Row],[Date and Time]],"mm")</f>
        <v>06</v>
      </c>
      <c r="N6559" s="10" t="str">
        <f>TEXT(Sales[[#This Row],[Date and Time]],"mmmm")</f>
        <v>June</v>
      </c>
    </row>
    <row r="6560" spans="1:14" x14ac:dyDescent="0.3">
      <c r="A6560" s="1" t="s">
        <v>10028</v>
      </c>
      <c r="B6560" s="2">
        <v>45586.570127314815</v>
      </c>
      <c r="C6560" s="1" t="s">
        <v>3301</v>
      </c>
      <c r="D6560" s="1" t="s">
        <v>2922</v>
      </c>
      <c r="E6560" s="1" t="s">
        <v>3464</v>
      </c>
      <c r="F6560" s="1" t="s">
        <v>3469</v>
      </c>
      <c r="G6560" s="1">
        <v>1562.16</v>
      </c>
      <c r="H6560" s="1">
        <v>2</v>
      </c>
      <c r="I6560" s="1">
        <f>Sales[[#This Row],[Selling Price]]*H6560</f>
        <v>3124.32</v>
      </c>
      <c r="J6560" s="1">
        <f>VLOOKUP(Sales[[#This Row],[Product ID]],Products[],4,0)</f>
        <v>502.29</v>
      </c>
      <c r="K6560" s="1">
        <f>Sales[[#This Row],[Total Sales]]-Sales[[#This Row],[Cost price]]</f>
        <v>2622.03</v>
      </c>
      <c r="L6560" s="1" t="str">
        <f>TEXT(Sales[[#This Row],[Date and Time]],"dddd")</f>
        <v>Monday</v>
      </c>
      <c r="M6560" s="1" t="str">
        <f>TEXT(Sales[[#This Row],[Date and Time]],"mm")</f>
        <v>10</v>
      </c>
      <c r="N6560" s="10" t="str">
        <f>TEXT(Sales[[#This Row],[Date and Time]],"mmmm")</f>
        <v>October</v>
      </c>
    </row>
    <row r="6561" spans="1:14" x14ac:dyDescent="0.3">
      <c r="A6561" s="1" t="s">
        <v>10029</v>
      </c>
      <c r="B6561" s="2">
        <v>45611.494351851848</v>
      </c>
      <c r="C6561" s="1" t="s">
        <v>3237</v>
      </c>
      <c r="D6561" s="1" t="s">
        <v>2488</v>
      </c>
      <c r="E6561" s="1" t="s">
        <v>3461</v>
      </c>
      <c r="F6561" s="1" t="s">
        <v>3476</v>
      </c>
      <c r="G6561" s="1">
        <v>901.85</v>
      </c>
      <c r="H6561" s="1">
        <v>1</v>
      </c>
      <c r="I6561" s="1">
        <f>Sales[[#This Row],[Selling Price]]*H6561</f>
        <v>901.85</v>
      </c>
      <c r="J6561" s="1">
        <f>VLOOKUP(Sales[[#This Row],[Product ID]],Products[],4,0)</f>
        <v>481</v>
      </c>
      <c r="K6561" s="1">
        <f>Sales[[#This Row],[Total Sales]]-Sales[[#This Row],[Cost price]]</f>
        <v>420.85</v>
      </c>
      <c r="L6561" s="1" t="str">
        <f>TEXT(Sales[[#This Row],[Date and Time]],"dddd")</f>
        <v>Friday</v>
      </c>
      <c r="M6561" s="1" t="str">
        <f>TEXT(Sales[[#This Row],[Date and Time]],"mm")</f>
        <v>11</v>
      </c>
      <c r="N6561" s="10" t="str">
        <f>TEXT(Sales[[#This Row],[Date and Time]],"mmmm")</f>
        <v>November</v>
      </c>
    </row>
    <row r="6562" spans="1:14" x14ac:dyDescent="0.3">
      <c r="A6562" s="1" t="s">
        <v>10030</v>
      </c>
      <c r="B6562" s="2">
        <v>45333.84412037037</v>
      </c>
      <c r="C6562" s="1" t="s">
        <v>3257</v>
      </c>
      <c r="D6562" s="1" t="s">
        <v>2550</v>
      </c>
      <c r="E6562" s="1" t="s">
        <v>3479</v>
      </c>
      <c r="F6562" s="1" t="s">
        <v>3469</v>
      </c>
      <c r="G6562" s="1">
        <v>1257.69</v>
      </c>
      <c r="H6562" s="1">
        <v>3</v>
      </c>
      <c r="I6562" s="1">
        <f>Sales[[#This Row],[Selling Price]]*H6562</f>
        <v>3773.07</v>
      </c>
      <c r="J6562" s="1">
        <f>VLOOKUP(Sales[[#This Row],[Product ID]],Products[],4,0)</f>
        <v>288.51</v>
      </c>
      <c r="K6562" s="1">
        <f>Sales[[#This Row],[Total Sales]]-Sales[[#This Row],[Cost price]]</f>
        <v>3484.5600000000004</v>
      </c>
      <c r="L6562" s="1" t="str">
        <f>TEXT(Sales[[#This Row],[Date and Time]],"dddd")</f>
        <v>Sunday</v>
      </c>
      <c r="M6562" s="1" t="str">
        <f>TEXT(Sales[[#This Row],[Date and Time]],"mm")</f>
        <v>02</v>
      </c>
      <c r="N6562" s="10" t="str">
        <f>TEXT(Sales[[#This Row],[Date and Time]],"mmmm")</f>
        <v>February</v>
      </c>
    </row>
    <row r="6563" spans="1:14" x14ac:dyDescent="0.3">
      <c r="A6563" s="1" t="s">
        <v>10031</v>
      </c>
      <c r="B6563" s="2">
        <v>45432.872037037036</v>
      </c>
      <c r="C6563" s="1" t="s">
        <v>3315</v>
      </c>
      <c r="D6563" s="1" t="s">
        <v>2242</v>
      </c>
      <c r="E6563" s="1" t="s">
        <v>3466</v>
      </c>
      <c r="F6563" s="1" t="s">
        <v>3476</v>
      </c>
      <c r="G6563" s="1">
        <v>158.59</v>
      </c>
      <c r="H6563" s="1">
        <v>9</v>
      </c>
      <c r="I6563" s="1">
        <f>Sales[[#This Row],[Selling Price]]*H6563</f>
        <v>1427.31</v>
      </c>
      <c r="J6563" s="1">
        <f>VLOOKUP(Sales[[#This Row],[Product ID]],Products[],4,0)</f>
        <v>90.98</v>
      </c>
      <c r="K6563" s="1">
        <f>Sales[[#This Row],[Total Sales]]-Sales[[#This Row],[Cost price]]</f>
        <v>1336.33</v>
      </c>
      <c r="L6563" s="1" t="str">
        <f>TEXT(Sales[[#This Row],[Date and Time]],"dddd")</f>
        <v>Monday</v>
      </c>
      <c r="M6563" s="1" t="str">
        <f>TEXT(Sales[[#This Row],[Date and Time]],"mm")</f>
        <v>05</v>
      </c>
      <c r="N6563" s="10" t="str">
        <f>TEXT(Sales[[#This Row],[Date and Time]],"mmmm")</f>
        <v>May</v>
      </c>
    </row>
    <row r="6564" spans="1:14" x14ac:dyDescent="0.3">
      <c r="A6564" s="1" t="s">
        <v>10032</v>
      </c>
      <c r="B6564" s="2">
        <v>45409.101238425923</v>
      </c>
      <c r="C6564" s="1" t="s">
        <v>3440</v>
      </c>
      <c r="D6564" s="1" t="s">
        <v>2043</v>
      </c>
      <c r="E6564" s="1" t="s">
        <v>3464</v>
      </c>
      <c r="F6564" s="1" t="s">
        <v>3472</v>
      </c>
      <c r="G6564" s="1">
        <v>33.619999999999997</v>
      </c>
      <c r="H6564" s="1">
        <v>6</v>
      </c>
      <c r="I6564" s="1">
        <f>Sales[[#This Row],[Selling Price]]*H6564</f>
        <v>201.71999999999997</v>
      </c>
      <c r="J6564" s="1">
        <f>VLOOKUP(Sales[[#This Row],[Product ID]],Products[],4,0)</f>
        <v>117.5</v>
      </c>
      <c r="K6564" s="1">
        <f>Sales[[#This Row],[Total Sales]]-Sales[[#This Row],[Cost price]]</f>
        <v>84.21999999999997</v>
      </c>
      <c r="L6564" s="1" t="str">
        <f>TEXT(Sales[[#This Row],[Date and Time]],"dddd")</f>
        <v>Saturday</v>
      </c>
      <c r="M6564" s="1" t="str">
        <f>TEXT(Sales[[#This Row],[Date and Time]],"mm")</f>
        <v>04</v>
      </c>
      <c r="N6564" s="10" t="str">
        <f>TEXT(Sales[[#This Row],[Date and Time]],"mmmm")</f>
        <v>April</v>
      </c>
    </row>
    <row r="6565" spans="1:14" x14ac:dyDescent="0.3">
      <c r="A6565" s="1" t="s">
        <v>10033</v>
      </c>
      <c r="B6565" s="2">
        <v>45518.669479166667</v>
      </c>
      <c r="C6565" s="1" t="s">
        <v>3323</v>
      </c>
      <c r="D6565" s="1" t="s">
        <v>392</v>
      </c>
      <c r="E6565" s="1" t="s">
        <v>3466</v>
      </c>
      <c r="F6565" s="1" t="s">
        <v>3467</v>
      </c>
      <c r="G6565" s="1">
        <v>1259.6300000000001</v>
      </c>
      <c r="H6565" s="1">
        <v>2</v>
      </c>
      <c r="I6565" s="1">
        <f>Sales[[#This Row],[Selling Price]]*H6565</f>
        <v>2519.2600000000002</v>
      </c>
      <c r="J6565" s="1">
        <f>VLOOKUP(Sales[[#This Row],[Product ID]],Products[],4,0)</f>
        <v>942.34</v>
      </c>
      <c r="K6565" s="1">
        <f>Sales[[#This Row],[Total Sales]]-Sales[[#This Row],[Cost price]]</f>
        <v>1576.92</v>
      </c>
      <c r="L6565" s="1" t="str">
        <f>TEXT(Sales[[#This Row],[Date and Time]],"dddd")</f>
        <v>Wednesday</v>
      </c>
      <c r="M6565" s="1" t="str">
        <f>TEXT(Sales[[#This Row],[Date and Time]],"mm")</f>
        <v>08</v>
      </c>
      <c r="N6565" s="10" t="str">
        <f>TEXT(Sales[[#This Row],[Date and Time]],"mmmm")</f>
        <v>August</v>
      </c>
    </row>
    <row r="6566" spans="1:14" x14ac:dyDescent="0.3">
      <c r="A6566" s="1" t="s">
        <v>10034</v>
      </c>
      <c r="B6566" s="2">
        <v>45418.094837962963</v>
      </c>
      <c r="C6566" s="1" t="s">
        <v>3285</v>
      </c>
      <c r="D6566" s="1" t="s">
        <v>74</v>
      </c>
      <c r="E6566" s="1" t="s">
        <v>3464</v>
      </c>
      <c r="F6566" s="1" t="s">
        <v>3472</v>
      </c>
      <c r="G6566" s="1">
        <v>1468.42</v>
      </c>
      <c r="H6566" s="1">
        <v>7</v>
      </c>
      <c r="I6566" s="1">
        <f>Sales[[#This Row],[Selling Price]]*H6566</f>
        <v>10278.94</v>
      </c>
      <c r="J6566" s="1">
        <f>VLOOKUP(Sales[[#This Row],[Product ID]],Products[],4,0)</f>
        <v>99.19</v>
      </c>
      <c r="K6566" s="1">
        <f>Sales[[#This Row],[Total Sales]]-Sales[[#This Row],[Cost price]]</f>
        <v>10179.75</v>
      </c>
      <c r="L6566" s="1" t="str">
        <f>TEXT(Sales[[#This Row],[Date and Time]],"dddd")</f>
        <v>Monday</v>
      </c>
      <c r="M6566" s="1" t="str">
        <f>TEXT(Sales[[#This Row],[Date and Time]],"mm")</f>
        <v>05</v>
      </c>
      <c r="N6566" s="10" t="str">
        <f>TEXT(Sales[[#This Row],[Date and Time]],"mmmm")</f>
        <v>May</v>
      </c>
    </row>
    <row r="6567" spans="1:14" x14ac:dyDescent="0.3">
      <c r="A6567" s="1" t="s">
        <v>10035</v>
      </c>
      <c r="B6567" s="2">
        <v>45469.998402777775</v>
      </c>
      <c r="C6567" s="1" t="s">
        <v>3369</v>
      </c>
      <c r="D6567" s="1" t="s">
        <v>256</v>
      </c>
      <c r="E6567" s="1" t="s">
        <v>3464</v>
      </c>
      <c r="F6567" s="1" t="s">
        <v>3472</v>
      </c>
      <c r="G6567" s="1">
        <v>1928.05</v>
      </c>
      <c r="H6567" s="1">
        <v>5</v>
      </c>
      <c r="I6567" s="1">
        <f>Sales[[#This Row],[Selling Price]]*H6567</f>
        <v>9640.25</v>
      </c>
      <c r="J6567" s="1">
        <f>VLOOKUP(Sales[[#This Row],[Product ID]],Products[],4,0)</f>
        <v>417.49</v>
      </c>
      <c r="K6567" s="1">
        <f>Sales[[#This Row],[Total Sales]]-Sales[[#This Row],[Cost price]]</f>
        <v>9222.76</v>
      </c>
      <c r="L6567" s="1" t="str">
        <f>TEXT(Sales[[#This Row],[Date and Time]],"dddd")</f>
        <v>Wednesday</v>
      </c>
      <c r="M6567" s="1" t="str">
        <f>TEXT(Sales[[#This Row],[Date and Time]],"mm")</f>
        <v>06</v>
      </c>
      <c r="N6567" s="10" t="str">
        <f>TEXT(Sales[[#This Row],[Date and Time]],"mmmm")</f>
        <v>June</v>
      </c>
    </row>
    <row r="6568" spans="1:14" x14ac:dyDescent="0.3">
      <c r="A6568" s="1" t="s">
        <v>10036</v>
      </c>
      <c r="B6568" s="2">
        <v>45375.174467592595</v>
      </c>
      <c r="C6568" s="1" t="s">
        <v>3340</v>
      </c>
      <c r="D6568" s="1" t="s">
        <v>1456</v>
      </c>
      <c r="E6568" s="1" t="s">
        <v>3464</v>
      </c>
      <c r="F6568" s="1" t="s">
        <v>3472</v>
      </c>
      <c r="G6568" s="1">
        <v>774.65</v>
      </c>
      <c r="H6568" s="1">
        <v>1</v>
      </c>
      <c r="I6568" s="1">
        <f>Sales[[#This Row],[Selling Price]]*H6568</f>
        <v>774.65</v>
      </c>
      <c r="J6568" s="1">
        <f>VLOOKUP(Sales[[#This Row],[Product ID]],Products[],4,0)</f>
        <v>834.4</v>
      </c>
      <c r="K6568" s="1">
        <f>Sales[[#This Row],[Total Sales]]-Sales[[#This Row],[Cost price]]</f>
        <v>-59.75</v>
      </c>
      <c r="L6568" s="1" t="str">
        <f>TEXT(Sales[[#This Row],[Date and Time]],"dddd")</f>
        <v>Sunday</v>
      </c>
      <c r="M6568" s="1" t="str">
        <f>TEXT(Sales[[#This Row],[Date and Time]],"mm")</f>
        <v>03</v>
      </c>
      <c r="N6568" s="10" t="str">
        <f>TEXT(Sales[[#This Row],[Date and Time]],"mmmm")</f>
        <v>March</v>
      </c>
    </row>
    <row r="6569" spans="1:14" x14ac:dyDescent="0.3">
      <c r="A6569" s="1" t="s">
        <v>10037</v>
      </c>
      <c r="B6569" s="2">
        <v>45590.640914351854</v>
      </c>
      <c r="C6569" s="1" t="s">
        <v>3438</v>
      </c>
      <c r="D6569" s="1" t="s">
        <v>3037</v>
      </c>
      <c r="E6569" s="1" t="s">
        <v>3479</v>
      </c>
      <c r="F6569" s="1" t="s">
        <v>3476</v>
      </c>
      <c r="G6569" s="1">
        <v>1822.6</v>
      </c>
      <c r="H6569" s="1">
        <v>1</v>
      </c>
      <c r="I6569" s="1">
        <f>Sales[[#This Row],[Selling Price]]*H6569</f>
        <v>1822.6</v>
      </c>
      <c r="J6569" s="1">
        <f>VLOOKUP(Sales[[#This Row],[Product ID]],Products[],4,0)</f>
        <v>751.58</v>
      </c>
      <c r="K6569" s="1">
        <f>Sales[[#This Row],[Total Sales]]-Sales[[#This Row],[Cost price]]</f>
        <v>1071.02</v>
      </c>
      <c r="L6569" s="1" t="str">
        <f>TEXT(Sales[[#This Row],[Date and Time]],"dddd")</f>
        <v>Friday</v>
      </c>
      <c r="M6569" s="1" t="str">
        <f>TEXT(Sales[[#This Row],[Date and Time]],"mm")</f>
        <v>10</v>
      </c>
      <c r="N6569" s="10" t="str">
        <f>TEXT(Sales[[#This Row],[Date and Time]],"mmmm")</f>
        <v>October</v>
      </c>
    </row>
    <row r="6570" spans="1:14" x14ac:dyDescent="0.3">
      <c r="A6570" s="1" t="s">
        <v>10038</v>
      </c>
      <c r="B6570" s="2">
        <v>45338.512685185182</v>
      </c>
      <c r="C6570" s="1" t="s">
        <v>3402</v>
      </c>
      <c r="D6570" s="1" t="s">
        <v>1386</v>
      </c>
      <c r="E6570" s="1" t="s">
        <v>3479</v>
      </c>
      <c r="F6570" s="1" t="s">
        <v>3476</v>
      </c>
      <c r="G6570" s="1">
        <v>1124.0999999999999</v>
      </c>
      <c r="H6570" s="1">
        <v>1</v>
      </c>
      <c r="I6570" s="1">
        <f>Sales[[#This Row],[Selling Price]]*H6570</f>
        <v>1124.0999999999999</v>
      </c>
      <c r="J6570" s="1">
        <f>VLOOKUP(Sales[[#This Row],[Product ID]],Products[],4,0)</f>
        <v>581.64</v>
      </c>
      <c r="K6570" s="1">
        <f>Sales[[#This Row],[Total Sales]]-Sales[[#This Row],[Cost price]]</f>
        <v>542.45999999999992</v>
      </c>
      <c r="L6570" s="1" t="str">
        <f>TEXT(Sales[[#This Row],[Date and Time]],"dddd")</f>
        <v>Friday</v>
      </c>
      <c r="M6570" s="1" t="str">
        <f>TEXT(Sales[[#This Row],[Date and Time]],"mm")</f>
        <v>02</v>
      </c>
      <c r="N6570" s="10" t="str">
        <f>TEXT(Sales[[#This Row],[Date and Time]],"mmmm")</f>
        <v>February</v>
      </c>
    </row>
    <row r="6571" spans="1:14" x14ac:dyDescent="0.3">
      <c r="A6571" s="1" t="s">
        <v>10039</v>
      </c>
      <c r="B6571" s="2">
        <v>45416.22074074074</v>
      </c>
      <c r="C6571" s="1" t="s">
        <v>3351</v>
      </c>
      <c r="D6571" s="1" t="s">
        <v>2765</v>
      </c>
      <c r="E6571" s="1" t="s">
        <v>3464</v>
      </c>
      <c r="F6571" s="1" t="s">
        <v>3467</v>
      </c>
      <c r="G6571" s="1">
        <v>1452.55</v>
      </c>
      <c r="H6571" s="1">
        <v>3</v>
      </c>
      <c r="I6571" s="1">
        <f>Sales[[#This Row],[Selling Price]]*H6571</f>
        <v>4357.6499999999996</v>
      </c>
      <c r="J6571" s="1">
        <f>VLOOKUP(Sales[[#This Row],[Product ID]],Products[],4,0)</f>
        <v>643.29</v>
      </c>
      <c r="K6571" s="1">
        <f>Sales[[#This Row],[Total Sales]]-Sales[[#This Row],[Cost price]]</f>
        <v>3714.3599999999997</v>
      </c>
      <c r="L6571" s="1" t="str">
        <f>TEXT(Sales[[#This Row],[Date and Time]],"dddd")</f>
        <v>Saturday</v>
      </c>
      <c r="M6571" s="1" t="str">
        <f>TEXT(Sales[[#This Row],[Date and Time]],"mm")</f>
        <v>05</v>
      </c>
      <c r="N6571" s="10" t="str">
        <f>TEXT(Sales[[#This Row],[Date and Time]],"mmmm")</f>
        <v>May</v>
      </c>
    </row>
    <row r="6572" spans="1:14" x14ac:dyDescent="0.3">
      <c r="A6572" s="1" t="s">
        <v>10040</v>
      </c>
      <c r="B6572" s="2">
        <v>45560.133506944447</v>
      </c>
      <c r="C6572" s="1" t="s">
        <v>3320</v>
      </c>
      <c r="D6572" s="1" t="s">
        <v>1778</v>
      </c>
      <c r="E6572" s="1" t="s">
        <v>3466</v>
      </c>
      <c r="F6572" s="1" t="s">
        <v>3469</v>
      </c>
      <c r="G6572" s="1">
        <v>697.27</v>
      </c>
      <c r="H6572" s="1">
        <v>10</v>
      </c>
      <c r="I6572" s="1">
        <f>Sales[[#This Row],[Selling Price]]*H6572</f>
        <v>6972.7</v>
      </c>
      <c r="J6572" s="1">
        <f>VLOOKUP(Sales[[#This Row],[Product ID]],Products[],4,0)</f>
        <v>878.74</v>
      </c>
      <c r="K6572" s="1">
        <f>Sales[[#This Row],[Total Sales]]-Sales[[#This Row],[Cost price]]</f>
        <v>6093.96</v>
      </c>
      <c r="L6572" s="1" t="str">
        <f>TEXT(Sales[[#This Row],[Date and Time]],"dddd")</f>
        <v>Wednesday</v>
      </c>
      <c r="M6572" s="1" t="str">
        <f>TEXT(Sales[[#This Row],[Date and Time]],"mm")</f>
        <v>09</v>
      </c>
      <c r="N6572" s="10" t="str">
        <f>TEXT(Sales[[#This Row],[Date and Time]],"mmmm")</f>
        <v>September</v>
      </c>
    </row>
    <row r="6573" spans="1:14" x14ac:dyDescent="0.3">
      <c r="A6573" s="1" t="s">
        <v>10041</v>
      </c>
      <c r="B6573" s="2">
        <v>45418.940509259257</v>
      </c>
      <c r="C6573" s="1" t="s">
        <v>3303</v>
      </c>
      <c r="D6573" s="1" t="s">
        <v>911</v>
      </c>
      <c r="E6573" s="1" t="s">
        <v>3464</v>
      </c>
      <c r="F6573" s="1" t="s">
        <v>3462</v>
      </c>
      <c r="G6573" s="1">
        <v>1854.26</v>
      </c>
      <c r="H6573" s="1">
        <v>6</v>
      </c>
      <c r="I6573" s="1">
        <f>Sales[[#This Row],[Selling Price]]*H6573</f>
        <v>11125.56</v>
      </c>
      <c r="J6573" s="1">
        <f>VLOOKUP(Sales[[#This Row],[Product ID]],Products[],4,0)</f>
        <v>752.34</v>
      </c>
      <c r="K6573" s="1">
        <f>Sales[[#This Row],[Total Sales]]-Sales[[#This Row],[Cost price]]</f>
        <v>10373.219999999999</v>
      </c>
      <c r="L6573" s="1" t="str">
        <f>TEXT(Sales[[#This Row],[Date and Time]],"dddd")</f>
        <v>Monday</v>
      </c>
      <c r="M6573" s="1" t="str">
        <f>TEXT(Sales[[#This Row],[Date and Time]],"mm")</f>
        <v>05</v>
      </c>
      <c r="N6573" s="10" t="str">
        <f>TEXT(Sales[[#This Row],[Date and Time]],"mmmm")</f>
        <v>May</v>
      </c>
    </row>
    <row r="6574" spans="1:14" x14ac:dyDescent="0.3">
      <c r="A6574" s="1" t="s">
        <v>10042</v>
      </c>
      <c r="B6574" s="2">
        <v>45333.893090277779</v>
      </c>
      <c r="C6574" s="1" t="s">
        <v>3445</v>
      </c>
      <c r="D6574" s="1" t="s">
        <v>482</v>
      </c>
      <c r="E6574" s="1" t="s">
        <v>3466</v>
      </c>
      <c r="F6574" s="1" t="s">
        <v>3472</v>
      </c>
      <c r="G6574" s="1">
        <v>21.05</v>
      </c>
      <c r="H6574" s="1">
        <v>1</v>
      </c>
      <c r="I6574" s="1">
        <f>Sales[[#This Row],[Selling Price]]*H6574</f>
        <v>21.05</v>
      </c>
      <c r="J6574" s="1">
        <f>VLOOKUP(Sales[[#This Row],[Product ID]],Products[],4,0)</f>
        <v>154.76</v>
      </c>
      <c r="K6574" s="1">
        <f>Sales[[#This Row],[Total Sales]]-Sales[[#This Row],[Cost price]]</f>
        <v>-133.70999999999998</v>
      </c>
      <c r="L6574" s="1" t="str">
        <f>TEXT(Sales[[#This Row],[Date and Time]],"dddd")</f>
        <v>Sunday</v>
      </c>
      <c r="M6574" s="1" t="str">
        <f>TEXT(Sales[[#This Row],[Date and Time]],"mm")</f>
        <v>02</v>
      </c>
      <c r="N6574" s="10" t="str">
        <f>TEXT(Sales[[#This Row],[Date and Time]],"mmmm")</f>
        <v>February</v>
      </c>
    </row>
    <row r="6575" spans="1:14" x14ac:dyDescent="0.3">
      <c r="A6575" s="1" t="s">
        <v>10043</v>
      </c>
      <c r="B6575" s="2">
        <v>45317.472037037034</v>
      </c>
      <c r="C6575" s="1" t="s">
        <v>3319</v>
      </c>
      <c r="D6575" s="1" t="s">
        <v>7</v>
      </c>
      <c r="E6575" s="1" t="s">
        <v>3461</v>
      </c>
      <c r="F6575" s="1" t="s">
        <v>3467</v>
      </c>
      <c r="G6575" s="1">
        <v>770.68</v>
      </c>
      <c r="H6575" s="1">
        <v>3</v>
      </c>
      <c r="I6575" s="1">
        <f>Sales[[#This Row],[Selling Price]]*H6575</f>
        <v>2312.04</v>
      </c>
      <c r="J6575" s="1">
        <f>VLOOKUP(Sales[[#This Row],[Product ID]],Products[],4,0)</f>
        <v>704.91</v>
      </c>
      <c r="K6575" s="1">
        <f>Sales[[#This Row],[Total Sales]]-Sales[[#This Row],[Cost price]]</f>
        <v>1607.13</v>
      </c>
      <c r="L6575" s="1" t="str">
        <f>TEXT(Sales[[#This Row],[Date and Time]],"dddd")</f>
        <v>Friday</v>
      </c>
      <c r="M6575" s="1" t="str">
        <f>TEXT(Sales[[#This Row],[Date and Time]],"mm")</f>
        <v>01</v>
      </c>
      <c r="N6575" s="10" t="str">
        <f>TEXT(Sales[[#This Row],[Date and Time]],"mmmm")</f>
        <v>January</v>
      </c>
    </row>
    <row r="6576" spans="1:14" x14ac:dyDescent="0.3">
      <c r="A6576" s="1" t="s">
        <v>10044</v>
      </c>
      <c r="B6576" s="2">
        <v>45585.189745370371</v>
      </c>
      <c r="C6576" s="1" t="s">
        <v>3435</v>
      </c>
      <c r="D6576" s="1" t="s">
        <v>2424</v>
      </c>
      <c r="E6576" s="1" t="s">
        <v>3479</v>
      </c>
      <c r="F6576" s="1" t="s">
        <v>3462</v>
      </c>
      <c r="G6576" s="1">
        <v>1131.55</v>
      </c>
      <c r="H6576" s="1">
        <v>6</v>
      </c>
      <c r="I6576" s="1">
        <f>Sales[[#This Row],[Selling Price]]*H6576</f>
        <v>6789.2999999999993</v>
      </c>
      <c r="J6576" s="1">
        <f>VLOOKUP(Sales[[#This Row],[Product ID]],Products[],4,0)</f>
        <v>316.27</v>
      </c>
      <c r="K6576" s="1">
        <f>Sales[[#This Row],[Total Sales]]-Sales[[#This Row],[Cost price]]</f>
        <v>6473.0299999999988</v>
      </c>
      <c r="L6576" s="1" t="str">
        <f>TEXT(Sales[[#This Row],[Date and Time]],"dddd")</f>
        <v>Sunday</v>
      </c>
      <c r="M6576" s="1" t="str">
        <f>TEXT(Sales[[#This Row],[Date and Time]],"mm")</f>
        <v>10</v>
      </c>
      <c r="N6576" s="10" t="str">
        <f>TEXT(Sales[[#This Row],[Date and Time]],"mmmm")</f>
        <v>October</v>
      </c>
    </row>
    <row r="6577" spans="1:14" x14ac:dyDescent="0.3">
      <c r="A6577" s="1" t="s">
        <v>10045</v>
      </c>
      <c r="B6577" s="2">
        <v>45430.448900462965</v>
      </c>
      <c r="C6577" s="1" t="s">
        <v>3413</v>
      </c>
      <c r="D6577" s="1" t="s">
        <v>2925</v>
      </c>
      <c r="E6577" s="1" t="s">
        <v>3464</v>
      </c>
      <c r="F6577" s="1" t="s">
        <v>3467</v>
      </c>
      <c r="G6577" s="1">
        <v>1269.8800000000001</v>
      </c>
      <c r="H6577" s="1">
        <v>10</v>
      </c>
      <c r="I6577" s="1">
        <f>Sales[[#This Row],[Selling Price]]*H6577</f>
        <v>12698.800000000001</v>
      </c>
      <c r="J6577" s="1">
        <f>VLOOKUP(Sales[[#This Row],[Product ID]],Products[],4,0)</f>
        <v>311.56</v>
      </c>
      <c r="K6577" s="1">
        <f>Sales[[#This Row],[Total Sales]]-Sales[[#This Row],[Cost price]]</f>
        <v>12387.240000000002</v>
      </c>
      <c r="L6577" s="1" t="str">
        <f>TEXT(Sales[[#This Row],[Date and Time]],"dddd")</f>
        <v>Saturday</v>
      </c>
      <c r="M6577" s="1" t="str">
        <f>TEXT(Sales[[#This Row],[Date and Time]],"mm")</f>
        <v>05</v>
      </c>
      <c r="N6577" s="10" t="str">
        <f>TEXT(Sales[[#This Row],[Date and Time]],"mmmm")</f>
        <v>May</v>
      </c>
    </row>
    <row r="6578" spans="1:14" x14ac:dyDescent="0.3">
      <c r="A6578" s="1" t="s">
        <v>10046</v>
      </c>
      <c r="B6578" s="2">
        <v>45449.361458333333</v>
      </c>
      <c r="C6578" s="1" t="s">
        <v>3377</v>
      </c>
      <c r="D6578" s="1" t="s">
        <v>2352</v>
      </c>
      <c r="E6578" s="1" t="s">
        <v>3466</v>
      </c>
      <c r="F6578" s="1" t="s">
        <v>3462</v>
      </c>
      <c r="G6578" s="1">
        <v>1025.5899999999999</v>
      </c>
      <c r="H6578" s="1">
        <v>7</v>
      </c>
      <c r="I6578" s="1">
        <f>Sales[[#This Row],[Selling Price]]*H6578</f>
        <v>7179.1299999999992</v>
      </c>
      <c r="J6578" s="1">
        <f>VLOOKUP(Sales[[#This Row],[Product ID]],Products[],4,0)</f>
        <v>409.39</v>
      </c>
      <c r="K6578" s="1">
        <f>Sales[[#This Row],[Total Sales]]-Sales[[#This Row],[Cost price]]</f>
        <v>6769.7399999999989</v>
      </c>
      <c r="L6578" s="1" t="str">
        <f>TEXT(Sales[[#This Row],[Date and Time]],"dddd")</f>
        <v>Thursday</v>
      </c>
      <c r="M6578" s="1" t="str">
        <f>TEXT(Sales[[#This Row],[Date and Time]],"mm")</f>
        <v>06</v>
      </c>
      <c r="N6578" s="10" t="str">
        <f>TEXT(Sales[[#This Row],[Date and Time]],"mmmm")</f>
        <v>June</v>
      </c>
    </row>
    <row r="6579" spans="1:14" x14ac:dyDescent="0.3">
      <c r="A6579" s="1" t="s">
        <v>10047</v>
      </c>
      <c r="B6579" s="2">
        <v>45531.638298611113</v>
      </c>
      <c r="C6579" s="1" t="s">
        <v>3217</v>
      </c>
      <c r="D6579" s="1" t="s">
        <v>1775</v>
      </c>
      <c r="E6579" s="1" t="s">
        <v>3464</v>
      </c>
      <c r="F6579" s="1" t="s">
        <v>3469</v>
      </c>
      <c r="G6579" s="1">
        <v>524.72</v>
      </c>
      <c r="H6579" s="1">
        <v>7</v>
      </c>
      <c r="I6579" s="1">
        <f>Sales[[#This Row],[Selling Price]]*H6579</f>
        <v>3673.04</v>
      </c>
      <c r="J6579" s="1">
        <f>VLOOKUP(Sales[[#This Row],[Product ID]],Products[],4,0)</f>
        <v>253.61</v>
      </c>
      <c r="K6579" s="1">
        <f>Sales[[#This Row],[Total Sales]]-Sales[[#This Row],[Cost price]]</f>
        <v>3419.43</v>
      </c>
      <c r="L6579" s="1" t="str">
        <f>TEXT(Sales[[#This Row],[Date and Time]],"dddd")</f>
        <v>Tuesday</v>
      </c>
      <c r="M6579" s="1" t="str">
        <f>TEXT(Sales[[#This Row],[Date and Time]],"mm")</f>
        <v>08</v>
      </c>
      <c r="N6579" s="10" t="str">
        <f>TEXT(Sales[[#This Row],[Date and Time]],"mmmm")</f>
        <v>August</v>
      </c>
    </row>
    <row r="6580" spans="1:14" x14ac:dyDescent="0.3">
      <c r="A6580" s="1" t="s">
        <v>10048</v>
      </c>
      <c r="B6580" s="2">
        <v>45590.723981481482</v>
      </c>
      <c r="C6580" s="1" t="s">
        <v>3439</v>
      </c>
      <c r="D6580" s="1" t="s">
        <v>2949</v>
      </c>
      <c r="E6580" s="1" t="s">
        <v>3461</v>
      </c>
      <c r="F6580" s="1" t="s">
        <v>3467</v>
      </c>
      <c r="G6580" s="1">
        <v>236.34</v>
      </c>
      <c r="H6580" s="1">
        <v>6</v>
      </c>
      <c r="I6580" s="1">
        <f>Sales[[#This Row],[Selling Price]]*H6580</f>
        <v>1418.04</v>
      </c>
      <c r="J6580" s="1">
        <f>VLOOKUP(Sales[[#This Row],[Product ID]],Products[],4,0)</f>
        <v>945.84</v>
      </c>
      <c r="K6580" s="1">
        <f>Sales[[#This Row],[Total Sales]]-Sales[[#This Row],[Cost price]]</f>
        <v>472.19999999999993</v>
      </c>
      <c r="L6580" s="1" t="str">
        <f>TEXT(Sales[[#This Row],[Date and Time]],"dddd")</f>
        <v>Friday</v>
      </c>
      <c r="M6580" s="1" t="str">
        <f>TEXT(Sales[[#This Row],[Date and Time]],"mm")</f>
        <v>10</v>
      </c>
      <c r="N6580" s="10" t="str">
        <f>TEXT(Sales[[#This Row],[Date and Time]],"mmmm")</f>
        <v>October</v>
      </c>
    </row>
    <row r="6581" spans="1:14" x14ac:dyDescent="0.3">
      <c r="A6581" s="1" t="s">
        <v>10049</v>
      </c>
      <c r="B6581" s="2">
        <v>45586.939849537041</v>
      </c>
      <c r="C6581" s="1" t="s">
        <v>3261</v>
      </c>
      <c r="D6581" s="1" t="s">
        <v>1497</v>
      </c>
      <c r="E6581" s="1" t="s">
        <v>3479</v>
      </c>
      <c r="F6581" s="1" t="s">
        <v>3462</v>
      </c>
      <c r="G6581" s="1">
        <v>1913.08</v>
      </c>
      <c r="H6581" s="1">
        <v>10</v>
      </c>
      <c r="I6581" s="1">
        <f>Sales[[#This Row],[Selling Price]]*H6581</f>
        <v>19130.8</v>
      </c>
      <c r="J6581" s="1">
        <f>VLOOKUP(Sales[[#This Row],[Product ID]],Products[],4,0)</f>
        <v>950.81</v>
      </c>
      <c r="K6581" s="1">
        <f>Sales[[#This Row],[Total Sales]]-Sales[[#This Row],[Cost price]]</f>
        <v>18179.989999999998</v>
      </c>
      <c r="L6581" s="1" t="str">
        <f>TEXT(Sales[[#This Row],[Date and Time]],"dddd")</f>
        <v>Monday</v>
      </c>
      <c r="M6581" s="1" t="str">
        <f>TEXT(Sales[[#This Row],[Date and Time]],"mm")</f>
        <v>10</v>
      </c>
      <c r="N6581" s="10" t="str">
        <f>TEXT(Sales[[#This Row],[Date and Time]],"mmmm")</f>
        <v>October</v>
      </c>
    </row>
    <row r="6582" spans="1:14" x14ac:dyDescent="0.3">
      <c r="A6582" s="1" t="s">
        <v>10050</v>
      </c>
      <c r="B6582" s="2">
        <v>45410.773576388892</v>
      </c>
      <c r="C6582" s="1" t="s">
        <v>3373</v>
      </c>
      <c r="D6582" s="1" t="s">
        <v>222</v>
      </c>
      <c r="E6582" s="1" t="s">
        <v>3464</v>
      </c>
      <c r="F6582" s="1" t="s">
        <v>3469</v>
      </c>
      <c r="G6582" s="1">
        <v>1565.09</v>
      </c>
      <c r="H6582" s="1">
        <v>7</v>
      </c>
      <c r="I6582" s="1">
        <f>Sales[[#This Row],[Selling Price]]*H6582</f>
        <v>10955.63</v>
      </c>
      <c r="J6582" s="1">
        <f>VLOOKUP(Sales[[#This Row],[Product ID]],Products[],4,0)</f>
        <v>821.86</v>
      </c>
      <c r="K6582" s="1">
        <f>Sales[[#This Row],[Total Sales]]-Sales[[#This Row],[Cost price]]</f>
        <v>10133.769999999999</v>
      </c>
      <c r="L6582" s="1" t="str">
        <f>TEXT(Sales[[#This Row],[Date and Time]],"dddd")</f>
        <v>Sunday</v>
      </c>
      <c r="M6582" s="1" t="str">
        <f>TEXT(Sales[[#This Row],[Date and Time]],"mm")</f>
        <v>04</v>
      </c>
      <c r="N6582" s="10" t="str">
        <f>TEXT(Sales[[#This Row],[Date and Time]],"mmmm")</f>
        <v>April</v>
      </c>
    </row>
    <row r="6583" spans="1:14" x14ac:dyDescent="0.3">
      <c r="A6583" s="1" t="s">
        <v>10051</v>
      </c>
      <c r="B6583" s="2">
        <v>45547.426261574074</v>
      </c>
      <c r="C6583" s="1" t="s">
        <v>3337</v>
      </c>
      <c r="D6583" s="1" t="s">
        <v>1071</v>
      </c>
      <c r="E6583" s="1" t="s">
        <v>3479</v>
      </c>
      <c r="F6583" s="1" t="s">
        <v>3467</v>
      </c>
      <c r="G6583" s="1">
        <v>402.87</v>
      </c>
      <c r="H6583" s="1">
        <v>5</v>
      </c>
      <c r="I6583" s="1">
        <f>Sales[[#This Row],[Selling Price]]*H6583</f>
        <v>2014.35</v>
      </c>
      <c r="J6583" s="1">
        <f>VLOOKUP(Sales[[#This Row],[Product ID]],Products[],4,0)</f>
        <v>899.57</v>
      </c>
      <c r="K6583" s="1">
        <f>Sales[[#This Row],[Total Sales]]-Sales[[#This Row],[Cost price]]</f>
        <v>1114.7799999999997</v>
      </c>
      <c r="L6583" s="1" t="str">
        <f>TEXT(Sales[[#This Row],[Date and Time]],"dddd")</f>
        <v>Thursday</v>
      </c>
      <c r="M6583" s="1" t="str">
        <f>TEXT(Sales[[#This Row],[Date and Time]],"mm")</f>
        <v>09</v>
      </c>
      <c r="N6583" s="10" t="str">
        <f>TEXT(Sales[[#This Row],[Date and Time]],"mmmm")</f>
        <v>September</v>
      </c>
    </row>
    <row r="6584" spans="1:14" x14ac:dyDescent="0.3">
      <c r="A6584" s="1" t="s">
        <v>10052</v>
      </c>
      <c r="B6584" s="2">
        <v>45555.816701388889</v>
      </c>
      <c r="C6584" s="1" t="s">
        <v>3366</v>
      </c>
      <c r="D6584" s="1" t="s">
        <v>2230</v>
      </c>
      <c r="E6584" s="1" t="s">
        <v>3466</v>
      </c>
      <c r="F6584" s="1" t="s">
        <v>3476</v>
      </c>
      <c r="G6584" s="1">
        <v>1483.36</v>
      </c>
      <c r="H6584" s="1">
        <v>10</v>
      </c>
      <c r="I6584" s="1">
        <f>Sales[[#This Row],[Selling Price]]*H6584</f>
        <v>14833.599999999999</v>
      </c>
      <c r="J6584" s="1">
        <f>VLOOKUP(Sales[[#This Row],[Product ID]],Products[],4,0)</f>
        <v>669.31</v>
      </c>
      <c r="K6584" s="1">
        <f>Sales[[#This Row],[Total Sales]]-Sales[[#This Row],[Cost price]]</f>
        <v>14164.289999999999</v>
      </c>
      <c r="L6584" s="1" t="str">
        <f>TEXT(Sales[[#This Row],[Date and Time]],"dddd")</f>
        <v>Friday</v>
      </c>
      <c r="M6584" s="1" t="str">
        <f>TEXT(Sales[[#This Row],[Date and Time]],"mm")</f>
        <v>09</v>
      </c>
      <c r="N6584" s="10" t="str">
        <f>TEXT(Sales[[#This Row],[Date and Time]],"mmmm")</f>
        <v>September</v>
      </c>
    </row>
    <row r="6585" spans="1:14" x14ac:dyDescent="0.3">
      <c r="A6585" s="1" t="s">
        <v>10053</v>
      </c>
      <c r="B6585" s="2">
        <v>45492.202037037037</v>
      </c>
      <c r="C6585" s="1" t="s">
        <v>3450</v>
      </c>
      <c r="D6585" s="1" t="s">
        <v>2364</v>
      </c>
      <c r="E6585" s="1" t="s">
        <v>3464</v>
      </c>
      <c r="F6585" s="1" t="s">
        <v>3472</v>
      </c>
      <c r="G6585" s="1">
        <v>849.61</v>
      </c>
      <c r="H6585" s="1">
        <v>6</v>
      </c>
      <c r="I6585" s="1">
        <f>Sales[[#This Row],[Selling Price]]*H6585</f>
        <v>5097.66</v>
      </c>
      <c r="J6585" s="1">
        <f>VLOOKUP(Sales[[#This Row],[Product ID]],Products[],4,0)</f>
        <v>754.1</v>
      </c>
      <c r="K6585" s="1">
        <f>Sales[[#This Row],[Total Sales]]-Sales[[#This Row],[Cost price]]</f>
        <v>4343.5599999999995</v>
      </c>
      <c r="L6585" s="1" t="str">
        <f>TEXT(Sales[[#This Row],[Date and Time]],"dddd")</f>
        <v>Friday</v>
      </c>
      <c r="M6585" s="1" t="str">
        <f>TEXT(Sales[[#This Row],[Date and Time]],"mm")</f>
        <v>07</v>
      </c>
      <c r="N6585" s="10" t="str">
        <f>TEXT(Sales[[#This Row],[Date and Time]],"mmmm")</f>
        <v>July</v>
      </c>
    </row>
    <row r="6586" spans="1:14" x14ac:dyDescent="0.3">
      <c r="A6586" s="1" t="s">
        <v>10054</v>
      </c>
      <c r="B6586" s="2">
        <v>45329.868078703701</v>
      </c>
      <c r="C6586" s="1" t="s">
        <v>3309</v>
      </c>
      <c r="D6586" s="1" t="s">
        <v>2859</v>
      </c>
      <c r="E6586" s="1" t="s">
        <v>3466</v>
      </c>
      <c r="F6586" s="1" t="s">
        <v>3469</v>
      </c>
      <c r="G6586" s="1">
        <v>1063.23</v>
      </c>
      <c r="H6586" s="1">
        <v>8</v>
      </c>
      <c r="I6586" s="1">
        <f>Sales[[#This Row],[Selling Price]]*H6586</f>
        <v>8505.84</v>
      </c>
      <c r="J6586" s="1">
        <f>VLOOKUP(Sales[[#This Row],[Product ID]],Products[],4,0)</f>
        <v>898.84</v>
      </c>
      <c r="K6586" s="1">
        <f>Sales[[#This Row],[Total Sales]]-Sales[[#This Row],[Cost price]]</f>
        <v>7607</v>
      </c>
      <c r="L6586" s="1" t="str">
        <f>TEXT(Sales[[#This Row],[Date and Time]],"dddd")</f>
        <v>Wednesday</v>
      </c>
      <c r="M6586" s="1" t="str">
        <f>TEXT(Sales[[#This Row],[Date and Time]],"mm")</f>
        <v>02</v>
      </c>
      <c r="N6586" s="10" t="str">
        <f>TEXT(Sales[[#This Row],[Date and Time]],"mmmm")</f>
        <v>February</v>
      </c>
    </row>
    <row r="6587" spans="1:14" x14ac:dyDescent="0.3">
      <c r="A6587" s="1" t="s">
        <v>10055</v>
      </c>
      <c r="B6587" s="2">
        <v>45510.32644675926</v>
      </c>
      <c r="C6587" s="1" t="s">
        <v>3400</v>
      </c>
      <c r="D6587" s="1" t="s">
        <v>3008</v>
      </c>
      <c r="E6587" s="1" t="s">
        <v>3464</v>
      </c>
      <c r="F6587" s="1" t="s">
        <v>3472</v>
      </c>
      <c r="G6587" s="1">
        <v>646.5</v>
      </c>
      <c r="H6587" s="1">
        <v>2</v>
      </c>
      <c r="I6587" s="1">
        <f>Sales[[#This Row],[Selling Price]]*H6587</f>
        <v>1293</v>
      </c>
      <c r="J6587" s="1">
        <f>VLOOKUP(Sales[[#This Row],[Product ID]],Products[],4,0)</f>
        <v>257.93</v>
      </c>
      <c r="K6587" s="1">
        <f>Sales[[#This Row],[Total Sales]]-Sales[[#This Row],[Cost price]]</f>
        <v>1035.07</v>
      </c>
      <c r="L6587" s="1" t="str">
        <f>TEXT(Sales[[#This Row],[Date and Time]],"dddd")</f>
        <v>Tuesday</v>
      </c>
      <c r="M6587" s="1" t="str">
        <f>TEXT(Sales[[#This Row],[Date and Time]],"mm")</f>
        <v>08</v>
      </c>
      <c r="N6587" s="10" t="str">
        <f>TEXT(Sales[[#This Row],[Date and Time]],"mmmm")</f>
        <v>August</v>
      </c>
    </row>
    <row r="6588" spans="1:14" x14ac:dyDescent="0.3">
      <c r="A6588" s="1" t="s">
        <v>10056</v>
      </c>
      <c r="B6588" s="2">
        <v>45527.319155092591</v>
      </c>
      <c r="C6588" s="1" t="s">
        <v>3290</v>
      </c>
      <c r="D6588" s="1" t="s">
        <v>2319</v>
      </c>
      <c r="E6588" s="1" t="s">
        <v>3466</v>
      </c>
      <c r="F6588" s="1" t="s">
        <v>3462</v>
      </c>
      <c r="G6588" s="1">
        <v>381.15</v>
      </c>
      <c r="H6588" s="1">
        <v>3</v>
      </c>
      <c r="I6588" s="1">
        <f>Sales[[#This Row],[Selling Price]]*H6588</f>
        <v>1143.4499999999998</v>
      </c>
      <c r="J6588" s="1">
        <f>VLOOKUP(Sales[[#This Row],[Product ID]],Products[],4,0)</f>
        <v>786.45</v>
      </c>
      <c r="K6588" s="1">
        <f>Sales[[#This Row],[Total Sales]]-Sales[[#This Row],[Cost price]]</f>
        <v>356.99999999999977</v>
      </c>
      <c r="L6588" s="1" t="str">
        <f>TEXT(Sales[[#This Row],[Date and Time]],"dddd")</f>
        <v>Friday</v>
      </c>
      <c r="M6588" s="1" t="str">
        <f>TEXT(Sales[[#This Row],[Date and Time]],"mm")</f>
        <v>08</v>
      </c>
      <c r="N6588" s="10" t="str">
        <f>TEXT(Sales[[#This Row],[Date and Time]],"mmmm")</f>
        <v>August</v>
      </c>
    </row>
    <row r="6589" spans="1:14" x14ac:dyDescent="0.3">
      <c r="A6589" s="1" t="s">
        <v>10057</v>
      </c>
      <c r="B6589" s="2">
        <v>45546.010706018518</v>
      </c>
      <c r="C6589" s="1" t="s">
        <v>3371</v>
      </c>
      <c r="D6589" s="1" t="s">
        <v>1763</v>
      </c>
      <c r="E6589" s="1" t="s">
        <v>3479</v>
      </c>
      <c r="F6589" s="1" t="s">
        <v>3469</v>
      </c>
      <c r="G6589" s="1">
        <v>192.1</v>
      </c>
      <c r="H6589" s="1">
        <v>10</v>
      </c>
      <c r="I6589" s="1">
        <f>Sales[[#This Row],[Selling Price]]*H6589</f>
        <v>1921</v>
      </c>
      <c r="J6589" s="1">
        <f>VLOOKUP(Sales[[#This Row],[Product ID]],Products[],4,0)</f>
        <v>370.52</v>
      </c>
      <c r="K6589" s="1">
        <f>Sales[[#This Row],[Total Sales]]-Sales[[#This Row],[Cost price]]</f>
        <v>1550.48</v>
      </c>
      <c r="L6589" s="1" t="str">
        <f>TEXT(Sales[[#This Row],[Date and Time]],"dddd")</f>
        <v>Wednesday</v>
      </c>
      <c r="M6589" s="1" t="str">
        <f>TEXT(Sales[[#This Row],[Date and Time]],"mm")</f>
        <v>09</v>
      </c>
      <c r="N6589" s="10" t="str">
        <f>TEXT(Sales[[#This Row],[Date and Time]],"mmmm")</f>
        <v>September</v>
      </c>
    </row>
    <row r="6590" spans="1:14" x14ac:dyDescent="0.3">
      <c r="A6590" s="1" t="s">
        <v>10058</v>
      </c>
      <c r="B6590" s="2">
        <v>45605.716168981482</v>
      </c>
      <c r="C6590" s="1" t="s">
        <v>3336</v>
      </c>
      <c r="D6590" s="1" t="s">
        <v>555</v>
      </c>
      <c r="E6590" s="1" t="s">
        <v>3461</v>
      </c>
      <c r="F6590" s="1" t="s">
        <v>3467</v>
      </c>
      <c r="G6590" s="1">
        <v>1527.54</v>
      </c>
      <c r="H6590" s="1">
        <v>1</v>
      </c>
      <c r="I6590" s="1">
        <f>Sales[[#This Row],[Selling Price]]*H6590</f>
        <v>1527.54</v>
      </c>
      <c r="J6590" s="1">
        <f>VLOOKUP(Sales[[#This Row],[Product ID]],Products[],4,0)</f>
        <v>970.96</v>
      </c>
      <c r="K6590" s="1">
        <f>Sales[[#This Row],[Total Sales]]-Sales[[#This Row],[Cost price]]</f>
        <v>556.57999999999993</v>
      </c>
      <c r="L6590" s="1" t="str">
        <f>TEXT(Sales[[#This Row],[Date and Time]],"dddd")</f>
        <v>Saturday</v>
      </c>
      <c r="M6590" s="1" t="str">
        <f>TEXT(Sales[[#This Row],[Date and Time]],"mm")</f>
        <v>11</v>
      </c>
      <c r="N6590" s="10" t="str">
        <f>TEXT(Sales[[#This Row],[Date and Time]],"mmmm")</f>
        <v>November</v>
      </c>
    </row>
    <row r="6591" spans="1:14" x14ac:dyDescent="0.3">
      <c r="A6591" s="1" t="s">
        <v>10059</v>
      </c>
      <c r="B6591" s="2">
        <v>45340.326215277775</v>
      </c>
      <c r="C6591" s="1" t="s">
        <v>3364</v>
      </c>
      <c r="D6591" s="1" t="s">
        <v>875</v>
      </c>
      <c r="E6591" s="1" t="s">
        <v>3464</v>
      </c>
      <c r="F6591" s="1" t="s">
        <v>3467</v>
      </c>
      <c r="G6591" s="1">
        <v>47.81</v>
      </c>
      <c r="H6591" s="1">
        <v>4</v>
      </c>
      <c r="I6591" s="1">
        <f>Sales[[#This Row],[Selling Price]]*H6591</f>
        <v>191.24</v>
      </c>
      <c r="J6591" s="1">
        <f>VLOOKUP(Sales[[#This Row],[Product ID]],Products[],4,0)</f>
        <v>771.88</v>
      </c>
      <c r="K6591" s="1">
        <f>Sales[[#This Row],[Total Sales]]-Sales[[#This Row],[Cost price]]</f>
        <v>-580.64</v>
      </c>
      <c r="L6591" s="1" t="str">
        <f>TEXT(Sales[[#This Row],[Date and Time]],"dddd")</f>
        <v>Sunday</v>
      </c>
      <c r="M6591" s="1" t="str">
        <f>TEXT(Sales[[#This Row],[Date and Time]],"mm")</f>
        <v>02</v>
      </c>
      <c r="N6591" s="10" t="str">
        <f>TEXT(Sales[[#This Row],[Date and Time]],"mmmm")</f>
        <v>February</v>
      </c>
    </row>
    <row r="6592" spans="1:14" x14ac:dyDescent="0.3">
      <c r="A6592" s="1" t="s">
        <v>10060</v>
      </c>
      <c r="B6592" s="2">
        <v>45296.272488425922</v>
      </c>
      <c r="C6592" s="1" t="s">
        <v>3332</v>
      </c>
      <c r="D6592" s="1" t="s">
        <v>1062</v>
      </c>
      <c r="E6592" s="1" t="s">
        <v>3461</v>
      </c>
      <c r="F6592" s="1" t="s">
        <v>3472</v>
      </c>
      <c r="G6592" s="1">
        <v>1971.26</v>
      </c>
      <c r="H6592" s="1">
        <v>9</v>
      </c>
      <c r="I6592" s="1">
        <f>Sales[[#This Row],[Selling Price]]*H6592</f>
        <v>17741.34</v>
      </c>
      <c r="J6592" s="1">
        <f>VLOOKUP(Sales[[#This Row],[Product ID]],Products[],4,0)</f>
        <v>348.54</v>
      </c>
      <c r="K6592" s="1">
        <f>Sales[[#This Row],[Total Sales]]-Sales[[#This Row],[Cost price]]</f>
        <v>17392.8</v>
      </c>
      <c r="L6592" s="1" t="str">
        <f>TEXT(Sales[[#This Row],[Date and Time]],"dddd")</f>
        <v>Friday</v>
      </c>
      <c r="M6592" s="1" t="str">
        <f>TEXT(Sales[[#This Row],[Date and Time]],"mm")</f>
        <v>01</v>
      </c>
      <c r="N6592" s="10" t="str">
        <f>TEXT(Sales[[#This Row],[Date and Time]],"mmmm")</f>
        <v>January</v>
      </c>
    </row>
    <row r="6593" spans="1:14" x14ac:dyDescent="0.3">
      <c r="A6593" s="1" t="s">
        <v>10061</v>
      </c>
      <c r="B6593" s="2">
        <v>45593.610625000001</v>
      </c>
      <c r="C6593" s="1" t="s">
        <v>3281</v>
      </c>
      <c r="D6593" s="1" t="s">
        <v>1669</v>
      </c>
      <c r="E6593" s="1" t="s">
        <v>3479</v>
      </c>
      <c r="F6593" s="1" t="s">
        <v>3472</v>
      </c>
      <c r="G6593" s="1">
        <v>1971.51</v>
      </c>
      <c r="H6593" s="1">
        <v>9</v>
      </c>
      <c r="I6593" s="1">
        <f>Sales[[#This Row],[Selling Price]]*H6593</f>
        <v>17743.59</v>
      </c>
      <c r="J6593" s="1">
        <f>VLOOKUP(Sales[[#This Row],[Product ID]],Products[],4,0)</f>
        <v>136.99</v>
      </c>
      <c r="K6593" s="1">
        <f>Sales[[#This Row],[Total Sales]]-Sales[[#This Row],[Cost price]]</f>
        <v>17606.599999999999</v>
      </c>
      <c r="L6593" s="1" t="str">
        <f>TEXT(Sales[[#This Row],[Date and Time]],"dddd")</f>
        <v>Monday</v>
      </c>
      <c r="M6593" s="1" t="str">
        <f>TEXT(Sales[[#This Row],[Date and Time]],"mm")</f>
        <v>10</v>
      </c>
      <c r="N6593" s="10" t="str">
        <f>TEXT(Sales[[#This Row],[Date and Time]],"mmmm")</f>
        <v>October</v>
      </c>
    </row>
    <row r="6594" spans="1:14" x14ac:dyDescent="0.3">
      <c r="A6594" s="1" t="s">
        <v>10062</v>
      </c>
      <c r="B6594" s="2">
        <v>45429.400254629632</v>
      </c>
      <c r="C6594" s="1" t="s">
        <v>3429</v>
      </c>
      <c r="D6594" s="1" t="s">
        <v>2248</v>
      </c>
      <c r="E6594" s="1" t="s">
        <v>3464</v>
      </c>
      <c r="F6594" s="1" t="s">
        <v>3462</v>
      </c>
      <c r="G6594" s="1">
        <v>317.56</v>
      </c>
      <c r="H6594" s="1">
        <v>6</v>
      </c>
      <c r="I6594" s="1">
        <f>Sales[[#This Row],[Selling Price]]*H6594</f>
        <v>1905.3600000000001</v>
      </c>
      <c r="J6594" s="1">
        <f>VLOOKUP(Sales[[#This Row],[Product ID]],Products[],4,0)</f>
        <v>653.88</v>
      </c>
      <c r="K6594" s="1">
        <f>Sales[[#This Row],[Total Sales]]-Sales[[#This Row],[Cost price]]</f>
        <v>1251.48</v>
      </c>
      <c r="L6594" s="1" t="str">
        <f>TEXT(Sales[[#This Row],[Date and Time]],"dddd")</f>
        <v>Friday</v>
      </c>
      <c r="M6594" s="1" t="str">
        <f>TEXT(Sales[[#This Row],[Date and Time]],"mm")</f>
        <v>05</v>
      </c>
      <c r="N6594" s="10" t="str">
        <f>TEXT(Sales[[#This Row],[Date and Time]],"mmmm")</f>
        <v>May</v>
      </c>
    </row>
    <row r="6595" spans="1:14" x14ac:dyDescent="0.3">
      <c r="A6595" s="1" t="s">
        <v>10063</v>
      </c>
      <c r="B6595" s="2">
        <v>45338.369328703702</v>
      </c>
      <c r="C6595" s="1" t="s">
        <v>3429</v>
      </c>
      <c r="D6595" s="1" t="s">
        <v>291</v>
      </c>
      <c r="E6595" s="1" t="s">
        <v>3461</v>
      </c>
      <c r="F6595" s="1" t="s">
        <v>3472</v>
      </c>
      <c r="G6595" s="1">
        <v>1272.78</v>
      </c>
      <c r="H6595" s="1">
        <v>7</v>
      </c>
      <c r="I6595" s="1">
        <f>Sales[[#This Row],[Selling Price]]*H6595</f>
        <v>8909.4599999999991</v>
      </c>
      <c r="J6595" s="1">
        <f>VLOOKUP(Sales[[#This Row],[Product ID]],Products[],4,0)</f>
        <v>653.88</v>
      </c>
      <c r="K6595" s="1">
        <f>Sales[[#This Row],[Total Sales]]-Sales[[#This Row],[Cost price]]</f>
        <v>8255.58</v>
      </c>
      <c r="L6595" s="1" t="str">
        <f>TEXT(Sales[[#This Row],[Date and Time]],"dddd")</f>
        <v>Friday</v>
      </c>
      <c r="M6595" s="1" t="str">
        <f>TEXT(Sales[[#This Row],[Date and Time]],"mm")</f>
        <v>02</v>
      </c>
      <c r="N6595" s="10" t="str">
        <f>TEXT(Sales[[#This Row],[Date and Time]],"mmmm")</f>
        <v>February</v>
      </c>
    </row>
    <row r="6596" spans="1:14" x14ac:dyDescent="0.3">
      <c r="A6596" s="1" t="s">
        <v>10064</v>
      </c>
      <c r="B6596" s="2">
        <v>45519.792650462965</v>
      </c>
      <c r="C6596" s="1" t="s">
        <v>3282</v>
      </c>
      <c r="D6596" s="1" t="s">
        <v>1584</v>
      </c>
      <c r="E6596" s="1" t="s">
        <v>3464</v>
      </c>
      <c r="F6596" s="1" t="s">
        <v>3476</v>
      </c>
      <c r="G6596" s="1">
        <v>1036.6500000000001</v>
      </c>
      <c r="H6596" s="1">
        <v>7</v>
      </c>
      <c r="I6596" s="1">
        <f>Sales[[#This Row],[Selling Price]]*H6596</f>
        <v>7256.5500000000011</v>
      </c>
      <c r="J6596" s="1">
        <f>VLOOKUP(Sales[[#This Row],[Product ID]],Products[],4,0)</f>
        <v>707.26</v>
      </c>
      <c r="K6596" s="1">
        <f>Sales[[#This Row],[Total Sales]]-Sales[[#This Row],[Cost price]]</f>
        <v>6549.2900000000009</v>
      </c>
      <c r="L6596" s="1" t="str">
        <f>TEXT(Sales[[#This Row],[Date and Time]],"dddd")</f>
        <v>Thursday</v>
      </c>
      <c r="M6596" s="1" t="str">
        <f>TEXT(Sales[[#This Row],[Date and Time]],"mm")</f>
        <v>08</v>
      </c>
      <c r="N6596" s="10" t="str">
        <f>TEXT(Sales[[#This Row],[Date and Time]],"mmmm")</f>
        <v>August</v>
      </c>
    </row>
    <row r="6597" spans="1:14" x14ac:dyDescent="0.3">
      <c r="A6597" s="1" t="s">
        <v>10065</v>
      </c>
      <c r="B6597" s="2">
        <v>45565.408194444448</v>
      </c>
      <c r="C6597" s="1" t="s">
        <v>3423</v>
      </c>
      <c r="D6597" s="1" t="s">
        <v>3023</v>
      </c>
      <c r="E6597" s="1" t="s">
        <v>3471</v>
      </c>
      <c r="F6597" s="1" t="s">
        <v>3472</v>
      </c>
      <c r="G6597" s="1">
        <v>1620.52</v>
      </c>
      <c r="H6597" s="1">
        <v>8</v>
      </c>
      <c r="I6597" s="1">
        <f>Sales[[#This Row],[Selling Price]]*H6597</f>
        <v>12964.16</v>
      </c>
      <c r="J6597" s="1">
        <f>VLOOKUP(Sales[[#This Row],[Product ID]],Products[],4,0)</f>
        <v>388.3</v>
      </c>
      <c r="K6597" s="1">
        <f>Sales[[#This Row],[Total Sales]]-Sales[[#This Row],[Cost price]]</f>
        <v>12575.86</v>
      </c>
      <c r="L6597" s="1" t="str">
        <f>TEXT(Sales[[#This Row],[Date and Time]],"dddd")</f>
        <v>Monday</v>
      </c>
      <c r="M6597" s="1" t="str">
        <f>TEXT(Sales[[#This Row],[Date and Time]],"mm")</f>
        <v>09</v>
      </c>
      <c r="N6597" s="10" t="str">
        <f>TEXT(Sales[[#This Row],[Date and Time]],"mmmm")</f>
        <v>September</v>
      </c>
    </row>
    <row r="6598" spans="1:14" x14ac:dyDescent="0.3">
      <c r="A6598" s="1" t="s">
        <v>10066</v>
      </c>
      <c r="B6598" s="2">
        <v>45497.492222222223</v>
      </c>
      <c r="C6598" s="1" t="s">
        <v>3284</v>
      </c>
      <c r="D6598" s="1" t="s">
        <v>3130</v>
      </c>
      <c r="E6598" s="1" t="s">
        <v>3464</v>
      </c>
      <c r="F6598" s="1" t="s">
        <v>3472</v>
      </c>
      <c r="G6598" s="1">
        <v>1819.61</v>
      </c>
      <c r="H6598" s="1">
        <v>7</v>
      </c>
      <c r="I6598" s="1">
        <f>Sales[[#This Row],[Selling Price]]*H6598</f>
        <v>12737.269999999999</v>
      </c>
      <c r="J6598" s="1">
        <f>VLOOKUP(Sales[[#This Row],[Product ID]],Products[],4,0)</f>
        <v>644.58000000000004</v>
      </c>
      <c r="K6598" s="1">
        <f>Sales[[#This Row],[Total Sales]]-Sales[[#This Row],[Cost price]]</f>
        <v>12092.689999999999</v>
      </c>
      <c r="L6598" s="1" t="str">
        <f>TEXT(Sales[[#This Row],[Date and Time]],"dddd")</f>
        <v>Wednesday</v>
      </c>
      <c r="M6598" s="1" t="str">
        <f>TEXT(Sales[[#This Row],[Date and Time]],"mm")</f>
        <v>07</v>
      </c>
      <c r="N6598" s="10" t="str">
        <f>TEXT(Sales[[#This Row],[Date and Time]],"mmmm")</f>
        <v>July</v>
      </c>
    </row>
    <row r="6599" spans="1:14" x14ac:dyDescent="0.3">
      <c r="A6599" s="1" t="s">
        <v>10067</v>
      </c>
      <c r="B6599" s="2">
        <v>45515.265625</v>
      </c>
      <c r="C6599" s="1" t="s">
        <v>3287</v>
      </c>
      <c r="D6599" s="1" t="s">
        <v>154</v>
      </c>
      <c r="E6599" s="1" t="s">
        <v>3471</v>
      </c>
      <c r="F6599" s="1" t="s">
        <v>3467</v>
      </c>
      <c r="G6599" s="1">
        <v>1497.88</v>
      </c>
      <c r="H6599" s="1">
        <v>10</v>
      </c>
      <c r="I6599" s="1">
        <f>Sales[[#This Row],[Selling Price]]*H6599</f>
        <v>14978.800000000001</v>
      </c>
      <c r="J6599" s="1">
        <f>VLOOKUP(Sales[[#This Row],[Product ID]],Products[],4,0)</f>
        <v>901.68</v>
      </c>
      <c r="K6599" s="1">
        <f>Sales[[#This Row],[Total Sales]]-Sales[[#This Row],[Cost price]]</f>
        <v>14077.12</v>
      </c>
      <c r="L6599" s="1" t="str">
        <f>TEXT(Sales[[#This Row],[Date and Time]],"dddd")</f>
        <v>Sunday</v>
      </c>
      <c r="M6599" s="1" t="str">
        <f>TEXT(Sales[[#This Row],[Date and Time]],"mm")</f>
        <v>08</v>
      </c>
      <c r="N6599" s="10" t="str">
        <f>TEXT(Sales[[#This Row],[Date and Time]],"mmmm")</f>
        <v>August</v>
      </c>
    </row>
    <row r="6600" spans="1:14" x14ac:dyDescent="0.3">
      <c r="A6600" s="1" t="s">
        <v>10068</v>
      </c>
      <c r="B6600" s="2">
        <v>45371.006550925929</v>
      </c>
      <c r="C6600" s="1" t="s">
        <v>3300</v>
      </c>
      <c r="D6600" s="1" t="s">
        <v>2227</v>
      </c>
      <c r="E6600" s="1" t="s">
        <v>3471</v>
      </c>
      <c r="F6600" s="1" t="s">
        <v>3469</v>
      </c>
      <c r="G6600" s="1">
        <v>45.62</v>
      </c>
      <c r="H6600" s="1">
        <v>7</v>
      </c>
      <c r="I6600" s="1">
        <f>Sales[[#This Row],[Selling Price]]*H6600</f>
        <v>319.33999999999997</v>
      </c>
      <c r="J6600" s="1">
        <f>VLOOKUP(Sales[[#This Row],[Product ID]],Products[],4,0)</f>
        <v>762.05</v>
      </c>
      <c r="K6600" s="1">
        <f>Sales[[#This Row],[Total Sales]]-Sales[[#This Row],[Cost price]]</f>
        <v>-442.71</v>
      </c>
      <c r="L6600" s="1" t="str">
        <f>TEXT(Sales[[#This Row],[Date and Time]],"dddd")</f>
        <v>Wednesday</v>
      </c>
      <c r="M6600" s="1" t="str">
        <f>TEXT(Sales[[#This Row],[Date and Time]],"mm")</f>
        <v>03</v>
      </c>
      <c r="N6600" s="10" t="str">
        <f>TEXT(Sales[[#This Row],[Date and Time]],"mmmm")</f>
        <v>March</v>
      </c>
    </row>
    <row r="6601" spans="1:14" x14ac:dyDescent="0.3">
      <c r="A6601" s="1" t="s">
        <v>10069</v>
      </c>
      <c r="B6601" s="2">
        <v>45564.381655092591</v>
      </c>
      <c r="C6601" s="1" t="s">
        <v>3311</v>
      </c>
      <c r="D6601" s="1" t="s">
        <v>953</v>
      </c>
      <c r="E6601" s="1" t="s">
        <v>3471</v>
      </c>
      <c r="F6601" s="1" t="s">
        <v>3469</v>
      </c>
      <c r="G6601" s="1">
        <v>130.5</v>
      </c>
      <c r="H6601" s="1">
        <v>3</v>
      </c>
      <c r="I6601" s="1">
        <f>Sales[[#This Row],[Selling Price]]*H6601</f>
        <v>391.5</v>
      </c>
      <c r="J6601" s="1">
        <f>VLOOKUP(Sales[[#This Row],[Product ID]],Products[],4,0)</f>
        <v>961.88</v>
      </c>
      <c r="K6601" s="1">
        <f>Sales[[#This Row],[Total Sales]]-Sales[[#This Row],[Cost price]]</f>
        <v>-570.38</v>
      </c>
      <c r="L6601" s="1" t="str">
        <f>TEXT(Sales[[#This Row],[Date and Time]],"dddd")</f>
        <v>Sunday</v>
      </c>
      <c r="M6601" s="1" t="str">
        <f>TEXT(Sales[[#This Row],[Date and Time]],"mm")</f>
        <v>09</v>
      </c>
      <c r="N6601" s="10" t="str">
        <f>TEXT(Sales[[#This Row],[Date and Time]],"mmmm")</f>
        <v>September</v>
      </c>
    </row>
    <row r="6602" spans="1:14" x14ac:dyDescent="0.3">
      <c r="A6602" s="1" t="s">
        <v>10070</v>
      </c>
      <c r="B6602" s="2">
        <v>45456.237523148149</v>
      </c>
      <c r="C6602" s="1" t="s">
        <v>3363</v>
      </c>
      <c r="D6602" s="1" t="s">
        <v>1683</v>
      </c>
      <c r="E6602" s="1" t="s">
        <v>3479</v>
      </c>
      <c r="F6602" s="1" t="s">
        <v>3469</v>
      </c>
      <c r="G6602" s="1">
        <v>997.1</v>
      </c>
      <c r="H6602" s="1">
        <v>9</v>
      </c>
      <c r="I6602" s="1">
        <f>Sales[[#This Row],[Selling Price]]*H6602</f>
        <v>8973.9</v>
      </c>
      <c r="J6602" s="1">
        <f>VLOOKUP(Sales[[#This Row],[Product ID]],Products[],4,0)</f>
        <v>678.93</v>
      </c>
      <c r="K6602" s="1">
        <f>Sales[[#This Row],[Total Sales]]-Sales[[#This Row],[Cost price]]</f>
        <v>8294.9699999999993</v>
      </c>
      <c r="L6602" s="1" t="str">
        <f>TEXT(Sales[[#This Row],[Date and Time]],"dddd")</f>
        <v>Thursday</v>
      </c>
      <c r="M6602" s="1" t="str">
        <f>TEXT(Sales[[#This Row],[Date and Time]],"mm")</f>
        <v>06</v>
      </c>
      <c r="N6602" s="10" t="str">
        <f>TEXT(Sales[[#This Row],[Date and Time]],"mmmm")</f>
        <v>June</v>
      </c>
    </row>
    <row r="6603" spans="1:14" x14ac:dyDescent="0.3">
      <c r="A6603" s="1" t="s">
        <v>10071</v>
      </c>
      <c r="B6603" s="2">
        <v>45399.022361111114</v>
      </c>
      <c r="C6603" s="1" t="s">
        <v>3394</v>
      </c>
      <c r="D6603" s="1" t="s">
        <v>1937</v>
      </c>
      <c r="E6603" s="1" t="s">
        <v>3479</v>
      </c>
      <c r="F6603" s="1" t="s">
        <v>3472</v>
      </c>
      <c r="G6603" s="1">
        <v>482.12</v>
      </c>
      <c r="H6603" s="1">
        <v>7</v>
      </c>
      <c r="I6603" s="1">
        <f>Sales[[#This Row],[Selling Price]]*H6603</f>
        <v>3374.84</v>
      </c>
      <c r="J6603" s="1">
        <f>VLOOKUP(Sales[[#This Row],[Product ID]],Products[],4,0)</f>
        <v>74.92</v>
      </c>
      <c r="K6603" s="1">
        <f>Sales[[#This Row],[Total Sales]]-Sales[[#This Row],[Cost price]]</f>
        <v>3299.92</v>
      </c>
      <c r="L6603" s="1" t="str">
        <f>TEXT(Sales[[#This Row],[Date and Time]],"dddd")</f>
        <v>Wednesday</v>
      </c>
      <c r="M6603" s="1" t="str">
        <f>TEXT(Sales[[#This Row],[Date and Time]],"mm")</f>
        <v>04</v>
      </c>
      <c r="N6603" s="10" t="str">
        <f>TEXT(Sales[[#This Row],[Date and Time]],"mmmm")</f>
        <v>April</v>
      </c>
    </row>
    <row r="6604" spans="1:14" x14ac:dyDescent="0.3">
      <c r="A6604" s="1" t="s">
        <v>10072</v>
      </c>
      <c r="B6604" s="2">
        <v>45528.69253472222</v>
      </c>
      <c r="C6604" s="1" t="s">
        <v>3275</v>
      </c>
      <c r="D6604" s="1" t="s">
        <v>1204</v>
      </c>
      <c r="E6604" s="1" t="s">
        <v>3461</v>
      </c>
      <c r="F6604" s="1" t="s">
        <v>3467</v>
      </c>
      <c r="G6604" s="1">
        <v>214.88</v>
      </c>
      <c r="H6604" s="1">
        <v>2</v>
      </c>
      <c r="I6604" s="1">
        <f>Sales[[#This Row],[Selling Price]]*H6604</f>
        <v>429.76</v>
      </c>
      <c r="J6604" s="1">
        <f>VLOOKUP(Sales[[#This Row],[Product ID]],Products[],4,0)</f>
        <v>363.91</v>
      </c>
      <c r="K6604" s="1">
        <f>Sales[[#This Row],[Total Sales]]-Sales[[#This Row],[Cost price]]</f>
        <v>65.849999999999966</v>
      </c>
      <c r="L6604" s="1" t="str">
        <f>TEXT(Sales[[#This Row],[Date and Time]],"dddd")</f>
        <v>Saturday</v>
      </c>
      <c r="M6604" s="1" t="str">
        <f>TEXT(Sales[[#This Row],[Date and Time]],"mm")</f>
        <v>08</v>
      </c>
      <c r="N6604" s="10" t="str">
        <f>TEXT(Sales[[#This Row],[Date and Time]],"mmmm")</f>
        <v>August</v>
      </c>
    </row>
    <row r="6605" spans="1:14" x14ac:dyDescent="0.3">
      <c r="A6605" s="1" t="s">
        <v>10073</v>
      </c>
      <c r="B6605" s="2">
        <v>45461.494328703702</v>
      </c>
      <c r="C6605" s="1" t="s">
        <v>3351</v>
      </c>
      <c r="D6605" s="1" t="s">
        <v>1149</v>
      </c>
      <c r="E6605" s="1" t="s">
        <v>3461</v>
      </c>
      <c r="F6605" s="1" t="s">
        <v>3467</v>
      </c>
      <c r="G6605" s="1">
        <v>1523.12</v>
      </c>
      <c r="H6605" s="1">
        <v>6</v>
      </c>
      <c r="I6605" s="1">
        <f>Sales[[#This Row],[Selling Price]]*H6605</f>
        <v>9138.7199999999993</v>
      </c>
      <c r="J6605" s="1">
        <f>VLOOKUP(Sales[[#This Row],[Product ID]],Products[],4,0)</f>
        <v>643.29</v>
      </c>
      <c r="K6605" s="1">
        <f>Sales[[#This Row],[Total Sales]]-Sales[[#This Row],[Cost price]]</f>
        <v>8495.43</v>
      </c>
      <c r="L6605" s="1" t="str">
        <f>TEXT(Sales[[#This Row],[Date and Time]],"dddd")</f>
        <v>Tuesday</v>
      </c>
      <c r="M6605" s="1" t="str">
        <f>TEXT(Sales[[#This Row],[Date and Time]],"mm")</f>
        <v>06</v>
      </c>
      <c r="N6605" s="10" t="str">
        <f>TEXT(Sales[[#This Row],[Date and Time]],"mmmm")</f>
        <v>June</v>
      </c>
    </row>
    <row r="6606" spans="1:14" x14ac:dyDescent="0.3">
      <c r="A6606" s="1" t="s">
        <v>10074</v>
      </c>
      <c r="B6606" s="2">
        <v>45512.71125</v>
      </c>
      <c r="C6606" s="1" t="s">
        <v>3314</v>
      </c>
      <c r="D6606" s="1" t="s">
        <v>2043</v>
      </c>
      <c r="E6606" s="1" t="s">
        <v>3479</v>
      </c>
      <c r="F6606" s="1" t="s">
        <v>3472</v>
      </c>
      <c r="G6606" s="1">
        <v>1822.89</v>
      </c>
      <c r="H6606" s="1">
        <v>7</v>
      </c>
      <c r="I6606" s="1">
        <f>Sales[[#This Row],[Selling Price]]*H6606</f>
        <v>12760.230000000001</v>
      </c>
      <c r="J6606" s="1">
        <f>VLOOKUP(Sales[[#This Row],[Product ID]],Products[],4,0)</f>
        <v>925.53</v>
      </c>
      <c r="K6606" s="1">
        <f>Sales[[#This Row],[Total Sales]]-Sales[[#This Row],[Cost price]]</f>
        <v>11834.7</v>
      </c>
      <c r="L6606" s="1" t="str">
        <f>TEXT(Sales[[#This Row],[Date and Time]],"dddd")</f>
        <v>Thursday</v>
      </c>
      <c r="M6606" s="1" t="str">
        <f>TEXT(Sales[[#This Row],[Date and Time]],"mm")</f>
        <v>08</v>
      </c>
      <c r="N6606" s="10" t="str">
        <f>TEXT(Sales[[#This Row],[Date and Time]],"mmmm")</f>
        <v>August</v>
      </c>
    </row>
    <row r="6607" spans="1:14" x14ac:dyDescent="0.3">
      <c r="A6607" s="1" t="s">
        <v>10075</v>
      </c>
      <c r="B6607" s="2">
        <v>45537.114479166667</v>
      </c>
      <c r="C6607" s="1" t="s">
        <v>3250</v>
      </c>
      <c r="D6607" s="1" t="s">
        <v>2227</v>
      </c>
      <c r="E6607" s="1" t="s">
        <v>3466</v>
      </c>
      <c r="F6607" s="1" t="s">
        <v>3467</v>
      </c>
      <c r="G6607" s="1">
        <v>784.42</v>
      </c>
      <c r="H6607" s="1">
        <v>3</v>
      </c>
      <c r="I6607" s="1">
        <f>Sales[[#This Row],[Selling Price]]*H6607</f>
        <v>2353.2599999999998</v>
      </c>
      <c r="J6607" s="1">
        <f>VLOOKUP(Sales[[#This Row],[Product ID]],Products[],4,0)</f>
        <v>114.47</v>
      </c>
      <c r="K6607" s="1">
        <f>Sales[[#This Row],[Total Sales]]-Sales[[#This Row],[Cost price]]</f>
        <v>2238.79</v>
      </c>
      <c r="L6607" s="1" t="str">
        <f>TEXT(Sales[[#This Row],[Date and Time]],"dddd")</f>
        <v>Monday</v>
      </c>
      <c r="M6607" s="1" t="str">
        <f>TEXT(Sales[[#This Row],[Date and Time]],"mm")</f>
        <v>09</v>
      </c>
      <c r="N6607" s="10" t="str">
        <f>TEXT(Sales[[#This Row],[Date and Time]],"mmmm")</f>
        <v>September</v>
      </c>
    </row>
    <row r="6608" spans="1:14" x14ac:dyDescent="0.3">
      <c r="A6608" s="1" t="s">
        <v>10076</v>
      </c>
      <c r="B6608" s="2">
        <v>45311.484143518515</v>
      </c>
      <c r="C6608" s="1" t="s">
        <v>3287</v>
      </c>
      <c r="D6608" s="1" t="s">
        <v>2589</v>
      </c>
      <c r="E6608" s="1" t="s">
        <v>3466</v>
      </c>
      <c r="F6608" s="1" t="s">
        <v>3476</v>
      </c>
      <c r="G6608" s="1">
        <v>63.22</v>
      </c>
      <c r="H6608" s="1">
        <v>8</v>
      </c>
      <c r="I6608" s="1">
        <f>Sales[[#This Row],[Selling Price]]*H6608</f>
        <v>505.76</v>
      </c>
      <c r="J6608" s="1">
        <f>VLOOKUP(Sales[[#This Row],[Product ID]],Products[],4,0)</f>
        <v>901.68</v>
      </c>
      <c r="K6608" s="1">
        <f>Sales[[#This Row],[Total Sales]]-Sales[[#This Row],[Cost price]]</f>
        <v>-395.91999999999996</v>
      </c>
      <c r="L6608" s="1" t="str">
        <f>TEXT(Sales[[#This Row],[Date and Time]],"dddd")</f>
        <v>Saturday</v>
      </c>
      <c r="M6608" s="1" t="str">
        <f>TEXT(Sales[[#This Row],[Date and Time]],"mm")</f>
        <v>01</v>
      </c>
      <c r="N6608" s="10" t="str">
        <f>TEXT(Sales[[#This Row],[Date and Time]],"mmmm")</f>
        <v>January</v>
      </c>
    </row>
    <row r="6609" spans="1:14" x14ac:dyDescent="0.3">
      <c r="A6609" s="1" t="s">
        <v>10077</v>
      </c>
      <c r="B6609" s="2">
        <v>45446.252245370371</v>
      </c>
      <c r="C6609" s="1" t="s">
        <v>3335</v>
      </c>
      <c r="D6609" s="1" t="s">
        <v>3085</v>
      </c>
      <c r="E6609" s="1" t="s">
        <v>3479</v>
      </c>
      <c r="F6609" s="1" t="s">
        <v>3476</v>
      </c>
      <c r="G6609" s="1">
        <v>857.46</v>
      </c>
      <c r="H6609" s="1">
        <v>5</v>
      </c>
      <c r="I6609" s="1">
        <f>Sales[[#This Row],[Selling Price]]*H6609</f>
        <v>4287.3</v>
      </c>
      <c r="J6609" s="1">
        <f>VLOOKUP(Sales[[#This Row],[Product ID]],Products[],4,0)</f>
        <v>303.60000000000002</v>
      </c>
      <c r="K6609" s="1">
        <f>Sales[[#This Row],[Total Sales]]-Sales[[#This Row],[Cost price]]</f>
        <v>3983.7000000000003</v>
      </c>
      <c r="L6609" s="1" t="str">
        <f>TEXT(Sales[[#This Row],[Date and Time]],"dddd")</f>
        <v>Monday</v>
      </c>
      <c r="M6609" s="1" t="str">
        <f>TEXT(Sales[[#This Row],[Date and Time]],"mm")</f>
        <v>06</v>
      </c>
      <c r="N6609" s="10" t="str">
        <f>TEXT(Sales[[#This Row],[Date and Time]],"mmmm")</f>
        <v>June</v>
      </c>
    </row>
    <row r="6610" spans="1:14" x14ac:dyDescent="0.3">
      <c r="A6610" s="1" t="s">
        <v>10078</v>
      </c>
      <c r="B6610" s="2">
        <v>45589.473252314812</v>
      </c>
      <c r="C6610" s="1" t="s">
        <v>3290</v>
      </c>
      <c r="D6610" s="1" t="s">
        <v>404</v>
      </c>
      <c r="E6610" s="1" t="s">
        <v>3479</v>
      </c>
      <c r="F6610" s="1" t="s">
        <v>3472</v>
      </c>
      <c r="G6610" s="1">
        <v>154.47999999999999</v>
      </c>
      <c r="H6610" s="1">
        <v>7</v>
      </c>
      <c r="I6610" s="1">
        <f>Sales[[#This Row],[Selling Price]]*H6610</f>
        <v>1081.3599999999999</v>
      </c>
      <c r="J6610" s="1">
        <f>VLOOKUP(Sales[[#This Row],[Product ID]],Products[],4,0)</f>
        <v>786.45</v>
      </c>
      <c r="K6610" s="1">
        <f>Sales[[#This Row],[Total Sales]]-Sales[[#This Row],[Cost price]]</f>
        <v>294.90999999999985</v>
      </c>
      <c r="L6610" s="1" t="str">
        <f>TEXT(Sales[[#This Row],[Date and Time]],"dddd")</f>
        <v>Thursday</v>
      </c>
      <c r="M6610" s="1" t="str">
        <f>TEXT(Sales[[#This Row],[Date and Time]],"mm")</f>
        <v>10</v>
      </c>
      <c r="N6610" s="10" t="str">
        <f>TEXT(Sales[[#This Row],[Date and Time]],"mmmm")</f>
        <v>October</v>
      </c>
    </row>
    <row r="6611" spans="1:14" x14ac:dyDescent="0.3">
      <c r="A6611" s="1" t="s">
        <v>10079</v>
      </c>
      <c r="B6611" s="2">
        <v>45335.486030092594</v>
      </c>
      <c r="C6611" s="1" t="s">
        <v>3453</v>
      </c>
      <c r="D6611" s="1" t="s">
        <v>689</v>
      </c>
      <c r="E6611" s="1" t="s">
        <v>3471</v>
      </c>
      <c r="F6611" s="1" t="s">
        <v>3467</v>
      </c>
      <c r="G6611" s="1">
        <v>792.73</v>
      </c>
      <c r="H6611" s="1">
        <v>10</v>
      </c>
      <c r="I6611" s="1">
        <f>Sales[[#This Row],[Selling Price]]*H6611</f>
        <v>7927.3</v>
      </c>
      <c r="J6611" s="1">
        <f>VLOOKUP(Sales[[#This Row],[Product ID]],Products[],4,0)</f>
        <v>606.07000000000005</v>
      </c>
      <c r="K6611" s="1">
        <f>Sales[[#This Row],[Total Sales]]-Sales[[#This Row],[Cost price]]</f>
        <v>7321.2300000000005</v>
      </c>
      <c r="L6611" s="1" t="str">
        <f>TEXT(Sales[[#This Row],[Date and Time]],"dddd")</f>
        <v>Tuesday</v>
      </c>
      <c r="M6611" s="1" t="str">
        <f>TEXT(Sales[[#This Row],[Date and Time]],"mm")</f>
        <v>02</v>
      </c>
      <c r="N6611" s="10" t="str">
        <f>TEXT(Sales[[#This Row],[Date and Time]],"mmmm")</f>
        <v>February</v>
      </c>
    </row>
    <row r="6612" spans="1:14" x14ac:dyDescent="0.3">
      <c r="A6612" s="1" t="s">
        <v>10080</v>
      </c>
      <c r="B6612" s="2">
        <v>45456.217986111114</v>
      </c>
      <c r="C6612" s="1" t="s">
        <v>3255</v>
      </c>
      <c r="D6612" s="1" t="s">
        <v>646</v>
      </c>
      <c r="E6612" s="1" t="s">
        <v>3464</v>
      </c>
      <c r="F6612" s="1" t="s">
        <v>3472</v>
      </c>
      <c r="G6612" s="1">
        <v>302.87</v>
      </c>
      <c r="H6612" s="1">
        <v>4</v>
      </c>
      <c r="I6612" s="1">
        <f>Sales[[#This Row],[Selling Price]]*H6612</f>
        <v>1211.48</v>
      </c>
      <c r="J6612" s="1">
        <f>VLOOKUP(Sales[[#This Row],[Product ID]],Products[],4,0)</f>
        <v>973.48</v>
      </c>
      <c r="K6612" s="1">
        <f>Sales[[#This Row],[Total Sales]]-Sales[[#This Row],[Cost price]]</f>
        <v>238</v>
      </c>
      <c r="L6612" s="1" t="str">
        <f>TEXT(Sales[[#This Row],[Date and Time]],"dddd")</f>
        <v>Thursday</v>
      </c>
      <c r="M6612" s="1" t="str">
        <f>TEXT(Sales[[#This Row],[Date and Time]],"mm")</f>
        <v>06</v>
      </c>
      <c r="N6612" s="10" t="str">
        <f>TEXT(Sales[[#This Row],[Date and Time]],"mmmm")</f>
        <v>June</v>
      </c>
    </row>
    <row r="6613" spans="1:14" x14ac:dyDescent="0.3">
      <c r="A6613" s="1" t="s">
        <v>10081</v>
      </c>
      <c r="B6613" s="2">
        <v>45323.604166666664</v>
      </c>
      <c r="C6613" s="1" t="s">
        <v>3397</v>
      </c>
      <c r="D6613" s="1" t="s">
        <v>622</v>
      </c>
      <c r="E6613" s="1" t="s">
        <v>3461</v>
      </c>
      <c r="F6613" s="1" t="s">
        <v>3462</v>
      </c>
      <c r="G6613" s="1">
        <v>1019.06</v>
      </c>
      <c r="H6613" s="1">
        <v>10</v>
      </c>
      <c r="I6613" s="1">
        <f>Sales[[#This Row],[Selling Price]]*H6613</f>
        <v>10190.599999999999</v>
      </c>
      <c r="J6613" s="1">
        <f>VLOOKUP(Sales[[#This Row],[Product ID]],Products[],4,0)</f>
        <v>369.73</v>
      </c>
      <c r="K6613" s="1">
        <f>Sales[[#This Row],[Total Sales]]-Sales[[#This Row],[Cost price]]</f>
        <v>9820.869999999999</v>
      </c>
      <c r="L6613" s="1" t="str">
        <f>TEXT(Sales[[#This Row],[Date and Time]],"dddd")</f>
        <v>Thursday</v>
      </c>
      <c r="M6613" s="1" t="str">
        <f>TEXT(Sales[[#This Row],[Date and Time]],"mm")</f>
        <v>02</v>
      </c>
      <c r="N6613" s="10" t="str">
        <f>TEXT(Sales[[#This Row],[Date and Time]],"mmmm")</f>
        <v>February</v>
      </c>
    </row>
    <row r="6614" spans="1:14" x14ac:dyDescent="0.3">
      <c r="A6614" s="1" t="s">
        <v>10082</v>
      </c>
      <c r="B6614" s="2">
        <v>45586.412731481483</v>
      </c>
      <c r="C6614" s="1" t="s">
        <v>3356</v>
      </c>
      <c r="D6614" s="1" t="s">
        <v>3161</v>
      </c>
      <c r="E6614" s="1" t="s">
        <v>3479</v>
      </c>
      <c r="F6614" s="1" t="s">
        <v>3469</v>
      </c>
      <c r="G6614" s="1">
        <v>1996.05</v>
      </c>
      <c r="H6614" s="1">
        <v>5</v>
      </c>
      <c r="I6614" s="1">
        <f>Sales[[#This Row],[Selling Price]]*H6614</f>
        <v>9980.25</v>
      </c>
      <c r="J6614" s="1">
        <f>VLOOKUP(Sales[[#This Row],[Product ID]],Products[],4,0)</f>
        <v>310.20999999999998</v>
      </c>
      <c r="K6614" s="1">
        <f>Sales[[#This Row],[Total Sales]]-Sales[[#This Row],[Cost price]]</f>
        <v>9670.0400000000009</v>
      </c>
      <c r="L6614" s="1" t="str">
        <f>TEXT(Sales[[#This Row],[Date and Time]],"dddd")</f>
        <v>Monday</v>
      </c>
      <c r="M6614" s="1" t="str">
        <f>TEXT(Sales[[#This Row],[Date and Time]],"mm")</f>
        <v>10</v>
      </c>
      <c r="N6614" s="10" t="str">
        <f>TEXT(Sales[[#This Row],[Date and Time]],"mmmm")</f>
        <v>October</v>
      </c>
    </row>
    <row r="6615" spans="1:14" x14ac:dyDescent="0.3">
      <c r="A6615" s="1" t="s">
        <v>10083</v>
      </c>
      <c r="B6615" s="2">
        <v>45319.69127314815</v>
      </c>
      <c r="C6615" s="1" t="s">
        <v>3373</v>
      </c>
      <c r="D6615" s="1" t="s">
        <v>2922</v>
      </c>
      <c r="E6615" s="1" t="s">
        <v>3466</v>
      </c>
      <c r="F6615" s="1" t="s">
        <v>3469</v>
      </c>
      <c r="G6615" s="1">
        <v>1115.27</v>
      </c>
      <c r="H6615" s="1">
        <v>8</v>
      </c>
      <c r="I6615" s="1">
        <f>Sales[[#This Row],[Selling Price]]*H6615</f>
        <v>8922.16</v>
      </c>
      <c r="J6615" s="1">
        <f>VLOOKUP(Sales[[#This Row],[Product ID]],Products[],4,0)</f>
        <v>821.86</v>
      </c>
      <c r="K6615" s="1">
        <f>Sales[[#This Row],[Total Sales]]-Sales[[#This Row],[Cost price]]</f>
        <v>8100.3</v>
      </c>
      <c r="L6615" s="1" t="str">
        <f>TEXT(Sales[[#This Row],[Date and Time]],"dddd")</f>
        <v>Sunday</v>
      </c>
      <c r="M6615" s="1" t="str">
        <f>TEXT(Sales[[#This Row],[Date and Time]],"mm")</f>
        <v>01</v>
      </c>
      <c r="N6615" s="10" t="str">
        <f>TEXT(Sales[[#This Row],[Date and Time]],"mmmm")</f>
        <v>January</v>
      </c>
    </row>
    <row r="6616" spans="1:14" x14ac:dyDescent="0.3">
      <c r="A6616" s="1" t="s">
        <v>10084</v>
      </c>
      <c r="B6616" s="2">
        <v>45406.324131944442</v>
      </c>
      <c r="C6616" s="1" t="s">
        <v>3378</v>
      </c>
      <c r="D6616" s="1" t="s">
        <v>2922</v>
      </c>
      <c r="E6616" s="1" t="s">
        <v>3479</v>
      </c>
      <c r="F6616" s="1" t="s">
        <v>3462</v>
      </c>
      <c r="G6616" s="1">
        <v>1437.66</v>
      </c>
      <c r="H6616" s="1">
        <v>2</v>
      </c>
      <c r="I6616" s="1">
        <f>Sales[[#This Row],[Selling Price]]*H6616</f>
        <v>2875.32</v>
      </c>
      <c r="J6616" s="1">
        <f>VLOOKUP(Sales[[#This Row],[Product ID]],Products[],4,0)</f>
        <v>358.25</v>
      </c>
      <c r="K6616" s="1">
        <f>Sales[[#This Row],[Total Sales]]-Sales[[#This Row],[Cost price]]</f>
        <v>2517.0700000000002</v>
      </c>
      <c r="L6616" s="1" t="str">
        <f>TEXT(Sales[[#This Row],[Date and Time]],"dddd")</f>
        <v>Wednesday</v>
      </c>
      <c r="M6616" s="1" t="str">
        <f>TEXT(Sales[[#This Row],[Date and Time]],"mm")</f>
        <v>04</v>
      </c>
      <c r="N6616" s="10" t="str">
        <f>TEXT(Sales[[#This Row],[Date and Time]],"mmmm")</f>
        <v>April</v>
      </c>
    </row>
    <row r="6617" spans="1:14" x14ac:dyDescent="0.3">
      <c r="A6617" s="1" t="s">
        <v>10085</v>
      </c>
      <c r="B6617" s="2">
        <v>45549.081631944442</v>
      </c>
      <c r="C6617" s="1" t="s">
        <v>3451</v>
      </c>
      <c r="D6617" s="1" t="s">
        <v>869</v>
      </c>
      <c r="E6617" s="1" t="s">
        <v>3479</v>
      </c>
      <c r="F6617" s="1" t="s">
        <v>3469</v>
      </c>
      <c r="G6617" s="1">
        <v>299.18</v>
      </c>
      <c r="H6617" s="1">
        <v>1</v>
      </c>
      <c r="I6617" s="1">
        <f>Sales[[#This Row],[Selling Price]]*H6617</f>
        <v>299.18</v>
      </c>
      <c r="J6617" s="1">
        <f>VLOOKUP(Sales[[#This Row],[Product ID]],Products[],4,0)</f>
        <v>565.99</v>
      </c>
      <c r="K6617" s="1">
        <f>Sales[[#This Row],[Total Sales]]-Sales[[#This Row],[Cost price]]</f>
        <v>-266.81</v>
      </c>
      <c r="L6617" s="1" t="str">
        <f>TEXT(Sales[[#This Row],[Date and Time]],"dddd")</f>
        <v>Saturday</v>
      </c>
      <c r="M6617" s="1" t="str">
        <f>TEXT(Sales[[#This Row],[Date and Time]],"mm")</f>
        <v>09</v>
      </c>
      <c r="N6617" s="10" t="str">
        <f>TEXT(Sales[[#This Row],[Date and Time]],"mmmm")</f>
        <v>September</v>
      </c>
    </row>
    <row r="6618" spans="1:14" x14ac:dyDescent="0.3">
      <c r="A6618" s="1" t="s">
        <v>10086</v>
      </c>
      <c r="B6618" s="2">
        <v>45520.363865740743</v>
      </c>
      <c r="C6618" s="1" t="s">
        <v>3399</v>
      </c>
      <c r="D6618" s="1" t="s">
        <v>761</v>
      </c>
      <c r="E6618" s="1" t="s">
        <v>3461</v>
      </c>
      <c r="F6618" s="1" t="s">
        <v>3462</v>
      </c>
      <c r="G6618" s="1">
        <v>657.58</v>
      </c>
      <c r="H6618" s="1">
        <v>1</v>
      </c>
      <c r="I6618" s="1">
        <f>Sales[[#This Row],[Selling Price]]*H6618</f>
        <v>657.58</v>
      </c>
      <c r="J6618" s="1">
        <f>VLOOKUP(Sales[[#This Row],[Product ID]],Products[],4,0)</f>
        <v>687.22</v>
      </c>
      <c r="K6618" s="1">
        <f>Sales[[#This Row],[Total Sales]]-Sales[[#This Row],[Cost price]]</f>
        <v>-29.639999999999986</v>
      </c>
      <c r="L6618" s="1" t="str">
        <f>TEXT(Sales[[#This Row],[Date and Time]],"dddd")</f>
        <v>Friday</v>
      </c>
      <c r="M6618" s="1" t="str">
        <f>TEXT(Sales[[#This Row],[Date and Time]],"mm")</f>
        <v>08</v>
      </c>
      <c r="N6618" s="10" t="str">
        <f>TEXT(Sales[[#This Row],[Date and Time]],"mmmm")</f>
        <v>August</v>
      </c>
    </row>
    <row r="6619" spans="1:14" x14ac:dyDescent="0.3">
      <c r="A6619" s="1" t="s">
        <v>10087</v>
      </c>
      <c r="B6619" s="2">
        <v>45355.568460648145</v>
      </c>
      <c r="C6619" s="1" t="s">
        <v>3290</v>
      </c>
      <c r="D6619" s="1" t="s">
        <v>520</v>
      </c>
      <c r="E6619" s="1" t="s">
        <v>3464</v>
      </c>
      <c r="F6619" s="1" t="s">
        <v>3469</v>
      </c>
      <c r="G6619" s="1">
        <v>460.44</v>
      </c>
      <c r="H6619" s="1">
        <v>10</v>
      </c>
      <c r="I6619" s="1">
        <f>Sales[[#This Row],[Selling Price]]*H6619</f>
        <v>4604.3999999999996</v>
      </c>
      <c r="J6619" s="1">
        <f>VLOOKUP(Sales[[#This Row],[Product ID]],Products[],4,0)</f>
        <v>786.45</v>
      </c>
      <c r="K6619" s="1">
        <f>Sales[[#This Row],[Total Sales]]-Sales[[#This Row],[Cost price]]</f>
        <v>3817.95</v>
      </c>
      <c r="L6619" s="1" t="str">
        <f>TEXT(Sales[[#This Row],[Date and Time]],"dddd")</f>
        <v>Monday</v>
      </c>
      <c r="M6619" s="1" t="str">
        <f>TEXT(Sales[[#This Row],[Date and Time]],"mm")</f>
        <v>03</v>
      </c>
      <c r="N6619" s="10" t="str">
        <f>TEXT(Sales[[#This Row],[Date and Time]],"mmmm")</f>
        <v>March</v>
      </c>
    </row>
    <row r="6620" spans="1:14" x14ac:dyDescent="0.3">
      <c r="A6620" s="1" t="s">
        <v>10088</v>
      </c>
      <c r="B6620" s="2">
        <v>45348.651782407411</v>
      </c>
      <c r="C6620" s="1" t="s">
        <v>3373</v>
      </c>
      <c r="D6620" s="1" t="s">
        <v>960</v>
      </c>
      <c r="E6620" s="1" t="s">
        <v>3466</v>
      </c>
      <c r="F6620" s="1" t="s">
        <v>3462</v>
      </c>
      <c r="G6620" s="1">
        <v>1059.55</v>
      </c>
      <c r="H6620" s="1">
        <v>10</v>
      </c>
      <c r="I6620" s="1">
        <f>Sales[[#This Row],[Selling Price]]*H6620</f>
        <v>10595.5</v>
      </c>
      <c r="J6620" s="1">
        <f>VLOOKUP(Sales[[#This Row],[Product ID]],Products[],4,0)</f>
        <v>821.86</v>
      </c>
      <c r="K6620" s="1">
        <f>Sales[[#This Row],[Total Sales]]-Sales[[#This Row],[Cost price]]</f>
        <v>9773.64</v>
      </c>
      <c r="L6620" s="1" t="str">
        <f>TEXT(Sales[[#This Row],[Date and Time]],"dddd")</f>
        <v>Monday</v>
      </c>
      <c r="M6620" s="1" t="str">
        <f>TEXT(Sales[[#This Row],[Date and Time]],"mm")</f>
        <v>02</v>
      </c>
      <c r="N6620" s="10" t="str">
        <f>TEXT(Sales[[#This Row],[Date and Time]],"mmmm")</f>
        <v>February</v>
      </c>
    </row>
    <row r="6621" spans="1:14" x14ac:dyDescent="0.3">
      <c r="A6621" s="1" t="s">
        <v>10089</v>
      </c>
      <c r="B6621" s="2">
        <v>45476.155451388891</v>
      </c>
      <c r="C6621" s="1" t="s">
        <v>3234</v>
      </c>
      <c r="D6621" s="1" t="s">
        <v>2221</v>
      </c>
      <c r="E6621" s="1" t="s">
        <v>3471</v>
      </c>
      <c r="F6621" s="1" t="s">
        <v>3462</v>
      </c>
      <c r="G6621" s="1">
        <v>342.21</v>
      </c>
      <c r="H6621" s="1">
        <v>1</v>
      </c>
      <c r="I6621" s="1">
        <f>Sales[[#This Row],[Selling Price]]*H6621</f>
        <v>342.21</v>
      </c>
      <c r="J6621" s="1">
        <f>VLOOKUP(Sales[[#This Row],[Product ID]],Products[],4,0)</f>
        <v>851.56</v>
      </c>
      <c r="K6621" s="1">
        <f>Sales[[#This Row],[Total Sales]]-Sales[[#This Row],[Cost price]]</f>
        <v>-509.34999999999997</v>
      </c>
      <c r="L6621" s="1" t="str">
        <f>TEXT(Sales[[#This Row],[Date and Time]],"dddd")</f>
        <v>Wednesday</v>
      </c>
      <c r="M6621" s="1" t="str">
        <f>TEXT(Sales[[#This Row],[Date and Time]],"mm")</f>
        <v>07</v>
      </c>
      <c r="N6621" s="10" t="str">
        <f>TEXT(Sales[[#This Row],[Date and Time]],"mmmm")</f>
        <v>July</v>
      </c>
    </row>
    <row r="6622" spans="1:14" x14ac:dyDescent="0.3">
      <c r="A6622" s="1" t="s">
        <v>10090</v>
      </c>
      <c r="B6622" s="2">
        <v>45578.073553240742</v>
      </c>
      <c r="C6622" s="1" t="s">
        <v>3253</v>
      </c>
      <c r="D6622" s="1" t="s">
        <v>1992</v>
      </c>
      <c r="E6622" s="1" t="s">
        <v>3466</v>
      </c>
      <c r="F6622" s="1" t="s">
        <v>3476</v>
      </c>
      <c r="G6622" s="1">
        <v>42.45</v>
      </c>
      <c r="H6622" s="1">
        <v>3</v>
      </c>
      <c r="I6622" s="1">
        <f>Sales[[#This Row],[Selling Price]]*H6622</f>
        <v>127.35000000000001</v>
      </c>
      <c r="J6622" s="1">
        <f>VLOOKUP(Sales[[#This Row],[Product ID]],Products[],4,0)</f>
        <v>34.31</v>
      </c>
      <c r="K6622" s="1">
        <f>Sales[[#This Row],[Total Sales]]-Sales[[#This Row],[Cost price]]</f>
        <v>93.04</v>
      </c>
      <c r="L6622" s="1" t="str">
        <f>TEXT(Sales[[#This Row],[Date and Time]],"dddd")</f>
        <v>Sunday</v>
      </c>
      <c r="M6622" s="1" t="str">
        <f>TEXT(Sales[[#This Row],[Date and Time]],"mm")</f>
        <v>10</v>
      </c>
      <c r="N6622" s="10" t="str">
        <f>TEXT(Sales[[#This Row],[Date and Time]],"mmmm")</f>
        <v>October</v>
      </c>
    </row>
    <row r="6623" spans="1:14" x14ac:dyDescent="0.3">
      <c r="A6623" s="1" t="s">
        <v>10091</v>
      </c>
      <c r="B6623" s="2">
        <v>45584.209166666667</v>
      </c>
      <c r="C6623" s="1" t="s">
        <v>3329</v>
      </c>
      <c r="D6623" s="1" t="s">
        <v>609</v>
      </c>
      <c r="E6623" s="1" t="s">
        <v>3466</v>
      </c>
      <c r="F6623" s="1" t="s">
        <v>3469</v>
      </c>
      <c r="G6623" s="1">
        <v>1260.93</v>
      </c>
      <c r="H6623" s="1">
        <v>2</v>
      </c>
      <c r="I6623" s="1">
        <f>Sales[[#This Row],[Selling Price]]*H6623</f>
        <v>2521.86</v>
      </c>
      <c r="J6623" s="1">
        <f>VLOOKUP(Sales[[#This Row],[Product ID]],Products[],4,0)</f>
        <v>596.91999999999996</v>
      </c>
      <c r="K6623" s="1">
        <f>Sales[[#This Row],[Total Sales]]-Sales[[#This Row],[Cost price]]</f>
        <v>1924.94</v>
      </c>
      <c r="L6623" s="1" t="str">
        <f>TEXT(Sales[[#This Row],[Date and Time]],"dddd")</f>
        <v>Saturday</v>
      </c>
      <c r="M6623" s="1" t="str">
        <f>TEXT(Sales[[#This Row],[Date and Time]],"mm")</f>
        <v>10</v>
      </c>
      <c r="N6623" s="10" t="str">
        <f>TEXT(Sales[[#This Row],[Date and Time]],"mmmm")</f>
        <v>October</v>
      </c>
    </row>
    <row r="6624" spans="1:14" x14ac:dyDescent="0.3">
      <c r="A6624" s="1" t="s">
        <v>10092</v>
      </c>
      <c r="B6624" s="2">
        <v>45415.026273148149</v>
      </c>
      <c r="C6624" s="1" t="s">
        <v>3300</v>
      </c>
      <c r="D6624" s="1" t="s">
        <v>351</v>
      </c>
      <c r="E6624" s="1" t="s">
        <v>3479</v>
      </c>
      <c r="F6624" s="1" t="s">
        <v>3462</v>
      </c>
      <c r="G6624" s="1">
        <v>1255.1099999999999</v>
      </c>
      <c r="H6624" s="1">
        <v>1</v>
      </c>
      <c r="I6624" s="1">
        <f>Sales[[#This Row],[Selling Price]]*H6624</f>
        <v>1255.1099999999999</v>
      </c>
      <c r="J6624" s="1">
        <f>VLOOKUP(Sales[[#This Row],[Product ID]],Products[],4,0)</f>
        <v>762.05</v>
      </c>
      <c r="K6624" s="1">
        <f>Sales[[#This Row],[Total Sales]]-Sales[[#This Row],[Cost price]]</f>
        <v>493.05999999999995</v>
      </c>
      <c r="L6624" s="1" t="str">
        <f>TEXT(Sales[[#This Row],[Date and Time]],"dddd")</f>
        <v>Friday</v>
      </c>
      <c r="M6624" s="1" t="str">
        <f>TEXT(Sales[[#This Row],[Date and Time]],"mm")</f>
        <v>05</v>
      </c>
      <c r="N6624" s="10" t="str">
        <f>TEXT(Sales[[#This Row],[Date and Time]],"mmmm")</f>
        <v>May</v>
      </c>
    </row>
    <row r="6625" spans="1:14" x14ac:dyDescent="0.3">
      <c r="A6625" s="1" t="s">
        <v>10093</v>
      </c>
      <c r="B6625" s="2">
        <v>45591.091157407405</v>
      </c>
      <c r="C6625" s="1" t="s">
        <v>3433</v>
      </c>
      <c r="D6625" s="1" t="s">
        <v>805</v>
      </c>
      <c r="E6625" s="1" t="s">
        <v>3479</v>
      </c>
      <c r="F6625" s="1" t="s">
        <v>3467</v>
      </c>
      <c r="G6625" s="1">
        <v>1121.99</v>
      </c>
      <c r="H6625" s="1">
        <v>6</v>
      </c>
      <c r="I6625" s="1">
        <f>Sales[[#This Row],[Selling Price]]*H6625</f>
        <v>6731.9400000000005</v>
      </c>
      <c r="J6625" s="1">
        <f>VLOOKUP(Sales[[#This Row],[Product ID]],Products[],4,0)</f>
        <v>452.2</v>
      </c>
      <c r="K6625" s="1">
        <f>Sales[[#This Row],[Total Sales]]-Sales[[#This Row],[Cost price]]</f>
        <v>6279.7400000000007</v>
      </c>
      <c r="L6625" s="1" t="str">
        <f>TEXT(Sales[[#This Row],[Date and Time]],"dddd")</f>
        <v>Saturday</v>
      </c>
      <c r="M6625" s="1" t="str">
        <f>TEXT(Sales[[#This Row],[Date and Time]],"mm")</f>
        <v>10</v>
      </c>
      <c r="N6625" s="10" t="str">
        <f>TEXT(Sales[[#This Row],[Date and Time]],"mmmm")</f>
        <v>October</v>
      </c>
    </row>
    <row r="6626" spans="1:14" x14ac:dyDescent="0.3">
      <c r="A6626" s="1" t="s">
        <v>10094</v>
      </c>
      <c r="B6626" s="2">
        <v>45536.932743055557</v>
      </c>
      <c r="C6626" s="1" t="s">
        <v>3316</v>
      </c>
      <c r="D6626" s="1" t="s">
        <v>2361</v>
      </c>
      <c r="E6626" s="1" t="s">
        <v>3471</v>
      </c>
      <c r="F6626" s="1" t="s">
        <v>3469</v>
      </c>
      <c r="G6626" s="1">
        <v>784.79</v>
      </c>
      <c r="H6626" s="1">
        <v>4</v>
      </c>
      <c r="I6626" s="1">
        <f>Sales[[#This Row],[Selling Price]]*H6626</f>
        <v>3139.16</v>
      </c>
      <c r="J6626" s="1">
        <f>VLOOKUP(Sales[[#This Row],[Product ID]],Products[],4,0)</f>
        <v>974.22</v>
      </c>
      <c r="K6626" s="1">
        <f>Sales[[#This Row],[Total Sales]]-Sales[[#This Row],[Cost price]]</f>
        <v>2164.9399999999996</v>
      </c>
      <c r="L6626" s="1" t="str">
        <f>TEXT(Sales[[#This Row],[Date and Time]],"dddd")</f>
        <v>Sunday</v>
      </c>
      <c r="M6626" s="1" t="str">
        <f>TEXT(Sales[[#This Row],[Date and Time]],"mm")</f>
        <v>09</v>
      </c>
      <c r="N6626" s="10" t="str">
        <f>TEXT(Sales[[#This Row],[Date and Time]],"mmmm")</f>
        <v>September</v>
      </c>
    </row>
    <row r="6627" spans="1:14" x14ac:dyDescent="0.3">
      <c r="A6627" s="1" t="s">
        <v>10095</v>
      </c>
      <c r="B6627" s="2">
        <v>45510.928506944445</v>
      </c>
      <c r="C6627" s="1" t="s">
        <v>3421</v>
      </c>
      <c r="D6627" s="1" t="s">
        <v>1915</v>
      </c>
      <c r="E6627" s="1" t="s">
        <v>3471</v>
      </c>
      <c r="F6627" s="1" t="s">
        <v>3472</v>
      </c>
      <c r="G6627" s="1">
        <v>1644.78</v>
      </c>
      <c r="H6627" s="1">
        <v>5</v>
      </c>
      <c r="I6627" s="1">
        <f>Sales[[#This Row],[Selling Price]]*H6627</f>
        <v>8223.9</v>
      </c>
      <c r="J6627" s="1">
        <f>VLOOKUP(Sales[[#This Row],[Product ID]],Products[],4,0)</f>
        <v>407.18</v>
      </c>
      <c r="K6627" s="1">
        <f>Sales[[#This Row],[Total Sales]]-Sales[[#This Row],[Cost price]]</f>
        <v>7816.7199999999993</v>
      </c>
      <c r="L6627" s="1" t="str">
        <f>TEXT(Sales[[#This Row],[Date and Time]],"dddd")</f>
        <v>Tuesday</v>
      </c>
      <c r="M6627" s="1" t="str">
        <f>TEXT(Sales[[#This Row],[Date and Time]],"mm")</f>
        <v>08</v>
      </c>
      <c r="N6627" s="10" t="str">
        <f>TEXT(Sales[[#This Row],[Date and Time]],"mmmm")</f>
        <v>August</v>
      </c>
    </row>
    <row r="6628" spans="1:14" x14ac:dyDescent="0.3">
      <c r="A6628" s="1" t="s">
        <v>10096</v>
      </c>
      <c r="B6628" s="2">
        <v>45321.303240740737</v>
      </c>
      <c r="C6628" s="1" t="s">
        <v>3239</v>
      </c>
      <c r="D6628" s="1" t="s">
        <v>1972</v>
      </c>
      <c r="E6628" s="1" t="s">
        <v>3466</v>
      </c>
      <c r="F6628" s="1" t="s">
        <v>3472</v>
      </c>
      <c r="G6628" s="1">
        <v>1461.42</v>
      </c>
      <c r="H6628" s="1">
        <v>4</v>
      </c>
      <c r="I6628" s="1">
        <f>Sales[[#This Row],[Selling Price]]*H6628</f>
        <v>5845.68</v>
      </c>
      <c r="J6628" s="1">
        <f>VLOOKUP(Sales[[#This Row],[Product ID]],Products[],4,0)</f>
        <v>438.5</v>
      </c>
      <c r="K6628" s="1">
        <f>Sales[[#This Row],[Total Sales]]-Sales[[#This Row],[Cost price]]</f>
        <v>5407.18</v>
      </c>
      <c r="L6628" s="1" t="str">
        <f>TEXT(Sales[[#This Row],[Date and Time]],"dddd")</f>
        <v>Tuesday</v>
      </c>
      <c r="M6628" s="1" t="str">
        <f>TEXT(Sales[[#This Row],[Date and Time]],"mm")</f>
        <v>01</v>
      </c>
      <c r="N6628" s="10" t="str">
        <f>TEXT(Sales[[#This Row],[Date and Time]],"mmmm")</f>
        <v>January</v>
      </c>
    </row>
    <row r="6629" spans="1:14" x14ac:dyDescent="0.3">
      <c r="A6629" s="1" t="s">
        <v>10097</v>
      </c>
      <c r="B6629" s="2">
        <v>45330.617673611108</v>
      </c>
      <c r="C6629" s="1" t="s">
        <v>3407</v>
      </c>
      <c r="D6629" s="1" t="s">
        <v>2352</v>
      </c>
      <c r="E6629" s="1" t="s">
        <v>3461</v>
      </c>
      <c r="F6629" s="1" t="s">
        <v>3472</v>
      </c>
      <c r="G6629" s="1">
        <v>899.31</v>
      </c>
      <c r="H6629" s="1">
        <v>2</v>
      </c>
      <c r="I6629" s="1">
        <f>Sales[[#This Row],[Selling Price]]*H6629</f>
        <v>1798.62</v>
      </c>
      <c r="J6629" s="1">
        <f>VLOOKUP(Sales[[#This Row],[Product ID]],Products[],4,0)</f>
        <v>37.53</v>
      </c>
      <c r="K6629" s="1">
        <f>Sales[[#This Row],[Total Sales]]-Sales[[#This Row],[Cost price]]</f>
        <v>1761.09</v>
      </c>
      <c r="L6629" s="1" t="str">
        <f>TEXT(Sales[[#This Row],[Date and Time]],"dddd")</f>
        <v>Thursday</v>
      </c>
      <c r="M6629" s="1" t="str">
        <f>TEXT(Sales[[#This Row],[Date and Time]],"mm")</f>
        <v>02</v>
      </c>
      <c r="N6629" s="10" t="str">
        <f>TEXT(Sales[[#This Row],[Date and Time]],"mmmm")</f>
        <v>February</v>
      </c>
    </row>
    <row r="6630" spans="1:14" x14ac:dyDescent="0.3">
      <c r="A6630" s="1" t="s">
        <v>10098</v>
      </c>
      <c r="B6630" s="2">
        <v>45553.337604166663</v>
      </c>
      <c r="C6630" s="1" t="s">
        <v>3302</v>
      </c>
      <c r="D6630" s="1" t="s">
        <v>1683</v>
      </c>
      <c r="E6630" s="1" t="s">
        <v>3464</v>
      </c>
      <c r="F6630" s="1" t="s">
        <v>3476</v>
      </c>
      <c r="G6630" s="1">
        <v>1752.69</v>
      </c>
      <c r="H6630" s="1">
        <v>9</v>
      </c>
      <c r="I6630" s="1">
        <f>Sales[[#This Row],[Selling Price]]*H6630</f>
        <v>15774.210000000001</v>
      </c>
      <c r="J6630" s="1">
        <f>VLOOKUP(Sales[[#This Row],[Product ID]],Products[],4,0)</f>
        <v>71.47</v>
      </c>
      <c r="K6630" s="1">
        <f>Sales[[#This Row],[Total Sales]]-Sales[[#This Row],[Cost price]]</f>
        <v>15702.740000000002</v>
      </c>
      <c r="L6630" s="1" t="str">
        <f>TEXT(Sales[[#This Row],[Date and Time]],"dddd")</f>
        <v>Wednesday</v>
      </c>
      <c r="M6630" s="1" t="str">
        <f>TEXT(Sales[[#This Row],[Date and Time]],"mm")</f>
        <v>09</v>
      </c>
      <c r="N6630" s="10" t="str">
        <f>TEXT(Sales[[#This Row],[Date and Time]],"mmmm")</f>
        <v>September</v>
      </c>
    </row>
    <row r="6631" spans="1:14" x14ac:dyDescent="0.3">
      <c r="A6631" s="1" t="s">
        <v>10099</v>
      </c>
      <c r="B6631" s="2">
        <v>45495.290162037039</v>
      </c>
      <c r="C6631" s="1" t="s">
        <v>3267</v>
      </c>
      <c r="D6631" s="1" t="s">
        <v>396</v>
      </c>
      <c r="E6631" s="1" t="s">
        <v>3461</v>
      </c>
      <c r="F6631" s="1" t="s">
        <v>3467</v>
      </c>
      <c r="G6631" s="1">
        <v>494.31</v>
      </c>
      <c r="H6631" s="1">
        <v>10</v>
      </c>
      <c r="I6631" s="1">
        <f>Sales[[#This Row],[Selling Price]]*H6631</f>
        <v>4943.1000000000004</v>
      </c>
      <c r="J6631" s="1">
        <f>VLOOKUP(Sales[[#This Row],[Product ID]],Products[],4,0)</f>
        <v>465.59</v>
      </c>
      <c r="K6631" s="1">
        <f>Sales[[#This Row],[Total Sales]]-Sales[[#This Row],[Cost price]]</f>
        <v>4477.51</v>
      </c>
      <c r="L6631" s="1" t="str">
        <f>TEXT(Sales[[#This Row],[Date and Time]],"dddd")</f>
        <v>Monday</v>
      </c>
      <c r="M6631" s="1" t="str">
        <f>TEXT(Sales[[#This Row],[Date and Time]],"mm")</f>
        <v>07</v>
      </c>
      <c r="N6631" s="10" t="str">
        <f>TEXT(Sales[[#This Row],[Date and Time]],"mmmm")</f>
        <v>July</v>
      </c>
    </row>
    <row r="6632" spans="1:14" x14ac:dyDescent="0.3">
      <c r="A6632" s="1" t="s">
        <v>10100</v>
      </c>
      <c r="B6632" s="2">
        <v>45404.721712962964</v>
      </c>
      <c r="C6632" s="1" t="s">
        <v>3264</v>
      </c>
      <c r="D6632" s="1" t="s">
        <v>1376</v>
      </c>
      <c r="E6632" s="1" t="s">
        <v>3464</v>
      </c>
      <c r="F6632" s="1" t="s">
        <v>3467</v>
      </c>
      <c r="G6632" s="1">
        <v>676.3</v>
      </c>
      <c r="H6632" s="1">
        <v>1</v>
      </c>
      <c r="I6632" s="1">
        <f>Sales[[#This Row],[Selling Price]]*H6632</f>
        <v>676.3</v>
      </c>
      <c r="J6632" s="1">
        <f>VLOOKUP(Sales[[#This Row],[Product ID]],Products[],4,0)</f>
        <v>249.12</v>
      </c>
      <c r="K6632" s="1">
        <f>Sales[[#This Row],[Total Sales]]-Sales[[#This Row],[Cost price]]</f>
        <v>427.17999999999995</v>
      </c>
      <c r="L6632" s="1" t="str">
        <f>TEXT(Sales[[#This Row],[Date and Time]],"dddd")</f>
        <v>Monday</v>
      </c>
      <c r="M6632" s="1" t="str">
        <f>TEXT(Sales[[#This Row],[Date and Time]],"mm")</f>
        <v>04</v>
      </c>
      <c r="N6632" s="10" t="str">
        <f>TEXT(Sales[[#This Row],[Date and Time]],"mmmm")</f>
        <v>April</v>
      </c>
    </row>
    <row r="6633" spans="1:14" x14ac:dyDescent="0.3">
      <c r="A6633" s="1" t="s">
        <v>10101</v>
      </c>
      <c r="B6633" s="2">
        <v>45356.62909722222</v>
      </c>
      <c r="C6633" s="1" t="s">
        <v>3373</v>
      </c>
      <c r="D6633" s="1" t="s">
        <v>2883</v>
      </c>
      <c r="E6633" s="1" t="s">
        <v>3466</v>
      </c>
      <c r="F6633" s="1" t="s">
        <v>3462</v>
      </c>
      <c r="G6633" s="1">
        <v>197.29</v>
      </c>
      <c r="H6633" s="1">
        <v>1</v>
      </c>
      <c r="I6633" s="1">
        <f>Sales[[#This Row],[Selling Price]]*H6633</f>
        <v>197.29</v>
      </c>
      <c r="J6633" s="1">
        <f>VLOOKUP(Sales[[#This Row],[Product ID]],Products[],4,0)</f>
        <v>821.86</v>
      </c>
      <c r="K6633" s="1">
        <f>Sales[[#This Row],[Total Sales]]-Sales[[#This Row],[Cost price]]</f>
        <v>-624.57000000000005</v>
      </c>
      <c r="L6633" s="1" t="str">
        <f>TEXT(Sales[[#This Row],[Date and Time]],"dddd")</f>
        <v>Tuesday</v>
      </c>
      <c r="M6633" s="1" t="str">
        <f>TEXT(Sales[[#This Row],[Date and Time]],"mm")</f>
        <v>03</v>
      </c>
      <c r="N6633" s="10" t="str">
        <f>TEXT(Sales[[#This Row],[Date and Time]],"mmmm")</f>
        <v>March</v>
      </c>
    </row>
    <row r="6634" spans="1:14" x14ac:dyDescent="0.3">
      <c r="A6634" s="1" t="s">
        <v>10102</v>
      </c>
      <c r="B6634" s="2">
        <v>45610.912187499998</v>
      </c>
      <c r="C6634" s="1" t="s">
        <v>3403</v>
      </c>
      <c r="D6634" s="1" t="s">
        <v>1978</v>
      </c>
      <c r="E6634" s="1" t="s">
        <v>3471</v>
      </c>
      <c r="F6634" s="1" t="s">
        <v>3467</v>
      </c>
      <c r="G6634" s="1">
        <v>821.82</v>
      </c>
      <c r="H6634" s="1">
        <v>9</v>
      </c>
      <c r="I6634" s="1">
        <f>Sales[[#This Row],[Selling Price]]*H6634</f>
        <v>7396.38</v>
      </c>
      <c r="J6634" s="1">
        <f>VLOOKUP(Sales[[#This Row],[Product ID]],Products[],4,0)</f>
        <v>904.67</v>
      </c>
      <c r="K6634" s="1">
        <f>Sales[[#This Row],[Total Sales]]-Sales[[#This Row],[Cost price]]</f>
        <v>6491.71</v>
      </c>
      <c r="L6634" s="1" t="str">
        <f>TEXT(Sales[[#This Row],[Date and Time]],"dddd")</f>
        <v>Thursday</v>
      </c>
      <c r="M6634" s="1" t="str">
        <f>TEXT(Sales[[#This Row],[Date and Time]],"mm")</f>
        <v>11</v>
      </c>
      <c r="N6634" s="10" t="str">
        <f>TEXT(Sales[[#This Row],[Date and Time]],"mmmm")</f>
        <v>November</v>
      </c>
    </row>
    <row r="6635" spans="1:14" x14ac:dyDescent="0.3">
      <c r="A6635" s="1" t="s">
        <v>10103</v>
      </c>
      <c r="B6635" s="2">
        <v>45368.112627314818</v>
      </c>
      <c r="C6635" s="1" t="s">
        <v>3277</v>
      </c>
      <c r="D6635" s="1" t="s">
        <v>1275</v>
      </c>
      <c r="E6635" s="1" t="s">
        <v>3466</v>
      </c>
      <c r="F6635" s="1" t="s">
        <v>3472</v>
      </c>
      <c r="G6635" s="1">
        <v>1062.74</v>
      </c>
      <c r="H6635" s="1">
        <v>6</v>
      </c>
      <c r="I6635" s="1">
        <f>Sales[[#This Row],[Selling Price]]*H6635</f>
        <v>6376.4400000000005</v>
      </c>
      <c r="J6635" s="1">
        <f>VLOOKUP(Sales[[#This Row],[Product ID]],Products[],4,0)</f>
        <v>439.15</v>
      </c>
      <c r="K6635" s="1">
        <f>Sales[[#This Row],[Total Sales]]-Sales[[#This Row],[Cost price]]</f>
        <v>5937.2900000000009</v>
      </c>
      <c r="L6635" s="1" t="str">
        <f>TEXT(Sales[[#This Row],[Date and Time]],"dddd")</f>
        <v>Sunday</v>
      </c>
      <c r="M6635" s="1" t="str">
        <f>TEXT(Sales[[#This Row],[Date and Time]],"mm")</f>
        <v>03</v>
      </c>
      <c r="N6635" s="10" t="str">
        <f>TEXT(Sales[[#This Row],[Date and Time]],"mmmm")</f>
        <v>March</v>
      </c>
    </row>
    <row r="6636" spans="1:14" x14ac:dyDescent="0.3">
      <c r="A6636" s="1" t="s">
        <v>10104</v>
      </c>
      <c r="B6636" s="2">
        <v>45319.734780092593</v>
      </c>
      <c r="C6636" s="1" t="s">
        <v>3345</v>
      </c>
      <c r="D6636" s="1" t="s">
        <v>2467</v>
      </c>
      <c r="E6636" s="1" t="s">
        <v>3464</v>
      </c>
      <c r="F6636" s="1" t="s">
        <v>3462</v>
      </c>
      <c r="G6636" s="1">
        <v>72.989999999999995</v>
      </c>
      <c r="H6636" s="1">
        <v>2</v>
      </c>
      <c r="I6636" s="1">
        <f>Sales[[#This Row],[Selling Price]]*H6636</f>
        <v>145.97999999999999</v>
      </c>
      <c r="J6636" s="1">
        <f>VLOOKUP(Sales[[#This Row],[Product ID]],Products[],4,0)</f>
        <v>762.47</v>
      </c>
      <c r="K6636" s="1">
        <f>Sales[[#This Row],[Total Sales]]-Sales[[#This Row],[Cost price]]</f>
        <v>-616.49</v>
      </c>
      <c r="L6636" s="1" t="str">
        <f>TEXT(Sales[[#This Row],[Date and Time]],"dddd")</f>
        <v>Sunday</v>
      </c>
      <c r="M6636" s="1" t="str">
        <f>TEXT(Sales[[#This Row],[Date and Time]],"mm")</f>
        <v>01</v>
      </c>
      <c r="N6636" s="10" t="str">
        <f>TEXT(Sales[[#This Row],[Date and Time]],"mmmm")</f>
        <v>January</v>
      </c>
    </row>
    <row r="6637" spans="1:14" x14ac:dyDescent="0.3">
      <c r="A6637" s="1" t="s">
        <v>10105</v>
      </c>
      <c r="B6637" s="2">
        <v>45569.922986111109</v>
      </c>
      <c r="C6637" s="1" t="s">
        <v>3349</v>
      </c>
      <c r="D6637" s="1" t="s">
        <v>2770</v>
      </c>
      <c r="E6637" s="1" t="s">
        <v>3479</v>
      </c>
      <c r="F6637" s="1" t="s">
        <v>3467</v>
      </c>
      <c r="G6637" s="1">
        <v>1260.27</v>
      </c>
      <c r="H6637" s="1">
        <v>3</v>
      </c>
      <c r="I6637" s="1">
        <f>Sales[[#This Row],[Selling Price]]*H6637</f>
        <v>3780.81</v>
      </c>
      <c r="J6637" s="1">
        <f>VLOOKUP(Sales[[#This Row],[Product ID]],Products[],4,0)</f>
        <v>746.04</v>
      </c>
      <c r="K6637" s="1">
        <f>Sales[[#This Row],[Total Sales]]-Sales[[#This Row],[Cost price]]</f>
        <v>3034.77</v>
      </c>
      <c r="L6637" s="1" t="str">
        <f>TEXT(Sales[[#This Row],[Date and Time]],"dddd")</f>
        <v>Friday</v>
      </c>
      <c r="M6637" s="1" t="str">
        <f>TEXT(Sales[[#This Row],[Date and Time]],"mm")</f>
        <v>10</v>
      </c>
      <c r="N6637" s="10" t="str">
        <f>TEXT(Sales[[#This Row],[Date and Time]],"mmmm")</f>
        <v>October</v>
      </c>
    </row>
    <row r="6638" spans="1:14" x14ac:dyDescent="0.3">
      <c r="A6638" s="1" t="s">
        <v>10106</v>
      </c>
      <c r="B6638" s="2">
        <v>45308.103807870371</v>
      </c>
      <c r="C6638" s="1" t="s">
        <v>3379</v>
      </c>
      <c r="D6638" s="1" t="s">
        <v>1942</v>
      </c>
      <c r="E6638" s="1" t="s">
        <v>3464</v>
      </c>
      <c r="F6638" s="1" t="s">
        <v>3467</v>
      </c>
      <c r="G6638" s="1">
        <v>596.54999999999995</v>
      </c>
      <c r="H6638" s="1">
        <v>1</v>
      </c>
      <c r="I6638" s="1">
        <f>Sales[[#This Row],[Selling Price]]*H6638</f>
        <v>596.54999999999995</v>
      </c>
      <c r="J6638" s="1">
        <f>VLOOKUP(Sales[[#This Row],[Product ID]],Products[],4,0)</f>
        <v>605.29999999999995</v>
      </c>
      <c r="K6638" s="1">
        <f>Sales[[#This Row],[Total Sales]]-Sales[[#This Row],[Cost price]]</f>
        <v>-8.75</v>
      </c>
      <c r="L6638" s="1" t="str">
        <f>TEXT(Sales[[#This Row],[Date and Time]],"dddd")</f>
        <v>Wednesday</v>
      </c>
      <c r="M6638" s="1" t="str">
        <f>TEXT(Sales[[#This Row],[Date and Time]],"mm")</f>
        <v>01</v>
      </c>
      <c r="N6638" s="10" t="str">
        <f>TEXT(Sales[[#This Row],[Date and Time]],"mmmm")</f>
        <v>January</v>
      </c>
    </row>
    <row r="6639" spans="1:14" x14ac:dyDescent="0.3">
      <c r="A6639" s="1" t="s">
        <v>10107</v>
      </c>
      <c r="B6639" s="2">
        <v>45463.144375000003</v>
      </c>
      <c r="C6639" s="1" t="s">
        <v>3360</v>
      </c>
      <c r="D6639" s="1" t="s">
        <v>983</v>
      </c>
      <c r="E6639" s="1" t="s">
        <v>3466</v>
      </c>
      <c r="F6639" s="1" t="s">
        <v>3472</v>
      </c>
      <c r="G6639" s="1">
        <v>1530.23</v>
      </c>
      <c r="H6639" s="1">
        <v>2</v>
      </c>
      <c r="I6639" s="1">
        <f>Sales[[#This Row],[Selling Price]]*H6639</f>
        <v>3060.46</v>
      </c>
      <c r="J6639" s="1">
        <f>VLOOKUP(Sales[[#This Row],[Product ID]],Products[],4,0)</f>
        <v>434.88</v>
      </c>
      <c r="K6639" s="1">
        <f>Sales[[#This Row],[Total Sales]]-Sales[[#This Row],[Cost price]]</f>
        <v>2625.58</v>
      </c>
      <c r="L6639" s="1" t="str">
        <f>TEXT(Sales[[#This Row],[Date and Time]],"dddd")</f>
        <v>Thursday</v>
      </c>
      <c r="M6639" s="1" t="str">
        <f>TEXT(Sales[[#This Row],[Date and Time]],"mm")</f>
        <v>06</v>
      </c>
      <c r="N6639" s="10" t="str">
        <f>TEXT(Sales[[#This Row],[Date and Time]],"mmmm")</f>
        <v>June</v>
      </c>
    </row>
    <row r="6640" spans="1:14" x14ac:dyDescent="0.3">
      <c r="A6640" s="1" t="s">
        <v>10108</v>
      </c>
      <c r="B6640" s="2">
        <v>45429.359861111108</v>
      </c>
      <c r="C6640" s="1" t="s">
        <v>3273</v>
      </c>
      <c r="D6640" s="1" t="s">
        <v>3043</v>
      </c>
      <c r="E6640" s="1" t="s">
        <v>3466</v>
      </c>
      <c r="F6640" s="1" t="s">
        <v>3462</v>
      </c>
      <c r="G6640" s="1">
        <v>1580.79</v>
      </c>
      <c r="H6640" s="1">
        <v>8</v>
      </c>
      <c r="I6640" s="1">
        <f>Sales[[#This Row],[Selling Price]]*H6640</f>
        <v>12646.32</v>
      </c>
      <c r="J6640" s="1">
        <f>VLOOKUP(Sales[[#This Row],[Product ID]],Products[],4,0)</f>
        <v>963.58</v>
      </c>
      <c r="K6640" s="1">
        <f>Sales[[#This Row],[Total Sales]]-Sales[[#This Row],[Cost price]]</f>
        <v>11682.74</v>
      </c>
      <c r="L6640" s="1" t="str">
        <f>TEXT(Sales[[#This Row],[Date and Time]],"dddd")</f>
        <v>Friday</v>
      </c>
      <c r="M6640" s="1" t="str">
        <f>TEXT(Sales[[#This Row],[Date and Time]],"mm")</f>
        <v>05</v>
      </c>
      <c r="N6640" s="10" t="str">
        <f>TEXT(Sales[[#This Row],[Date and Time]],"mmmm")</f>
        <v>May</v>
      </c>
    </row>
    <row r="6641" spans="1:14" x14ac:dyDescent="0.3">
      <c r="A6641" s="1" t="s">
        <v>10109</v>
      </c>
      <c r="B6641" s="2">
        <v>45404.195636574077</v>
      </c>
      <c r="C6641" s="1" t="s">
        <v>3217</v>
      </c>
      <c r="D6641" s="1" t="s">
        <v>785</v>
      </c>
      <c r="E6641" s="1" t="s">
        <v>3479</v>
      </c>
      <c r="F6641" s="1" t="s">
        <v>3467</v>
      </c>
      <c r="G6641" s="1">
        <v>63.53</v>
      </c>
      <c r="H6641" s="1">
        <v>8</v>
      </c>
      <c r="I6641" s="1">
        <f>Sales[[#This Row],[Selling Price]]*H6641</f>
        <v>508.24</v>
      </c>
      <c r="J6641" s="1">
        <f>VLOOKUP(Sales[[#This Row],[Product ID]],Products[],4,0)</f>
        <v>253.61</v>
      </c>
      <c r="K6641" s="1">
        <f>Sales[[#This Row],[Total Sales]]-Sales[[#This Row],[Cost price]]</f>
        <v>254.63</v>
      </c>
      <c r="L6641" s="1" t="str">
        <f>TEXT(Sales[[#This Row],[Date and Time]],"dddd")</f>
        <v>Monday</v>
      </c>
      <c r="M6641" s="1" t="str">
        <f>TEXT(Sales[[#This Row],[Date and Time]],"mm")</f>
        <v>04</v>
      </c>
      <c r="N6641" s="10" t="str">
        <f>TEXT(Sales[[#This Row],[Date and Time]],"mmmm")</f>
        <v>April</v>
      </c>
    </row>
    <row r="6642" spans="1:14" x14ac:dyDescent="0.3">
      <c r="A6642" s="1" t="s">
        <v>10110</v>
      </c>
      <c r="B6642" s="2">
        <v>45419.172453703701</v>
      </c>
      <c r="C6642" s="1" t="s">
        <v>3214</v>
      </c>
      <c r="D6642" s="1" t="s">
        <v>142</v>
      </c>
      <c r="E6642" s="1" t="s">
        <v>3471</v>
      </c>
      <c r="F6642" s="1" t="s">
        <v>3472</v>
      </c>
      <c r="G6642" s="1">
        <v>1922.11</v>
      </c>
      <c r="H6642" s="1">
        <v>9</v>
      </c>
      <c r="I6642" s="1">
        <f>Sales[[#This Row],[Selling Price]]*H6642</f>
        <v>17298.989999999998</v>
      </c>
      <c r="J6642" s="1">
        <f>VLOOKUP(Sales[[#This Row],[Product ID]],Products[],4,0)</f>
        <v>435.29</v>
      </c>
      <c r="K6642" s="1">
        <f>Sales[[#This Row],[Total Sales]]-Sales[[#This Row],[Cost price]]</f>
        <v>16863.699999999997</v>
      </c>
      <c r="L6642" s="1" t="str">
        <f>TEXT(Sales[[#This Row],[Date and Time]],"dddd")</f>
        <v>Tuesday</v>
      </c>
      <c r="M6642" s="1" t="str">
        <f>TEXT(Sales[[#This Row],[Date and Time]],"mm")</f>
        <v>05</v>
      </c>
      <c r="N6642" s="10" t="str">
        <f>TEXT(Sales[[#This Row],[Date and Time]],"mmmm")</f>
        <v>May</v>
      </c>
    </row>
    <row r="6643" spans="1:14" x14ac:dyDescent="0.3">
      <c r="A6643" s="1" t="s">
        <v>10111</v>
      </c>
      <c r="B6643" s="2">
        <v>45309.312222222223</v>
      </c>
      <c r="C6643" s="1" t="s">
        <v>3420</v>
      </c>
      <c r="D6643" s="1" t="s">
        <v>1275</v>
      </c>
      <c r="E6643" s="1" t="s">
        <v>3461</v>
      </c>
      <c r="F6643" s="1" t="s">
        <v>3472</v>
      </c>
      <c r="G6643" s="1">
        <v>1866.26</v>
      </c>
      <c r="H6643" s="1">
        <v>1</v>
      </c>
      <c r="I6643" s="1">
        <f>Sales[[#This Row],[Selling Price]]*H6643</f>
        <v>1866.26</v>
      </c>
      <c r="J6643" s="1">
        <f>VLOOKUP(Sales[[#This Row],[Product ID]],Products[],4,0)</f>
        <v>692.47</v>
      </c>
      <c r="K6643" s="1">
        <f>Sales[[#This Row],[Total Sales]]-Sales[[#This Row],[Cost price]]</f>
        <v>1173.79</v>
      </c>
      <c r="L6643" s="1" t="str">
        <f>TEXT(Sales[[#This Row],[Date and Time]],"dddd")</f>
        <v>Thursday</v>
      </c>
      <c r="M6643" s="1" t="str">
        <f>TEXT(Sales[[#This Row],[Date and Time]],"mm")</f>
        <v>01</v>
      </c>
      <c r="N6643" s="10" t="str">
        <f>TEXT(Sales[[#This Row],[Date and Time]],"mmmm")</f>
        <v>January</v>
      </c>
    </row>
    <row r="6644" spans="1:14" x14ac:dyDescent="0.3">
      <c r="A6644" s="1" t="s">
        <v>10112</v>
      </c>
      <c r="B6644" s="2">
        <v>45563.740682870368</v>
      </c>
      <c r="C6644" s="1" t="s">
        <v>3444</v>
      </c>
      <c r="D6644" s="1" t="s">
        <v>3043</v>
      </c>
      <c r="E6644" s="1" t="s">
        <v>3464</v>
      </c>
      <c r="F6644" s="1" t="s">
        <v>3462</v>
      </c>
      <c r="G6644" s="1">
        <v>1093.71</v>
      </c>
      <c r="H6644" s="1">
        <v>8</v>
      </c>
      <c r="I6644" s="1">
        <f>Sales[[#This Row],[Selling Price]]*H6644</f>
        <v>8749.68</v>
      </c>
      <c r="J6644" s="1">
        <f>VLOOKUP(Sales[[#This Row],[Product ID]],Products[],4,0)</f>
        <v>148.63</v>
      </c>
      <c r="K6644" s="1">
        <f>Sales[[#This Row],[Total Sales]]-Sales[[#This Row],[Cost price]]</f>
        <v>8601.0500000000011</v>
      </c>
      <c r="L6644" s="1" t="str">
        <f>TEXT(Sales[[#This Row],[Date and Time]],"dddd")</f>
        <v>Saturday</v>
      </c>
      <c r="M6644" s="1" t="str">
        <f>TEXT(Sales[[#This Row],[Date and Time]],"mm")</f>
        <v>09</v>
      </c>
      <c r="N6644" s="10" t="str">
        <f>TEXT(Sales[[#This Row],[Date and Time]],"mmmm")</f>
        <v>September</v>
      </c>
    </row>
    <row r="6645" spans="1:14" x14ac:dyDescent="0.3">
      <c r="A6645" s="1" t="s">
        <v>10113</v>
      </c>
      <c r="B6645" s="2">
        <v>45326.85429398148</v>
      </c>
      <c r="C6645" s="1" t="s">
        <v>3377</v>
      </c>
      <c r="D6645" s="1" t="s">
        <v>1649</v>
      </c>
      <c r="E6645" s="1" t="s">
        <v>3466</v>
      </c>
      <c r="F6645" s="1" t="s">
        <v>3462</v>
      </c>
      <c r="G6645" s="1">
        <v>282.52999999999997</v>
      </c>
      <c r="H6645" s="1">
        <v>1</v>
      </c>
      <c r="I6645" s="1">
        <f>Sales[[#This Row],[Selling Price]]*H6645</f>
        <v>282.52999999999997</v>
      </c>
      <c r="J6645" s="1">
        <f>VLOOKUP(Sales[[#This Row],[Product ID]],Products[],4,0)</f>
        <v>409.39</v>
      </c>
      <c r="K6645" s="1">
        <f>Sales[[#This Row],[Total Sales]]-Sales[[#This Row],[Cost price]]</f>
        <v>-126.86000000000001</v>
      </c>
      <c r="L6645" s="1" t="str">
        <f>TEXT(Sales[[#This Row],[Date and Time]],"dddd")</f>
        <v>Sunday</v>
      </c>
      <c r="M6645" s="1" t="str">
        <f>TEXT(Sales[[#This Row],[Date and Time]],"mm")</f>
        <v>02</v>
      </c>
      <c r="N6645" s="10" t="str">
        <f>TEXT(Sales[[#This Row],[Date and Time]],"mmmm")</f>
        <v>February</v>
      </c>
    </row>
    <row r="6646" spans="1:14" x14ac:dyDescent="0.3">
      <c r="A6646" s="1" t="s">
        <v>10114</v>
      </c>
      <c r="B6646" s="2">
        <v>45383.904305555552</v>
      </c>
      <c r="C6646" s="1" t="s">
        <v>3440</v>
      </c>
      <c r="D6646" s="1" t="s">
        <v>2509</v>
      </c>
      <c r="E6646" s="1" t="s">
        <v>3464</v>
      </c>
      <c r="F6646" s="1" t="s">
        <v>3472</v>
      </c>
      <c r="G6646" s="1">
        <v>244.53</v>
      </c>
      <c r="H6646" s="1">
        <v>1</v>
      </c>
      <c r="I6646" s="1">
        <f>Sales[[#This Row],[Selling Price]]*H6646</f>
        <v>244.53</v>
      </c>
      <c r="J6646" s="1">
        <f>VLOOKUP(Sales[[#This Row],[Product ID]],Products[],4,0)</f>
        <v>117.5</v>
      </c>
      <c r="K6646" s="1">
        <f>Sales[[#This Row],[Total Sales]]-Sales[[#This Row],[Cost price]]</f>
        <v>127.03</v>
      </c>
      <c r="L6646" s="1" t="str">
        <f>TEXT(Sales[[#This Row],[Date and Time]],"dddd")</f>
        <v>Monday</v>
      </c>
      <c r="M6646" s="1" t="str">
        <f>TEXT(Sales[[#This Row],[Date and Time]],"mm")</f>
        <v>04</v>
      </c>
      <c r="N6646" s="10" t="str">
        <f>TEXT(Sales[[#This Row],[Date and Time]],"mmmm")</f>
        <v>April</v>
      </c>
    </row>
    <row r="6647" spans="1:14" x14ac:dyDescent="0.3">
      <c r="A6647" s="1" t="s">
        <v>10115</v>
      </c>
      <c r="B6647" s="2">
        <v>45496.778761574074</v>
      </c>
      <c r="C6647" s="1" t="s">
        <v>3345</v>
      </c>
      <c r="D6647" s="1" t="s">
        <v>1054</v>
      </c>
      <c r="E6647" s="1" t="s">
        <v>3464</v>
      </c>
      <c r="F6647" s="1" t="s">
        <v>3467</v>
      </c>
      <c r="G6647" s="1">
        <v>1626.85</v>
      </c>
      <c r="H6647" s="1">
        <v>10</v>
      </c>
      <c r="I6647" s="1">
        <f>Sales[[#This Row],[Selling Price]]*H6647</f>
        <v>16268.5</v>
      </c>
      <c r="J6647" s="1">
        <f>VLOOKUP(Sales[[#This Row],[Product ID]],Products[],4,0)</f>
        <v>762.47</v>
      </c>
      <c r="K6647" s="1">
        <f>Sales[[#This Row],[Total Sales]]-Sales[[#This Row],[Cost price]]</f>
        <v>15506.03</v>
      </c>
      <c r="L6647" s="1" t="str">
        <f>TEXT(Sales[[#This Row],[Date and Time]],"dddd")</f>
        <v>Tuesday</v>
      </c>
      <c r="M6647" s="1" t="str">
        <f>TEXT(Sales[[#This Row],[Date and Time]],"mm")</f>
        <v>07</v>
      </c>
      <c r="N6647" s="10" t="str">
        <f>TEXT(Sales[[#This Row],[Date and Time]],"mmmm")</f>
        <v>July</v>
      </c>
    </row>
    <row r="6648" spans="1:14" x14ac:dyDescent="0.3">
      <c r="A6648" s="1" t="s">
        <v>10116</v>
      </c>
      <c r="B6648" s="2">
        <v>45476.728009259263</v>
      </c>
      <c r="C6648" s="1" t="s">
        <v>3246</v>
      </c>
      <c r="D6648" s="1" t="s">
        <v>843</v>
      </c>
      <c r="E6648" s="1" t="s">
        <v>3461</v>
      </c>
      <c r="F6648" s="1" t="s">
        <v>3472</v>
      </c>
      <c r="G6648" s="1">
        <v>1840.91</v>
      </c>
      <c r="H6648" s="1">
        <v>1</v>
      </c>
      <c r="I6648" s="1">
        <f>Sales[[#This Row],[Selling Price]]*H6648</f>
        <v>1840.91</v>
      </c>
      <c r="J6648" s="1">
        <f>VLOOKUP(Sales[[#This Row],[Product ID]],Products[],4,0)</f>
        <v>623.39</v>
      </c>
      <c r="K6648" s="1">
        <f>Sales[[#This Row],[Total Sales]]-Sales[[#This Row],[Cost price]]</f>
        <v>1217.52</v>
      </c>
      <c r="L6648" s="1" t="str">
        <f>TEXT(Sales[[#This Row],[Date and Time]],"dddd")</f>
        <v>Wednesday</v>
      </c>
      <c r="M6648" s="1" t="str">
        <f>TEXT(Sales[[#This Row],[Date and Time]],"mm")</f>
        <v>07</v>
      </c>
      <c r="N6648" s="10" t="str">
        <f>TEXT(Sales[[#This Row],[Date and Time]],"mmmm")</f>
        <v>July</v>
      </c>
    </row>
    <row r="6649" spans="1:14" x14ac:dyDescent="0.3">
      <c r="A6649" s="1" t="s">
        <v>10117</v>
      </c>
      <c r="B6649" s="2">
        <v>45332.042893518519</v>
      </c>
      <c r="C6649" s="1" t="s">
        <v>3322</v>
      </c>
      <c r="D6649" s="1" t="s">
        <v>671</v>
      </c>
      <c r="E6649" s="1" t="s">
        <v>3461</v>
      </c>
      <c r="F6649" s="1" t="s">
        <v>3476</v>
      </c>
      <c r="G6649" s="1">
        <v>1254.83</v>
      </c>
      <c r="H6649" s="1">
        <v>1</v>
      </c>
      <c r="I6649" s="1">
        <f>Sales[[#This Row],[Selling Price]]*H6649</f>
        <v>1254.83</v>
      </c>
      <c r="J6649" s="1">
        <f>VLOOKUP(Sales[[#This Row],[Product ID]],Products[],4,0)</f>
        <v>35.22</v>
      </c>
      <c r="K6649" s="1">
        <f>Sales[[#This Row],[Total Sales]]-Sales[[#This Row],[Cost price]]</f>
        <v>1219.6099999999999</v>
      </c>
      <c r="L6649" s="1" t="str">
        <f>TEXT(Sales[[#This Row],[Date and Time]],"dddd")</f>
        <v>Saturday</v>
      </c>
      <c r="M6649" s="1" t="str">
        <f>TEXT(Sales[[#This Row],[Date and Time]],"mm")</f>
        <v>02</v>
      </c>
      <c r="N6649" s="10" t="str">
        <f>TEXT(Sales[[#This Row],[Date and Time]],"mmmm")</f>
        <v>February</v>
      </c>
    </row>
    <row r="6650" spans="1:14" x14ac:dyDescent="0.3">
      <c r="A6650" s="1" t="s">
        <v>10118</v>
      </c>
      <c r="B6650" s="2">
        <v>45383.918344907404</v>
      </c>
      <c r="C6650" s="1" t="s">
        <v>3410</v>
      </c>
      <c r="D6650" s="1" t="s">
        <v>2010</v>
      </c>
      <c r="E6650" s="1" t="s">
        <v>3464</v>
      </c>
      <c r="F6650" s="1" t="s">
        <v>3472</v>
      </c>
      <c r="G6650" s="1">
        <v>1630.08</v>
      </c>
      <c r="H6650" s="1">
        <v>9</v>
      </c>
      <c r="I6650" s="1">
        <f>Sales[[#This Row],[Selling Price]]*H6650</f>
        <v>14670.72</v>
      </c>
      <c r="J6650" s="1">
        <f>VLOOKUP(Sales[[#This Row],[Product ID]],Products[],4,0)</f>
        <v>152.68</v>
      </c>
      <c r="K6650" s="1">
        <f>Sales[[#This Row],[Total Sales]]-Sales[[#This Row],[Cost price]]</f>
        <v>14518.039999999999</v>
      </c>
      <c r="L6650" s="1" t="str">
        <f>TEXT(Sales[[#This Row],[Date and Time]],"dddd")</f>
        <v>Monday</v>
      </c>
      <c r="M6650" s="1" t="str">
        <f>TEXT(Sales[[#This Row],[Date and Time]],"mm")</f>
        <v>04</v>
      </c>
      <c r="N6650" s="10" t="str">
        <f>TEXT(Sales[[#This Row],[Date and Time]],"mmmm")</f>
        <v>April</v>
      </c>
    </row>
    <row r="6651" spans="1:14" x14ac:dyDescent="0.3">
      <c r="A6651" s="1" t="s">
        <v>10119</v>
      </c>
      <c r="B6651" s="2">
        <v>45313.951018518521</v>
      </c>
      <c r="C6651" s="1" t="s">
        <v>3250</v>
      </c>
      <c r="D6651" s="1" t="s">
        <v>2644</v>
      </c>
      <c r="E6651" s="1" t="s">
        <v>3461</v>
      </c>
      <c r="F6651" s="1" t="s">
        <v>3469</v>
      </c>
      <c r="G6651" s="1">
        <v>377.98</v>
      </c>
      <c r="H6651" s="1">
        <v>1</v>
      </c>
      <c r="I6651" s="1">
        <f>Sales[[#This Row],[Selling Price]]*H6651</f>
        <v>377.98</v>
      </c>
      <c r="J6651" s="1">
        <f>VLOOKUP(Sales[[#This Row],[Product ID]],Products[],4,0)</f>
        <v>114.47</v>
      </c>
      <c r="K6651" s="1">
        <f>Sales[[#This Row],[Total Sales]]-Sales[[#This Row],[Cost price]]</f>
        <v>263.51</v>
      </c>
      <c r="L6651" s="1" t="str">
        <f>TEXT(Sales[[#This Row],[Date and Time]],"dddd")</f>
        <v>Monday</v>
      </c>
      <c r="M6651" s="1" t="str">
        <f>TEXT(Sales[[#This Row],[Date and Time]],"mm")</f>
        <v>01</v>
      </c>
      <c r="N6651" s="10" t="str">
        <f>TEXT(Sales[[#This Row],[Date and Time]],"mmmm")</f>
        <v>January</v>
      </c>
    </row>
    <row r="6652" spans="1:14" x14ac:dyDescent="0.3">
      <c r="A6652" s="1" t="s">
        <v>10120</v>
      </c>
      <c r="B6652" s="2">
        <v>45380.462210648147</v>
      </c>
      <c r="C6652" s="1" t="s">
        <v>3237</v>
      </c>
      <c r="D6652" s="1" t="s">
        <v>472</v>
      </c>
      <c r="E6652" s="1" t="s">
        <v>3461</v>
      </c>
      <c r="F6652" s="1" t="s">
        <v>3467</v>
      </c>
      <c r="G6652" s="1">
        <v>828.56</v>
      </c>
      <c r="H6652" s="1">
        <v>9</v>
      </c>
      <c r="I6652" s="1">
        <f>Sales[[#This Row],[Selling Price]]*H6652</f>
        <v>7457.0399999999991</v>
      </c>
      <c r="J6652" s="1">
        <f>VLOOKUP(Sales[[#This Row],[Product ID]],Products[],4,0)</f>
        <v>481</v>
      </c>
      <c r="K6652" s="1">
        <f>Sales[[#This Row],[Total Sales]]-Sales[[#This Row],[Cost price]]</f>
        <v>6976.0399999999991</v>
      </c>
      <c r="L6652" s="1" t="str">
        <f>TEXT(Sales[[#This Row],[Date and Time]],"dddd")</f>
        <v>Friday</v>
      </c>
      <c r="M6652" s="1" t="str">
        <f>TEXT(Sales[[#This Row],[Date and Time]],"mm")</f>
        <v>03</v>
      </c>
      <c r="N6652" s="10" t="str">
        <f>TEXT(Sales[[#This Row],[Date and Time]],"mmmm")</f>
        <v>March</v>
      </c>
    </row>
    <row r="6653" spans="1:14" x14ac:dyDescent="0.3">
      <c r="A6653" s="1" t="s">
        <v>10121</v>
      </c>
      <c r="B6653" s="2">
        <v>45327.281331018516</v>
      </c>
      <c r="C6653" s="1" t="s">
        <v>3243</v>
      </c>
      <c r="D6653" s="1" t="s">
        <v>1197</v>
      </c>
      <c r="E6653" s="1" t="s">
        <v>3461</v>
      </c>
      <c r="F6653" s="1" t="s">
        <v>3462</v>
      </c>
      <c r="G6653" s="1">
        <v>1880.97</v>
      </c>
      <c r="H6653" s="1">
        <v>6</v>
      </c>
      <c r="I6653" s="1">
        <f>Sales[[#This Row],[Selling Price]]*H6653</f>
        <v>11285.82</v>
      </c>
      <c r="J6653" s="1">
        <f>VLOOKUP(Sales[[#This Row],[Product ID]],Products[],4,0)</f>
        <v>132.38999999999999</v>
      </c>
      <c r="K6653" s="1">
        <f>Sales[[#This Row],[Total Sales]]-Sales[[#This Row],[Cost price]]</f>
        <v>11153.43</v>
      </c>
      <c r="L6653" s="1" t="str">
        <f>TEXT(Sales[[#This Row],[Date and Time]],"dddd")</f>
        <v>Monday</v>
      </c>
      <c r="M6653" s="1" t="str">
        <f>TEXT(Sales[[#This Row],[Date and Time]],"mm")</f>
        <v>02</v>
      </c>
      <c r="N6653" s="10" t="str">
        <f>TEXT(Sales[[#This Row],[Date and Time]],"mmmm")</f>
        <v>February</v>
      </c>
    </row>
    <row r="6654" spans="1:14" x14ac:dyDescent="0.3">
      <c r="A6654" s="1" t="s">
        <v>10122</v>
      </c>
      <c r="B6654" s="2">
        <v>45335.119664351849</v>
      </c>
      <c r="C6654" s="1" t="s">
        <v>3281</v>
      </c>
      <c r="D6654" s="1" t="s">
        <v>1593</v>
      </c>
      <c r="E6654" s="1" t="s">
        <v>3479</v>
      </c>
      <c r="F6654" s="1" t="s">
        <v>3469</v>
      </c>
      <c r="G6654" s="1">
        <v>500.3</v>
      </c>
      <c r="H6654" s="1">
        <v>9</v>
      </c>
      <c r="I6654" s="1">
        <f>Sales[[#This Row],[Selling Price]]*H6654</f>
        <v>4502.7</v>
      </c>
      <c r="J6654" s="1">
        <f>VLOOKUP(Sales[[#This Row],[Product ID]],Products[],4,0)</f>
        <v>136.99</v>
      </c>
      <c r="K6654" s="1">
        <f>Sales[[#This Row],[Total Sales]]-Sales[[#This Row],[Cost price]]</f>
        <v>4365.71</v>
      </c>
      <c r="L6654" s="1" t="str">
        <f>TEXT(Sales[[#This Row],[Date and Time]],"dddd")</f>
        <v>Tuesday</v>
      </c>
      <c r="M6654" s="1" t="str">
        <f>TEXT(Sales[[#This Row],[Date and Time]],"mm")</f>
        <v>02</v>
      </c>
      <c r="N6654" s="10" t="str">
        <f>TEXT(Sales[[#This Row],[Date and Time]],"mmmm")</f>
        <v>February</v>
      </c>
    </row>
    <row r="6655" spans="1:14" x14ac:dyDescent="0.3">
      <c r="A6655" s="1" t="s">
        <v>10123</v>
      </c>
      <c r="B6655" s="2">
        <v>45596.459166666667</v>
      </c>
      <c r="C6655" s="1" t="s">
        <v>3292</v>
      </c>
      <c r="D6655" s="1" t="s">
        <v>1899</v>
      </c>
      <c r="E6655" s="1" t="s">
        <v>3466</v>
      </c>
      <c r="F6655" s="1" t="s">
        <v>3476</v>
      </c>
      <c r="G6655" s="1">
        <v>1977.48</v>
      </c>
      <c r="H6655" s="1">
        <v>8</v>
      </c>
      <c r="I6655" s="1">
        <f>Sales[[#This Row],[Selling Price]]*H6655</f>
        <v>15819.84</v>
      </c>
      <c r="J6655" s="1">
        <f>VLOOKUP(Sales[[#This Row],[Product ID]],Products[],4,0)</f>
        <v>321.19</v>
      </c>
      <c r="K6655" s="1">
        <f>Sales[[#This Row],[Total Sales]]-Sales[[#This Row],[Cost price]]</f>
        <v>15498.65</v>
      </c>
      <c r="L6655" s="1" t="str">
        <f>TEXT(Sales[[#This Row],[Date and Time]],"dddd")</f>
        <v>Thursday</v>
      </c>
      <c r="M6655" s="1" t="str">
        <f>TEXT(Sales[[#This Row],[Date and Time]],"mm")</f>
        <v>10</v>
      </c>
      <c r="N6655" s="10" t="str">
        <f>TEXT(Sales[[#This Row],[Date and Time]],"mmmm")</f>
        <v>October</v>
      </c>
    </row>
    <row r="6656" spans="1:14" x14ac:dyDescent="0.3">
      <c r="A6656" s="1" t="s">
        <v>10124</v>
      </c>
      <c r="B6656" s="2">
        <v>45475.872662037036</v>
      </c>
      <c r="C6656" s="1" t="s">
        <v>3376</v>
      </c>
      <c r="D6656" s="1" t="s">
        <v>2273</v>
      </c>
      <c r="E6656" s="1" t="s">
        <v>3479</v>
      </c>
      <c r="F6656" s="1" t="s">
        <v>3462</v>
      </c>
      <c r="G6656" s="1">
        <v>1205.04</v>
      </c>
      <c r="H6656" s="1">
        <v>1</v>
      </c>
      <c r="I6656" s="1">
        <f>Sales[[#This Row],[Selling Price]]*H6656</f>
        <v>1205.04</v>
      </c>
      <c r="J6656" s="1">
        <f>VLOOKUP(Sales[[#This Row],[Product ID]],Products[],4,0)</f>
        <v>372.5</v>
      </c>
      <c r="K6656" s="1">
        <f>Sales[[#This Row],[Total Sales]]-Sales[[#This Row],[Cost price]]</f>
        <v>832.54</v>
      </c>
      <c r="L6656" s="1" t="str">
        <f>TEXT(Sales[[#This Row],[Date and Time]],"dddd")</f>
        <v>Tuesday</v>
      </c>
      <c r="M6656" s="1" t="str">
        <f>TEXT(Sales[[#This Row],[Date and Time]],"mm")</f>
        <v>07</v>
      </c>
      <c r="N6656" s="10" t="str">
        <f>TEXT(Sales[[#This Row],[Date and Time]],"mmmm")</f>
        <v>July</v>
      </c>
    </row>
    <row r="6657" spans="1:14" x14ac:dyDescent="0.3">
      <c r="A6657" s="1" t="s">
        <v>10125</v>
      </c>
      <c r="B6657" s="2">
        <v>45597.180115740739</v>
      </c>
      <c r="C6657" s="1" t="s">
        <v>3431</v>
      </c>
      <c r="D6657" s="1" t="s">
        <v>1211</v>
      </c>
      <c r="E6657" s="1" t="s">
        <v>3479</v>
      </c>
      <c r="F6657" s="1" t="s">
        <v>3472</v>
      </c>
      <c r="G6657" s="1">
        <v>1269.04</v>
      </c>
      <c r="H6657" s="1">
        <v>10</v>
      </c>
      <c r="I6657" s="1">
        <f>Sales[[#This Row],[Selling Price]]*H6657</f>
        <v>12690.4</v>
      </c>
      <c r="J6657" s="1">
        <f>VLOOKUP(Sales[[#This Row],[Product ID]],Products[],4,0)</f>
        <v>750.55</v>
      </c>
      <c r="K6657" s="1">
        <f>Sales[[#This Row],[Total Sales]]-Sales[[#This Row],[Cost price]]</f>
        <v>11939.85</v>
      </c>
      <c r="L6657" s="1" t="str">
        <f>TEXT(Sales[[#This Row],[Date and Time]],"dddd")</f>
        <v>Friday</v>
      </c>
      <c r="M6657" s="1" t="str">
        <f>TEXT(Sales[[#This Row],[Date and Time]],"mm")</f>
        <v>11</v>
      </c>
      <c r="N6657" s="10" t="str">
        <f>TEXT(Sales[[#This Row],[Date and Time]],"mmmm")</f>
        <v>November</v>
      </c>
    </row>
    <row r="6658" spans="1:14" x14ac:dyDescent="0.3">
      <c r="A6658" s="1" t="s">
        <v>10126</v>
      </c>
      <c r="B6658" s="2">
        <v>45571.287939814814</v>
      </c>
      <c r="C6658" s="1" t="s">
        <v>3335</v>
      </c>
      <c r="D6658" s="1" t="s">
        <v>3046</v>
      </c>
      <c r="E6658" s="1" t="s">
        <v>3464</v>
      </c>
      <c r="F6658" s="1" t="s">
        <v>3476</v>
      </c>
      <c r="G6658" s="1">
        <v>48.52</v>
      </c>
      <c r="H6658" s="1">
        <v>7</v>
      </c>
      <c r="I6658" s="1">
        <f>Sales[[#This Row],[Selling Price]]*H6658</f>
        <v>339.64000000000004</v>
      </c>
      <c r="J6658" s="1">
        <f>VLOOKUP(Sales[[#This Row],[Product ID]],Products[],4,0)</f>
        <v>303.60000000000002</v>
      </c>
      <c r="K6658" s="1">
        <f>Sales[[#This Row],[Total Sales]]-Sales[[#This Row],[Cost price]]</f>
        <v>36.04000000000002</v>
      </c>
      <c r="L6658" s="1" t="str">
        <f>TEXT(Sales[[#This Row],[Date and Time]],"dddd")</f>
        <v>Sunday</v>
      </c>
      <c r="M6658" s="1" t="str">
        <f>TEXT(Sales[[#This Row],[Date and Time]],"mm")</f>
        <v>10</v>
      </c>
      <c r="N6658" s="10" t="str">
        <f>TEXT(Sales[[#This Row],[Date and Time]],"mmmm")</f>
        <v>October</v>
      </c>
    </row>
    <row r="6659" spans="1:14" x14ac:dyDescent="0.3">
      <c r="A6659" s="1" t="s">
        <v>10127</v>
      </c>
      <c r="B6659" s="2">
        <v>45545.305717592593</v>
      </c>
      <c r="C6659" s="1" t="s">
        <v>3391</v>
      </c>
      <c r="D6659" s="1" t="s">
        <v>130</v>
      </c>
      <c r="E6659" s="1" t="s">
        <v>3479</v>
      </c>
      <c r="F6659" s="1" t="s">
        <v>3472</v>
      </c>
      <c r="G6659" s="1">
        <v>1867.03</v>
      </c>
      <c r="H6659" s="1">
        <v>3</v>
      </c>
      <c r="I6659" s="1">
        <f>Sales[[#This Row],[Selling Price]]*H6659</f>
        <v>5601.09</v>
      </c>
      <c r="J6659" s="1">
        <f>VLOOKUP(Sales[[#This Row],[Product ID]],Products[],4,0)</f>
        <v>374.92</v>
      </c>
      <c r="K6659" s="1">
        <f>Sales[[#This Row],[Total Sales]]-Sales[[#This Row],[Cost price]]</f>
        <v>5226.17</v>
      </c>
      <c r="L6659" s="1" t="str">
        <f>TEXT(Sales[[#This Row],[Date and Time]],"dddd")</f>
        <v>Tuesday</v>
      </c>
      <c r="M6659" s="1" t="str">
        <f>TEXT(Sales[[#This Row],[Date and Time]],"mm")</f>
        <v>09</v>
      </c>
      <c r="N6659" s="10" t="str">
        <f>TEXT(Sales[[#This Row],[Date and Time]],"mmmm")</f>
        <v>September</v>
      </c>
    </row>
    <row r="6660" spans="1:14" x14ac:dyDescent="0.3">
      <c r="A6660" s="1" t="s">
        <v>10128</v>
      </c>
      <c r="B6660" s="2">
        <v>45477.932696759257</v>
      </c>
      <c r="C6660" s="1" t="s">
        <v>3422</v>
      </c>
      <c r="D6660" s="1" t="s">
        <v>55</v>
      </c>
      <c r="E6660" s="1" t="s">
        <v>3466</v>
      </c>
      <c r="F6660" s="1" t="s">
        <v>3467</v>
      </c>
      <c r="G6660" s="1">
        <v>1163.3900000000001</v>
      </c>
      <c r="H6660" s="1">
        <v>2</v>
      </c>
      <c r="I6660" s="1">
        <f>Sales[[#This Row],[Selling Price]]*H6660</f>
        <v>2326.7800000000002</v>
      </c>
      <c r="J6660" s="1">
        <f>VLOOKUP(Sales[[#This Row],[Product ID]],Products[],4,0)</f>
        <v>772.45</v>
      </c>
      <c r="K6660" s="1">
        <f>Sales[[#This Row],[Total Sales]]-Sales[[#This Row],[Cost price]]</f>
        <v>1554.3300000000002</v>
      </c>
      <c r="L6660" s="1" t="str">
        <f>TEXT(Sales[[#This Row],[Date and Time]],"dddd")</f>
        <v>Thursday</v>
      </c>
      <c r="M6660" s="1" t="str">
        <f>TEXT(Sales[[#This Row],[Date and Time]],"mm")</f>
        <v>07</v>
      </c>
      <c r="N6660" s="10" t="str">
        <f>TEXT(Sales[[#This Row],[Date and Time]],"mmmm")</f>
        <v>July</v>
      </c>
    </row>
    <row r="6661" spans="1:14" x14ac:dyDescent="0.3">
      <c r="A6661" s="1" t="s">
        <v>10129</v>
      </c>
      <c r="B6661" s="2">
        <v>45476.525324074071</v>
      </c>
      <c r="C6661" s="1" t="s">
        <v>3390</v>
      </c>
      <c r="D6661" s="1" t="s">
        <v>176</v>
      </c>
      <c r="E6661" s="1" t="s">
        <v>3461</v>
      </c>
      <c r="F6661" s="1" t="s">
        <v>3462</v>
      </c>
      <c r="G6661" s="1">
        <v>1461.09</v>
      </c>
      <c r="H6661" s="1">
        <v>10</v>
      </c>
      <c r="I6661" s="1">
        <f>Sales[[#This Row],[Selling Price]]*H6661</f>
        <v>14610.9</v>
      </c>
      <c r="J6661" s="1">
        <f>VLOOKUP(Sales[[#This Row],[Product ID]],Products[],4,0)</f>
        <v>612.41999999999996</v>
      </c>
      <c r="K6661" s="1">
        <f>Sales[[#This Row],[Total Sales]]-Sales[[#This Row],[Cost price]]</f>
        <v>13998.48</v>
      </c>
      <c r="L6661" s="1" t="str">
        <f>TEXT(Sales[[#This Row],[Date and Time]],"dddd")</f>
        <v>Wednesday</v>
      </c>
      <c r="M6661" s="1" t="str">
        <f>TEXT(Sales[[#This Row],[Date and Time]],"mm")</f>
        <v>07</v>
      </c>
      <c r="N6661" s="10" t="str">
        <f>TEXT(Sales[[#This Row],[Date and Time]],"mmmm")</f>
        <v>July</v>
      </c>
    </row>
    <row r="6662" spans="1:14" x14ac:dyDescent="0.3">
      <c r="A6662" s="1" t="s">
        <v>10130</v>
      </c>
      <c r="B6662" s="2">
        <v>45569.519687499997</v>
      </c>
      <c r="C6662" s="1" t="s">
        <v>3241</v>
      </c>
      <c r="D6662" s="1" t="s">
        <v>1692</v>
      </c>
      <c r="E6662" s="1" t="s">
        <v>3471</v>
      </c>
      <c r="F6662" s="1" t="s">
        <v>3467</v>
      </c>
      <c r="G6662" s="1">
        <v>598.91</v>
      </c>
      <c r="H6662" s="1">
        <v>3</v>
      </c>
      <c r="I6662" s="1">
        <f>Sales[[#This Row],[Selling Price]]*H6662</f>
        <v>1796.73</v>
      </c>
      <c r="J6662" s="1">
        <f>VLOOKUP(Sales[[#This Row],[Product ID]],Products[],4,0)</f>
        <v>595.51</v>
      </c>
      <c r="K6662" s="1">
        <f>Sales[[#This Row],[Total Sales]]-Sales[[#This Row],[Cost price]]</f>
        <v>1201.22</v>
      </c>
      <c r="L6662" s="1" t="str">
        <f>TEXT(Sales[[#This Row],[Date and Time]],"dddd")</f>
        <v>Friday</v>
      </c>
      <c r="M6662" s="1" t="str">
        <f>TEXT(Sales[[#This Row],[Date and Time]],"mm")</f>
        <v>10</v>
      </c>
      <c r="N6662" s="10" t="str">
        <f>TEXT(Sales[[#This Row],[Date and Time]],"mmmm")</f>
        <v>October</v>
      </c>
    </row>
    <row r="6663" spans="1:14" x14ac:dyDescent="0.3">
      <c r="A6663" s="1" t="s">
        <v>10131</v>
      </c>
      <c r="B6663" s="2">
        <v>45580.867037037038</v>
      </c>
      <c r="C6663" s="1" t="s">
        <v>3348</v>
      </c>
      <c r="D6663" s="1" t="s">
        <v>915</v>
      </c>
      <c r="E6663" s="1" t="s">
        <v>3466</v>
      </c>
      <c r="F6663" s="1" t="s">
        <v>3472</v>
      </c>
      <c r="G6663" s="1">
        <v>546.62</v>
      </c>
      <c r="H6663" s="1">
        <v>1</v>
      </c>
      <c r="I6663" s="1">
        <f>Sales[[#This Row],[Selling Price]]*H6663</f>
        <v>546.62</v>
      </c>
      <c r="J6663" s="1">
        <f>VLOOKUP(Sales[[#This Row],[Product ID]],Products[],4,0)</f>
        <v>307.60000000000002</v>
      </c>
      <c r="K6663" s="1">
        <f>Sales[[#This Row],[Total Sales]]-Sales[[#This Row],[Cost price]]</f>
        <v>239.01999999999998</v>
      </c>
      <c r="L6663" s="1" t="str">
        <f>TEXT(Sales[[#This Row],[Date and Time]],"dddd")</f>
        <v>Tuesday</v>
      </c>
      <c r="M6663" s="1" t="str">
        <f>TEXT(Sales[[#This Row],[Date and Time]],"mm")</f>
        <v>10</v>
      </c>
      <c r="N6663" s="10" t="str">
        <f>TEXT(Sales[[#This Row],[Date and Time]],"mmmm")</f>
        <v>October</v>
      </c>
    </row>
    <row r="6664" spans="1:14" x14ac:dyDescent="0.3">
      <c r="A6664" s="1" t="s">
        <v>10132</v>
      </c>
      <c r="B6664" s="2">
        <v>45409.20480324074</v>
      </c>
      <c r="C6664" s="1" t="s">
        <v>3353</v>
      </c>
      <c r="D6664" s="1" t="s">
        <v>2931</v>
      </c>
      <c r="E6664" s="1" t="s">
        <v>3466</v>
      </c>
      <c r="F6664" s="1" t="s">
        <v>3476</v>
      </c>
      <c r="G6664" s="1">
        <v>1427.12</v>
      </c>
      <c r="H6664" s="1">
        <v>8</v>
      </c>
      <c r="I6664" s="1">
        <f>Sales[[#This Row],[Selling Price]]*H6664</f>
        <v>11416.96</v>
      </c>
      <c r="J6664" s="1">
        <f>VLOOKUP(Sales[[#This Row],[Product ID]],Products[],4,0)</f>
        <v>978.72</v>
      </c>
      <c r="K6664" s="1">
        <f>Sales[[#This Row],[Total Sales]]-Sales[[#This Row],[Cost price]]</f>
        <v>10438.24</v>
      </c>
      <c r="L6664" s="1" t="str">
        <f>TEXT(Sales[[#This Row],[Date and Time]],"dddd")</f>
        <v>Saturday</v>
      </c>
      <c r="M6664" s="1" t="str">
        <f>TEXT(Sales[[#This Row],[Date and Time]],"mm")</f>
        <v>04</v>
      </c>
      <c r="N6664" s="10" t="str">
        <f>TEXT(Sales[[#This Row],[Date and Time]],"mmmm")</f>
        <v>April</v>
      </c>
    </row>
    <row r="6665" spans="1:14" x14ac:dyDescent="0.3">
      <c r="A6665" s="1" t="s">
        <v>10133</v>
      </c>
      <c r="B6665" s="2">
        <v>45476.087129629632</v>
      </c>
      <c r="C6665" s="1" t="s">
        <v>3347</v>
      </c>
      <c r="D6665" s="1" t="s">
        <v>404</v>
      </c>
      <c r="E6665" s="1" t="s">
        <v>3471</v>
      </c>
      <c r="F6665" s="1" t="s">
        <v>3467</v>
      </c>
      <c r="G6665" s="1">
        <v>235.2</v>
      </c>
      <c r="H6665" s="1">
        <v>2</v>
      </c>
      <c r="I6665" s="1">
        <f>Sales[[#This Row],[Selling Price]]*H6665</f>
        <v>470.4</v>
      </c>
      <c r="J6665" s="1">
        <f>VLOOKUP(Sales[[#This Row],[Product ID]],Products[],4,0)</f>
        <v>211.14</v>
      </c>
      <c r="K6665" s="1">
        <f>Sales[[#This Row],[Total Sales]]-Sales[[#This Row],[Cost price]]</f>
        <v>259.26</v>
      </c>
      <c r="L6665" s="1" t="str">
        <f>TEXT(Sales[[#This Row],[Date and Time]],"dddd")</f>
        <v>Wednesday</v>
      </c>
      <c r="M6665" s="1" t="str">
        <f>TEXT(Sales[[#This Row],[Date and Time]],"mm")</f>
        <v>07</v>
      </c>
      <c r="N6665" s="10" t="str">
        <f>TEXT(Sales[[#This Row],[Date and Time]],"mmmm")</f>
        <v>July</v>
      </c>
    </row>
    <row r="6666" spans="1:14" x14ac:dyDescent="0.3">
      <c r="A6666" s="1" t="s">
        <v>10134</v>
      </c>
      <c r="B6666" s="2">
        <v>45513.407789351855</v>
      </c>
      <c r="C6666" s="1" t="s">
        <v>3243</v>
      </c>
      <c r="D6666" s="1" t="s">
        <v>211</v>
      </c>
      <c r="E6666" s="1" t="s">
        <v>3466</v>
      </c>
      <c r="F6666" s="1" t="s">
        <v>3467</v>
      </c>
      <c r="G6666" s="1">
        <v>726.02</v>
      </c>
      <c r="H6666" s="1">
        <v>4</v>
      </c>
      <c r="I6666" s="1">
        <f>Sales[[#This Row],[Selling Price]]*H6666</f>
        <v>2904.08</v>
      </c>
      <c r="J6666" s="1">
        <f>VLOOKUP(Sales[[#This Row],[Product ID]],Products[],4,0)</f>
        <v>132.38999999999999</v>
      </c>
      <c r="K6666" s="1">
        <f>Sales[[#This Row],[Total Sales]]-Sales[[#This Row],[Cost price]]</f>
        <v>2771.69</v>
      </c>
      <c r="L6666" s="1" t="str">
        <f>TEXT(Sales[[#This Row],[Date and Time]],"dddd")</f>
        <v>Friday</v>
      </c>
      <c r="M6666" s="1" t="str">
        <f>TEXT(Sales[[#This Row],[Date and Time]],"mm")</f>
        <v>08</v>
      </c>
      <c r="N6666" s="10" t="str">
        <f>TEXT(Sales[[#This Row],[Date and Time]],"mmmm")</f>
        <v>August</v>
      </c>
    </row>
    <row r="6667" spans="1:14" x14ac:dyDescent="0.3">
      <c r="A6667" s="1" t="s">
        <v>10135</v>
      </c>
      <c r="B6667" s="2">
        <v>45573.12877314815</v>
      </c>
      <c r="C6667" s="1" t="s">
        <v>3440</v>
      </c>
      <c r="D6667" s="1" t="s">
        <v>1575</v>
      </c>
      <c r="E6667" s="1" t="s">
        <v>3464</v>
      </c>
      <c r="F6667" s="1" t="s">
        <v>3462</v>
      </c>
      <c r="G6667" s="1">
        <v>1117.96</v>
      </c>
      <c r="H6667" s="1">
        <v>4</v>
      </c>
      <c r="I6667" s="1">
        <f>Sales[[#This Row],[Selling Price]]*H6667</f>
        <v>4471.84</v>
      </c>
      <c r="J6667" s="1">
        <f>VLOOKUP(Sales[[#This Row],[Product ID]],Products[],4,0)</f>
        <v>117.5</v>
      </c>
      <c r="K6667" s="1">
        <f>Sales[[#This Row],[Total Sales]]-Sales[[#This Row],[Cost price]]</f>
        <v>4354.34</v>
      </c>
      <c r="L6667" s="1" t="str">
        <f>TEXT(Sales[[#This Row],[Date and Time]],"dddd")</f>
        <v>Tuesday</v>
      </c>
      <c r="M6667" s="1" t="str">
        <f>TEXT(Sales[[#This Row],[Date and Time]],"mm")</f>
        <v>10</v>
      </c>
      <c r="N6667" s="10" t="str">
        <f>TEXT(Sales[[#This Row],[Date and Time]],"mmmm")</f>
        <v>October</v>
      </c>
    </row>
    <row r="6668" spans="1:14" x14ac:dyDescent="0.3">
      <c r="A6668" s="1" t="s">
        <v>10136</v>
      </c>
      <c r="B6668" s="2">
        <v>45475.422546296293</v>
      </c>
      <c r="C6668" s="1" t="s">
        <v>3359</v>
      </c>
      <c r="D6668" s="1" t="s">
        <v>158</v>
      </c>
      <c r="E6668" s="1" t="s">
        <v>3466</v>
      </c>
      <c r="F6668" s="1" t="s">
        <v>3462</v>
      </c>
      <c r="G6668" s="1">
        <v>987.5</v>
      </c>
      <c r="H6668" s="1">
        <v>1</v>
      </c>
      <c r="I6668" s="1">
        <f>Sales[[#This Row],[Selling Price]]*H6668</f>
        <v>987.5</v>
      </c>
      <c r="J6668" s="1">
        <f>VLOOKUP(Sales[[#This Row],[Product ID]],Products[],4,0)</f>
        <v>750.19</v>
      </c>
      <c r="K6668" s="1">
        <f>Sales[[#This Row],[Total Sales]]-Sales[[#This Row],[Cost price]]</f>
        <v>237.30999999999995</v>
      </c>
      <c r="L6668" s="1" t="str">
        <f>TEXT(Sales[[#This Row],[Date and Time]],"dddd")</f>
        <v>Tuesday</v>
      </c>
      <c r="M6668" s="1" t="str">
        <f>TEXT(Sales[[#This Row],[Date and Time]],"mm")</f>
        <v>07</v>
      </c>
      <c r="N6668" s="10" t="str">
        <f>TEXT(Sales[[#This Row],[Date and Time]],"mmmm")</f>
        <v>July</v>
      </c>
    </row>
    <row r="6669" spans="1:14" x14ac:dyDescent="0.3">
      <c r="A6669" s="1" t="s">
        <v>10137</v>
      </c>
      <c r="B6669" s="2">
        <v>45462.182118055556</v>
      </c>
      <c r="C6669" s="1" t="s">
        <v>3261</v>
      </c>
      <c r="D6669" s="1" t="s">
        <v>1747</v>
      </c>
      <c r="E6669" s="1" t="s">
        <v>3461</v>
      </c>
      <c r="F6669" s="1" t="s">
        <v>3469</v>
      </c>
      <c r="G6669" s="1">
        <v>1722.61</v>
      </c>
      <c r="H6669" s="1">
        <v>3</v>
      </c>
      <c r="I6669" s="1">
        <f>Sales[[#This Row],[Selling Price]]*H6669</f>
        <v>5167.83</v>
      </c>
      <c r="J6669" s="1">
        <f>VLOOKUP(Sales[[#This Row],[Product ID]],Products[],4,0)</f>
        <v>950.81</v>
      </c>
      <c r="K6669" s="1">
        <f>Sales[[#This Row],[Total Sales]]-Sales[[#This Row],[Cost price]]</f>
        <v>4217.0200000000004</v>
      </c>
      <c r="L6669" s="1" t="str">
        <f>TEXT(Sales[[#This Row],[Date and Time]],"dddd")</f>
        <v>Wednesday</v>
      </c>
      <c r="M6669" s="1" t="str">
        <f>TEXT(Sales[[#This Row],[Date and Time]],"mm")</f>
        <v>06</v>
      </c>
      <c r="N6669" s="10" t="str">
        <f>TEXT(Sales[[#This Row],[Date and Time]],"mmmm")</f>
        <v>June</v>
      </c>
    </row>
    <row r="6670" spans="1:14" x14ac:dyDescent="0.3">
      <c r="A6670" s="1" t="s">
        <v>10138</v>
      </c>
      <c r="B6670" s="2">
        <v>45580.942719907405</v>
      </c>
      <c r="C6670" s="1" t="s">
        <v>3378</v>
      </c>
      <c r="D6670" s="1" t="s">
        <v>921</v>
      </c>
      <c r="E6670" s="1" t="s">
        <v>3466</v>
      </c>
      <c r="F6670" s="1" t="s">
        <v>3469</v>
      </c>
      <c r="G6670" s="1">
        <v>948.8</v>
      </c>
      <c r="H6670" s="1">
        <v>9</v>
      </c>
      <c r="I6670" s="1">
        <f>Sales[[#This Row],[Selling Price]]*H6670</f>
        <v>8539.1999999999989</v>
      </c>
      <c r="J6670" s="1">
        <f>VLOOKUP(Sales[[#This Row],[Product ID]],Products[],4,0)</f>
        <v>358.25</v>
      </c>
      <c r="K6670" s="1">
        <f>Sales[[#This Row],[Total Sales]]-Sales[[#This Row],[Cost price]]</f>
        <v>8180.9499999999989</v>
      </c>
      <c r="L6670" s="1" t="str">
        <f>TEXT(Sales[[#This Row],[Date and Time]],"dddd")</f>
        <v>Tuesday</v>
      </c>
      <c r="M6670" s="1" t="str">
        <f>TEXT(Sales[[#This Row],[Date and Time]],"mm")</f>
        <v>10</v>
      </c>
      <c r="N6670" s="10" t="str">
        <f>TEXT(Sales[[#This Row],[Date and Time]],"mmmm")</f>
        <v>October</v>
      </c>
    </row>
    <row r="6671" spans="1:14" x14ac:dyDescent="0.3">
      <c r="A6671" s="1" t="s">
        <v>10139</v>
      </c>
      <c r="B6671" s="2">
        <v>45521.382430555554</v>
      </c>
      <c r="C6671" s="1" t="s">
        <v>3341</v>
      </c>
      <c r="D6671" s="1" t="s">
        <v>843</v>
      </c>
      <c r="E6671" s="1" t="s">
        <v>3479</v>
      </c>
      <c r="F6671" s="1" t="s">
        <v>3462</v>
      </c>
      <c r="G6671" s="1">
        <v>288.57</v>
      </c>
      <c r="H6671" s="1">
        <v>9</v>
      </c>
      <c r="I6671" s="1">
        <f>Sales[[#This Row],[Selling Price]]*H6671</f>
        <v>2597.13</v>
      </c>
      <c r="J6671" s="1">
        <f>VLOOKUP(Sales[[#This Row],[Product ID]],Products[],4,0)</f>
        <v>77.61</v>
      </c>
      <c r="K6671" s="1">
        <f>Sales[[#This Row],[Total Sales]]-Sales[[#This Row],[Cost price]]</f>
        <v>2519.52</v>
      </c>
      <c r="L6671" s="1" t="str">
        <f>TEXT(Sales[[#This Row],[Date and Time]],"dddd")</f>
        <v>Saturday</v>
      </c>
      <c r="M6671" s="1" t="str">
        <f>TEXT(Sales[[#This Row],[Date and Time]],"mm")</f>
        <v>08</v>
      </c>
      <c r="N6671" s="10" t="str">
        <f>TEXT(Sales[[#This Row],[Date and Time]],"mmmm")</f>
        <v>August</v>
      </c>
    </row>
    <row r="6672" spans="1:14" x14ac:dyDescent="0.3">
      <c r="A6672" s="1" t="s">
        <v>10140</v>
      </c>
      <c r="B6672" s="2">
        <v>45338.771851851852</v>
      </c>
      <c r="C6672" s="1" t="s">
        <v>3433</v>
      </c>
      <c r="D6672" s="1" t="s">
        <v>2367</v>
      </c>
      <c r="E6672" s="1" t="s">
        <v>3461</v>
      </c>
      <c r="F6672" s="1" t="s">
        <v>3469</v>
      </c>
      <c r="G6672" s="1">
        <v>1709.17</v>
      </c>
      <c r="H6672" s="1">
        <v>9</v>
      </c>
      <c r="I6672" s="1">
        <f>Sales[[#This Row],[Selling Price]]*H6672</f>
        <v>15382.53</v>
      </c>
      <c r="J6672" s="1">
        <f>VLOOKUP(Sales[[#This Row],[Product ID]],Products[],4,0)</f>
        <v>452.2</v>
      </c>
      <c r="K6672" s="1">
        <f>Sales[[#This Row],[Total Sales]]-Sales[[#This Row],[Cost price]]</f>
        <v>14930.33</v>
      </c>
      <c r="L6672" s="1" t="str">
        <f>TEXT(Sales[[#This Row],[Date and Time]],"dddd")</f>
        <v>Friday</v>
      </c>
      <c r="M6672" s="1" t="str">
        <f>TEXT(Sales[[#This Row],[Date and Time]],"mm")</f>
        <v>02</v>
      </c>
      <c r="N6672" s="10" t="str">
        <f>TEXT(Sales[[#This Row],[Date and Time]],"mmmm")</f>
        <v>February</v>
      </c>
    </row>
    <row r="6673" spans="1:14" x14ac:dyDescent="0.3">
      <c r="A6673" s="1" t="s">
        <v>10141</v>
      </c>
      <c r="B6673" s="2">
        <v>45494.582199074073</v>
      </c>
      <c r="C6673" s="1" t="s">
        <v>3340</v>
      </c>
      <c r="D6673" s="1" t="s">
        <v>750</v>
      </c>
      <c r="E6673" s="1" t="s">
        <v>3461</v>
      </c>
      <c r="F6673" s="1" t="s">
        <v>3472</v>
      </c>
      <c r="G6673" s="1">
        <v>352.82</v>
      </c>
      <c r="H6673" s="1">
        <v>9</v>
      </c>
      <c r="I6673" s="1">
        <f>Sales[[#This Row],[Selling Price]]*H6673</f>
        <v>3175.38</v>
      </c>
      <c r="J6673" s="1">
        <f>VLOOKUP(Sales[[#This Row],[Product ID]],Products[],4,0)</f>
        <v>834.4</v>
      </c>
      <c r="K6673" s="1">
        <f>Sales[[#This Row],[Total Sales]]-Sales[[#This Row],[Cost price]]</f>
        <v>2340.98</v>
      </c>
      <c r="L6673" s="1" t="str">
        <f>TEXT(Sales[[#This Row],[Date and Time]],"dddd")</f>
        <v>Sunday</v>
      </c>
      <c r="M6673" s="1" t="str">
        <f>TEXT(Sales[[#This Row],[Date and Time]],"mm")</f>
        <v>07</v>
      </c>
      <c r="N6673" s="10" t="str">
        <f>TEXT(Sales[[#This Row],[Date and Time]],"mmmm")</f>
        <v>July</v>
      </c>
    </row>
    <row r="6674" spans="1:14" x14ac:dyDescent="0.3">
      <c r="A6674" s="1" t="s">
        <v>10142</v>
      </c>
      <c r="B6674" s="2">
        <v>45420.145497685182</v>
      </c>
      <c r="C6674" s="1" t="s">
        <v>3411</v>
      </c>
      <c r="D6674" s="1" t="s">
        <v>1275</v>
      </c>
      <c r="E6674" s="1" t="s">
        <v>3461</v>
      </c>
      <c r="F6674" s="1" t="s">
        <v>3467</v>
      </c>
      <c r="G6674" s="1">
        <v>1499.72</v>
      </c>
      <c r="H6674" s="1">
        <v>5</v>
      </c>
      <c r="I6674" s="1">
        <f>Sales[[#This Row],[Selling Price]]*H6674</f>
        <v>7498.6</v>
      </c>
      <c r="J6674" s="1">
        <f>VLOOKUP(Sales[[#This Row],[Product ID]],Products[],4,0)</f>
        <v>688.88</v>
      </c>
      <c r="K6674" s="1">
        <f>Sales[[#This Row],[Total Sales]]-Sales[[#This Row],[Cost price]]</f>
        <v>6809.72</v>
      </c>
      <c r="L6674" s="1" t="str">
        <f>TEXT(Sales[[#This Row],[Date and Time]],"dddd")</f>
        <v>Wednesday</v>
      </c>
      <c r="M6674" s="1" t="str">
        <f>TEXT(Sales[[#This Row],[Date and Time]],"mm")</f>
        <v>05</v>
      </c>
      <c r="N6674" s="10" t="str">
        <f>TEXT(Sales[[#This Row],[Date and Time]],"mmmm")</f>
        <v>May</v>
      </c>
    </row>
    <row r="6675" spans="1:14" x14ac:dyDescent="0.3">
      <c r="A6675" s="1" t="s">
        <v>10143</v>
      </c>
      <c r="B6675" s="2">
        <v>45306.711412037039</v>
      </c>
      <c r="C6675" s="1" t="s">
        <v>3368</v>
      </c>
      <c r="D6675" s="1" t="s">
        <v>1323</v>
      </c>
      <c r="E6675" s="1" t="s">
        <v>3471</v>
      </c>
      <c r="F6675" s="1" t="s">
        <v>3462</v>
      </c>
      <c r="G6675" s="1">
        <v>662.92</v>
      </c>
      <c r="H6675" s="1">
        <v>8</v>
      </c>
      <c r="I6675" s="1">
        <f>Sales[[#This Row],[Selling Price]]*H6675</f>
        <v>5303.36</v>
      </c>
      <c r="J6675" s="1">
        <f>VLOOKUP(Sales[[#This Row],[Product ID]],Products[],4,0)</f>
        <v>197.58</v>
      </c>
      <c r="K6675" s="1">
        <f>Sales[[#This Row],[Total Sales]]-Sales[[#This Row],[Cost price]]</f>
        <v>5105.78</v>
      </c>
      <c r="L6675" s="1" t="str">
        <f>TEXT(Sales[[#This Row],[Date and Time]],"dddd")</f>
        <v>Monday</v>
      </c>
      <c r="M6675" s="1" t="str">
        <f>TEXT(Sales[[#This Row],[Date and Time]],"mm")</f>
        <v>01</v>
      </c>
      <c r="N6675" s="10" t="str">
        <f>TEXT(Sales[[#This Row],[Date and Time]],"mmmm")</f>
        <v>January</v>
      </c>
    </row>
    <row r="6676" spans="1:14" x14ac:dyDescent="0.3">
      <c r="A6676" s="1" t="s">
        <v>10144</v>
      </c>
      <c r="B6676" s="2">
        <v>45395.80605324074</v>
      </c>
      <c r="C6676" s="1" t="s">
        <v>3234</v>
      </c>
      <c r="D6676" s="1" t="s">
        <v>2984</v>
      </c>
      <c r="E6676" s="1" t="s">
        <v>3479</v>
      </c>
      <c r="F6676" s="1" t="s">
        <v>3467</v>
      </c>
      <c r="G6676" s="1">
        <v>1552.68</v>
      </c>
      <c r="H6676" s="1">
        <v>3</v>
      </c>
      <c r="I6676" s="1">
        <f>Sales[[#This Row],[Selling Price]]*H6676</f>
        <v>4658.04</v>
      </c>
      <c r="J6676" s="1">
        <f>VLOOKUP(Sales[[#This Row],[Product ID]],Products[],4,0)</f>
        <v>851.56</v>
      </c>
      <c r="K6676" s="1">
        <f>Sales[[#This Row],[Total Sales]]-Sales[[#This Row],[Cost price]]</f>
        <v>3806.48</v>
      </c>
      <c r="L6676" s="1" t="str">
        <f>TEXT(Sales[[#This Row],[Date and Time]],"dddd")</f>
        <v>Saturday</v>
      </c>
      <c r="M6676" s="1" t="str">
        <f>TEXT(Sales[[#This Row],[Date and Time]],"mm")</f>
        <v>04</v>
      </c>
      <c r="N6676" s="10" t="str">
        <f>TEXT(Sales[[#This Row],[Date and Time]],"mmmm")</f>
        <v>April</v>
      </c>
    </row>
    <row r="6677" spans="1:14" x14ac:dyDescent="0.3">
      <c r="A6677" s="1" t="s">
        <v>10145</v>
      </c>
      <c r="B6677" s="2">
        <v>45360.429710648146</v>
      </c>
      <c r="C6677" s="1" t="s">
        <v>3292</v>
      </c>
      <c r="D6677" s="1" t="s">
        <v>2653</v>
      </c>
      <c r="E6677" s="1" t="s">
        <v>3464</v>
      </c>
      <c r="F6677" s="1" t="s">
        <v>3476</v>
      </c>
      <c r="G6677" s="1">
        <v>1395.37</v>
      </c>
      <c r="H6677" s="1">
        <v>10</v>
      </c>
      <c r="I6677" s="1">
        <f>Sales[[#This Row],[Selling Price]]*H6677</f>
        <v>13953.699999999999</v>
      </c>
      <c r="J6677" s="1">
        <f>VLOOKUP(Sales[[#This Row],[Product ID]],Products[],4,0)</f>
        <v>321.19</v>
      </c>
      <c r="K6677" s="1">
        <f>Sales[[#This Row],[Total Sales]]-Sales[[#This Row],[Cost price]]</f>
        <v>13632.509999999998</v>
      </c>
      <c r="L6677" s="1" t="str">
        <f>TEXT(Sales[[#This Row],[Date and Time]],"dddd")</f>
        <v>Saturday</v>
      </c>
      <c r="M6677" s="1" t="str">
        <f>TEXT(Sales[[#This Row],[Date and Time]],"mm")</f>
        <v>03</v>
      </c>
      <c r="N6677" s="10" t="str">
        <f>TEXT(Sales[[#This Row],[Date and Time]],"mmmm")</f>
        <v>March</v>
      </c>
    </row>
    <row r="6678" spans="1:14" x14ac:dyDescent="0.3">
      <c r="A6678" s="1" t="s">
        <v>10146</v>
      </c>
      <c r="B6678" s="2">
        <v>45306.64943287037</v>
      </c>
      <c r="C6678" s="1" t="s">
        <v>3329</v>
      </c>
      <c r="D6678" s="1" t="s">
        <v>3103</v>
      </c>
      <c r="E6678" s="1" t="s">
        <v>3464</v>
      </c>
      <c r="F6678" s="1" t="s">
        <v>3469</v>
      </c>
      <c r="G6678" s="1">
        <v>464.94</v>
      </c>
      <c r="H6678" s="1">
        <v>6</v>
      </c>
      <c r="I6678" s="1">
        <f>Sales[[#This Row],[Selling Price]]*H6678</f>
        <v>2789.64</v>
      </c>
      <c r="J6678" s="1">
        <f>VLOOKUP(Sales[[#This Row],[Product ID]],Products[],4,0)</f>
        <v>596.91999999999996</v>
      </c>
      <c r="K6678" s="1">
        <f>Sales[[#This Row],[Total Sales]]-Sales[[#This Row],[Cost price]]</f>
        <v>2192.7199999999998</v>
      </c>
      <c r="L6678" s="1" t="str">
        <f>TEXT(Sales[[#This Row],[Date and Time]],"dddd")</f>
        <v>Monday</v>
      </c>
      <c r="M6678" s="1" t="str">
        <f>TEXT(Sales[[#This Row],[Date and Time]],"mm")</f>
        <v>01</v>
      </c>
      <c r="N6678" s="10" t="str">
        <f>TEXT(Sales[[#This Row],[Date and Time]],"mmmm")</f>
        <v>January</v>
      </c>
    </row>
    <row r="6679" spans="1:14" x14ac:dyDescent="0.3">
      <c r="A6679" s="1" t="s">
        <v>10147</v>
      </c>
      <c r="B6679" s="2">
        <v>45584.622650462959</v>
      </c>
      <c r="C6679" s="1" t="s">
        <v>3231</v>
      </c>
      <c r="D6679" s="1" t="s">
        <v>986</v>
      </c>
      <c r="E6679" s="1" t="s">
        <v>3466</v>
      </c>
      <c r="F6679" s="1" t="s">
        <v>3476</v>
      </c>
      <c r="G6679" s="1">
        <v>304.27</v>
      </c>
      <c r="H6679" s="1">
        <v>5</v>
      </c>
      <c r="I6679" s="1">
        <f>Sales[[#This Row],[Selling Price]]*H6679</f>
        <v>1521.35</v>
      </c>
      <c r="J6679" s="1">
        <f>VLOOKUP(Sales[[#This Row],[Product ID]],Products[],4,0)</f>
        <v>157.37</v>
      </c>
      <c r="K6679" s="1">
        <f>Sales[[#This Row],[Total Sales]]-Sales[[#This Row],[Cost price]]</f>
        <v>1363.98</v>
      </c>
      <c r="L6679" s="1" t="str">
        <f>TEXT(Sales[[#This Row],[Date and Time]],"dddd")</f>
        <v>Saturday</v>
      </c>
      <c r="M6679" s="1" t="str">
        <f>TEXT(Sales[[#This Row],[Date and Time]],"mm")</f>
        <v>10</v>
      </c>
      <c r="N6679" s="10" t="str">
        <f>TEXT(Sales[[#This Row],[Date and Time]],"mmmm")</f>
        <v>October</v>
      </c>
    </row>
    <row r="6680" spans="1:14" x14ac:dyDescent="0.3">
      <c r="A6680" s="1" t="s">
        <v>10148</v>
      </c>
      <c r="B6680" s="2">
        <v>45570.945648148147</v>
      </c>
      <c r="C6680" s="1" t="s">
        <v>3296</v>
      </c>
      <c r="D6680" s="1" t="s">
        <v>2058</v>
      </c>
      <c r="E6680" s="1" t="s">
        <v>3461</v>
      </c>
      <c r="F6680" s="1" t="s">
        <v>3469</v>
      </c>
      <c r="G6680" s="1">
        <v>1070.03</v>
      </c>
      <c r="H6680" s="1">
        <v>6</v>
      </c>
      <c r="I6680" s="1">
        <f>Sales[[#This Row],[Selling Price]]*H6680</f>
        <v>6420.18</v>
      </c>
      <c r="J6680" s="1">
        <f>VLOOKUP(Sales[[#This Row],[Product ID]],Products[],4,0)</f>
        <v>587.24</v>
      </c>
      <c r="K6680" s="1">
        <f>Sales[[#This Row],[Total Sales]]-Sales[[#This Row],[Cost price]]</f>
        <v>5832.9400000000005</v>
      </c>
      <c r="L6680" s="1" t="str">
        <f>TEXT(Sales[[#This Row],[Date and Time]],"dddd")</f>
        <v>Saturday</v>
      </c>
      <c r="M6680" s="1" t="str">
        <f>TEXT(Sales[[#This Row],[Date and Time]],"mm")</f>
        <v>10</v>
      </c>
      <c r="N6680" s="10" t="str">
        <f>TEXT(Sales[[#This Row],[Date and Time]],"mmmm")</f>
        <v>October</v>
      </c>
    </row>
    <row r="6681" spans="1:14" x14ac:dyDescent="0.3">
      <c r="A6681" s="1" t="s">
        <v>10149</v>
      </c>
      <c r="B6681" s="2">
        <v>45367.080428240741</v>
      </c>
      <c r="C6681" s="1" t="s">
        <v>3375</v>
      </c>
      <c r="D6681" s="1" t="s">
        <v>2601</v>
      </c>
      <c r="E6681" s="1" t="s">
        <v>3461</v>
      </c>
      <c r="F6681" s="1" t="s">
        <v>3467</v>
      </c>
      <c r="G6681" s="1">
        <v>1525.39</v>
      </c>
      <c r="H6681" s="1">
        <v>2</v>
      </c>
      <c r="I6681" s="1">
        <f>Sales[[#This Row],[Selling Price]]*H6681</f>
        <v>3050.78</v>
      </c>
      <c r="J6681" s="1">
        <f>VLOOKUP(Sales[[#This Row],[Product ID]],Products[],4,0)</f>
        <v>574.14</v>
      </c>
      <c r="K6681" s="1">
        <f>Sales[[#This Row],[Total Sales]]-Sales[[#This Row],[Cost price]]</f>
        <v>2476.6400000000003</v>
      </c>
      <c r="L6681" s="1" t="str">
        <f>TEXT(Sales[[#This Row],[Date and Time]],"dddd")</f>
        <v>Saturday</v>
      </c>
      <c r="M6681" s="1" t="str">
        <f>TEXT(Sales[[#This Row],[Date and Time]],"mm")</f>
        <v>03</v>
      </c>
      <c r="N6681" s="10" t="str">
        <f>TEXT(Sales[[#This Row],[Date and Time]],"mmmm")</f>
        <v>March</v>
      </c>
    </row>
    <row r="6682" spans="1:14" x14ac:dyDescent="0.3">
      <c r="A6682" s="1" t="s">
        <v>10150</v>
      </c>
      <c r="B6682" s="2">
        <v>45462.997928240744</v>
      </c>
      <c r="C6682" s="1" t="s">
        <v>3243</v>
      </c>
      <c r="D6682" s="1" t="s">
        <v>758</v>
      </c>
      <c r="E6682" s="1" t="s">
        <v>3464</v>
      </c>
      <c r="F6682" s="1" t="s">
        <v>3462</v>
      </c>
      <c r="G6682" s="1">
        <v>1349.54</v>
      </c>
      <c r="H6682" s="1">
        <v>7</v>
      </c>
      <c r="I6682" s="1">
        <f>Sales[[#This Row],[Selling Price]]*H6682</f>
        <v>9446.7799999999988</v>
      </c>
      <c r="J6682" s="1">
        <f>VLOOKUP(Sales[[#This Row],[Product ID]],Products[],4,0)</f>
        <v>132.38999999999999</v>
      </c>
      <c r="K6682" s="1">
        <f>Sales[[#This Row],[Total Sales]]-Sales[[#This Row],[Cost price]]</f>
        <v>9314.39</v>
      </c>
      <c r="L6682" s="1" t="str">
        <f>TEXT(Sales[[#This Row],[Date and Time]],"dddd")</f>
        <v>Wednesday</v>
      </c>
      <c r="M6682" s="1" t="str">
        <f>TEXT(Sales[[#This Row],[Date and Time]],"mm")</f>
        <v>06</v>
      </c>
      <c r="N6682" s="10" t="str">
        <f>TEXT(Sales[[#This Row],[Date and Time]],"mmmm")</f>
        <v>June</v>
      </c>
    </row>
    <row r="6683" spans="1:14" x14ac:dyDescent="0.3">
      <c r="A6683" s="1" t="s">
        <v>10151</v>
      </c>
      <c r="B6683" s="2">
        <v>45422.574699074074</v>
      </c>
      <c r="C6683" s="1" t="s">
        <v>3292</v>
      </c>
      <c r="D6683" s="1" t="s">
        <v>18</v>
      </c>
      <c r="E6683" s="1" t="s">
        <v>3471</v>
      </c>
      <c r="F6683" s="1" t="s">
        <v>3476</v>
      </c>
      <c r="G6683" s="1">
        <v>177.57</v>
      </c>
      <c r="H6683" s="1">
        <v>5</v>
      </c>
      <c r="I6683" s="1">
        <f>Sales[[#This Row],[Selling Price]]*H6683</f>
        <v>887.84999999999991</v>
      </c>
      <c r="J6683" s="1">
        <f>VLOOKUP(Sales[[#This Row],[Product ID]],Products[],4,0)</f>
        <v>321.19</v>
      </c>
      <c r="K6683" s="1">
        <f>Sales[[#This Row],[Total Sales]]-Sales[[#This Row],[Cost price]]</f>
        <v>566.65999999999985</v>
      </c>
      <c r="L6683" s="1" t="str">
        <f>TEXT(Sales[[#This Row],[Date and Time]],"dddd")</f>
        <v>Friday</v>
      </c>
      <c r="M6683" s="1" t="str">
        <f>TEXT(Sales[[#This Row],[Date and Time]],"mm")</f>
        <v>05</v>
      </c>
      <c r="N6683" s="10" t="str">
        <f>TEXT(Sales[[#This Row],[Date and Time]],"mmmm")</f>
        <v>May</v>
      </c>
    </row>
    <row r="6684" spans="1:14" x14ac:dyDescent="0.3">
      <c r="A6684" s="1" t="s">
        <v>10152</v>
      </c>
      <c r="B6684" s="2">
        <v>45602.671018518522</v>
      </c>
      <c r="C6684" s="1" t="s">
        <v>3354</v>
      </c>
      <c r="D6684" s="1" t="s">
        <v>689</v>
      </c>
      <c r="E6684" s="1" t="s">
        <v>3466</v>
      </c>
      <c r="F6684" s="1" t="s">
        <v>3462</v>
      </c>
      <c r="G6684" s="1">
        <v>787.86</v>
      </c>
      <c r="H6684" s="1">
        <v>3</v>
      </c>
      <c r="I6684" s="1">
        <f>Sales[[#This Row],[Selling Price]]*H6684</f>
        <v>2363.58</v>
      </c>
      <c r="J6684" s="1">
        <f>VLOOKUP(Sales[[#This Row],[Product ID]],Products[],4,0)</f>
        <v>294.83</v>
      </c>
      <c r="K6684" s="1">
        <f>Sales[[#This Row],[Total Sales]]-Sales[[#This Row],[Cost price]]</f>
        <v>2068.75</v>
      </c>
      <c r="L6684" s="1" t="str">
        <f>TEXT(Sales[[#This Row],[Date and Time]],"dddd")</f>
        <v>Wednesday</v>
      </c>
      <c r="M6684" s="1" t="str">
        <f>TEXT(Sales[[#This Row],[Date and Time]],"mm")</f>
        <v>11</v>
      </c>
      <c r="N6684" s="10" t="str">
        <f>TEXT(Sales[[#This Row],[Date and Time]],"mmmm")</f>
        <v>November</v>
      </c>
    </row>
    <row r="6685" spans="1:14" x14ac:dyDescent="0.3">
      <c r="A6685" s="1" t="s">
        <v>10153</v>
      </c>
      <c r="B6685" s="2">
        <v>45588.849930555552</v>
      </c>
      <c r="C6685" s="1" t="s">
        <v>3452</v>
      </c>
      <c r="D6685" s="1" t="s">
        <v>1714</v>
      </c>
      <c r="E6685" s="1" t="s">
        <v>3464</v>
      </c>
      <c r="F6685" s="1" t="s">
        <v>3469</v>
      </c>
      <c r="G6685" s="1">
        <v>1747.02</v>
      </c>
      <c r="H6685" s="1">
        <v>7</v>
      </c>
      <c r="I6685" s="1">
        <f>Sales[[#This Row],[Selling Price]]*H6685</f>
        <v>12229.14</v>
      </c>
      <c r="J6685" s="1">
        <f>VLOOKUP(Sales[[#This Row],[Product ID]],Products[],4,0)</f>
        <v>907.07</v>
      </c>
      <c r="K6685" s="1">
        <f>Sales[[#This Row],[Total Sales]]-Sales[[#This Row],[Cost price]]</f>
        <v>11322.07</v>
      </c>
      <c r="L6685" s="1" t="str">
        <f>TEXT(Sales[[#This Row],[Date and Time]],"dddd")</f>
        <v>Wednesday</v>
      </c>
      <c r="M6685" s="1" t="str">
        <f>TEXT(Sales[[#This Row],[Date and Time]],"mm")</f>
        <v>10</v>
      </c>
      <c r="N6685" s="10" t="str">
        <f>TEXT(Sales[[#This Row],[Date and Time]],"mmmm")</f>
        <v>October</v>
      </c>
    </row>
    <row r="6686" spans="1:14" x14ac:dyDescent="0.3">
      <c r="A6686" s="1" t="s">
        <v>10154</v>
      </c>
      <c r="B6686" s="2">
        <v>45570.870972222219</v>
      </c>
      <c r="C6686" s="1" t="s">
        <v>3400</v>
      </c>
      <c r="D6686" s="1" t="s">
        <v>998</v>
      </c>
      <c r="E6686" s="1" t="s">
        <v>3479</v>
      </c>
      <c r="F6686" s="1" t="s">
        <v>3462</v>
      </c>
      <c r="G6686" s="1">
        <v>281.13</v>
      </c>
      <c r="H6686" s="1">
        <v>10</v>
      </c>
      <c r="I6686" s="1">
        <f>Sales[[#This Row],[Selling Price]]*H6686</f>
        <v>2811.3</v>
      </c>
      <c r="J6686" s="1">
        <f>VLOOKUP(Sales[[#This Row],[Product ID]],Products[],4,0)</f>
        <v>257.93</v>
      </c>
      <c r="K6686" s="1">
        <f>Sales[[#This Row],[Total Sales]]-Sales[[#This Row],[Cost price]]</f>
        <v>2553.3700000000003</v>
      </c>
      <c r="L6686" s="1" t="str">
        <f>TEXT(Sales[[#This Row],[Date and Time]],"dddd")</f>
        <v>Saturday</v>
      </c>
      <c r="M6686" s="1" t="str">
        <f>TEXT(Sales[[#This Row],[Date and Time]],"mm")</f>
        <v>10</v>
      </c>
      <c r="N6686" s="10" t="str">
        <f>TEXT(Sales[[#This Row],[Date and Time]],"mmmm")</f>
        <v>October</v>
      </c>
    </row>
    <row r="6687" spans="1:14" x14ac:dyDescent="0.3">
      <c r="A6687" s="1" t="s">
        <v>10155</v>
      </c>
      <c r="B6687" s="2">
        <v>45532.732372685183</v>
      </c>
      <c r="C6687" s="1" t="s">
        <v>3214</v>
      </c>
      <c r="D6687" s="1" t="s">
        <v>287</v>
      </c>
      <c r="E6687" s="1" t="s">
        <v>3471</v>
      </c>
      <c r="F6687" s="1" t="s">
        <v>3467</v>
      </c>
      <c r="G6687" s="1">
        <v>439.53</v>
      </c>
      <c r="H6687" s="1">
        <v>10</v>
      </c>
      <c r="I6687" s="1">
        <f>Sales[[#This Row],[Selling Price]]*H6687</f>
        <v>4395.2999999999993</v>
      </c>
      <c r="J6687" s="1">
        <f>VLOOKUP(Sales[[#This Row],[Product ID]],Products[],4,0)</f>
        <v>435.29</v>
      </c>
      <c r="K6687" s="1">
        <f>Sales[[#This Row],[Total Sales]]-Sales[[#This Row],[Cost price]]</f>
        <v>3960.0099999999993</v>
      </c>
      <c r="L6687" s="1" t="str">
        <f>TEXT(Sales[[#This Row],[Date and Time]],"dddd")</f>
        <v>Wednesday</v>
      </c>
      <c r="M6687" s="1" t="str">
        <f>TEXT(Sales[[#This Row],[Date and Time]],"mm")</f>
        <v>08</v>
      </c>
      <c r="N6687" s="10" t="str">
        <f>TEXT(Sales[[#This Row],[Date and Time]],"mmmm")</f>
        <v>August</v>
      </c>
    </row>
    <row r="6688" spans="1:14" x14ac:dyDescent="0.3">
      <c r="A6688" s="1" t="s">
        <v>10156</v>
      </c>
      <c r="B6688" s="2">
        <v>45589.129756944443</v>
      </c>
      <c r="C6688" s="1" t="s">
        <v>3362</v>
      </c>
      <c r="D6688" s="1" t="s">
        <v>260</v>
      </c>
      <c r="E6688" s="1" t="s">
        <v>3471</v>
      </c>
      <c r="F6688" s="1" t="s">
        <v>3472</v>
      </c>
      <c r="G6688" s="1">
        <v>640.46</v>
      </c>
      <c r="H6688" s="1">
        <v>9</v>
      </c>
      <c r="I6688" s="1">
        <f>Sales[[#This Row],[Selling Price]]*H6688</f>
        <v>5764.14</v>
      </c>
      <c r="J6688" s="1">
        <f>VLOOKUP(Sales[[#This Row],[Product ID]],Products[],4,0)</f>
        <v>282.68</v>
      </c>
      <c r="K6688" s="1">
        <f>Sales[[#This Row],[Total Sales]]-Sales[[#This Row],[Cost price]]</f>
        <v>5481.46</v>
      </c>
      <c r="L6688" s="1" t="str">
        <f>TEXT(Sales[[#This Row],[Date and Time]],"dddd")</f>
        <v>Thursday</v>
      </c>
      <c r="M6688" s="1" t="str">
        <f>TEXT(Sales[[#This Row],[Date and Time]],"mm")</f>
        <v>10</v>
      </c>
      <c r="N6688" s="10" t="str">
        <f>TEXT(Sales[[#This Row],[Date and Time]],"mmmm")</f>
        <v>October</v>
      </c>
    </row>
    <row r="6689" spans="1:14" x14ac:dyDescent="0.3">
      <c r="A6689" s="1" t="s">
        <v>10157</v>
      </c>
      <c r="B6689" s="2">
        <v>45583.899583333332</v>
      </c>
      <c r="C6689" s="1" t="s">
        <v>3397</v>
      </c>
      <c r="D6689" s="1" t="s">
        <v>1456</v>
      </c>
      <c r="E6689" s="1" t="s">
        <v>3479</v>
      </c>
      <c r="F6689" s="1" t="s">
        <v>3472</v>
      </c>
      <c r="G6689" s="1">
        <v>1187.31</v>
      </c>
      <c r="H6689" s="1">
        <v>10</v>
      </c>
      <c r="I6689" s="1">
        <f>Sales[[#This Row],[Selling Price]]*H6689</f>
        <v>11873.099999999999</v>
      </c>
      <c r="J6689" s="1">
        <f>VLOOKUP(Sales[[#This Row],[Product ID]],Products[],4,0)</f>
        <v>369.73</v>
      </c>
      <c r="K6689" s="1">
        <f>Sales[[#This Row],[Total Sales]]-Sales[[#This Row],[Cost price]]</f>
        <v>11503.369999999999</v>
      </c>
      <c r="L6689" s="1" t="str">
        <f>TEXT(Sales[[#This Row],[Date and Time]],"dddd")</f>
        <v>Friday</v>
      </c>
      <c r="M6689" s="1" t="str">
        <f>TEXT(Sales[[#This Row],[Date and Time]],"mm")</f>
        <v>10</v>
      </c>
      <c r="N6689" s="10" t="str">
        <f>TEXT(Sales[[#This Row],[Date and Time]],"mmmm")</f>
        <v>October</v>
      </c>
    </row>
    <row r="6690" spans="1:14" x14ac:dyDescent="0.3">
      <c r="A6690" s="1" t="s">
        <v>10158</v>
      </c>
      <c r="B6690" s="2">
        <v>45565.52847222222</v>
      </c>
      <c r="C6690" s="1" t="s">
        <v>3346</v>
      </c>
      <c r="D6690" s="1" t="s">
        <v>2544</v>
      </c>
      <c r="E6690" s="1" t="s">
        <v>3461</v>
      </c>
      <c r="F6690" s="1" t="s">
        <v>3469</v>
      </c>
      <c r="G6690" s="1">
        <v>321.48</v>
      </c>
      <c r="H6690" s="1">
        <v>8</v>
      </c>
      <c r="I6690" s="1">
        <f>Sales[[#This Row],[Selling Price]]*H6690</f>
        <v>2571.84</v>
      </c>
      <c r="J6690" s="1">
        <f>VLOOKUP(Sales[[#This Row],[Product ID]],Products[],4,0)</f>
        <v>171.16</v>
      </c>
      <c r="K6690" s="1">
        <f>Sales[[#This Row],[Total Sales]]-Sales[[#This Row],[Cost price]]</f>
        <v>2400.6800000000003</v>
      </c>
      <c r="L6690" s="1" t="str">
        <f>TEXT(Sales[[#This Row],[Date and Time]],"dddd")</f>
        <v>Monday</v>
      </c>
      <c r="M6690" s="1" t="str">
        <f>TEXT(Sales[[#This Row],[Date and Time]],"mm")</f>
        <v>09</v>
      </c>
      <c r="N6690" s="10" t="str">
        <f>TEXT(Sales[[#This Row],[Date and Time]],"mmmm")</f>
        <v>September</v>
      </c>
    </row>
    <row r="6691" spans="1:14" x14ac:dyDescent="0.3">
      <c r="A6691" s="1" t="s">
        <v>10159</v>
      </c>
      <c r="B6691" s="2">
        <v>45319.464560185188</v>
      </c>
      <c r="C6691" s="1" t="s">
        <v>3311</v>
      </c>
      <c r="D6691" s="1" t="s">
        <v>1312</v>
      </c>
      <c r="E6691" s="1" t="s">
        <v>3461</v>
      </c>
      <c r="F6691" s="1" t="s">
        <v>3472</v>
      </c>
      <c r="G6691" s="1">
        <v>203.94</v>
      </c>
      <c r="H6691" s="1">
        <v>6</v>
      </c>
      <c r="I6691" s="1">
        <f>Sales[[#This Row],[Selling Price]]*H6691</f>
        <v>1223.6399999999999</v>
      </c>
      <c r="J6691" s="1">
        <f>VLOOKUP(Sales[[#This Row],[Product ID]],Products[],4,0)</f>
        <v>961.88</v>
      </c>
      <c r="K6691" s="1">
        <f>Sales[[#This Row],[Total Sales]]-Sales[[#This Row],[Cost price]]</f>
        <v>261.75999999999988</v>
      </c>
      <c r="L6691" s="1" t="str">
        <f>TEXT(Sales[[#This Row],[Date and Time]],"dddd")</f>
        <v>Sunday</v>
      </c>
      <c r="M6691" s="1" t="str">
        <f>TEXT(Sales[[#This Row],[Date and Time]],"mm")</f>
        <v>01</v>
      </c>
      <c r="N6691" s="10" t="str">
        <f>TEXT(Sales[[#This Row],[Date and Time]],"mmmm")</f>
        <v>January</v>
      </c>
    </row>
    <row r="6692" spans="1:14" x14ac:dyDescent="0.3">
      <c r="A6692" s="1" t="s">
        <v>10160</v>
      </c>
      <c r="B6692" s="2">
        <v>45311.36859953704</v>
      </c>
      <c r="C6692" s="1" t="s">
        <v>3405</v>
      </c>
      <c r="D6692" s="1" t="s">
        <v>1908</v>
      </c>
      <c r="E6692" s="1" t="s">
        <v>3471</v>
      </c>
      <c r="F6692" s="1" t="s">
        <v>3467</v>
      </c>
      <c r="G6692" s="1">
        <v>1644.75</v>
      </c>
      <c r="H6692" s="1">
        <v>10</v>
      </c>
      <c r="I6692" s="1">
        <f>Sales[[#This Row],[Selling Price]]*H6692</f>
        <v>16447.5</v>
      </c>
      <c r="J6692" s="1">
        <f>VLOOKUP(Sales[[#This Row],[Product ID]],Products[],4,0)</f>
        <v>143.38</v>
      </c>
      <c r="K6692" s="1">
        <f>Sales[[#This Row],[Total Sales]]-Sales[[#This Row],[Cost price]]</f>
        <v>16304.12</v>
      </c>
      <c r="L6692" s="1" t="str">
        <f>TEXT(Sales[[#This Row],[Date and Time]],"dddd")</f>
        <v>Saturday</v>
      </c>
      <c r="M6692" s="1" t="str">
        <f>TEXT(Sales[[#This Row],[Date and Time]],"mm")</f>
        <v>01</v>
      </c>
      <c r="N6692" s="10" t="str">
        <f>TEXT(Sales[[#This Row],[Date and Time]],"mmmm")</f>
        <v>January</v>
      </c>
    </row>
    <row r="6693" spans="1:14" x14ac:dyDescent="0.3">
      <c r="A6693" s="1" t="s">
        <v>10161</v>
      </c>
      <c r="B6693" s="2">
        <v>45389.633773148147</v>
      </c>
      <c r="C6693" s="1" t="s">
        <v>3371</v>
      </c>
      <c r="D6693" s="1" t="s">
        <v>2837</v>
      </c>
      <c r="E6693" s="1" t="s">
        <v>3461</v>
      </c>
      <c r="F6693" s="1" t="s">
        <v>3467</v>
      </c>
      <c r="G6693" s="1">
        <v>415.54</v>
      </c>
      <c r="H6693" s="1">
        <v>5</v>
      </c>
      <c r="I6693" s="1">
        <f>Sales[[#This Row],[Selling Price]]*H6693</f>
        <v>2077.7000000000003</v>
      </c>
      <c r="J6693" s="1">
        <f>VLOOKUP(Sales[[#This Row],[Product ID]],Products[],4,0)</f>
        <v>370.52</v>
      </c>
      <c r="K6693" s="1">
        <f>Sales[[#This Row],[Total Sales]]-Sales[[#This Row],[Cost price]]</f>
        <v>1707.1800000000003</v>
      </c>
      <c r="L6693" s="1" t="str">
        <f>TEXT(Sales[[#This Row],[Date and Time]],"dddd")</f>
        <v>Sunday</v>
      </c>
      <c r="M6693" s="1" t="str">
        <f>TEXT(Sales[[#This Row],[Date and Time]],"mm")</f>
        <v>04</v>
      </c>
      <c r="N6693" s="10" t="str">
        <f>TEXT(Sales[[#This Row],[Date and Time]],"mmmm")</f>
        <v>April</v>
      </c>
    </row>
    <row r="6694" spans="1:14" x14ac:dyDescent="0.3">
      <c r="A6694" s="1" t="s">
        <v>10162</v>
      </c>
      <c r="B6694" s="2">
        <v>45447.871331018519</v>
      </c>
      <c r="C6694" s="1" t="s">
        <v>3338</v>
      </c>
      <c r="D6694" s="1" t="s">
        <v>1945</v>
      </c>
      <c r="E6694" s="1" t="s">
        <v>3479</v>
      </c>
      <c r="F6694" s="1" t="s">
        <v>3467</v>
      </c>
      <c r="G6694" s="1">
        <v>1213.52</v>
      </c>
      <c r="H6694" s="1">
        <v>9</v>
      </c>
      <c r="I6694" s="1">
        <f>Sales[[#This Row],[Selling Price]]*H6694</f>
        <v>10921.68</v>
      </c>
      <c r="J6694" s="1">
        <f>VLOOKUP(Sales[[#This Row],[Product ID]],Products[],4,0)</f>
        <v>15.69</v>
      </c>
      <c r="K6694" s="1">
        <f>Sales[[#This Row],[Total Sales]]-Sales[[#This Row],[Cost price]]</f>
        <v>10905.99</v>
      </c>
      <c r="L6694" s="1" t="str">
        <f>TEXT(Sales[[#This Row],[Date and Time]],"dddd")</f>
        <v>Tuesday</v>
      </c>
      <c r="M6694" s="1" t="str">
        <f>TEXT(Sales[[#This Row],[Date and Time]],"mm")</f>
        <v>06</v>
      </c>
      <c r="N6694" s="10" t="str">
        <f>TEXT(Sales[[#This Row],[Date and Time]],"mmmm")</f>
        <v>June</v>
      </c>
    </row>
    <row r="6695" spans="1:14" x14ac:dyDescent="0.3">
      <c r="A6695" s="1" t="s">
        <v>10163</v>
      </c>
      <c r="B6695" s="2">
        <v>45408.87332175926</v>
      </c>
      <c r="C6695" s="1" t="s">
        <v>3376</v>
      </c>
      <c r="D6695" s="1" t="s">
        <v>1972</v>
      </c>
      <c r="E6695" s="1" t="s">
        <v>3464</v>
      </c>
      <c r="F6695" s="1" t="s">
        <v>3467</v>
      </c>
      <c r="G6695" s="1">
        <v>445.47</v>
      </c>
      <c r="H6695" s="1">
        <v>8</v>
      </c>
      <c r="I6695" s="1">
        <f>Sales[[#This Row],[Selling Price]]*H6695</f>
        <v>3563.76</v>
      </c>
      <c r="J6695" s="1">
        <f>VLOOKUP(Sales[[#This Row],[Product ID]],Products[],4,0)</f>
        <v>372.5</v>
      </c>
      <c r="K6695" s="1">
        <f>Sales[[#This Row],[Total Sales]]-Sales[[#This Row],[Cost price]]</f>
        <v>3191.26</v>
      </c>
      <c r="L6695" s="1" t="str">
        <f>TEXT(Sales[[#This Row],[Date and Time]],"dddd")</f>
        <v>Friday</v>
      </c>
      <c r="M6695" s="1" t="str">
        <f>TEXT(Sales[[#This Row],[Date and Time]],"mm")</f>
        <v>04</v>
      </c>
      <c r="N6695" s="10" t="str">
        <f>TEXT(Sales[[#This Row],[Date and Time]],"mmmm")</f>
        <v>April</v>
      </c>
    </row>
    <row r="6696" spans="1:14" x14ac:dyDescent="0.3">
      <c r="A6696" s="1" t="s">
        <v>10164</v>
      </c>
      <c r="B6696" s="2">
        <v>45511.002962962964</v>
      </c>
      <c r="C6696" s="1" t="s">
        <v>3269</v>
      </c>
      <c r="D6696" s="1" t="s">
        <v>184</v>
      </c>
      <c r="E6696" s="1" t="s">
        <v>3466</v>
      </c>
      <c r="F6696" s="1" t="s">
        <v>3476</v>
      </c>
      <c r="G6696" s="1">
        <v>1845.08</v>
      </c>
      <c r="H6696" s="1">
        <v>9</v>
      </c>
      <c r="I6696" s="1">
        <f>Sales[[#This Row],[Selling Price]]*H6696</f>
        <v>16605.72</v>
      </c>
      <c r="J6696" s="1">
        <f>VLOOKUP(Sales[[#This Row],[Product ID]],Products[],4,0)</f>
        <v>627.66</v>
      </c>
      <c r="K6696" s="1">
        <f>Sales[[#This Row],[Total Sales]]-Sales[[#This Row],[Cost price]]</f>
        <v>15978.060000000001</v>
      </c>
      <c r="L6696" s="1" t="str">
        <f>TEXT(Sales[[#This Row],[Date and Time]],"dddd")</f>
        <v>Wednesday</v>
      </c>
      <c r="M6696" s="1" t="str">
        <f>TEXT(Sales[[#This Row],[Date and Time]],"mm")</f>
        <v>08</v>
      </c>
      <c r="N6696" s="10" t="str">
        <f>TEXT(Sales[[#This Row],[Date and Time]],"mmmm")</f>
        <v>August</v>
      </c>
    </row>
    <row r="6697" spans="1:14" x14ac:dyDescent="0.3">
      <c r="A6697" s="1" t="s">
        <v>10165</v>
      </c>
      <c r="B6697" s="2">
        <v>45540.292951388888</v>
      </c>
      <c r="C6697" s="1" t="s">
        <v>3359</v>
      </c>
      <c r="D6697" s="1" t="s">
        <v>2173</v>
      </c>
      <c r="E6697" s="1" t="s">
        <v>3464</v>
      </c>
      <c r="F6697" s="1" t="s">
        <v>3472</v>
      </c>
      <c r="G6697" s="1">
        <v>1463.2</v>
      </c>
      <c r="H6697" s="1">
        <v>1</v>
      </c>
      <c r="I6697" s="1">
        <f>Sales[[#This Row],[Selling Price]]*H6697</f>
        <v>1463.2</v>
      </c>
      <c r="J6697" s="1">
        <f>VLOOKUP(Sales[[#This Row],[Product ID]],Products[],4,0)</f>
        <v>750.19</v>
      </c>
      <c r="K6697" s="1">
        <f>Sales[[#This Row],[Total Sales]]-Sales[[#This Row],[Cost price]]</f>
        <v>713.01</v>
      </c>
      <c r="L6697" s="1" t="str">
        <f>TEXT(Sales[[#This Row],[Date and Time]],"dddd")</f>
        <v>Thursday</v>
      </c>
      <c r="M6697" s="1" t="str">
        <f>TEXT(Sales[[#This Row],[Date and Time]],"mm")</f>
        <v>09</v>
      </c>
      <c r="N6697" s="10" t="str">
        <f>TEXT(Sales[[#This Row],[Date and Time]],"mmmm")</f>
        <v>September</v>
      </c>
    </row>
    <row r="6698" spans="1:14" x14ac:dyDescent="0.3">
      <c r="A6698" s="1" t="s">
        <v>10166</v>
      </c>
      <c r="B6698" s="2">
        <v>45366.838287037041</v>
      </c>
      <c r="C6698" s="1" t="s">
        <v>3335</v>
      </c>
      <c r="D6698" s="1" t="s">
        <v>1596</v>
      </c>
      <c r="E6698" s="1" t="s">
        <v>3479</v>
      </c>
      <c r="F6698" s="1" t="s">
        <v>3469</v>
      </c>
      <c r="G6698" s="1">
        <v>882.22</v>
      </c>
      <c r="H6698" s="1">
        <v>3</v>
      </c>
      <c r="I6698" s="1">
        <f>Sales[[#This Row],[Selling Price]]*H6698</f>
        <v>2646.66</v>
      </c>
      <c r="J6698" s="1">
        <f>VLOOKUP(Sales[[#This Row],[Product ID]],Products[],4,0)</f>
        <v>303.60000000000002</v>
      </c>
      <c r="K6698" s="1">
        <f>Sales[[#This Row],[Total Sales]]-Sales[[#This Row],[Cost price]]</f>
        <v>2343.06</v>
      </c>
      <c r="L6698" s="1" t="str">
        <f>TEXT(Sales[[#This Row],[Date and Time]],"dddd")</f>
        <v>Friday</v>
      </c>
      <c r="M6698" s="1" t="str">
        <f>TEXT(Sales[[#This Row],[Date and Time]],"mm")</f>
        <v>03</v>
      </c>
      <c r="N6698" s="10" t="str">
        <f>TEXT(Sales[[#This Row],[Date and Time]],"mmmm")</f>
        <v>March</v>
      </c>
    </row>
    <row r="6699" spans="1:14" x14ac:dyDescent="0.3">
      <c r="A6699" s="1" t="s">
        <v>10167</v>
      </c>
      <c r="B6699" s="2">
        <v>45478.978449074071</v>
      </c>
      <c r="C6699" s="1" t="s">
        <v>3444</v>
      </c>
      <c r="D6699" s="1" t="s">
        <v>1407</v>
      </c>
      <c r="E6699" s="1" t="s">
        <v>3471</v>
      </c>
      <c r="F6699" s="1" t="s">
        <v>3476</v>
      </c>
      <c r="G6699" s="1">
        <v>823.33</v>
      </c>
      <c r="H6699" s="1">
        <v>8</v>
      </c>
      <c r="I6699" s="1">
        <f>Sales[[#This Row],[Selling Price]]*H6699</f>
        <v>6586.64</v>
      </c>
      <c r="J6699" s="1">
        <f>VLOOKUP(Sales[[#This Row],[Product ID]],Products[],4,0)</f>
        <v>148.63</v>
      </c>
      <c r="K6699" s="1">
        <f>Sales[[#This Row],[Total Sales]]-Sales[[#This Row],[Cost price]]</f>
        <v>6438.01</v>
      </c>
      <c r="L6699" s="1" t="str">
        <f>TEXT(Sales[[#This Row],[Date and Time]],"dddd")</f>
        <v>Friday</v>
      </c>
      <c r="M6699" s="1" t="str">
        <f>TEXT(Sales[[#This Row],[Date and Time]],"mm")</f>
        <v>07</v>
      </c>
      <c r="N6699" s="10" t="str">
        <f>TEXT(Sales[[#This Row],[Date and Time]],"mmmm")</f>
        <v>July</v>
      </c>
    </row>
    <row r="6700" spans="1:14" x14ac:dyDescent="0.3">
      <c r="A6700" s="1" t="s">
        <v>10168</v>
      </c>
      <c r="B6700" s="2">
        <v>45372.048460648148</v>
      </c>
      <c r="C6700" s="1" t="s">
        <v>3327</v>
      </c>
      <c r="D6700" s="1" t="s">
        <v>3069</v>
      </c>
      <c r="E6700" s="1" t="s">
        <v>3466</v>
      </c>
      <c r="F6700" s="1" t="s">
        <v>3467</v>
      </c>
      <c r="G6700" s="1">
        <v>1005.27</v>
      </c>
      <c r="H6700" s="1">
        <v>4</v>
      </c>
      <c r="I6700" s="1">
        <f>Sales[[#This Row],[Selling Price]]*H6700</f>
        <v>4021.08</v>
      </c>
      <c r="J6700" s="1">
        <f>VLOOKUP(Sales[[#This Row],[Product ID]],Products[],4,0)</f>
        <v>984.71</v>
      </c>
      <c r="K6700" s="1">
        <f>Sales[[#This Row],[Total Sales]]-Sales[[#This Row],[Cost price]]</f>
        <v>3036.37</v>
      </c>
      <c r="L6700" s="1" t="str">
        <f>TEXT(Sales[[#This Row],[Date and Time]],"dddd")</f>
        <v>Thursday</v>
      </c>
      <c r="M6700" s="1" t="str">
        <f>TEXT(Sales[[#This Row],[Date and Time]],"mm")</f>
        <v>03</v>
      </c>
      <c r="N6700" s="10" t="str">
        <f>TEXT(Sales[[#This Row],[Date and Time]],"mmmm")</f>
        <v>March</v>
      </c>
    </row>
    <row r="6701" spans="1:14" x14ac:dyDescent="0.3">
      <c r="A6701" s="1" t="s">
        <v>10169</v>
      </c>
      <c r="B6701" s="2">
        <v>45530.518726851849</v>
      </c>
      <c r="C6701" s="1" t="s">
        <v>3308</v>
      </c>
      <c r="D6701" s="1" t="s">
        <v>3115</v>
      </c>
      <c r="E6701" s="1" t="s">
        <v>3471</v>
      </c>
      <c r="F6701" s="1" t="s">
        <v>3462</v>
      </c>
      <c r="G6701" s="1">
        <v>1478.31</v>
      </c>
      <c r="H6701" s="1">
        <v>1</v>
      </c>
      <c r="I6701" s="1">
        <f>Sales[[#This Row],[Selling Price]]*H6701</f>
        <v>1478.31</v>
      </c>
      <c r="J6701" s="1">
        <f>VLOOKUP(Sales[[#This Row],[Product ID]],Products[],4,0)</f>
        <v>998.57</v>
      </c>
      <c r="K6701" s="1">
        <f>Sales[[#This Row],[Total Sales]]-Sales[[#This Row],[Cost price]]</f>
        <v>479.7399999999999</v>
      </c>
      <c r="L6701" s="1" t="str">
        <f>TEXT(Sales[[#This Row],[Date and Time]],"dddd")</f>
        <v>Monday</v>
      </c>
      <c r="M6701" s="1" t="str">
        <f>TEXT(Sales[[#This Row],[Date and Time]],"mm")</f>
        <v>08</v>
      </c>
      <c r="N6701" s="10" t="str">
        <f>TEXT(Sales[[#This Row],[Date and Time]],"mmmm")</f>
        <v>August</v>
      </c>
    </row>
    <row r="6702" spans="1:14" x14ac:dyDescent="0.3">
      <c r="A6702" s="1" t="s">
        <v>10170</v>
      </c>
      <c r="B6702" s="2">
        <v>45480.478229166663</v>
      </c>
      <c r="C6702" s="1" t="s">
        <v>3341</v>
      </c>
      <c r="D6702" s="1" t="s">
        <v>1530</v>
      </c>
      <c r="E6702" s="1" t="s">
        <v>3466</v>
      </c>
      <c r="F6702" s="1" t="s">
        <v>3467</v>
      </c>
      <c r="G6702" s="1">
        <v>1430.24</v>
      </c>
      <c r="H6702" s="1">
        <v>3</v>
      </c>
      <c r="I6702" s="1">
        <f>Sales[[#This Row],[Selling Price]]*H6702</f>
        <v>4290.72</v>
      </c>
      <c r="J6702" s="1">
        <f>VLOOKUP(Sales[[#This Row],[Product ID]],Products[],4,0)</f>
        <v>77.61</v>
      </c>
      <c r="K6702" s="1">
        <f>Sales[[#This Row],[Total Sales]]-Sales[[#This Row],[Cost price]]</f>
        <v>4213.1100000000006</v>
      </c>
      <c r="L6702" s="1" t="str">
        <f>TEXT(Sales[[#This Row],[Date and Time]],"dddd")</f>
        <v>Sunday</v>
      </c>
      <c r="M6702" s="1" t="str">
        <f>TEXT(Sales[[#This Row],[Date and Time]],"mm")</f>
        <v>07</v>
      </c>
      <c r="N6702" s="10" t="str">
        <f>TEXT(Sales[[#This Row],[Date and Time]],"mmmm")</f>
        <v>July</v>
      </c>
    </row>
    <row r="6703" spans="1:14" x14ac:dyDescent="0.3">
      <c r="A6703" s="1" t="s">
        <v>10171</v>
      </c>
      <c r="B6703" s="2">
        <v>45578.872245370374</v>
      </c>
      <c r="C6703" s="1" t="s">
        <v>3237</v>
      </c>
      <c r="D6703" s="1" t="s">
        <v>689</v>
      </c>
      <c r="E6703" s="1" t="s">
        <v>3461</v>
      </c>
      <c r="F6703" s="1" t="s">
        <v>3462</v>
      </c>
      <c r="G6703" s="1">
        <v>407.78</v>
      </c>
      <c r="H6703" s="1">
        <v>1</v>
      </c>
      <c r="I6703" s="1">
        <f>Sales[[#This Row],[Selling Price]]*H6703</f>
        <v>407.78</v>
      </c>
      <c r="J6703" s="1">
        <f>VLOOKUP(Sales[[#This Row],[Product ID]],Products[],4,0)</f>
        <v>481</v>
      </c>
      <c r="K6703" s="1">
        <f>Sales[[#This Row],[Total Sales]]-Sales[[#This Row],[Cost price]]</f>
        <v>-73.220000000000027</v>
      </c>
      <c r="L6703" s="1" t="str">
        <f>TEXT(Sales[[#This Row],[Date and Time]],"dddd")</f>
        <v>Sunday</v>
      </c>
      <c r="M6703" s="1" t="str">
        <f>TEXT(Sales[[#This Row],[Date and Time]],"mm")</f>
        <v>10</v>
      </c>
      <c r="N6703" s="10" t="str">
        <f>TEXT(Sales[[#This Row],[Date and Time]],"mmmm")</f>
        <v>October</v>
      </c>
    </row>
    <row r="6704" spans="1:14" x14ac:dyDescent="0.3">
      <c r="A6704" s="1" t="s">
        <v>10172</v>
      </c>
      <c r="B6704" s="2">
        <v>45531.175243055557</v>
      </c>
      <c r="C6704" s="1" t="s">
        <v>3306</v>
      </c>
      <c r="D6704" s="1" t="s">
        <v>1717</v>
      </c>
      <c r="E6704" s="1" t="s">
        <v>3464</v>
      </c>
      <c r="F6704" s="1" t="s">
        <v>3469</v>
      </c>
      <c r="G6704" s="1">
        <v>861.52</v>
      </c>
      <c r="H6704" s="1">
        <v>4</v>
      </c>
      <c r="I6704" s="1">
        <f>Sales[[#This Row],[Selling Price]]*H6704</f>
        <v>3446.08</v>
      </c>
      <c r="J6704" s="1">
        <f>VLOOKUP(Sales[[#This Row],[Product ID]],Products[],4,0)</f>
        <v>914.29</v>
      </c>
      <c r="K6704" s="1">
        <f>Sales[[#This Row],[Total Sales]]-Sales[[#This Row],[Cost price]]</f>
        <v>2531.79</v>
      </c>
      <c r="L6704" s="1" t="str">
        <f>TEXT(Sales[[#This Row],[Date and Time]],"dddd")</f>
        <v>Tuesday</v>
      </c>
      <c r="M6704" s="1" t="str">
        <f>TEXT(Sales[[#This Row],[Date and Time]],"mm")</f>
        <v>08</v>
      </c>
      <c r="N6704" s="10" t="str">
        <f>TEXT(Sales[[#This Row],[Date and Time]],"mmmm")</f>
        <v>August</v>
      </c>
    </row>
    <row r="6705" spans="1:14" x14ac:dyDescent="0.3">
      <c r="A6705" s="1" t="s">
        <v>10173</v>
      </c>
      <c r="B6705" s="2">
        <v>45309.498854166668</v>
      </c>
      <c r="C6705" s="1" t="s">
        <v>3346</v>
      </c>
      <c r="D6705" s="1" t="s">
        <v>2369</v>
      </c>
      <c r="E6705" s="1" t="s">
        <v>3461</v>
      </c>
      <c r="F6705" s="1" t="s">
        <v>3476</v>
      </c>
      <c r="G6705" s="1">
        <v>1307.06</v>
      </c>
      <c r="H6705" s="1">
        <v>7</v>
      </c>
      <c r="I6705" s="1">
        <f>Sales[[#This Row],[Selling Price]]*H6705</f>
        <v>9149.42</v>
      </c>
      <c r="J6705" s="1">
        <f>VLOOKUP(Sales[[#This Row],[Product ID]],Products[],4,0)</f>
        <v>171.16</v>
      </c>
      <c r="K6705" s="1">
        <f>Sales[[#This Row],[Total Sales]]-Sales[[#This Row],[Cost price]]</f>
        <v>8978.26</v>
      </c>
      <c r="L6705" s="1" t="str">
        <f>TEXT(Sales[[#This Row],[Date and Time]],"dddd")</f>
        <v>Thursday</v>
      </c>
      <c r="M6705" s="1" t="str">
        <f>TEXT(Sales[[#This Row],[Date and Time]],"mm")</f>
        <v>01</v>
      </c>
      <c r="N6705" s="10" t="str">
        <f>TEXT(Sales[[#This Row],[Date and Time]],"mmmm")</f>
        <v>January</v>
      </c>
    </row>
    <row r="6706" spans="1:14" x14ac:dyDescent="0.3">
      <c r="A6706" s="1" t="s">
        <v>10174</v>
      </c>
      <c r="B6706" s="2">
        <v>45474.858923611115</v>
      </c>
      <c r="C6706" s="1" t="s">
        <v>3347</v>
      </c>
      <c r="D6706" s="1" t="s">
        <v>1666</v>
      </c>
      <c r="E6706" s="1" t="s">
        <v>3464</v>
      </c>
      <c r="F6706" s="1" t="s">
        <v>3476</v>
      </c>
      <c r="G6706" s="1">
        <v>1196.8900000000001</v>
      </c>
      <c r="H6706" s="1">
        <v>3</v>
      </c>
      <c r="I6706" s="1">
        <f>Sales[[#This Row],[Selling Price]]*H6706</f>
        <v>3590.67</v>
      </c>
      <c r="J6706" s="1">
        <f>VLOOKUP(Sales[[#This Row],[Product ID]],Products[],4,0)</f>
        <v>211.14</v>
      </c>
      <c r="K6706" s="1">
        <f>Sales[[#This Row],[Total Sales]]-Sales[[#This Row],[Cost price]]</f>
        <v>3379.53</v>
      </c>
      <c r="L6706" s="1" t="str">
        <f>TEXT(Sales[[#This Row],[Date and Time]],"dddd")</f>
        <v>Monday</v>
      </c>
      <c r="M6706" s="1" t="str">
        <f>TEXT(Sales[[#This Row],[Date and Time]],"mm")</f>
        <v>07</v>
      </c>
      <c r="N6706" s="10" t="str">
        <f>TEXT(Sales[[#This Row],[Date and Time]],"mmmm")</f>
        <v>July</v>
      </c>
    </row>
    <row r="6707" spans="1:14" x14ac:dyDescent="0.3">
      <c r="A6707" s="1" t="s">
        <v>10175</v>
      </c>
      <c r="B6707" s="2">
        <v>45548.516030092593</v>
      </c>
      <c r="C6707" s="1" t="s">
        <v>3228</v>
      </c>
      <c r="D6707" s="1" t="s">
        <v>1456</v>
      </c>
      <c r="E6707" s="1" t="s">
        <v>3479</v>
      </c>
      <c r="F6707" s="1" t="s">
        <v>3476</v>
      </c>
      <c r="G6707" s="1">
        <v>177.25</v>
      </c>
      <c r="H6707" s="1">
        <v>6</v>
      </c>
      <c r="I6707" s="1">
        <f>Sales[[#This Row],[Selling Price]]*H6707</f>
        <v>1063.5</v>
      </c>
      <c r="J6707" s="1">
        <f>VLOOKUP(Sales[[#This Row],[Product ID]],Products[],4,0)</f>
        <v>96.13</v>
      </c>
      <c r="K6707" s="1">
        <f>Sales[[#This Row],[Total Sales]]-Sales[[#This Row],[Cost price]]</f>
        <v>967.37</v>
      </c>
      <c r="L6707" s="1" t="str">
        <f>TEXT(Sales[[#This Row],[Date and Time]],"dddd")</f>
        <v>Friday</v>
      </c>
      <c r="M6707" s="1" t="str">
        <f>TEXT(Sales[[#This Row],[Date and Time]],"mm")</f>
        <v>09</v>
      </c>
      <c r="N6707" s="10" t="str">
        <f>TEXT(Sales[[#This Row],[Date and Time]],"mmmm")</f>
        <v>September</v>
      </c>
    </row>
    <row r="6708" spans="1:14" x14ac:dyDescent="0.3">
      <c r="A6708" s="1" t="s">
        <v>10176</v>
      </c>
      <c r="B6708" s="2">
        <v>45306.111064814817</v>
      </c>
      <c r="C6708" s="1" t="s">
        <v>3424</v>
      </c>
      <c r="D6708" s="1" t="s">
        <v>1810</v>
      </c>
      <c r="E6708" s="1" t="s">
        <v>3471</v>
      </c>
      <c r="F6708" s="1" t="s">
        <v>3462</v>
      </c>
      <c r="G6708" s="1">
        <v>1038.95</v>
      </c>
      <c r="H6708" s="1">
        <v>4</v>
      </c>
      <c r="I6708" s="1">
        <f>Sales[[#This Row],[Selling Price]]*H6708</f>
        <v>4155.8</v>
      </c>
      <c r="J6708" s="1">
        <f>VLOOKUP(Sales[[#This Row],[Product ID]],Products[],4,0)</f>
        <v>485.76</v>
      </c>
      <c r="K6708" s="1">
        <f>Sales[[#This Row],[Total Sales]]-Sales[[#This Row],[Cost price]]</f>
        <v>3670.04</v>
      </c>
      <c r="L6708" s="1" t="str">
        <f>TEXT(Sales[[#This Row],[Date and Time]],"dddd")</f>
        <v>Monday</v>
      </c>
      <c r="M6708" s="1" t="str">
        <f>TEXT(Sales[[#This Row],[Date and Time]],"mm")</f>
        <v>01</v>
      </c>
      <c r="N6708" s="10" t="str">
        <f>TEXT(Sales[[#This Row],[Date and Time]],"mmmm")</f>
        <v>January</v>
      </c>
    </row>
    <row r="6709" spans="1:14" x14ac:dyDescent="0.3">
      <c r="A6709" s="1" t="s">
        <v>10177</v>
      </c>
      <c r="B6709" s="2">
        <v>45576.393101851849</v>
      </c>
      <c r="C6709" s="1" t="s">
        <v>3432</v>
      </c>
      <c r="D6709" s="1" t="s">
        <v>2304</v>
      </c>
      <c r="E6709" s="1" t="s">
        <v>3471</v>
      </c>
      <c r="F6709" s="1" t="s">
        <v>3467</v>
      </c>
      <c r="G6709" s="1">
        <v>1090.43</v>
      </c>
      <c r="H6709" s="1">
        <v>6</v>
      </c>
      <c r="I6709" s="1">
        <f>Sales[[#This Row],[Selling Price]]*H6709</f>
        <v>6542.58</v>
      </c>
      <c r="J6709" s="1">
        <f>VLOOKUP(Sales[[#This Row],[Product ID]],Products[],4,0)</f>
        <v>221.06</v>
      </c>
      <c r="K6709" s="1">
        <f>Sales[[#This Row],[Total Sales]]-Sales[[#This Row],[Cost price]]</f>
        <v>6321.5199999999995</v>
      </c>
      <c r="L6709" s="1" t="str">
        <f>TEXT(Sales[[#This Row],[Date and Time]],"dddd")</f>
        <v>Friday</v>
      </c>
      <c r="M6709" s="1" t="str">
        <f>TEXT(Sales[[#This Row],[Date and Time]],"mm")</f>
        <v>10</v>
      </c>
      <c r="N6709" s="10" t="str">
        <f>TEXT(Sales[[#This Row],[Date and Time]],"mmmm")</f>
        <v>October</v>
      </c>
    </row>
    <row r="6710" spans="1:14" x14ac:dyDescent="0.3">
      <c r="A6710" s="1" t="s">
        <v>10178</v>
      </c>
      <c r="B6710" s="2">
        <v>45444.038993055554</v>
      </c>
      <c r="C6710" s="1" t="s">
        <v>3428</v>
      </c>
      <c r="D6710" s="1" t="s">
        <v>2767</v>
      </c>
      <c r="E6710" s="1" t="s">
        <v>3466</v>
      </c>
      <c r="F6710" s="1" t="s">
        <v>3469</v>
      </c>
      <c r="G6710" s="1">
        <v>325.72000000000003</v>
      </c>
      <c r="H6710" s="1">
        <v>7</v>
      </c>
      <c r="I6710" s="1">
        <f>Sales[[#This Row],[Selling Price]]*H6710</f>
        <v>2280.04</v>
      </c>
      <c r="J6710" s="1">
        <f>VLOOKUP(Sales[[#This Row],[Product ID]],Products[],4,0)</f>
        <v>742.32</v>
      </c>
      <c r="K6710" s="1">
        <f>Sales[[#This Row],[Total Sales]]-Sales[[#This Row],[Cost price]]</f>
        <v>1537.7199999999998</v>
      </c>
      <c r="L6710" s="1" t="str">
        <f>TEXT(Sales[[#This Row],[Date and Time]],"dddd")</f>
        <v>Saturday</v>
      </c>
      <c r="M6710" s="1" t="str">
        <f>TEXT(Sales[[#This Row],[Date and Time]],"mm")</f>
        <v>06</v>
      </c>
      <c r="N6710" s="10" t="str">
        <f>TEXT(Sales[[#This Row],[Date and Time]],"mmmm")</f>
        <v>June</v>
      </c>
    </row>
    <row r="6711" spans="1:14" x14ac:dyDescent="0.3">
      <c r="A6711" s="1" t="s">
        <v>10179</v>
      </c>
      <c r="B6711" s="2">
        <v>45313.42491898148</v>
      </c>
      <c r="C6711" s="1" t="s">
        <v>3289</v>
      </c>
      <c r="D6711" s="1" t="s">
        <v>953</v>
      </c>
      <c r="E6711" s="1" t="s">
        <v>3471</v>
      </c>
      <c r="F6711" s="1" t="s">
        <v>3472</v>
      </c>
      <c r="G6711" s="1">
        <v>1399.23</v>
      </c>
      <c r="H6711" s="1">
        <v>9</v>
      </c>
      <c r="I6711" s="1">
        <f>Sales[[#This Row],[Selling Price]]*H6711</f>
        <v>12593.07</v>
      </c>
      <c r="J6711" s="1">
        <f>VLOOKUP(Sales[[#This Row],[Product ID]],Products[],4,0)</f>
        <v>184.29</v>
      </c>
      <c r="K6711" s="1">
        <f>Sales[[#This Row],[Total Sales]]-Sales[[#This Row],[Cost price]]</f>
        <v>12408.779999999999</v>
      </c>
      <c r="L6711" s="1" t="str">
        <f>TEXT(Sales[[#This Row],[Date and Time]],"dddd")</f>
        <v>Monday</v>
      </c>
      <c r="M6711" s="1" t="str">
        <f>TEXT(Sales[[#This Row],[Date and Time]],"mm")</f>
        <v>01</v>
      </c>
      <c r="N6711" s="10" t="str">
        <f>TEXT(Sales[[#This Row],[Date and Time]],"mmmm")</f>
        <v>January</v>
      </c>
    </row>
    <row r="6712" spans="1:14" x14ac:dyDescent="0.3">
      <c r="A6712" s="1" t="s">
        <v>10180</v>
      </c>
      <c r="B6712" s="2">
        <v>45477.328217592592</v>
      </c>
      <c r="C6712" s="1" t="s">
        <v>3398</v>
      </c>
      <c r="D6712" s="1" t="s">
        <v>2230</v>
      </c>
      <c r="E6712" s="1" t="s">
        <v>3461</v>
      </c>
      <c r="F6712" s="1" t="s">
        <v>3462</v>
      </c>
      <c r="G6712" s="1">
        <v>1539.31</v>
      </c>
      <c r="H6712" s="1">
        <v>9</v>
      </c>
      <c r="I6712" s="1">
        <f>Sales[[#This Row],[Selling Price]]*H6712</f>
        <v>13853.789999999999</v>
      </c>
      <c r="J6712" s="1">
        <f>VLOOKUP(Sales[[#This Row],[Product ID]],Products[],4,0)</f>
        <v>789.58</v>
      </c>
      <c r="K6712" s="1">
        <f>Sales[[#This Row],[Total Sales]]-Sales[[#This Row],[Cost price]]</f>
        <v>13064.21</v>
      </c>
      <c r="L6712" s="1" t="str">
        <f>TEXT(Sales[[#This Row],[Date and Time]],"dddd")</f>
        <v>Thursday</v>
      </c>
      <c r="M6712" s="1" t="str">
        <f>TEXT(Sales[[#This Row],[Date and Time]],"mm")</f>
        <v>07</v>
      </c>
      <c r="N6712" s="10" t="str">
        <f>TEXT(Sales[[#This Row],[Date and Time]],"mmmm")</f>
        <v>July</v>
      </c>
    </row>
    <row r="6713" spans="1:14" x14ac:dyDescent="0.3">
      <c r="A6713" s="1" t="s">
        <v>10181</v>
      </c>
      <c r="B6713" s="2">
        <v>45355.22457175926</v>
      </c>
      <c r="C6713" s="1" t="s">
        <v>3220</v>
      </c>
      <c r="D6713" s="1" t="s">
        <v>373</v>
      </c>
      <c r="E6713" s="1" t="s">
        <v>3471</v>
      </c>
      <c r="F6713" s="1" t="s">
        <v>3472</v>
      </c>
      <c r="G6713" s="1">
        <v>296.85000000000002</v>
      </c>
      <c r="H6713" s="1">
        <v>7</v>
      </c>
      <c r="I6713" s="1">
        <f>Sales[[#This Row],[Selling Price]]*H6713</f>
        <v>2077.9500000000003</v>
      </c>
      <c r="J6713" s="1">
        <f>VLOOKUP(Sales[[#This Row],[Product ID]],Products[],4,0)</f>
        <v>27.63</v>
      </c>
      <c r="K6713" s="1">
        <f>Sales[[#This Row],[Total Sales]]-Sales[[#This Row],[Cost price]]</f>
        <v>2050.3200000000002</v>
      </c>
      <c r="L6713" s="1" t="str">
        <f>TEXT(Sales[[#This Row],[Date and Time]],"dddd")</f>
        <v>Monday</v>
      </c>
      <c r="M6713" s="1" t="str">
        <f>TEXT(Sales[[#This Row],[Date and Time]],"mm")</f>
        <v>03</v>
      </c>
      <c r="N6713" s="10" t="str">
        <f>TEXT(Sales[[#This Row],[Date and Time]],"mmmm")</f>
        <v>March</v>
      </c>
    </row>
    <row r="6714" spans="1:14" x14ac:dyDescent="0.3">
      <c r="A6714" s="1" t="s">
        <v>10182</v>
      </c>
      <c r="B6714" s="2">
        <v>45497.872534722221</v>
      </c>
      <c r="C6714" s="1" t="s">
        <v>3283</v>
      </c>
      <c r="D6714" s="1" t="s">
        <v>2176</v>
      </c>
      <c r="E6714" s="1" t="s">
        <v>3464</v>
      </c>
      <c r="F6714" s="1" t="s">
        <v>3467</v>
      </c>
      <c r="G6714" s="1">
        <v>884.99</v>
      </c>
      <c r="H6714" s="1">
        <v>8</v>
      </c>
      <c r="I6714" s="1">
        <f>Sales[[#This Row],[Selling Price]]*H6714</f>
        <v>7079.92</v>
      </c>
      <c r="J6714" s="1">
        <f>VLOOKUP(Sales[[#This Row],[Product ID]],Products[],4,0)</f>
        <v>462.14</v>
      </c>
      <c r="K6714" s="1">
        <f>Sales[[#This Row],[Total Sales]]-Sales[[#This Row],[Cost price]]</f>
        <v>6617.78</v>
      </c>
      <c r="L6714" s="1" t="str">
        <f>TEXT(Sales[[#This Row],[Date and Time]],"dddd")</f>
        <v>Wednesday</v>
      </c>
      <c r="M6714" s="1" t="str">
        <f>TEXT(Sales[[#This Row],[Date and Time]],"mm")</f>
        <v>07</v>
      </c>
      <c r="N6714" s="10" t="str">
        <f>TEXT(Sales[[#This Row],[Date and Time]],"mmmm")</f>
        <v>July</v>
      </c>
    </row>
    <row r="6715" spans="1:14" x14ac:dyDescent="0.3">
      <c r="A6715" s="1" t="s">
        <v>10183</v>
      </c>
      <c r="B6715" s="2">
        <v>45488.114872685182</v>
      </c>
      <c r="C6715" s="1" t="s">
        <v>3246</v>
      </c>
      <c r="D6715" s="1" t="s">
        <v>2598</v>
      </c>
      <c r="E6715" s="1" t="s">
        <v>3466</v>
      </c>
      <c r="F6715" s="1" t="s">
        <v>3476</v>
      </c>
      <c r="G6715" s="1">
        <v>636.66</v>
      </c>
      <c r="H6715" s="1">
        <v>3</v>
      </c>
      <c r="I6715" s="1">
        <f>Sales[[#This Row],[Selling Price]]*H6715</f>
        <v>1909.98</v>
      </c>
      <c r="J6715" s="1">
        <f>VLOOKUP(Sales[[#This Row],[Product ID]],Products[],4,0)</f>
        <v>623.39</v>
      </c>
      <c r="K6715" s="1">
        <f>Sales[[#This Row],[Total Sales]]-Sales[[#This Row],[Cost price]]</f>
        <v>1286.5900000000001</v>
      </c>
      <c r="L6715" s="1" t="str">
        <f>TEXT(Sales[[#This Row],[Date and Time]],"dddd")</f>
        <v>Monday</v>
      </c>
      <c r="M6715" s="1" t="str">
        <f>TEXT(Sales[[#This Row],[Date and Time]],"mm")</f>
        <v>07</v>
      </c>
      <c r="N6715" s="10" t="str">
        <f>TEXT(Sales[[#This Row],[Date and Time]],"mmmm")</f>
        <v>July</v>
      </c>
    </row>
    <row r="6716" spans="1:14" x14ac:dyDescent="0.3">
      <c r="A6716" s="1" t="s">
        <v>10184</v>
      </c>
      <c r="B6716" s="2">
        <v>45510.683900462966</v>
      </c>
      <c r="C6716" s="1" t="s">
        <v>3351</v>
      </c>
      <c r="D6716" s="1" t="s">
        <v>3023</v>
      </c>
      <c r="E6716" s="1" t="s">
        <v>3464</v>
      </c>
      <c r="F6716" s="1" t="s">
        <v>3476</v>
      </c>
      <c r="G6716" s="1">
        <v>1547.45</v>
      </c>
      <c r="H6716" s="1">
        <v>3</v>
      </c>
      <c r="I6716" s="1">
        <f>Sales[[#This Row],[Selling Price]]*H6716</f>
        <v>4642.3500000000004</v>
      </c>
      <c r="J6716" s="1">
        <f>VLOOKUP(Sales[[#This Row],[Product ID]],Products[],4,0)</f>
        <v>643.29</v>
      </c>
      <c r="K6716" s="1">
        <f>Sales[[#This Row],[Total Sales]]-Sales[[#This Row],[Cost price]]</f>
        <v>3999.0600000000004</v>
      </c>
      <c r="L6716" s="1" t="str">
        <f>TEXT(Sales[[#This Row],[Date and Time]],"dddd")</f>
        <v>Tuesday</v>
      </c>
      <c r="M6716" s="1" t="str">
        <f>TEXT(Sales[[#This Row],[Date and Time]],"mm")</f>
        <v>08</v>
      </c>
      <c r="N6716" s="10" t="str">
        <f>TEXT(Sales[[#This Row],[Date and Time]],"mmmm")</f>
        <v>August</v>
      </c>
    </row>
    <row r="6717" spans="1:14" x14ac:dyDescent="0.3">
      <c r="A6717" s="1" t="s">
        <v>10185</v>
      </c>
      <c r="B6717" s="2">
        <v>45490.047592592593</v>
      </c>
      <c r="C6717" s="1" t="s">
        <v>3250</v>
      </c>
      <c r="D6717" s="1" t="s">
        <v>442</v>
      </c>
      <c r="E6717" s="1" t="s">
        <v>3464</v>
      </c>
      <c r="F6717" s="1" t="s">
        <v>3472</v>
      </c>
      <c r="G6717" s="1">
        <v>1502.96</v>
      </c>
      <c r="H6717" s="1">
        <v>6</v>
      </c>
      <c r="I6717" s="1">
        <f>Sales[[#This Row],[Selling Price]]*H6717</f>
        <v>9017.76</v>
      </c>
      <c r="J6717" s="1">
        <f>VLOOKUP(Sales[[#This Row],[Product ID]],Products[],4,0)</f>
        <v>114.47</v>
      </c>
      <c r="K6717" s="1">
        <f>Sales[[#This Row],[Total Sales]]-Sales[[#This Row],[Cost price]]</f>
        <v>8903.2900000000009</v>
      </c>
      <c r="L6717" s="1" t="str">
        <f>TEXT(Sales[[#This Row],[Date and Time]],"dddd")</f>
        <v>Wednesday</v>
      </c>
      <c r="M6717" s="1" t="str">
        <f>TEXT(Sales[[#This Row],[Date and Time]],"mm")</f>
        <v>07</v>
      </c>
      <c r="N6717" s="10" t="str">
        <f>TEXT(Sales[[#This Row],[Date and Time]],"mmmm")</f>
        <v>July</v>
      </c>
    </row>
    <row r="6718" spans="1:14" x14ac:dyDescent="0.3">
      <c r="A6718" s="1" t="s">
        <v>10186</v>
      </c>
      <c r="B6718" s="2">
        <v>45399.981145833335</v>
      </c>
      <c r="C6718" s="1" t="s">
        <v>3313</v>
      </c>
      <c r="D6718" s="1" t="s">
        <v>388</v>
      </c>
      <c r="E6718" s="1" t="s">
        <v>3466</v>
      </c>
      <c r="F6718" s="1" t="s">
        <v>3462</v>
      </c>
      <c r="G6718" s="1">
        <v>1547.43</v>
      </c>
      <c r="H6718" s="1">
        <v>1</v>
      </c>
      <c r="I6718" s="1">
        <f>Sales[[#This Row],[Selling Price]]*H6718</f>
        <v>1547.43</v>
      </c>
      <c r="J6718" s="1">
        <f>VLOOKUP(Sales[[#This Row],[Product ID]],Products[],4,0)</f>
        <v>778.48</v>
      </c>
      <c r="K6718" s="1">
        <f>Sales[[#This Row],[Total Sales]]-Sales[[#This Row],[Cost price]]</f>
        <v>768.95</v>
      </c>
      <c r="L6718" s="1" t="str">
        <f>TEXT(Sales[[#This Row],[Date and Time]],"dddd")</f>
        <v>Wednesday</v>
      </c>
      <c r="M6718" s="1" t="str">
        <f>TEXT(Sales[[#This Row],[Date and Time]],"mm")</f>
        <v>04</v>
      </c>
      <c r="N6718" s="10" t="str">
        <f>TEXT(Sales[[#This Row],[Date and Time]],"mmmm")</f>
        <v>April</v>
      </c>
    </row>
    <row r="6719" spans="1:14" x14ac:dyDescent="0.3">
      <c r="A6719" s="1" t="s">
        <v>10187</v>
      </c>
      <c r="B6719" s="2">
        <v>45445.636284722219</v>
      </c>
      <c r="C6719" s="1" t="s">
        <v>3396</v>
      </c>
      <c r="D6719" s="1" t="s">
        <v>1107</v>
      </c>
      <c r="E6719" s="1" t="s">
        <v>3479</v>
      </c>
      <c r="F6719" s="1" t="s">
        <v>3476</v>
      </c>
      <c r="G6719" s="1">
        <v>1815.07</v>
      </c>
      <c r="H6719" s="1">
        <v>9</v>
      </c>
      <c r="I6719" s="1">
        <f>Sales[[#This Row],[Selling Price]]*H6719</f>
        <v>16335.63</v>
      </c>
      <c r="J6719" s="1">
        <f>VLOOKUP(Sales[[#This Row],[Product ID]],Products[],4,0)</f>
        <v>570.6</v>
      </c>
      <c r="K6719" s="1">
        <f>Sales[[#This Row],[Total Sales]]-Sales[[#This Row],[Cost price]]</f>
        <v>15765.029999999999</v>
      </c>
      <c r="L6719" s="1" t="str">
        <f>TEXT(Sales[[#This Row],[Date and Time]],"dddd")</f>
        <v>Sunday</v>
      </c>
      <c r="M6719" s="1" t="str">
        <f>TEXT(Sales[[#This Row],[Date and Time]],"mm")</f>
        <v>06</v>
      </c>
      <c r="N6719" s="10" t="str">
        <f>TEXT(Sales[[#This Row],[Date and Time]],"mmmm")</f>
        <v>June</v>
      </c>
    </row>
    <row r="6720" spans="1:14" x14ac:dyDescent="0.3">
      <c r="A6720" s="1" t="s">
        <v>10188</v>
      </c>
      <c r="B6720" s="2">
        <v>45300.728530092594</v>
      </c>
      <c r="C6720" s="1" t="s">
        <v>3350</v>
      </c>
      <c r="D6720" s="1" t="s">
        <v>2427</v>
      </c>
      <c r="E6720" s="1" t="s">
        <v>3471</v>
      </c>
      <c r="F6720" s="1" t="s">
        <v>3462</v>
      </c>
      <c r="G6720" s="1">
        <v>733.24</v>
      </c>
      <c r="H6720" s="1">
        <v>3</v>
      </c>
      <c r="I6720" s="1">
        <f>Sales[[#This Row],[Selling Price]]*H6720</f>
        <v>2199.7200000000003</v>
      </c>
      <c r="J6720" s="1">
        <f>VLOOKUP(Sales[[#This Row],[Product ID]],Products[],4,0)</f>
        <v>943.24</v>
      </c>
      <c r="K6720" s="1">
        <f>Sales[[#This Row],[Total Sales]]-Sales[[#This Row],[Cost price]]</f>
        <v>1256.4800000000002</v>
      </c>
      <c r="L6720" s="1" t="str">
        <f>TEXT(Sales[[#This Row],[Date and Time]],"dddd")</f>
        <v>Tuesday</v>
      </c>
      <c r="M6720" s="1" t="str">
        <f>TEXT(Sales[[#This Row],[Date and Time]],"mm")</f>
        <v>01</v>
      </c>
      <c r="N6720" s="10" t="str">
        <f>TEXT(Sales[[#This Row],[Date and Time]],"mmmm")</f>
        <v>January</v>
      </c>
    </row>
    <row r="6721" spans="1:14" x14ac:dyDescent="0.3">
      <c r="A6721" s="1" t="s">
        <v>10189</v>
      </c>
      <c r="B6721" s="2">
        <v>45363.270671296297</v>
      </c>
      <c r="C6721" s="1" t="s">
        <v>3281</v>
      </c>
      <c r="D6721" s="1" t="s">
        <v>869</v>
      </c>
      <c r="E6721" s="1" t="s">
        <v>3471</v>
      </c>
      <c r="F6721" s="1" t="s">
        <v>3472</v>
      </c>
      <c r="G6721" s="1">
        <v>1590.03</v>
      </c>
      <c r="H6721" s="1">
        <v>4</v>
      </c>
      <c r="I6721" s="1">
        <f>Sales[[#This Row],[Selling Price]]*H6721</f>
        <v>6360.12</v>
      </c>
      <c r="J6721" s="1">
        <f>VLOOKUP(Sales[[#This Row],[Product ID]],Products[],4,0)</f>
        <v>136.99</v>
      </c>
      <c r="K6721" s="1">
        <f>Sales[[#This Row],[Total Sales]]-Sales[[#This Row],[Cost price]]</f>
        <v>6223.13</v>
      </c>
      <c r="L6721" s="1" t="str">
        <f>TEXT(Sales[[#This Row],[Date and Time]],"dddd")</f>
        <v>Tuesday</v>
      </c>
      <c r="M6721" s="1" t="str">
        <f>TEXT(Sales[[#This Row],[Date and Time]],"mm")</f>
        <v>03</v>
      </c>
      <c r="N6721" s="10" t="str">
        <f>TEXT(Sales[[#This Row],[Date and Time]],"mmmm")</f>
        <v>March</v>
      </c>
    </row>
    <row r="6722" spans="1:14" x14ac:dyDescent="0.3">
      <c r="A6722" s="1" t="s">
        <v>10190</v>
      </c>
      <c r="B6722" s="2">
        <v>45503.116539351853</v>
      </c>
      <c r="C6722" s="1" t="s">
        <v>3381</v>
      </c>
      <c r="D6722" s="1" t="s">
        <v>2859</v>
      </c>
      <c r="E6722" s="1" t="s">
        <v>3464</v>
      </c>
      <c r="F6722" s="1" t="s">
        <v>3469</v>
      </c>
      <c r="G6722" s="1">
        <v>545.14</v>
      </c>
      <c r="H6722" s="1">
        <v>10</v>
      </c>
      <c r="I6722" s="1">
        <f>Sales[[#This Row],[Selling Price]]*H6722</f>
        <v>5451.4</v>
      </c>
      <c r="J6722" s="1">
        <f>VLOOKUP(Sales[[#This Row],[Product ID]],Products[],4,0)</f>
        <v>505.04</v>
      </c>
      <c r="K6722" s="1">
        <f>Sales[[#This Row],[Total Sales]]-Sales[[#This Row],[Cost price]]</f>
        <v>4946.3599999999997</v>
      </c>
      <c r="L6722" s="1" t="str">
        <f>TEXT(Sales[[#This Row],[Date and Time]],"dddd")</f>
        <v>Tuesday</v>
      </c>
      <c r="M6722" s="1" t="str">
        <f>TEXT(Sales[[#This Row],[Date and Time]],"mm")</f>
        <v>07</v>
      </c>
      <c r="N6722" s="10" t="str">
        <f>TEXT(Sales[[#This Row],[Date and Time]],"mmmm")</f>
        <v>July</v>
      </c>
    </row>
    <row r="6723" spans="1:14" x14ac:dyDescent="0.3">
      <c r="A6723" s="1" t="s">
        <v>10191</v>
      </c>
      <c r="B6723" s="2">
        <v>45440.780335648145</v>
      </c>
      <c r="C6723" s="1" t="s">
        <v>3423</v>
      </c>
      <c r="D6723" s="1" t="s">
        <v>1965</v>
      </c>
      <c r="E6723" s="1" t="s">
        <v>3464</v>
      </c>
      <c r="F6723" s="1" t="s">
        <v>3469</v>
      </c>
      <c r="G6723" s="1">
        <v>428.76</v>
      </c>
      <c r="H6723" s="1">
        <v>9</v>
      </c>
      <c r="I6723" s="1">
        <f>Sales[[#This Row],[Selling Price]]*H6723</f>
        <v>3858.84</v>
      </c>
      <c r="J6723" s="1">
        <f>VLOOKUP(Sales[[#This Row],[Product ID]],Products[],4,0)</f>
        <v>388.3</v>
      </c>
      <c r="K6723" s="1">
        <f>Sales[[#This Row],[Total Sales]]-Sales[[#This Row],[Cost price]]</f>
        <v>3470.54</v>
      </c>
      <c r="L6723" s="1" t="str">
        <f>TEXT(Sales[[#This Row],[Date and Time]],"dddd")</f>
        <v>Tuesday</v>
      </c>
      <c r="M6723" s="1" t="str">
        <f>TEXT(Sales[[#This Row],[Date and Time]],"mm")</f>
        <v>05</v>
      </c>
      <c r="N6723" s="10" t="str">
        <f>TEXT(Sales[[#This Row],[Date and Time]],"mmmm")</f>
        <v>May</v>
      </c>
    </row>
    <row r="6724" spans="1:14" x14ac:dyDescent="0.3">
      <c r="A6724" s="1" t="s">
        <v>10192</v>
      </c>
      <c r="B6724" s="2">
        <v>45309.630636574075</v>
      </c>
      <c r="C6724" s="1" t="s">
        <v>3398</v>
      </c>
      <c r="D6724" s="1" t="s">
        <v>1695</v>
      </c>
      <c r="E6724" s="1" t="s">
        <v>3461</v>
      </c>
      <c r="F6724" s="1" t="s">
        <v>3462</v>
      </c>
      <c r="G6724" s="1">
        <v>1175.78</v>
      </c>
      <c r="H6724" s="1">
        <v>5</v>
      </c>
      <c r="I6724" s="1">
        <f>Sales[[#This Row],[Selling Price]]*H6724</f>
        <v>5878.9</v>
      </c>
      <c r="J6724" s="1">
        <f>VLOOKUP(Sales[[#This Row],[Product ID]],Products[],4,0)</f>
        <v>789.58</v>
      </c>
      <c r="K6724" s="1">
        <f>Sales[[#This Row],[Total Sales]]-Sales[[#This Row],[Cost price]]</f>
        <v>5089.32</v>
      </c>
      <c r="L6724" s="1" t="str">
        <f>TEXT(Sales[[#This Row],[Date and Time]],"dddd")</f>
        <v>Thursday</v>
      </c>
      <c r="M6724" s="1" t="str">
        <f>TEXT(Sales[[#This Row],[Date and Time]],"mm")</f>
        <v>01</v>
      </c>
      <c r="N6724" s="10" t="str">
        <f>TEXT(Sales[[#This Row],[Date and Time]],"mmmm")</f>
        <v>January</v>
      </c>
    </row>
    <row r="6725" spans="1:14" x14ac:dyDescent="0.3">
      <c r="A6725" s="1" t="s">
        <v>10193</v>
      </c>
      <c r="B6725" s="2">
        <v>45453.889131944445</v>
      </c>
      <c r="C6725" s="1" t="s">
        <v>3413</v>
      </c>
      <c r="D6725" s="1" t="s">
        <v>1781</v>
      </c>
      <c r="E6725" s="1" t="s">
        <v>3466</v>
      </c>
      <c r="F6725" s="1" t="s">
        <v>3469</v>
      </c>
      <c r="G6725" s="1">
        <v>1639.66</v>
      </c>
      <c r="H6725" s="1">
        <v>4</v>
      </c>
      <c r="I6725" s="1">
        <f>Sales[[#This Row],[Selling Price]]*H6725</f>
        <v>6558.64</v>
      </c>
      <c r="J6725" s="1">
        <f>VLOOKUP(Sales[[#This Row],[Product ID]],Products[],4,0)</f>
        <v>311.56</v>
      </c>
      <c r="K6725" s="1">
        <f>Sales[[#This Row],[Total Sales]]-Sales[[#This Row],[Cost price]]</f>
        <v>6247.08</v>
      </c>
      <c r="L6725" s="1" t="str">
        <f>TEXT(Sales[[#This Row],[Date and Time]],"dddd")</f>
        <v>Monday</v>
      </c>
      <c r="M6725" s="1" t="str">
        <f>TEXT(Sales[[#This Row],[Date and Time]],"mm")</f>
        <v>06</v>
      </c>
      <c r="N6725" s="10" t="str">
        <f>TEXT(Sales[[#This Row],[Date and Time]],"mmmm")</f>
        <v>June</v>
      </c>
    </row>
    <row r="6726" spans="1:14" x14ac:dyDescent="0.3">
      <c r="A6726" s="1" t="s">
        <v>10194</v>
      </c>
      <c r="B6726" s="2">
        <v>45384.633344907408</v>
      </c>
      <c r="C6726" s="1" t="s">
        <v>3315</v>
      </c>
      <c r="D6726" s="1" t="s">
        <v>1226</v>
      </c>
      <c r="E6726" s="1" t="s">
        <v>3479</v>
      </c>
      <c r="F6726" s="1" t="s">
        <v>3467</v>
      </c>
      <c r="G6726" s="1">
        <v>899.16</v>
      </c>
      <c r="H6726" s="1">
        <v>10</v>
      </c>
      <c r="I6726" s="1">
        <f>Sales[[#This Row],[Selling Price]]*H6726</f>
        <v>8991.6</v>
      </c>
      <c r="J6726" s="1">
        <f>VLOOKUP(Sales[[#This Row],[Product ID]],Products[],4,0)</f>
        <v>90.98</v>
      </c>
      <c r="K6726" s="1">
        <f>Sales[[#This Row],[Total Sales]]-Sales[[#This Row],[Cost price]]</f>
        <v>8900.6200000000008</v>
      </c>
      <c r="L6726" s="1" t="str">
        <f>TEXT(Sales[[#This Row],[Date and Time]],"dddd")</f>
        <v>Tuesday</v>
      </c>
      <c r="M6726" s="1" t="str">
        <f>TEXT(Sales[[#This Row],[Date and Time]],"mm")</f>
        <v>04</v>
      </c>
      <c r="N6726" s="10" t="str">
        <f>TEXT(Sales[[#This Row],[Date and Time]],"mmmm")</f>
        <v>April</v>
      </c>
    </row>
    <row r="6727" spans="1:14" x14ac:dyDescent="0.3">
      <c r="A6727" s="1" t="s">
        <v>10195</v>
      </c>
      <c r="B6727" s="2">
        <v>45598.026898148149</v>
      </c>
      <c r="C6727" s="1" t="s">
        <v>3363</v>
      </c>
      <c r="D6727" s="1" t="s">
        <v>2538</v>
      </c>
      <c r="E6727" s="1" t="s">
        <v>3461</v>
      </c>
      <c r="F6727" s="1" t="s">
        <v>3462</v>
      </c>
      <c r="G6727" s="1">
        <v>927.21</v>
      </c>
      <c r="H6727" s="1">
        <v>5</v>
      </c>
      <c r="I6727" s="1">
        <f>Sales[[#This Row],[Selling Price]]*H6727</f>
        <v>4636.05</v>
      </c>
      <c r="J6727" s="1">
        <f>VLOOKUP(Sales[[#This Row],[Product ID]],Products[],4,0)</f>
        <v>678.93</v>
      </c>
      <c r="K6727" s="1">
        <f>Sales[[#This Row],[Total Sales]]-Sales[[#This Row],[Cost price]]</f>
        <v>3957.1200000000003</v>
      </c>
      <c r="L6727" s="1" t="str">
        <f>TEXT(Sales[[#This Row],[Date and Time]],"dddd")</f>
        <v>Saturday</v>
      </c>
      <c r="M6727" s="1" t="str">
        <f>TEXT(Sales[[#This Row],[Date and Time]],"mm")</f>
        <v>11</v>
      </c>
      <c r="N6727" s="10" t="str">
        <f>TEXT(Sales[[#This Row],[Date and Time]],"mmmm")</f>
        <v>November</v>
      </c>
    </row>
    <row r="6728" spans="1:14" x14ac:dyDescent="0.3">
      <c r="A6728" s="1" t="s">
        <v>10196</v>
      </c>
      <c r="B6728" s="2">
        <v>45561.072546296295</v>
      </c>
      <c r="C6728" s="1" t="s">
        <v>3377</v>
      </c>
      <c r="D6728" s="1" t="s">
        <v>1068</v>
      </c>
      <c r="E6728" s="1" t="s">
        <v>3461</v>
      </c>
      <c r="F6728" s="1" t="s">
        <v>3476</v>
      </c>
      <c r="G6728" s="1">
        <v>1709.5</v>
      </c>
      <c r="H6728" s="1">
        <v>6</v>
      </c>
      <c r="I6728" s="1">
        <f>Sales[[#This Row],[Selling Price]]*H6728</f>
        <v>10257</v>
      </c>
      <c r="J6728" s="1">
        <f>VLOOKUP(Sales[[#This Row],[Product ID]],Products[],4,0)</f>
        <v>409.39</v>
      </c>
      <c r="K6728" s="1">
        <f>Sales[[#This Row],[Total Sales]]-Sales[[#This Row],[Cost price]]</f>
        <v>9847.61</v>
      </c>
      <c r="L6728" s="1" t="str">
        <f>TEXT(Sales[[#This Row],[Date and Time]],"dddd")</f>
        <v>Thursday</v>
      </c>
      <c r="M6728" s="1" t="str">
        <f>TEXT(Sales[[#This Row],[Date and Time]],"mm")</f>
        <v>09</v>
      </c>
      <c r="N6728" s="10" t="str">
        <f>TEXT(Sales[[#This Row],[Date and Time]],"mmmm")</f>
        <v>September</v>
      </c>
    </row>
    <row r="6729" spans="1:14" x14ac:dyDescent="0.3">
      <c r="A6729" s="1" t="s">
        <v>10197</v>
      </c>
      <c r="B6729" s="2">
        <v>45551.655590277776</v>
      </c>
      <c r="C6729" s="1" t="s">
        <v>3370</v>
      </c>
      <c r="D6729" s="1" t="s">
        <v>594</v>
      </c>
      <c r="E6729" s="1" t="s">
        <v>3466</v>
      </c>
      <c r="F6729" s="1" t="s">
        <v>3472</v>
      </c>
      <c r="G6729" s="1">
        <v>1803.79</v>
      </c>
      <c r="H6729" s="1">
        <v>3</v>
      </c>
      <c r="I6729" s="1">
        <f>Sales[[#This Row],[Selling Price]]*H6729</f>
        <v>5411.37</v>
      </c>
      <c r="J6729" s="1">
        <f>VLOOKUP(Sales[[#This Row],[Product ID]],Products[],4,0)</f>
        <v>621.46</v>
      </c>
      <c r="K6729" s="1">
        <f>Sales[[#This Row],[Total Sales]]-Sales[[#This Row],[Cost price]]</f>
        <v>4789.91</v>
      </c>
      <c r="L6729" s="1" t="str">
        <f>TEXT(Sales[[#This Row],[Date and Time]],"dddd")</f>
        <v>Monday</v>
      </c>
      <c r="M6729" s="1" t="str">
        <f>TEXT(Sales[[#This Row],[Date and Time]],"mm")</f>
        <v>09</v>
      </c>
      <c r="N6729" s="10" t="str">
        <f>TEXT(Sales[[#This Row],[Date and Time]],"mmmm")</f>
        <v>September</v>
      </c>
    </row>
    <row r="6730" spans="1:14" x14ac:dyDescent="0.3">
      <c r="A6730" s="1" t="s">
        <v>10198</v>
      </c>
      <c r="B6730" s="2">
        <v>45440.00503472222</v>
      </c>
      <c r="C6730" s="1" t="s">
        <v>3273</v>
      </c>
      <c r="D6730" s="1" t="s">
        <v>1756</v>
      </c>
      <c r="E6730" s="1" t="s">
        <v>3466</v>
      </c>
      <c r="F6730" s="1" t="s">
        <v>3467</v>
      </c>
      <c r="G6730" s="1">
        <v>1290.25</v>
      </c>
      <c r="H6730" s="1">
        <v>9</v>
      </c>
      <c r="I6730" s="1">
        <f>Sales[[#This Row],[Selling Price]]*H6730</f>
        <v>11612.25</v>
      </c>
      <c r="J6730" s="1">
        <f>VLOOKUP(Sales[[#This Row],[Product ID]],Products[],4,0)</f>
        <v>963.58</v>
      </c>
      <c r="K6730" s="1">
        <f>Sales[[#This Row],[Total Sales]]-Sales[[#This Row],[Cost price]]</f>
        <v>10648.67</v>
      </c>
      <c r="L6730" s="1" t="str">
        <f>TEXT(Sales[[#This Row],[Date and Time]],"dddd")</f>
        <v>Tuesday</v>
      </c>
      <c r="M6730" s="1" t="str">
        <f>TEXT(Sales[[#This Row],[Date and Time]],"mm")</f>
        <v>05</v>
      </c>
      <c r="N6730" s="10" t="str">
        <f>TEXT(Sales[[#This Row],[Date and Time]],"mmmm")</f>
        <v>May</v>
      </c>
    </row>
    <row r="6731" spans="1:14" x14ac:dyDescent="0.3">
      <c r="A6731" s="1" t="s">
        <v>10199</v>
      </c>
      <c r="B6731" s="2">
        <v>45354.244618055556</v>
      </c>
      <c r="C6731" s="1" t="s">
        <v>3314</v>
      </c>
      <c r="D6731" s="1" t="s">
        <v>695</v>
      </c>
      <c r="E6731" s="1" t="s">
        <v>3466</v>
      </c>
      <c r="F6731" s="1" t="s">
        <v>3469</v>
      </c>
      <c r="G6731" s="1">
        <v>1197.06</v>
      </c>
      <c r="H6731" s="1">
        <v>7</v>
      </c>
      <c r="I6731" s="1">
        <f>Sales[[#This Row],[Selling Price]]*H6731</f>
        <v>8379.42</v>
      </c>
      <c r="J6731" s="1">
        <f>VLOOKUP(Sales[[#This Row],[Product ID]],Products[],4,0)</f>
        <v>925.53</v>
      </c>
      <c r="K6731" s="1">
        <f>Sales[[#This Row],[Total Sales]]-Sales[[#This Row],[Cost price]]</f>
        <v>7453.89</v>
      </c>
      <c r="L6731" s="1" t="str">
        <f>TEXT(Sales[[#This Row],[Date and Time]],"dddd")</f>
        <v>Sunday</v>
      </c>
      <c r="M6731" s="1" t="str">
        <f>TEXT(Sales[[#This Row],[Date and Time]],"mm")</f>
        <v>03</v>
      </c>
      <c r="N6731" s="10" t="str">
        <f>TEXT(Sales[[#This Row],[Date and Time]],"mmmm")</f>
        <v>March</v>
      </c>
    </row>
    <row r="6732" spans="1:14" x14ac:dyDescent="0.3">
      <c r="A6732" s="1" t="s">
        <v>10200</v>
      </c>
      <c r="B6732" s="2">
        <v>45526.791354166664</v>
      </c>
      <c r="C6732" s="1" t="s">
        <v>3414</v>
      </c>
      <c r="D6732" s="1" t="s">
        <v>1226</v>
      </c>
      <c r="E6732" s="1" t="s">
        <v>3464</v>
      </c>
      <c r="F6732" s="1" t="s">
        <v>3472</v>
      </c>
      <c r="G6732" s="1">
        <v>380.63</v>
      </c>
      <c r="H6732" s="1">
        <v>9</v>
      </c>
      <c r="I6732" s="1">
        <f>Sales[[#This Row],[Selling Price]]*H6732</f>
        <v>3425.67</v>
      </c>
      <c r="J6732" s="1">
        <f>VLOOKUP(Sales[[#This Row],[Product ID]],Products[],4,0)</f>
        <v>859.01</v>
      </c>
      <c r="K6732" s="1">
        <f>Sales[[#This Row],[Total Sales]]-Sales[[#This Row],[Cost price]]</f>
        <v>2566.66</v>
      </c>
      <c r="L6732" s="1" t="str">
        <f>TEXT(Sales[[#This Row],[Date and Time]],"dddd")</f>
        <v>Thursday</v>
      </c>
      <c r="M6732" s="1" t="str">
        <f>TEXT(Sales[[#This Row],[Date and Time]],"mm")</f>
        <v>08</v>
      </c>
      <c r="N6732" s="10" t="str">
        <f>TEXT(Sales[[#This Row],[Date and Time]],"mmmm")</f>
        <v>August</v>
      </c>
    </row>
    <row r="6733" spans="1:14" x14ac:dyDescent="0.3">
      <c r="A6733" s="1" t="s">
        <v>10201</v>
      </c>
      <c r="B6733" s="2">
        <v>45595.504050925927</v>
      </c>
      <c r="C6733" s="1" t="s">
        <v>3425</v>
      </c>
      <c r="D6733" s="1" t="s">
        <v>1756</v>
      </c>
      <c r="E6733" s="1" t="s">
        <v>3479</v>
      </c>
      <c r="F6733" s="1" t="s">
        <v>3462</v>
      </c>
      <c r="G6733" s="1">
        <v>412.59</v>
      </c>
      <c r="H6733" s="1">
        <v>8</v>
      </c>
      <c r="I6733" s="1">
        <f>Sales[[#This Row],[Selling Price]]*H6733</f>
        <v>3300.72</v>
      </c>
      <c r="J6733" s="1">
        <f>VLOOKUP(Sales[[#This Row],[Product ID]],Products[],4,0)</f>
        <v>95.27</v>
      </c>
      <c r="K6733" s="1">
        <f>Sales[[#This Row],[Total Sales]]-Sales[[#This Row],[Cost price]]</f>
        <v>3205.45</v>
      </c>
      <c r="L6733" s="1" t="str">
        <f>TEXT(Sales[[#This Row],[Date and Time]],"dddd")</f>
        <v>Wednesday</v>
      </c>
      <c r="M6733" s="1" t="str">
        <f>TEXT(Sales[[#This Row],[Date and Time]],"mm")</f>
        <v>10</v>
      </c>
      <c r="N6733" s="10" t="str">
        <f>TEXT(Sales[[#This Row],[Date and Time]],"mmmm")</f>
        <v>October</v>
      </c>
    </row>
    <row r="6734" spans="1:14" x14ac:dyDescent="0.3">
      <c r="A6734" s="1" t="s">
        <v>10202</v>
      </c>
      <c r="B6734" s="2">
        <v>45391.264618055553</v>
      </c>
      <c r="C6734" s="1" t="s">
        <v>3387</v>
      </c>
      <c r="D6734" s="1" t="s">
        <v>1185</v>
      </c>
      <c r="E6734" s="1" t="s">
        <v>3479</v>
      </c>
      <c r="F6734" s="1" t="s">
        <v>3472</v>
      </c>
      <c r="G6734" s="1">
        <v>958.07</v>
      </c>
      <c r="H6734" s="1">
        <v>5</v>
      </c>
      <c r="I6734" s="1">
        <f>Sales[[#This Row],[Selling Price]]*H6734</f>
        <v>4790.3500000000004</v>
      </c>
      <c r="J6734" s="1">
        <f>VLOOKUP(Sales[[#This Row],[Product ID]],Products[],4,0)</f>
        <v>162.74</v>
      </c>
      <c r="K6734" s="1">
        <f>Sales[[#This Row],[Total Sales]]-Sales[[#This Row],[Cost price]]</f>
        <v>4627.6100000000006</v>
      </c>
      <c r="L6734" s="1" t="str">
        <f>TEXT(Sales[[#This Row],[Date and Time]],"dddd")</f>
        <v>Tuesday</v>
      </c>
      <c r="M6734" s="1" t="str">
        <f>TEXT(Sales[[#This Row],[Date and Time]],"mm")</f>
        <v>04</v>
      </c>
      <c r="N6734" s="10" t="str">
        <f>TEXT(Sales[[#This Row],[Date and Time]],"mmmm")</f>
        <v>April</v>
      </c>
    </row>
    <row r="6735" spans="1:14" x14ac:dyDescent="0.3">
      <c r="A6735" s="1" t="s">
        <v>10203</v>
      </c>
      <c r="B6735" s="2">
        <v>45448.376238425924</v>
      </c>
      <c r="C6735" s="1" t="s">
        <v>3361</v>
      </c>
      <c r="D6735" s="1" t="s">
        <v>1550</v>
      </c>
      <c r="E6735" s="1" t="s">
        <v>3471</v>
      </c>
      <c r="F6735" s="1" t="s">
        <v>3472</v>
      </c>
      <c r="G6735" s="1">
        <v>1850.01</v>
      </c>
      <c r="H6735" s="1">
        <v>1</v>
      </c>
      <c r="I6735" s="1">
        <f>Sales[[#This Row],[Selling Price]]*H6735</f>
        <v>1850.01</v>
      </c>
      <c r="J6735" s="1">
        <f>VLOOKUP(Sales[[#This Row],[Product ID]],Products[],4,0)</f>
        <v>188.08</v>
      </c>
      <c r="K6735" s="1">
        <f>Sales[[#This Row],[Total Sales]]-Sales[[#This Row],[Cost price]]</f>
        <v>1661.93</v>
      </c>
      <c r="L6735" s="1" t="str">
        <f>TEXT(Sales[[#This Row],[Date and Time]],"dddd")</f>
        <v>Wednesday</v>
      </c>
      <c r="M6735" s="1" t="str">
        <f>TEXT(Sales[[#This Row],[Date and Time]],"mm")</f>
        <v>06</v>
      </c>
      <c r="N6735" s="10" t="str">
        <f>TEXT(Sales[[#This Row],[Date and Time]],"mmmm")</f>
        <v>June</v>
      </c>
    </row>
    <row r="6736" spans="1:14" x14ac:dyDescent="0.3">
      <c r="A6736" s="1" t="s">
        <v>10204</v>
      </c>
      <c r="B6736" s="2">
        <v>45554.107164351852</v>
      </c>
      <c r="C6736" s="1" t="s">
        <v>3314</v>
      </c>
      <c r="D6736" s="1" t="s">
        <v>884</v>
      </c>
      <c r="E6736" s="1" t="s">
        <v>3466</v>
      </c>
      <c r="F6736" s="1" t="s">
        <v>3469</v>
      </c>
      <c r="G6736" s="1">
        <v>1174.5999999999999</v>
      </c>
      <c r="H6736" s="1">
        <v>3</v>
      </c>
      <c r="I6736" s="1">
        <f>Sales[[#This Row],[Selling Price]]*H6736</f>
        <v>3523.7999999999997</v>
      </c>
      <c r="J6736" s="1">
        <f>VLOOKUP(Sales[[#This Row],[Product ID]],Products[],4,0)</f>
        <v>925.53</v>
      </c>
      <c r="K6736" s="1">
        <f>Sales[[#This Row],[Total Sales]]-Sales[[#This Row],[Cost price]]</f>
        <v>2598.2699999999995</v>
      </c>
      <c r="L6736" s="1" t="str">
        <f>TEXT(Sales[[#This Row],[Date and Time]],"dddd")</f>
        <v>Thursday</v>
      </c>
      <c r="M6736" s="1" t="str">
        <f>TEXT(Sales[[#This Row],[Date and Time]],"mm")</f>
        <v>09</v>
      </c>
      <c r="N6736" s="10" t="str">
        <f>TEXT(Sales[[#This Row],[Date and Time]],"mmmm")</f>
        <v>September</v>
      </c>
    </row>
    <row r="6737" spans="1:14" x14ac:dyDescent="0.3">
      <c r="A6737" s="1" t="s">
        <v>10205</v>
      </c>
      <c r="B6737" s="2">
        <v>45553.742592592593</v>
      </c>
      <c r="C6737" s="1" t="s">
        <v>3287</v>
      </c>
      <c r="D6737" s="1" t="s">
        <v>475</v>
      </c>
      <c r="E6737" s="1" t="s">
        <v>3479</v>
      </c>
      <c r="F6737" s="1" t="s">
        <v>3462</v>
      </c>
      <c r="G6737" s="1">
        <v>429.57</v>
      </c>
      <c r="H6737" s="1">
        <v>8</v>
      </c>
      <c r="I6737" s="1">
        <f>Sales[[#This Row],[Selling Price]]*H6737</f>
        <v>3436.56</v>
      </c>
      <c r="J6737" s="1">
        <f>VLOOKUP(Sales[[#This Row],[Product ID]],Products[],4,0)</f>
        <v>901.68</v>
      </c>
      <c r="K6737" s="1">
        <f>Sales[[#This Row],[Total Sales]]-Sales[[#This Row],[Cost price]]</f>
        <v>2534.88</v>
      </c>
      <c r="L6737" s="1" t="str">
        <f>TEXT(Sales[[#This Row],[Date and Time]],"dddd")</f>
        <v>Wednesday</v>
      </c>
      <c r="M6737" s="1" t="str">
        <f>TEXT(Sales[[#This Row],[Date and Time]],"mm")</f>
        <v>09</v>
      </c>
      <c r="N6737" s="10" t="str">
        <f>TEXT(Sales[[#This Row],[Date and Time]],"mmmm")</f>
        <v>September</v>
      </c>
    </row>
    <row r="6738" spans="1:14" x14ac:dyDescent="0.3">
      <c r="A6738" s="1" t="s">
        <v>10206</v>
      </c>
      <c r="B6738" s="2">
        <v>45404.977997685186</v>
      </c>
      <c r="C6738" s="1" t="s">
        <v>3293</v>
      </c>
      <c r="D6738" s="1" t="s">
        <v>2774</v>
      </c>
      <c r="E6738" s="1" t="s">
        <v>3479</v>
      </c>
      <c r="F6738" s="1" t="s">
        <v>3462</v>
      </c>
      <c r="G6738" s="1">
        <v>271.98</v>
      </c>
      <c r="H6738" s="1">
        <v>6</v>
      </c>
      <c r="I6738" s="1">
        <f>Sales[[#This Row],[Selling Price]]*H6738</f>
        <v>1631.88</v>
      </c>
      <c r="J6738" s="1">
        <f>VLOOKUP(Sales[[#This Row],[Product ID]],Products[],4,0)</f>
        <v>174.99</v>
      </c>
      <c r="K6738" s="1">
        <f>Sales[[#This Row],[Total Sales]]-Sales[[#This Row],[Cost price]]</f>
        <v>1456.89</v>
      </c>
      <c r="L6738" s="1" t="str">
        <f>TEXT(Sales[[#This Row],[Date and Time]],"dddd")</f>
        <v>Monday</v>
      </c>
      <c r="M6738" s="1" t="str">
        <f>TEXT(Sales[[#This Row],[Date and Time]],"mm")</f>
        <v>04</v>
      </c>
      <c r="N6738" s="10" t="str">
        <f>TEXT(Sales[[#This Row],[Date and Time]],"mmmm")</f>
        <v>April</v>
      </c>
    </row>
    <row r="6739" spans="1:14" x14ac:dyDescent="0.3">
      <c r="A6739" s="1" t="s">
        <v>10207</v>
      </c>
      <c r="B6739" s="2">
        <v>45544.101469907408</v>
      </c>
      <c r="C6739" s="1" t="s">
        <v>3419</v>
      </c>
      <c r="D6739" s="1" t="s">
        <v>2023</v>
      </c>
      <c r="E6739" s="1" t="s">
        <v>3471</v>
      </c>
      <c r="F6739" s="1" t="s">
        <v>3476</v>
      </c>
      <c r="G6739" s="1">
        <v>968.31</v>
      </c>
      <c r="H6739" s="1">
        <v>2</v>
      </c>
      <c r="I6739" s="1">
        <f>Sales[[#This Row],[Selling Price]]*H6739</f>
        <v>1936.62</v>
      </c>
      <c r="J6739" s="1">
        <f>VLOOKUP(Sales[[#This Row],[Product ID]],Products[],4,0)</f>
        <v>925.33</v>
      </c>
      <c r="K6739" s="1">
        <f>Sales[[#This Row],[Total Sales]]-Sales[[#This Row],[Cost price]]</f>
        <v>1011.2899999999998</v>
      </c>
      <c r="L6739" s="1" t="str">
        <f>TEXT(Sales[[#This Row],[Date and Time]],"dddd")</f>
        <v>Monday</v>
      </c>
      <c r="M6739" s="1" t="str">
        <f>TEXT(Sales[[#This Row],[Date and Time]],"mm")</f>
        <v>09</v>
      </c>
      <c r="N6739" s="10" t="str">
        <f>TEXT(Sales[[#This Row],[Date and Time]],"mmmm")</f>
        <v>September</v>
      </c>
    </row>
    <row r="6740" spans="1:14" x14ac:dyDescent="0.3">
      <c r="A6740" s="1" t="s">
        <v>10208</v>
      </c>
      <c r="B6740" s="2">
        <v>45306.040358796294</v>
      </c>
      <c r="C6740" s="1" t="s">
        <v>3305</v>
      </c>
      <c r="D6740" s="1" t="s">
        <v>2595</v>
      </c>
      <c r="E6740" s="1" t="s">
        <v>3466</v>
      </c>
      <c r="F6740" s="1" t="s">
        <v>3469</v>
      </c>
      <c r="G6740" s="1">
        <v>935</v>
      </c>
      <c r="H6740" s="1">
        <v>5</v>
      </c>
      <c r="I6740" s="1">
        <f>Sales[[#This Row],[Selling Price]]*H6740</f>
        <v>4675</v>
      </c>
      <c r="J6740" s="1">
        <f>VLOOKUP(Sales[[#This Row],[Product ID]],Products[],4,0)</f>
        <v>376.96</v>
      </c>
      <c r="K6740" s="1">
        <f>Sales[[#This Row],[Total Sales]]-Sales[[#This Row],[Cost price]]</f>
        <v>4298.04</v>
      </c>
      <c r="L6740" s="1" t="str">
        <f>TEXT(Sales[[#This Row],[Date and Time]],"dddd")</f>
        <v>Monday</v>
      </c>
      <c r="M6740" s="1" t="str">
        <f>TEXT(Sales[[#This Row],[Date and Time]],"mm")</f>
        <v>01</v>
      </c>
      <c r="N6740" s="10" t="str">
        <f>TEXT(Sales[[#This Row],[Date and Time]],"mmmm")</f>
        <v>January</v>
      </c>
    </row>
    <row r="6741" spans="1:14" x14ac:dyDescent="0.3">
      <c r="A6741" s="1" t="s">
        <v>10209</v>
      </c>
      <c r="B6741" s="2">
        <v>45317.201620370368</v>
      </c>
      <c r="C6741" s="1" t="s">
        <v>3446</v>
      </c>
      <c r="D6741" s="1" t="s">
        <v>3127</v>
      </c>
      <c r="E6741" s="1" t="s">
        <v>3461</v>
      </c>
      <c r="F6741" s="1" t="s">
        <v>3469</v>
      </c>
      <c r="G6741" s="1">
        <v>1822.54</v>
      </c>
      <c r="H6741" s="1">
        <v>8</v>
      </c>
      <c r="I6741" s="1">
        <f>Sales[[#This Row],[Selling Price]]*H6741</f>
        <v>14580.32</v>
      </c>
      <c r="J6741" s="1">
        <f>VLOOKUP(Sales[[#This Row],[Product ID]],Products[],4,0)</f>
        <v>809.98</v>
      </c>
      <c r="K6741" s="1">
        <f>Sales[[#This Row],[Total Sales]]-Sales[[#This Row],[Cost price]]</f>
        <v>13770.34</v>
      </c>
      <c r="L6741" s="1" t="str">
        <f>TEXT(Sales[[#This Row],[Date and Time]],"dddd")</f>
        <v>Friday</v>
      </c>
      <c r="M6741" s="1" t="str">
        <f>TEXT(Sales[[#This Row],[Date and Time]],"mm")</f>
        <v>01</v>
      </c>
      <c r="N6741" s="10" t="str">
        <f>TEXT(Sales[[#This Row],[Date and Time]],"mmmm")</f>
        <v>January</v>
      </c>
    </row>
    <row r="6742" spans="1:14" x14ac:dyDescent="0.3">
      <c r="A6742" s="1" t="s">
        <v>10210</v>
      </c>
      <c r="B6742" s="2">
        <v>45328.995949074073</v>
      </c>
      <c r="C6742" s="1" t="s">
        <v>3338</v>
      </c>
      <c r="D6742" s="1" t="s">
        <v>71</v>
      </c>
      <c r="E6742" s="1" t="s">
        <v>3479</v>
      </c>
      <c r="F6742" s="1" t="s">
        <v>3476</v>
      </c>
      <c r="G6742" s="1">
        <v>1705.17</v>
      </c>
      <c r="H6742" s="1">
        <v>2</v>
      </c>
      <c r="I6742" s="1">
        <f>Sales[[#This Row],[Selling Price]]*H6742</f>
        <v>3410.34</v>
      </c>
      <c r="J6742" s="1">
        <f>VLOOKUP(Sales[[#This Row],[Product ID]],Products[],4,0)</f>
        <v>15.69</v>
      </c>
      <c r="K6742" s="1">
        <f>Sales[[#This Row],[Total Sales]]-Sales[[#This Row],[Cost price]]</f>
        <v>3394.65</v>
      </c>
      <c r="L6742" s="1" t="str">
        <f>TEXT(Sales[[#This Row],[Date and Time]],"dddd")</f>
        <v>Tuesday</v>
      </c>
      <c r="M6742" s="1" t="str">
        <f>TEXT(Sales[[#This Row],[Date and Time]],"mm")</f>
        <v>02</v>
      </c>
      <c r="N6742" s="10" t="str">
        <f>TEXT(Sales[[#This Row],[Date and Time]],"mmmm")</f>
        <v>February</v>
      </c>
    </row>
    <row r="6743" spans="1:14" x14ac:dyDescent="0.3">
      <c r="A6743" s="1" t="s">
        <v>10211</v>
      </c>
      <c r="B6743" s="2">
        <v>45475.911747685182</v>
      </c>
      <c r="C6743" s="1" t="s">
        <v>3384</v>
      </c>
      <c r="D6743" s="1" t="s">
        <v>1956</v>
      </c>
      <c r="E6743" s="1" t="s">
        <v>3466</v>
      </c>
      <c r="F6743" s="1" t="s">
        <v>3462</v>
      </c>
      <c r="G6743" s="1">
        <v>341.63</v>
      </c>
      <c r="H6743" s="1">
        <v>8</v>
      </c>
      <c r="I6743" s="1">
        <f>Sales[[#This Row],[Selling Price]]*H6743</f>
        <v>2733.04</v>
      </c>
      <c r="J6743" s="1">
        <f>VLOOKUP(Sales[[#This Row],[Product ID]],Products[],4,0)</f>
        <v>694.54</v>
      </c>
      <c r="K6743" s="1">
        <f>Sales[[#This Row],[Total Sales]]-Sales[[#This Row],[Cost price]]</f>
        <v>2038.5</v>
      </c>
      <c r="L6743" s="1" t="str">
        <f>TEXT(Sales[[#This Row],[Date and Time]],"dddd")</f>
        <v>Tuesday</v>
      </c>
      <c r="M6743" s="1" t="str">
        <f>TEXT(Sales[[#This Row],[Date and Time]],"mm")</f>
        <v>07</v>
      </c>
      <c r="N6743" s="10" t="str">
        <f>TEXT(Sales[[#This Row],[Date and Time]],"mmmm")</f>
        <v>July</v>
      </c>
    </row>
    <row r="6744" spans="1:14" x14ac:dyDescent="0.3">
      <c r="A6744" s="1" t="s">
        <v>10212</v>
      </c>
      <c r="B6744" s="2">
        <v>45418.748171296298</v>
      </c>
      <c r="C6744" s="1" t="s">
        <v>3440</v>
      </c>
      <c r="D6744" s="1" t="s">
        <v>737</v>
      </c>
      <c r="E6744" s="1" t="s">
        <v>3471</v>
      </c>
      <c r="F6744" s="1" t="s">
        <v>3476</v>
      </c>
      <c r="G6744" s="1">
        <v>87.08</v>
      </c>
      <c r="H6744" s="1">
        <v>7</v>
      </c>
      <c r="I6744" s="1">
        <f>Sales[[#This Row],[Selling Price]]*H6744</f>
        <v>609.55999999999995</v>
      </c>
      <c r="J6744" s="1">
        <f>VLOOKUP(Sales[[#This Row],[Product ID]],Products[],4,0)</f>
        <v>117.5</v>
      </c>
      <c r="K6744" s="1">
        <f>Sales[[#This Row],[Total Sales]]-Sales[[#This Row],[Cost price]]</f>
        <v>492.05999999999995</v>
      </c>
      <c r="L6744" s="1" t="str">
        <f>TEXT(Sales[[#This Row],[Date and Time]],"dddd")</f>
        <v>Monday</v>
      </c>
      <c r="M6744" s="1" t="str">
        <f>TEXT(Sales[[#This Row],[Date and Time]],"mm")</f>
        <v>05</v>
      </c>
      <c r="N6744" s="10" t="str">
        <f>TEXT(Sales[[#This Row],[Date and Time]],"mmmm")</f>
        <v>May</v>
      </c>
    </row>
    <row r="6745" spans="1:14" x14ac:dyDescent="0.3">
      <c r="A6745" s="1" t="s">
        <v>10213</v>
      </c>
      <c r="B6745" s="2">
        <v>45395.445648148147</v>
      </c>
      <c r="C6745" s="1" t="s">
        <v>3275</v>
      </c>
      <c r="D6745" s="1" t="s">
        <v>523</v>
      </c>
      <c r="E6745" s="1" t="s">
        <v>3471</v>
      </c>
      <c r="F6745" s="1" t="s">
        <v>3462</v>
      </c>
      <c r="G6745" s="1">
        <v>313.26</v>
      </c>
      <c r="H6745" s="1">
        <v>4</v>
      </c>
      <c r="I6745" s="1">
        <f>Sales[[#This Row],[Selling Price]]*H6745</f>
        <v>1253.04</v>
      </c>
      <c r="J6745" s="1">
        <f>VLOOKUP(Sales[[#This Row],[Product ID]],Products[],4,0)</f>
        <v>363.91</v>
      </c>
      <c r="K6745" s="1">
        <f>Sales[[#This Row],[Total Sales]]-Sales[[#This Row],[Cost price]]</f>
        <v>889.12999999999988</v>
      </c>
      <c r="L6745" s="1" t="str">
        <f>TEXT(Sales[[#This Row],[Date and Time]],"dddd")</f>
        <v>Saturday</v>
      </c>
      <c r="M6745" s="1" t="str">
        <f>TEXT(Sales[[#This Row],[Date and Time]],"mm")</f>
        <v>04</v>
      </c>
      <c r="N6745" s="10" t="str">
        <f>TEXT(Sales[[#This Row],[Date and Time]],"mmmm")</f>
        <v>April</v>
      </c>
    </row>
    <row r="6746" spans="1:14" x14ac:dyDescent="0.3">
      <c r="A6746" s="1" t="s">
        <v>10214</v>
      </c>
      <c r="B6746" s="2">
        <v>45580.904305555552</v>
      </c>
      <c r="C6746" s="1" t="s">
        <v>3375</v>
      </c>
      <c r="D6746" s="1" t="s">
        <v>2916</v>
      </c>
      <c r="E6746" s="1" t="s">
        <v>3471</v>
      </c>
      <c r="F6746" s="1" t="s">
        <v>3476</v>
      </c>
      <c r="G6746" s="1">
        <v>1580.72</v>
      </c>
      <c r="H6746" s="1">
        <v>4</v>
      </c>
      <c r="I6746" s="1">
        <f>Sales[[#This Row],[Selling Price]]*H6746</f>
        <v>6322.88</v>
      </c>
      <c r="J6746" s="1">
        <f>VLOOKUP(Sales[[#This Row],[Product ID]],Products[],4,0)</f>
        <v>574.14</v>
      </c>
      <c r="K6746" s="1">
        <f>Sales[[#This Row],[Total Sales]]-Sales[[#This Row],[Cost price]]</f>
        <v>5748.74</v>
      </c>
      <c r="L6746" s="1" t="str">
        <f>TEXT(Sales[[#This Row],[Date and Time]],"dddd")</f>
        <v>Tuesday</v>
      </c>
      <c r="M6746" s="1" t="str">
        <f>TEXT(Sales[[#This Row],[Date and Time]],"mm")</f>
        <v>10</v>
      </c>
      <c r="N6746" s="10" t="str">
        <f>TEXT(Sales[[#This Row],[Date and Time]],"mmmm")</f>
        <v>October</v>
      </c>
    </row>
    <row r="6747" spans="1:14" x14ac:dyDescent="0.3">
      <c r="A6747" s="1" t="s">
        <v>10215</v>
      </c>
      <c r="B6747" s="2">
        <v>45490.54959490741</v>
      </c>
      <c r="C6747" s="1" t="s">
        <v>3371</v>
      </c>
      <c r="D6747" s="1" t="s">
        <v>792</v>
      </c>
      <c r="E6747" s="1" t="s">
        <v>3464</v>
      </c>
      <c r="F6747" s="1" t="s">
        <v>3469</v>
      </c>
      <c r="G6747" s="1">
        <v>1605.2</v>
      </c>
      <c r="H6747" s="1">
        <v>3</v>
      </c>
      <c r="I6747" s="1">
        <f>Sales[[#This Row],[Selling Price]]*H6747</f>
        <v>4815.6000000000004</v>
      </c>
      <c r="J6747" s="1">
        <f>VLOOKUP(Sales[[#This Row],[Product ID]],Products[],4,0)</f>
        <v>370.52</v>
      </c>
      <c r="K6747" s="1">
        <f>Sales[[#This Row],[Total Sales]]-Sales[[#This Row],[Cost price]]</f>
        <v>4445.08</v>
      </c>
      <c r="L6747" s="1" t="str">
        <f>TEXT(Sales[[#This Row],[Date and Time]],"dddd")</f>
        <v>Wednesday</v>
      </c>
      <c r="M6747" s="1" t="str">
        <f>TEXT(Sales[[#This Row],[Date and Time]],"mm")</f>
        <v>07</v>
      </c>
      <c r="N6747" s="10" t="str">
        <f>TEXT(Sales[[#This Row],[Date and Time]],"mmmm")</f>
        <v>July</v>
      </c>
    </row>
    <row r="6748" spans="1:14" x14ac:dyDescent="0.3">
      <c r="A6748" s="1" t="s">
        <v>10216</v>
      </c>
      <c r="B6748" s="2">
        <v>45296.3984837963</v>
      </c>
      <c r="C6748" s="1" t="s">
        <v>3250</v>
      </c>
      <c r="D6748" s="1" t="s">
        <v>815</v>
      </c>
      <c r="E6748" s="1" t="s">
        <v>3464</v>
      </c>
      <c r="F6748" s="1" t="s">
        <v>3462</v>
      </c>
      <c r="G6748" s="1">
        <v>268.2</v>
      </c>
      <c r="H6748" s="1">
        <v>10</v>
      </c>
      <c r="I6748" s="1">
        <f>Sales[[#This Row],[Selling Price]]*H6748</f>
        <v>2682</v>
      </c>
      <c r="J6748" s="1">
        <f>VLOOKUP(Sales[[#This Row],[Product ID]],Products[],4,0)</f>
        <v>114.47</v>
      </c>
      <c r="K6748" s="1">
        <f>Sales[[#This Row],[Total Sales]]-Sales[[#This Row],[Cost price]]</f>
        <v>2567.5300000000002</v>
      </c>
      <c r="L6748" s="1" t="str">
        <f>TEXT(Sales[[#This Row],[Date and Time]],"dddd")</f>
        <v>Friday</v>
      </c>
      <c r="M6748" s="1" t="str">
        <f>TEXT(Sales[[#This Row],[Date and Time]],"mm")</f>
        <v>01</v>
      </c>
      <c r="N6748" s="10" t="str">
        <f>TEXT(Sales[[#This Row],[Date and Time]],"mmmm")</f>
        <v>January</v>
      </c>
    </row>
    <row r="6749" spans="1:14" x14ac:dyDescent="0.3">
      <c r="A6749" s="1" t="s">
        <v>10217</v>
      </c>
      <c r="B6749" s="2">
        <v>45587.815717592595</v>
      </c>
      <c r="C6749" s="1" t="s">
        <v>3308</v>
      </c>
      <c r="D6749" s="1" t="s">
        <v>1413</v>
      </c>
      <c r="E6749" s="1" t="s">
        <v>3471</v>
      </c>
      <c r="F6749" s="1" t="s">
        <v>3467</v>
      </c>
      <c r="G6749" s="1">
        <v>1460.06</v>
      </c>
      <c r="H6749" s="1">
        <v>10</v>
      </c>
      <c r="I6749" s="1">
        <f>Sales[[#This Row],[Selling Price]]*H6749</f>
        <v>14600.599999999999</v>
      </c>
      <c r="J6749" s="1">
        <f>VLOOKUP(Sales[[#This Row],[Product ID]],Products[],4,0)</f>
        <v>998.57</v>
      </c>
      <c r="K6749" s="1">
        <f>Sales[[#This Row],[Total Sales]]-Sales[[#This Row],[Cost price]]</f>
        <v>13602.029999999999</v>
      </c>
      <c r="L6749" s="1" t="str">
        <f>TEXT(Sales[[#This Row],[Date and Time]],"dddd")</f>
        <v>Tuesday</v>
      </c>
      <c r="M6749" s="1" t="str">
        <f>TEXT(Sales[[#This Row],[Date and Time]],"mm")</f>
        <v>10</v>
      </c>
      <c r="N6749" s="10" t="str">
        <f>TEXT(Sales[[#This Row],[Date and Time]],"mmmm")</f>
        <v>October</v>
      </c>
    </row>
    <row r="6750" spans="1:14" x14ac:dyDescent="0.3">
      <c r="A6750" s="1" t="s">
        <v>10218</v>
      </c>
      <c r="B6750" s="2">
        <v>45566.491215277776</v>
      </c>
      <c r="C6750" s="1" t="s">
        <v>3421</v>
      </c>
      <c r="D6750" s="1" t="s">
        <v>3149</v>
      </c>
      <c r="E6750" s="1" t="s">
        <v>3464</v>
      </c>
      <c r="F6750" s="1" t="s">
        <v>3467</v>
      </c>
      <c r="G6750" s="1">
        <v>1306.1099999999999</v>
      </c>
      <c r="H6750" s="1">
        <v>1</v>
      </c>
      <c r="I6750" s="1">
        <f>Sales[[#This Row],[Selling Price]]*H6750</f>
        <v>1306.1099999999999</v>
      </c>
      <c r="J6750" s="1">
        <f>VLOOKUP(Sales[[#This Row],[Product ID]],Products[],4,0)</f>
        <v>407.18</v>
      </c>
      <c r="K6750" s="1">
        <f>Sales[[#This Row],[Total Sales]]-Sales[[#This Row],[Cost price]]</f>
        <v>898.92999999999984</v>
      </c>
      <c r="L6750" s="1" t="str">
        <f>TEXT(Sales[[#This Row],[Date and Time]],"dddd")</f>
        <v>Tuesday</v>
      </c>
      <c r="M6750" s="1" t="str">
        <f>TEXT(Sales[[#This Row],[Date and Time]],"mm")</f>
        <v>10</v>
      </c>
      <c r="N6750" s="10" t="str">
        <f>TEXT(Sales[[#This Row],[Date and Time]],"mmmm")</f>
        <v>October</v>
      </c>
    </row>
    <row r="6751" spans="1:14" x14ac:dyDescent="0.3">
      <c r="A6751" s="1" t="s">
        <v>10219</v>
      </c>
      <c r="B6751" s="2">
        <v>45292.964236111111</v>
      </c>
      <c r="C6751" s="1" t="s">
        <v>3355</v>
      </c>
      <c r="D6751" s="1" t="s">
        <v>1663</v>
      </c>
      <c r="E6751" s="1" t="s">
        <v>3464</v>
      </c>
      <c r="F6751" s="1" t="s">
        <v>3469</v>
      </c>
      <c r="G6751" s="1">
        <v>1532.79</v>
      </c>
      <c r="H6751" s="1">
        <v>3</v>
      </c>
      <c r="I6751" s="1">
        <f>Sales[[#This Row],[Selling Price]]*H6751</f>
        <v>4598.37</v>
      </c>
      <c r="J6751" s="1">
        <f>VLOOKUP(Sales[[#This Row],[Product ID]],Products[],4,0)</f>
        <v>889.08</v>
      </c>
      <c r="K6751" s="1">
        <f>Sales[[#This Row],[Total Sales]]-Sales[[#This Row],[Cost price]]</f>
        <v>3709.29</v>
      </c>
      <c r="L6751" s="1" t="str">
        <f>TEXT(Sales[[#This Row],[Date and Time]],"dddd")</f>
        <v>Monday</v>
      </c>
      <c r="M6751" s="1" t="str">
        <f>TEXT(Sales[[#This Row],[Date and Time]],"mm")</f>
        <v>01</v>
      </c>
      <c r="N6751" s="10" t="str">
        <f>TEXT(Sales[[#This Row],[Date and Time]],"mmmm")</f>
        <v>January</v>
      </c>
    </row>
    <row r="6752" spans="1:14" x14ac:dyDescent="0.3">
      <c r="A6752" s="1" t="s">
        <v>10220</v>
      </c>
      <c r="B6752" s="2">
        <v>45562.537951388891</v>
      </c>
      <c r="C6752" s="1" t="s">
        <v>3409</v>
      </c>
      <c r="D6752" s="1" t="s">
        <v>1930</v>
      </c>
      <c r="E6752" s="1" t="s">
        <v>3471</v>
      </c>
      <c r="F6752" s="1" t="s">
        <v>3476</v>
      </c>
      <c r="G6752" s="1">
        <v>549.95000000000005</v>
      </c>
      <c r="H6752" s="1">
        <v>1</v>
      </c>
      <c r="I6752" s="1">
        <f>Sales[[#This Row],[Selling Price]]*H6752</f>
        <v>549.95000000000005</v>
      </c>
      <c r="J6752" s="1">
        <f>VLOOKUP(Sales[[#This Row],[Product ID]],Products[],4,0)</f>
        <v>660.16</v>
      </c>
      <c r="K6752" s="1">
        <f>Sales[[#This Row],[Total Sales]]-Sales[[#This Row],[Cost price]]</f>
        <v>-110.20999999999992</v>
      </c>
      <c r="L6752" s="1" t="str">
        <f>TEXT(Sales[[#This Row],[Date and Time]],"dddd")</f>
        <v>Friday</v>
      </c>
      <c r="M6752" s="1" t="str">
        <f>TEXT(Sales[[#This Row],[Date and Time]],"mm")</f>
        <v>09</v>
      </c>
      <c r="N6752" s="10" t="str">
        <f>TEXT(Sales[[#This Row],[Date and Time]],"mmmm")</f>
        <v>September</v>
      </c>
    </row>
    <row r="6753" spans="1:14" x14ac:dyDescent="0.3">
      <c r="A6753" s="1" t="s">
        <v>10221</v>
      </c>
      <c r="B6753" s="2">
        <v>45403.673229166663</v>
      </c>
      <c r="C6753" s="1" t="s">
        <v>3450</v>
      </c>
      <c r="D6753" s="1" t="s">
        <v>472</v>
      </c>
      <c r="E6753" s="1" t="s">
        <v>3461</v>
      </c>
      <c r="F6753" s="1" t="s">
        <v>3469</v>
      </c>
      <c r="G6753" s="1">
        <v>920.09</v>
      </c>
      <c r="H6753" s="1">
        <v>7</v>
      </c>
      <c r="I6753" s="1">
        <f>Sales[[#This Row],[Selling Price]]*H6753</f>
        <v>6440.63</v>
      </c>
      <c r="J6753" s="1">
        <f>VLOOKUP(Sales[[#This Row],[Product ID]],Products[],4,0)</f>
        <v>754.1</v>
      </c>
      <c r="K6753" s="1">
        <f>Sales[[#This Row],[Total Sales]]-Sales[[#This Row],[Cost price]]</f>
        <v>5686.53</v>
      </c>
      <c r="L6753" s="1" t="str">
        <f>TEXT(Sales[[#This Row],[Date and Time]],"dddd")</f>
        <v>Sunday</v>
      </c>
      <c r="M6753" s="1" t="str">
        <f>TEXT(Sales[[#This Row],[Date and Time]],"mm")</f>
        <v>04</v>
      </c>
      <c r="N6753" s="10" t="str">
        <f>TEXT(Sales[[#This Row],[Date and Time]],"mmmm")</f>
        <v>April</v>
      </c>
    </row>
    <row r="6754" spans="1:14" x14ac:dyDescent="0.3">
      <c r="A6754" s="1" t="s">
        <v>10222</v>
      </c>
      <c r="B6754" s="2">
        <v>45323.912442129629</v>
      </c>
      <c r="C6754" s="1" t="s">
        <v>3388</v>
      </c>
      <c r="D6754" s="1" t="s">
        <v>37</v>
      </c>
      <c r="E6754" s="1" t="s">
        <v>3464</v>
      </c>
      <c r="F6754" s="1" t="s">
        <v>3467</v>
      </c>
      <c r="G6754" s="1">
        <v>1361.91</v>
      </c>
      <c r="H6754" s="1">
        <v>5</v>
      </c>
      <c r="I6754" s="1">
        <f>Sales[[#This Row],[Selling Price]]*H6754</f>
        <v>6809.55</v>
      </c>
      <c r="J6754" s="1">
        <f>VLOOKUP(Sales[[#This Row],[Product ID]],Products[],4,0)</f>
        <v>65.66</v>
      </c>
      <c r="K6754" s="1">
        <f>Sales[[#This Row],[Total Sales]]-Sales[[#This Row],[Cost price]]</f>
        <v>6743.89</v>
      </c>
      <c r="L6754" s="1" t="str">
        <f>TEXT(Sales[[#This Row],[Date and Time]],"dddd")</f>
        <v>Thursday</v>
      </c>
      <c r="M6754" s="1" t="str">
        <f>TEXT(Sales[[#This Row],[Date and Time]],"mm")</f>
        <v>02</v>
      </c>
      <c r="N6754" s="10" t="str">
        <f>TEXT(Sales[[#This Row],[Date and Time]],"mmmm")</f>
        <v>February</v>
      </c>
    </row>
    <row r="6755" spans="1:14" x14ac:dyDescent="0.3">
      <c r="A6755" s="1" t="s">
        <v>10223</v>
      </c>
      <c r="B6755" s="2">
        <v>45569.301678240743</v>
      </c>
      <c r="C6755" s="1" t="s">
        <v>3332</v>
      </c>
      <c r="D6755" s="1" t="s">
        <v>1816</v>
      </c>
      <c r="E6755" s="1" t="s">
        <v>3464</v>
      </c>
      <c r="F6755" s="1" t="s">
        <v>3469</v>
      </c>
      <c r="G6755" s="1">
        <v>374.3</v>
      </c>
      <c r="H6755" s="1">
        <v>3</v>
      </c>
      <c r="I6755" s="1">
        <f>Sales[[#This Row],[Selling Price]]*H6755</f>
        <v>1122.9000000000001</v>
      </c>
      <c r="J6755" s="1">
        <f>VLOOKUP(Sales[[#This Row],[Product ID]],Products[],4,0)</f>
        <v>348.54</v>
      </c>
      <c r="K6755" s="1">
        <f>Sales[[#This Row],[Total Sales]]-Sales[[#This Row],[Cost price]]</f>
        <v>774.36000000000013</v>
      </c>
      <c r="L6755" s="1" t="str">
        <f>TEXT(Sales[[#This Row],[Date and Time]],"dddd")</f>
        <v>Friday</v>
      </c>
      <c r="M6755" s="1" t="str">
        <f>TEXT(Sales[[#This Row],[Date and Time]],"mm")</f>
        <v>10</v>
      </c>
      <c r="N6755" s="10" t="str">
        <f>TEXT(Sales[[#This Row],[Date and Time]],"mmmm")</f>
        <v>October</v>
      </c>
    </row>
    <row r="6756" spans="1:14" x14ac:dyDescent="0.3">
      <c r="A6756" s="1" t="s">
        <v>10224</v>
      </c>
      <c r="B6756" s="2">
        <v>45439.566851851851</v>
      </c>
      <c r="C6756" s="1" t="s">
        <v>3267</v>
      </c>
      <c r="D6756" s="1" t="s">
        <v>714</v>
      </c>
      <c r="E6756" s="1" t="s">
        <v>3466</v>
      </c>
      <c r="F6756" s="1" t="s">
        <v>3467</v>
      </c>
      <c r="G6756" s="1">
        <v>726.74</v>
      </c>
      <c r="H6756" s="1">
        <v>5</v>
      </c>
      <c r="I6756" s="1">
        <f>Sales[[#This Row],[Selling Price]]*H6756</f>
        <v>3633.7</v>
      </c>
      <c r="J6756" s="1">
        <f>VLOOKUP(Sales[[#This Row],[Product ID]],Products[],4,0)</f>
        <v>465.59</v>
      </c>
      <c r="K6756" s="1">
        <f>Sales[[#This Row],[Total Sales]]-Sales[[#This Row],[Cost price]]</f>
        <v>3168.1099999999997</v>
      </c>
      <c r="L6756" s="1" t="str">
        <f>TEXT(Sales[[#This Row],[Date and Time]],"dddd")</f>
        <v>Monday</v>
      </c>
      <c r="M6756" s="1" t="str">
        <f>TEXT(Sales[[#This Row],[Date and Time]],"mm")</f>
        <v>05</v>
      </c>
      <c r="N6756" s="10" t="str">
        <f>TEXT(Sales[[#This Row],[Date and Time]],"mmmm")</f>
        <v>May</v>
      </c>
    </row>
    <row r="6757" spans="1:14" x14ac:dyDescent="0.3">
      <c r="A6757" s="1" t="s">
        <v>10225</v>
      </c>
      <c r="B6757" s="2">
        <v>45491.037627314814</v>
      </c>
      <c r="C6757" s="1" t="s">
        <v>3441</v>
      </c>
      <c r="D6757" s="1" t="s">
        <v>2610</v>
      </c>
      <c r="E6757" s="1" t="s">
        <v>3461</v>
      </c>
      <c r="F6757" s="1" t="s">
        <v>3467</v>
      </c>
      <c r="G6757" s="1">
        <v>1227.4000000000001</v>
      </c>
      <c r="H6757" s="1">
        <v>7</v>
      </c>
      <c r="I6757" s="1">
        <f>Sales[[#This Row],[Selling Price]]*H6757</f>
        <v>8591.8000000000011</v>
      </c>
      <c r="J6757" s="1">
        <f>VLOOKUP(Sales[[#This Row],[Product ID]],Products[],4,0)</f>
        <v>325.48</v>
      </c>
      <c r="K6757" s="1">
        <f>Sales[[#This Row],[Total Sales]]-Sales[[#This Row],[Cost price]]</f>
        <v>8266.3200000000015</v>
      </c>
      <c r="L6757" s="1" t="str">
        <f>TEXT(Sales[[#This Row],[Date and Time]],"dddd")</f>
        <v>Thursday</v>
      </c>
      <c r="M6757" s="1" t="str">
        <f>TEXT(Sales[[#This Row],[Date and Time]],"mm")</f>
        <v>07</v>
      </c>
      <c r="N6757" s="10" t="str">
        <f>TEXT(Sales[[#This Row],[Date and Time]],"mmmm")</f>
        <v>July</v>
      </c>
    </row>
    <row r="6758" spans="1:14" x14ac:dyDescent="0.3">
      <c r="A6758" s="1" t="s">
        <v>10226</v>
      </c>
      <c r="B6758" s="2">
        <v>45305.533078703702</v>
      </c>
      <c r="C6758" s="1" t="s">
        <v>3273</v>
      </c>
      <c r="D6758" s="1" t="s">
        <v>2173</v>
      </c>
      <c r="E6758" s="1" t="s">
        <v>3466</v>
      </c>
      <c r="F6758" s="1" t="s">
        <v>3476</v>
      </c>
      <c r="G6758" s="1">
        <v>1496.56</v>
      </c>
      <c r="H6758" s="1">
        <v>3</v>
      </c>
      <c r="I6758" s="1">
        <f>Sales[[#This Row],[Selling Price]]*H6758</f>
        <v>4489.68</v>
      </c>
      <c r="J6758" s="1">
        <f>VLOOKUP(Sales[[#This Row],[Product ID]],Products[],4,0)</f>
        <v>963.58</v>
      </c>
      <c r="K6758" s="1">
        <f>Sales[[#This Row],[Total Sales]]-Sales[[#This Row],[Cost price]]</f>
        <v>3526.1000000000004</v>
      </c>
      <c r="L6758" s="1" t="str">
        <f>TEXT(Sales[[#This Row],[Date and Time]],"dddd")</f>
        <v>Sunday</v>
      </c>
      <c r="M6758" s="1" t="str">
        <f>TEXT(Sales[[#This Row],[Date and Time]],"mm")</f>
        <v>01</v>
      </c>
      <c r="N6758" s="10" t="str">
        <f>TEXT(Sales[[#This Row],[Date and Time]],"mmmm")</f>
        <v>January</v>
      </c>
    </row>
    <row r="6759" spans="1:14" x14ac:dyDescent="0.3">
      <c r="A6759" s="1" t="s">
        <v>10227</v>
      </c>
      <c r="B6759" s="2">
        <v>45596.321423611109</v>
      </c>
      <c r="C6759" s="1" t="s">
        <v>3315</v>
      </c>
      <c r="D6759" s="1" t="s">
        <v>2871</v>
      </c>
      <c r="E6759" s="1" t="s">
        <v>3461</v>
      </c>
      <c r="F6759" s="1" t="s">
        <v>3472</v>
      </c>
      <c r="G6759" s="1">
        <v>883.19</v>
      </c>
      <c r="H6759" s="1">
        <v>10</v>
      </c>
      <c r="I6759" s="1">
        <f>Sales[[#This Row],[Selling Price]]*H6759</f>
        <v>8831.9000000000015</v>
      </c>
      <c r="J6759" s="1">
        <f>VLOOKUP(Sales[[#This Row],[Product ID]],Products[],4,0)</f>
        <v>90.98</v>
      </c>
      <c r="K6759" s="1">
        <f>Sales[[#This Row],[Total Sales]]-Sales[[#This Row],[Cost price]]</f>
        <v>8740.9200000000019</v>
      </c>
      <c r="L6759" s="1" t="str">
        <f>TEXT(Sales[[#This Row],[Date and Time]],"dddd")</f>
        <v>Thursday</v>
      </c>
      <c r="M6759" s="1" t="str">
        <f>TEXT(Sales[[#This Row],[Date and Time]],"mm")</f>
        <v>10</v>
      </c>
      <c r="N6759" s="10" t="str">
        <f>TEXT(Sales[[#This Row],[Date and Time]],"mmmm")</f>
        <v>October</v>
      </c>
    </row>
    <row r="6760" spans="1:14" x14ac:dyDescent="0.3">
      <c r="A6760" s="1" t="s">
        <v>10228</v>
      </c>
      <c r="B6760" s="2">
        <v>45386.864259259259</v>
      </c>
      <c r="C6760" s="1" t="s">
        <v>3249</v>
      </c>
      <c r="D6760" s="1" t="s">
        <v>3063</v>
      </c>
      <c r="E6760" s="1" t="s">
        <v>3466</v>
      </c>
      <c r="F6760" s="1" t="s">
        <v>3476</v>
      </c>
      <c r="G6760" s="1">
        <v>301.72000000000003</v>
      </c>
      <c r="H6760" s="1">
        <v>6</v>
      </c>
      <c r="I6760" s="1">
        <f>Sales[[#This Row],[Selling Price]]*H6760</f>
        <v>1810.3200000000002</v>
      </c>
      <c r="J6760" s="1">
        <f>VLOOKUP(Sales[[#This Row],[Product ID]],Products[],4,0)</f>
        <v>866.87</v>
      </c>
      <c r="K6760" s="1">
        <f>Sales[[#This Row],[Total Sales]]-Sales[[#This Row],[Cost price]]</f>
        <v>943.45000000000016</v>
      </c>
      <c r="L6760" s="1" t="str">
        <f>TEXT(Sales[[#This Row],[Date and Time]],"dddd")</f>
        <v>Thursday</v>
      </c>
      <c r="M6760" s="1" t="str">
        <f>TEXT(Sales[[#This Row],[Date and Time]],"mm")</f>
        <v>04</v>
      </c>
      <c r="N6760" s="10" t="str">
        <f>TEXT(Sales[[#This Row],[Date and Time]],"mmmm")</f>
        <v>April</v>
      </c>
    </row>
    <row r="6761" spans="1:14" x14ac:dyDescent="0.3">
      <c r="A6761" s="1" t="s">
        <v>10229</v>
      </c>
      <c r="B6761" s="2">
        <v>45400.890983796293</v>
      </c>
      <c r="C6761" s="1" t="s">
        <v>3413</v>
      </c>
      <c r="D6761" s="1" t="s">
        <v>1430</v>
      </c>
      <c r="E6761" s="1" t="s">
        <v>3479</v>
      </c>
      <c r="F6761" s="1" t="s">
        <v>3469</v>
      </c>
      <c r="G6761" s="1">
        <v>1038.73</v>
      </c>
      <c r="H6761" s="1">
        <v>2</v>
      </c>
      <c r="I6761" s="1">
        <f>Sales[[#This Row],[Selling Price]]*H6761</f>
        <v>2077.46</v>
      </c>
      <c r="J6761" s="1">
        <f>VLOOKUP(Sales[[#This Row],[Product ID]],Products[],4,0)</f>
        <v>311.56</v>
      </c>
      <c r="K6761" s="1">
        <f>Sales[[#This Row],[Total Sales]]-Sales[[#This Row],[Cost price]]</f>
        <v>1765.9</v>
      </c>
      <c r="L6761" s="1" t="str">
        <f>TEXT(Sales[[#This Row],[Date and Time]],"dddd")</f>
        <v>Thursday</v>
      </c>
      <c r="M6761" s="1" t="str">
        <f>TEXT(Sales[[#This Row],[Date and Time]],"mm")</f>
        <v>04</v>
      </c>
      <c r="N6761" s="10" t="str">
        <f>TEXT(Sales[[#This Row],[Date and Time]],"mmmm")</f>
        <v>April</v>
      </c>
    </row>
    <row r="6762" spans="1:14" x14ac:dyDescent="0.3">
      <c r="A6762" s="1" t="s">
        <v>10230</v>
      </c>
      <c r="B6762" s="2">
        <v>45427.329421296294</v>
      </c>
      <c r="C6762" s="1" t="s">
        <v>3296</v>
      </c>
      <c r="D6762" s="1" t="s">
        <v>71</v>
      </c>
      <c r="E6762" s="1" t="s">
        <v>3479</v>
      </c>
      <c r="F6762" s="1" t="s">
        <v>3476</v>
      </c>
      <c r="G6762" s="1">
        <v>69.900000000000006</v>
      </c>
      <c r="H6762" s="1">
        <v>7</v>
      </c>
      <c r="I6762" s="1">
        <f>Sales[[#This Row],[Selling Price]]*H6762</f>
        <v>489.30000000000007</v>
      </c>
      <c r="J6762" s="1">
        <f>VLOOKUP(Sales[[#This Row],[Product ID]],Products[],4,0)</f>
        <v>587.24</v>
      </c>
      <c r="K6762" s="1">
        <f>Sales[[#This Row],[Total Sales]]-Sales[[#This Row],[Cost price]]</f>
        <v>-97.939999999999941</v>
      </c>
      <c r="L6762" s="1" t="str">
        <f>TEXT(Sales[[#This Row],[Date and Time]],"dddd")</f>
        <v>Wednesday</v>
      </c>
      <c r="M6762" s="1" t="str">
        <f>TEXT(Sales[[#This Row],[Date and Time]],"mm")</f>
        <v>05</v>
      </c>
      <c r="N6762" s="10" t="str">
        <f>TEXT(Sales[[#This Row],[Date and Time]],"mmmm")</f>
        <v>May</v>
      </c>
    </row>
    <row r="6763" spans="1:14" x14ac:dyDescent="0.3">
      <c r="A6763" s="1" t="s">
        <v>10231</v>
      </c>
      <c r="B6763" s="2">
        <v>45490.707048611112</v>
      </c>
      <c r="C6763" s="1" t="s">
        <v>3402</v>
      </c>
      <c r="D6763" s="1" t="s">
        <v>2623</v>
      </c>
      <c r="E6763" s="1" t="s">
        <v>3464</v>
      </c>
      <c r="F6763" s="1" t="s">
        <v>3476</v>
      </c>
      <c r="G6763" s="1">
        <v>536.01</v>
      </c>
      <c r="H6763" s="1">
        <v>5</v>
      </c>
      <c r="I6763" s="1">
        <f>Sales[[#This Row],[Selling Price]]*H6763</f>
        <v>2680.05</v>
      </c>
      <c r="J6763" s="1">
        <f>VLOOKUP(Sales[[#This Row],[Product ID]],Products[],4,0)</f>
        <v>581.64</v>
      </c>
      <c r="K6763" s="1">
        <f>Sales[[#This Row],[Total Sales]]-Sales[[#This Row],[Cost price]]</f>
        <v>2098.4100000000003</v>
      </c>
      <c r="L6763" s="1" t="str">
        <f>TEXT(Sales[[#This Row],[Date and Time]],"dddd")</f>
        <v>Wednesday</v>
      </c>
      <c r="M6763" s="1" t="str">
        <f>TEXT(Sales[[#This Row],[Date and Time]],"mm")</f>
        <v>07</v>
      </c>
      <c r="N6763" s="10" t="str">
        <f>TEXT(Sales[[#This Row],[Date and Time]],"mmmm")</f>
        <v>July</v>
      </c>
    </row>
    <row r="6764" spans="1:14" x14ac:dyDescent="0.3">
      <c r="A6764" s="1" t="s">
        <v>10232</v>
      </c>
      <c r="B6764" s="2">
        <v>45315.639363425929</v>
      </c>
      <c r="C6764" s="1" t="s">
        <v>3237</v>
      </c>
      <c r="D6764" s="1" t="s">
        <v>2580</v>
      </c>
      <c r="E6764" s="1" t="s">
        <v>3479</v>
      </c>
      <c r="F6764" s="1" t="s">
        <v>3469</v>
      </c>
      <c r="G6764" s="1">
        <v>1106.6300000000001</v>
      </c>
      <c r="H6764" s="1">
        <v>4</v>
      </c>
      <c r="I6764" s="1">
        <f>Sales[[#This Row],[Selling Price]]*H6764</f>
        <v>4426.5200000000004</v>
      </c>
      <c r="J6764" s="1">
        <f>VLOOKUP(Sales[[#This Row],[Product ID]],Products[],4,0)</f>
        <v>481</v>
      </c>
      <c r="K6764" s="1">
        <f>Sales[[#This Row],[Total Sales]]-Sales[[#This Row],[Cost price]]</f>
        <v>3945.5200000000004</v>
      </c>
      <c r="L6764" s="1" t="str">
        <f>TEXT(Sales[[#This Row],[Date and Time]],"dddd")</f>
        <v>Wednesday</v>
      </c>
      <c r="M6764" s="1" t="str">
        <f>TEXT(Sales[[#This Row],[Date and Time]],"mm")</f>
        <v>01</v>
      </c>
      <c r="N6764" s="10" t="str">
        <f>TEXT(Sales[[#This Row],[Date and Time]],"mmmm")</f>
        <v>January</v>
      </c>
    </row>
    <row r="6765" spans="1:14" x14ac:dyDescent="0.3">
      <c r="A6765" s="1" t="s">
        <v>10233</v>
      </c>
      <c r="B6765" s="2">
        <v>45467.199641203704</v>
      </c>
      <c r="C6765" s="1" t="s">
        <v>3431</v>
      </c>
      <c r="D6765" s="1" t="s">
        <v>341</v>
      </c>
      <c r="E6765" s="1" t="s">
        <v>3464</v>
      </c>
      <c r="F6765" s="1" t="s">
        <v>3469</v>
      </c>
      <c r="G6765" s="1">
        <v>665.73</v>
      </c>
      <c r="H6765" s="1">
        <v>7</v>
      </c>
      <c r="I6765" s="1">
        <f>Sales[[#This Row],[Selling Price]]*H6765</f>
        <v>4660.1100000000006</v>
      </c>
      <c r="J6765" s="1">
        <f>VLOOKUP(Sales[[#This Row],[Product ID]],Products[],4,0)</f>
        <v>750.55</v>
      </c>
      <c r="K6765" s="1">
        <f>Sales[[#This Row],[Total Sales]]-Sales[[#This Row],[Cost price]]</f>
        <v>3909.5600000000004</v>
      </c>
      <c r="L6765" s="1" t="str">
        <f>TEXT(Sales[[#This Row],[Date and Time]],"dddd")</f>
        <v>Monday</v>
      </c>
      <c r="M6765" s="1" t="str">
        <f>TEXT(Sales[[#This Row],[Date and Time]],"mm")</f>
        <v>06</v>
      </c>
      <c r="N6765" s="10" t="str">
        <f>TEXT(Sales[[#This Row],[Date and Time]],"mmmm")</f>
        <v>June</v>
      </c>
    </row>
    <row r="6766" spans="1:14" x14ac:dyDescent="0.3">
      <c r="A6766" s="1" t="s">
        <v>10234</v>
      </c>
      <c r="B6766" s="2">
        <v>45481.204583333332</v>
      </c>
      <c r="C6766" s="1" t="s">
        <v>3326</v>
      </c>
      <c r="D6766" s="1" t="s">
        <v>1625</v>
      </c>
      <c r="E6766" s="1" t="s">
        <v>3466</v>
      </c>
      <c r="F6766" s="1" t="s">
        <v>3467</v>
      </c>
      <c r="G6766" s="1">
        <v>1661.89</v>
      </c>
      <c r="H6766" s="1">
        <v>8</v>
      </c>
      <c r="I6766" s="1">
        <f>Sales[[#This Row],[Selling Price]]*H6766</f>
        <v>13295.12</v>
      </c>
      <c r="J6766" s="1">
        <f>VLOOKUP(Sales[[#This Row],[Product ID]],Products[],4,0)</f>
        <v>703.67</v>
      </c>
      <c r="K6766" s="1">
        <f>Sales[[#This Row],[Total Sales]]-Sales[[#This Row],[Cost price]]</f>
        <v>12591.45</v>
      </c>
      <c r="L6766" s="1" t="str">
        <f>TEXT(Sales[[#This Row],[Date and Time]],"dddd")</f>
        <v>Monday</v>
      </c>
      <c r="M6766" s="1" t="str">
        <f>TEXT(Sales[[#This Row],[Date and Time]],"mm")</f>
        <v>07</v>
      </c>
      <c r="N6766" s="10" t="str">
        <f>TEXT(Sales[[#This Row],[Date and Time]],"mmmm")</f>
        <v>July</v>
      </c>
    </row>
    <row r="6767" spans="1:14" x14ac:dyDescent="0.3">
      <c r="A6767" s="1" t="s">
        <v>10235</v>
      </c>
      <c r="B6767" s="2">
        <v>45569.034733796296</v>
      </c>
      <c r="C6767" s="1" t="s">
        <v>3308</v>
      </c>
      <c r="D6767" s="1" t="s">
        <v>1491</v>
      </c>
      <c r="E6767" s="1" t="s">
        <v>3479</v>
      </c>
      <c r="F6767" s="1" t="s">
        <v>3476</v>
      </c>
      <c r="G6767" s="1">
        <v>1675.88</v>
      </c>
      <c r="H6767" s="1">
        <v>1</v>
      </c>
      <c r="I6767" s="1">
        <f>Sales[[#This Row],[Selling Price]]*H6767</f>
        <v>1675.88</v>
      </c>
      <c r="J6767" s="1">
        <f>VLOOKUP(Sales[[#This Row],[Product ID]],Products[],4,0)</f>
        <v>998.57</v>
      </c>
      <c r="K6767" s="1">
        <f>Sales[[#This Row],[Total Sales]]-Sales[[#This Row],[Cost price]]</f>
        <v>677.31000000000006</v>
      </c>
      <c r="L6767" s="1" t="str">
        <f>TEXT(Sales[[#This Row],[Date and Time]],"dddd")</f>
        <v>Friday</v>
      </c>
      <c r="M6767" s="1" t="str">
        <f>TEXT(Sales[[#This Row],[Date and Time]],"mm")</f>
        <v>10</v>
      </c>
      <c r="N6767" s="10" t="str">
        <f>TEXT(Sales[[#This Row],[Date and Time]],"mmmm")</f>
        <v>October</v>
      </c>
    </row>
    <row r="6768" spans="1:14" x14ac:dyDescent="0.3">
      <c r="A6768" s="1" t="s">
        <v>10236</v>
      </c>
      <c r="B6768" s="2">
        <v>45331.084594907406</v>
      </c>
      <c r="C6768" s="1" t="s">
        <v>3323</v>
      </c>
      <c r="D6768" s="1" t="s">
        <v>1323</v>
      </c>
      <c r="E6768" s="1" t="s">
        <v>3471</v>
      </c>
      <c r="F6768" s="1" t="s">
        <v>3469</v>
      </c>
      <c r="G6768" s="1">
        <v>1887.47</v>
      </c>
      <c r="H6768" s="1">
        <v>8</v>
      </c>
      <c r="I6768" s="1">
        <f>Sales[[#This Row],[Selling Price]]*H6768</f>
        <v>15099.76</v>
      </c>
      <c r="J6768" s="1">
        <f>VLOOKUP(Sales[[#This Row],[Product ID]],Products[],4,0)</f>
        <v>942.34</v>
      </c>
      <c r="K6768" s="1">
        <f>Sales[[#This Row],[Total Sales]]-Sales[[#This Row],[Cost price]]</f>
        <v>14157.42</v>
      </c>
      <c r="L6768" s="1" t="str">
        <f>TEXT(Sales[[#This Row],[Date and Time]],"dddd")</f>
        <v>Friday</v>
      </c>
      <c r="M6768" s="1" t="str">
        <f>TEXT(Sales[[#This Row],[Date and Time]],"mm")</f>
        <v>02</v>
      </c>
      <c r="N6768" s="10" t="str">
        <f>TEXT(Sales[[#This Row],[Date and Time]],"mmmm")</f>
        <v>February</v>
      </c>
    </row>
    <row r="6769" spans="1:14" x14ac:dyDescent="0.3">
      <c r="A6769" s="1" t="s">
        <v>10237</v>
      </c>
      <c r="B6769" s="2">
        <v>45469.768136574072</v>
      </c>
      <c r="C6769" s="1" t="s">
        <v>3379</v>
      </c>
      <c r="D6769" s="1" t="s">
        <v>2049</v>
      </c>
      <c r="E6769" s="1" t="s">
        <v>3479</v>
      </c>
      <c r="F6769" s="1" t="s">
        <v>3472</v>
      </c>
      <c r="G6769" s="1">
        <v>844.59</v>
      </c>
      <c r="H6769" s="1">
        <v>3</v>
      </c>
      <c r="I6769" s="1">
        <f>Sales[[#This Row],[Selling Price]]*H6769</f>
        <v>2533.77</v>
      </c>
      <c r="J6769" s="1">
        <f>VLOOKUP(Sales[[#This Row],[Product ID]],Products[],4,0)</f>
        <v>605.29999999999995</v>
      </c>
      <c r="K6769" s="1">
        <f>Sales[[#This Row],[Total Sales]]-Sales[[#This Row],[Cost price]]</f>
        <v>1928.47</v>
      </c>
      <c r="L6769" s="1" t="str">
        <f>TEXT(Sales[[#This Row],[Date and Time]],"dddd")</f>
        <v>Wednesday</v>
      </c>
      <c r="M6769" s="1" t="str">
        <f>TEXT(Sales[[#This Row],[Date and Time]],"mm")</f>
        <v>06</v>
      </c>
      <c r="N6769" s="10" t="str">
        <f>TEXT(Sales[[#This Row],[Date and Time]],"mmmm")</f>
        <v>June</v>
      </c>
    </row>
    <row r="6770" spans="1:14" x14ac:dyDescent="0.3">
      <c r="A6770" s="1" t="s">
        <v>10238</v>
      </c>
      <c r="B6770" s="2">
        <v>45536.158819444441</v>
      </c>
      <c r="C6770" s="1" t="s">
        <v>3372</v>
      </c>
      <c r="D6770" s="1" t="s">
        <v>276</v>
      </c>
      <c r="E6770" s="1" t="s">
        <v>3461</v>
      </c>
      <c r="F6770" s="1" t="s">
        <v>3472</v>
      </c>
      <c r="G6770" s="1">
        <v>592.73</v>
      </c>
      <c r="H6770" s="1">
        <v>10</v>
      </c>
      <c r="I6770" s="1">
        <f>Sales[[#This Row],[Selling Price]]*H6770</f>
        <v>5927.3</v>
      </c>
      <c r="J6770" s="1">
        <f>VLOOKUP(Sales[[#This Row],[Product ID]],Products[],4,0)</f>
        <v>415.38</v>
      </c>
      <c r="K6770" s="1">
        <f>Sales[[#This Row],[Total Sales]]-Sales[[#This Row],[Cost price]]</f>
        <v>5511.92</v>
      </c>
      <c r="L6770" s="1" t="str">
        <f>TEXT(Sales[[#This Row],[Date and Time]],"dddd")</f>
        <v>Sunday</v>
      </c>
      <c r="M6770" s="1" t="str">
        <f>TEXT(Sales[[#This Row],[Date and Time]],"mm")</f>
        <v>09</v>
      </c>
      <c r="N6770" s="10" t="str">
        <f>TEXT(Sales[[#This Row],[Date and Time]],"mmmm")</f>
        <v>September</v>
      </c>
    </row>
    <row r="6771" spans="1:14" x14ac:dyDescent="0.3">
      <c r="A6771" s="1" t="s">
        <v>10239</v>
      </c>
      <c r="B6771" s="2">
        <v>45320.811516203707</v>
      </c>
      <c r="C6771" s="1" t="s">
        <v>3441</v>
      </c>
      <c r="D6771" s="1" t="s">
        <v>7</v>
      </c>
      <c r="E6771" s="1" t="s">
        <v>3471</v>
      </c>
      <c r="F6771" s="1" t="s">
        <v>3476</v>
      </c>
      <c r="G6771" s="1">
        <v>169.96</v>
      </c>
      <c r="H6771" s="1">
        <v>3</v>
      </c>
      <c r="I6771" s="1">
        <f>Sales[[#This Row],[Selling Price]]*H6771</f>
        <v>509.88</v>
      </c>
      <c r="J6771" s="1">
        <f>VLOOKUP(Sales[[#This Row],[Product ID]],Products[],4,0)</f>
        <v>325.48</v>
      </c>
      <c r="K6771" s="1">
        <f>Sales[[#This Row],[Total Sales]]-Sales[[#This Row],[Cost price]]</f>
        <v>184.39999999999998</v>
      </c>
      <c r="L6771" s="1" t="str">
        <f>TEXT(Sales[[#This Row],[Date and Time]],"dddd")</f>
        <v>Monday</v>
      </c>
      <c r="M6771" s="1" t="str">
        <f>TEXT(Sales[[#This Row],[Date and Time]],"mm")</f>
        <v>01</v>
      </c>
      <c r="N6771" s="10" t="str">
        <f>TEXT(Sales[[#This Row],[Date and Time]],"mmmm")</f>
        <v>January</v>
      </c>
    </row>
    <row r="6772" spans="1:14" x14ac:dyDescent="0.3">
      <c r="A6772" s="1" t="s">
        <v>10240</v>
      </c>
      <c r="B6772" s="2">
        <v>45451.810856481483</v>
      </c>
      <c r="C6772" s="1" t="s">
        <v>3294</v>
      </c>
      <c r="D6772" s="1" t="s">
        <v>830</v>
      </c>
      <c r="E6772" s="1" t="s">
        <v>3461</v>
      </c>
      <c r="F6772" s="1" t="s">
        <v>3467</v>
      </c>
      <c r="G6772" s="1">
        <v>1872.52</v>
      </c>
      <c r="H6772" s="1">
        <v>1</v>
      </c>
      <c r="I6772" s="1">
        <f>Sales[[#This Row],[Selling Price]]*H6772</f>
        <v>1872.52</v>
      </c>
      <c r="J6772" s="1">
        <f>VLOOKUP(Sales[[#This Row],[Product ID]],Products[],4,0)</f>
        <v>609.70000000000005</v>
      </c>
      <c r="K6772" s="1">
        <f>Sales[[#This Row],[Total Sales]]-Sales[[#This Row],[Cost price]]</f>
        <v>1262.82</v>
      </c>
      <c r="L6772" s="1" t="str">
        <f>TEXT(Sales[[#This Row],[Date and Time]],"dddd")</f>
        <v>Saturday</v>
      </c>
      <c r="M6772" s="1" t="str">
        <f>TEXT(Sales[[#This Row],[Date and Time]],"mm")</f>
        <v>06</v>
      </c>
      <c r="N6772" s="10" t="str">
        <f>TEXT(Sales[[#This Row],[Date and Time]],"mmmm")</f>
        <v>June</v>
      </c>
    </row>
    <row r="6773" spans="1:14" x14ac:dyDescent="0.3">
      <c r="A6773" s="1" t="s">
        <v>10241</v>
      </c>
      <c r="B6773" s="2">
        <v>45384.777280092596</v>
      </c>
      <c r="C6773" s="1" t="s">
        <v>3273</v>
      </c>
      <c r="D6773" s="1" t="s">
        <v>2355</v>
      </c>
      <c r="E6773" s="1" t="s">
        <v>3466</v>
      </c>
      <c r="F6773" s="1" t="s">
        <v>3472</v>
      </c>
      <c r="G6773" s="1">
        <v>1451</v>
      </c>
      <c r="H6773" s="1">
        <v>5</v>
      </c>
      <c r="I6773" s="1">
        <f>Sales[[#This Row],[Selling Price]]*H6773</f>
        <v>7255</v>
      </c>
      <c r="J6773" s="1">
        <f>VLOOKUP(Sales[[#This Row],[Product ID]],Products[],4,0)</f>
        <v>963.58</v>
      </c>
      <c r="K6773" s="1">
        <f>Sales[[#This Row],[Total Sales]]-Sales[[#This Row],[Cost price]]</f>
        <v>6291.42</v>
      </c>
      <c r="L6773" s="1" t="str">
        <f>TEXT(Sales[[#This Row],[Date and Time]],"dddd")</f>
        <v>Tuesday</v>
      </c>
      <c r="M6773" s="1" t="str">
        <f>TEXT(Sales[[#This Row],[Date and Time]],"mm")</f>
        <v>04</v>
      </c>
      <c r="N6773" s="10" t="str">
        <f>TEXT(Sales[[#This Row],[Date and Time]],"mmmm")</f>
        <v>April</v>
      </c>
    </row>
    <row r="6774" spans="1:14" x14ac:dyDescent="0.3">
      <c r="A6774" s="1" t="s">
        <v>10242</v>
      </c>
      <c r="B6774" s="2">
        <v>45314.378668981481</v>
      </c>
      <c r="C6774" s="1" t="s">
        <v>3264</v>
      </c>
      <c r="D6774" s="1" t="s">
        <v>1831</v>
      </c>
      <c r="E6774" s="1" t="s">
        <v>3471</v>
      </c>
      <c r="F6774" s="1" t="s">
        <v>3469</v>
      </c>
      <c r="G6774" s="1">
        <v>65.290000000000006</v>
      </c>
      <c r="H6774" s="1">
        <v>5</v>
      </c>
      <c r="I6774" s="1">
        <f>Sales[[#This Row],[Selling Price]]*H6774</f>
        <v>326.45000000000005</v>
      </c>
      <c r="J6774" s="1">
        <f>VLOOKUP(Sales[[#This Row],[Product ID]],Products[],4,0)</f>
        <v>249.12</v>
      </c>
      <c r="K6774" s="1">
        <f>Sales[[#This Row],[Total Sales]]-Sales[[#This Row],[Cost price]]</f>
        <v>77.330000000000041</v>
      </c>
      <c r="L6774" s="1" t="str">
        <f>TEXT(Sales[[#This Row],[Date and Time]],"dddd")</f>
        <v>Tuesday</v>
      </c>
      <c r="M6774" s="1" t="str">
        <f>TEXT(Sales[[#This Row],[Date and Time]],"mm")</f>
        <v>01</v>
      </c>
      <c r="N6774" s="10" t="str">
        <f>TEXT(Sales[[#This Row],[Date and Time]],"mmmm")</f>
        <v>January</v>
      </c>
    </row>
    <row r="6775" spans="1:14" x14ac:dyDescent="0.3">
      <c r="A6775" s="1" t="s">
        <v>10243</v>
      </c>
      <c r="B6775" s="2">
        <v>45397.729629629626</v>
      </c>
      <c r="C6775" s="1" t="s">
        <v>3336</v>
      </c>
      <c r="D6775" s="1" t="s">
        <v>1269</v>
      </c>
      <c r="E6775" s="1" t="s">
        <v>3461</v>
      </c>
      <c r="F6775" s="1" t="s">
        <v>3462</v>
      </c>
      <c r="G6775" s="1">
        <v>1281.27</v>
      </c>
      <c r="H6775" s="1">
        <v>2</v>
      </c>
      <c r="I6775" s="1">
        <f>Sales[[#This Row],[Selling Price]]*H6775</f>
        <v>2562.54</v>
      </c>
      <c r="J6775" s="1">
        <f>VLOOKUP(Sales[[#This Row],[Product ID]],Products[],4,0)</f>
        <v>970.96</v>
      </c>
      <c r="K6775" s="1">
        <f>Sales[[#This Row],[Total Sales]]-Sales[[#This Row],[Cost price]]</f>
        <v>1591.58</v>
      </c>
      <c r="L6775" s="1" t="str">
        <f>TEXT(Sales[[#This Row],[Date and Time]],"dddd")</f>
        <v>Monday</v>
      </c>
      <c r="M6775" s="1" t="str">
        <f>TEXT(Sales[[#This Row],[Date and Time]],"mm")</f>
        <v>04</v>
      </c>
      <c r="N6775" s="10" t="str">
        <f>TEXT(Sales[[#This Row],[Date and Time]],"mmmm")</f>
        <v>April</v>
      </c>
    </row>
    <row r="6776" spans="1:14" x14ac:dyDescent="0.3">
      <c r="A6776" s="1" t="s">
        <v>10244</v>
      </c>
      <c r="B6776" s="2">
        <v>45314.616631944446</v>
      </c>
      <c r="C6776" s="1" t="s">
        <v>3348</v>
      </c>
      <c r="D6776" s="1" t="s">
        <v>1191</v>
      </c>
      <c r="E6776" s="1" t="s">
        <v>3471</v>
      </c>
      <c r="F6776" s="1" t="s">
        <v>3472</v>
      </c>
      <c r="G6776" s="1">
        <v>1042.54</v>
      </c>
      <c r="H6776" s="1">
        <v>10</v>
      </c>
      <c r="I6776" s="1">
        <f>Sales[[#This Row],[Selling Price]]*H6776</f>
        <v>10425.4</v>
      </c>
      <c r="J6776" s="1">
        <f>VLOOKUP(Sales[[#This Row],[Product ID]],Products[],4,0)</f>
        <v>307.60000000000002</v>
      </c>
      <c r="K6776" s="1">
        <f>Sales[[#This Row],[Total Sales]]-Sales[[#This Row],[Cost price]]</f>
        <v>10117.799999999999</v>
      </c>
      <c r="L6776" s="1" t="str">
        <f>TEXT(Sales[[#This Row],[Date and Time]],"dddd")</f>
        <v>Tuesday</v>
      </c>
      <c r="M6776" s="1" t="str">
        <f>TEXT(Sales[[#This Row],[Date and Time]],"mm")</f>
        <v>01</v>
      </c>
      <c r="N6776" s="10" t="str">
        <f>TEXT(Sales[[#This Row],[Date and Time]],"mmmm")</f>
        <v>January</v>
      </c>
    </row>
    <row r="6777" spans="1:14" x14ac:dyDescent="0.3">
      <c r="A6777" s="1" t="s">
        <v>10245</v>
      </c>
      <c r="B6777" s="2">
        <v>45478.229675925926</v>
      </c>
      <c r="C6777" s="1" t="s">
        <v>3324</v>
      </c>
      <c r="D6777" s="1" t="s">
        <v>2774</v>
      </c>
      <c r="E6777" s="1" t="s">
        <v>3479</v>
      </c>
      <c r="F6777" s="1" t="s">
        <v>3472</v>
      </c>
      <c r="G6777" s="1">
        <v>1925.63</v>
      </c>
      <c r="H6777" s="1">
        <v>10</v>
      </c>
      <c r="I6777" s="1">
        <f>Sales[[#This Row],[Selling Price]]*H6777</f>
        <v>19256.300000000003</v>
      </c>
      <c r="J6777" s="1">
        <f>VLOOKUP(Sales[[#This Row],[Product ID]],Products[],4,0)</f>
        <v>427.85</v>
      </c>
      <c r="K6777" s="1">
        <f>Sales[[#This Row],[Total Sales]]-Sales[[#This Row],[Cost price]]</f>
        <v>18828.450000000004</v>
      </c>
      <c r="L6777" s="1" t="str">
        <f>TEXT(Sales[[#This Row],[Date and Time]],"dddd")</f>
        <v>Friday</v>
      </c>
      <c r="M6777" s="1" t="str">
        <f>TEXT(Sales[[#This Row],[Date and Time]],"mm")</f>
        <v>07</v>
      </c>
      <c r="N6777" s="10" t="str">
        <f>TEXT(Sales[[#This Row],[Date and Time]],"mmmm")</f>
        <v>July</v>
      </c>
    </row>
    <row r="6778" spans="1:14" x14ac:dyDescent="0.3">
      <c r="A6778" s="1" t="s">
        <v>10246</v>
      </c>
      <c r="B6778" s="2">
        <v>45331.867048611108</v>
      </c>
      <c r="C6778" s="1" t="s">
        <v>3355</v>
      </c>
      <c r="D6778" s="1" t="s">
        <v>392</v>
      </c>
      <c r="E6778" s="1" t="s">
        <v>3471</v>
      </c>
      <c r="F6778" s="1" t="s">
        <v>3462</v>
      </c>
      <c r="G6778" s="1">
        <v>1171.99</v>
      </c>
      <c r="H6778" s="1">
        <v>2</v>
      </c>
      <c r="I6778" s="1">
        <f>Sales[[#This Row],[Selling Price]]*H6778</f>
        <v>2343.98</v>
      </c>
      <c r="J6778" s="1">
        <f>VLOOKUP(Sales[[#This Row],[Product ID]],Products[],4,0)</f>
        <v>889.08</v>
      </c>
      <c r="K6778" s="1">
        <f>Sales[[#This Row],[Total Sales]]-Sales[[#This Row],[Cost price]]</f>
        <v>1454.9</v>
      </c>
      <c r="L6778" s="1" t="str">
        <f>TEXT(Sales[[#This Row],[Date and Time]],"dddd")</f>
        <v>Friday</v>
      </c>
      <c r="M6778" s="1" t="str">
        <f>TEXT(Sales[[#This Row],[Date and Time]],"mm")</f>
        <v>02</v>
      </c>
      <c r="N6778" s="10" t="str">
        <f>TEXT(Sales[[#This Row],[Date and Time]],"mmmm")</f>
        <v>February</v>
      </c>
    </row>
    <row r="6779" spans="1:14" x14ac:dyDescent="0.3">
      <c r="A6779" s="1" t="s">
        <v>10247</v>
      </c>
      <c r="B6779" s="2">
        <v>45512.950474537036</v>
      </c>
      <c r="C6779" s="1" t="s">
        <v>3278</v>
      </c>
      <c r="D6779" s="1" t="s">
        <v>384</v>
      </c>
      <c r="E6779" s="1" t="s">
        <v>3471</v>
      </c>
      <c r="F6779" s="1" t="s">
        <v>3462</v>
      </c>
      <c r="G6779" s="1">
        <v>1108.47</v>
      </c>
      <c r="H6779" s="1">
        <v>2</v>
      </c>
      <c r="I6779" s="1">
        <f>Sales[[#This Row],[Selling Price]]*H6779</f>
        <v>2216.94</v>
      </c>
      <c r="J6779" s="1">
        <f>VLOOKUP(Sales[[#This Row],[Product ID]],Products[],4,0)</f>
        <v>330.51</v>
      </c>
      <c r="K6779" s="1">
        <f>Sales[[#This Row],[Total Sales]]-Sales[[#This Row],[Cost price]]</f>
        <v>1886.43</v>
      </c>
      <c r="L6779" s="1" t="str">
        <f>TEXT(Sales[[#This Row],[Date and Time]],"dddd")</f>
        <v>Thursday</v>
      </c>
      <c r="M6779" s="1" t="str">
        <f>TEXT(Sales[[#This Row],[Date and Time]],"mm")</f>
        <v>08</v>
      </c>
      <c r="N6779" s="10" t="str">
        <f>TEXT(Sales[[#This Row],[Date and Time]],"mmmm")</f>
        <v>August</v>
      </c>
    </row>
    <row r="6780" spans="1:14" x14ac:dyDescent="0.3">
      <c r="A6780" s="1" t="s">
        <v>10248</v>
      </c>
      <c r="B6780" s="2">
        <v>45486.881493055553</v>
      </c>
      <c r="C6780" s="1" t="s">
        <v>3413</v>
      </c>
      <c r="D6780" s="1" t="s">
        <v>2073</v>
      </c>
      <c r="E6780" s="1" t="s">
        <v>3471</v>
      </c>
      <c r="F6780" s="1" t="s">
        <v>3469</v>
      </c>
      <c r="G6780" s="1">
        <v>1166</v>
      </c>
      <c r="H6780" s="1">
        <v>5</v>
      </c>
      <c r="I6780" s="1">
        <f>Sales[[#This Row],[Selling Price]]*H6780</f>
        <v>5830</v>
      </c>
      <c r="J6780" s="1">
        <f>VLOOKUP(Sales[[#This Row],[Product ID]],Products[],4,0)</f>
        <v>311.56</v>
      </c>
      <c r="K6780" s="1">
        <f>Sales[[#This Row],[Total Sales]]-Sales[[#This Row],[Cost price]]</f>
        <v>5518.44</v>
      </c>
      <c r="L6780" s="1" t="str">
        <f>TEXT(Sales[[#This Row],[Date and Time]],"dddd")</f>
        <v>Saturday</v>
      </c>
      <c r="M6780" s="1" t="str">
        <f>TEXT(Sales[[#This Row],[Date and Time]],"mm")</f>
        <v>07</v>
      </c>
      <c r="N6780" s="10" t="str">
        <f>TEXT(Sales[[#This Row],[Date and Time]],"mmmm")</f>
        <v>July</v>
      </c>
    </row>
    <row r="6781" spans="1:14" x14ac:dyDescent="0.3">
      <c r="A6781" s="1" t="s">
        <v>10249</v>
      </c>
      <c r="B6781" s="2">
        <v>45299.191030092596</v>
      </c>
      <c r="C6781" s="1" t="s">
        <v>3223</v>
      </c>
      <c r="D6781" s="1" t="s">
        <v>3109</v>
      </c>
      <c r="E6781" s="1" t="s">
        <v>3464</v>
      </c>
      <c r="F6781" s="1" t="s">
        <v>3469</v>
      </c>
      <c r="G6781" s="1">
        <v>361.78</v>
      </c>
      <c r="H6781" s="1">
        <v>1</v>
      </c>
      <c r="I6781" s="1">
        <f>Sales[[#This Row],[Selling Price]]*H6781</f>
        <v>361.78</v>
      </c>
      <c r="J6781" s="1">
        <f>VLOOKUP(Sales[[#This Row],[Product ID]],Products[],4,0)</f>
        <v>454.08</v>
      </c>
      <c r="K6781" s="1">
        <f>Sales[[#This Row],[Total Sales]]-Sales[[#This Row],[Cost price]]</f>
        <v>-92.300000000000011</v>
      </c>
      <c r="L6781" s="1" t="str">
        <f>TEXT(Sales[[#This Row],[Date and Time]],"dddd")</f>
        <v>Monday</v>
      </c>
      <c r="M6781" s="1" t="str">
        <f>TEXT(Sales[[#This Row],[Date and Time]],"mm")</f>
        <v>01</v>
      </c>
      <c r="N6781" s="10" t="str">
        <f>TEXT(Sales[[#This Row],[Date and Time]],"mmmm")</f>
        <v>January</v>
      </c>
    </row>
    <row r="6782" spans="1:14" x14ac:dyDescent="0.3">
      <c r="A6782" s="1" t="s">
        <v>10250</v>
      </c>
      <c r="B6782" s="2">
        <v>45342.977175925924</v>
      </c>
      <c r="C6782" s="1" t="s">
        <v>3249</v>
      </c>
      <c r="D6782" s="1" t="s">
        <v>377</v>
      </c>
      <c r="E6782" s="1" t="s">
        <v>3479</v>
      </c>
      <c r="F6782" s="1" t="s">
        <v>3462</v>
      </c>
      <c r="G6782" s="1">
        <v>1845.76</v>
      </c>
      <c r="H6782" s="1">
        <v>1</v>
      </c>
      <c r="I6782" s="1">
        <f>Sales[[#This Row],[Selling Price]]*H6782</f>
        <v>1845.76</v>
      </c>
      <c r="J6782" s="1">
        <f>VLOOKUP(Sales[[#This Row],[Product ID]],Products[],4,0)</f>
        <v>866.87</v>
      </c>
      <c r="K6782" s="1">
        <f>Sales[[#This Row],[Total Sales]]-Sales[[#This Row],[Cost price]]</f>
        <v>978.89</v>
      </c>
      <c r="L6782" s="1" t="str">
        <f>TEXT(Sales[[#This Row],[Date and Time]],"dddd")</f>
        <v>Tuesday</v>
      </c>
      <c r="M6782" s="1" t="str">
        <f>TEXT(Sales[[#This Row],[Date and Time]],"mm")</f>
        <v>02</v>
      </c>
      <c r="N6782" s="10" t="str">
        <f>TEXT(Sales[[#This Row],[Date and Time]],"mmmm")</f>
        <v>February</v>
      </c>
    </row>
    <row r="6783" spans="1:14" x14ac:dyDescent="0.3">
      <c r="A6783" s="1" t="s">
        <v>10251</v>
      </c>
      <c r="B6783" s="2">
        <v>45575.118483796294</v>
      </c>
      <c r="C6783" s="1" t="s">
        <v>3397</v>
      </c>
      <c r="D6783" s="1" t="s">
        <v>980</v>
      </c>
      <c r="E6783" s="1" t="s">
        <v>3461</v>
      </c>
      <c r="F6783" s="1" t="s">
        <v>3462</v>
      </c>
      <c r="G6783" s="1">
        <v>1011.39</v>
      </c>
      <c r="H6783" s="1">
        <v>3</v>
      </c>
      <c r="I6783" s="1">
        <f>Sales[[#This Row],[Selling Price]]*H6783</f>
        <v>3034.17</v>
      </c>
      <c r="J6783" s="1">
        <f>VLOOKUP(Sales[[#This Row],[Product ID]],Products[],4,0)</f>
        <v>369.73</v>
      </c>
      <c r="K6783" s="1">
        <f>Sales[[#This Row],[Total Sales]]-Sales[[#This Row],[Cost price]]</f>
        <v>2664.44</v>
      </c>
      <c r="L6783" s="1" t="str">
        <f>TEXT(Sales[[#This Row],[Date and Time]],"dddd")</f>
        <v>Thursday</v>
      </c>
      <c r="M6783" s="1" t="str">
        <f>TEXT(Sales[[#This Row],[Date and Time]],"mm")</f>
        <v>10</v>
      </c>
      <c r="N6783" s="10" t="str">
        <f>TEXT(Sales[[#This Row],[Date and Time]],"mmmm")</f>
        <v>October</v>
      </c>
    </row>
    <row r="6784" spans="1:14" x14ac:dyDescent="0.3">
      <c r="A6784" s="1" t="s">
        <v>10252</v>
      </c>
      <c r="B6784" s="2">
        <v>45401.119375000002</v>
      </c>
      <c r="C6784" s="1" t="s">
        <v>3351</v>
      </c>
      <c r="D6784" s="1" t="s">
        <v>2070</v>
      </c>
      <c r="E6784" s="1" t="s">
        <v>3466</v>
      </c>
      <c r="F6784" s="1" t="s">
        <v>3469</v>
      </c>
      <c r="G6784" s="1">
        <v>1261.3599999999999</v>
      </c>
      <c r="H6784" s="1">
        <v>7</v>
      </c>
      <c r="I6784" s="1">
        <f>Sales[[#This Row],[Selling Price]]*H6784</f>
        <v>8829.5199999999986</v>
      </c>
      <c r="J6784" s="1">
        <f>VLOOKUP(Sales[[#This Row],[Product ID]],Products[],4,0)</f>
        <v>643.29</v>
      </c>
      <c r="K6784" s="1">
        <f>Sales[[#This Row],[Total Sales]]-Sales[[#This Row],[Cost price]]</f>
        <v>8186.2299999999987</v>
      </c>
      <c r="L6784" s="1" t="str">
        <f>TEXT(Sales[[#This Row],[Date and Time]],"dddd")</f>
        <v>Friday</v>
      </c>
      <c r="M6784" s="1" t="str">
        <f>TEXT(Sales[[#This Row],[Date and Time]],"mm")</f>
        <v>04</v>
      </c>
      <c r="N6784" s="10" t="str">
        <f>TEXT(Sales[[#This Row],[Date and Time]],"mmmm")</f>
        <v>April</v>
      </c>
    </row>
    <row r="6785" spans="1:14" x14ac:dyDescent="0.3">
      <c r="A6785" s="1" t="s">
        <v>10253</v>
      </c>
      <c r="B6785" s="2">
        <v>45407.552905092591</v>
      </c>
      <c r="C6785" s="1" t="s">
        <v>3347</v>
      </c>
      <c r="D6785" s="1" t="s">
        <v>351</v>
      </c>
      <c r="E6785" s="1" t="s">
        <v>3464</v>
      </c>
      <c r="F6785" s="1" t="s">
        <v>3472</v>
      </c>
      <c r="G6785" s="1">
        <v>1731.91</v>
      </c>
      <c r="H6785" s="1">
        <v>7</v>
      </c>
      <c r="I6785" s="1">
        <f>Sales[[#This Row],[Selling Price]]*H6785</f>
        <v>12123.37</v>
      </c>
      <c r="J6785" s="1">
        <f>VLOOKUP(Sales[[#This Row],[Product ID]],Products[],4,0)</f>
        <v>211.14</v>
      </c>
      <c r="K6785" s="1">
        <f>Sales[[#This Row],[Total Sales]]-Sales[[#This Row],[Cost price]]</f>
        <v>11912.230000000001</v>
      </c>
      <c r="L6785" s="1" t="str">
        <f>TEXT(Sales[[#This Row],[Date and Time]],"dddd")</f>
        <v>Thursday</v>
      </c>
      <c r="M6785" s="1" t="str">
        <f>TEXT(Sales[[#This Row],[Date and Time]],"mm")</f>
        <v>04</v>
      </c>
      <c r="N6785" s="10" t="str">
        <f>TEXT(Sales[[#This Row],[Date and Time]],"mmmm")</f>
        <v>April</v>
      </c>
    </row>
    <row r="6786" spans="1:14" x14ac:dyDescent="0.3">
      <c r="A6786" s="1" t="s">
        <v>10254</v>
      </c>
      <c r="B6786" s="2">
        <v>45505.522928240738</v>
      </c>
      <c r="C6786" s="1" t="s">
        <v>3239</v>
      </c>
      <c r="D6786" s="1" t="s">
        <v>2364</v>
      </c>
      <c r="E6786" s="1" t="s">
        <v>3464</v>
      </c>
      <c r="F6786" s="1" t="s">
        <v>3462</v>
      </c>
      <c r="G6786" s="1">
        <v>1808.93</v>
      </c>
      <c r="H6786" s="1">
        <v>4</v>
      </c>
      <c r="I6786" s="1">
        <f>Sales[[#This Row],[Selling Price]]*H6786</f>
        <v>7235.72</v>
      </c>
      <c r="J6786" s="1">
        <f>VLOOKUP(Sales[[#This Row],[Product ID]],Products[],4,0)</f>
        <v>438.5</v>
      </c>
      <c r="K6786" s="1">
        <f>Sales[[#This Row],[Total Sales]]-Sales[[#This Row],[Cost price]]</f>
        <v>6797.22</v>
      </c>
      <c r="L6786" s="1" t="str">
        <f>TEXT(Sales[[#This Row],[Date and Time]],"dddd")</f>
        <v>Thursday</v>
      </c>
      <c r="M6786" s="1" t="str">
        <f>TEXT(Sales[[#This Row],[Date and Time]],"mm")</f>
        <v>08</v>
      </c>
      <c r="N6786" s="10" t="str">
        <f>TEXT(Sales[[#This Row],[Date and Time]],"mmmm")</f>
        <v>August</v>
      </c>
    </row>
    <row r="6787" spans="1:14" x14ac:dyDescent="0.3">
      <c r="A6787" s="1" t="s">
        <v>10255</v>
      </c>
      <c r="B6787" s="2">
        <v>45386.647430555553</v>
      </c>
      <c r="C6787" s="1" t="s">
        <v>3217</v>
      </c>
      <c r="D6787" s="1" t="s">
        <v>686</v>
      </c>
      <c r="E6787" s="1" t="s">
        <v>3479</v>
      </c>
      <c r="F6787" s="1" t="s">
        <v>3469</v>
      </c>
      <c r="G6787" s="1">
        <v>1270.32</v>
      </c>
      <c r="H6787" s="1">
        <v>7</v>
      </c>
      <c r="I6787" s="1">
        <f>Sales[[#This Row],[Selling Price]]*H6787</f>
        <v>8892.24</v>
      </c>
      <c r="J6787" s="1">
        <f>VLOOKUP(Sales[[#This Row],[Product ID]],Products[],4,0)</f>
        <v>253.61</v>
      </c>
      <c r="K6787" s="1">
        <f>Sales[[#This Row],[Total Sales]]-Sales[[#This Row],[Cost price]]</f>
        <v>8638.6299999999992</v>
      </c>
      <c r="L6787" s="1" t="str">
        <f>TEXT(Sales[[#This Row],[Date and Time]],"dddd")</f>
        <v>Thursday</v>
      </c>
      <c r="M6787" s="1" t="str">
        <f>TEXT(Sales[[#This Row],[Date and Time]],"mm")</f>
        <v>04</v>
      </c>
      <c r="N6787" s="10" t="str">
        <f>TEXT(Sales[[#This Row],[Date and Time]],"mmmm")</f>
        <v>April</v>
      </c>
    </row>
    <row r="6788" spans="1:14" x14ac:dyDescent="0.3">
      <c r="A6788" s="1" t="s">
        <v>10256</v>
      </c>
      <c r="B6788" s="2">
        <v>45517.034768518519</v>
      </c>
      <c r="C6788" s="1" t="s">
        <v>3294</v>
      </c>
      <c r="D6788" s="1" t="s">
        <v>2017</v>
      </c>
      <c r="E6788" s="1" t="s">
        <v>3466</v>
      </c>
      <c r="F6788" s="1" t="s">
        <v>3472</v>
      </c>
      <c r="G6788" s="1">
        <v>1973.33</v>
      </c>
      <c r="H6788" s="1">
        <v>4</v>
      </c>
      <c r="I6788" s="1">
        <f>Sales[[#This Row],[Selling Price]]*H6788</f>
        <v>7893.32</v>
      </c>
      <c r="J6788" s="1">
        <f>VLOOKUP(Sales[[#This Row],[Product ID]],Products[],4,0)</f>
        <v>609.70000000000005</v>
      </c>
      <c r="K6788" s="1">
        <f>Sales[[#This Row],[Total Sales]]-Sales[[#This Row],[Cost price]]</f>
        <v>7283.62</v>
      </c>
      <c r="L6788" s="1" t="str">
        <f>TEXT(Sales[[#This Row],[Date and Time]],"dddd")</f>
        <v>Tuesday</v>
      </c>
      <c r="M6788" s="1" t="str">
        <f>TEXT(Sales[[#This Row],[Date and Time]],"mm")</f>
        <v>08</v>
      </c>
      <c r="N6788" s="10" t="str">
        <f>TEXT(Sales[[#This Row],[Date and Time]],"mmmm")</f>
        <v>August</v>
      </c>
    </row>
    <row r="6789" spans="1:14" x14ac:dyDescent="0.3">
      <c r="A6789" s="1" t="s">
        <v>10257</v>
      </c>
      <c r="B6789" s="2">
        <v>45323.320347222223</v>
      </c>
      <c r="C6789" s="1" t="s">
        <v>3314</v>
      </c>
      <c r="D6789" s="1" t="s">
        <v>723</v>
      </c>
      <c r="E6789" s="1" t="s">
        <v>3461</v>
      </c>
      <c r="F6789" s="1" t="s">
        <v>3469</v>
      </c>
      <c r="G6789" s="1">
        <v>1116.43</v>
      </c>
      <c r="H6789" s="1">
        <v>9</v>
      </c>
      <c r="I6789" s="1">
        <f>Sales[[#This Row],[Selling Price]]*H6789</f>
        <v>10047.870000000001</v>
      </c>
      <c r="J6789" s="1">
        <f>VLOOKUP(Sales[[#This Row],[Product ID]],Products[],4,0)</f>
        <v>925.53</v>
      </c>
      <c r="K6789" s="1">
        <f>Sales[[#This Row],[Total Sales]]-Sales[[#This Row],[Cost price]]</f>
        <v>9122.34</v>
      </c>
      <c r="L6789" s="1" t="str">
        <f>TEXT(Sales[[#This Row],[Date and Time]],"dddd")</f>
        <v>Thursday</v>
      </c>
      <c r="M6789" s="1" t="str">
        <f>TEXT(Sales[[#This Row],[Date and Time]],"mm")</f>
        <v>02</v>
      </c>
      <c r="N6789" s="10" t="str">
        <f>TEXT(Sales[[#This Row],[Date and Time]],"mmmm")</f>
        <v>February</v>
      </c>
    </row>
    <row r="6790" spans="1:14" x14ac:dyDescent="0.3">
      <c r="A6790" s="1" t="s">
        <v>10258</v>
      </c>
      <c r="B6790" s="2">
        <v>45512.497025462966</v>
      </c>
      <c r="C6790" s="1" t="s">
        <v>3226</v>
      </c>
      <c r="D6790" s="1" t="s">
        <v>3136</v>
      </c>
      <c r="E6790" s="1" t="s">
        <v>3464</v>
      </c>
      <c r="F6790" s="1" t="s">
        <v>3462</v>
      </c>
      <c r="G6790" s="1">
        <v>378.18</v>
      </c>
      <c r="H6790" s="1">
        <v>6</v>
      </c>
      <c r="I6790" s="1">
        <f>Sales[[#This Row],[Selling Price]]*H6790</f>
        <v>2269.08</v>
      </c>
      <c r="J6790" s="1">
        <f>VLOOKUP(Sales[[#This Row],[Product ID]],Products[],4,0)</f>
        <v>809.47</v>
      </c>
      <c r="K6790" s="1">
        <f>Sales[[#This Row],[Total Sales]]-Sales[[#This Row],[Cost price]]</f>
        <v>1459.61</v>
      </c>
      <c r="L6790" s="1" t="str">
        <f>TEXT(Sales[[#This Row],[Date and Time]],"dddd")</f>
        <v>Thursday</v>
      </c>
      <c r="M6790" s="1" t="str">
        <f>TEXT(Sales[[#This Row],[Date and Time]],"mm")</f>
        <v>08</v>
      </c>
      <c r="N6790" s="10" t="str">
        <f>TEXT(Sales[[#This Row],[Date and Time]],"mmmm")</f>
        <v>August</v>
      </c>
    </row>
    <row r="6791" spans="1:14" x14ac:dyDescent="0.3">
      <c r="A6791" s="1" t="s">
        <v>10259</v>
      </c>
      <c r="B6791" s="2">
        <v>45580.80568287037</v>
      </c>
      <c r="C6791" s="1" t="s">
        <v>3348</v>
      </c>
      <c r="D6791" s="1" t="s">
        <v>416</v>
      </c>
      <c r="E6791" s="1" t="s">
        <v>3464</v>
      </c>
      <c r="F6791" s="1" t="s">
        <v>3476</v>
      </c>
      <c r="G6791" s="1">
        <v>664.45</v>
      </c>
      <c r="H6791" s="1">
        <v>3</v>
      </c>
      <c r="I6791" s="1">
        <f>Sales[[#This Row],[Selling Price]]*H6791</f>
        <v>1993.3500000000001</v>
      </c>
      <c r="J6791" s="1">
        <f>VLOOKUP(Sales[[#This Row],[Product ID]],Products[],4,0)</f>
        <v>307.60000000000002</v>
      </c>
      <c r="K6791" s="1">
        <f>Sales[[#This Row],[Total Sales]]-Sales[[#This Row],[Cost price]]</f>
        <v>1685.75</v>
      </c>
      <c r="L6791" s="1" t="str">
        <f>TEXT(Sales[[#This Row],[Date and Time]],"dddd")</f>
        <v>Tuesday</v>
      </c>
      <c r="M6791" s="1" t="str">
        <f>TEXT(Sales[[#This Row],[Date and Time]],"mm")</f>
        <v>10</v>
      </c>
      <c r="N6791" s="10" t="str">
        <f>TEXT(Sales[[#This Row],[Date and Time]],"mmmm")</f>
        <v>October</v>
      </c>
    </row>
    <row r="6792" spans="1:14" x14ac:dyDescent="0.3">
      <c r="A6792" s="1" t="s">
        <v>10260</v>
      </c>
      <c r="B6792" s="2">
        <v>45583.462881944448</v>
      </c>
      <c r="C6792" s="1" t="s">
        <v>3226</v>
      </c>
      <c r="D6792" s="1" t="s">
        <v>932</v>
      </c>
      <c r="E6792" s="1" t="s">
        <v>3471</v>
      </c>
      <c r="F6792" s="1" t="s">
        <v>3472</v>
      </c>
      <c r="G6792" s="1">
        <v>1637.66</v>
      </c>
      <c r="H6792" s="1">
        <v>2</v>
      </c>
      <c r="I6792" s="1">
        <f>Sales[[#This Row],[Selling Price]]*H6792</f>
        <v>3275.32</v>
      </c>
      <c r="J6792" s="1">
        <f>VLOOKUP(Sales[[#This Row],[Product ID]],Products[],4,0)</f>
        <v>809.47</v>
      </c>
      <c r="K6792" s="1">
        <f>Sales[[#This Row],[Total Sales]]-Sales[[#This Row],[Cost price]]</f>
        <v>2465.8500000000004</v>
      </c>
      <c r="L6792" s="1" t="str">
        <f>TEXT(Sales[[#This Row],[Date and Time]],"dddd")</f>
        <v>Friday</v>
      </c>
      <c r="M6792" s="1" t="str">
        <f>TEXT(Sales[[#This Row],[Date and Time]],"mm")</f>
        <v>10</v>
      </c>
      <c r="N6792" s="10" t="str">
        <f>TEXT(Sales[[#This Row],[Date and Time]],"mmmm")</f>
        <v>October</v>
      </c>
    </row>
    <row r="6793" spans="1:14" x14ac:dyDescent="0.3">
      <c r="A6793" s="1" t="s">
        <v>10261</v>
      </c>
      <c r="B6793" s="2">
        <v>45473.808599537035</v>
      </c>
      <c r="C6793" s="1" t="s">
        <v>3277</v>
      </c>
      <c r="D6793" s="1" t="s">
        <v>627</v>
      </c>
      <c r="E6793" s="1" t="s">
        <v>3464</v>
      </c>
      <c r="F6793" s="1" t="s">
        <v>3476</v>
      </c>
      <c r="G6793" s="1">
        <v>219.72</v>
      </c>
      <c r="H6793" s="1">
        <v>3</v>
      </c>
      <c r="I6793" s="1">
        <f>Sales[[#This Row],[Selling Price]]*H6793</f>
        <v>659.16</v>
      </c>
      <c r="J6793" s="1">
        <f>VLOOKUP(Sales[[#This Row],[Product ID]],Products[],4,0)</f>
        <v>439.15</v>
      </c>
      <c r="K6793" s="1">
        <f>Sales[[#This Row],[Total Sales]]-Sales[[#This Row],[Cost price]]</f>
        <v>220.01</v>
      </c>
      <c r="L6793" s="1" t="str">
        <f>TEXT(Sales[[#This Row],[Date and Time]],"dddd")</f>
        <v>Sunday</v>
      </c>
      <c r="M6793" s="1" t="str">
        <f>TEXT(Sales[[#This Row],[Date and Time]],"mm")</f>
        <v>06</v>
      </c>
      <c r="N6793" s="10" t="str">
        <f>TEXT(Sales[[#This Row],[Date and Time]],"mmmm")</f>
        <v>June</v>
      </c>
    </row>
    <row r="6794" spans="1:14" x14ac:dyDescent="0.3">
      <c r="A6794" s="1" t="s">
        <v>10262</v>
      </c>
      <c r="B6794" s="2">
        <v>45315.496400462966</v>
      </c>
      <c r="C6794" s="1" t="s">
        <v>3243</v>
      </c>
      <c r="D6794" s="1" t="s">
        <v>2714</v>
      </c>
      <c r="E6794" s="1" t="s">
        <v>3479</v>
      </c>
      <c r="F6794" s="1" t="s">
        <v>3472</v>
      </c>
      <c r="G6794" s="1">
        <v>233.68</v>
      </c>
      <c r="H6794" s="1">
        <v>3</v>
      </c>
      <c r="I6794" s="1">
        <f>Sales[[#This Row],[Selling Price]]*H6794</f>
        <v>701.04</v>
      </c>
      <c r="J6794" s="1">
        <f>VLOOKUP(Sales[[#This Row],[Product ID]],Products[],4,0)</f>
        <v>132.38999999999999</v>
      </c>
      <c r="K6794" s="1">
        <f>Sales[[#This Row],[Total Sales]]-Sales[[#This Row],[Cost price]]</f>
        <v>568.65</v>
      </c>
      <c r="L6794" s="1" t="str">
        <f>TEXT(Sales[[#This Row],[Date and Time]],"dddd")</f>
        <v>Wednesday</v>
      </c>
      <c r="M6794" s="1" t="str">
        <f>TEXT(Sales[[#This Row],[Date and Time]],"mm")</f>
        <v>01</v>
      </c>
      <c r="N6794" s="10" t="str">
        <f>TEXT(Sales[[#This Row],[Date and Time]],"mmmm")</f>
        <v>January</v>
      </c>
    </row>
    <row r="6795" spans="1:14" x14ac:dyDescent="0.3">
      <c r="A6795" s="1" t="s">
        <v>10263</v>
      </c>
      <c r="B6795" s="2">
        <v>45445.877060185187</v>
      </c>
      <c r="C6795" s="1" t="s">
        <v>3379</v>
      </c>
      <c r="D6795" s="1" t="s">
        <v>1796</v>
      </c>
      <c r="E6795" s="1" t="s">
        <v>3471</v>
      </c>
      <c r="F6795" s="1" t="s">
        <v>3462</v>
      </c>
      <c r="G6795" s="1">
        <v>1988.44</v>
      </c>
      <c r="H6795" s="1">
        <v>5</v>
      </c>
      <c r="I6795" s="1">
        <f>Sales[[#This Row],[Selling Price]]*H6795</f>
        <v>9942.2000000000007</v>
      </c>
      <c r="J6795" s="1">
        <f>VLOOKUP(Sales[[#This Row],[Product ID]],Products[],4,0)</f>
        <v>605.29999999999995</v>
      </c>
      <c r="K6795" s="1">
        <f>Sales[[#This Row],[Total Sales]]-Sales[[#This Row],[Cost price]]</f>
        <v>9336.9000000000015</v>
      </c>
      <c r="L6795" s="1" t="str">
        <f>TEXT(Sales[[#This Row],[Date and Time]],"dddd")</f>
        <v>Sunday</v>
      </c>
      <c r="M6795" s="1" t="str">
        <f>TEXT(Sales[[#This Row],[Date and Time]],"mm")</f>
        <v>06</v>
      </c>
      <c r="N6795" s="10" t="str">
        <f>TEXT(Sales[[#This Row],[Date and Time]],"mmmm")</f>
        <v>June</v>
      </c>
    </row>
    <row r="6796" spans="1:14" x14ac:dyDescent="0.3">
      <c r="A6796" s="1" t="s">
        <v>10264</v>
      </c>
      <c r="B6796" s="2">
        <v>45353.402303240742</v>
      </c>
      <c r="C6796" s="1" t="s">
        <v>3421</v>
      </c>
      <c r="D6796" s="1" t="s">
        <v>1720</v>
      </c>
      <c r="E6796" s="1" t="s">
        <v>3464</v>
      </c>
      <c r="F6796" s="1" t="s">
        <v>3476</v>
      </c>
      <c r="G6796" s="1">
        <v>1346.63</v>
      </c>
      <c r="H6796" s="1">
        <v>8</v>
      </c>
      <c r="I6796" s="1">
        <f>Sales[[#This Row],[Selling Price]]*H6796</f>
        <v>10773.04</v>
      </c>
      <c r="J6796" s="1">
        <f>VLOOKUP(Sales[[#This Row],[Product ID]],Products[],4,0)</f>
        <v>407.18</v>
      </c>
      <c r="K6796" s="1">
        <f>Sales[[#This Row],[Total Sales]]-Sales[[#This Row],[Cost price]]</f>
        <v>10365.86</v>
      </c>
      <c r="L6796" s="1" t="str">
        <f>TEXT(Sales[[#This Row],[Date and Time]],"dddd")</f>
        <v>Saturday</v>
      </c>
      <c r="M6796" s="1" t="str">
        <f>TEXT(Sales[[#This Row],[Date and Time]],"mm")</f>
        <v>03</v>
      </c>
      <c r="N6796" s="10" t="str">
        <f>TEXT(Sales[[#This Row],[Date and Time]],"mmmm")</f>
        <v>March</v>
      </c>
    </row>
    <row r="6797" spans="1:14" x14ac:dyDescent="0.3">
      <c r="A6797" s="1" t="s">
        <v>10265</v>
      </c>
      <c r="B6797" s="2">
        <v>45371.096562500003</v>
      </c>
      <c r="C6797" s="1" t="s">
        <v>3359</v>
      </c>
      <c r="D6797" s="1" t="s">
        <v>2086</v>
      </c>
      <c r="E6797" s="1" t="s">
        <v>3461</v>
      </c>
      <c r="F6797" s="1" t="s">
        <v>3462</v>
      </c>
      <c r="G6797" s="1">
        <v>1946.04</v>
      </c>
      <c r="H6797" s="1">
        <v>10</v>
      </c>
      <c r="I6797" s="1">
        <f>Sales[[#This Row],[Selling Price]]*H6797</f>
        <v>19460.400000000001</v>
      </c>
      <c r="J6797" s="1">
        <f>VLOOKUP(Sales[[#This Row],[Product ID]],Products[],4,0)</f>
        <v>750.19</v>
      </c>
      <c r="K6797" s="1">
        <f>Sales[[#This Row],[Total Sales]]-Sales[[#This Row],[Cost price]]</f>
        <v>18710.210000000003</v>
      </c>
      <c r="L6797" s="1" t="str">
        <f>TEXT(Sales[[#This Row],[Date and Time]],"dddd")</f>
        <v>Wednesday</v>
      </c>
      <c r="M6797" s="1" t="str">
        <f>TEXT(Sales[[#This Row],[Date and Time]],"mm")</f>
        <v>03</v>
      </c>
      <c r="N6797" s="10" t="str">
        <f>TEXT(Sales[[#This Row],[Date and Time]],"mmmm")</f>
        <v>March</v>
      </c>
    </row>
    <row r="6798" spans="1:14" x14ac:dyDescent="0.3">
      <c r="A6798" s="1" t="s">
        <v>10266</v>
      </c>
      <c r="B6798" s="2">
        <v>45587.709467592591</v>
      </c>
      <c r="C6798" s="1" t="s">
        <v>3420</v>
      </c>
      <c r="D6798" s="1" t="s">
        <v>1424</v>
      </c>
      <c r="E6798" s="1" t="s">
        <v>3464</v>
      </c>
      <c r="F6798" s="1" t="s">
        <v>3467</v>
      </c>
      <c r="G6798" s="1">
        <v>437.46</v>
      </c>
      <c r="H6798" s="1">
        <v>9</v>
      </c>
      <c r="I6798" s="1">
        <f>Sales[[#This Row],[Selling Price]]*H6798</f>
        <v>3937.14</v>
      </c>
      <c r="J6798" s="1">
        <f>VLOOKUP(Sales[[#This Row],[Product ID]],Products[],4,0)</f>
        <v>692.47</v>
      </c>
      <c r="K6798" s="1">
        <f>Sales[[#This Row],[Total Sales]]-Sales[[#This Row],[Cost price]]</f>
        <v>3244.67</v>
      </c>
      <c r="L6798" s="1" t="str">
        <f>TEXT(Sales[[#This Row],[Date and Time]],"dddd")</f>
        <v>Tuesday</v>
      </c>
      <c r="M6798" s="1" t="str">
        <f>TEXT(Sales[[#This Row],[Date and Time]],"mm")</f>
        <v>10</v>
      </c>
      <c r="N6798" s="10" t="str">
        <f>TEXT(Sales[[#This Row],[Date and Time]],"mmmm")</f>
        <v>October</v>
      </c>
    </row>
    <row r="6799" spans="1:14" x14ac:dyDescent="0.3">
      <c r="A6799" s="1" t="s">
        <v>10267</v>
      </c>
      <c r="B6799" s="2">
        <v>45393.639004629629</v>
      </c>
      <c r="C6799" s="1" t="s">
        <v>3382</v>
      </c>
      <c r="D6799" s="1" t="s">
        <v>1077</v>
      </c>
      <c r="E6799" s="1" t="s">
        <v>3464</v>
      </c>
      <c r="F6799" s="1" t="s">
        <v>3472</v>
      </c>
      <c r="G6799" s="1">
        <v>1160.42</v>
      </c>
      <c r="H6799" s="1">
        <v>7</v>
      </c>
      <c r="I6799" s="1">
        <f>Sales[[#This Row],[Selling Price]]*H6799</f>
        <v>8122.9400000000005</v>
      </c>
      <c r="J6799" s="1">
        <f>VLOOKUP(Sales[[#This Row],[Product ID]],Products[],4,0)</f>
        <v>67.97</v>
      </c>
      <c r="K6799" s="1">
        <f>Sales[[#This Row],[Total Sales]]-Sales[[#This Row],[Cost price]]</f>
        <v>8054.97</v>
      </c>
      <c r="L6799" s="1" t="str">
        <f>TEXT(Sales[[#This Row],[Date and Time]],"dddd")</f>
        <v>Thursday</v>
      </c>
      <c r="M6799" s="1" t="str">
        <f>TEXT(Sales[[#This Row],[Date and Time]],"mm")</f>
        <v>04</v>
      </c>
      <c r="N6799" s="10" t="str">
        <f>TEXT(Sales[[#This Row],[Date and Time]],"mmmm")</f>
        <v>April</v>
      </c>
    </row>
    <row r="6800" spans="1:14" x14ac:dyDescent="0.3">
      <c r="A6800" s="1" t="s">
        <v>10268</v>
      </c>
      <c r="B6800" s="2">
        <v>45487.659525462965</v>
      </c>
      <c r="C6800" s="1" t="s">
        <v>3446</v>
      </c>
      <c r="D6800" s="1" t="s">
        <v>3207</v>
      </c>
      <c r="E6800" s="1" t="s">
        <v>3479</v>
      </c>
      <c r="F6800" s="1" t="s">
        <v>3462</v>
      </c>
      <c r="G6800" s="1">
        <v>192.69</v>
      </c>
      <c r="H6800" s="1">
        <v>8</v>
      </c>
      <c r="I6800" s="1">
        <f>Sales[[#This Row],[Selling Price]]*H6800</f>
        <v>1541.52</v>
      </c>
      <c r="J6800" s="1">
        <f>VLOOKUP(Sales[[#This Row],[Product ID]],Products[],4,0)</f>
        <v>809.98</v>
      </c>
      <c r="K6800" s="1">
        <f>Sales[[#This Row],[Total Sales]]-Sales[[#This Row],[Cost price]]</f>
        <v>731.54</v>
      </c>
      <c r="L6800" s="1" t="str">
        <f>TEXT(Sales[[#This Row],[Date and Time]],"dddd")</f>
        <v>Sunday</v>
      </c>
      <c r="M6800" s="1" t="str">
        <f>TEXT(Sales[[#This Row],[Date and Time]],"mm")</f>
        <v>07</v>
      </c>
      <c r="N6800" s="10" t="str">
        <f>TEXT(Sales[[#This Row],[Date and Time]],"mmmm")</f>
        <v>July</v>
      </c>
    </row>
    <row r="6801" spans="1:14" x14ac:dyDescent="0.3">
      <c r="A6801" s="1" t="s">
        <v>10269</v>
      </c>
      <c r="B6801" s="2">
        <v>45572.793738425928</v>
      </c>
      <c r="C6801" s="1" t="s">
        <v>3228</v>
      </c>
      <c r="D6801" s="1" t="s">
        <v>1062</v>
      </c>
      <c r="E6801" s="1" t="s">
        <v>3461</v>
      </c>
      <c r="F6801" s="1" t="s">
        <v>3472</v>
      </c>
      <c r="G6801" s="1">
        <v>1540.84</v>
      </c>
      <c r="H6801" s="1">
        <v>8</v>
      </c>
      <c r="I6801" s="1">
        <f>Sales[[#This Row],[Selling Price]]*H6801</f>
        <v>12326.72</v>
      </c>
      <c r="J6801" s="1">
        <f>VLOOKUP(Sales[[#This Row],[Product ID]],Products[],4,0)</f>
        <v>96.13</v>
      </c>
      <c r="K6801" s="1">
        <f>Sales[[#This Row],[Total Sales]]-Sales[[#This Row],[Cost price]]</f>
        <v>12230.59</v>
      </c>
      <c r="L6801" s="1" t="str">
        <f>TEXT(Sales[[#This Row],[Date and Time]],"dddd")</f>
        <v>Monday</v>
      </c>
      <c r="M6801" s="1" t="str">
        <f>TEXT(Sales[[#This Row],[Date and Time]],"mm")</f>
        <v>10</v>
      </c>
      <c r="N6801" s="10" t="str">
        <f>TEXT(Sales[[#This Row],[Date and Time]],"mmmm")</f>
        <v>October</v>
      </c>
    </row>
    <row r="6802" spans="1:14" x14ac:dyDescent="0.3">
      <c r="A6802" s="1" t="s">
        <v>10270</v>
      </c>
      <c r="B6802" s="2">
        <v>45438.378506944442</v>
      </c>
      <c r="C6802" s="1" t="s">
        <v>3402</v>
      </c>
      <c r="D6802" s="1" t="s">
        <v>654</v>
      </c>
      <c r="E6802" s="1" t="s">
        <v>3471</v>
      </c>
      <c r="F6802" s="1" t="s">
        <v>3476</v>
      </c>
      <c r="G6802" s="1">
        <v>1129.8800000000001</v>
      </c>
      <c r="H6802" s="1">
        <v>7</v>
      </c>
      <c r="I6802" s="1">
        <f>Sales[[#This Row],[Selling Price]]*H6802</f>
        <v>7909.1600000000008</v>
      </c>
      <c r="J6802" s="1">
        <f>VLOOKUP(Sales[[#This Row],[Product ID]],Products[],4,0)</f>
        <v>581.64</v>
      </c>
      <c r="K6802" s="1">
        <f>Sales[[#This Row],[Total Sales]]-Sales[[#This Row],[Cost price]]</f>
        <v>7327.52</v>
      </c>
      <c r="L6802" s="1" t="str">
        <f>TEXT(Sales[[#This Row],[Date and Time]],"dddd")</f>
        <v>Sunday</v>
      </c>
      <c r="M6802" s="1" t="str">
        <f>TEXT(Sales[[#This Row],[Date and Time]],"mm")</f>
        <v>05</v>
      </c>
      <c r="N6802" s="10" t="str">
        <f>TEXT(Sales[[#This Row],[Date and Time]],"mmmm")</f>
        <v>May</v>
      </c>
    </row>
    <row r="6803" spans="1:14" x14ac:dyDescent="0.3">
      <c r="A6803" s="1" t="s">
        <v>10271</v>
      </c>
      <c r="B6803" s="2">
        <v>45532.600497685184</v>
      </c>
      <c r="C6803" s="1" t="s">
        <v>3237</v>
      </c>
      <c r="D6803" s="1" t="s">
        <v>1326</v>
      </c>
      <c r="E6803" s="1" t="s">
        <v>3471</v>
      </c>
      <c r="F6803" s="1" t="s">
        <v>3472</v>
      </c>
      <c r="G6803" s="1">
        <v>1022.87</v>
      </c>
      <c r="H6803" s="1">
        <v>6</v>
      </c>
      <c r="I6803" s="1">
        <f>Sales[[#This Row],[Selling Price]]*H6803</f>
        <v>6137.22</v>
      </c>
      <c r="J6803" s="1">
        <f>VLOOKUP(Sales[[#This Row],[Product ID]],Products[],4,0)</f>
        <v>481</v>
      </c>
      <c r="K6803" s="1">
        <f>Sales[[#This Row],[Total Sales]]-Sales[[#This Row],[Cost price]]</f>
        <v>5656.22</v>
      </c>
      <c r="L6803" s="1" t="str">
        <f>TEXT(Sales[[#This Row],[Date and Time]],"dddd")</f>
        <v>Wednesday</v>
      </c>
      <c r="M6803" s="1" t="str">
        <f>TEXT(Sales[[#This Row],[Date and Time]],"mm")</f>
        <v>08</v>
      </c>
      <c r="N6803" s="10" t="str">
        <f>TEXT(Sales[[#This Row],[Date and Time]],"mmmm")</f>
        <v>August</v>
      </c>
    </row>
    <row r="6804" spans="1:14" x14ac:dyDescent="0.3">
      <c r="A6804" s="1" t="s">
        <v>10272</v>
      </c>
      <c r="B6804" s="2">
        <v>45532.633043981485</v>
      </c>
      <c r="C6804" s="1" t="s">
        <v>3426</v>
      </c>
      <c r="D6804" s="1" t="s">
        <v>2340</v>
      </c>
      <c r="E6804" s="1" t="s">
        <v>3461</v>
      </c>
      <c r="F6804" s="1" t="s">
        <v>3472</v>
      </c>
      <c r="G6804" s="1">
        <v>176.74</v>
      </c>
      <c r="H6804" s="1">
        <v>8</v>
      </c>
      <c r="I6804" s="1">
        <f>Sales[[#This Row],[Selling Price]]*H6804</f>
        <v>1413.92</v>
      </c>
      <c r="J6804" s="1">
        <f>VLOOKUP(Sales[[#This Row],[Product ID]],Products[],4,0)</f>
        <v>18.7</v>
      </c>
      <c r="K6804" s="1">
        <f>Sales[[#This Row],[Total Sales]]-Sales[[#This Row],[Cost price]]</f>
        <v>1395.22</v>
      </c>
      <c r="L6804" s="1" t="str">
        <f>TEXT(Sales[[#This Row],[Date and Time]],"dddd")</f>
        <v>Wednesday</v>
      </c>
      <c r="M6804" s="1" t="str">
        <f>TEXT(Sales[[#This Row],[Date and Time]],"mm")</f>
        <v>08</v>
      </c>
      <c r="N6804" s="10" t="str">
        <f>TEXT(Sales[[#This Row],[Date and Time]],"mmmm")</f>
        <v>August</v>
      </c>
    </row>
    <row r="6805" spans="1:14" x14ac:dyDescent="0.3">
      <c r="A6805" s="1" t="s">
        <v>10273</v>
      </c>
      <c r="B6805" s="2">
        <v>45600.802916666667</v>
      </c>
      <c r="C6805" s="1" t="s">
        <v>3386</v>
      </c>
      <c r="D6805" s="1" t="s">
        <v>660</v>
      </c>
      <c r="E6805" s="1" t="s">
        <v>3479</v>
      </c>
      <c r="F6805" s="1" t="s">
        <v>3472</v>
      </c>
      <c r="G6805" s="1">
        <v>653.66999999999996</v>
      </c>
      <c r="H6805" s="1">
        <v>3</v>
      </c>
      <c r="I6805" s="1">
        <f>Sales[[#This Row],[Selling Price]]*H6805</f>
        <v>1961.0099999999998</v>
      </c>
      <c r="J6805" s="1">
        <f>VLOOKUP(Sales[[#This Row],[Product ID]],Products[],4,0)</f>
        <v>751.27</v>
      </c>
      <c r="K6805" s="1">
        <f>Sales[[#This Row],[Total Sales]]-Sales[[#This Row],[Cost price]]</f>
        <v>1209.7399999999998</v>
      </c>
      <c r="L6805" s="1" t="str">
        <f>TEXT(Sales[[#This Row],[Date and Time]],"dddd")</f>
        <v>Monday</v>
      </c>
      <c r="M6805" s="1" t="str">
        <f>TEXT(Sales[[#This Row],[Date and Time]],"mm")</f>
        <v>11</v>
      </c>
      <c r="N6805" s="10" t="str">
        <f>TEXT(Sales[[#This Row],[Date and Time]],"mmmm")</f>
        <v>November</v>
      </c>
    </row>
    <row r="6806" spans="1:14" x14ac:dyDescent="0.3">
      <c r="A6806" s="1" t="s">
        <v>10274</v>
      </c>
      <c r="B6806" s="2">
        <v>45569.475416666668</v>
      </c>
      <c r="C6806" s="1" t="s">
        <v>3430</v>
      </c>
      <c r="D6806" s="1" t="s">
        <v>2406</v>
      </c>
      <c r="E6806" s="1" t="s">
        <v>3464</v>
      </c>
      <c r="F6806" s="1" t="s">
        <v>3469</v>
      </c>
      <c r="G6806" s="1">
        <v>1280.1099999999999</v>
      </c>
      <c r="H6806" s="1">
        <v>10</v>
      </c>
      <c r="I6806" s="1">
        <f>Sales[[#This Row],[Selling Price]]*H6806</f>
        <v>12801.099999999999</v>
      </c>
      <c r="J6806" s="1">
        <f>VLOOKUP(Sales[[#This Row],[Product ID]],Products[],4,0)</f>
        <v>102.73</v>
      </c>
      <c r="K6806" s="1">
        <f>Sales[[#This Row],[Total Sales]]-Sales[[#This Row],[Cost price]]</f>
        <v>12698.369999999999</v>
      </c>
      <c r="L6806" s="1" t="str">
        <f>TEXT(Sales[[#This Row],[Date and Time]],"dddd")</f>
        <v>Friday</v>
      </c>
      <c r="M6806" s="1" t="str">
        <f>TEXT(Sales[[#This Row],[Date and Time]],"mm")</f>
        <v>10</v>
      </c>
      <c r="N6806" s="10" t="str">
        <f>TEXT(Sales[[#This Row],[Date and Time]],"mmmm")</f>
        <v>October</v>
      </c>
    </row>
    <row r="6807" spans="1:14" x14ac:dyDescent="0.3">
      <c r="A6807" s="1" t="s">
        <v>10275</v>
      </c>
      <c r="B6807" s="2">
        <v>45318.808981481481</v>
      </c>
      <c r="C6807" s="1" t="s">
        <v>3275</v>
      </c>
      <c r="D6807" s="1" t="s">
        <v>812</v>
      </c>
      <c r="E6807" s="1" t="s">
        <v>3479</v>
      </c>
      <c r="F6807" s="1" t="s">
        <v>3462</v>
      </c>
      <c r="G6807" s="1">
        <v>415.91</v>
      </c>
      <c r="H6807" s="1">
        <v>4</v>
      </c>
      <c r="I6807" s="1">
        <f>Sales[[#This Row],[Selling Price]]*H6807</f>
        <v>1663.64</v>
      </c>
      <c r="J6807" s="1">
        <f>VLOOKUP(Sales[[#This Row],[Product ID]],Products[],4,0)</f>
        <v>363.91</v>
      </c>
      <c r="K6807" s="1">
        <f>Sales[[#This Row],[Total Sales]]-Sales[[#This Row],[Cost price]]</f>
        <v>1299.73</v>
      </c>
      <c r="L6807" s="1" t="str">
        <f>TEXT(Sales[[#This Row],[Date and Time]],"dddd")</f>
        <v>Saturday</v>
      </c>
      <c r="M6807" s="1" t="str">
        <f>TEXT(Sales[[#This Row],[Date and Time]],"mm")</f>
        <v>01</v>
      </c>
      <c r="N6807" s="10" t="str">
        <f>TEXT(Sales[[#This Row],[Date and Time]],"mmmm")</f>
        <v>January</v>
      </c>
    </row>
    <row r="6808" spans="1:14" x14ac:dyDescent="0.3">
      <c r="A6808" s="1" t="s">
        <v>10276</v>
      </c>
      <c r="B6808" s="2">
        <v>45472.855844907404</v>
      </c>
      <c r="C6808" s="1" t="s">
        <v>3396</v>
      </c>
      <c r="D6808" s="1" t="s">
        <v>1399</v>
      </c>
      <c r="E6808" s="1" t="s">
        <v>3464</v>
      </c>
      <c r="F6808" s="1" t="s">
        <v>3467</v>
      </c>
      <c r="G6808" s="1">
        <v>1518.11</v>
      </c>
      <c r="H6808" s="1">
        <v>1</v>
      </c>
      <c r="I6808" s="1">
        <f>Sales[[#This Row],[Selling Price]]*H6808</f>
        <v>1518.11</v>
      </c>
      <c r="J6808" s="1">
        <f>VLOOKUP(Sales[[#This Row],[Product ID]],Products[],4,0)</f>
        <v>570.6</v>
      </c>
      <c r="K6808" s="1">
        <f>Sales[[#This Row],[Total Sales]]-Sales[[#This Row],[Cost price]]</f>
        <v>947.50999999999988</v>
      </c>
      <c r="L6808" s="1" t="str">
        <f>TEXT(Sales[[#This Row],[Date and Time]],"dddd")</f>
        <v>Saturday</v>
      </c>
      <c r="M6808" s="1" t="str">
        <f>TEXT(Sales[[#This Row],[Date and Time]],"mm")</f>
        <v>06</v>
      </c>
      <c r="N6808" s="10" t="str">
        <f>TEXT(Sales[[#This Row],[Date and Time]],"mmmm")</f>
        <v>June</v>
      </c>
    </row>
    <row r="6809" spans="1:14" x14ac:dyDescent="0.3">
      <c r="A6809" s="1" t="s">
        <v>10277</v>
      </c>
      <c r="B6809" s="2">
        <v>45544.461030092592</v>
      </c>
      <c r="C6809" s="1" t="s">
        <v>3350</v>
      </c>
      <c r="D6809" s="1" t="s">
        <v>986</v>
      </c>
      <c r="E6809" s="1" t="s">
        <v>3461</v>
      </c>
      <c r="F6809" s="1" t="s">
        <v>3476</v>
      </c>
      <c r="G6809" s="1">
        <v>1791.85</v>
      </c>
      <c r="H6809" s="1">
        <v>6</v>
      </c>
      <c r="I6809" s="1">
        <f>Sales[[#This Row],[Selling Price]]*H6809</f>
        <v>10751.099999999999</v>
      </c>
      <c r="J6809" s="1">
        <f>VLOOKUP(Sales[[#This Row],[Product ID]],Products[],4,0)</f>
        <v>943.24</v>
      </c>
      <c r="K6809" s="1">
        <f>Sales[[#This Row],[Total Sales]]-Sales[[#This Row],[Cost price]]</f>
        <v>9807.8599999999988</v>
      </c>
      <c r="L6809" s="1" t="str">
        <f>TEXT(Sales[[#This Row],[Date and Time]],"dddd")</f>
        <v>Monday</v>
      </c>
      <c r="M6809" s="1" t="str">
        <f>TEXT(Sales[[#This Row],[Date and Time]],"mm")</f>
        <v>09</v>
      </c>
      <c r="N6809" s="10" t="str">
        <f>TEXT(Sales[[#This Row],[Date and Time]],"mmmm")</f>
        <v>September</v>
      </c>
    </row>
    <row r="6810" spans="1:14" x14ac:dyDescent="0.3">
      <c r="A6810" s="1" t="s">
        <v>10278</v>
      </c>
      <c r="B6810" s="2">
        <v>45299.962083333332</v>
      </c>
      <c r="C6810" s="1" t="s">
        <v>3367</v>
      </c>
      <c r="D6810" s="1" t="s">
        <v>819</v>
      </c>
      <c r="E6810" s="1" t="s">
        <v>3464</v>
      </c>
      <c r="F6810" s="1" t="s">
        <v>3472</v>
      </c>
      <c r="G6810" s="1">
        <v>1510.29</v>
      </c>
      <c r="H6810" s="1">
        <v>5</v>
      </c>
      <c r="I6810" s="1">
        <f>Sales[[#This Row],[Selling Price]]*H6810</f>
        <v>7551.45</v>
      </c>
      <c r="J6810" s="1">
        <f>VLOOKUP(Sales[[#This Row],[Product ID]],Products[],4,0)</f>
        <v>380.81</v>
      </c>
      <c r="K6810" s="1">
        <f>Sales[[#This Row],[Total Sales]]-Sales[[#This Row],[Cost price]]</f>
        <v>7170.6399999999994</v>
      </c>
      <c r="L6810" s="1" t="str">
        <f>TEXT(Sales[[#This Row],[Date and Time]],"dddd")</f>
        <v>Monday</v>
      </c>
      <c r="M6810" s="1" t="str">
        <f>TEXT(Sales[[#This Row],[Date and Time]],"mm")</f>
        <v>01</v>
      </c>
      <c r="N6810" s="10" t="str">
        <f>TEXT(Sales[[#This Row],[Date and Time]],"mmmm")</f>
        <v>January</v>
      </c>
    </row>
    <row r="6811" spans="1:14" x14ac:dyDescent="0.3">
      <c r="A6811" s="1" t="s">
        <v>10279</v>
      </c>
      <c r="B6811" s="2">
        <v>45345.916250000002</v>
      </c>
      <c r="C6811" s="1" t="s">
        <v>3298</v>
      </c>
      <c r="D6811" s="1" t="s">
        <v>2111</v>
      </c>
      <c r="E6811" s="1" t="s">
        <v>3466</v>
      </c>
      <c r="F6811" s="1" t="s">
        <v>3476</v>
      </c>
      <c r="G6811" s="1">
        <v>517.24</v>
      </c>
      <c r="H6811" s="1">
        <v>7</v>
      </c>
      <c r="I6811" s="1">
        <f>Sales[[#This Row],[Selling Price]]*H6811</f>
        <v>3620.6800000000003</v>
      </c>
      <c r="J6811" s="1">
        <f>VLOOKUP(Sales[[#This Row],[Product ID]],Products[],4,0)</f>
        <v>965.14</v>
      </c>
      <c r="K6811" s="1">
        <f>Sales[[#This Row],[Total Sales]]-Sales[[#This Row],[Cost price]]</f>
        <v>2655.5400000000004</v>
      </c>
      <c r="L6811" s="1" t="str">
        <f>TEXT(Sales[[#This Row],[Date and Time]],"dddd")</f>
        <v>Friday</v>
      </c>
      <c r="M6811" s="1" t="str">
        <f>TEXT(Sales[[#This Row],[Date and Time]],"mm")</f>
        <v>02</v>
      </c>
      <c r="N6811" s="10" t="str">
        <f>TEXT(Sales[[#This Row],[Date and Time]],"mmmm")</f>
        <v>February</v>
      </c>
    </row>
    <row r="6812" spans="1:14" x14ac:dyDescent="0.3">
      <c r="A6812" s="1" t="s">
        <v>10280</v>
      </c>
      <c r="B6812" s="2">
        <v>45561.542905092596</v>
      </c>
      <c r="C6812" s="1" t="s">
        <v>3435</v>
      </c>
      <c r="D6812" s="1" t="s">
        <v>1866</v>
      </c>
      <c r="E6812" s="1" t="s">
        <v>3464</v>
      </c>
      <c r="F6812" s="1" t="s">
        <v>3472</v>
      </c>
      <c r="G6812" s="1">
        <v>766.76</v>
      </c>
      <c r="H6812" s="1">
        <v>8</v>
      </c>
      <c r="I6812" s="1">
        <f>Sales[[#This Row],[Selling Price]]*H6812</f>
        <v>6134.08</v>
      </c>
      <c r="J6812" s="1">
        <f>VLOOKUP(Sales[[#This Row],[Product ID]],Products[],4,0)</f>
        <v>316.27</v>
      </c>
      <c r="K6812" s="1">
        <f>Sales[[#This Row],[Total Sales]]-Sales[[#This Row],[Cost price]]</f>
        <v>5817.8099999999995</v>
      </c>
      <c r="L6812" s="1" t="str">
        <f>TEXT(Sales[[#This Row],[Date and Time]],"dddd")</f>
        <v>Thursday</v>
      </c>
      <c r="M6812" s="1" t="str">
        <f>TEXT(Sales[[#This Row],[Date and Time]],"mm")</f>
        <v>09</v>
      </c>
      <c r="N6812" s="10" t="str">
        <f>TEXT(Sales[[#This Row],[Date and Time]],"mmmm")</f>
        <v>September</v>
      </c>
    </row>
    <row r="6813" spans="1:14" x14ac:dyDescent="0.3">
      <c r="A6813" s="1" t="s">
        <v>10281</v>
      </c>
      <c r="B6813" s="2">
        <v>45572.384108796294</v>
      </c>
      <c r="C6813" s="1" t="s">
        <v>3253</v>
      </c>
      <c r="D6813" s="1" t="s">
        <v>3187</v>
      </c>
      <c r="E6813" s="1" t="s">
        <v>3464</v>
      </c>
      <c r="F6813" s="1" t="s">
        <v>3469</v>
      </c>
      <c r="G6813" s="1">
        <v>455.2</v>
      </c>
      <c r="H6813" s="1">
        <v>1</v>
      </c>
      <c r="I6813" s="1">
        <f>Sales[[#This Row],[Selling Price]]*H6813</f>
        <v>455.2</v>
      </c>
      <c r="J6813" s="1">
        <f>VLOOKUP(Sales[[#This Row],[Product ID]],Products[],4,0)</f>
        <v>34.31</v>
      </c>
      <c r="K6813" s="1">
        <f>Sales[[#This Row],[Total Sales]]-Sales[[#This Row],[Cost price]]</f>
        <v>420.89</v>
      </c>
      <c r="L6813" s="1" t="str">
        <f>TEXT(Sales[[#This Row],[Date and Time]],"dddd")</f>
        <v>Monday</v>
      </c>
      <c r="M6813" s="1" t="str">
        <f>TEXT(Sales[[#This Row],[Date and Time]],"mm")</f>
        <v>10</v>
      </c>
      <c r="N6813" s="10" t="str">
        <f>TEXT(Sales[[#This Row],[Date and Time]],"mmmm")</f>
        <v>October</v>
      </c>
    </row>
    <row r="6814" spans="1:14" x14ac:dyDescent="0.3">
      <c r="A6814" s="1" t="s">
        <v>10282</v>
      </c>
      <c r="B6814" s="2">
        <v>45315.25571759259</v>
      </c>
      <c r="C6814" s="1" t="s">
        <v>3366</v>
      </c>
      <c r="D6814" s="1" t="s">
        <v>3187</v>
      </c>
      <c r="E6814" s="1" t="s">
        <v>3479</v>
      </c>
      <c r="F6814" s="1" t="s">
        <v>3476</v>
      </c>
      <c r="G6814" s="1">
        <v>1672.78</v>
      </c>
      <c r="H6814" s="1">
        <v>6</v>
      </c>
      <c r="I6814" s="1">
        <f>Sales[[#This Row],[Selling Price]]*H6814</f>
        <v>10036.68</v>
      </c>
      <c r="J6814" s="1">
        <f>VLOOKUP(Sales[[#This Row],[Product ID]],Products[],4,0)</f>
        <v>669.31</v>
      </c>
      <c r="K6814" s="1">
        <f>Sales[[#This Row],[Total Sales]]-Sales[[#This Row],[Cost price]]</f>
        <v>9367.3700000000008</v>
      </c>
      <c r="L6814" s="1" t="str">
        <f>TEXT(Sales[[#This Row],[Date and Time]],"dddd")</f>
        <v>Wednesday</v>
      </c>
      <c r="M6814" s="1" t="str">
        <f>TEXT(Sales[[#This Row],[Date and Time]],"mm")</f>
        <v>01</v>
      </c>
      <c r="N6814" s="10" t="str">
        <f>TEXT(Sales[[#This Row],[Date and Time]],"mmmm")</f>
        <v>January</v>
      </c>
    </row>
    <row r="6815" spans="1:14" x14ac:dyDescent="0.3">
      <c r="A6815" s="1" t="s">
        <v>10283</v>
      </c>
      <c r="B6815" s="2">
        <v>45563.210868055554</v>
      </c>
      <c r="C6815" s="1" t="s">
        <v>3271</v>
      </c>
      <c r="D6815" s="1" t="s">
        <v>1638</v>
      </c>
      <c r="E6815" s="1" t="s">
        <v>3466</v>
      </c>
      <c r="F6815" s="1" t="s">
        <v>3476</v>
      </c>
      <c r="G6815" s="1">
        <v>507.98</v>
      </c>
      <c r="H6815" s="1">
        <v>5</v>
      </c>
      <c r="I6815" s="1">
        <f>Sales[[#This Row],[Selling Price]]*H6815</f>
        <v>2539.9</v>
      </c>
      <c r="J6815" s="1">
        <f>VLOOKUP(Sales[[#This Row],[Product ID]],Products[],4,0)</f>
        <v>493.17</v>
      </c>
      <c r="K6815" s="1">
        <f>Sales[[#This Row],[Total Sales]]-Sales[[#This Row],[Cost price]]</f>
        <v>2046.73</v>
      </c>
      <c r="L6815" s="1" t="str">
        <f>TEXT(Sales[[#This Row],[Date and Time]],"dddd")</f>
        <v>Saturday</v>
      </c>
      <c r="M6815" s="1" t="str">
        <f>TEXT(Sales[[#This Row],[Date and Time]],"mm")</f>
        <v>09</v>
      </c>
      <c r="N6815" s="10" t="str">
        <f>TEXT(Sales[[#This Row],[Date and Time]],"mmmm")</f>
        <v>September</v>
      </c>
    </row>
    <row r="6816" spans="1:14" x14ac:dyDescent="0.3">
      <c r="A6816" s="1" t="s">
        <v>10284</v>
      </c>
      <c r="B6816" s="2">
        <v>45336.420358796298</v>
      </c>
      <c r="C6816" s="1" t="s">
        <v>3435</v>
      </c>
      <c r="D6816" s="1" t="s">
        <v>2756</v>
      </c>
      <c r="E6816" s="1" t="s">
        <v>3471</v>
      </c>
      <c r="F6816" s="1" t="s">
        <v>3476</v>
      </c>
      <c r="G6816" s="1">
        <v>1100.6600000000001</v>
      </c>
      <c r="H6816" s="1">
        <v>3</v>
      </c>
      <c r="I6816" s="1">
        <f>Sales[[#This Row],[Selling Price]]*H6816</f>
        <v>3301.9800000000005</v>
      </c>
      <c r="J6816" s="1">
        <f>VLOOKUP(Sales[[#This Row],[Product ID]],Products[],4,0)</f>
        <v>316.27</v>
      </c>
      <c r="K6816" s="1">
        <f>Sales[[#This Row],[Total Sales]]-Sales[[#This Row],[Cost price]]</f>
        <v>2985.7100000000005</v>
      </c>
      <c r="L6816" s="1" t="str">
        <f>TEXT(Sales[[#This Row],[Date and Time]],"dddd")</f>
        <v>Wednesday</v>
      </c>
      <c r="M6816" s="1" t="str">
        <f>TEXT(Sales[[#This Row],[Date and Time]],"mm")</f>
        <v>02</v>
      </c>
      <c r="N6816" s="10" t="str">
        <f>TEXT(Sales[[#This Row],[Date and Time]],"mmmm")</f>
        <v>February</v>
      </c>
    </row>
    <row r="6817" spans="1:14" x14ac:dyDescent="0.3">
      <c r="A6817" s="1" t="s">
        <v>10285</v>
      </c>
      <c r="B6817" s="2">
        <v>45606.74722222222</v>
      </c>
      <c r="C6817" s="1" t="s">
        <v>3446</v>
      </c>
      <c r="D6817" s="1" t="s">
        <v>1829</v>
      </c>
      <c r="E6817" s="1" t="s">
        <v>3466</v>
      </c>
      <c r="F6817" s="1" t="s">
        <v>3469</v>
      </c>
      <c r="G6817" s="1">
        <v>1391.42</v>
      </c>
      <c r="H6817" s="1">
        <v>6</v>
      </c>
      <c r="I6817" s="1">
        <f>Sales[[#This Row],[Selling Price]]*H6817</f>
        <v>8348.52</v>
      </c>
      <c r="J6817" s="1">
        <f>VLOOKUP(Sales[[#This Row],[Product ID]],Products[],4,0)</f>
        <v>809.98</v>
      </c>
      <c r="K6817" s="1">
        <f>Sales[[#This Row],[Total Sales]]-Sales[[#This Row],[Cost price]]</f>
        <v>7538.5400000000009</v>
      </c>
      <c r="L6817" s="1" t="str">
        <f>TEXT(Sales[[#This Row],[Date and Time]],"dddd")</f>
        <v>Sunday</v>
      </c>
      <c r="M6817" s="1" t="str">
        <f>TEXT(Sales[[#This Row],[Date and Time]],"mm")</f>
        <v>11</v>
      </c>
      <c r="N6817" s="10" t="str">
        <f>TEXT(Sales[[#This Row],[Date and Time]],"mmmm")</f>
        <v>November</v>
      </c>
    </row>
    <row r="6818" spans="1:14" x14ac:dyDescent="0.3">
      <c r="A6818" s="1" t="s">
        <v>10286</v>
      </c>
      <c r="B6818" s="2">
        <v>45349.660057870373</v>
      </c>
      <c r="C6818" s="1" t="s">
        <v>3320</v>
      </c>
      <c r="D6818" s="1" t="s">
        <v>2028</v>
      </c>
      <c r="E6818" s="1" t="s">
        <v>3464</v>
      </c>
      <c r="F6818" s="1" t="s">
        <v>3476</v>
      </c>
      <c r="G6818" s="1">
        <v>623.46</v>
      </c>
      <c r="H6818" s="1">
        <v>2</v>
      </c>
      <c r="I6818" s="1">
        <f>Sales[[#This Row],[Selling Price]]*H6818</f>
        <v>1246.92</v>
      </c>
      <c r="J6818" s="1">
        <f>VLOOKUP(Sales[[#This Row],[Product ID]],Products[],4,0)</f>
        <v>878.74</v>
      </c>
      <c r="K6818" s="1">
        <f>Sales[[#This Row],[Total Sales]]-Sales[[#This Row],[Cost price]]</f>
        <v>368.18000000000006</v>
      </c>
      <c r="L6818" s="1" t="str">
        <f>TEXT(Sales[[#This Row],[Date and Time]],"dddd")</f>
        <v>Tuesday</v>
      </c>
      <c r="M6818" s="1" t="str">
        <f>TEXT(Sales[[#This Row],[Date and Time]],"mm")</f>
        <v>02</v>
      </c>
      <c r="N6818" s="10" t="str">
        <f>TEXT(Sales[[#This Row],[Date and Time]],"mmmm")</f>
        <v>February</v>
      </c>
    </row>
    <row r="6819" spans="1:14" x14ac:dyDescent="0.3">
      <c r="A6819" s="1" t="s">
        <v>10287</v>
      </c>
      <c r="B6819" s="2">
        <v>45388.034849537034</v>
      </c>
      <c r="C6819" s="1" t="s">
        <v>3319</v>
      </c>
      <c r="D6819" s="1" t="s">
        <v>601</v>
      </c>
      <c r="E6819" s="1" t="s">
        <v>3466</v>
      </c>
      <c r="F6819" s="1" t="s">
        <v>3469</v>
      </c>
      <c r="G6819" s="1">
        <v>419.72</v>
      </c>
      <c r="H6819" s="1">
        <v>7</v>
      </c>
      <c r="I6819" s="1">
        <f>Sales[[#This Row],[Selling Price]]*H6819</f>
        <v>2938.04</v>
      </c>
      <c r="J6819" s="1">
        <f>VLOOKUP(Sales[[#This Row],[Product ID]],Products[],4,0)</f>
        <v>704.91</v>
      </c>
      <c r="K6819" s="1">
        <f>Sales[[#This Row],[Total Sales]]-Sales[[#This Row],[Cost price]]</f>
        <v>2233.13</v>
      </c>
      <c r="L6819" s="1" t="str">
        <f>TEXT(Sales[[#This Row],[Date and Time]],"dddd")</f>
        <v>Saturday</v>
      </c>
      <c r="M6819" s="1" t="str">
        <f>TEXT(Sales[[#This Row],[Date and Time]],"mm")</f>
        <v>04</v>
      </c>
      <c r="N6819" s="10" t="str">
        <f>TEXT(Sales[[#This Row],[Date and Time]],"mmmm")</f>
        <v>April</v>
      </c>
    </row>
    <row r="6820" spans="1:14" x14ac:dyDescent="0.3">
      <c r="A6820" s="1" t="s">
        <v>10288</v>
      </c>
      <c r="B6820" s="2">
        <v>45434.198414351849</v>
      </c>
      <c r="C6820" s="1" t="s">
        <v>3298</v>
      </c>
      <c r="D6820" s="1" t="s">
        <v>1051</v>
      </c>
      <c r="E6820" s="1" t="s">
        <v>3471</v>
      </c>
      <c r="F6820" s="1" t="s">
        <v>3472</v>
      </c>
      <c r="G6820" s="1">
        <v>1937.78</v>
      </c>
      <c r="H6820" s="1">
        <v>1</v>
      </c>
      <c r="I6820" s="1">
        <f>Sales[[#This Row],[Selling Price]]*H6820</f>
        <v>1937.78</v>
      </c>
      <c r="J6820" s="1">
        <f>VLOOKUP(Sales[[#This Row],[Product ID]],Products[],4,0)</f>
        <v>965.14</v>
      </c>
      <c r="K6820" s="1">
        <f>Sales[[#This Row],[Total Sales]]-Sales[[#This Row],[Cost price]]</f>
        <v>972.64</v>
      </c>
      <c r="L6820" s="1" t="str">
        <f>TEXT(Sales[[#This Row],[Date and Time]],"dddd")</f>
        <v>Wednesday</v>
      </c>
      <c r="M6820" s="1" t="str">
        <f>TEXT(Sales[[#This Row],[Date and Time]],"mm")</f>
        <v>05</v>
      </c>
      <c r="N6820" s="10" t="str">
        <f>TEXT(Sales[[#This Row],[Date and Time]],"mmmm")</f>
        <v>May</v>
      </c>
    </row>
    <row r="6821" spans="1:14" x14ac:dyDescent="0.3">
      <c r="A6821" s="1" t="s">
        <v>10289</v>
      </c>
      <c r="B6821" s="2">
        <v>45434.909675925926</v>
      </c>
      <c r="C6821" s="1" t="s">
        <v>3278</v>
      </c>
      <c r="D6821" s="1" t="s">
        <v>1847</v>
      </c>
      <c r="E6821" s="1" t="s">
        <v>3479</v>
      </c>
      <c r="F6821" s="1" t="s">
        <v>3467</v>
      </c>
      <c r="G6821" s="1">
        <v>435.15</v>
      </c>
      <c r="H6821" s="1">
        <v>5</v>
      </c>
      <c r="I6821" s="1">
        <f>Sales[[#This Row],[Selling Price]]*H6821</f>
        <v>2175.75</v>
      </c>
      <c r="J6821" s="1">
        <f>VLOOKUP(Sales[[#This Row],[Product ID]],Products[],4,0)</f>
        <v>330.51</v>
      </c>
      <c r="K6821" s="1">
        <f>Sales[[#This Row],[Total Sales]]-Sales[[#This Row],[Cost price]]</f>
        <v>1845.24</v>
      </c>
      <c r="L6821" s="1" t="str">
        <f>TEXT(Sales[[#This Row],[Date and Time]],"dddd")</f>
        <v>Wednesday</v>
      </c>
      <c r="M6821" s="1" t="str">
        <f>TEXT(Sales[[#This Row],[Date and Time]],"mm")</f>
        <v>05</v>
      </c>
      <c r="N6821" s="10" t="str">
        <f>TEXT(Sales[[#This Row],[Date and Time]],"mmmm")</f>
        <v>May</v>
      </c>
    </row>
    <row r="6822" spans="1:14" x14ac:dyDescent="0.3">
      <c r="A6822" s="1" t="s">
        <v>10290</v>
      </c>
      <c r="B6822" s="2">
        <v>45546.89570601852</v>
      </c>
      <c r="C6822" s="1" t="s">
        <v>3293</v>
      </c>
      <c r="D6822" s="1" t="s">
        <v>795</v>
      </c>
      <c r="E6822" s="1" t="s">
        <v>3479</v>
      </c>
      <c r="F6822" s="1" t="s">
        <v>3462</v>
      </c>
      <c r="G6822" s="1">
        <v>122.05</v>
      </c>
      <c r="H6822" s="1">
        <v>1</v>
      </c>
      <c r="I6822" s="1">
        <f>Sales[[#This Row],[Selling Price]]*H6822</f>
        <v>122.05</v>
      </c>
      <c r="J6822" s="1">
        <f>VLOOKUP(Sales[[#This Row],[Product ID]],Products[],4,0)</f>
        <v>174.99</v>
      </c>
      <c r="K6822" s="1">
        <f>Sales[[#This Row],[Total Sales]]-Sales[[#This Row],[Cost price]]</f>
        <v>-52.940000000000012</v>
      </c>
      <c r="L6822" s="1" t="str">
        <f>TEXT(Sales[[#This Row],[Date and Time]],"dddd")</f>
        <v>Wednesday</v>
      </c>
      <c r="M6822" s="1" t="str">
        <f>TEXT(Sales[[#This Row],[Date and Time]],"mm")</f>
        <v>09</v>
      </c>
      <c r="N6822" s="10" t="str">
        <f>TEXT(Sales[[#This Row],[Date and Time]],"mmmm")</f>
        <v>September</v>
      </c>
    </row>
    <row r="6823" spans="1:14" x14ac:dyDescent="0.3">
      <c r="A6823" s="1" t="s">
        <v>10291</v>
      </c>
      <c r="B6823" s="2">
        <v>45340.054224537038</v>
      </c>
      <c r="C6823" s="1" t="s">
        <v>3452</v>
      </c>
      <c r="D6823" s="1" t="s">
        <v>2470</v>
      </c>
      <c r="E6823" s="1" t="s">
        <v>3479</v>
      </c>
      <c r="F6823" s="1" t="s">
        <v>3472</v>
      </c>
      <c r="G6823" s="1">
        <v>1094.76</v>
      </c>
      <c r="H6823" s="1">
        <v>5</v>
      </c>
      <c r="I6823" s="1">
        <f>Sales[[#This Row],[Selling Price]]*H6823</f>
        <v>5473.8</v>
      </c>
      <c r="J6823" s="1">
        <f>VLOOKUP(Sales[[#This Row],[Product ID]],Products[],4,0)</f>
        <v>907.07</v>
      </c>
      <c r="K6823" s="1">
        <f>Sales[[#This Row],[Total Sales]]-Sales[[#This Row],[Cost price]]</f>
        <v>4566.7300000000005</v>
      </c>
      <c r="L6823" s="1" t="str">
        <f>TEXT(Sales[[#This Row],[Date and Time]],"dddd")</f>
        <v>Sunday</v>
      </c>
      <c r="M6823" s="1" t="str">
        <f>TEXT(Sales[[#This Row],[Date and Time]],"mm")</f>
        <v>02</v>
      </c>
      <c r="N6823" s="10" t="str">
        <f>TEXT(Sales[[#This Row],[Date and Time]],"mmmm")</f>
        <v>February</v>
      </c>
    </row>
    <row r="6824" spans="1:14" x14ac:dyDescent="0.3">
      <c r="A6824" s="1" t="s">
        <v>10292</v>
      </c>
      <c r="B6824" s="2">
        <v>45474.508449074077</v>
      </c>
      <c r="C6824" s="1" t="s">
        <v>3289</v>
      </c>
      <c r="D6824" s="1" t="s">
        <v>2152</v>
      </c>
      <c r="E6824" s="1" t="s">
        <v>3461</v>
      </c>
      <c r="F6824" s="1" t="s">
        <v>3467</v>
      </c>
      <c r="G6824" s="1">
        <v>372.29</v>
      </c>
      <c r="H6824" s="1">
        <v>1</v>
      </c>
      <c r="I6824" s="1">
        <f>Sales[[#This Row],[Selling Price]]*H6824</f>
        <v>372.29</v>
      </c>
      <c r="J6824" s="1">
        <f>VLOOKUP(Sales[[#This Row],[Product ID]],Products[],4,0)</f>
        <v>184.29</v>
      </c>
      <c r="K6824" s="1">
        <f>Sales[[#This Row],[Total Sales]]-Sales[[#This Row],[Cost price]]</f>
        <v>188.00000000000003</v>
      </c>
      <c r="L6824" s="1" t="str">
        <f>TEXT(Sales[[#This Row],[Date and Time]],"dddd")</f>
        <v>Monday</v>
      </c>
      <c r="M6824" s="1" t="str">
        <f>TEXT(Sales[[#This Row],[Date and Time]],"mm")</f>
        <v>07</v>
      </c>
      <c r="N6824" s="10" t="str">
        <f>TEXT(Sales[[#This Row],[Date and Time]],"mmmm")</f>
        <v>July</v>
      </c>
    </row>
    <row r="6825" spans="1:14" x14ac:dyDescent="0.3">
      <c r="A6825" s="1" t="s">
        <v>10293</v>
      </c>
      <c r="B6825" s="2">
        <v>45405.990995370368</v>
      </c>
      <c r="C6825" s="1" t="s">
        <v>3411</v>
      </c>
      <c r="D6825" s="1" t="s">
        <v>963</v>
      </c>
      <c r="E6825" s="1" t="s">
        <v>3464</v>
      </c>
      <c r="F6825" s="1" t="s">
        <v>3462</v>
      </c>
      <c r="G6825" s="1">
        <v>1804.7</v>
      </c>
      <c r="H6825" s="1">
        <v>4</v>
      </c>
      <c r="I6825" s="1">
        <f>Sales[[#This Row],[Selling Price]]*H6825</f>
        <v>7218.8</v>
      </c>
      <c r="J6825" s="1">
        <f>VLOOKUP(Sales[[#This Row],[Product ID]],Products[],4,0)</f>
        <v>688.88</v>
      </c>
      <c r="K6825" s="1">
        <f>Sales[[#This Row],[Total Sales]]-Sales[[#This Row],[Cost price]]</f>
        <v>6529.92</v>
      </c>
      <c r="L6825" s="1" t="str">
        <f>TEXT(Sales[[#This Row],[Date and Time]],"dddd")</f>
        <v>Tuesday</v>
      </c>
      <c r="M6825" s="1" t="str">
        <f>TEXT(Sales[[#This Row],[Date and Time]],"mm")</f>
        <v>04</v>
      </c>
      <c r="N6825" s="10" t="str">
        <f>TEXT(Sales[[#This Row],[Date and Time]],"mmmm")</f>
        <v>April</v>
      </c>
    </row>
    <row r="6826" spans="1:14" x14ac:dyDescent="0.3">
      <c r="A6826" s="1" t="s">
        <v>10294</v>
      </c>
      <c r="B6826" s="2">
        <v>45404.466527777775</v>
      </c>
      <c r="C6826" s="1" t="s">
        <v>3289</v>
      </c>
      <c r="D6826" s="1" t="s">
        <v>1226</v>
      </c>
      <c r="E6826" s="1" t="s">
        <v>3461</v>
      </c>
      <c r="F6826" s="1" t="s">
        <v>3467</v>
      </c>
      <c r="G6826" s="1">
        <v>554.09</v>
      </c>
      <c r="H6826" s="1">
        <v>1</v>
      </c>
      <c r="I6826" s="1">
        <f>Sales[[#This Row],[Selling Price]]*H6826</f>
        <v>554.09</v>
      </c>
      <c r="J6826" s="1">
        <f>VLOOKUP(Sales[[#This Row],[Product ID]],Products[],4,0)</f>
        <v>184.29</v>
      </c>
      <c r="K6826" s="1">
        <f>Sales[[#This Row],[Total Sales]]-Sales[[#This Row],[Cost price]]</f>
        <v>369.80000000000007</v>
      </c>
      <c r="L6826" s="1" t="str">
        <f>TEXT(Sales[[#This Row],[Date and Time]],"dddd")</f>
        <v>Monday</v>
      </c>
      <c r="M6826" s="1" t="str">
        <f>TEXT(Sales[[#This Row],[Date and Time]],"mm")</f>
        <v>04</v>
      </c>
      <c r="N6826" s="10" t="str">
        <f>TEXT(Sales[[#This Row],[Date and Time]],"mmmm")</f>
        <v>April</v>
      </c>
    </row>
    <row r="6827" spans="1:14" x14ac:dyDescent="0.3">
      <c r="A6827" s="1" t="s">
        <v>10295</v>
      </c>
      <c r="B6827" s="2">
        <v>45442.83053240741</v>
      </c>
      <c r="C6827" s="1" t="s">
        <v>3433</v>
      </c>
      <c r="D6827" s="1" t="s">
        <v>1616</v>
      </c>
      <c r="E6827" s="1" t="s">
        <v>3471</v>
      </c>
      <c r="F6827" s="1" t="s">
        <v>3472</v>
      </c>
      <c r="G6827" s="1">
        <v>461.2</v>
      </c>
      <c r="H6827" s="1">
        <v>6</v>
      </c>
      <c r="I6827" s="1">
        <f>Sales[[#This Row],[Selling Price]]*H6827</f>
        <v>2767.2</v>
      </c>
      <c r="J6827" s="1">
        <f>VLOOKUP(Sales[[#This Row],[Product ID]],Products[],4,0)</f>
        <v>452.2</v>
      </c>
      <c r="K6827" s="1">
        <f>Sales[[#This Row],[Total Sales]]-Sales[[#This Row],[Cost price]]</f>
        <v>2315</v>
      </c>
      <c r="L6827" s="1" t="str">
        <f>TEXT(Sales[[#This Row],[Date and Time]],"dddd")</f>
        <v>Thursday</v>
      </c>
      <c r="M6827" s="1" t="str">
        <f>TEXT(Sales[[#This Row],[Date and Time]],"mm")</f>
        <v>05</v>
      </c>
      <c r="N6827" s="10" t="str">
        <f>TEXT(Sales[[#This Row],[Date and Time]],"mmmm")</f>
        <v>May</v>
      </c>
    </row>
    <row r="6828" spans="1:14" x14ac:dyDescent="0.3">
      <c r="A6828" s="1" t="s">
        <v>10296</v>
      </c>
      <c r="B6828" s="2">
        <v>45538.180034722223</v>
      </c>
      <c r="C6828" s="1" t="s">
        <v>3383</v>
      </c>
      <c r="D6828" s="1" t="s">
        <v>869</v>
      </c>
      <c r="E6828" s="1" t="s">
        <v>3479</v>
      </c>
      <c r="F6828" s="1" t="s">
        <v>3472</v>
      </c>
      <c r="G6828" s="1">
        <v>229.96</v>
      </c>
      <c r="H6828" s="1">
        <v>6</v>
      </c>
      <c r="I6828" s="1">
        <f>Sales[[#This Row],[Selling Price]]*H6828</f>
        <v>1379.76</v>
      </c>
      <c r="J6828" s="1">
        <f>VLOOKUP(Sales[[#This Row],[Product ID]],Products[],4,0)</f>
        <v>692.63</v>
      </c>
      <c r="K6828" s="1">
        <f>Sales[[#This Row],[Total Sales]]-Sales[[#This Row],[Cost price]]</f>
        <v>687.13</v>
      </c>
      <c r="L6828" s="1" t="str">
        <f>TEXT(Sales[[#This Row],[Date and Time]],"dddd")</f>
        <v>Tuesday</v>
      </c>
      <c r="M6828" s="1" t="str">
        <f>TEXT(Sales[[#This Row],[Date and Time]],"mm")</f>
        <v>09</v>
      </c>
      <c r="N6828" s="10" t="str">
        <f>TEXT(Sales[[#This Row],[Date and Time]],"mmmm")</f>
        <v>September</v>
      </c>
    </row>
    <row r="6829" spans="1:14" x14ac:dyDescent="0.3">
      <c r="A6829" s="1" t="s">
        <v>10297</v>
      </c>
      <c r="B6829" s="2">
        <v>45341.028101851851</v>
      </c>
      <c r="C6829" s="1" t="s">
        <v>3421</v>
      </c>
      <c r="D6829" s="1" t="s">
        <v>3178</v>
      </c>
      <c r="E6829" s="1" t="s">
        <v>3466</v>
      </c>
      <c r="F6829" s="1" t="s">
        <v>3472</v>
      </c>
      <c r="G6829" s="1">
        <v>1145.94</v>
      </c>
      <c r="H6829" s="1">
        <v>8</v>
      </c>
      <c r="I6829" s="1">
        <f>Sales[[#This Row],[Selling Price]]*H6829</f>
        <v>9167.52</v>
      </c>
      <c r="J6829" s="1">
        <f>VLOOKUP(Sales[[#This Row],[Product ID]],Products[],4,0)</f>
        <v>407.18</v>
      </c>
      <c r="K6829" s="1">
        <f>Sales[[#This Row],[Total Sales]]-Sales[[#This Row],[Cost price]]</f>
        <v>8760.34</v>
      </c>
      <c r="L6829" s="1" t="str">
        <f>TEXT(Sales[[#This Row],[Date and Time]],"dddd")</f>
        <v>Monday</v>
      </c>
      <c r="M6829" s="1" t="str">
        <f>TEXT(Sales[[#This Row],[Date and Time]],"mm")</f>
        <v>02</v>
      </c>
      <c r="N6829" s="10" t="str">
        <f>TEXT(Sales[[#This Row],[Date and Time]],"mmmm")</f>
        <v>February</v>
      </c>
    </row>
    <row r="6830" spans="1:14" x14ac:dyDescent="0.3">
      <c r="A6830" s="1" t="s">
        <v>10298</v>
      </c>
      <c r="B6830" s="2">
        <v>45442.032986111109</v>
      </c>
      <c r="C6830" s="1" t="s">
        <v>3439</v>
      </c>
      <c r="D6830" s="1" t="s">
        <v>1983</v>
      </c>
      <c r="E6830" s="1" t="s">
        <v>3464</v>
      </c>
      <c r="F6830" s="1" t="s">
        <v>3469</v>
      </c>
      <c r="G6830" s="1">
        <v>1024.55</v>
      </c>
      <c r="H6830" s="1">
        <v>9</v>
      </c>
      <c r="I6830" s="1">
        <f>Sales[[#This Row],[Selling Price]]*H6830</f>
        <v>9220.9499999999989</v>
      </c>
      <c r="J6830" s="1">
        <f>VLOOKUP(Sales[[#This Row],[Product ID]],Products[],4,0)</f>
        <v>945.84</v>
      </c>
      <c r="K6830" s="1">
        <f>Sales[[#This Row],[Total Sales]]-Sales[[#This Row],[Cost price]]</f>
        <v>8275.1099999999988</v>
      </c>
      <c r="L6830" s="1" t="str">
        <f>TEXT(Sales[[#This Row],[Date and Time]],"dddd")</f>
        <v>Thursday</v>
      </c>
      <c r="M6830" s="1" t="str">
        <f>TEXT(Sales[[#This Row],[Date and Time]],"mm")</f>
        <v>05</v>
      </c>
      <c r="N6830" s="10" t="str">
        <f>TEXT(Sales[[#This Row],[Date and Time]],"mmmm")</f>
        <v>May</v>
      </c>
    </row>
    <row r="6831" spans="1:14" x14ac:dyDescent="0.3">
      <c r="A6831" s="1" t="s">
        <v>10299</v>
      </c>
      <c r="B6831" s="2">
        <v>45432.482268518521</v>
      </c>
      <c r="C6831" s="1" t="s">
        <v>3223</v>
      </c>
      <c r="D6831" s="1" t="s">
        <v>2476</v>
      </c>
      <c r="E6831" s="1" t="s">
        <v>3466</v>
      </c>
      <c r="F6831" s="1" t="s">
        <v>3467</v>
      </c>
      <c r="G6831" s="1">
        <v>387.2</v>
      </c>
      <c r="H6831" s="1">
        <v>8</v>
      </c>
      <c r="I6831" s="1">
        <f>Sales[[#This Row],[Selling Price]]*H6831</f>
        <v>3097.6</v>
      </c>
      <c r="J6831" s="1">
        <f>VLOOKUP(Sales[[#This Row],[Product ID]],Products[],4,0)</f>
        <v>454.08</v>
      </c>
      <c r="K6831" s="1">
        <f>Sales[[#This Row],[Total Sales]]-Sales[[#This Row],[Cost price]]</f>
        <v>2643.52</v>
      </c>
      <c r="L6831" s="1" t="str">
        <f>TEXT(Sales[[#This Row],[Date and Time]],"dddd")</f>
        <v>Monday</v>
      </c>
      <c r="M6831" s="1" t="str">
        <f>TEXT(Sales[[#This Row],[Date and Time]],"mm")</f>
        <v>05</v>
      </c>
      <c r="N6831" s="10" t="str">
        <f>TEXT(Sales[[#This Row],[Date and Time]],"mmmm")</f>
        <v>May</v>
      </c>
    </row>
    <row r="6832" spans="1:14" x14ac:dyDescent="0.3">
      <c r="A6832" s="1" t="s">
        <v>10300</v>
      </c>
      <c r="B6832" s="2">
        <v>45572.814351851855</v>
      </c>
      <c r="C6832" s="1" t="s">
        <v>3241</v>
      </c>
      <c r="D6832" s="1" t="s">
        <v>2343</v>
      </c>
      <c r="E6832" s="1" t="s">
        <v>3471</v>
      </c>
      <c r="F6832" s="1" t="s">
        <v>3469</v>
      </c>
      <c r="G6832" s="1">
        <v>975.73</v>
      </c>
      <c r="H6832" s="1">
        <v>5</v>
      </c>
      <c r="I6832" s="1">
        <f>Sales[[#This Row],[Selling Price]]*H6832</f>
        <v>4878.6499999999996</v>
      </c>
      <c r="J6832" s="1">
        <f>VLOOKUP(Sales[[#This Row],[Product ID]],Products[],4,0)</f>
        <v>595.51</v>
      </c>
      <c r="K6832" s="1">
        <f>Sales[[#This Row],[Total Sales]]-Sales[[#This Row],[Cost price]]</f>
        <v>4283.1399999999994</v>
      </c>
      <c r="L6832" s="1" t="str">
        <f>TEXT(Sales[[#This Row],[Date and Time]],"dddd")</f>
        <v>Monday</v>
      </c>
      <c r="M6832" s="1" t="str">
        <f>TEXT(Sales[[#This Row],[Date and Time]],"mm")</f>
        <v>10</v>
      </c>
      <c r="N6832" s="10" t="str">
        <f>TEXT(Sales[[#This Row],[Date and Time]],"mmmm")</f>
        <v>October</v>
      </c>
    </row>
    <row r="6833" spans="1:14" x14ac:dyDescent="0.3">
      <c r="A6833" s="1" t="s">
        <v>10301</v>
      </c>
      <c r="B6833" s="2">
        <v>45313.994108796294</v>
      </c>
      <c r="C6833" s="1" t="s">
        <v>3388</v>
      </c>
      <c r="D6833" s="1" t="s">
        <v>114</v>
      </c>
      <c r="E6833" s="1" t="s">
        <v>3464</v>
      </c>
      <c r="F6833" s="1" t="s">
        <v>3469</v>
      </c>
      <c r="G6833" s="1">
        <v>296.69</v>
      </c>
      <c r="H6833" s="1">
        <v>8</v>
      </c>
      <c r="I6833" s="1">
        <f>Sales[[#This Row],[Selling Price]]*H6833</f>
        <v>2373.52</v>
      </c>
      <c r="J6833" s="1">
        <f>VLOOKUP(Sales[[#This Row],[Product ID]],Products[],4,0)</f>
        <v>65.66</v>
      </c>
      <c r="K6833" s="1">
        <f>Sales[[#This Row],[Total Sales]]-Sales[[#This Row],[Cost price]]</f>
        <v>2307.86</v>
      </c>
      <c r="L6833" s="1" t="str">
        <f>TEXT(Sales[[#This Row],[Date and Time]],"dddd")</f>
        <v>Monday</v>
      </c>
      <c r="M6833" s="1" t="str">
        <f>TEXT(Sales[[#This Row],[Date and Time]],"mm")</f>
        <v>01</v>
      </c>
      <c r="N6833" s="10" t="str">
        <f>TEXT(Sales[[#This Row],[Date and Time]],"mmmm")</f>
        <v>January</v>
      </c>
    </row>
    <row r="6834" spans="1:14" x14ac:dyDescent="0.3">
      <c r="A6834" s="1" t="s">
        <v>10302</v>
      </c>
      <c r="B6834" s="2">
        <v>45312.594652777778</v>
      </c>
      <c r="C6834" s="1" t="s">
        <v>3345</v>
      </c>
      <c r="D6834" s="1" t="s">
        <v>3094</v>
      </c>
      <c r="E6834" s="1" t="s">
        <v>3471</v>
      </c>
      <c r="F6834" s="1" t="s">
        <v>3472</v>
      </c>
      <c r="G6834" s="1">
        <v>93.94</v>
      </c>
      <c r="H6834" s="1">
        <v>3</v>
      </c>
      <c r="I6834" s="1">
        <f>Sales[[#This Row],[Selling Price]]*H6834</f>
        <v>281.82</v>
      </c>
      <c r="J6834" s="1">
        <f>VLOOKUP(Sales[[#This Row],[Product ID]],Products[],4,0)</f>
        <v>762.47</v>
      </c>
      <c r="K6834" s="1">
        <f>Sales[[#This Row],[Total Sales]]-Sales[[#This Row],[Cost price]]</f>
        <v>-480.65000000000003</v>
      </c>
      <c r="L6834" s="1" t="str">
        <f>TEXT(Sales[[#This Row],[Date and Time]],"dddd")</f>
        <v>Sunday</v>
      </c>
      <c r="M6834" s="1" t="str">
        <f>TEXT(Sales[[#This Row],[Date and Time]],"mm")</f>
        <v>01</v>
      </c>
      <c r="N6834" s="10" t="str">
        <f>TEXT(Sales[[#This Row],[Date and Time]],"mmmm")</f>
        <v>January</v>
      </c>
    </row>
    <row r="6835" spans="1:14" x14ac:dyDescent="0.3">
      <c r="A6835" s="1" t="s">
        <v>10303</v>
      </c>
      <c r="B6835" s="2">
        <v>45612.613819444443</v>
      </c>
      <c r="C6835" s="1" t="s">
        <v>3381</v>
      </c>
      <c r="D6835" s="1" t="s">
        <v>1644</v>
      </c>
      <c r="E6835" s="1" t="s">
        <v>3471</v>
      </c>
      <c r="F6835" s="1" t="s">
        <v>3467</v>
      </c>
      <c r="G6835" s="1">
        <v>684.74</v>
      </c>
      <c r="H6835" s="1">
        <v>9</v>
      </c>
      <c r="I6835" s="1">
        <f>Sales[[#This Row],[Selling Price]]*H6835</f>
        <v>6162.66</v>
      </c>
      <c r="J6835" s="1">
        <f>VLOOKUP(Sales[[#This Row],[Product ID]],Products[],4,0)</f>
        <v>505.04</v>
      </c>
      <c r="K6835" s="1">
        <f>Sales[[#This Row],[Total Sales]]-Sales[[#This Row],[Cost price]]</f>
        <v>5657.62</v>
      </c>
      <c r="L6835" s="1" t="str">
        <f>TEXT(Sales[[#This Row],[Date and Time]],"dddd")</f>
        <v>Saturday</v>
      </c>
      <c r="M6835" s="1" t="str">
        <f>TEXT(Sales[[#This Row],[Date and Time]],"mm")</f>
        <v>11</v>
      </c>
      <c r="N6835" s="10" t="str">
        <f>TEXT(Sales[[#This Row],[Date and Time]],"mmmm")</f>
        <v>November</v>
      </c>
    </row>
    <row r="6836" spans="1:14" x14ac:dyDescent="0.3">
      <c r="A6836" s="1" t="s">
        <v>10304</v>
      </c>
      <c r="B6836" s="2">
        <v>45581.464988425927</v>
      </c>
      <c r="C6836" s="1" t="s">
        <v>3339</v>
      </c>
      <c r="D6836" s="1" t="s">
        <v>1915</v>
      </c>
      <c r="E6836" s="1" t="s">
        <v>3461</v>
      </c>
      <c r="F6836" s="1" t="s">
        <v>3462</v>
      </c>
      <c r="G6836" s="1">
        <v>1157.96</v>
      </c>
      <c r="H6836" s="1">
        <v>1</v>
      </c>
      <c r="I6836" s="1">
        <f>Sales[[#This Row],[Selling Price]]*H6836</f>
        <v>1157.96</v>
      </c>
      <c r="J6836" s="1">
        <f>VLOOKUP(Sales[[#This Row],[Product ID]],Products[],4,0)</f>
        <v>646.59</v>
      </c>
      <c r="K6836" s="1">
        <f>Sales[[#This Row],[Total Sales]]-Sales[[#This Row],[Cost price]]</f>
        <v>511.37</v>
      </c>
      <c r="L6836" s="1" t="str">
        <f>TEXT(Sales[[#This Row],[Date and Time]],"dddd")</f>
        <v>Wednesday</v>
      </c>
      <c r="M6836" s="1" t="str">
        <f>TEXT(Sales[[#This Row],[Date and Time]],"mm")</f>
        <v>10</v>
      </c>
      <c r="N6836" s="10" t="str">
        <f>TEXT(Sales[[#This Row],[Date and Time]],"mmmm")</f>
        <v>October</v>
      </c>
    </row>
    <row r="6837" spans="1:14" x14ac:dyDescent="0.3">
      <c r="A6837" s="1" t="s">
        <v>10305</v>
      </c>
      <c r="B6837" s="2">
        <v>45533.469398148147</v>
      </c>
      <c r="C6837" s="1" t="s">
        <v>3327</v>
      </c>
      <c r="D6837" s="1" t="s">
        <v>3196</v>
      </c>
      <c r="E6837" s="1" t="s">
        <v>3464</v>
      </c>
      <c r="F6837" s="1" t="s">
        <v>3469</v>
      </c>
      <c r="G6837" s="1">
        <v>725.28</v>
      </c>
      <c r="H6837" s="1">
        <v>1</v>
      </c>
      <c r="I6837" s="1">
        <f>Sales[[#This Row],[Selling Price]]*H6837</f>
        <v>725.28</v>
      </c>
      <c r="J6837" s="1">
        <f>VLOOKUP(Sales[[#This Row],[Product ID]],Products[],4,0)</f>
        <v>984.71</v>
      </c>
      <c r="K6837" s="1">
        <f>Sales[[#This Row],[Total Sales]]-Sales[[#This Row],[Cost price]]</f>
        <v>-259.43000000000006</v>
      </c>
      <c r="L6837" s="1" t="str">
        <f>TEXT(Sales[[#This Row],[Date and Time]],"dddd")</f>
        <v>Thursday</v>
      </c>
      <c r="M6837" s="1" t="str">
        <f>TEXT(Sales[[#This Row],[Date and Time]],"mm")</f>
        <v>08</v>
      </c>
      <c r="N6837" s="10" t="str">
        <f>TEXT(Sales[[#This Row],[Date and Time]],"mmmm")</f>
        <v>August</v>
      </c>
    </row>
    <row r="6838" spans="1:14" x14ac:dyDescent="0.3">
      <c r="A6838" s="1" t="s">
        <v>10306</v>
      </c>
      <c r="B6838" s="2">
        <v>45507.975960648146</v>
      </c>
      <c r="C6838" s="1" t="s">
        <v>3326</v>
      </c>
      <c r="D6838" s="1" t="s">
        <v>2865</v>
      </c>
      <c r="E6838" s="1" t="s">
        <v>3479</v>
      </c>
      <c r="F6838" s="1" t="s">
        <v>3472</v>
      </c>
      <c r="G6838" s="1">
        <v>1576.39</v>
      </c>
      <c r="H6838" s="1">
        <v>6</v>
      </c>
      <c r="I6838" s="1">
        <f>Sales[[#This Row],[Selling Price]]*H6838</f>
        <v>9458.34</v>
      </c>
      <c r="J6838" s="1">
        <f>VLOOKUP(Sales[[#This Row],[Product ID]],Products[],4,0)</f>
        <v>703.67</v>
      </c>
      <c r="K6838" s="1">
        <f>Sales[[#This Row],[Total Sales]]-Sales[[#This Row],[Cost price]]</f>
        <v>8754.67</v>
      </c>
      <c r="L6838" s="1" t="str">
        <f>TEXT(Sales[[#This Row],[Date and Time]],"dddd")</f>
        <v>Saturday</v>
      </c>
      <c r="M6838" s="1" t="str">
        <f>TEXT(Sales[[#This Row],[Date and Time]],"mm")</f>
        <v>08</v>
      </c>
      <c r="N6838" s="10" t="str">
        <f>TEXT(Sales[[#This Row],[Date and Time]],"mmmm")</f>
        <v>August</v>
      </c>
    </row>
    <row r="6839" spans="1:14" x14ac:dyDescent="0.3">
      <c r="A6839" s="1" t="s">
        <v>10307</v>
      </c>
      <c r="B6839" s="2">
        <v>45509.403912037036</v>
      </c>
      <c r="C6839" s="1" t="s">
        <v>3386</v>
      </c>
      <c r="D6839" s="1" t="s">
        <v>313</v>
      </c>
      <c r="E6839" s="1" t="s">
        <v>3461</v>
      </c>
      <c r="F6839" s="1" t="s">
        <v>3469</v>
      </c>
      <c r="G6839" s="1">
        <v>441.93</v>
      </c>
      <c r="H6839" s="1">
        <v>6</v>
      </c>
      <c r="I6839" s="1">
        <f>Sales[[#This Row],[Selling Price]]*H6839</f>
        <v>2651.58</v>
      </c>
      <c r="J6839" s="1">
        <f>VLOOKUP(Sales[[#This Row],[Product ID]],Products[],4,0)</f>
        <v>751.27</v>
      </c>
      <c r="K6839" s="1">
        <f>Sales[[#This Row],[Total Sales]]-Sales[[#This Row],[Cost price]]</f>
        <v>1900.31</v>
      </c>
      <c r="L6839" s="1" t="str">
        <f>TEXT(Sales[[#This Row],[Date and Time]],"dddd")</f>
        <v>Monday</v>
      </c>
      <c r="M6839" s="1" t="str">
        <f>TEXT(Sales[[#This Row],[Date and Time]],"mm")</f>
        <v>08</v>
      </c>
      <c r="N6839" s="10" t="str">
        <f>TEXT(Sales[[#This Row],[Date and Time]],"mmmm")</f>
        <v>August</v>
      </c>
    </row>
    <row r="6840" spans="1:14" x14ac:dyDescent="0.3">
      <c r="A6840" s="1" t="s">
        <v>10308</v>
      </c>
      <c r="B6840" s="2">
        <v>45601.011099537034</v>
      </c>
      <c r="C6840" s="1" t="s">
        <v>3366</v>
      </c>
      <c r="D6840" s="1" t="s">
        <v>1137</v>
      </c>
      <c r="E6840" s="1" t="s">
        <v>3464</v>
      </c>
      <c r="F6840" s="1" t="s">
        <v>3469</v>
      </c>
      <c r="G6840" s="1">
        <v>720.8</v>
      </c>
      <c r="H6840" s="1">
        <v>6</v>
      </c>
      <c r="I6840" s="1">
        <f>Sales[[#This Row],[Selling Price]]*H6840</f>
        <v>4324.7999999999993</v>
      </c>
      <c r="J6840" s="1">
        <f>VLOOKUP(Sales[[#This Row],[Product ID]],Products[],4,0)</f>
        <v>669.31</v>
      </c>
      <c r="K6840" s="1">
        <f>Sales[[#This Row],[Total Sales]]-Sales[[#This Row],[Cost price]]</f>
        <v>3655.4899999999993</v>
      </c>
      <c r="L6840" s="1" t="str">
        <f>TEXT(Sales[[#This Row],[Date and Time]],"dddd")</f>
        <v>Tuesday</v>
      </c>
      <c r="M6840" s="1" t="str">
        <f>TEXT(Sales[[#This Row],[Date and Time]],"mm")</f>
        <v>11</v>
      </c>
      <c r="N6840" s="10" t="str">
        <f>TEXT(Sales[[#This Row],[Date and Time]],"mmmm")</f>
        <v>November</v>
      </c>
    </row>
    <row r="6841" spans="1:14" x14ac:dyDescent="0.3">
      <c r="A6841" s="1" t="s">
        <v>10309</v>
      </c>
      <c r="B6841" s="2">
        <v>45423.499791666669</v>
      </c>
      <c r="C6841" s="1" t="s">
        <v>3414</v>
      </c>
      <c r="D6841" s="1" t="s">
        <v>1220</v>
      </c>
      <c r="E6841" s="1" t="s">
        <v>3471</v>
      </c>
      <c r="F6841" s="1" t="s">
        <v>3472</v>
      </c>
      <c r="G6841" s="1">
        <v>1472.13</v>
      </c>
      <c r="H6841" s="1">
        <v>8</v>
      </c>
      <c r="I6841" s="1">
        <f>Sales[[#This Row],[Selling Price]]*H6841</f>
        <v>11777.04</v>
      </c>
      <c r="J6841" s="1">
        <f>VLOOKUP(Sales[[#This Row],[Product ID]],Products[],4,0)</f>
        <v>859.01</v>
      </c>
      <c r="K6841" s="1">
        <f>Sales[[#This Row],[Total Sales]]-Sales[[#This Row],[Cost price]]</f>
        <v>10918.03</v>
      </c>
      <c r="L6841" s="1" t="str">
        <f>TEXT(Sales[[#This Row],[Date and Time]],"dddd")</f>
        <v>Saturday</v>
      </c>
      <c r="M6841" s="1" t="str">
        <f>TEXT(Sales[[#This Row],[Date and Time]],"mm")</f>
        <v>05</v>
      </c>
      <c r="N6841" s="10" t="str">
        <f>TEXT(Sales[[#This Row],[Date and Time]],"mmmm")</f>
        <v>May</v>
      </c>
    </row>
    <row r="6842" spans="1:14" x14ac:dyDescent="0.3">
      <c r="A6842" s="1" t="s">
        <v>10310</v>
      </c>
      <c r="B6842" s="2">
        <v>45360.172800925924</v>
      </c>
      <c r="C6842" s="1" t="s">
        <v>3245</v>
      </c>
      <c r="D6842" s="1" t="s">
        <v>1933</v>
      </c>
      <c r="E6842" s="1" t="s">
        <v>3466</v>
      </c>
      <c r="F6842" s="1" t="s">
        <v>3462</v>
      </c>
      <c r="G6842" s="1">
        <v>1694.71</v>
      </c>
      <c r="H6842" s="1">
        <v>7</v>
      </c>
      <c r="I6842" s="1">
        <f>Sales[[#This Row],[Selling Price]]*H6842</f>
        <v>11862.970000000001</v>
      </c>
      <c r="J6842" s="1">
        <f>VLOOKUP(Sales[[#This Row],[Product ID]],Products[],4,0)</f>
        <v>188.4</v>
      </c>
      <c r="K6842" s="1">
        <f>Sales[[#This Row],[Total Sales]]-Sales[[#This Row],[Cost price]]</f>
        <v>11674.570000000002</v>
      </c>
      <c r="L6842" s="1" t="str">
        <f>TEXT(Sales[[#This Row],[Date and Time]],"dddd")</f>
        <v>Saturday</v>
      </c>
      <c r="M6842" s="1" t="str">
        <f>TEXT(Sales[[#This Row],[Date and Time]],"mm")</f>
        <v>03</v>
      </c>
      <c r="N6842" s="10" t="str">
        <f>TEXT(Sales[[#This Row],[Date and Time]],"mmmm")</f>
        <v>March</v>
      </c>
    </row>
    <row r="6843" spans="1:14" x14ac:dyDescent="0.3">
      <c r="A6843" s="1" t="s">
        <v>10311</v>
      </c>
      <c r="B6843" s="2">
        <v>45533.608854166669</v>
      </c>
      <c r="C6843" s="1" t="s">
        <v>3290</v>
      </c>
      <c r="D6843" s="1" t="s">
        <v>114</v>
      </c>
      <c r="E6843" s="1" t="s">
        <v>3466</v>
      </c>
      <c r="F6843" s="1" t="s">
        <v>3472</v>
      </c>
      <c r="G6843" s="1">
        <v>814.2</v>
      </c>
      <c r="H6843" s="1">
        <v>1</v>
      </c>
      <c r="I6843" s="1">
        <f>Sales[[#This Row],[Selling Price]]*H6843</f>
        <v>814.2</v>
      </c>
      <c r="J6843" s="1">
        <f>VLOOKUP(Sales[[#This Row],[Product ID]],Products[],4,0)</f>
        <v>786.45</v>
      </c>
      <c r="K6843" s="1">
        <f>Sales[[#This Row],[Total Sales]]-Sales[[#This Row],[Cost price]]</f>
        <v>27.75</v>
      </c>
      <c r="L6843" s="1" t="str">
        <f>TEXT(Sales[[#This Row],[Date and Time]],"dddd")</f>
        <v>Thursday</v>
      </c>
      <c r="M6843" s="1" t="str">
        <f>TEXT(Sales[[#This Row],[Date and Time]],"mm")</f>
        <v>08</v>
      </c>
      <c r="N6843" s="10" t="str">
        <f>TEXT(Sales[[#This Row],[Date and Time]],"mmmm")</f>
        <v>August</v>
      </c>
    </row>
    <row r="6844" spans="1:14" x14ac:dyDescent="0.3">
      <c r="A6844" s="1" t="s">
        <v>10312</v>
      </c>
      <c r="B6844" s="2">
        <v>45565.016319444447</v>
      </c>
      <c r="C6844" s="1" t="s">
        <v>3347</v>
      </c>
      <c r="D6844" s="1" t="s">
        <v>373</v>
      </c>
      <c r="E6844" s="1" t="s">
        <v>3464</v>
      </c>
      <c r="F6844" s="1" t="s">
        <v>3469</v>
      </c>
      <c r="G6844" s="1">
        <v>380.75</v>
      </c>
      <c r="H6844" s="1">
        <v>9</v>
      </c>
      <c r="I6844" s="1">
        <f>Sales[[#This Row],[Selling Price]]*H6844</f>
        <v>3426.75</v>
      </c>
      <c r="J6844" s="1">
        <f>VLOOKUP(Sales[[#This Row],[Product ID]],Products[],4,0)</f>
        <v>211.14</v>
      </c>
      <c r="K6844" s="1">
        <f>Sales[[#This Row],[Total Sales]]-Sales[[#This Row],[Cost price]]</f>
        <v>3215.61</v>
      </c>
      <c r="L6844" s="1" t="str">
        <f>TEXT(Sales[[#This Row],[Date and Time]],"dddd")</f>
        <v>Monday</v>
      </c>
      <c r="M6844" s="1" t="str">
        <f>TEXT(Sales[[#This Row],[Date and Time]],"mm")</f>
        <v>09</v>
      </c>
      <c r="N6844" s="10" t="str">
        <f>TEXT(Sales[[#This Row],[Date and Time]],"mmmm")</f>
        <v>September</v>
      </c>
    </row>
    <row r="6845" spans="1:14" x14ac:dyDescent="0.3">
      <c r="A6845" s="1" t="s">
        <v>10313</v>
      </c>
      <c r="B6845" s="2">
        <v>45293.014456018522</v>
      </c>
      <c r="C6845" s="1" t="s">
        <v>3344</v>
      </c>
      <c r="D6845" s="1" t="s">
        <v>1371</v>
      </c>
      <c r="E6845" s="1" t="s">
        <v>3471</v>
      </c>
      <c r="F6845" s="1" t="s">
        <v>3476</v>
      </c>
      <c r="G6845" s="1">
        <v>1483.81</v>
      </c>
      <c r="H6845" s="1">
        <v>1</v>
      </c>
      <c r="I6845" s="1">
        <f>Sales[[#This Row],[Selling Price]]*H6845</f>
        <v>1483.81</v>
      </c>
      <c r="J6845" s="1">
        <f>VLOOKUP(Sales[[#This Row],[Product ID]],Products[],4,0)</f>
        <v>814.84</v>
      </c>
      <c r="K6845" s="1">
        <f>Sales[[#This Row],[Total Sales]]-Sales[[#This Row],[Cost price]]</f>
        <v>668.96999999999991</v>
      </c>
      <c r="L6845" s="1" t="str">
        <f>TEXT(Sales[[#This Row],[Date and Time]],"dddd")</f>
        <v>Tuesday</v>
      </c>
      <c r="M6845" s="1" t="str">
        <f>TEXT(Sales[[#This Row],[Date and Time]],"mm")</f>
        <v>01</v>
      </c>
      <c r="N6845" s="10" t="str">
        <f>TEXT(Sales[[#This Row],[Date and Time]],"mmmm")</f>
        <v>January</v>
      </c>
    </row>
    <row r="6846" spans="1:14" x14ac:dyDescent="0.3">
      <c r="A6846" s="1" t="s">
        <v>10314</v>
      </c>
      <c r="B6846" s="2">
        <v>45326.397407407407</v>
      </c>
      <c r="C6846" s="1" t="s">
        <v>3330</v>
      </c>
      <c r="D6846" s="1" t="s">
        <v>3145</v>
      </c>
      <c r="E6846" s="1" t="s">
        <v>3479</v>
      </c>
      <c r="F6846" s="1" t="s">
        <v>3476</v>
      </c>
      <c r="G6846" s="1">
        <v>1736.58</v>
      </c>
      <c r="H6846" s="1">
        <v>10</v>
      </c>
      <c r="I6846" s="1">
        <f>Sales[[#This Row],[Selling Price]]*H6846</f>
        <v>17365.8</v>
      </c>
      <c r="J6846" s="1">
        <f>VLOOKUP(Sales[[#This Row],[Product ID]],Products[],4,0)</f>
        <v>368.23</v>
      </c>
      <c r="K6846" s="1">
        <f>Sales[[#This Row],[Total Sales]]-Sales[[#This Row],[Cost price]]</f>
        <v>16997.57</v>
      </c>
      <c r="L6846" s="1" t="str">
        <f>TEXT(Sales[[#This Row],[Date and Time]],"dddd")</f>
        <v>Sunday</v>
      </c>
      <c r="M6846" s="1" t="str">
        <f>TEXT(Sales[[#This Row],[Date and Time]],"mm")</f>
        <v>02</v>
      </c>
      <c r="N6846" s="10" t="str">
        <f>TEXT(Sales[[#This Row],[Date and Time]],"mmmm")</f>
        <v>February</v>
      </c>
    </row>
    <row r="6847" spans="1:14" x14ac:dyDescent="0.3">
      <c r="A6847" s="1" t="s">
        <v>10315</v>
      </c>
      <c r="B6847" s="2">
        <v>45578.674814814818</v>
      </c>
      <c r="C6847" s="1" t="s">
        <v>3352</v>
      </c>
      <c r="D6847" s="1" t="s">
        <v>1131</v>
      </c>
      <c r="E6847" s="1" t="s">
        <v>3464</v>
      </c>
      <c r="F6847" s="1" t="s">
        <v>3476</v>
      </c>
      <c r="G6847" s="1">
        <v>514.96</v>
      </c>
      <c r="H6847" s="1">
        <v>3</v>
      </c>
      <c r="I6847" s="1">
        <f>Sales[[#This Row],[Selling Price]]*H6847</f>
        <v>1544.88</v>
      </c>
      <c r="J6847" s="1">
        <f>VLOOKUP(Sales[[#This Row],[Product ID]],Products[],4,0)</f>
        <v>404.57</v>
      </c>
      <c r="K6847" s="1">
        <f>Sales[[#This Row],[Total Sales]]-Sales[[#This Row],[Cost price]]</f>
        <v>1140.3100000000002</v>
      </c>
      <c r="L6847" s="1" t="str">
        <f>TEXT(Sales[[#This Row],[Date and Time]],"dddd")</f>
        <v>Sunday</v>
      </c>
      <c r="M6847" s="1" t="str">
        <f>TEXT(Sales[[#This Row],[Date and Time]],"mm")</f>
        <v>10</v>
      </c>
      <c r="N6847" s="10" t="str">
        <f>TEXT(Sales[[#This Row],[Date and Time]],"mmmm")</f>
        <v>October</v>
      </c>
    </row>
    <row r="6848" spans="1:14" x14ac:dyDescent="0.3">
      <c r="A6848" s="1" t="s">
        <v>10316</v>
      </c>
      <c r="B6848" s="2">
        <v>45445.179918981485</v>
      </c>
      <c r="C6848" s="1" t="s">
        <v>3373</v>
      </c>
      <c r="D6848" s="1" t="s">
        <v>380</v>
      </c>
      <c r="E6848" s="1" t="s">
        <v>3479</v>
      </c>
      <c r="F6848" s="1" t="s">
        <v>3469</v>
      </c>
      <c r="G6848" s="1">
        <v>1535.51</v>
      </c>
      <c r="H6848" s="1">
        <v>4</v>
      </c>
      <c r="I6848" s="1">
        <f>Sales[[#This Row],[Selling Price]]*H6848</f>
        <v>6142.04</v>
      </c>
      <c r="J6848" s="1">
        <f>VLOOKUP(Sales[[#This Row],[Product ID]],Products[],4,0)</f>
        <v>821.86</v>
      </c>
      <c r="K6848" s="1">
        <f>Sales[[#This Row],[Total Sales]]-Sales[[#This Row],[Cost price]]</f>
        <v>5320.18</v>
      </c>
      <c r="L6848" s="1" t="str">
        <f>TEXT(Sales[[#This Row],[Date and Time]],"dddd")</f>
        <v>Sunday</v>
      </c>
      <c r="M6848" s="1" t="str">
        <f>TEXT(Sales[[#This Row],[Date and Time]],"mm")</f>
        <v>06</v>
      </c>
      <c r="N6848" s="10" t="str">
        <f>TEXT(Sales[[#This Row],[Date and Time]],"mmmm")</f>
        <v>June</v>
      </c>
    </row>
    <row r="6849" spans="1:14" x14ac:dyDescent="0.3">
      <c r="A6849" s="1" t="s">
        <v>10317</v>
      </c>
      <c r="B6849" s="2">
        <v>45477.749594907407</v>
      </c>
      <c r="C6849" s="1" t="s">
        <v>3440</v>
      </c>
      <c r="D6849" s="1" t="s">
        <v>2987</v>
      </c>
      <c r="E6849" s="1" t="s">
        <v>3466</v>
      </c>
      <c r="F6849" s="1" t="s">
        <v>3462</v>
      </c>
      <c r="G6849" s="1">
        <v>386.97</v>
      </c>
      <c r="H6849" s="1">
        <v>8</v>
      </c>
      <c r="I6849" s="1">
        <f>Sales[[#This Row],[Selling Price]]*H6849</f>
        <v>3095.76</v>
      </c>
      <c r="J6849" s="1">
        <f>VLOOKUP(Sales[[#This Row],[Product ID]],Products[],4,0)</f>
        <v>117.5</v>
      </c>
      <c r="K6849" s="1">
        <f>Sales[[#This Row],[Total Sales]]-Sales[[#This Row],[Cost price]]</f>
        <v>2978.26</v>
      </c>
      <c r="L6849" s="1" t="str">
        <f>TEXT(Sales[[#This Row],[Date and Time]],"dddd")</f>
        <v>Thursday</v>
      </c>
      <c r="M6849" s="1" t="str">
        <f>TEXT(Sales[[#This Row],[Date and Time]],"mm")</f>
        <v>07</v>
      </c>
      <c r="N6849" s="10" t="str">
        <f>TEXT(Sales[[#This Row],[Date and Time]],"mmmm")</f>
        <v>July</v>
      </c>
    </row>
    <row r="6850" spans="1:14" x14ac:dyDescent="0.3">
      <c r="A6850" s="1" t="s">
        <v>10318</v>
      </c>
      <c r="B6850" s="2">
        <v>45469.199745370373</v>
      </c>
      <c r="C6850" s="1" t="s">
        <v>3306</v>
      </c>
      <c r="D6850" s="1" t="s">
        <v>404</v>
      </c>
      <c r="E6850" s="1" t="s">
        <v>3466</v>
      </c>
      <c r="F6850" s="1" t="s">
        <v>3472</v>
      </c>
      <c r="G6850" s="1">
        <v>1142.69</v>
      </c>
      <c r="H6850" s="1">
        <v>1</v>
      </c>
      <c r="I6850" s="1">
        <f>Sales[[#This Row],[Selling Price]]*H6850</f>
        <v>1142.69</v>
      </c>
      <c r="J6850" s="1">
        <f>VLOOKUP(Sales[[#This Row],[Product ID]],Products[],4,0)</f>
        <v>914.29</v>
      </c>
      <c r="K6850" s="1">
        <f>Sales[[#This Row],[Total Sales]]-Sales[[#This Row],[Cost price]]</f>
        <v>228.40000000000009</v>
      </c>
      <c r="L6850" s="1" t="str">
        <f>TEXT(Sales[[#This Row],[Date and Time]],"dddd")</f>
        <v>Wednesday</v>
      </c>
      <c r="M6850" s="1" t="str">
        <f>TEXT(Sales[[#This Row],[Date and Time]],"mm")</f>
        <v>06</v>
      </c>
      <c r="N6850" s="10" t="str">
        <f>TEXT(Sales[[#This Row],[Date and Time]],"mmmm")</f>
        <v>June</v>
      </c>
    </row>
    <row r="6851" spans="1:14" x14ac:dyDescent="0.3">
      <c r="A6851" s="1" t="s">
        <v>10319</v>
      </c>
      <c r="B6851" s="2">
        <v>45352.641168981485</v>
      </c>
      <c r="C6851" s="1" t="s">
        <v>3377</v>
      </c>
      <c r="D6851" s="1" t="s">
        <v>50</v>
      </c>
      <c r="E6851" s="1" t="s">
        <v>3466</v>
      </c>
      <c r="F6851" s="1" t="s">
        <v>3462</v>
      </c>
      <c r="G6851" s="1">
        <v>400.96</v>
      </c>
      <c r="H6851" s="1">
        <v>8</v>
      </c>
      <c r="I6851" s="1">
        <f>Sales[[#This Row],[Selling Price]]*H6851</f>
        <v>3207.68</v>
      </c>
      <c r="J6851" s="1">
        <f>VLOOKUP(Sales[[#This Row],[Product ID]],Products[],4,0)</f>
        <v>409.39</v>
      </c>
      <c r="K6851" s="1">
        <f>Sales[[#This Row],[Total Sales]]-Sales[[#This Row],[Cost price]]</f>
        <v>2798.29</v>
      </c>
      <c r="L6851" s="1" t="str">
        <f>TEXT(Sales[[#This Row],[Date and Time]],"dddd")</f>
        <v>Friday</v>
      </c>
      <c r="M6851" s="1" t="str">
        <f>TEXT(Sales[[#This Row],[Date and Time]],"mm")</f>
        <v>03</v>
      </c>
      <c r="N6851" s="10" t="str">
        <f>TEXT(Sales[[#This Row],[Date and Time]],"mmmm")</f>
        <v>March</v>
      </c>
    </row>
    <row r="6852" spans="1:14" x14ac:dyDescent="0.3">
      <c r="A6852" s="1" t="s">
        <v>10320</v>
      </c>
      <c r="B6852" s="2">
        <v>45532.228020833332</v>
      </c>
      <c r="C6852" s="1" t="s">
        <v>3278</v>
      </c>
      <c r="D6852" s="1" t="s">
        <v>1798</v>
      </c>
      <c r="E6852" s="1" t="s">
        <v>3479</v>
      </c>
      <c r="F6852" s="1" t="s">
        <v>3469</v>
      </c>
      <c r="G6852" s="1">
        <v>824.03</v>
      </c>
      <c r="H6852" s="1">
        <v>2</v>
      </c>
      <c r="I6852" s="1">
        <f>Sales[[#This Row],[Selling Price]]*H6852</f>
        <v>1648.06</v>
      </c>
      <c r="J6852" s="1">
        <f>VLOOKUP(Sales[[#This Row],[Product ID]],Products[],4,0)</f>
        <v>330.51</v>
      </c>
      <c r="K6852" s="1">
        <f>Sales[[#This Row],[Total Sales]]-Sales[[#This Row],[Cost price]]</f>
        <v>1317.55</v>
      </c>
      <c r="L6852" s="1" t="str">
        <f>TEXT(Sales[[#This Row],[Date and Time]],"dddd")</f>
        <v>Wednesday</v>
      </c>
      <c r="M6852" s="1" t="str">
        <f>TEXT(Sales[[#This Row],[Date and Time]],"mm")</f>
        <v>08</v>
      </c>
      <c r="N6852" s="10" t="str">
        <f>TEXT(Sales[[#This Row],[Date and Time]],"mmmm")</f>
        <v>August</v>
      </c>
    </row>
    <row r="6853" spans="1:14" x14ac:dyDescent="0.3">
      <c r="A6853" s="1" t="s">
        <v>10321</v>
      </c>
      <c r="B6853" s="2">
        <v>45527.20689814815</v>
      </c>
      <c r="C6853" s="1" t="s">
        <v>3366</v>
      </c>
      <c r="D6853" s="1" t="s">
        <v>2381</v>
      </c>
      <c r="E6853" s="1" t="s">
        <v>3466</v>
      </c>
      <c r="F6853" s="1" t="s">
        <v>3467</v>
      </c>
      <c r="G6853" s="1">
        <v>336.19</v>
      </c>
      <c r="H6853" s="1">
        <v>8</v>
      </c>
      <c r="I6853" s="1">
        <f>Sales[[#This Row],[Selling Price]]*H6853</f>
        <v>2689.52</v>
      </c>
      <c r="J6853" s="1">
        <f>VLOOKUP(Sales[[#This Row],[Product ID]],Products[],4,0)</f>
        <v>669.31</v>
      </c>
      <c r="K6853" s="1">
        <f>Sales[[#This Row],[Total Sales]]-Sales[[#This Row],[Cost price]]</f>
        <v>2020.21</v>
      </c>
      <c r="L6853" s="1" t="str">
        <f>TEXT(Sales[[#This Row],[Date and Time]],"dddd")</f>
        <v>Friday</v>
      </c>
      <c r="M6853" s="1" t="str">
        <f>TEXT(Sales[[#This Row],[Date and Time]],"mm")</f>
        <v>08</v>
      </c>
      <c r="N6853" s="10" t="str">
        <f>TEXT(Sales[[#This Row],[Date and Time]],"mmmm")</f>
        <v>August</v>
      </c>
    </row>
    <row r="6854" spans="1:14" x14ac:dyDescent="0.3">
      <c r="A6854" s="1" t="s">
        <v>10322</v>
      </c>
      <c r="B6854" s="2">
        <v>45566.760127314818</v>
      </c>
      <c r="C6854" s="1" t="s">
        <v>3348</v>
      </c>
      <c r="D6854" s="1" t="s">
        <v>1527</v>
      </c>
      <c r="E6854" s="1" t="s">
        <v>3464</v>
      </c>
      <c r="F6854" s="1" t="s">
        <v>3476</v>
      </c>
      <c r="G6854" s="1">
        <v>299.83999999999997</v>
      </c>
      <c r="H6854" s="1">
        <v>4</v>
      </c>
      <c r="I6854" s="1">
        <f>Sales[[#This Row],[Selling Price]]*H6854</f>
        <v>1199.3599999999999</v>
      </c>
      <c r="J6854" s="1">
        <f>VLOOKUP(Sales[[#This Row],[Product ID]],Products[],4,0)</f>
        <v>307.60000000000002</v>
      </c>
      <c r="K6854" s="1">
        <f>Sales[[#This Row],[Total Sales]]-Sales[[#This Row],[Cost price]]</f>
        <v>891.75999999999988</v>
      </c>
      <c r="L6854" s="1" t="str">
        <f>TEXT(Sales[[#This Row],[Date and Time]],"dddd")</f>
        <v>Tuesday</v>
      </c>
      <c r="M6854" s="1" t="str">
        <f>TEXT(Sales[[#This Row],[Date and Time]],"mm")</f>
        <v>10</v>
      </c>
      <c r="N6854" s="10" t="str">
        <f>TEXT(Sales[[#This Row],[Date and Time]],"mmmm")</f>
        <v>October</v>
      </c>
    </row>
    <row r="6855" spans="1:14" x14ac:dyDescent="0.3">
      <c r="A6855" s="1" t="s">
        <v>10323</v>
      </c>
      <c r="B6855" s="2">
        <v>45327.846412037034</v>
      </c>
      <c r="C6855" s="1" t="s">
        <v>3381</v>
      </c>
      <c r="D6855" s="1" t="s">
        <v>3136</v>
      </c>
      <c r="E6855" s="1" t="s">
        <v>3464</v>
      </c>
      <c r="F6855" s="1" t="s">
        <v>3462</v>
      </c>
      <c r="G6855" s="1">
        <v>49.86</v>
      </c>
      <c r="H6855" s="1">
        <v>3</v>
      </c>
      <c r="I6855" s="1">
        <f>Sales[[#This Row],[Selling Price]]*H6855</f>
        <v>149.57999999999998</v>
      </c>
      <c r="J6855" s="1">
        <f>VLOOKUP(Sales[[#This Row],[Product ID]],Products[],4,0)</f>
        <v>505.04</v>
      </c>
      <c r="K6855" s="1">
        <f>Sales[[#This Row],[Total Sales]]-Sales[[#This Row],[Cost price]]</f>
        <v>-355.46000000000004</v>
      </c>
      <c r="L6855" s="1" t="str">
        <f>TEXT(Sales[[#This Row],[Date and Time]],"dddd")</f>
        <v>Monday</v>
      </c>
      <c r="M6855" s="1" t="str">
        <f>TEXT(Sales[[#This Row],[Date and Time]],"mm")</f>
        <v>02</v>
      </c>
      <c r="N6855" s="10" t="str">
        <f>TEXT(Sales[[#This Row],[Date and Time]],"mmmm")</f>
        <v>February</v>
      </c>
    </row>
    <row r="6856" spans="1:14" x14ac:dyDescent="0.3">
      <c r="A6856" s="1" t="s">
        <v>10324</v>
      </c>
      <c r="B6856" s="2">
        <v>45351.284050925926</v>
      </c>
      <c r="C6856" s="1" t="s">
        <v>3223</v>
      </c>
      <c r="D6856" s="1" t="s">
        <v>3130</v>
      </c>
      <c r="E6856" s="1" t="s">
        <v>3466</v>
      </c>
      <c r="F6856" s="1" t="s">
        <v>3476</v>
      </c>
      <c r="G6856" s="1">
        <v>1375.74</v>
      </c>
      <c r="H6856" s="1">
        <v>7</v>
      </c>
      <c r="I6856" s="1">
        <f>Sales[[#This Row],[Selling Price]]*H6856</f>
        <v>9630.18</v>
      </c>
      <c r="J6856" s="1">
        <f>VLOOKUP(Sales[[#This Row],[Product ID]],Products[],4,0)</f>
        <v>454.08</v>
      </c>
      <c r="K6856" s="1">
        <f>Sales[[#This Row],[Total Sales]]-Sales[[#This Row],[Cost price]]</f>
        <v>9176.1</v>
      </c>
      <c r="L6856" s="1" t="str">
        <f>TEXT(Sales[[#This Row],[Date and Time]],"dddd")</f>
        <v>Thursday</v>
      </c>
      <c r="M6856" s="1" t="str">
        <f>TEXT(Sales[[#This Row],[Date and Time]],"mm")</f>
        <v>02</v>
      </c>
      <c r="N6856" s="10" t="str">
        <f>TEXT(Sales[[#This Row],[Date and Time]],"mmmm")</f>
        <v>February</v>
      </c>
    </row>
    <row r="6857" spans="1:14" x14ac:dyDescent="0.3">
      <c r="A6857" s="1" t="s">
        <v>10325</v>
      </c>
      <c r="B6857" s="2">
        <v>45363.029143518521</v>
      </c>
      <c r="C6857" s="1" t="s">
        <v>3426</v>
      </c>
      <c r="D6857" s="1" t="s">
        <v>782</v>
      </c>
      <c r="E6857" s="1" t="s">
        <v>3464</v>
      </c>
      <c r="F6857" s="1" t="s">
        <v>3467</v>
      </c>
      <c r="G6857" s="1">
        <v>1673.34</v>
      </c>
      <c r="H6857" s="1">
        <v>6</v>
      </c>
      <c r="I6857" s="1">
        <f>Sales[[#This Row],[Selling Price]]*H6857</f>
        <v>10040.039999999999</v>
      </c>
      <c r="J6857" s="1">
        <f>VLOOKUP(Sales[[#This Row],[Product ID]],Products[],4,0)</f>
        <v>18.7</v>
      </c>
      <c r="K6857" s="1">
        <f>Sales[[#This Row],[Total Sales]]-Sales[[#This Row],[Cost price]]</f>
        <v>10021.339999999998</v>
      </c>
      <c r="L6857" s="1" t="str">
        <f>TEXT(Sales[[#This Row],[Date and Time]],"dddd")</f>
        <v>Tuesday</v>
      </c>
      <c r="M6857" s="1" t="str">
        <f>TEXT(Sales[[#This Row],[Date and Time]],"mm")</f>
        <v>03</v>
      </c>
      <c r="N6857" s="10" t="str">
        <f>TEXT(Sales[[#This Row],[Date and Time]],"mmmm")</f>
        <v>March</v>
      </c>
    </row>
    <row r="6858" spans="1:14" x14ac:dyDescent="0.3">
      <c r="A6858" s="1" t="s">
        <v>10326</v>
      </c>
      <c r="B6858" s="2">
        <v>45507.76667824074</v>
      </c>
      <c r="C6858" s="1" t="s">
        <v>3301</v>
      </c>
      <c r="D6858" s="1" t="s">
        <v>3005</v>
      </c>
      <c r="E6858" s="1" t="s">
        <v>3466</v>
      </c>
      <c r="F6858" s="1" t="s">
        <v>3472</v>
      </c>
      <c r="G6858" s="1">
        <v>702.13</v>
      </c>
      <c r="H6858" s="1">
        <v>10</v>
      </c>
      <c r="I6858" s="1">
        <f>Sales[[#This Row],[Selling Price]]*H6858</f>
        <v>7021.3</v>
      </c>
      <c r="J6858" s="1">
        <f>VLOOKUP(Sales[[#This Row],[Product ID]],Products[],4,0)</f>
        <v>502.29</v>
      </c>
      <c r="K6858" s="1">
        <f>Sales[[#This Row],[Total Sales]]-Sales[[#This Row],[Cost price]]</f>
        <v>6519.01</v>
      </c>
      <c r="L6858" s="1" t="str">
        <f>TEXT(Sales[[#This Row],[Date and Time]],"dddd")</f>
        <v>Saturday</v>
      </c>
      <c r="M6858" s="1" t="str">
        <f>TEXT(Sales[[#This Row],[Date and Time]],"mm")</f>
        <v>08</v>
      </c>
      <c r="N6858" s="10" t="str">
        <f>TEXT(Sales[[#This Row],[Date and Time]],"mmmm")</f>
        <v>August</v>
      </c>
    </row>
    <row r="6859" spans="1:14" x14ac:dyDescent="0.3">
      <c r="A6859" s="1" t="s">
        <v>10327</v>
      </c>
      <c r="B6859" s="2">
        <v>45374.6640625</v>
      </c>
      <c r="C6859" s="1" t="s">
        <v>3339</v>
      </c>
      <c r="D6859" s="1" t="s">
        <v>2430</v>
      </c>
      <c r="E6859" s="1" t="s">
        <v>3466</v>
      </c>
      <c r="F6859" s="1" t="s">
        <v>3469</v>
      </c>
      <c r="G6859" s="1">
        <v>1805.73</v>
      </c>
      <c r="H6859" s="1">
        <v>4</v>
      </c>
      <c r="I6859" s="1">
        <f>Sales[[#This Row],[Selling Price]]*H6859</f>
        <v>7222.92</v>
      </c>
      <c r="J6859" s="1">
        <f>VLOOKUP(Sales[[#This Row],[Product ID]],Products[],4,0)</f>
        <v>646.59</v>
      </c>
      <c r="K6859" s="1">
        <f>Sales[[#This Row],[Total Sales]]-Sales[[#This Row],[Cost price]]</f>
        <v>6576.33</v>
      </c>
      <c r="L6859" s="1" t="str">
        <f>TEXT(Sales[[#This Row],[Date and Time]],"dddd")</f>
        <v>Saturday</v>
      </c>
      <c r="M6859" s="1" t="str">
        <f>TEXT(Sales[[#This Row],[Date and Time]],"mm")</f>
        <v>03</v>
      </c>
      <c r="N6859" s="10" t="str">
        <f>TEXT(Sales[[#This Row],[Date and Time]],"mmmm")</f>
        <v>March</v>
      </c>
    </row>
    <row r="6860" spans="1:14" x14ac:dyDescent="0.3">
      <c r="A6860" s="1" t="s">
        <v>10328</v>
      </c>
      <c r="B6860" s="2">
        <v>45527.564409722225</v>
      </c>
      <c r="C6860" s="1" t="s">
        <v>3365</v>
      </c>
      <c r="D6860" s="1" t="s">
        <v>2644</v>
      </c>
      <c r="E6860" s="1" t="s">
        <v>3479</v>
      </c>
      <c r="F6860" s="1" t="s">
        <v>3476</v>
      </c>
      <c r="G6860" s="1">
        <v>1896.81</v>
      </c>
      <c r="H6860" s="1">
        <v>3</v>
      </c>
      <c r="I6860" s="1">
        <f>Sales[[#This Row],[Selling Price]]*H6860</f>
        <v>5690.43</v>
      </c>
      <c r="J6860" s="1">
        <f>VLOOKUP(Sales[[#This Row],[Product ID]],Products[],4,0)</f>
        <v>104.7</v>
      </c>
      <c r="K6860" s="1">
        <f>Sales[[#This Row],[Total Sales]]-Sales[[#This Row],[Cost price]]</f>
        <v>5585.7300000000005</v>
      </c>
      <c r="L6860" s="1" t="str">
        <f>TEXT(Sales[[#This Row],[Date and Time]],"dddd")</f>
        <v>Friday</v>
      </c>
      <c r="M6860" s="1" t="str">
        <f>TEXT(Sales[[#This Row],[Date and Time]],"mm")</f>
        <v>08</v>
      </c>
      <c r="N6860" s="10" t="str">
        <f>TEXT(Sales[[#This Row],[Date and Time]],"mmmm")</f>
        <v>August</v>
      </c>
    </row>
    <row r="6861" spans="1:14" x14ac:dyDescent="0.3">
      <c r="A6861" s="1" t="s">
        <v>10329</v>
      </c>
      <c r="B6861" s="2">
        <v>45380.354456018518</v>
      </c>
      <c r="C6861" s="1" t="s">
        <v>3329</v>
      </c>
      <c r="D6861" s="1" t="s">
        <v>361</v>
      </c>
      <c r="E6861" s="1" t="s">
        <v>3466</v>
      </c>
      <c r="F6861" s="1" t="s">
        <v>3462</v>
      </c>
      <c r="G6861" s="1">
        <v>576.96</v>
      </c>
      <c r="H6861" s="1">
        <v>6</v>
      </c>
      <c r="I6861" s="1">
        <f>Sales[[#This Row],[Selling Price]]*H6861</f>
        <v>3461.76</v>
      </c>
      <c r="J6861" s="1">
        <f>VLOOKUP(Sales[[#This Row],[Product ID]],Products[],4,0)</f>
        <v>596.91999999999996</v>
      </c>
      <c r="K6861" s="1">
        <f>Sales[[#This Row],[Total Sales]]-Sales[[#This Row],[Cost price]]</f>
        <v>2864.84</v>
      </c>
      <c r="L6861" s="1" t="str">
        <f>TEXT(Sales[[#This Row],[Date and Time]],"dddd")</f>
        <v>Friday</v>
      </c>
      <c r="M6861" s="1" t="str">
        <f>TEXT(Sales[[#This Row],[Date and Time]],"mm")</f>
        <v>03</v>
      </c>
      <c r="N6861" s="10" t="str">
        <f>TEXT(Sales[[#This Row],[Date and Time]],"mmmm")</f>
        <v>March</v>
      </c>
    </row>
    <row r="6862" spans="1:14" x14ac:dyDescent="0.3">
      <c r="A6862" s="1" t="s">
        <v>10330</v>
      </c>
      <c r="B6862" s="2">
        <v>45602.262106481481</v>
      </c>
      <c r="C6862" s="1" t="s">
        <v>3234</v>
      </c>
      <c r="D6862" s="1" t="s">
        <v>158</v>
      </c>
      <c r="E6862" s="1" t="s">
        <v>3471</v>
      </c>
      <c r="F6862" s="1" t="s">
        <v>3472</v>
      </c>
      <c r="G6862" s="1">
        <v>529.15</v>
      </c>
      <c r="H6862" s="1">
        <v>9</v>
      </c>
      <c r="I6862" s="1">
        <f>Sales[[#This Row],[Selling Price]]*H6862</f>
        <v>4762.3499999999995</v>
      </c>
      <c r="J6862" s="1">
        <f>VLOOKUP(Sales[[#This Row],[Product ID]],Products[],4,0)</f>
        <v>851.56</v>
      </c>
      <c r="K6862" s="1">
        <f>Sales[[#This Row],[Total Sales]]-Sales[[#This Row],[Cost price]]</f>
        <v>3910.7899999999995</v>
      </c>
      <c r="L6862" s="1" t="str">
        <f>TEXT(Sales[[#This Row],[Date and Time]],"dddd")</f>
        <v>Wednesday</v>
      </c>
      <c r="M6862" s="1" t="str">
        <f>TEXT(Sales[[#This Row],[Date and Time]],"mm")</f>
        <v>11</v>
      </c>
      <c r="N6862" s="10" t="str">
        <f>TEXT(Sales[[#This Row],[Date and Time]],"mmmm")</f>
        <v>November</v>
      </c>
    </row>
    <row r="6863" spans="1:14" x14ac:dyDescent="0.3">
      <c r="A6863" s="1" t="s">
        <v>10331</v>
      </c>
      <c r="B6863" s="2">
        <v>45520.8203587963</v>
      </c>
      <c r="C6863" s="1" t="s">
        <v>3367</v>
      </c>
      <c r="D6863" s="1" t="s">
        <v>279</v>
      </c>
      <c r="E6863" s="1" t="s">
        <v>3464</v>
      </c>
      <c r="F6863" s="1" t="s">
        <v>3462</v>
      </c>
      <c r="G6863" s="1">
        <v>1967.36</v>
      </c>
      <c r="H6863" s="1">
        <v>6</v>
      </c>
      <c r="I6863" s="1">
        <f>Sales[[#This Row],[Selling Price]]*H6863</f>
        <v>11804.16</v>
      </c>
      <c r="J6863" s="1">
        <f>VLOOKUP(Sales[[#This Row],[Product ID]],Products[],4,0)</f>
        <v>380.81</v>
      </c>
      <c r="K6863" s="1">
        <f>Sales[[#This Row],[Total Sales]]-Sales[[#This Row],[Cost price]]</f>
        <v>11423.35</v>
      </c>
      <c r="L6863" s="1" t="str">
        <f>TEXT(Sales[[#This Row],[Date and Time]],"dddd")</f>
        <v>Friday</v>
      </c>
      <c r="M6863" s="1" t="str">
        <f>TEXT(Sales[[#This Row],[Date and Time]],"mm")</f>
        <v>08</v>
      </c>
      <c r="N6863" s="10" t="str">
        <f>TEXT(Sales[[#This Row],[Date and Time]],"mmmm")</f>
        <v>August</v>
      </c>
    </row>
    <row r="6864" spans="1:14" x14ac:dyDescent="0.3">
      <c r="A6864" s="1" t="s">
        <v>10332</v>
      </c>
      <c r="B6864" s="2">
        <v>45541.233090277776</v>
      </c>
      <c r="C6864" s="1" t="s">
        <v>3431</v>
      </c>
      <c r="D6864" s="1" t="s">
        <v>388</v>
      </c>
      <c r="E6864" s="1" t="s">
        <v>3479</v>
      </c>
      <c r="F6864" s="1" t="s">
        <v>3472</v>
      </c>
      <c r="G6864" s="1">
        <v>279.20999999999998</v>
      </c>
      <c r="H6864" s="1">
        <v>1</v>
      </c>
      <c r="I6864" s="1">
        <f>Sales[[#This Row],[Selling Price]]*H6864</f>
        <v>279.20999999999998</v>
      </c>
      <c r="J6864" s="1">
        <f>VLOOKUP(Sales[[#This Row],[Product ID]],Products[],4,0)</f>
        <v>750.55</v>
      </c>
      <c r="K6864" s="1">
        <f>Sales[[#This Row],[Total Sales]]-Sales[[#This Row],[Cost price]]</f>
        <v>-471.34</v>
      </c>
      <c r="L6864" s="1" t="str">
        <f>TEXT(Sales[[#This Row],[Date and Time]],"dddd")</f>
        <v>Friday</v>
      </c>
      <c r="M6864" s="1" t="str">
        <f>TEXT(Sales[[#This Row],[Date and Time]],"mm")</f>
        <v>09</v>
      </c>
      <c r="N6864" s="10" t="str">
        <f>TEXT(Sales[[#This Row],[Date and Time]],"mmmm")</f>
        <v>September</v>
      </c>
    </row>
    <row r="6865" spans="1:14" x14ac:dyDescent="0.3">
      <c r="A6865" s="1" t="s">
        <v>10333</v>
      </c>
      <c r="B6865" s="2">
        <v>45321.356041666666</v>
      </c>
      <c r="C6865" s="1" t="s">
        <v>3365</v>
      </c>
      <c r="D6865" s="1" t="s">
        <v>1584</v>
      </c>
      <c r="E6865" s="1" t="s">
        <v>3461</v>
      </c>
      <c r="F6865" s="1" t="s">
        <v>3476</v>
      </c>
      <c r="G6865" s="1">
        <v>1776.55</v>
      </c>
      <c r="H6865" s="1">
        <v>9</v>
      </c>
      <c r="I6865" s="1">
        <f>Sales[[#This Row],[Selling Price]]*H6865</f>
        <v>15988.949999999999</v>
      </c>
      <c r="J6865" s="1">
        <f>VLOOKUP(Sales[[#This Row],[Product ID]],Products[],4,0)</f>
        <v>104.7</v>
      </c>
      <c r="K6865" s="1">
        <f>Sales[[#This Row],[Total Sales]]-Sales[[#This Row],[Cost price]]</f>
        <v>15884.249999999998</v>
      </c>
      <c r="L6865" s="1" t="str">
        <f>TEXT(Sales[[#This Row],[Date and Time]],"dddd")</f>
        <v>Tuesday</v>
      </c>
      <c r="M6865" s="1" t="str">
        <f>TEXT(Sales[[#This Row],[Date and Time]],"mm")</f>
        <v>01</v>
      </c>
      <c r="N6865" s="10" t="str">
        <f>TEXT(Sales[[#This Row],[Date and Time]],"mmmm")</f>
        <v>January</v>
      </c>
    </row>
    <row r="6866" spans="1:14" x14ac:dyDescent="0.3">
      <c r="A6866" s="1" t="s">
        <v>10334</v>
      </c>
      <c r="B6866" s="2">
        <v>45374.134513888886</v>
      </c>
      <c r="C6866" s="1" t="s">
        <v>3343</v>
      </c>
      <c r="D6866" s="1" t="s">
        <v>2859</v>
      </c>
      <c r="E6866" s="1" t="s">
        <v>3464</v>
      </c>
      <c r="F6866" s="1" t="s">
        <v>3469</v>
      </c>
      <c r="G6866" s="1">
        <v>1023.87</v>
      </c>
      <c r="H6866" s="1">
        <v>1</v>
      </c>
      <c r="I6866" s="1">
        <f>Sales[[#This Row],[Selling Price]]*H6866</f>
        <v>1023.87</v>
      </c>
      <c r="J6866" s="1">
        <f>VLOOKUP(Sales[[#This Row],[Product ID]],Products[],4,0)</f>
        <v>105.91</v>
      </c>
      <c r="K6866" s="1">
        <f>Sales[[#This Row],[Total Sales]]-Sales[[#This Row],[Cost price]]</f>
        <v>917.96</v>
      </c>
      <c r="L6866" s="1" t="str">
        <f>TEXT(Sales[[#This Row],[Date and Time]],"dddd")</f>
        <v>Saturday</v>
      </c>
      <c r="M6866" s="1" t="str">
        <f>TEXT(Sales[[#This Row],[Date and Time]],"mm")</f>
        <v>03</v>
      </c>
      <c r="N6866" s="10" t="str">
        <f>TEXT(Sales[[#This Row],[Date and Time]],"mmmm")</f>
        <v>March</v>
      </c>
    </row>
    <row r="6867" spans="1:14" x14ac:dyDescent="0.3">
      <c r="A6867" s="1" t="s">
        <v>10335</v>
      </c>
      <c r="B6867" s="2">
        <v>45612.682557870372</v>
      </c>
      <c r="C6867" s="1" t="s">
        <v>3237</v>
      </c>
      <c r="D6867" s="1" t="s">
        <v>627</v>
      </c>
      <c r="E6867" s="1" t="s">
        <v>3466</v>
      </c>
      <c r="F6867" s="1" t="s">
        <v>3472</v>
      </c>
      <c r="G6867" s="1">
        <v>114.44</v>
      </c>
      <c r="H6867" s="1">
        <v>2</v>
      </c>
      <c r="I6867" s="1">
        <f>Sales[[#This Row],[Selling Price]]*H6867</f>
        <v>228.88</v>
      </c>
      <c r="J6867" s="1">
        <f>VLOOKUP(Sales[[#This Row],[Product ID]],Products[],4,0)</f>
        <v>481</v>
      </c>
      <c r="K6867" s="1">
        <f>Sales[[#This Row],[Total Sales]]-Sales[[#This Row],[Cost price]]</f>
        <v>-252.12</v>
      </c>
      <c r="L6867" s="1" t="str">
        <f>TEXT(Sales[[#This Row],[Date and Time]],"dddd")</f>
        <v>Saturday</v>
      </c>
      <c r="M6867" s="1" t="str">
        <f>TEXT(Sales[[#This Row],[Date and Time]],"mm")</f>
        <v>11</v>
      </c>
      <c r="N6867" s="10" t="str">
        <f>TEXT(Sales[[#This Row],[Date and Time]],"mmmm")</f>
        <v>November</v>
      </c>
    </row>
    <row r="6868" spans="1:14" x14ac:dyDescent="0.3">
      <c r="A6868" s="1" t="s">
        <v>10336</v>
      </c>
      <c r="B6868" s="2">
        <v>45464.736481481479</v>
      </c>
      <c r="C6868" s="1" t="s">
        <v>3413</v>
      </c>
      <c r="D6868" s="1" t="s">
        <v>438</v>
      </c>
      <c r="E6868" s="1" t="s">
        <v>3479</v>
      </c>
      <c r="F6868" s="1" t="s">
        <v>3462</v>
      </c>
      <c r="G6868" s="1">
        <v>1367.76</v>
      </c>
      <c r="H6868" s="1">
        <v>8</v>
      </c>
      <c r="I6868" s="1">
        <f>Sales[[#This Row],[Selling Price]]*H6868</f>
        <v>10942.08</v>
      </c>
      <c r="J6868" s="1">
        <f>VLOOKUP(Sales[[#This Row],[Product ID]],Products[],4,0)</f>
        <v>311.56</v>
      </c>
      <c r="K6868" s="1">
        <f>Sales[[#This Row],[Total Sales]]-Sales[[#This Row],[Cost price]]</f>
        <v>10630.52</v>
      </c>
      <c r="L6868" s="1" t="str">
        <f>TEXT(Sales[[#This Row],[Date and Time]],"dddd")</f>
        <v>Friday</v>
      </c>
      <c r="M6868" s="1" t="str">
        <f>TEXT(Sales[[#This Row],[Date and Time]],"mm")</f>
        <v>06</v>
      </c>
      <c r="N6868" s="10" t="str">
        <f>TEXT(Sales[[#This Row],[Date and Time]],"mmmm")</f>
        <v>June</v>
      </c>
    </row>
    <row r="6869" spans="1:14" x14ac:dyDescent="0.3">
      <c r="A6869" s="1" t="s">
        <v>10337</v>
      </c>
      <c r="B6869" s="2">
        <v>45443.291516203702</v>
      </c>
      <c r="C6869" s="1" t="s">
        <v>3418</v>
      </c>
      <c r="D6869" s="1" t="s">
        <v>71</v>
      </c>
      <c r="E6869" s="1" t="s">
        <v>3471</v>
      </c>
      <c r="F6869" s="1" t="s">
        <v>3472</v>
      </c>
      <c r="G6869" s="1">
        <v>699.44</v>
      </c>
      <c r="H6869" s="1">
        <v>7</v>
      </c>
      <c r="I6869" s="1">
        <f>Sales[[#This Row],[Selling Price]]*H6869</f>
        <v>4896.08</v>
      </c>
      <c r="J6869" s="1">
        <f>VLOOKUP(Sales[[#This Row],[Product ID]],Products[],4,0)</f>
        <v>563.57000000000005</v>
      </c>
      <c r="K6869" s="1">
        <f>Sales[[#This Row],[Total Sales]]-Sales[[#This Row],[Cost price]]</f>
        <v>4332.51</v>
      </c>
      <c r="L6869" s="1" t="str">
        <f>TEXT(Sales[[#This Row],[Date and Time]],"dddd")</f>
        <v>Friday</v>
      </c>
      <c r="M6869" s="1" t="str">
        <f>TEXT(Sales[[#This Row],[Date and Time]],"mm")</f>
        <v>05</v>
      </c>
      <c r="N6869" s="10" t="str">
        <f>TEXT(Sales[[#This Row],[Date and Time]],"mmmm")</f>
        <v>May</v>
      </c>
    </row>
    <row r="6870" spans="1:14" x14ac:dyDescent="0.3">
      <c r="A6870" s="1" t="s">
        <v>10338</v>
      </c>
      <c r="B6870" s="2">
        <v>45457.77484953704</v>
      </c>
      <c r="C6870" s="1" t="s">
        <v>3302</v>
      </c>
      <c r="D6870" s="1" t="s">
        <v>2400</v>
      </c>
      <c r="E6870" s="1" t="s">
        <v>3479</v>
      </c>
      <c r="F6870" s="1" t="s">
        <v>3467</v>
      </c>
      <c r="G6870" s="1">
        <v>1536.84</v>
      </c>
      <c r="H6870" s="1">
        <v>5</v>
      </c>
      <c r="I6870" s="1">
        <f>Sales[[#This Row],[Selling Price]]*H6870</f>
        <v>7684.2</v>
      </c>
      <c r="J6870" s="1">
        <f>VLOOKUP(Sales[[#This Row],[Product ID]],Products[],4,0)</f>
        <v>71.47</v>
      </c>
      <c r="K6870" s="1">
        <f>Sales[[#This Row],[Total Sales]]-Sales[[#This Row],[Cost price]]</f>
        <v>7612.73</v>
      </c>
      <c r="L6870" s="1" t="str">
        <f>TEXT(Sales[[#This Row],[Date and Time]],"dddd")</f>
        <v>Friday</v>
      </c>
      <c r="M6870" s="1" t="str">
        <f>TEXT(Sales[[#This Row],[Date and Time]],"mm")</f>
        <v>06</v>
      </c>
      <c r="N6870" s="10" t="str">
        <f>TEXT(Sales[[#This Row],[Date and Time]],"mmmm")</f>
        <v>June</v>
      </c>
    </row>
    <row r="6871" spans="1:14" x14ac:dyDescent="0.3">
      <c r="A6871" s="1" t="s">
        <v>10339</v>
      </c>
      <c r="B6871" s="2">
        <v>45500.137118055558</v>
      </c>
      <c r="C6871" s="1" t="s">
        <v>3318</v>
      </c>
      <c r="D6871" s="1" t="s">
        <v>1207</v>
      </c>
      <c r="E6871" s="1" t="s">
        <v>3471</v>
      </c>
      <c r="F6871" s="1" t="s">
        <v>3472</v>
      </c>
      <c r="G6871" s="1">
        <v>1103.95</v>
      </c>
      <c r="H6871" s="1">
        <v>8</v>
      </c>
      <c r="I6871" s="1">
        <f>Sales[[#This Row],[Selling Price]]*H6871</f>
        <v>8831.6</v>
      </c>
      <c r="J6871" s="1">
        <f>VLOOKUP(Sales[[#This Row],[Product ID]],Products[],4,0)</f>
        <v>69.03</v>
      </c>
      <c r="K6871" s="1">
        <f>Sales[[#This Row],[Total Sales]]-Sales[[#This Row],[Cost price]]</f>
        <v>8762.57</v>
      </c>
      <c r="L6871" s="1" t="str">
        <f>TEXT(Sales[[#This Row],[Date and Time]],"dddd")</f>
        <v>Saturday</v>
      </c>
      <c r="M6871" s="1" t="str">
        <f>TEXT(Sales[[#This Row],[Date and Time]],"mm")</f>
        <v>07</v>
      </c>
      <c r="N6871" s="10" t="str">
        <f>TEXT(Sales[[#This Row],[Date and Time]],"mmmm")</f>
        <v>July</v>
      </c>
    </row>
    <row r="6872" spans="1:14" x14ac:dyDescent="0.3">
      <c r="A6872" s="1" t="s">
        <v>10340</v>
      </c>
      <c r="B6872" s="2">
        <v>45361.754421296297</v>
      </c>
      <c r="C6872" s="1" t="s">
        <v>3450</v>
      </c>
      <c r="D6872" s="1" t="s">
        <v>2907</v>
      </c>
      <c r="E6872" s="1" t="s">
        <v>3461</v>
      </c>
      <c r="F6872" s="1" t="s">
        <v>3462</v>
      </c>
      <c r="G6872" s="1">
        <v>1245.54</v>
      </c>
      <c r="H6872" s="1">
        <v>3</v>
      </c>
      <c r="I6872" s="1">
        <f>Sales[[#This Row],[Selling Price]]*H6872</f>
        <v>3736.62</v>
      </c>
      <c r="J6872" s="1">
        <f>VLOOKUP(Sales[[#This Row],[Product ID]],Products[],4,0)</f>
        <v>754.1</v>
      </c>
      <c r="K6872" s="1">
        <f>Sales[[#This Row],[Total Sales]]-Sales[[#This Row],[Cost price]]</f>
        <v>2982.52</v>
      </c>
      <c r="L6872" s="1" t="str">
        <f>TEXT(Sales[[#This Row],[Date and Time]],"dddd")</f>
        <v>Sunday</v>
      </c>
      <c r="M6872" s="1" t="str">
        <f>TEXT(Sales[[#This Row],[Date and Time]],"mm")</f>
        <v>03</v>
      </c>
      <c r="N6872" s="10" t="str">
        <f>TEXT(Sales[[#This Row],[Date and Time]],"mmmm")</f>
        <v>March</v>
      </c>
    </row>
    <row r="6873" spans="1:14" x14ac:dyDescent="0.3">
      <c r="A6873" s="1" t="s">
        <v>10341</v>
      </c>
      <c r="B6873" s="2">
        <v>45304.374293981484</v>
      </c>
      <c r="C6873" s="1" t="s">
        <v>3309</v>
      </c>
      <c r="D6873" s="1" t="s">
        <v>2364</v>
      </c>
      <c r="E6873" s="1" t="s">
        <v>3479</v>
      </c>
      <c r="F6873" s="1" t="s">
        <v>3467</v>
      </c>
      <c r="G6873" s="1">
        <v>1144.42</v>
      </c>
      <c r="H6873" s="1">
        <v>1</v>
      </c>
      <c r="I6873" s="1">
        <f>Sales[[#This Row],[Selling Price]]*H6873</f>
        <v>1144.42</v>
      </c>
      <c r="J6873" s="1">
        <f>VLOOKUP(Sales[[#This Row],[Product ID]],Products[],4,0)</f>
        <v>898.84</v>
      </c>
      <c r="K6873" s="1">
        <f>Sales[[#This Row],[Total Sales]]-Sales[[#This Row],[Cost price]]</f>
        <v>245.58000000000004</v>
      </c>
      <c r="L6873" s="1" t="str">
        <f>TEXT(Sales[[#This Row],[Date and Time]],"dddd")</f>
        <v>Saturday</v>
      </c>
      <c r="M6873" s="1" t="str">
        <f>TEXT(Sales[[#This Row],[Date and Time]],"mm")</f>
        <v>01</v>
      </c>
      <c r="N6873" s="10" t="str">
        <f>TEXT(Sales[[#This Row],[Date and Time]],"mmmm")</f>
        <v>January</v>
      </c>
    </row>
    <row r="6874" spans="1:14" x14ac:dyDescent="0.3">
      <c r="A6874" s="1" t="s">
        <v>10342</v>
      </c>
      <c r="B6874" s="2">
        <v>45560.391817129632</v>
      </c>
      <c r="C6874" s="1" t="s">
        <v>3387</v>
      </c>
      <c r="D6874" s="1" t="s">
        <v>625</v>
      </c>
      <c r="E6874" s="1" t="s">
        <v>3479</v>
      </c>
      <c r="F6874" s="1" t="s">
        <v>3469</v>
      </c>
      <c r="G6874" s="1">
        <v>703.66</v>
      </c>
      <c r="H6874" s="1">
        <v>7</v>
      </c>
      <c r="I6874" s="1">
        <f>Sales[[#This Row],[Selling Price]]*H6874</f>
        <v>4925.62</v>
      </c>
      <c r="J6874" s="1">
        <f>VLOOKUP(Sales[[#This Row],[Product ID]],Products[],4,0)</f>
        <v>162.74</v>
      </c>
      <c r="K6874" s="1">
        <f>Sales[[#This Row],[Total Sales]]-Sales[[#This Row],[Cost price]]</f>
        <v>4762.88</v>
      </c>
      <c r="L6874" s="1" t="str">
        <f>TEXT(Sales[[#This Row],[Date and Time]],"dddd")</f>
        <v>Wednesday</v>
      </c>
      <c r="M6874" s="1" t="str">
        <f>TEXT(Sales[[#This Row],[Date and Time]],"mm")</f>
        <v>09</v>
      </c>
      <c r="N6874" s="10" t="str">
        <f>TEXT(Sales[[#This Row],[Date and Time]],"mmmm")</f>
        <v>September</v>
      </c>
    </row>
    <row r="6875" spans="1:14" x14ac:dyDescent="0.3">
      <c r="A6875" s="1" t="s">
        <v>10343</v>
      </c>
      <c r="B6875" s="2">
        <v>45466.097905092596</v>
      </c>
      <c r="C6875" s="1" t="s">
        <v>3434</v>
      </c>
      <c r="D6875" s="1" t="s">
        <v>2938</v>
      </c>
      <c r="E6875" s="1" t="s">
        <v>3461</v>
      </c>
      <c r="F6875" s="1" t="s">
        <v>3469</v>
      </c>
      <c r="G6875" s="1">
        <v>1087.0899999999999</v>
      </c>
      <c r="H6875" s="1">
        <v>4</v>
      </c>
      <c r="I6875" s="1">
        <f>Sales[[#This Row],[Selling Price]]*H6875</f>
        <v>4348.3599999999997</v>
      </c>
      <c r="J6875" s="1">
        <f>VLOOKUP(Sales[[#This Row],[Product ID]],Products[],4,0)</f>
        <v>29.06</v>
      </c>
      <c r="K6875" s="1">
        <f>Sales[[#This Row],[Total Sales]]-Sales[[#This Row],[Cost price]]</f>
        <v>4319.2999999999993</v>
      </c>
      <c r="L6875" s="1" t="str">
        <f>TEXT(Sales[[#This Row],[Date and Time]],"dddd")</f>
        <v>Sunday</v>
      </c>
      <c r="M6875" s="1" t="str">
        <f>TEXT(Sales[[#This Row],[Date and Time]],"mm")</f>
        <v>06</v>
      </c>
      <c r="N6875" s="10" t="str">
        <f>TEXT(Sales[[#This Row],[Date and Time]],"mmmm")</f>
        <v>June</v>
      </c>
    </row>
    <row r="6876" spans="1:14" x14ac:dyDescent="0.3">
      <c r="A6876" s="1" t="s">
        <v>10344</v>
      </c>
      <c r="B6876" s="2">
        <v>45377.66642361111</v>
      </c>
      <c r="C6876" s="1" t="s">
        <v>3308</v>
      </c>
      <c r="D6876" s="1" t="s">
        <v>3130</v>
      </c>
      <c r="E6876" s="1" t="s">
        <v>3461</v>
      </c>
      <c r="F6876" s="1" t="s">
        <v>3467</v>
      </c>
      <c r="G6876" s="1">
        <v>1846.06</v>
      </c>
      <c r="H6876" s="1">
        <v>9</v>
      </c>
      <c r="I6876" s="1">
        <f>Sales[[#This Row],[Selling Price]]*H6876</f>
        <v>16614.54</v>
      </c>
      <c r="J6876" s="1">
        <f>VLOOKUP(Sales[[#This Row],[Product ID]],Products[],4,0)</f>
        <v>998.57</v>
      </c>
      <c r="K6876" s="1">
        <f>Sales[[#This Row],[Total Sales]]-Sales[[#This Row],[Cost price]]</f>
        <v>15615.970000000001</v>
      </c>
      <c r="L6876" s="1" t="str">
        <f>TEXT(Sales[[#This Row],[Date and Time]],"dddd")</f>
        <v>Tuesday</v>
      </c>
      <c r="M6876" s="1" t="str">
        <f>TEXT(Sales[[#This Row],[Date and Time]],"mm")</f>
        <v>03</v>
      </c>
      <c r="N6876" s="10" t="str">
        <f>TEXT(Sales[[#This Row],[Date and Time]],"mmmm")</f>
        <v>March</v>
      </c>
    </row>
    <row r="6877" spans="1:14" x14ac:dyDescent="0.3">
      <c r="A6877" s="1" t="s">
        <v>10345</v>
      </c>
      <c r="B6877" s="2">
        <v>45467.138692129629</v>
      </c>
      <c r="C6877" s="1" t="s">
        <v>3326</v>
      </c>
      <c r="D6877" s="1" t="s">
        <v>3145</v>
      </c>
      <c r="E6877" s="1" t="s">
        <v>3479</v>
      </c>
      <c r="F6877" s="1" t="s">
        <v>3472</v>
      </c>
      <c r="G6877" s="1">
        <v>395.47</v>
      </c>
      <c r="H6877" s="1">
        <v>9</v>
      </c>
      <c r="I6877" s="1">
        <f>Sales[[#This Row],[Selling Price]]*H6877</f>
        <v>3559.2300000000005</v>
      </c>
      <c r="J6877" s="1">
        <f>VLOOKUP(Sales[[#This Row],[Product ID]],Products[],4,0)</f>
        <v>703.67</v>
      </c>
      <c r="K6877" s="1">
        <f>Sales[[#This Row],[Total Sales]]-Sales[[#This Row],[Cost price]]</f>
        <v>2855.5600000000004</v>
      </c>
      <c r="L6877" s="1" t="str">
        <f>TEXT(Sales[[#This Row],[Date and Time]],"dddd")</f>
        <v>Monday</v>
      </c>
      <c r="M6877" s="1" t="str">
        <f>TEXT(Sales[[#This Row],[Date and Time]],"mm")</f>
        <v>06</v>
      </c>
      <c r="N6877" s="10" t="str">
        <f>TEXT(Sales[[#This Row],[Date and Time]],"mmmm")</f>
        <v>June</v>
      </c>
    </row>
    <row r="6878" spans="1:14" x14ac:dyDescent="0.3">
      <c r="A6878" s="1" t="s">
        <v>10346</v>
      </c>
      <c r="B6878" s="2">
        <v>45373.894131944442</v>
      </c>
      <c r="C6878" s="1" t="s">
        <v>3350</v>
      </c>
      <c r="D6878" s="1" t="s">
        <v>1417</v>
      </c>
      <c r="E6878" s="1" t="s">
        <v>3466</v>
      </c>
      <c r="F6878" s="1" t="s">
        <v>3469</v>
      </c>
      <c r="G6878" s="1">
        <v>609.39</v>
      </c>
      <c r="H6878" s="1">
        <v>3</v>
      </c>
      <c r="I6878" s="1">
        <f>Sales[[#This Row],[Selling Price]]*H6878</f>
        <v>1828.17</v>
      </c>
      <c r="J6878" s="1">
        <f>VLOOKUP(Sales[[#This Row],[Product ID]],Products[],4,0)</f>
        <v>943.24</v>
      </c>
      <c r="K6878" s="1">
        <f>Sales[[#This Row],[Total Sales]]-Sales[[#This Row],[Cost price]]</f>
        <v>884.93000000000006</v>
      </c>
      <c r="L6878" s="1" t="str">
        <f>TEXT(Sales[[#This Row],[Date and Time]],"dddd")</f>
        <v>Friday</v>
      </c>
      <c r="M6878" s="1" t="str">
        <f>TEXT(Sales[[#This Row],[Date and Time]],"mm")</f>
        <v>03</v>
      </c>
      <c r="N6878" s="10" t="str">
        <f>TEXT(Sales[[#This Row],[Date and Time]],"mmmm")</f>
        <v>March</v>
      </c>
    </row>
    <row r="6879" spans="1:14" x14ac:dyDescent="0.3">
      <c r="A6879" s="1" t="s">
        <v>10347</v>
      </c>
      <c r="B6879" s="2">
        <v>45353.511631944442</v>
      </c>
      <c r="C6879" s="1" t="s">
        <v>3373</v>
      </c>
      <c r="D6879" s="1" t="s">
        <v>442</v>
      </c>
      <c r="E6879" s="1" t="s">
        <v>3464</v>
      </c>
      <c r="F6879" s="1" t="s">
        <v>3467</v>
      </c>
      <c r="G6879" s="1">
        <v>383.71</v>
      </c>
      <c r="H6879" s="1">
        <v>2</v>
      </c>
      <c r="I6879" s="1">
        <f>Sales[[#This Row],[Selling Price]]*H6879</f>
        <v>767.42</v>
      </c>
      <c r="J6879" s="1">
        <f>VLOOKUP(Sales[[#This Row],[Product ID]],Products[],4,0)</f>
        <v>821.86</v>
      </c>
      <c r="K6879" s="1">
        <f>Sales[[#This Row],[Total Sales]]-Sales[[#This Row],[Cost price]]</f>
        <v>-54.440000000000055</v>
      </c>
      <c r="L6879" s="1" t="str">
        <f>TEXT(Sales[[#This Row],[Date and Time]],"dddd")</f>
        <v>Saturday</v>
      </c>
      <c r="M6879" s="1" t="str">
        <f>TEXT(Sales[[#This Row],[Date and Time]],"mm")</f>
        <v>03</v>
      </c>
      <c r="N6879" s="10" t="str">
        <f>TEXT(Sales[[#This Row],[Date and Time]],"mmmm")</f>
        <v>March</v>
      </c>
    </row>
    <row r="6880" spans="1:14" x14ac:dyDescent="0.3">
      <c r="A6880" s="1" t="s">
        <v>10348</v>
      </c>
      <c r="B6880" s="2">
        <v>45593.868171296293</v>
      </c>
      <c r="C6880" s="1" t="s">
        <v>3335</v>
      </c>
      <c r="D6880" s="1" t="s">
        <v>3112</v>
      </c>
      <c r="E6880" s="1" t="s">
        <v>3471</v>
      </c>
      <c r="F6880" s="1" t="s">
        <v>3467</v>
      </c>
      <c r="G6880" s="1">
        <v>1722.53</v>
      </c>
      <c r="H6880" s="1">
        <v>7</v>
      </c>
      <c r="I6880" s="1">
        <f>Sales[[#This Row],[Selling Price]]*H6880</f>
        <v>12057.71</v>
      </c>
      <c r="J6880" s="1">
        <f>VLOOKUP(Sales[[#This Row],[Product ID]],Products[],4,0)</f>
        <v>303.60000000000002</v>
      </c>
      <c r="K6880" s="1">
        <f>Sales[[#This Row],[Total Sales]]-Sales[[#This Row],[Cost price]]</f>
        <v>11754.109999999999</v>
      </c>
      <c r="L6880" s="1" t="str">
        <f>TEXT(Sales[[#This Row],[Date and Time]],"dddd")</f>
        <v>Monday</v>
      </c>
      <c r="M6880" s="1" t="str">
        <f>TEXT(Sales[[#This Row],[Date and Time]],"mm")</f>
        <v>10</v>
      </c>
      <c r="N6880" s="10" t="str">
        <f>TEXT(Sales[[#This Row],[Date and Time]],"mmmm")</f>
        <v>October</v>
      </c>
    </row>
    <row r="6881" spans="1:14" x14ac:dyDescent="0.3">
      <c r="A6881" s="1" t="s">
        <v>10349</v>
      </c>
      <c r="B6881" s="2">
        <v>45595.078715277778</v>
      </c>
      <c r="C6881" s="1" t="s">
        <v>3371</v>
      </c>
      <c r="D6881" s="1" t="s">
        <v>2195</v>
      </c>
      <c r="E6881" s="1" t="s">
        <v>3479</v>
      </c>
      <c r="F6881" s="1" t="s">
        <v>3467</v>
      </c>
      <c r="G6881" s="1">
        <v>526.57000000000005</v>
      </c>
      <c r="H6881" s="1">
        <v>2</v>
      </c>
      <c r="I6881" s="1">
        <f>Sales[[#This Row],[Selling Price]]*H6881</f>
        <v>1053.1400000000001</v>
      </c>
      <c r="J6881" s="1">
        <f>VLOOKUP(Sales[[#This Row],[Product ID]],Products[],4,0)</f>
        <v>370.52</v>
      </c>
      <c r="K6881" s="1">
        <f>Sales[[#This Row],[Total Sales]]-Sales[[#This Row],[Cost price]]</f>
        <v>682.62000000000012</v>
      </c>
      <c r="L6881" s="1" t="str">
        <f>TEXT(Sales[[#This Row],[Date and Time]],"dddd")</f>
        <v>Wednesday</v>
      </c>
      <c r="M6881" s="1" t="str">
        <f>TEXT(Sales[[#This Row],[Date and Time]],"mm")</f>
        <v>10</v>
      </c>
      <c r="N6881" s="10" t="str">
        <f>TEXT(Sales[[#This Row],[Date and Time]],"mmmm")</f>
        <v>October</v>
      </c>
    </row>
    <row r="6882" spans="1:14" x14ac:dyDescent="0.3">
      <c r="A6882" s="1" t="s">
        <v>10350</v>
      </c>
      <c r="B6882" s="2">
        <v>45463.074189814812</v>
      </c>
      <c r="C6882" s="1" t="s">
        <v>3243</v>
      </c>
      <c r="D6882" s="1" t="s">
        <v>2004</v>
      </c>
      <c r="E6882" s="1" t="s">
        <v>3464</v>
      </c>
      <c r="F6882" s="1" t="s">
        <v>3467</v>
      </c>
      <c r="G6882" s="1">
        <v>665.45</v>
      </c>
      <c r="H6882" s="1">
        <v>9</v>
      </c>
      <c r="I6882" s="1">
        <f>Sales[[#This Row],[Selling Price]]*H6882</f>
        <v>5989.05</v>
      </c>
      <c r="J6882" s="1">
        <f>VLOOKUP(Sales[[#This Row],[Product ID]],Products[],4,0)</f>
        <v>132.38999999999999</v>
      </c>
      <c r="K6882" s="1">
        <f>Sales[[#This Row],[Total Sales]]-Sales[[#This Row],[Cost price]]</f>
        <v>5856.66</v>
      </c>
      <c r="L6882" s="1" t="str">
        <f>TEXT(Sales[[#This Row],[Date and Time]],"dddd")</f>
        <v>Thursday</v>
      </c>
      <c r="M6882" s="1" t="str">
        <f>TEXT(Sales[[#This Row],[Date and Time]],"mm")</f>
        <v>06</v>
      </c>
      <c r="N6882" s="10" t="str">
        <f>TEXT(Sales[[#This Row],[Date and Time]],"mmmm")</f>
        <v>June</v>
      </c>
    </row>
    <row r="6883" spans="1:14" x14ac:dyDescent="0.3">
      <c r="A6883" s="1" t="s">
        <v>10351</v>
      </c>
      <c r="B6883" s="2">
        <v>45338.62903935185</v>
      </c>
      <c r="C6883" s="1" t="s">
        <v>3407</v>
      </c>
      <c r="D6883" s="1" t="s">
        <v>2789</v>
      </c>
      <c r="E6883" s="1" t="s">
        <v>3471</v>
      </c>
      <c r="F6883" s="1" t="s">
        <v>3469</v>
      </c>
      <c r="G6883" s="1">
        <v>547.44000000000005</v>
      </c>
      <c r="H6883" s="1">
        <v>4</v>
      </c>
      <c r="I6883" s="1">
        <f>Sales[[#This Row],[Selling Price]]*H6883</f>
        <v>2189.7600000000002</v>
      </c>
      <c r="J6883" s="1">
        <f>VLOOKUP(Sales[[#This Row],[Product ID]],Products[],4,0)</f>
        <v>37.53</v>
      </c>
      <c r="K6883" s="1">
        <f>Sales[[#This Row],[Total Sales]]-Sales[[#This Row],[Cost price]]</f>
        <v>2152.23</v>
      </c>
      <c r="L6883" s="1" t="str">
        <f>TEXT(Sales[[#This Row],[Date and Time]],"dddd")</f>
        <v>Friday</v>
      </c>
      <c r="M6883" s="1" t="str">
        <f>TEXT(Sales[[#This Row],[Date and Time]],"mm")</f>
        <v>02</v>
      </c>
      <c r="N6883" s="10" t="str">
        <f>TEXT(Sales[[#This Row],[Date and Time]],"mmmm")</f>
        <v>February</v>
      </c>
    </row>
    <row r="6884" spans="1:14" x14ac:dyDescent="0.3">
      <c r="A6884" s="1" t="s">
        <v>10352</v>
      </c>
      <c r="B6884" s="2">
        <v>45454.327233796299</v>
      </c>
      <c r="C6884" s="1" t="s">
        <v>3419</v>
      </c>
      <c r="D6884" s="1" t="s">
        <v>1695</v>
      </c>
      <c r="E6884" s="1" t="s">
        <v>3464</v>
      </c>
      <c r="F6884" s="1" t="s">
        <v>3469</v>
      </c>
      <c r="G6884" s="1">
        <v>294.04000000000002</v>
      </c>
      <c r="H6884" s="1">
        <v>2</v>
      </c>
      <c r="I6884" s="1">
        <f>Sales[[#This Row],[Selling Price]]*H6884</f>
        <v>588.08000000000004</v>
      </c>
      <c r="J6884" s="1">
        <f>VLOOKUP(Sales[[#This Row],[Product ID]],Products[],4,0)</f>
        <v>925.33</v>
      </c>
      <c r="K6884" s="1">
        <f>Sales[[#This Row],[Total Sales]]-Sales[[#This Row],[Cost price]]</f>
        <v>-337.25</v>
      </c>
      <c r="L6884" s="1" t="str">
        <f>TEXT(Sales[[#This Row],[Date and Time]],"dddd")</f>
        <v>Tuesday</v>
      </c>
      <c r="M6884" s="1" t="str">
        <f>TEXT(Sales[[#This Row],[Date and Time]],"mm")</f>
        <v>06</v>
      </c>
      <c r="N6884" s="10" t="str">
        <f>TEXT(Sales[[#This Row],[Date and Time]],"mmmm")</f>
        <v>June</v>
      </c>
    </row>
    <row r="6885" spans="1:14" x14ac:dyDescent="0.3">
      <c r="A6885" s="1" t="s">
        <v>10353</v>
      </c>
      <c r="B6885" s="2">
        <v>45416.33390046296</v>
      </c>
      <c r="C6885" s="1" t="s">
        <v>3392</v>
      </c>
      <c r="D6885" s="1" t="s">
        <v>1424</v>
      </c>
      <c r="E6885" s="1" t="s">
        <v>3471</v>
      </c>
      <c r="F6885" s="1" t="s">
        <v>3469</v>
      </c>
      <c r="G6885" s="1">
        <v>1035.51</v>
      </c>
      <c r="H6885" s="1">
        <v>5</v>
      </c>
      <c r="I6885" s="1">
        <f>Sales[[#This Row],[Selling Price]]*H6885</f>
        <v>5177.55</v>
      </c>
      <c r="J6885" s="1">
        <f>VLOOKUP(Sales[[#This Row],[Product ID]],Products[],4,0)</f>
        <v>699.64</v>
      </c>
      <c r="K6885" s="1">
        <f>Sales[[#This Row],[Total Sales]]-Sales[[#This Row],[Cost price]]</f>
        <v>4477.91</v>
      </c>
      <c r="L6885" s="1" t="str">
        <f>TEXT(Sales[[#This Row],[Date and Time]],"dddd")</f>
        <v>Saturday</v>
      </c>
      <c r="M6885" s="1" t="str">
        <f>TEXT(Sales[[#This Row],[Date and Time]],"mm")</f>
        <v>05</v>
      </c>
      <c r="N6885" s="10" t="str">
        <f>TEXT(Sales[[#This Row],[Date and Time]],"mmmm")</f>
        <v>May</v>
      </c>
    </row>
    <row r="6886" spans="1:14" x14ac:dyDescent="0.3">
      <c r="A6886" s="1" t="s">
        <v>10354</v>
      </c>
      <c r="B6886" s="2">
        <v>45526.289895833332</v>
      </c>
      <c r="C6886" s="1" t="s">
        <v>3285</v>
      </c>
      <c r="D6886" s="1" t="s">
        <v>1194</v>
      </c>
      <c r="E6886" s="1" t="s">
        <v>3466</v>
      </c>
      <c r="F6886" s="1" t="s">
        <v>3469</v>
      </c>
      <c r="G6886" s="1">
        <v>103.8</v>
      </c>
      <c r="H6886" s="1">
        <v>5</v>
      </c>
      <c r="I6886" s="1">
        <f>Sales[[#This Row],[Selling Price]]*H6886</f>
        <v>519</v>
      </c>
      <c r="J6886" s="1">
        <f>VLOOKUP(Sales[[#This Row],[Product ID]],Products[],4,0)</f>
        <v>99.19</v>
      </c>
      <c r="K6886" s="1">
        <f>Sales[[#This Row],[Total Sales]]-Sales[[#This Row],[Cost price]]</f>
        <v>419.81</v>
      </c>
      <c r="L6886" s="1" t="str">
        <f>TEXT(Sales[[#This Row],[Date and Time]],"dddd")</f>
        <v>Thursday</v>
      </c>
      <c r="M6886" s="1" t="str">
        <f>TEXT(Sales[[#This Row],[Date and Time]],"mm")</f>
        <v>08</v>
      </c>
      <c r="N6886" s="10" t="str">
        <f>TEXT(Sales[[#This Row],[Date and Time]],"mmmm")</f>
        <v>August</v>
      </c>
    </row>
    <row r="6887" spans="1:14" x14ac:dyDescent="0.3">
      <c r="A6887" s="1" t="s">
        <v>10355</v>
      </c>
      <c r="B6887" s="2">
        <v>45330.589062500003</v>
      </c>
      <c r="C6887" s="1" t="s">
        <v>3284</v>
      </c>
      <c r="D6887" s="1" t="s">
        <v>812</v>
      </c>
      <c r="E6887" s="1" t="s">
        <v>3466</v>
      </c>
      <c r="F6887" s="1" t="s">
        <v>3472</v>
      </c>
      <c r="G6887" s="1">
        <v>350.76</v>
      </c>
      <c r="H6887" s="1">
        <v>4</v>
      </c>
      <c r="I6887" s="1">
        <f>Sales[[#This Row],[Selling Price]]*H6887</f>
        <v>1403.04</v>
      </c>
      <c r="J6887" s="1">
        <f>VLOOKUP(Sales[[#This Row],[Product ID]],Products[],4,0)</f>
        <v>644.58000000000004</v>
      </c>
      <c r="K6887" s="1">
        <f>Sales[[#This Row],[Total Sales]]-Sales[[#This Row],[Cost price]]</f>
        <v>758.45999999999992</v>
      </c>
      <c r="L6887" s="1" t="str">
        <f>TEXT(Sales[[#This Row],[Date and Time]],"dddd")</f>
        <v>Thursday</v>
      </c>
      <c r="M6887" s="1" t="str">
        <f>TEXT(Sales[[#This Row],[Date and Time]],"mm")</f>
        <v>02</v>
      </c>
      <c r="N6887" s="10" t="str">
        <f>TEXT(Sales[[#This Row],[Date and Time]],"mmmm")</f>
        <v>February</v>
      </c>
    </row>
    <row r="6888" spans="1:14" x14ac:dyDescent="0.3">
      <c r="A6888" s="1" t="s">
        <v>10356</v>
      </c>
      <c r="B6888" s="2">
        <v>45411.56422453704</v>
      </c>
      <c r="C6888" s="1" t="s">
        <v>3297</v>
      </c>
      <c r="D6888" s="1" t="s">
        <v>2626</v>
      </c>
      <c r="E6888" s="1" t="s">
        <v>3471</v>
      </c>
      <c r="F6888" s="1" t="s">
        <v>3469</v>
      </c>
      <c r="G6888" s="1">
        <v>324.86</v>
      </c>
      <c r="H6888" s="1">
        <v>10</v>
      </c>
      <c r="I6888" s="1">
        <f>Sales[[#This Row],[Selling Price]]*H6888</f>
        <v>3248.6000000000004</v>
      </c>
      <c r="J6888" s="1">
        <f>VLOOKUP(Sales[[#This Row],[Product ID]],Products[],4,0)</f>
        <v>821.78</v>
      </c>
      <c r="K6888" s="1">
        <f>Sales[[#This Row],[Total Sales]]-Sales[[#This Row],[Cost price]]</f>
        <v>2426.8200000000006</v>
      </c>
      <c r="L6888" s="1" t="str">
        <f>TEXT(Sales[[#This Row],[Date and Time]],"dddd")</f>
        <v>Monday</v>
      </c>
      <c r="M6888" s="1" t="str">
        <f>TEXT(Sales[[#This Row],[Date and Time]],"mm")</f>
        <v>04</v>
      </c>
      <c r="N6888" s="10" t="str">
        <f>TEXT(Sales[[#This Row],[Date and Time]],"mmmm")</f>
        <v>April</v>
      </c>
    </row>
    <row r="6889" spans="1:14" x14ac:dyDescent="0.3">
      <c r="A6889" s="1" t="s">
        <v>10357</v>
      </c>
      <c r="B6889" s="2">
        <v>45466.072662037041</v>
      </c>
      <c r="C6889" s="1" t="s">
        <v>3429</v>
      </c>
      <c r="D6889" s="1" t="s">
        <v>3094</v>
      </c>
      <c r="E6889" s="1" t="s">
        <v>3466</v>
      </c>
      <c r="F6889" s="1" t="s">
        <v>3472</v>
      </c>
      <c r="G6889" s="1">
        <v>1255.22</v>
      </c>
      <c r="H6889" s="1">
        <v>6</v>
      </c>
      <c r="I6889" s="1">
        <f>Sales[[#This Row],[Selling Price]]*H6889</f>
        <v>7531.32</v>
      </c>
      <c r="J6889" s="1">
        <f>VLOOKUP(Sales[[#This Row],[Product ID]],Products[],4,0)</f>
        <v>653.88</v>
      </c>
      <c r="K6889" s="1">
        <f>Sales[[#This Row],[Total Sales]]-Sales[[#This Row],[Cost price]]</f>
        <v>6877.44</v>
      </c>
      <c r="L6889" s="1" t="str">
        <f>TEXT(Sales[[#This Row],[Date and Time]],"dddd")</f>
        <v>Sunday</v>
      </c>
      <c r="M6889" s="1" t="str">
        <f>TEXT(Sales[[#This Row],[Date and Time]],"mm")</f>
        <v>06</v>
      </c>
      <c r="N6889" s="10" t="str">
        <f>TEXT(Sales[[#This Row],[Date and Time]],"mmmm")</f>
        <v>June</v>
      </c>
    </row>
    <row r="6890" spans="1:14" x14ac:dyDescent="0.3">
      <c r="A6890" s="1" t="s">
        <v>10358</v>
      </c>
      <c r="B6890" s="2">
        <v>45361.959317129629</v>
      </c>
      <c r="C6890" s="1" t="s">
        <v>3428</v>
      </c>
      <c r="D6890" s="1" t="s">
        <v>2086</v>
      </c>
      <c r="E6890" s="1" t="s">
        <v>3471</v>
      </c>
      <c r="F6890" s="1" t="s">
        <v>3467</v>
      </c>
      <c r="G6890" s="1">
        <v>1057.07</v>
      </c>
      <c r="H6890" s="1">
        <v>4</v>
      </c>
      <c r="I6890" s="1">
        <f>Sales[[#This Row],[Selling Price]]*H6890</f>
        <v>4228.28</v>
      </c>
      <c r="J6890" s="1">
        <f>VLOOKUP(Sales[[#This Row],[Product ID]],Products[],4,0)</f>
        <v>742.32</v>
      </c>
      <c r="K6890" s="1">
        <f>Sales[[#This Row],[Total Sales]]-Sales[[#This Row],[Cost price]]</f>
        <v>3485.9599999999996</v>
      </c>
      <c r="L6890" s="1" t="str">
        <f>TEXT(Sales[[#This Row],[Date and Time]],"dddd")</f>
        <v>Sunday</v>
      </c>
      <c r="M6890" s="1" t="str">
        <f>TEXT(Sales[[#This Row],[Date and Time]],"mm")</f>
        <v>03</v>
      </c>
      <c r="N6890" s="10" t="str">
        <f>TEXT(Sales[[#This Row],[Date and Time]],"mmmm")</f>
        <v>March</v>
      </c>
    </row>
    <row r="6891" spans="1:14" x14ac:dyDescent="0.3">
      <c r="A6891" s="1" t="s">
        <v>10359</v>
      </c>
      <c r="B6891" s="2">
        <v>45522.88789351852</v>
      </c>
      <c r="C6891" s="1" t="s">
        <v>3315</v>
      </c>
      <c r="D6891" s="1" t="s">
        <v>28</v>
      </c>
      <c r="E6891" s="1" t="s">
        <v>3461</v>
      </c>
      <c r="F6891" s="1" t="s">
        <v>3469</v>
      </c>
      <c r="G6891" s="1">
        <v>279.2</v>
      </c>
      <c r="H6891" s="1">
        <v>7</v>
      </c>
      <c r="I6891" s="1">
        <f>Sales[[#This Row],[Selling Price]]*H6891</f>
        <v>1954.3999999999999</v>
      </c>
      <c r="J6891" s="1">
        <f>VLOOKUP(Sales[[#This Row],[Product ID]],Products[],4,0)</f>
        <v>90.98</v>
      </c>
      <c r="K6891" s="1">
        <f>Sales[[#This Row],[Total Sales]]-Sales[[#This Row],[Cost price]]</f>
        <v>1863.4199999999998</v>
      </c>
      <c r="L6891" s="1" t="str">
        <f>TEXT(Sales[[#This Row],[Date and Time]],"dddd")</f>
        <v>Sunday</v>
      </c>
      <c r="M6891" s="1" t="str">
        <f>TEXT(Sales[[#This Row],[Date and Time]],"mm")</f>
        <v>08</v>
      </c>
      <c r="N6891" s="10" t="str">
        <f>TEXT(Sales[[#This Row],[Date and Time]],"mmmm")</f>
        <v>August</v>
      </c>
    </row>
    <row r="6892" spans="1:14" x14ac:dyDescent="0.3">
      <c r="A6892" s="1" t="s">
        <v>10360</v>
      </c>
      <c r="B6892" s="2">
        <v>45381.581296296295</v>
      </c>
      <c r="C6892" s="1" t="s">
        <v>3326</v>
      </c>
      <c r="D6892" s="1" t="s">
        <v>1248</v>
      </c>
      <c r="E6892" s="1" t="s">
        <v>3479</v>
      </c>
      <c r="F6892" s="1" t="s">
        <v>3467</v>
      </c>
      <c r="G6892" s="1">
        <v>594.17999999999995</v>
      </c>
      <c r="H6892" s="1">
        <v>10</v>
      </c>
      <c r="I6892" s="1">
        <f>Sales[[#This Row],[Selling Price]]*H6892</f>
        <v>5941.7999999999993</v>
      </c>
      <c r="J6892" s="1">
        <f>VLOOKUP(Sales[[#This Row],[Product ID]],Products[],4,0)</f>
        <v>703.67</v>
      </c>
      <c r="K6892" s="1">
        <f>Sales[[#This Row],[Total Sales]]-Sales[[#This Row],[Cost price]]</f>
        <v>5238.1299999999992</v>
      </c>
      <c r="L6892" s="1" t="str">
        <f>TEXT(Sales[[#This Row],[Date and Time]],"dddd")</f>
        <v>Saturday</v>
      </c>
      <c r="M6892" s="1" t="str">
        <f>TEXT(Sales[[#This Row],[Date and Time]],"mm")</f>
        <v>03</v>
      </c>
      <c r="N6892" s="10" t="str">
        <f>TEXT(Sales[[#This Row],[Date and Time]],"mmmm")</f>
        <v>March</v>
      </c>
    </row>
    <row r="6893" spans="1:14" x14ac:dyDescent="0.3">
      <c r="A6893" s="1" t="s">
        <v>10361</v>
      </c>
      <c r="B6893" s="2">
        <v>45424.777233796296</v>
      </c>
      <c r="C6893" s="1" t="s">
        <v>3263</v>
      </c>
      <c r="D6893" s="1" t="s">
        <v>2503</v>
      </c>
      <c r="E6893" s="1" t="s">
        <v>3466</v>
      </c>
      <c r="F6893" s="1" t="s">
        <v>3467</v>
      </c>
      <c r="G6893" s="1">
        <v>129.44999999999999</v>
      </c>
      <c r="H6893" s="1">
        <v>5</v>
      </c>
      <c r="I6893" s="1">
        <f>Sales[[#This Row],[Selling Price]]*H6893</f>
        <v>647.25</v>
      </c>
      <c r="J6893" s="1">
        <f>VLOOKUP(Sales[[#This Row],[Product ID]],Products[],4,0)</f>
        <v>418.1</v>
      </c>
      <c r="K6893" s="1">
        <f>Sales[[#This Row],[Total Sales]]-Sales[[#This Row],[Cost price]]</f>
        <v>229.14999999999998</v>
      </c>
      <c r="L6893" s="1" t="str">
        <f>TEXT(Sales[[#This Row],[Date and Time]],"dddd")</f>
        <v>Sunday</v>
      </c>
      <c r="M6893" s="1" t="str">
        <f>TEXT(Sales[[#This Row],[Date and Time]],"mm")</f>
        <v>05</v>
      </c>
      <c r="N6893" s="10" t="str">
        <f>TEXT(Sales[[#This Row],[Date and Time]],"mmmm")</f>
        <v>May</v>
      </c>
    </row>
    <row r="6894" spans="1:14" x14ac:dyDescent="0.3">
      <c r="A6894" s="1" t="s">
        <v>10362</v>
      </c>
      <c r="B6894" s="2">
        <v>45494.221250000002</v>
      </c>
      <c r="C6894" s="1" t="s">
        <v>3439</v>
      </c>
      <c r="D6894" s="1" t="s">
        <v>2638</v>
      </c>
      <c r="E6894" s="1" t="s">
        <v>3461</v>
      </c>
      <c r="F6894" s="1" t="s">
        <v>3472</v>
      </c>
      <c r="G6894" s="1">
        <v>625.54999999999995</v>
      </c>
      <c r="H6894" s="1">
        <v>7</v>
      </c>
      <c r="I6894" s="1">
        <f>Sales[[#This Row],[Selling Price]]*H6894</f>
        <v>4378.8499999999995</v>
      </c>
      <c r="J6894" s="1">
        <f>VLOOKUP(Sales[[#This Row],[Product ID]],Products[],4,0)</f>
        <v>945.84</v>
      </c>
      <c r="K6894" s="1">
        <f>Sales[[#This Row],[Total Sales]]-Sales[[#This Row],[Cost price]]</f>
        <v>3433.0099999999993</v>
      </c>
      <c r="L6894" s="1" t="str">
        <f>TEXT(Sales[[#This Row],[Date and Time]],"dddd")</f>
        <v>Sunday</v>
      </c>
      <c r="M6894" s="1" t="str">
        <f>TEXT(Sales[[#This Row],[Date and Time]],"mm")</f>
        <v>07</v>
      </c>
      <c r="N6894" s="10" t="str">
        <f>TEXT(Sales[[#This Row],[Date and Time]],"mmmm")</f>
        <v>July</v>
      </c>
    </row>
    <row r="6895" spans="1:14" x14ac:dyDescent="0.3">
      <c r="A6895" s="1" t="s">
        <v>10363</v>
      </c>
      <c r="B6895" s="2">
        <v>45482.565520833334</v>
      </c>
      <c r="C6895" s="1" t="s">
        <v>3433</v>
      </c>
      <c r="D6895" s="1" t="s">
        <v>2210</v>
      </c>
      <c r="E6895" s="1" t="s">
        <v>3479</v>
      </c>
      <c r="F6895" s="1" t="s">
        <v>3462</v>
      </c>
      <c r="G6895" s="1">
        <v>1865.46</v>
      </c>
      <c r="H6895" s="1">
        <v>5</v>
      </c>
      <c r="I6895" s="1">
        <f>Sales[[#This Row],[Selling Price]]*H6895</f>
        <v>9327.2999999999993</v>
      </c>
      <c r="J6895" s="1">
        <f>VLOOKUP(Sales[[#This Row],[Product ID]],Products[],4,0)</f>
        <v>452.2</v>
      </c>
      <c r="K6895" s="1">
        <f>Sales[[#This Row],[Total Sales]]-Sales[[#This Row],[Cost price]]</f>
        <v>8875.0999999999985</v>
      </c>
      <c r="L6895" s="1" t="str">
        <f>TEXT(Sales[[#This Row],[Date and Time]],"dddd")</f>
        <v>Tuesday</v>
      </c>
      <c r="M6895" s="1" t="str">
        <f>TEXT(Sales[[#This Row],[Date and Time]],"mm")</f>
        <v>07</v>
      </c>
      <c r="N6895" s="10" t="str">
        <f>TEXT(Sales[[#This Row],[Date and Time]],"mmmm")</f>
        <v>July</v>
      </c>
    </row>
    <row r="6896" spans="1:14" x14ac:dyDescent="0.3">
      <c r="A6896" s="1" t="s">
        <v>10364</v>
      </c>
      <c r="B6896" s="2">
        <v>45344.632002314815</v>
      </c>
      <c r="C6896" s="1" t="s">
        <v>3325</v>
      </c>
      <c r="D6896" s="1" t="s">
        <v>1197</v>
      </c>
      <c r="E6896" s="1" t="s">
        <v>3466</v>
      </c>
      <c r="F6896" s="1" t="s">
        <v>3476</v>
      </c>
      <c r="G6896" s="1">
        <v>277.11</v>
      </c>
      <c r="H6896" s="1">
        <v>1</v>
      </c>
      <c r="I6896" s="1">
        <f>Sales[[#This Row],[Selling Price]]*H6896</f>
        <v>277.11</v>
      </c>
      <c r="J6896" s="1">
        <f>VLOOKUP(Sales[[#This Row],[Product ID]],Products[],4,0)</f>
        <v>670.34</v>
      </c>
      <c r="K6896" s="1">
        <f>Sales[[#This Row],[Total Sales]]-Sales[[#This Row],[Cost price]]</f>
        <v>-393.23</v>
      </c>
      <c r="L6896" s="1" t="str">
        <f>TEXT(Sales[[#This Row],[Date and Time]],"dddd")</f>
        <v>Thursday</v>
      </c>
      <c r="M6896" s="1" t="str">
        <f>TEXT(Sales[[#This Row],[Date and Time]],"mm")</f>
        <v>02</v>
      </c>
      <c r="N6896" s="10" t="str">
        <f>TEXT(Sales[[#This Row],[Date and Time]],"mmmm")</f>
        <v>February</v>
      </c>
    </row>
    <row r="6897" spans="1:14" x14ac:dyDescent="0.3">
      <c r="A6897" s="1" t="s">
        <v>10365</v>
      </c>
      <c r="B6897" s="2">
        <v>45368.633379629631</v>
      </c>
      <c r="C6897" s="1" t="s">
        <v>3376</v>
      </c>
      <c r="D6897" s="1" t="s">
        <v>1959</v>
      </c>
      <c r="E6897" s="1" t="s">
        <v>3479</v>
      </c>
      <c r="F6897" s="1" t="s">
        <v>3469</v>
      </c>
      <c r="G6897" s="1">
        <v>953.19</v>
      </c>
      <c r="H6897" s="1">
        <v>9</v>
      </c>
      <c r="I6897" s="1">
        <f>Sales[[#This Row],[Selling Price]]*H6897</f>
        <v>8578.7100000000009</v>
      </c>
      <c r="J6897" s="1">
        <f>VLOOKUP(Sales[[#This Row],[Product ID]],Products[],4,0)</f>
        <v>372.5</v>
      </c>
      <c r="K6897" s="1">
        <f>Sales[[#This Row],[Total Sales]]-Sales[[#This Row],[Cost price]]</f>
        <v>8206.2100000000009</v>
      </c>
      <c r="L6897" s="1" t="str">
        <f>TEXT(Sales[[#This Row],[Date and Time]],"dddd")</f>
        <v>Sunday</v>
      </c>
      <c r="M6897" s="1" t="str">
        <f>TEXT(Sales[[#This Row],[Date and Time]],"mm")</f>
        <v>03</v>
      </c>
      <c r="N6897" s="10" t="str">
        <f>TEXT(Sales[[#This Row],[Date and Time]],"mmmm")</f>
        <v>March</v>
      </c>
    </row>
    <row r="6898" spans="1:14" x14ac:dyDescent="0.3">
      <c r="A6898" s="1" t="s">
        <v>10366</v>
      </c>
      <c r="B6898" s="2">
        <v>45336.570914351854</v>
      </c>
      <c r="C6898" s="1" t="s">
        <v>3259</v>
      </c>
      <c r="D6898" s="1" t="s">
        <v>2111</v>
      </c>
      <c r="E6898" s="1" t="s">
        <v>3479</v>
      </c>
      <c r="F6898" s="1" t="s">
        <v>3462</v>
      </c>
      <c r="G6898" s="1">
        <v>1290.0899999999999</v>
      </c>
      <c r="H6898" s="1">
        <v>2</v>
      </c>
      <c r="I6898" s="1">
        <f>Sales[[#This Row],[Selling Price]]*H6898</f>
        <v>2580.1799999999998</v>
      </c>
      <c r="J6898" s="1">
        <f>VLOOKUP(Sales[[#This Row],[Product ID]],Products[],4,0)</f>
        <v>211.71</v>
      </c>
      <c r="K6898" s="1">
        <f>Sales[[#This Row],[Total Sales]]-Sales[[#This Row],[Cost price]]</f>
        <v>2368.4699999999998</v>
      </c>
      <c r="L6898" s="1" t="str">
        <f>TEXT(Sales[[#This Row],[Date and Time]],"dddd")</f>
        <v>Wednesday</v>
      </c>
      <c r="M6898" s="1" t="str">
        <f>TEXT(Sales[[#This Row],[Date and Time]],"mm")</f>
        <v>02</v>
      </c>
      <c r="N6898" s="10" t="str">
        <f>TEXT(Sales[[#This Row],[Date and Time]],"mmmm")</f>
        <v>February</v>
      </c>
    </row>
    <row r="6899" spans="1:14" x14ac:dyDescent="0.3">
      <c r="A6899" s="1" t="s">
        <v>10367</v>
      </c>
      <c r="B6899" s="2">
        <v>45475.483078703706</v>
      </c>
      <c r="C6899" s="1" t="s">
        <v>3339</v>
      </c>
      <c r="D6899" s="1" t="s">
        <v>801</v>
      </c>
      <c r="E6899" s="1" t="s">
        <v>3471</v>
      </c>
      <c r="F6899" s="1" t="s">
        <v>3472</v>
      </c>
      <c r="G6899" s="1">
        <v>1179.4100000000001</v>
      </c>
      <c r="H6899" s="1">
        <v>9</v>
      </c>
      <c r="I6899" s="1">
        <f>Sales[[#This Row],[Selling Price]]*H6899</f>
        <v>10614.69</v>
      </c>
      <c r="J6899" s="1">
        <f>VLOOKUP(Sales[[#This Row],[Product ID]],Products[],4,0)</f>
        <v>646.59</v>
      </c>
      <c r="K6899" s="1">
        <f>Sales[[#This Row],[Total Sales]]-Sales[[#This Row],[Cost price]]</f>
        <v>9968.1</v>
      </c>
      <c r="L6899" s="1" t="str">
        <f>TEXT(Sales[[#This Row],[Date and Time]],"dddd")</f>
        <v>Tuesday</v>
      </c>
      <c r="M6899" s="1" t="str">
        <f>TEXT(Sales[[#This Row],[Date and Time]],"mm")</f>
        <v>07</v>
      </c>
      <c r="N6899" s="10" t="str">
        <f>TEXT(Sales[[#This Row],[Date and Time]],"mmmm")</f>
        <v>July</v>
      </c>
    </row>
    <row r="6900" spans="1:14" x14ac:dyDescent="0.3">
      <c r="A6900" s="1" t="s">
        <v>10368</v>
      </c>
      <c r="B6900" s="2">
        <v>45463.139467592591</v>
      </c>
      <c r="C6900" s="1" t="s">
        <v>3274</v>
      </c>
      <c r="D6900" s="1" t="s">
        <v>482</v>
      </c>
      <c r="E6900" s="1" t="s">
        <v>3479</v>
      </c>
      <c r="F6900" s="1" t="s">
        <v>3467</v>
      </c>
      <c r="G6900" s="1">
        <v>1797.24</v>
      </c>
      <c r="H6900" s="1">
        <v>4</v>
      </c>
      <c r="I6900" s="1">
        <f>Sales[[#This Row],[Selling Price]]*H6900</f>
        <v>7188.96</v>
      </c>
      <c r="J6900" s="1">
        <f>VLOOKUP(Sales[[#This Row],[Product ID]],Products[],4,0)</f>
        <v>951.64</v>
      </c>
      <c r="K6900" s="1">
        <f>Sales[[#This Row],[Total Sales]]-Sales[[#This Row],[Cost price]]</f>
        <v>6237.32</v>
      </c>
      <c r="L6900" s="1" t="str">
        <f>TEXT(Sales[[#This Row],[Date and Time]],"dddd")</f>
        <v>Thursday</v>
      </c>
      <c r="M6900" s="1" t="str">
        <f>TEXT(Sales[[#This Row],[Date and Time]],"mm")</f>
        <v>06</v>
      </c>
      <c r="N6900" s="10" t="str">
        <f>TEXT(Sales[[#This Row],[Date and Time]],"mmmm")</f>
        <v>June</v>
      </c>
    </row>
    <row r="6901" spans="1:14" x14ac:dyDescent="0.3">
      <c r="A6901" s="1" t="s">
        <v>10369</v>
      </c>
      <c r="B6901" s="2">
        <v>45413.870972222219</v>
      </c>
      <c r="C6901" s="1" t="s">
        <v>3451</v>
      </c>
      <c r="D6901" s="1" t="s">
        <v>482</v>
      </c>
      <c r="E6901" s="1" t="s">
        <v>3479</v>
      </c>
      <c r="F6901" s="1" t="s">
        <v>3476</v>
      </c>
      <c r="G6901" s="1">
        <v>834.17</v>
      </c>
      <c r="H6901" s="1">
        <v>2</v>
      </c>
      <c r="I6901" s="1">
        <f>Sales[[#This Row],[Selling Price]]*H6901</f>
        <v>1668.34</v>
      </c>
      <c r="J6901" s="1">
        <f>VLOOKUP(Sales[[#This Row],[Product ID]],Products[],4,0)</f>
        <v>565.99</v>
      </c>
      <c r="K6901" s="1">
        <f>Sales[[#This Row],[Total Sales]]-Sales[[#This Row],[Cost price]]</f>
        <v>1102.3499999999999</v>
      </c>
      <c r="L6901" s="1" t="str">
        <f>TEXT(Sales[[#This Row],[Date and Time]],"dddd")</f>
        <v>Wednesday</v>
      </c>
      <c r="M6901" s="1" t="str">
        <f>TEXT(Sales[[#This Row],[Date and Time]],"mm")</f>
        <v>05</v>
      </c>
      <c r="N6901" s="10" t="str">
        <f>TEXT(Sales[[#This Row],[Date and Time]],"mmmm")</f>
        <v>May</v>
      </c>
    </row>
    <row r="6902" spans="1:14" x14ac:dyDescent="0.3">
      <c r="A6902" s="1" t="s">
        <v>10370</v>
      </c>
      <c r="B6902" s="2">
        <v>45597.908182870371</v>
      </c>
      <c r="C6902" s="1" t="s">
        <v>3231</v>
      </c>
      <c r="D6902" s="1" t="s">
        <v>3124</v>
      </c>
      <c r="E6902" s="1" t="s">
        <v>3479</v>
      </c>
      <c r="F6902" s="1" t="s">
        <v>3476</v>
      </c>
      <c r="G6902" s="1">
        <v>1814.24</v>
      </c>
      <c r="H6902" s="1">
        <v>9</v>
      </c>
      <c r="I6902" s="1">
        <f>Sales[[#This Row],[Selling Price]]*H6902</f>
        <v>16328.16</v>
      </c>
      <c r="J6902" s="1">
        <f>VLOOKUP(Sales[[#This Row],[Product ID]],Products[],4,0)</f>
        <v>157.37</v>
      </c>
      <c r="K6902" s="1">
        <f>Sales[[#This Row],[Total Sales]]-Sales[[#This Row],[Cost price]]</f>
        <v>16170.789999999999</v>
      </c>
      <c r="L6902" s="1" t="str">
        <f>TEXT(Sales[[#This Row],[Date and Time]],"dddd")</f>
        <v>Friday</v>
      </c>
      <c r="M6902" s="1" t="str">
        <f>TEXT(Sales[[#This Row],[Date and Time]],"mm")</f>
        <v>11</v>
      </c>
      <c r="N6902" s="10" t="str">
        <f>TEXT(Sales[[#This Row],[Date and Time]],"mmmm")</f>
        <v>November</v>
      </c>
    </row>
    <row r="6903" spans="1:14" x14ac:dyDescent="0.3">
      <c r="A6903" s="1" t="s">
        <v>10371</v>
      </c>
      <c r="B6903" s="2">
        <v>45541.022916666669</v>
      </c>
      <c r="C6903" s="1" t="s">
        <v>3386</v>
      </c>
      <c r="D6903" s="1" t="s">
        <v>2418</v>
      </c>
      <c r="E6903" s="1" t="s">
        <v>3461</v>
      </c>
      <c r="F6903" s="1" t="s">
        <v>3462</v>
      </c>
      <c r="G6903" s="1">
        <v>1338.53</v>
      </c>
      <c r="H6903" s="1">
        <v>7</v>
      </c>
      <c r="I6903" s="1">
        <f>Sales[[#This Row],[Selling Price]]*H6903</f>
        <v>9369.7099999999991</v>
      </c>
      <c r="J6903" s="1">
        <f>VLOOKUP(Sales[[#This Row],[Product ID]],Products[],4,0)</f>
        <v>751.27</v>
      </c>
      <c r="K6903" s="1">
        <f>Sales[[#This Row],[Total Sales]]-Sales[[#This Row],[Cost price]]</f>
        <v>8618.4399999999987</v>
      </c>
      <c r="L6903" s="1" t="str">
        <f>TEXT(Sales[[#This Row],[Date and Time]],"dddd")</f>
        <v>Friday</v>
      </c>
      <c r="M6903" s="1" t="str">
        <f>TEXT(Sales[[#This Row],[Date and Time]],"mm")</f>
        <v>09</v>
      </c>
      <c r="N6903" s="10" t="str">
        <f>TEXT(Sales[[#This Row],[Date and Time]],"mmmm")</f>
        <v>September</v>
      </c>
    </row>
    <row r="6904" spans="1:14" x14ac:dyDescent="0.3">
      <c r="A6904" s="1" t="s">
        <v>10372</v>
      </c>
      <c r="B6904" s="2">
        <v>45471.482488425929</v>
      </c>
      <c r="C6904" s="1" t="s">
        <v>3351</v>
      </c>
      <c r="D6904" s="1" t="s">
        <v>2279</v>
      </c>
      <c r="E6904" s="1" t="s">
        <v>3464</v>
      </c>
      <c r="F6904" s="1" t="s">
        <v>3476</v>
      </c>
      <c r="G6904" s="1">
        <v>285.67</v>
      </c>
      <c r="H6904" s="1">
        <v>6</v>
      </c>
      <c r="I6904" s="1">
        <f>Sales[[#This Row],[Selling Price]]*H6904</f>
        <v>1714.02</v>
      </c>
      <c r="J6904" s="1">
        <f>VLOOKUP(Sales[[#This Row],[Product ID]],Products[],4,0)</f>
        <v>643.29</v>
      </c>
      <c r="K6904" s="1">
        <f>Sales[[#This Row],[Total Sales]]-Sales[[#This Row],[Cost price]]</f>
        <v>1070.73</v>
      </c>
      <c r="L6904" s="1" t="str">
        <f>TEXT(Sales[[#This Row],[Date and Time]],"dddd")</f>
        <v>Friday</v>
      </c>
      <c r="M6904" s="1" t="str">
        <f>TEXT(Sales[[#This Row],[Date and Time]],"mm")</f>
        <v>06</v>
      </c>
      <c r="N6904" s="10" t="str">
        <f>TEXT(Sales[[#This Row],[Date and Time]],"mmmm")</f>
        <v>June</v>
      </c>
    </row>
    <row r="6905" spans="1:14" x14ac:dyDescent="0.3">
      <c r="A6905" s="1" t="s">
        <v>10373</v>
      </c>
      <c r="B6905" s="2">
        <v>45307.239583333336</v>
      </c>
      <c r="C6905" s="1" t="s">
        <v>3363</v>
      </c>
      <c r="D6905" s="1" t="s">
        <v>2167</v>
      </c>
      <c r="E6905" s="1" t="s">
        <v>3461</v>
      </c>
      <c r="F6905" s="1" t="s">
        <v>3476</v>
      </c>
      <c r="G6905" s="1">
        <v>1876.46</v>
      </c>
      <c r="H6905" s="1">
        <v>10</v>
      </c>
      <c r="I6905" s="1">
        <f>Sales[[#This Row],[Selling Price]]*H6905</f>
        <v>18764.599999999999</v>
      </c>
      <c r="J6905" s="1">
        <f>VLOOKUP(Sales[[#This Row],[Product ID]],Products[],4,0)</f>
        <v>678.93</v>
      </c>
      <c r="K6905" s="1">
        <f>Sales[[#This Row],[Total Sales]]-Sales[[#This Row],[Cost price]]</f>
        <v>18085.669999999998</v>
      </c>
      <c r="L6905" s="1" t="str">
        <f>TEXT(Sales[[#This Row],[Date and Time]],"dddd")</f>
        <v>Tuesday</v>
      </c>
      <c r="M6905" s="1" t="str">
        <f>TEXT(Sales[[#This Row],[Date and Time]],"mm")</f>
        <v>01</v>
      </c>
      <c r="N6905" s="10" t="str">
        <f>TEXT(Sales[[#This Row],[Date and Time]],"mmmm")</f>
        <v>January</v>
      </c>
    </row>
    <row r="6906" spans="1:14" x14ac:dyDescent="0.3">
      <c r="A6906" s="1" t="s">
        <v>10374</v>
      </c>
      <c r="B6906" s="2">
        <v>45590.918252314812</v>
      </c>
      <c r="C6906" s="1" t="s">
        <v>3337</v>
      </c>
      <c r="D6906" s="1" t="s">
        <v>733</v>
      </c>
      <c r="E6906" s="1" t="s">
        <v>3479</v>
      </c>
      <c r="F6906" s="1" t="s">
        <v>3469</v>
      </c>
      <c r="G6906" s="1">
        <v>257.43</v>
      </c>
      <c r="H6906" s="1">
        <v>6</v>
      </c>
      <c r="I6906" s="1">
        <f>Sales[[#This Row],[Selling Price]]*H6906</f>
        <v>1544.58</v>
      </c>
      <c r="J6906" s="1">
        <f>VLOOKUP(Sales[[#This Row],[Product ID]],Products[],4,0)</f>
        <v>899.57</v>
      </c>
      <c r="K6906" s="1">
        <f>Sales[[#This Row],[Total Sales]]-Sales[[#This Row],[Cost price]]</f>
        <v>645.00999999999988</v>
      </c>
      <c r="L6906" s="1" t="str">
        <f>TEXT(Sales[[#This Row],[Date and Time]],"dddd")</f>
        <v>Friday</v>
      </c>
      <c r="M6906" s="1" t="str">
        <f>TEXT(Sales[[#This Row],[Date and Time]],"mm")</f>
        <v>10</v>
      </c>
      <c r="N6906" s="10" t="str">
        <f>TEXT(Sales[[#This Row],[Date and Time]],"mmmm")</f>
        <v>October</v>
      </c>
    </row>
    <row r="6907" spans="1:14" x14ac:dyDescent="0.3">
      <c r="A6907" s="1" t="s">
        <v>10375</v>
      </c>
      <c r="B6907" s="2">
        <v>45405.672800925924</v>
      </c>
      <c r="C6907" s="1" t="s">
        <v>3325</v>
      </c>
      <c r="D6907" s="1" t="s">
        <v>1143</v>
      </c>
      <c r="E6907" s="1" t="s">
        <v>3461</v>
      </c>
      <c r="F6907" s="1" t="s">
        <v>3476</v>
      </c>
      <c r="G6907" s="1">
        <v>1695.11</v>
      </c>
      <c r="H6907" s="1">
        <v>4</v>
      </c>
      <c r="I6907" s="1">
        <f>Sales[[#This Row],[Selling Price]]*H6907</f>
        <v>6780.44</v>
      </c>
      <c r="J6907" s="1">
        <f>VLOOKUP(Sales[[#This Row],[Product ID]],Products[],4,0)</f>
        <v>670.34</v>
      </c>
      <c r="K6907" s="1">
        <f>Sales[[#This Row],[Total Sales]]-Sales[[#This Row],[Cost price]]</f>
        <v>6110.0999999999995</v>
      </c>
      <c r="L6907" s="1" t="str">
        <f>TEXT(Sales[[#This Row],[Date and Time]],"dddd")</f>
        <v>Tuesday</v>
      </c>
      <c r="M6907" s="1" t="str">
        <f>TEXT(Sales[[#This Row],[Date and Time]],"mm")</f>
        <v>04</v>
      </c>
      <c r="N6907" s="10" t="str">
        <f>TEXT(Sales[[#This Row],[Date and Time]],"mmmm")</f>
        <v>April</v>
      </c>
    </row>
    <row r="6908" spans="1:14" x14ac:dyDescent="0.3">
      <c r="A6908" s="1" t="s">
        <v>10376</v>
      </c>
      <c r="B6908" s="2">
        <v>45572.732800925929</v>
      </c>
      <c r="C6908" s="1" t="s">
        <v>3264</v>
      </c>
      <c r="D6908" s="1" t="s">
        <v>1320</v>
      </c>
      <c r="E6908" s="1" t="s">
        <v>3461</v>
      </c>
      <c r="F6908" s="1" t="s">
        <v>3476</v>
      </c>
      <c r="G6908" s="1">
        <v>1637.94</v>
      </c>
      <c r="H6908" s="1">
        <v>8</v>
      </c>
      <c r="I6908" s="1">
        <f>Sales[[#This Row],[Selling Price]]*H6908</f>
        <v>13103.52</v>
      </c>
      <c r="J6908" s="1">
        <f>VLOOKUP(Sales[[#This Row],[Product ID]],Products[],4,0)</f>
        <v>249.12</v>
      </c>
      <c r="K6908" s="1">
        <f>Sales[[#This Row],[Total Sales]]-Sales[[#This Row],[Cost price]]</f>
        <v>12854.4</v>
      </c>
      <c r="L6908" s="1" t="str">
        <f>TEXT(Sales[[#This Row],[Date and Time]],"dddd")</f>
        <v>Monday</v>
      </c>
      <c r="M6908" s="1" t="str">
        <f>TEXT(Sales[[#This Row],[Date and Time]],"mm")</f>
        <v>10</v>
      </c>
      <c r="N6908" s="10" t="str">
        <f>TEXT(Sales[[#This Row],[Date and Time]],"mmmm")</f>
        <v>October</v>
      </c>
    </row>
    <row r="6909" spans="1:14" x14ac:dyDescent="0.3">
      <c r="A6909" s="1" t="s">
        <v>10377</v>
      </c>
      <c r="B6909" s="2">
        <v>45389.765543981484</v>
      </c>
      <c r="C6909" s="1" t="s">
        <v>3410</v>
      </c>
      <c r="D6909" s="1" t="s">
        <v>1653</v>
      </c>
      <c r="E6909" s="1" t="s">
        <v>3464</v>
      </c>
      <c r="F6909" s="1" t="s">
        <v>3472</v>
      </c>
      <c r="G6909" s="1">
        <v>1548.93</v>
      </c>
      <c r="H6909" s="1">
        <v>4</v>
      </c>
      <c r="I6909" s="1">
        <f>Sales[[#This Row],[Selling Price]]*H6909</f>
        <v>6195.72</v>
      </c>
      <c r="J6909" s="1">
        <f>VLOOKUP(Sales[[#This Row],[Product ID]],Products[],4,0)</f>
        <v>152.68</v>
      </c>
      <c r="K6909" s="1">
        <f>Sales[[#This Row],[Total Sales]]-Sales[[#This Row],[Cost price]]</f>
        <v>6043.04</v>
      </c>
      <c r="L6909" s="1" t="str">
        <f>TEXT(Sales[[#This Row],[Date and Time]],"dddd")</f>
        <v>Sunday</v>
      </c>
      <c r="M6909" s="1" t="str">
        <f>TEXT(Sales[[#This Row],[Date and Time]],"mm")</f>
        <v>04</v>
      </c>
      <c r="N6909" s="10" t="str">
        <f>TEXT(Sales[[#This Row],[Date and Time]],"mmmm")</f>
        <v>April</v>
      </c>
    </row>
    <row r="6910" spans="1:14" x14ac:dyDescent="0.3">
      <c r="A6910" s="1" t="s">
        <v>10378</v>
      </c>
      <c r="B6910" s="2">
        <v>45593.033564814818</v>
      </c>
      <c r="C6910" s="1" t="s">
        <v>3347</v>
      </c>
      <c r="D6910" s="1" t="s">
        <v>1116</v>
      </c>
      <c r="E6910" s="1" t="s">
        <v>3461</v>
      </c>
      <c r="F6910" s="1" t="s">
        <v>3462</v>
      </c>
      <c r="G6910" s="1">
        <v>1908.2</v>
      </c>
      <c r="H6910" s="1">
        <v>6</v>
      </c>
      <c r="I6910" s="1">
        <f>Sales[[#This Row],[Selling Price]]*H6910</f>
        <v>11449.2</v>
      </c>
      <c r="J6910" s="1">
        <f>VLOOKUP(Sales[[#This Row],[Product ID]],Products[],4,0)</f>
        <v>211.14</v>
      </c>
      <c r="K6910" s="1">
        <f>Sales[[#This Row],[Total Sales]]-Sales[[#This Row],[Cost price]]</f>
        <v>11238.060000000001</v>
      </c>
      <c r="L6910" s="1" t="str">
        <f>TEXT(Sales[[#This Row],[Date and Time]],"dddd")</f>
        <v>Monday</v>
      </c>
      <c r="M6910" s="1" t="str">
        <f>TEXT(Sales[[#This Row],[Date and Time]],"mm")</f>
        <v>10</v>
      </c>
      <c r="N6910" s="10" t="str">
        <f>TEXT(Sales[[#This Row],[Date and Time]],"mmmm")</f>
        <v>October</v>
      </c>
    </row>
    <row r="6911" spans="1:14" x14ac:dyDescent="0.3">
      <c r="A6911" s="1" t="s">
        <v>10379</v>
      </c>
      <c r="B6911" s="2">
        <v>45521.430520833332</v>
      </c>
      <c r="C6911" s="1" t="s">
        <v>3315</v>
      </c>
      <c r="D6911" s="1" t="s">
        <v>2017</v>
      </c>
      <c r="E6911" s="1" t="s">
        <v>3471</v>
      </c>
      <c r="F6911" s="1" t="s">
        <v>3469</v>
      </c>
      <c r="G6911" s="1">
        <v>970.28</v>
      </c>
      <c r="H6911" s="1">
        <v>10</v>
      </c>
      <c r="I6911" s="1">
        <f>Sales[[#This Row],[Selling Price]]*H6911</f>
        <v>9702.7999999999993</v>
      </c>
      <c r="J6911" s="1">
        <f>VLOOKUP(Sales[[#This Row],[Product ID]],Products[],4,0)</f>
        <v>90.98</v>
      </c>
      <c r="K6911" s="1">
        <f>Sales[[#This Row],[Total Sales]]-Sales[[#This Row],[Cost price]]</f>
        <v>9611.82</v>
      </c>
      <c r="L6911" s="1" t="str">
        <f>TEXT(Sales[[#This Row],[Date and Time]],"dddd")</f>
        <v>Saturday</v>
      </c>
      <c r="M6911" s="1" t="str">
        <f>TEXT(Sales[[#This Row],[Date and Time]],"mm")</f>
        <v>08</v>
      </c>
      <c r="N6911" s="10" t="str">
        <f>TEXT(Sales[[#This Row],[Date and Time]],"mmmm")</f>
        <v>August</v>
      </c>
    </row>
    <row r="6912" spans="1:14" x14ac:dyDescent="0.3">
      <c r="A6912" s="1" t="s">
        <v>10380</v>
      </c>
      <c r="B6912" s="2">
        <v>45367.832569444443</v>
      </c>
      <c r="C6912" s="1" t="s">
        <v>3453</v>
      </c>
      <c r="D6912" s="1" t="s">
        <v>689</v>
      </c>
      <c r="E6912" s="1" t="s">
        <v>3471</v>
      </c>
      <c r="F6912" s="1" t="s">
        <v>3462</v>
      </c>
      <c r="G6912" s="1">
        <v>820.64</v>
      </c>
      <c r="H6912" s="1">
        <v>6</v>
      </c>
      <c r="I6912" s="1">
        <f>Sales[[#This Row],[Selling Price]]*H6912</f>
        <v>4923.84</v>
      </c>
      <c r="J6912" s="1">
        <f>VLOOKUP(Sales[[#This Row],[Product ID]],Products[],4,0)</f>
        <v>606.07000000000005</v>
      </c>
      <c r="K6912" s="1">
        <f>Sales[[#This Row],[Total Sales]]-Sales[[#This Row],[Cost price]]</f>
        <v>4317.7700000000004</v>
      </c>
      <c r="L6912" s="1" t="str">
        <f>TEXT(Sales[[#This Row],[Date and Time]],"dddd")</f>
        <v>Saturday</v>
      </c>
      <c r="M6912" s="1" t="str">
        <f>TEXT(Sales[[#This Row],[Date and Time]],"mm")</f>
        <v>03</v>
      </c>
      <c r="N6912" s="10" t="str">
        <f>TEXT(Sales[[#This Row],[Date and Time]],"mmmm")</f>
        <v>March</v>
      </c>
    </row>
    <row r="6913" spans="1:14" x14ac:dyDescent="0.3">
      <c r="A6913" s="1" t="s">
        <v>10381</v>
      </c>
      <c r="B6913" s="2">
        <v>45558.681180555555</v>
      </c>
      <c r="C6913" s="1" t="s">
        <v>3424</v>
      </c>
      <c r="D6913" s="1" t="s">
        <v>650</v>
      </c>
      <c r="E6913" s="1" t="s">
        <v>3461</v>
      </c>
      <c r="F6913" s="1" t="s">
        <v>3472</v>
      </c>
      <c r="G6913" s="1">
        <v>695.07</v>
      </c>
      <c r="H6913" s="1">
        <v>3</v>
      </c>
      <c r="I6913" s="1">
        <f>Sales[[#This Row],[Selling Price]]*H6913</f>
        <v>2085.21</v>
      </c>
      <c r="J6913" s="1">
        <f>VLOOKUP(Sales[[#This Row],[Product ID]],Products[],4,0)</f>
        <v>485.76</v>
      </c>
      <c r="K6913" s="1">
        <f>Sales[[#This Row],[Total Sales]]-Sales[[#This Row],[Cost price]]</f>
        <v>1599.45</v>
      </c>
      <c r="L6913" s="1" t="str">
        <f>TEXT(Sales[[#This Row],[Date and Time]],"dddd")</f>
        <v>Monday</v>
      </c>
      <c r="M6913" s="1" t="str">
        <f>TEXT(Sales[[#This Row],[Date and Time]],"mm")</f>
        <v>09</v>
      </c>
      <c r="N6913" s="10" t="str">
        <f>TEXT(Sales[[#This Row],[Date and Time]],"mmmm")</f>
        <v>September</v>
      </c>
    </row>
    <row r="6914" spans="1:14" x14ac:dyDescent="0.3">
      <c r="A6914" s="1" t="s">
        <v>10382</v>
      </c>
      <c r="B6914" s="2">
        <v>45341.720543981479</v>
      </c>
      <c r="C6914" s="1" t="s">
        <v>3437</v>
      </c>
      <c r="D6914" s="1" t="s">
        <v>2644</v>
      </c>
      <c r="E6914" s="1" t="s">
        <v>3461</v>
      </c>
      <c r="F6914" s="1" t="s">
        <v>3467</v>
      </c>
      <c r="G6914" s="1">
        <v>567.64</v>
      </c>
      <c r="H6914" s="1">
        <v>5</v>
      </c>
      <c r="I6914" s="1">
        <f>Sales[[#This Row],[Selling Price]]*H6914</f>
        <v>2838.2</v>
      </c>
      <c r="J6914" s="1">
        <f>VLOOKUP(Sales[[#This Row],[Product ID]],Products[],4,0)</f>
        <v>986.68</v>
      </c>
      <c r="K6914" s="1">
        <f>Sales[[#This Row],[Total Sales]]-Sales[[#This Row],[Cost price]]</f>
        <v>1851.52</v>
      </c>
      <c r="L6914" s="1" t="str">
        <f>TEXT(Sales[[#This Row],[Date and Time]],"dddd")</f>
        <v>Monday</v>
      </c>
      <c r="M6914" s="1" t="str">
        <f>TEXT(Sales[[#This Row],[Date and Time]],"mm")</f>
        <v>02</v>
      </c>
      <c r="N6914" s="10" t="str">
        <f>TEXT(Sales[[#This Row],[Date and Time]],"mmmm")</f>
        <v>February</v>
      </c>
    </row>
    <row r="6915" spans="1:14" x14ac:dyDescent="0.3">
      <c r="A6915" s="1" t="s">
        <v>10383</v>
      </c>
      <c r="B6915" s="2">
        <v>45390.961180555554</v>
      </c>
      <c r="C6915" s="1" t="s">
        <v>3246</v>
      </c>
      <c r="D6915" s="1" t="s">
        <v>812</v>
      </c>
      <c r="E6915" s="1" t="s">
        <v>3464</v>
      </c>
      <c r="F6915" s="1" t="s">
        <v>3467</v>
      </c>
      <c r="G6915" s="1">
        <v>808.71</v>
      </c>
      <c r="H6915" s="1">
        <v>3</v>
      </c>
      <c r="I6915" s="1">
        <f>Sales[[#This Row],[Selling Price]]*H6915</f>
        <v>2426.13</v>
      </c>
      <c r="J6915" s="1">
        <f>VLOOKUP(Sales[[#This Row],[Product ID]],Products[],4,0)</f>
        <v>623.39</v>
      </c>
      <c r="K6915" s="1">
        <f>Sales[[#This Row],[Total Sales]]-Sales[[#This Row],[Cost price]]</f>
        <v>1802.7400000000002</v>
      </c>
      <c r="L6915" s="1" t="str">
        <f>TEXT(Sales[[#This Row],[Date and Time]],"dddd")</f>
        <v>Monday</v>
      </c>
      <c r="M6915" s="1" t="str">
        <f>TEXT(Sales[[#This Row],[Date and Time]],"mm")</f>
        <v>04</v>
      </c>
      <c r="N6915" s="10" t="str">
        <f>TEXT(Sales[[#This Row],[Date and Time]],"mmmm")</f>
        <v>April</v>
      </c>
    </row>
    <row r="6916" spans="1:14" x14ac:dyDescent="0.3">
      <c r="A6916" s="1" t="s">
        <v>10384</v>
      </c>
      <c r="B6916" s="2">
        <v>45437.250185185185</v>
      </c>
      <c r="C6916" s="1" t="s">
        <v>3312</v>
      </c>
      <c r="D6916" s="1" t="s">
        <v>2849</v>
      </c>
      <c r="E6916" s="1" t="s">
        <v>3466</v>
      </c>
      <c r="F6916" s="1" t="s">
        <v>3476</v>
      </c>
      <c r="G6916" s="1">
        <v>1331.14</v>
      </c>
      <c r="H6916" s="1">
        <v>8</v>
      </c>
      <c r="I6916" s="1">
        <f>Sales[[#This Row],[Selling Price]]*H6916</f>
        <v>10649.12</v>
      </c>
      <c r="J6916" s="1">
        <f>VLOOKUP(Sales[[#This Row],[Product ID]],Products[],4,0)</f>
        <v>193.63</v>
      </c>
      <c r="K6916" s="1">
        <f>Sales[[#This Row],[Total Sales]]-Sales[[#This Row],[Cost price]]</f>
        <v>10455.490000000002</v>
      </c>
      <c r="L6916" s="1" t="str">
        <f>TEXT(Sales[[#This Row],[Date and Time]],"dddd")</f>
        <v>Saturday</v>
      </c>
      <c r="M6916" s="1" t="str">
        <f>TEXT(Sales[[#This Row],[Date and Time]],"mm")</f>
        <v>05</v>
      </c>
      <c r="N6916" s="10" t="str">
        <f>TEXT(Sales[[#This Row],[Date and Time]],"mmmm")</f>
        <v>May</v>
      </c>
    </row>
    <row r="6917" spans="1:14" x14ac:dyDescent="0.3">
      <c r="A6917" s="1" t="s">
        <v>10385</v>
      </c>
      <c r="B6917" s="2">
        <v>45407.851365740738</v>
      </c>
      <c r="C6917" s="1" t="s">
        <v>3296</v>
      </c>
      <c r="D6917" s="1" t="s">
        <v>1095</v>
      </c>
      <c r="E6917" s="1" t="s">
        <v>3471</v>
      </c>
      <c r="F6917" s="1" t="s">
        <v>3462</v>
      </c>
      <c r="G6917" s="1">
        <v>1317.29</v>
      </c>
      <c r="H6917" s="1">
        <v>9</v>
      </c>
      <c r="I6917" s="1">
        <f>Sales[[#This Row],[Selling Price]]*H6917</f>
        <v>11855.61</v>
      </c>
      <c r="J6917" s="1">
        <f>VLOOKUP(Sales[[#This Row],[Product ID]],Products[],4,0)</f>
        <v>587.24</v>
      </c>
      <c r="K6917" s="1">
        <f>Sales[[#This Row],[Total Sales]]-Sales[[#This Row],[Cost price]]</f>
        <v>11268.37</v>
      </c>
      <c r="L6917" s="1" t="str">
        <f>TEXT(Sales[[#This Row],[Date and Time]],"dddd")</f>
        <v>Thursday</v>
      </c>
      <c r="M6917" s="1" t="str">
        <f>TEXT(Sales[[#This Row],[Date and Time]],"mm")</f>
        <v>04</v>
      </c>
      <c r="N6917" s="10" t="str">
        <f>TEXT(Sales[[#This Row],[Date and Time]],"mmmm")</f>
        <v>April</v>
      </c>
    </row>
    <row r="6918" spans="1:14" x14ac:dyDescent="0.3">
      <c r="A6918" s="1" t="s">
        <v>10386</v>
      </c>
      <c r="B6918" s="2">
        <v>45519.048078703701</v>
      </c>
      <c r="C6918" s="1" t="s">
        <v>3294</v>
      </c>
      <c r="D6918" s="1" t="s">
        <v>1010</v>
      </c>
      <c r="E6918" s="1" t="s">
        <v>3461</v>
      </c>
      <c r="F6918" s="1" t="s">
        <v>3476</v>
      </c>
      <c r="G6918" s="1">
        <v>95.98</v>
      </c>
      <c r="H6918" s="1">
        <v>2</v>
      </c>
      <c r="I6918" s="1">
        <f>Sales[[#This Row],[Selling Price]]*H6918</f>
        <v>191.96</v>
      </c>
      <c r="J6918" s="1">
        <f>VLOOKUP(Sales[[#This Row],[Product ID]],Products[],4,0)</f>
        <v>609.70000000000005</v>
      </c>
      <c r="K6918" s="1">
        <f>Sales[[#This Row],[Total Sales]]-Sales[[#This Row],[Cost price]]</f>
        <v>-417.74</v>
      </c>
      <c r="L6918" s="1" t="str">
        <f>TEXT(Sales[[#This Row],[Date and Time]],"dddd")</f>
        <v>Thursday</v>
      </c>
      <c r="M6918" s="1" t="str">
        <f>TEXT(Sales[[#This Row],[Date and Time]],"mm")</f>
        <v>08</v>
      </c>
      <c r="N6918" s="10" t="str">
        <f>TEXT(Sales[[#This Row],[Date and Time]],"mmmm")</f>
        <v>August</v>
      </c>
    </row>
    <row r="6919" spans="1:14" x14ac:dyDescent="0.3">
      <c r="A6919" s="1" t="s">
        <v>10387</v>
      </c>
      <c r="B6919" s="2">
        <v>45412.669479166667</v>
      </c>
      <c r="C6919" s="1" t="s">
        <v>3263</v>
      </c>
      <c r="D6919" s="1" t="s">
        <v>898</v>
      </c>
      <c r="E6919" s="1" t="s">
        <v>3471</v>
      </c>
      <c r="F6919" s="1" t="s">
        <v>3472</v>
      </c>
      <c r="G6919" s="1">
        <v>1187.3900000000001</v>
      </c>
      <c r="H6919" s="1">
        <v>1</v>
      </c>
      <c r="I6919" s="1">
        <f>Sales[[#This Row],[Selling Price]]*H6919</f>
        <v>1187.3900000000001</v>
      </c>
      <c r="J6919" s="1">
        <f>VLOOKUP(Sales[[#This Row],[Product ID]],Products[],4,0)</f>
        <v>418.1</v>
      </c>
      <c r="K6919" s="1">
        <f>Sales[[#This Row],[Total Sales]]-Sales[[#This Row],[Cost price]]</f>
        <v>769.29000000000008</v>
      </c>
      <c r="L6919" s="1" t="str">
        <f>TEXT(Sales[[#This Row],[Date and Time]],"dddd")</f>
        <v>Tuesday</v>
      </c>
      <c r="M6919" s="1" t="str">
        <f>TEXT(Sales[[#This Row],[Date and Time]],"mm")</f>
        <v>04</v>
      </c>
      <c r="N6919" s="10" t="str">
        <f>TEXT(Sales[[#This Row],[Date and Time]],"mmmm")</f>
        <v>April</v>
      </c>
    </row>
    <row r="6920" spans="1:14" x14ac:dyDescent="0.3">
      <c r="A6920" s="1" t="s">
        <v>10388</v>
      </c>
      <c r="B6920" s="2">
        <v>45561.662268518521</v>
      </c>
      <c r="C6920" s="1" t="s">
        <v>3274</v>
      </c>
      <c r="D6920" s="1" t="s">
        <v>1781</v>
      </c>
      <c r="E6920" s="1" t="s">
        <v>3464</v>
      </c>
      <c r="F6920" s="1" t="s">
        <v>3469</v>
      </c>
      <c r="G6920" s="1">
        <v>1484.21</v>
      </c>
      <c r="H6920" s="1">
        <v>10</v>
      </c>
      <c r="I6920" s="1">
        <f>Sales[[#This Row],[Selling Price]]*H6920</f>
        <v>14842.1</v>
      </c>
      <c r="J6920" s="1">
        <f>VLOOKUP(Sales[[#This Row],[Product ID]],Products[],4,0)</f>
        <v>951.64</v>
      </c>
      <c r="K6920" s="1">
        <f>Sales[[#This Row],[Total Sales]]-Sales[[#This Row],[Cost price]]</f>
        <v>13890.460000000001</v>
      </c>
      <c r="L6920" s="1" t="str">
        <f>TEXT(Sales[[#This Row],[Date and Time]],"dddd")</f>
        <v>Thursday</v>
      </c>
      <c r="M6920" s="1" t="str">
        <f>TEXT(Sales[[#This Row],[Date and Time]],"mm")</f>
        <v>09</v>
      </c>
      <c r="N6920" s="10" t="str">
        <f>TEXT(Sales[[#This Row],[Date and Time]],"mmmm")</f>
        <v>September</v>
      </c>
    </row>
    <row r="6921" spans="1:14" x14ac:dyDescent="0.3">
      <c r="A6921" s="1" t="s">
        <v>10389</v>
      </c>
      <c r="B6921" s="2">
        <v>45344.08699074074</v>
      </c>
      <c r="C6921" s="1" t="s">
        <v>3282</v>
      </c>
      <c r="D6921" s="1" t="s">
        <v>1084</v>
      </c>
      <c r="E6921" s="1" t="s">
        <v>3461</v>
      </c>
      <c r="F6921" s="1" t="s">
        <v>3462</v>
      </c>
      <c r="G6921" s="1">
        <v>1799.44</v>
      </c>
      <c r="H6921" s="1">
        <v>1</v>
      </c>
      <c r="I6921" s="1">
        <f>Sales[[#This Row],[Selling Price]]*H6921</f>
        <v>1799.44</v>
      </c>
      <c r="J6921" s="1">
        <f>VLOOKUP(Sales[[#This Row],[Product ID]],Products[],4,0)</f>
        <v>707.26</v>
      </c>
      <c r="K6921" s="1">
        <f>Sales[[#This Row],[Total Sales]]-Sales[[#This Row],[Cost price]]</f>
        <v>1092.18</v>
      </c>
      <c r="L6921" s="1" t="str">
        <f>TEXT(Sales[[#This Row],[Date and Time]],"dddd")</f>
        <v>Thursday</v>
      </c>
      <c r="M6921" s="1" t="str">
        <f>TEXT(Sales[[#This Row],[Date and Time]],"mm")</f>
        <v>02</v>
      </c>
      <c r="N6921" s="10" t="str">
        <f>TEXT(Sales[[#This Row],[Date and Time]],"mmmm")</f>
        <v>February</v>
      </c>
    </row>
    <row r="6922" spans="1:14" x14ac:dyDescent="0.3">
      <c r="A6922" s="1" t="s">
        <v>10390</v>
      </c>
      <c r="B6922" s="2">
        <v>45431.480775462966</v>
      </c>
      <c r="C6922" s="1" t="s">
        <v>3289</v>
      </c>
      <c r="D6922" s="1" t="s">
        <v>2349</v>
      </c>
      <c r="E6922" s="1" t="s">
        <v>3466</v>
      </c>
      <c r="F6922" s="1" t="s">
        <v>3469</v>
      </c>
      <c r="G6922" s="1">
        <v>1370.08</v>
      </c>
      <c r="H6922" s="1">
        <v>1</v>
      </c>
      <c r="I6922" s="1">
        <f>Sales[[#This Row],[Selling Price]]*H6922</f>
        <v>1370.08</v>
      </c>
      <c r="J6922" s="1">
        <f>VLOOKUP(Sales[[#This Row],[Product ID]],Products[],4,0)</f>
        <v>184.29</v>
      </c>
      <c r="K6922" s="1">
        <f>Sales[[#This Row],[Total Sales]]-Sales[[#This Row],[Cost price]]</f>
        <v>1185.79</v>
      </c>
      <c r="L6922" s="1" t="str">
        <f>TEXT(Sales[[#This Row],[Date and Time]],"dddd")</f>
        <v>Sunday</v>
      </c>
      <c r="M6922" s="1" t="str">
        <f>TEXT(Sales[[#This Row],[Date and Time]],"mm")</f>
        <v>05</v>
      </c>
      <c r="N6922" s="10" t="str">
        <f>TEXT(Sales[[#This Row],[Date and Time]],"mmmm")</f>
        <v>May</v>
      </c>
    </row>
    <row r="6923" spans="1:14" x14ac:dyDescent="0.3">
      <c r="A6923" s="1" t="s">
        <v>10391</v>
      </c>
      <c r="B6923" s="2">
        <v>45571.346585648149</v>
      </c>
      <c r="C6923" s="1" t="s">
        <v>3345</v>
      </c>
      <c r="D6923" s="1" t="s">
        <v>1689</v>
      </c>
      <c r="E6923" s="1" t="s">
        <v>3466</v>
      </c>
      <c r="F6923" s="1" t="s">
        <v>3469</v>
      </c>
      <c r="G6923" s="1">
        <v>1579.8</v>
      </c>
      <c r="H6923" s="1">
        <v>5</v>
      </c>
      <c r="I6923" s="1">
        <f>Sales[[#This Row],[Selling Price]]*H6923</f>
        <v>7899</v>
      </c>
      <c r="J6923" s="1">
        <f>VLOOKUP(Sales[[#This Row],[Product ID]],Products[],4,0)</f>
        <v>762.47</v>
      </c>
      <c r="K6923" s="1">
        <f>Sales[[#This Row],[Total Sales]]-Sales[[#This Row],[Cost price]]</f>
        <v>7136.53</v>
      </c>
      <c r="L6923" s="1" t="str">
        <f>TEXT(Sales[[#This Row],[Date and Time]],"dddd")</f>
        <v>Sunday</v>
      </c>
      <c r="M6923" s="1" t="str">
        <f>TEXT(Sales[[#This Row],[Date and Time]],"mm")</f>
        <v>10</v>
      </c>
      <c r="N6923" s="10" t="str">
        <f>TEXT(Sales[[#This Row],[Date and Time]],"mmmm")</f>
        <v>October</v>
      </c>
    </row>
    <row r="6924" spans="1:14" x14ac:dyDescent="0.3">
      <c r="A6924" s="1" t="s">
        <v>10392</v>
      </c>
      <c r="B6924" s="2">
        <v>45346.881168981483</v>
      </c>
      <c r="C6924" s="1" t="s">
        <v>3378</v>
      </c>
      <c r="D6924" s="1" t="s">
        <v>679</v>
      </c>
      <c r="E6924" s="1" t="s">
        <v>3464</v>
      </c>
      <c r="F6924" s="1" t="s">
        <v>3467</v>
      </c>
      <c r="G6924" s="1">
        <v>1167.8699999999999</v>
      </c>
      <c r="H6924" s="1">
        <v>10</v>
      </c>
      <c r="I6924" s="1">
        <f>Sales[[#This Row],[Selling Price]]*H6924</f>
        <v>11678.699999999999</v>
      </c>
      <c r="J6924" s="1">
        <f>VLOOKUP(Sales[[#This Row],[Product ID]],Products[],4,0)</f>
        <v>358.25</v>
      </c>
      <c r="K6924" s="1">
        <f>Sales[[#This Row],[Total Sales]]-Sales[[#This Row],[Cost price]]</f>
        <v>11320.449999999999</v>
      </c>
      <c r="L6924" s="1" t="str">
        <f>TEXT(Sales[[#This Row],[Date and Time]],"dddd")</f>
        <v>Saturday</v>
      </c>
      <c r="M6924" s="1" t="str">
        <f>TEXT(Sales[[#This Row],[Date and Time]],"mm")</f>
        <v>02</v>
      </c>
      <c r="N6924" s="10" t="str">
        <f>TEXT(Sales[[#This Row],[Date and Time]],"mmmm")</f>
        <v>February</v>
      </c>
    </row>
    <row r="6925" spans="1:14" x14ac:dyDescent="0.3">
      <c r="A6925" s="1" t="s">
        <v>10393</v>
      </c>
      <c r="B6925" s="2">
        <v>45515.517731481479</v>
      </c>
      <c r="C6925" s="1" t="s">
        <v>3275</v>
      </c>
      <c r="D6925" s="1" t="s">
        <v>13</v>
      </c>
      <c r="E6925" s="1" t="s">
        <v>3461</v>
      </c>
      <c r="F6925" s="1" t="s">
        <v>3462</v>
      </c>
      <c r="G6925" s="1">
        <v>1932.42</v>
      </c>
      <c r="H6925" s="1">
        <v>4</v>
      </c>
      <c r="I6925" s="1">
        <f>Sales[[#This Row],[Selling Price]]*H6925</f>
        <v>7729.68</v>
      </c>
      <c r="J6925" s="1">
        <f>VLOOKUP(Sales[[#This Row],[Product ID]],Products[],4,0)</f>
        <v>363.91</v>
      </c>
      <c r="K6925" s="1">
        <f>Sales[[#This Row],[Total Sales]]-Sales[[#This Row],[Cost price]]</f>
        <v>7365.77</v>
      </c>
      <c r="L6925" s="1" t="str">
        <f>TEXT(Sales[[#This Row],[Date and Time]],"dddd")</f>
        <v>Sunday</v>
      </c>
      <c r="M6925" s="1" t="str">
        <f>TEXT(Sales[[#This Row],[Date and Time]],"mm")</f>
        <v>08</v>
      </c>
      <c r="N6925" s="10" t="str">
        <f>TEXT(Sales[[#This Row],[Date and Time]],"mmmm")</f>
        <v>August</v>
      </c>
    </row>
    <row r="6926" spans="1:14" x14ac:dyDescent="0.3">
      <c r="A6926" s="1" t="s">
        <v>10394</v>
      </c>
      <c r="B6926" s="2">
        <v>45398.277280092596</v>
      </c>
      <c r="C6926" s="1" t="s">
        <v>3321</v>
      </c>
      <c r="D6926" s="1" t="s">
        <v>2854</v>
      </c>
      <c r="E6926" s="1" t="s">
        <v>3464</v>
      </c>
      <c r="F6926" s="1" t="s">
        <v>3472</v>
      </c>
      <c r="G6926" s="1">
        <v>1271.94</v>
      </c>
      <c r="H6926" s="1">
        <v>7</v>
      </c>
      <c r="I6926" s="1">
        <f>Sales[[#This Row],[Selling Price]]*H6926</f>
        <v>8903.58</v>
      </c>
      <c r="J6926" s="1">
        <f>VLOOKUP(Sales[[#This Row],[Product ID]],Products[],4,0)</f>
        <v>57.64</v>
      </c>
      <c r="K6926" s="1">
        <f>Sales[[#This Row],[Total Sales]]-Sales[[#This Row],[Cost price]]</f>
        <v>8845.94</v>
      </c>
      <c r="L6926" s="1" t="str">
        <f>TEXT(Sales[[#This Row],[Date and Time]],"dddd")</f>
        <v>Tuesday</v>
      </c>
      <c r="M6926" s="1" t="str">
        <f>TEXT(Sales[[#This Row],[Date and Time]],"mm")</f>
        <v>04</v>
      </c>
      <c r="N6926" s="10" t="str">
        <f>TEXT(Sales[[#This Row],[Date and Time]],"mmmm")</f>
        <v>April</v>
      </c>
    </row>
    <row r="6927" spans="1:14" x14ac:dyDescent="0.3">
      <c r="A6927" s="1" t="s">
        <v>10395</v>
      </c>
      <c r="B6927" s="2">
        <v>45494.068923611114</v>
      </c>
      <c r="C6927" s="1" t="s">
        <v>3425</v>
      </c>
      <c r="D6927" s="1" t="s">
        <v>1534</v>
      </c>
      <c r="E6927" s="1" t="s">
        <v>3479</v>
      </c>
      <c r="F6927" s="1" t="s">
        <v>3469</v>
      </c>
      <c r="G6927" s="1">
        <v>857.82</v>
      </c>
      <c r="H6927" s="1">
        <v>7</v>
      </c>
      <c r="I6927" s="1">
        <f>Sales[[#This Row],[Selling Price]]*H6927</f>
        <v>6004.7400000000007</v>
      </c>
      <c r="J6927" s="1">
        <f>VLOOKUP(Sales[[#This Row],[Product ID]],Products[],4,0)</f>
        <v>95.27</v>
      </c>
      <c r="K6927" s="1">
        <f>Sales[[#This Row],[Total Sales]]-Sales[[#This Row],[Cost price]]</f>
        <v>5909.47</v>
      </c>
      <c r="L6927" s="1" t="str">
        <f>TEXT(Sales[[#This Row],[Date and Time]],"dddd")</f>
        <v>Sunday</v>
      </c>
      <c r="M6927" s="1" t="str">
        <f>TEXT(Sales[[#This Row],[Date and Time]],"mm")</f>
        <v>07</v>
      </c>
      <c r="N6927" s="10" t="str">
        <f>TEXT(Sales[[#This Row],[Date and Time]],"mmmm")</f>
        <v>July</v>
      </c>
    </row>
    <row r="6928" spans="1:14" x14ac:dyDescent="0.3">
      <c r="A6928" s="1" t="s">
        <v>10396</v>
      </c>
      <c r="B6928" s="2">
        <v>45379.848055555558</v>
      </c>
      <c r="C6928" s="1" t="s">
        <v>3315</v>
      </c>
      <c r="D6928" s="1" t="s">
        <v>1318</v>
      </c>
      <c r="E6928" s="1" t="s">
        <v>3464</v>
      </c>
      <c r="F6928" s="1" t="s">
        <v>3467</v>
      </c>
      <c r="G6928" s="1">
        <v>366.29</v>
      </c>
      <c r="H6928" s="1">
        <v>1</v>
      </c>
      <c r="I6928" s="1">
        <f>Sales[[#This Row],[Selling Price]]*H6928</f>
        <v>366.29</v>
      </c>
      <c r="J6928" s="1">
        <f>VLOOKUP(Sales[[#This Row],[Product ID]],Products[],4,0)</f>
        <v>90.98</v>
      </c>
      <c r="K6928" s="1">
        <f>Sales[[#This Row],[Total Sales]]-Sales[[#This Row],[Cost price]]</f>
        <v>275.31</v>
      </c>
      <c r="L6928" s="1" t="str">
        <f>TEXT(Sales[[#This Row],[Date and Time]],"dddd")</f>
        <v>Thursday</v>
      </c>
      <c r="M6928" s="1" t="str">
        <f>TEXT(Sales[[#This Row],[Date and Time]],"mm")</f>
        <v>03</v>
      </c>
      <c r="N6928" s="10" t="str">
        <f>TEXT(Sales[[#This Row],[Date and Time]],"mmmm")</f>
        <v>March</v>
      </c>
    </row>
    <row r="6929" spans="1:14" x14ac:dyDescent="0.3">
      <c r="A6929" s="1" t="s">
        <v>10397</v>
      </c>
      <c r="B6929" s="2">
        <v>45343.887916666667</v>
      </c>
      <c r="C6929" s="1" t="s">
        <v>3441</v>
      </c>
      <c r="D6929" s="1" t="s">
        <v>698</v>
      </c>
      <c r="E6929" s="1" t="s">
        <v>3464</v>
      </c>
      <c r="F6929" s="1" t="s">
        <v>3467</v>
      </c>
      <c r="G6929" s="1">
        <v>1069.33</v>
      </c>
      <c r="H6929" s="1">
        <v>10</v>
      </c>
      <c r="I6929" s="1">
        <f>Sales[[#This Row],[Selling Price]]*H6929</f>
        <v>10693.3</v>
      </c>
      <c r="J6929" s="1">
        <f>VLOOKUP(Sales[[#This Row],[Product ID]],Products[],4,0)</f>
        <v>325.48</v>
      </c>
      <c r="K6929" s="1">
        <f>Sales[[#This Row],[Total Sales]]-Sales[[#This Row],[Cost price]]</f>
        <v>10367.82</v>
      </c>
      <c r="L6929" s="1" t="str">
        <f>TEXT(Sales[[#This Row],[Date and Time]],"dddd")</f>
        <v>Wednesday</v>
      </c>
      <c r="M6929" s="1" t="str">
        <f>TEXT(Sales[[#This Row],[Date and Time]],"mm")</f>
        <v>02</v>
      </c>
      <c r="N6929" s="10" t="str">
        <f>TEXT(Sales[[#This Row],[Date and Time]],"mmmm")</f>
        <v>February</v>
      </c>
    </row>
    <row r="6930" spans="1:14" x14ac:dyDescent="0.3">
      <c r="A6930" s="1" t="s">
        <v>10398</v>
      </c>
      <c r="B6930" s="2">
        <v>45383.602453703701</v>
      </c>
      <c r="C6930" s="1" t="s">
        <v>3410</v>
      </c>
      <c r="D6930" s="1" t="s">
        <v>1628</v>
      </c>
      <c r="E6930" s="1" t="s">
        <v>3466</v>
      </c>
      <c r="F6930" s="1" t="s">
        <v>3467</v>
      </c>
      <c r="G6930" s="1">
        <v>1269.45</v>
      </c>
      <c r="H6930" s="1">
        <v>10</v>
      </c>
      <c r="I6930" s="1">
        <f>Sales[[#This Row],[Selling Price]]*H6930</f>
        <v>12694.5</v>
      </c>
      <c r="J6930" s="1">
        <f>VLOOKUP(Sales[[#This Row],[Product ID]],Products[],4,0)</f>
        <v>152.68</v>
      </c>
      <c r="K6930" s="1">
        <f>Sales[[#This Row],[Total Sales]]-Sales[[#This Row],[Cost price]]</f>
        <v>12541.82</v>
      </c>
      <c r="L6930" s="1" t="str">
        <f>TEXT(Sales[[#This Row],[Date and Time]],"dddd")</f>
        <v>Monday</v>
      </c>
      <c r="M6930" s="1" t="str">
        <f>TEXT(Sales[[#This Row],[Date and Time]],"mm")</f>
        <v>04</v>
      </c>
      <c r="N6930" s="10" t="str">
        <f>TEXT(Sales[[#This Row],[Date and Time]],"mmmm")</f>
        <v>April</v>
      </c>
    </row>
    <row r="6931" spans="1:14" x14ac:dyDescent="0.3">
      <c r="A6931" s="1" t="s">
        <v>10399</v>
      </c>
      <c r="B6931" s="2">
        <v>45536.430023148147</v>
      </c>
      <c r="C6931" s="1" t="s">
        <v>3342</v>
      </c>
      <c r="D6931" s="1" t="s">
        <v>2999</v>
      </c>
      <c r="E6931" s="1" t="s">
        <v>3466</v>
      </c>
      <c r="F6931" s="1" t="s">
        <v>3476</v>
      </c>
      <c r="G6931" s="1">
        <v>1604.44</v>
      </c>
      <c r="H6931" s="1">
        <v>1</v>
      </c>
      <c r="I6931" s="1">
        <f>Sales[[#This Row],[Selling Price]]*H6931</f>
        <v>1604.44</v>
      </c>
      <c r="J6931" s="1">
        <f>VLOOKUP(Sales[[#This Row],[Product ID]],Products[],4,0)</f>
        <v>961.3</v>
      </c>
      <c r="K6931" s="1">
        <f>Sales[[#This Row],[Total Sales]]-Sales[[#This Row],[Cost price]]</f>
        <v>643.1400000000001</v>
      </c>
      <c r="L6931" s="1" t="str">
        <f>TEXT(Sales[[#This Row],[Date and Time]],"dddd")</f>
        <v>Sunday</v>
      </c>
      <c r="M6931" s="1" t="str">
        <f>TEXT(Sales[[#This Row],[Date and Time]],"mm")</f>
        <v>09</v>
      </c>
      <c r="N6931" s="10" t="str">
        <f>TEXT(Sales[[#This Row],[Date and Time]],"mmmm")</f>
        <v>September</v>
      </c>
    </row>
    <row r="6932" spans="1:14" x14ac:dyDescent="0.3">
      <c r="A6932" s="1" t="s">
        <v>10400</v>
      </c>
      <c r="B6932" s="2">
        <v>45365.502627314818</v>
      </c>
      <c r="C6932" s="1" t="s">
        <v>3237</v>
      </c>
      <c r="D6932" s="1" t="s">
        <v>1902</v>
      </c>
      <c r="E6932" s="1" t="s">
        <v>3466</v>
      </c>
      <c r="F6932" s="1" t="s">
        <v>3469</v>
      </c>
      <c r="G6932" s="1">
        <v>1480.3</v>
      </c>
      <c r="H6932" s="1">
        <v>9</v>
      </c>
      <c r="I6932" s="1">
        <f>Sales[[#This Row],[Selling Price]]*H6932</f>
        <v>13322.699999999999</v>
      </c>
      <c r="J6932" s="1">
        <f>VLOOKUP(Sales[[#This Row],[Product ID]],Products[],4,0)</f>
        <v>481</v>
      </c>
      <c r="K6932" s="1">
        <f>Sales[[#This Row],[Total Sales]]-Sales[[#This Row],[Cost price]]</f>
        <v>12841.699999999999</v>
      </c>
      <c r="L6932" s="1" t="str">
        <f>TEXT(Sales[[#This Row],[Date and Time]],"dddd")</f>
        <v>Thursday</v>
      </c>
      <c r="M6932" s="1" t="str">
        <f>TEXT(Sales[[#This Row],[Date and Time]],"mm")</f>
        <v>03</v>
      </c>
      <c r="N6932" s="10" t="str">
        <f>TEXT(Sales[[#This Row],[Date and Time]],"mmmm")</f>
        <v>March</v>
      </c>
    </row>
    <row r="6933" spans="1:14" x14ac:dyDescent="0.3">
      <c r="A6933" s="1" t="s">
        <v>10401</v>
      </c>
      <c r="B6933" s="2">
        <v>45330.542349537034</v>
      </c>
      <c r="C6933" s="1" t="s">
        <v>3312</v>
      </c>
      <c r="D6933" s="1" t="s">
        <v>1380</v>
      </c>
      <c r="E6933" s="1" t="s">
        <v>3471</v>
      </c>
      <c r="F6933" s="1" t="s">
        <v>3472</v>
      </c>
      <c r="G6933" s="1">
        <v>1804.36</v>
      </c>
      <c r="H6933" s="1">
        <v>3</v>
      </c>
      <c r="I6933" s="1">
        <f>Sales[[#This Row],[Selling Price]]*H6933</f>
        <v>5413.08</v>
      </c>
      <c r="J6933" s="1">
        <f>VLOOKUP(Sales[[#This Row],[Product ID]],Products[],4,0)</f>
        <v>193.63</v>
      </c>
      <c r="K6933" s="1">
        <f>Sales[[#This Row],[Total Sales]]-Sales[[#This Row],[Cost price]]</f>
        <v>5219.45</v>
      </c>
      <c r="L6933" s="1" t="str">
        <f>TEXT(Sales[[#This Row],[Date and Time]],"dddd")</f>
        <v>Thursday</v>
      </c>
      <c r="M6933" s="1" t="str">
        <f>TEXT(Sales[[#This Row],[Date and Time]],"mm")</f>
        <v>02</v>
      </c>
      <c r="N6933" s="10" t="str">
        <f>TEXT(Sales[[#This Row],[Date and Time]],"mmmm")</f>
        <v>February</v>
      </c>
    </row>
    <row r="6934" spans="1:14" x14ac:dyDescent="0.3">
      <c r="A6934" s="1" t="s">
        <v>10402</v>
      </c>
      <c r="B6934" s="2">
        <v>45607.262662037036</v>
      </c>
      <c r="C6934" s="1" t="s">
        <v>3317</v>
      </c>
      <c r="D6934" s="1" t="s">
        <v>1819</v>
      </c>
      <c r="E6934" s="1" t="s">
        <v>3466</v>
      </c>
      <c r="F6934" s="1" t="s">
        <v>3469</v>
      </c>
      <c r="G6934" s="1">
        <v>1575.56</v>
      </c>
      <c r="H6934" s="1">
        <v>10</v>
      </c>
      <c r="I6934" s="1">
        <f>Sales[[#This Row],[Selling Price]]*H6934</f>
        <v>15755.599999999999</v>
      </c>
      <c r="J6934" s="1">
        <f>VLOOKUP(Sales[[#This Row],[Product ID]],Products[],4,0)</f>
        <v>327.89</v>
      </c>
      <c r="K6934" s="1">
        <f>Sales[[#This Row],[Total Sales]]-Sales[[#This Row],[Cost price]]</f>
        <v>15427.71</v>
      </c>
      <c r="L6934" s="1" t="str">
        <f>TEXT(Sales[[#This Row],[Date and Time]],"dddd")</f>
        <v>Monday</v>
      </c>
      <c r="M6934" s="1" t="str">
        <f>TEXT(Sales[[#This Row],[Date and Time]],"mm")</f>
        <v>11</v>
      </c>
      <c r="N6934" s="10" t="str">
        <f>TEXT(Sales[[#This Row],[Date and Time]],"mmmm")</f>
        <v>November</v>
      </c>
    </row>
    <row r="6935" spans="1:14" x14ac:dyDescent="0.3">
      <c r="A6935" s="1" t="s">
        <v>10403</v>
      </c>
      <c r="B6935" s="2">
        <v>45351.443043981482</v>
      </c>
      <c r="C6935" s="1" t="s">
        <v>3353</v>
      </c>
      <c r="D6935" s="1" t="s">
        <v>812</v>
      </c>
      <c r="E6935" s="1" t="s">
        <v>3479</v>
      </c>
      <c r="F6935" s="1" t="s">
        <v>3472</v>
      </c>
      <c r="G6935" s="1">
        <v>915.68</v>
      </c>
      <c r="H6935" s="1">
        <v>7</v>
      </c>
      <c r="I6935" s="1">
        <f>Sales[[#This Row],[Selling Price]]*H6935</f>
        <v>6409.7599999999993</v>
      </c>
      <c r="J6935" s="1">
        <f>VLOOKUP(Sales[[#This Row],[Product ID]],Products[],4,0)</f>
        <v>978.72</v>
      </c>
      <c r="K6935" s="1">
        <f>Sales[[#This Row],[Total Sales]]-Sales[[#This Row],[Cost price]]</f>
        <v>5431.0399999999991</v>
      </c>
      <c r="L6935" s="1" t="str">
        <f>TEXT(Sales[[#This Row],[Date and Time]],"dddd")</f>
        <v>Thursday</v>
      </c>
      <c r="M6935" s="1" t="str">
        <f>TEXT(Sales[[#This Row],[Date and Time]],"mm")</f>
        <v>02</v>
      </c>
      <c r="N6935" s="10" t="str">
        <f>TEXT(Sales[[#This Row],[Date and Time]],"mmmm")</f>
        <v>February</v>
      </c>
    </row>
    <row r="6936" spans="1:14" x14ac:dyDescent="0.3">
      <c r="A6936" s="1" t="s">
        <v>10404</v>
      </c>
      <c r="B6936" s="2">
        <v>45528.189120370371</v>
      </c>
      <c r="C6936" s="1" t="s">
        <v>3450</v>
      </c>
      <c r="D6936" s="1" t="s">
        <v>1692</v>
      </c>
      <c r="E6936" s="1" t="s">
        <v>3466</v>
      </c>
      <c r="F6936" s="1" t="s">
        <v>3462</v>
      </c>
      <c r="G6936" s="1">
        <v>718.16</v>
      </c>
      <c r="H6936" s="1">
        <v>7</v>
      </c>
      <c r="I6936" s="1">
        <f>Sales[[#This Row],[Selling Price]]*H6936</f>
        <v>5027.12</v>
      </c>
      <c r="J6936" s="1">
        <f>VLOOKUP(Sales[[#This Row],[Product ID]],Products[],4,0)</f>
        <v>754.1</v>
      </c>
      <c r="K6936" s="1">
        <f>Sales[[#This Row],[Total Sales]]-Sales[[#This Row],[Cost price]]</f>
        <v>4273.0199999999995</v>
      </c>
      <c r="L6936" s="1" t="str">
        <f>TEXT(Sales[[#This Row],[Date and Time]],"dddd")</f>
        <v>Saturday</v>
      </c>
      <c r="M6936" s="1" t="str">
        <f>TEXT(Sales[[#This Row],[Date and Time]],"mm")</f>
        <v>08</v>
      </c>
      <c r="N6936" s="10" t="str">
        <f>TEXT(Sales[[#This Row],[Date and Time]],"mmmm")</f>
        <v>August</v>
      </c>
    </row>
    <row r="6937" spans="1:14" x14ac:dyDescent="0.3">
      <c r="A6937" s="1" t="s">
        <v>10405</v>
      </c>
      <c r="B6937" s="2">
        <v>45492.63559027778</v>
      </c>
      <c r="C6937" s="1" t="s">
        <v>3447</v>
      </c>
      <c r="D6937" s="1" t="s">
        <v>24</v>
      </c>
      <c r="E6937" s="1" t="s">
        <v>3471</v>
      </c>
      <c r="F6937" s="1" t="s">
        <v>3476</v>
      </c>
      <c r="G6937" s="1">
        <v>1614.12</v>
      </c>
      <c r="H6937" s="1">
        <v>1</v>
      </c>
      <c r="I6937" s="1">
        <f>Sales[[#This Row],[Selling Price]]*H6937</f>
        <v>1614.12</v>
      </c>
      <c r="J6937" s="1">
        <f>VLOOKUP(Sales[[#This Row],[Product ID]],Products[],4,0)</f>
        <v>521.98</v>
      </c>
      <c r="K6937" s="1">
        <f>Sales[[#This Row],[Total Sales]]-Sales[[#This Row],[Cost price]]</f>
        <v>1092.1399999999999</v>
      </c>
      <c r="L6937" s="1" t="str">
        <f>TEXT(Sales[[#This Row],[Date and Time]],"dddd")</f>
        <v>Friday</v>
      </c>
      <c r="M6937" s="1" t="str">
        <f>TEXT(Sales[[#This Row],[Date and Time]],"mm")</f>
        <v>07</v>
      </c>
      <c r="N6937" s="10" t="str">
        <f>TEXT(Sales[[#This Row],[Date and Time]],"mmmm")</f>
        <v>July</v>
      </c>
    </row>
    <row r="6938" spans="1:14" x14ac:dyDescent="0.3">
      <c r="A6938" s="1" t="s">
        <v>10406</v>
      </c>
      <c r="B6938" s="2">
        <v>45338.457245370373</v>
      </c>
      <c r="C6938" s="1" t="s">
        <v>3375</v>
      </c>
      <c r="D6938" s="1" t="s">
        <v>1810</v>
      </c>
      <c r="E6938" s="1" t="s">
        <v>3471</v>
      </c>
      <c r="F6938" s="1" t="s">
        <v>3476</v>
      </c>
      <c r="G6938" s="1">
        <v>1279.74</v>
      </c>
      <c r="H6938" s="1">
        <v>3</v>
      </c>
      <c r="I6938" s="1">
        <f>Sales[[#This Row],[Selling Price]]*H6938</f>
        <v>3839.2200000000003</v>
      </c>
      <c r="J6938" s="1">
        <f>VLOOKUP(Sales[[#This Row],[Product ID]],Products[],4,0)</f>
        <v>574.14</v>
      </c>
      <c r="K6938" s="1">
        <f>Sales[[#This Row],[Total Sales]]-Sales[[#This Row],[Cost price]]</f>
        <v>3265.0800000000004</v>
      </c>
      <c r="L6938" s="1" t="str">
        <f>TEXT(Sales[[#This Row],[Date and Time]],"dddd")</f>
        <v>Friday</v>
      </c>
      <c r="M6938" s="1" t="str">
        <f>TEXT(Sales[[#This Row],[Date and Time]],"mm")</f>
        <v>02</v>
      </c>
      <c r="N6938" s="10" t="str">
        <f>TEXT(Sales[[#This Row],[Date and Time]],"mmmm")</f>
        <v>February</v>
      </c>
    </row>
    <row r="6939" spans="1:14" x14ac:dyDescent="0.3">
      <c r="A6939" s="1" t="s">
        <v>10407</v>
      </c>
      <c r="B6939" s="2">
        <v>45485.115335648145</v>
      </c>
      <c r="C6939" s="1" t="s">
        <v>3273</v>
      </c>
      <c r="D6939" s="1" t="s">
        <v>2098</v>
      </c>
      <c r="E6939" s="1" t="s">
        <v>3464</v>
      </c>
      <c r="F6939" s="1" t="s">
        <v>3467</v>
      </c>
      <c r="G6939" s="1">
        <v>341.64</v>
      </c>
      <c r="H6939" s="1">
        <v>2</v>
      </c>
      <c r="I6939" s="1">
        <f>Sales[[#This Row],[Selling Price]]*H6939</f>
        <v>683.28</v>
      </c>
      <c r="J6939" s="1">
        <f>VLOOKUP(Sales[[#This Row],[Product ID]],Products[],4,0)</f>
        <v>963.58</v>
      </c>
      <c r="K6939" s="1">
        <f>Sales[[#This Row],[Total Sales]]-Sales[[#This Row],[Cost price]]</f>
        <v>-280.30000000000007</v>
      </c>
      <c r="L6939" s="1" t="str">
        <f>TEXT(Sales[[#This Row],[Date and Time]],"dddd")</f>
        <v>Friday</v>
      </c>
      <c r="M6939" s="1" t="str">
        <f>TEXT(Sales[[#This Row],[Date and Time]],"mm")</f>
        <v>07</v>
      </c>
      <c r="N6939" s="10" t="str">
        <f>TEXT(Sales[[#This Row],[Date and Time]],"mmmm")</f>
        <v>July</v>
      </c>
    </row>
    <row r="6940" spans="1:14" x14ac:dyDescent="0.3">
      <c r="A6940" s="1" t="s">
        <v>10408</v>
      </c>
      <c r="B6940" s="2">
        <v>45550.283599537041</v>
      </c>
      <c r="C6940" s="1" t="s">
        <v>3255</v>
      </c>
      <c r="D6940" s="1" t="s">
        <v>1420</v>
      </c>
      <c r="E6940" s="1" t="s">
        <v>3479</v>
      </c>
      <c r="F6940" s="1" t="s">
        <v>3467</v>
      </c>
      <c r="G6940" s="1">
        <v>1205.67</v>
      </c>
      <c r="H6940" s="1">
        <v>6</v>
      </c>
      <c r="I6940" s="1">
        <f>Sales[[#This Row],[Selling Price]]*H6940</f>
        <v>7234.02</v>
      </c>
      <c r="J6940" s="1">
        <f>VLOOKUP(Sales[[#This Row],[Product ID]],Products[],4,0)</f>
        <v>973.48</v>
      </c>
      <c r="K6940" s="1">
        <f>Sales[[#This Row],[Total Sales]]-Sales[[#This Row],[Cost price]]</f>
        <v>6260.5400000000009</v>
      </c>
      <c r="L6940" s="1" t="str">
        <f>TEXT(Sales[[#This Row],[Date and Time]],"dddd")</f>
        <v>Sunday</v>
      </c>
      <c r="M6940" s="1" t="str">
        <f>TEXT(Sales[[#This Row],[Date and Time]],"mm")</f>
        <v>09</v>
      </c>
      <c r="N6940" s="10" t="str">
        <f>TEXT(Sales[[#This Row],[Date and Time]],"mmmm")</f>
        <v>September</v>
      </c>
    </row>
    <row r="6941" spans="1:14" x14ac:dyDescent="0.3">
      <c r="A6941" s="1" t="s">
        <v>10409</v>
      </c>
      <c r="B6941" s="2">
        <v>45602.130555555559</v>
      </c>
      <c r="C6941" s="1" t="s">
        <v>3446</v>
      </c>
      <c r="D6941" s="1" t="s">
        <v>2108</v>
      </c>
      <c r="E6941" s="1" t="s">
        <v>3466</v>
      </c>
      <c r="F6941" s="1" t="s">
        <v>3476</v>
      </c>
      <c r="G6941" s="1">
        <v>828.24</v>
      </c>
      <c r="H6941" s="1">
        <v>7</v>
      </c>
      <c r="I6941" s="1">
        <f>Sales[[#This Row],[Selling Price]]*H6941</f>
        <v>5797.68</v>
      </c>
      <c r="J6941" s="1">
        <f>VLOOKUP(Sales[[#This Row],[Product ID]],Products[],4,0)</f>
        <v>809.98</v>
      </c>
      <c r="K6941" s="1">
        <f>Sales[[#This Row],[Total Sales]]-Sales[[#This Row],[Cost price]]</f>
        <v>4987.7000000000007</v>
      </c>
      <c r="L6941" s="1" t="str">
        <f>TEXT(Sales[[#This Row],[Date and Time]],"dddd")</f>
        <v>Wednesday</v>
      </c>
      <c r="M6941" s="1" t="str">
        <f>TEXT(Sales[[#This Row],[Date and Time]],"mm")</f>
        <v>11</v>
      </c>
      <c r="N6941" s="10" t="str">
        <f>TEXT(Sales[[#This Row],[Date and Time]],"mmmm")</f>
        <v>November</v>
      </c>
    </row>
    <row r="6942" spans="1:14" x14ac:dyDescent="0.3">
      <c r="A6942" s="1" t="s">
        <v>10410</v>
      </c>
      <c r="B6942" s="2">
        <v>45551.522048611114</v>
      </c>
      <c r="C6942" s="1" t="s">
        <v>3317</v>
      </c>
      <c r="D6942" s="1" t="s">
        <v>1131</v>
      </c>
      <c r="E6942" s="1" t="s">
        <v>3461</v>
      </c>
      <c r="F6942" s="1" t="s">
        <v>3462</v>
      </c>
      <c r="G6942" s="1">
        <v>1997.81</v>
      </c>
      <c r="H6942" s="1">
        <v>10</v>
      </c>
      <c r="I6942" s="1">
        <f>Sales[[#This Row],[Selling Price]]*H6942</f>
        <v>19978.099999999999</v>
      </c>
      <c r="J6942" s="1">
        <f>VLOOKUP(Sales[[#This Row],[Product ID]],Products[],4,0)</f>
        <v>327.89</v>
      </c>
      <c r="K6942" s="1">
        <f>Sales[[#This Row],[Total Sales]]-Sales[[#This Row],[Cost price]]</f>
        <v>19650.21</v>
      </c>
      <c r="L6942" s="1" t="str">
        <f>TEXT(Sales[[#This Row],[Date and Time]],"dddd")</f>
        <v>Monday</v>
      </c>
      <c r="M6942" s="1" t="str">
        <f>TEXT(Sales[[#This Row],[Date and Time]],"mm")</f>
        <v>09</v>
      </c>
      <c r="N6942" s="10" t="str">
        <f>TEXT(Sales[[#This Row],[Date and Time]],"mmmm")</f>
        <v>September</v>
      </c>
    </row>
    <row r="6943" spans="1:14" x14ac:dyDescent="0.3">
      <c r="A6943" s="1" t="s">
        <v>10411</v>
      </c>
      <c r="B6943" s="2">
        <v>45380.457233796296</v>
      </c>
      <c r="C6943" s="1" t="s">
        <v>3303</v>
      </c>
      <c r="D6943" s="1" t="s">
        <v>1027</v>
      </c>
      <c r="E6943" s="1" t="s">
        <v>3461</v>
      </c>
      <c r="F6943" s="1" t="s">
        <v>3462</v>
      </c>
      <c r="G6943" s="1">
        <v>1151.25</v>
      </c>
      <c r="H6943" s="1">
        <v>5</v>
      </c>
      <c r="I6943" s="1">
        <f>Sales[[#This Row],[Selling Price]]*H6943</f>
        <v>5756.25</v>
      </c>
      <c r="J6943" s="1">
        <f>VLOOKUP(Sales[[#This Row],[Product ID]],Products[],4,0)</f>
        <v>752.34</v>
      </c>
      <c r="K6943" s="1">
        <f>Sales[[#This Row],[Total Sales]]-Sales[[#This Row],[Cost price]]</f>
        <v>5003.91</v>
      </c>
      <c r="L6943" s="1" t="str">
        <f>TEXT(Sales[[#This Row],[Date and Time]],"dddd")</f>
        <v>Friday</v>
      </c>
      <c r="M6943" s="1" t="str">
        <f>TEXT(Sales[[#This Row],[Date and Time]],"mm")</f>
        <v>03</v>
      </c>
      <c r="N6943" s="10" t="str">
        <f>TEXT(Sales[[#This Row],[Date and Time]],"mmmm")</f>
        <v>March</v>
      </c>
    </row>
    <row r="6944" spans="1:14" x14ac:dyDescent="0.3">
      <c r="A6944" s="1" t="s">
        <v>10412</v>
      </c>
      <c r="B6944" s="2">
        <v>45345.784629629627</v>
      </c>
      <c r="C6944" s="1" t="s">
        <v>3453</v>
      </c>
      <c r="D6944" s="1" t="s">
        <v>71</v>
      </c>
      <c r="E6944" s="1" t="s">
        <v>3464</v>
      </c>
      <c r="F6944" s="1" t="s">
        <v>3462</v>
      </c>
      <c r="G6944" s="1">
        <v>345.66</v>
      </c>
      <c r="H6944" s="1">
        <v>10</v>
      </c>
      <c r="I6944" s="1">
        <f>Sales[[#This Row],[Selling Price]]*H6944</f>
        <v>3456.6000000000004</v>
      </c>
      <c r="J6944" s="1">
        <f>VLOOKUP(Sales[[#This Row],[Product ID]],Products[],4,0)</f>
        <v>606.07000000000005</v>
      </c>
      <c r="K6944" s="1">
        <f>Sales[[#This Row],[Total Sales]]-Sales[[#This Row],[Cost price]]</f>
        <v>2850.53</v>
      </c>
      <c r="L6944" s="1" t="str">
        <f>TEXT(Sales[[#This Row],[Date and Time]],"dddd")</f>
        <v>Friday</v>
      </c>
      <c r="M6944" s="1" t="str">
        <f>TEXT(Sales[[#This Row],[Date and Time]],"mm")</f>
        <v>02</v>
      </c>
      <c r="N6944" s="10" t="str">
        <f>TEXT(Sales[[#This Row],[Date and Time]],"mmmm")</f>
        <v>February</v>
      </c>
    </row>
    <row r="6945" spans="1:14" x14ac:dyDescent="0.3">
      <c r="A6945" s="1" t="s">
        <v>10413</v>
      </c>
      <c r="B6945" s="2">
        <v>45515.872847222221</v>
      </c>
      <c r="C6945" s="1" t="s">
        <v>3371</v>
      </c>
      <c r="D6945" s="1" t="s">
        <v>773</v>
      </c>
      <c r="E6945" s="1" t="s">
        <v>3479</v>
      </c>
      <c r="F6945" s="1" t="s">
        <v>3467</v>
      </c>
      <c r="G6945" s="1">
        <v>1312.67</v>
      </c>
      <c r="H6945" s="1">
        <v>10</v>
      </c>
      <c r="I6945" s="1">
        <f>Sales[[#This Row],[Selling Price]]*H6945</f>
        <v>13126.7</v>
      </c>
      <c r="J6945" s="1">
        <f>VLOOKUP(Sales[[#This Row],[Product ID]],Products[],4,0)</f>
        <v>370.52</v>
      </c>
      <c r="K6945" s="1">
        <f>Sales[[#This Row],[Total Sales]]-Sales[[#This Row],[Cost price]]</f>
        <v>12756.18</v>
      </c>
      <c r="L6945" s="1" t="str">
        <f>TEXT(Sales[[#This Row],[Date and Time]],"dddd")</f>
        <v>Sunday</v>
      </c>
      <c r="M6945" s="1" t="str">
        <f>TEXT(Sales[[#This Row],[Date and Time]],"mm")</f>
        <v>08</v>
      </c>
      <c r="N6945" s="10" t="str">
        <f>TEXT(Sales[[#This Row],[Date and Time]],"mmmm")</f>
        <v>August</v>
      </c>
    </row>
    <row r="6946" spans="1:14" x14ac:dyDescent="0.3">
      <c r="A6946" s="1" t="s">
        <v>10414</v>
      </c>
      <c r="B6946" s="2">
        <v>45340.59003472222</v>
      </c>
      <c r="C6946" s="1" t="s">
        <v>3409</v>
      </c>
      <c r="D6946" s="1" t="s">
        <v>2999</v>
      </c>
      <c r="E6946" s="1" t="s">
        <v>3479</v>
      </c>
      <c r="F6946" s="1" t="s">
        <v>3467</v>
      </c>
      <c r="G6946" s="1">
        <v>405.62</v>
      </c>
      <c r="H6946" s="1">
        <v>3</v>
      </c>
      <c r="I6946" s="1">
        <f>Sales[[#This Row],[Selling Price]]*H6946</f>
        <v>1216.8600000000001</v>
      </c>
      <c r="J6946" s="1">
        <f>VLOOKUP(Sales[[#This Row],[Product ID]],Products[],4,0)</f>
        <v>660.16</v>
      </c>
      <c r="K6946" s="1">
        <f>Sales[[#This Row],[Total Sales]]-Sales[[#This Row],[Cost price]]</f>
        <v>556.70000000000016</v>
      </c>
      <c r="L6946" s="1" t="str">
        <f>TEXT(Sales[[#This Row],[Date and Time]],"dddd")</f>
        <v>Sunday</v>
      </c>
      <c r="M6946" s="1" t="str">
        <f>TEXT(Sales[[#This Row],[Date and Time]],"mm")</f>
        <v>02</v>
      </c>
      <c r="N6946" s="10" t="str">
        <f>TEXT(Sales[[#This Row],[Date and Time]],"mmmm")</f>
        <v>February</v>
      </c>
    </row>
    <row r="6947" spans="1:14" x14ac:dyDescent="0.3">
      <c r="A6947" s="1" t="s">
        <v>10415</v>
      </c>
      <c r="B6947" s="2">
        <v>45562.683310185188</v>
      </c>
      <c r="C6947" s="1" t="s">
        <v>3359</v>
      </c>
      <c r="D6947" s="1" t="s">
        <v>1611</v>
      </c>
      <c r="E6947" s="1" t="s">
        <v>3479</v>
      </c>
      <c r="F6947" s="1" t="s">
        <v>3472</v>
      </c>
      <c r="G6947" s="1">
        <v>446.21</v>
      </c>
      <c r="H6947" s="1">
        <v>10</v>
      </c>
      <c r="I6947" s="1">
        <f>Sales[[#This Row],[Selling Price]]*H6947</f>
        <v>4462.0999999999995</v>
      </c>
      <c r="J6947" s="1">
        <f>VLOOKUP(Sales[[#This Row],[Product ID]],Products[],4,0)</f>
        <v>750.19</v>
      </c>
      <c r="K6947" s="1">
        <f>Sales[[#This Row],[Total Sales]]-Sales[[#This Row],[Cost price]]</f>
        <v>3711.9099999999994</v>
      </c>
      <c r="L6947" s="1" t="str">
        <f>TEXT(Sales[[#This Row],[Date and Time]],"dddd")</f>
        <v>Friday</v>
      </c>
      <c r="M6947" s="1" t="str">
        <f>TEXT(Sales[[#This Row],[Date and Time]],"mm")</f>
        <v>09</v>
      </c>
      <c r="N6947" s="10" t="str">
        <f>TEXT(Sales[[#This Row],[Date and Time]],"mmmm")</f>
        <v>September</v>
      </c>
    </row>
    <row r="6948" spans="1:14" x14ac:dyDescent="0.3">
      <c r="A6948" s="1" t="s">
        <v>10416</v>
      </c>
      <c r="B6948" s="2">
        <v>45526.539456018516</v>
      </c>
      <c r="C6948" s="1" t="s">
        <v>3363</v>
      </c>
      <c r="D6948" s="1" t="s">
        <v>1281</v>
      </c>
      <c r="E6948" s="1" t="s">
        <v>3466</v>
      </c>
      <c r="F6948" s="1" t="s">
        <v>3467</v>
      </c>
      <c r="G6948" s="1">
        <v>710.35</v>
      </c>
      <c r="H6948" s="1">
        <v>5</v>
      </c>
      <c r="I6948" s="1">
        <f>Sales[[#This Row],[Selling Price]]*H6948</f>
        <v>3551.75</v>
      </c>
      <c r="J6948" s="1">
        <f>VLOOKUP(Sales[[#This Row],[Product ID]],Products[],4,0)</f>
        <v>678.93</v>
      </c>
      <c r="K6948" s="1">
        <f>Sales[[#This Row],[Total Sales]]-Sales[[#This Row],[Cost price]]</f>
        <v>2872.82</v>
      </c>
      <c r="L6948" s="1" t="str">
        <f>TEXT(Sales[[#This Row],[Date and Time]],"dddd")</f>
        <v>Thursday</v>
      </c>
      <c r="M6948" s="1" t="str">
        <f>TEXT(Sales[[#This Row],[Date and Time]],"mm")</f>
        <v>08</v>
      </c>
      <c r="N6948" s="10" t="str">
        <f>TEXT(Sales[[#This Row],[Date and Time]],"mmmm")</f>
        <v>August</v>
      </c>
    </row>
    <row r="6949" spans="1:14" x14ac:dyDescent="0.3">
      <c r="A6949" s="1" t="s">
        <v>10417</v>
      </c>
      <c r="B6949" s="2">
        <v>45487.102372685185</v>
      </c>
      <c r="C6949" s="1" t="s">
        <v>3290</v>
      </c>
      <c r="D6949" s="1" t="s">
        <v>2155</v>
      </c>
      <c r="E6949" s="1" t="s">
        <v>3479</v>
      </c>
      <c r="F6949" s="1" t="s">
        <v>3469</v>
      </c>
      <c r="G6949" s="1">
        <v>237.81</v>
      </c>
      <c r="H6949" s="1">
        <v>6</v>
      </c>
      <c r="I6949" s="1">
        <f>Sales[[#This Row],[Selling Price]]*H6949</f>
        <v>1426.8600000000001</v>
      </c>
      <c r="J6949" s="1">
        <f>VLOOKUP(Sales[[#This Row],[Product ID]],Products[],4,0)</f>
        <v>786.45</v>
      </c>
      <c r="K6949" s="1">
        <f>Sales[[#This Row],[Total Sales]]-Sales[[#This Row],[Cost price]]</f>
        <v>640.41000000000008</v>
      </c>
      <c r="L6949" s="1" t="str">
        <f>TEXT(Sales[[#This Row],[Date and Time]],"dddd")</f>
        <v>Sunday</v>
      </c>
      <c r="M6949" s="1" t="str">
        <f>TEXT(Sales[[#This Row],[Date and Time]],"mm")</f>
        <v>07</v>
      </c>
      <c r="N6949" s="10" t="str">
        <f>TEXT(Sales[[#This Row],[Date and Time]],"mmmm")</f>
        <v>July</v>
      </c>
    </row>
    <row r="6950" spans="1:14" x14ac:dyDescent="0.3">
      <c r="A6950" s="1" t="s">
        <v>10418</v>
      </c>
      <c r="B6950" s="2">
        <v>45314.983229166668</v>
      </c>
      <c r="C6950" s="1" t="s">
        <v>3452</v>
      </c>
      <c r="D6950" s="1" t="s">
        <v>2733</v>
      </c>
      <c r="E6950" s="1" t="s">
        <v>3466</v>
      </c>
      <c r="F6950" s="1" t="s">
        <v>3467</v>
      </c>
      <c r="G6950" s="1">
        <v>1235.33</v>
      </c>
      <c r="H6950" s="1">
        <v>4</v>
      </c>
      <c r="I6950" s="1">
        <f>Sales[[#This Row],[Selling Price]]*H6950</f>
        <v>4941.32</v>
      </c>
      <c r="J6950" s="1">
        <f>VLOOKUP(Sales[[#This Row],[Product ID]],Products[],4,0)</f>
        <v>907.07</v>
      </c>
      <c r="K6950" s="1">
        <f>Sales[[#This Row],[Total Sales]]-Sales[[#This Row],[Cost price]]</f>
        <v>4034.2499999999995</v>
      </c>
      <c r="L6950" s="1" t="str">
        <f>TEXT(Sales[[#This Row],[Date and Time]],"dddd")</f>
        <v>Tuesday</v>
      </c>
      <c r="M6950" s="1" t="str">
        <f>TEXT(Sales[[#This Row],[Date and Time]],"mm")</f>
        <v>01</v>
      </c>
      <c r="N6950" s="10" t="str">
        <f>TEXT(Sales[[#This Row],[Date and Time]],"mmmm")</f>
        <v>January</v>
      </c>
    </row>
    <row r="6951" spans="1:14" x14ac:dyDescent="0.3">
      <c r="A6951" s="1" t="s">
        <v>10419</v>
      </c>
      <c r="B6951" s="2">
        <v>45444.024293981478</v>
      </c>
      <c r="C6951" s="1" t="s">
        <v>3435</v>
      </c>
      <c r="D6951" s="1" t="s">
        <v>590</v>
      </c>
      <c r="E6951" s="1" t="s">
        <v>3461</v>
      </c>
      <c r="F6951" s="1" t="s">
        <v>3472</v>
      </c>
      <c r="G6951" s="1">
        <v>1289.3</v>
      </c>
      <c r="H6951" s="1">
        <v>9</v>
      </c>
      <c r="I6951" s="1">
        <f>Sales[[#This Row],[Selling Price]]*H6951</f>
        <v>11603.699999999999</v>
      </c>
      <c r="J6951" s="1">
        <f>VLOOKUP(Sales[[#This Row],[Product ID]],Products[],4,0)</f>
        <v>316.27</v>
      </c>
      <c r="K6951" s="1">
        <f>Sales[[#This Row],[Total Sales]]-Sales[[#This Row],[Cost price]]</f>
        <v>11287.429999999998</v>
      </c>
      <c r="L6951" s="1" t="str">
        <f>TEXT(Sales[[#This Row],[Date and Time]],"dddd")</f>
        <v>Saturday</v>
      </c>
      <c r="M6951" s="1" t="str">
        <f>TEXT(Sales[[#This Row],[Date and Time]],"mm")</f>
        <v>06</v>
      </c>
      <c r="N6951" s="10" t="str">
        <f>TEXT(Sales[[#This Row],[Date and Time]],"mmmm")</f>
        <v>June</v>
      </c>
    </row>
    <row r="6952" spans="1:14" x14ac:dyDescent="0.3">
      <c r="A6952" s="1" t="s">
        <v>10420</v>
      </c>
      <c r="B6952" s="2">
        <v>45350.335023148145</v>
      </c>
      <c r="C6952" s="1" t="s">
        <v>3343</v>
      </c>
      <c r="D6952" s="1" t="s">
        <v>2786</v>
      </c>
      <c r="E6952" s="1" t="s">
        <v>3479</v>
      </c>
      <c r="F6952" s="1" t="s">
        <v>3467</v>
      </c>
      <c r="G6952" s="1">
        <v>514.72</v>
      </c>
      <c r="H6952" s="1">
        <v>2</v>
      </c>
      <c r="I6952" s="1">
        <f>Sales[[#This Row],[Selling Price]]*H6952</f>
        <v>1029.44</v>
      </c>
      <c r="J6952" s="1">
        <f>VLOOKUP(Sales[[#This Row],[Product ID]],Products[],4,0)</f>
        <v>105.91</v>
      </c>
      <c r="K6952" s="1">
        <f>Sales[[#This Row],[Total Sales]]-Sales[[#This Row],[Cost price]]</f>
        <v>923.53000000000009</v>
      </c>
      <c r="L6952" s="1" t="str">
        <f>TEXT(Sales[[#This Row],[Date and Time]],"dddd")</f>
        <v>Wednesday</v>
      </c>
      <c r="M6952" s="1" t="str">
        <f>TEXT(Sales[[#This Row],[Date and Time]],"mm")</f>
        <v>02</v>
      </c>
      <c r="N6952" s="10" t="str">
        <f>TEXT(Sales[[#This Row],[Date and Time]],"mmmm")</f>
        <v>February</v>
      </c>
    </row>
    <row r="6953" spans="1:14" x14ac:dyDescent="0.3">
      <c r="A6953" s="1" t="s">
        <v>10421</v>
      </c>
      <c r="B6953" s="2">
        <v>45505.330972222226</v>
      </c>
      <c r="C6953" s="1" t="s">
        <v>3420</v>
      </c>
      <c r="D6953" s="1" t="s">
        <v>2919</v>
      </c>
      <c r="E6953" s="1" t="s">
        <v>3471</v>
      </c>
      <c r="F6953" s="1" t="s">
        <v>3467</v>
      </c>
      <c r="G6953" s="1">
        <v>278.41000000000003</v>
      </c>
      <c r="H6953" s="1">
        <v>7</v>
      </c>
      <c r="I6953" s="1">
        <f>Sales[[#This Row],[Selling Price]]*H6953</f>
        <v>1948.8700000000001</v>
      </c>
      <c r="J6953" s="1">
        <f>VLOOKUP(Sales[[#This Row],[Product ID]],Products[],4,0)</f>
        <v>692.47</v>
      </c>
      <c r="K6953" s="1">
        <f>Sales[[#This Row],[Total Sales]]-Sales[[#This Row],[Cost price]]</f>
        <v>1256.4000000000001</v>
      </c>
      <c r="L6953" s="1" t="str">
        <f>TEXT(Sales[[#This Row],[Date and Time]],"dddd")</f>
        <v>Thursday</v>
      </c>
      <c r="M6953" s="1" t="str">
        <f>TEXT(Sales[[#This Row],[Date and Time]],"mm")</f>
        <v>08</v>
      </c>
      <c r="N6953" s="10" t="str">
        <f>TEXT(Sales[[#This Row],[Date and Time]],"mmmm")</f>
        <v>August</v>
      </c>
    </row>
    <row r="6954" spans="1:14" x14ac:dyDescent="0.3">
      <c r="A6954" s="1" t="s">
        <v>10422</v>
      </c>
      <c r="B6954" s="2">
        <v>45301.586608796293</v>
      </c>
      <c r="C6954" s="1" t="s">
        <v>3367</v>
      </c>
      <c r="D6954" s="1" t="s">
        <v>1491</v>
      </c>
      <c r="E6954" s="1" t="s">
        <v>3461</v>
      </c>
      <c r="F6954" s="1" t="s">
        <v>3467</v>
      </c>
      <c r="G6954" s="1">
        <v>1553.62</v>
      </c>
      <c r="H6954" s="1">
        <v>7</v>
      </c>
      <c r="I6954" s="1">
        <f>Sales[[#This Row],[Selling Price]]*H6954</f>
        <v>10875.34</v>
      </c>
      <c r="J6954" s="1">
        <f>VLOOKUP(Sales[[#This Row],[Product ID]],Products[],4,0)</f>
        <v>380.81</v>
      </c>
      <c r="K6954" s="1">
        <f>Sales[[#This Row],[Total Sales]]-Sales[[#This Row],[Cost price]]</f>
        <v>10494.53</v>
      </c>
      <c r="L6954" s="1" t="str">
        <f>TEXT(Sales[[#This Row],[Date and Time]],"dddd")</f>
        <v>Wednesday</v>
      </c>
      <c r="M6954" s="1" t="str">
        <f>TEXT(Sales[[#This Row],[Date and Time]],"mm")</f>
        <v>01</v>
      </c>
      <c r="N6954" s="10" t="str">
        <f>TEXT(Sales[[#This Row],[Date and Time]],"mmmm")</f>
        <v>January</v>
      </c>
    </row>
    <row r="6955" spans="1:14" x14ac:dyDescent="0.3">
      <c r="A6955" s="1" t="s">
        <v>10423</v>
      </c>
      <c r="B6955" s="2">
        <v>45569.750474537039</v>
      </c>
      <c r="C6955" s="1" t="s">
        <v>3368</v>
      </c>
      <c r="D6955" s="1" t="s">
        <v>1470</v>
      </c>
      <c r="E6955" s="1" t="s">
        <v>3466</v>
      </c>
      <c r="F6955" s="1" t="s">
        <v>3467</v>
      </c>
      <c r="G6955" s="1">
        <v>1580.81</v>
      </c>
      <c r="H6955" s="1">
        <v>9</v>
      </c>
      <c r="I6955" s="1">
        <f>Sales[[#This Row],[Selling Price]]*H6955</f>
        <v>14227.289999999999</v>
      </c>
      <c r="J6955" s="1">
        <f>VLOOKUP(Sales[[#This Row],[Product ID]],Products[],4,0)</f>
        <v>197.58</v>
      </c>
      <c r="K6955" s="1">
        <f>Sales[[#This Row],[Total Sales]]-Sales[[#This Row],[Cost price]]</f>
        <v>14029.71</v>
      </c>
      <c r="L6955" s="1" t="str">
        <f>TEXT(Sales[[#This Row],[Date and Time]],"dddd")</f>
        <v>Friday</v>
      </c>
      <c r="M6955" s="1" t="str">
        <f>TEXT(Sales[[#This Row],[Date and Time]],"mm")</f>
        <v>10</v>
      </c>
      <c r="N6955" s="10" t="str">
        <f>TEXT(Sales[[#This Row],[Date and Time]],"mmmm")</f>
        <v>October</v>
      </c>
    </row>
    <row r="6956" spans="1:14" x14ac:dyDescent="0.3">
      <c r="A6956" s="1" t="s">
        <v>10424</v>
      </c>
      <c r="B6956" s="2">
        <v>45505.367719907408</v>
      </c>
      <c r="C6956" s="1" t="s">
        <v>3217</v>
      </c>
      <c r="D6956" s="1" t="s">
        <v>283</v>
      </c>
      <c r="E6956" s="1" t="s">
        <v>3479</v>
      </c>
      <c r="F6956" s="1" t="s">
        <v>3462</v>
      </c>
      <c r="G6956" s="1">
        <v>1007.42</v>
      </c>
      <c r="H6956" s="1">
        <v>5</v>
      </c>
      <c r="I6956" s="1">
        <f>Sales[[#This Row],[Selling Price]]*H6956</f>
        <v>5037.0999999999995</v>
      </c>
      <c r="J6956" s="1">
        <f>VLOOKUP(Sales[[#This Row],[Product ID]],Products[],4,0)</f>
        <v>253.61</v>
      </c>
      <c r="K6956" s="1">
        <f>Sales[[#This Row],[Total Sales]]-Sales[[#This Row],[Cost price]]</f>
        <v>4783.49</v>
      </c>
      <c r="L6956" s="1" t="str">
        <f>TEXT(Sales[[#This Row],[Date and Time]],"dddd")</f>
        <v>Thursday</v>
      </c>
      <c r="M6956" s="1" t="str">
        <f>TEXT(Sales[[#This Row],[Date and Time]],"mm")</f>
        <v>08</v>
      </c>
      <c r="N6956" s="10" t="str">
        <f>TEXT(Sales[[#This Row],[Date and Time]],"mmmm")</f>
        <v>August</v>
      </c>
    </row>
    <row r="6957" spans="1:14" x14ac:dyDescent="0.3">
      <c r="A6957" s="1" t="s">
        <v>10425</v>
      </c>
      <c r="B6957" s="2">
        <v>45520.074062500003</v>
      </c>
      <c r="C6957" s="1" t="s">
        <v>3333</v>
      </c>
      <c r="D6957" s="1" t="s">
        <v>2020</v>
      </c>
      <c r="E6957" s="1" t="s">
        <v>3464</v>
      </c>
      <c r="F6957" s="1" t="s">
        <v>3467</v>
      </c>
      <c r="G6957" s="1">
        <v>436.93</v>
      </c>
      <c r="H6957" s="1">
        <v>5</v>
      </c>
      <c r="I6957" s="1">
        <f>Sales[[#This Row],[Selling Price]]*H6957</f>
        <v>2184.65</v>
      </c>
      <c r="J6957" s="1">
        <f>VLOOKUP(Sales[[#This Row],[Product ID]],Products[],4,0)</f>
        <v>783.02</v>
      </c>
      <c r="K6957" s="1">
        <f>Sales[[#This Row],[Total Sales]]-Sales[[#This Row],[Cost price]]</f>
        <v>1401.63</v>
      </c>
      <c r="L6957" s="1" t="str">
        <f>TEXT(Sales[[#This Row],[Date and Time]],"dddd")</f>
        <v>Friday</v>
      </c>
      <c r="M6957" s="1" t="str">
        <f>TEXT(Sales[[#This Row],[Date and Time]],"mm")</f>
        <v>08</v>
      </c>
      <c r="N6957" s="10" t="str">
        <f>TEXT(Sales[[#This Row],[Date and Time]],"mmmm")</f>
        <v>August</v>
      </c>
    </row>
    <row r="6958" spans="1:14" x14ac:dyDescent="0.3">
      <c r="A6958" s="1" t="s">
        <v>10426</v>
      </c>
      <c r="B6958" s="2">
        <v>45590.228576388887</v>
      </c>
      <c r="C6958" s="1" t="s">
        <v>3289</v>
      </c>
      <c r="D6958" s="1" t="s">
        <v>1140</v>
      </c>
      <c r="E6958" s="1" t="s">
        <v>3479</v>
      </c>
      <c r="F6958" s="1" t="s">
        <v>3467</v>
      </c>
      <c r="G6958" s="1">
        <v>1793.49</v>
      </c>
      <c r="H6958" s="1">
        <v>9</v>
      </c>
      <c r="I6958" s="1">
        <f>Sales[[#This Row],[Selling Price]]*H6958</f>
        <v>16141.41</v>
      </c>
      <c r="J6958" s="1">
        <f>VLOOKUP(Sales[[#This Row],[Product ID]],Products[],4,0)</f>
        <v>184.29</v>
      </c>
      <c r="K6958" s="1">
        <f>Sales[[#This Row],[Total Sales]]-Sales[[#This Row],[Cost price]]</f>
        <v>15957.119999999999</v>
      </c>
      <c r="L6958" s="1" t="str">
        <f>TEXT(Sales[[#This Row],[Date and Time]],"dddd")</f>
        <v>Friday</v>
      </c>
      <c r="M6958" s="1" t="str">
        <f>TEXT(Sales[[#This Row],[Date and Time]],"mm")</f>
        <v>10</v>
      </c>
      <c r="N6958" s="10" t="str">
        <f>TEXT(Sales[[#This Row],[Date and Time]],"mmmm")</f>
        <v>October</v>
      </c>
    </row>
    <row r="6959" spans="1:14" x14ac:dyDescent="0.3">
      <c r="A6959" s="1" t="s">
        <v>10427</v>
      </c>
      <c r="B6959" s="2">
        <v>45533.290509259263</v>
      </c>
      <c r="C6959" s="1" t="s">
        <v>3333</v>
      </c>
      <c r="D6959" s="1" t="s">
        <v>457</v>
      </c>
      <c r="E6959" s="1" t="s">
        <v>3461</v>
      </c>
      <c r="F6959" s="1" t="s">
        <v>3462</v>
      </c>
      <c r="G6959" s="1">
        <v>1778.92</v>
      </c>
      <c r="H6959" s="1">
        <v>8</v>
      </c>
      <c r="I6959" s="1">
        <f>Sales[[#This Row],[Selling Price]]*H6959</f>
        <v>14231.36</v>
      </c>
      <c r="J6959" s="1">
        <f>VLOOKUP(Sales[[#This Row],[Product ID]],Products[],4,0)</f>
        <v>783.02</v>
      </c>
      <c r="K6959" s="1">
        <f>Sales[[#This Row],[Total Sales]]-Sales[[#This Row],[Cost price]]</f>
        <v>13448.34</v>
      </c>
      <c r="L6959" s="1" t="str">
        <f>TEXT(Sales[[#This Row],[Date and Time]],"dddd")</f>
        <v>Thursday</v>
      </c>
      <c r="M6959" s="1" t="str">
        <f>TEXT(Sales[[#This Row],[Date and Time]],"mm")</f>
        <v>08</v>
      </c>
      <c r="N6959" s="10" t="str">
        <f>TEXT(Sales[[#This Row],[Date and Time]],"mmmm")</f>
        <v>August</v>
      </c>
    </row>
    <row r="6960" spans="1:14" x14ac:dyDescent="0.3">
      <c r="A6960" s="1" t="s">
        <v>10428</v>
      </c>
      <c r="B6960" s="2">
        <v>45523.223067129627</v>
      </c>
      <c r="C6960" s="1" t="s">
        <v>3381</v>
      </c>
      <c r="D6960" s="1" t="s">
        <v>2421</v>
      </c>
      <c r="E6960" s="1" t="s">
        <v>3479</v>
      </c>
      <c r="F6960" s="1" t="s">
        <v>3467</v>
      </c>
      <c r="G6960" s="1">
        <v>274.10000000000002</v>
      </c>
      <c r="H6960" s="1">
        <v>5</v>
      </c>
      <c r="I6960" s="1">
        <f>Sales[[#This Row],[Selling Price]]*H6960</f>
        <v>1370.5</v>
      </c>
      <c r="J6960" s="1">
        <f>VLOOKUP(Sales[[#This Row],[Product ID]],Products[],4,0)</f>
        <v>505.04</v>
      </c>
      <c r="K6960" s="1">
        <f>Sales[[#This Row],[Total Sales]]-Sales[[#This Row],[Cost price]]</f>
        <v>865.46</v>
      </c>
      <c r="L6960" s="1" t="str">
        <f>TEXT(Sales[[#This Row],[Date and Time]],"dddd")</f>
        <v>Monday</v>
      </c>
      <c r="M6960" s="1" t="str">
        <f>TEXT(Sales[[#This Row],[Date and Time]],"mm")</f>
        <v>08</v>
      </c>
      <c r="N6960" s="10" t="str">
        <f>TEXT(Sales[[#This Row],[Date and Time]],"mmmm")</f>
        <v>August</v>
      </c>
    </row>
    <row r="6961" spans="1:14" x14ac:dyDescent="0.3">
      <c r="A6961" s="1" t="s">
        <v>10429</v>
      </c>
      <c r="B6961" s="2">
        <v>45471.857835648145</v>
      </c>
      <c r="C6961" s="1" t="s">
        <v>3367</v>
      </c>
      <c r="D6961" s="1" t="s">
        <v>457</v>
      </c>
      <c r="E6961" s="1" t="s">
        <v>3466</v>
      </c>
      <c r="F6961" s="1" t="s">
        <v>3476</v>
      </c>
      <c r="G6961" s="1">
        <v>1570.7</v>
      </c>
      <c r="H6961" s="1">
        <v>3</v>
      </c>
      <c r="I6961" s="1">
        <f>Sales[[#This Row],[Selling Price]]*H6961</f>
        <v>4712.1000000000004</v>
      </c>
      <c r="J6961" s="1">
        <f>VLOOKUP(Sales[[#This Row],[Product ID]],Products[],4,0)</f>
        <v>380.81</v>
      </c>
      <c r="K6961" s="1">
        <f>Sales[[#This Row],[Total Sales]]-Sales[[#This Row],[Cost price]]</f>
        <v>4331.29</v>
      </c>
      <c r="L6961" s="1" t="str">
        <f>TEXT(Sales[[#This Row],[Date and Time]],"dddd")</f>
        <v>Friday</v>
      </c>
      <c r="M6961" s="1" t="str">
        <f>TEXT(Sales[[#This Row],[Date and Time]],"mm")</f>
        <v>06</v>
      </c>
      <c r="N6961" s="10" t="str">
        <f>TEXT(Sales[[#This Row],[Date and Time]],"mmmm")</f>
        <v>June</v>
      </c>
    </row>
    <row r="6962" spans="1:14" x14ac:dyDescent="0.3">
      <c r="A6962" s="1" t="s">
        <v>10430</v>
      </c>
      <c r="B6962" s="2">
        <v>45532.731458333335</v>
      </c>
      <c r="C6962" s="1" t="s">
        <v>3420</v>
      </c>
      <c r="D6962" s="1" t="s">
        <v>1998</v>
      </c>
      <c r="E6962" s="1" t="s">
        <v>3471</v>
      </c>
      <c r="F6962" s="1" t="s">
        <v>3476</v>
      </c>
      <c r="G6962" s="1">
        <v>1770.11</v>
      </c>
      <c r="H6962" s="1">
        <v>8</v>
      </c>
      <c r="I6962" s="1">
        <f>Sales[[#This Row],[Selling Price]]*H6962</f>
        <v>14160.88</v>
      </c>
      <c r="J6962" s="1">
        <f>VLOOKUP(Sales[[#This Row],[Product ID]],Products[],4,0)</f>
        <v>692.47</v>
      </c>
      <c r="K6962" s="1">
        <f>Sales[[#This Row],[Total Sales]]-Sales[[#This Row],[Cost price]]</f>
        <v>13468.41</v>
      </c>
      <c r="L6962" s="1" t="str">
        <f>TEXT(Sales[[#This Row],[Date and Time]],"dddd")</f>
        <v>Wednesday</v>
      </c>
      <c r="M6962" s="1" t="str">
        <f>TEXT(Sales[[#This Row],[Date and Time]],"mm")</f>
        <v>08</v>
      </c>
      <c r="N6962" s="10" t="str">
        <f>TEXT(Sales[[#This Row],[Date and Time]],"mmmm")</f>
        <v>August</v>
      </c>
    </row>
    <row r="6963" spans="1:14" x14ac:dyDescent="0.3">
      <c r="A6963" s="1" t="s">
        <v>10431</v>
      </c>
      <c r="B6963" s="2">
        <v>45424.383773148147</v>
      </c>
      <c r="C6963" s="1" t="s">
        <v>3324</v>
      </c>
      <c r="D6963" s="1" t="s">
        <v>2987</v>
      </c>
      <c r="E6963" s="1" t="s">
        <v>3471</v>
      </c>
      <c r="F6963" s="1" t="s">
        <v>3469</v>
      </c>
      <c r="G6963" s="1">
        <v>176.87</v>
      </c>
      <c r="H6963" s="1">
        <v>1</v>
      </c>
      <c r="I6963" s="1">
        <f>Sales[[#This Row],[Selling Price]]*H6963</f>
        <v>176.87</v>
      </c>
      <c r="J6963" s="1">
        <f>VLOOKUP(Sales[[#This Row],[Product ID]],Products[],4,0)</f>
        <v>427.85</v>
      </c>
      <c r="K6963" s="1">
        <f>Sales[[#This Row],[Total Sales]]-Sales[[#This Row],[Cost price]]</f>
        <v>-250.98000000000002</v>
      </c>
      <c r="L6963" s="1" t="str">
        <f>TEXT(Sales[[#This Row],[Date and Time]],"dddd")</f>
        <v>Sunday</v>
      </c>
      <c r="M6963" s="1" t="str">
        <f>TEXT(Sales[[#This Row],[Date and Time]],"mm")</f>
        <v>05</v>
      </c>
      <c r="N6963" s="10" t="str">
        <f>TEXT(Sales[[#This Row],[Date and Time]],"mmmm")</f>
        <v>May</v>
      </c>
    </row>
    <row r="6964" spans="1:14" x14ac:dyDescent="0.3">
      <c r="A6964" s="1" t="s">
        <v>10432</v>
      </c>
      <c r="B6964" s="2">
        <v>45333.12841435185</v>
      </c>
      <c r="C6964" s="1" t="s">
        <v>3389</v>
      </c>
      <c r="D6964" s="1" t="s">
        <v>2846</v>
      </c>
      <c r="E6964" s="1" t="s">
        <v>3464</v>
      </c>
      <c r="F6964" s="1" t="s">
        <v>3476</v>
      </c>
      <c r="G6964" s="1">
        <v>308.05</v>
      </c>
      <c r="H6964" s="1">
        <v>5</v>
      </c>
      <c r="I6964" s="1">
        <f>Sales[[#This Row],[Selling Price]]*H6964</f>
        <v>1540.25</v>
      </c>
      <c r="J6964" s="1">
        <f>VLOOKUP(Sales[[#This Row],[Product ID]],Products[],4,0)</f>
        <v>226.52</v>
      </c>
      <c r="K6964" s="1">
        <f>Sales[[#This Row],[Total Sales]]-Sales[[#This Row],[Cost price]]</f>
        <v>1313.73</v>
      </c>
      <c r="L6964" s="1" t="str">
        <f>TEXT(Sales[[#This Row],[Date and Time]],"dddd")</f>
        <v>Sunday</v>
      </c>
      <c r="M6964" s="1" t="str">
        <f>TEXT(Sales[[#This Row],[Date and Time]],"mm")</f>
        <v>02</v>
      </c>
      <c r="N6964" s="10" t="str">
        <f>TEXT(Sales[[#This Row],[Date and Time]],"mmmm")</f>
        <v>February</v>
      </c>
    </row>
    <row r="6965" spans="1:14" x14ac:dyDescent="0.3">
      <c r="A6965" s="1" t="s">
        <v>10433</v>
      </c>
      <c r="B6965" s="2">
        <v>45558.018692129626</v>
      </c>
      <c r="C6965" s="1" t="s">
        <v>3287</v>
      </c>
      <c r="D6965" s="1" t="s">
        <v>2708</v>
      </c>
      <c r="E6965" s="1" t="s">
        <v>3471</v>
      </c>
      <c r="F6965" s="1" t="s">
        <v>3462</v>
      </c>
      <c r="G6965" s="1">
        <v>196.33</v>
      </c>
      <c r="H6965" s="1">
        <v>3</v>
      </c>
      <c r="I6965" s="1">
        <f>Sales[[#This Row],[Selling Price]]*H6965</f>
        <v>588.99</v>
      </c>
      <c r="J6965" s="1">
        <f>VLOOKUP(Sales[[#This Row],[Product ID]],Products[],4,0)</f>
        <v>901.68</v>
      </c>
      <c r="K6965" s="1">
        <f>Sales[[#This Row],[Total Sales]]-Sales[[#This Row],[Cost price]]</f>
        <v>-312.68999999999994</v>
      </c>
      <c r="L6965" s="1" t="str">
        <f>TEXT(Sales[[#This Row],[Date and Time]],"dddd")</f>
        <v>Monday</v>
      </c>
      <c r="M6965" s="1" t="str">
        <f>TEXT(Sales[[#This Row],[Date and Time]],"mm")</f>
        <v>09</v>
      </c>
      <c r="N6965" s="10" t="str">
        <f>TEXT(Sales[[#This Row],[Date and Time]],"mmmm")</f>
        <v>September</v>
      </c>
    </row>
    <row r="6966" spans="1:14" x14ac:dyDescent="0.3">
      <c r="A6966" s="1" t="s">
        <v>10434</v>
      </c>
      <c r="B6966" s="2">
        <v>45476.834166666667</v>
      </c>
      <c r="C6966" s="1" t="s">
        <v>3282</v>
      </c>
      <c r="D6966" s="1" t="s">
        <v>754</v>
      </c>
      <c r="E6966" s="1" t="s">
        <v>3466</v>
      </c>
      <c r="F6966" s="1" t="s">
        <v>3467</v>
      </c>
      <c r="G6966" s="1">
        <v>1928.71</v>
      </c>
      <c r="H6966" s="1">
        <v>2</v>
      </c>
      <c r="I6966" s="1">
        <f>Sales[[#This Row],[Selling Price]]*H6966</f>
        <v>3857.42</v>
      </c>
      <c r="J6966" s="1">
        <f>VLOOKUP(Sales[[#This Row],[Product ID]],Products[],4,0)</f>
        <v>707.26</v>
      </c>
      <c r="K6966" s="1">
        <f>Sales[[#This Row],[Total Sales]]-Sales[[#This Row],[Cost price]]</f>
        <v>3150.16</v>
      </c>
      <c r="L6966" s="1" t="str">
        <f>TEXT(Sales[[#This Row],[Date and Time]],"dddd")</f>
        <v>Wednesday</v>
      </c>
      <c r="M6966" s="1" t="str">
        <f>TEXT(Sales[[#This Row],[Date and Time]],"mm")</f>
        <v>07</v>
      </c>
      <c r="N6966" s="10" t="str">
        <f>TEXT(Sales[[#This Row],[Date and Time]],"mmmm")</f>
        <v>July</v>
      </c>
    </row>
    <row r="6967" spans="1:14" x14ac:dyDescent="0.3">
      <c r="A6967" s="1" t="s">
        <v>10435</v>
      </c>
      <c r="B6967" s="2">
        <v>45576.565208333333</v>
      </c>
      <c r="C6967" s="1" t="s">
        <v>3355</v>
      </c>
      <c r="D6967" s="1" t="s">
        <v>2865</v>
      </c>
      <c r="E6967" s="1" t="s">
        <v>3466</v>
      </c>
      <c r="F6967" s="1" t="s">
        <v>3462</v>
      </c>
      <c r="G6967" s="1">
        <v>1904.94</v>
      </c>
      <c r="H6967" s="1">
        <v>10</v>
      </c>
      <c r="I6967" s="1">
        <f>Sales[[#This Row],[Selling Price]]*H6967</f>
        <v>19049.400000000001</v>
      </c>
      <c r="J6967" s="1">
        <f>VLOOKUP(Sales[[#This Row],[Product ID]],Products[],4,0)</f>
        <v>889.08</v>
      </c>
      <c r="K6967" s="1">
        <f>Sales[[#This Row],[Total Sales]]-Sales[[#This Row],[Cost price]]</f>
        <v>18160.32</v>
      </c>
      <c r="L6967" s="1" t="str">
        <f>TEXT(Sales[[#This Row],[Date and Time]],"dddd")</f>
        <v>Friday</v>
      </c>
      <c r="M6967" s="1" t="str">
        <f>TEXT(Sales[[#This Row],[Date and Time]],"mm")</f>
        <v>10</v>
      </c>
      <c r="N6967" s="10" t="str">
        <f>TEXT(Sales[[#This Row],[Date and Time]],"mmmm")</f>
        <v>October</v>
      </c>
    </row>
    <row r="6968" spans="1:14" x14ac:dyDescent="0.3">
      <c r="A6968" s="1" t="s">
        <v>10436</v>
      </c>
      <c r="B6968" s="2">
        <v>45551.563460648147</v>
      </c>
      <c r="C6968" s="1" t="s">
        <v>3301</v>
      </c>
      <c r="D6968" s="1" t="s">
        <v>2741</v>
      </c>
      <c r="E6968" s="1" t="s">
        <v>3479</v>
      </c>
      <c r="F6968" s="1" t="s">
        <v>3476</v>
      </c>
      <c r="G6968" s="1">
        <v>1663.2</v>
      </c>
      <c r="H6968" s="1">
        <v>4</v>
      </c>
      <c r="I6968" s="1">
        <f>Sales[[#This Row],[Selling Price]]*H6968</f>
        <v>6652.8</v>
      </c>
      <c r="J6968" s="1">
        <f>VLOOKUP(Sales[[#This Row],[Product ID]],Products[],4,0)</f>
        <v>502.29</v>
      </c>
      <c r="K6968" s="1">
        <f>Sales[[#This Row],[Total Sales]]-Sales[[#This Row],[Cost price]]</f>
        <v>6150.51</v>
      </c>
      <c r="L6968" s="1" t="str">
        <f>TEXT(Sales[[#This Row],[Date and Time]],"dddd")</f>
        <v>Monday</v>
      </c>
      <c r="M6968" s="1" t="str">
        <f>TEXT(Sales[[#This Row],[Date and Time]],"mm")</f>
        <v>09</v>
      </c>
      <c r="N6968" s="10" t="str">
        <f>TEXT(Sales[[#This Row],[Date and Time]],"mmmm")</f>
        <v>September</v>
      </c>
    </row>
    <row r="6969" spans="1:14" x14ac:dyDescent="0.3">
      <c r="A6969" s="1" t="s">
        <v>10437</v>
      </c>
      <c r="B6969" s="2">
        <v>45437.547858796293</v>
      </c>
      <c r="C6969" s="1" t="s">
        <v>3217</v>
      </c>
      <c r="D6969" s="1" t="s">
        <v>2049</v>
      </c>
      <c r="E6969" s="1" t="s">
        <v>3464</v>
      </c>
      <c r="F6969" s="1" t="s">
        <v>3462</v>
      </c>
      <c r="G6969" s="1">
        <v>568.51</v>
      </c>
      <c r="H6969" s="1">
        <v>10</v>
      </c>
      <c r="I6969" s="1">
        <f>Sales[[#This Row],[Selling Price]]*H6969</f>
        <v>5685.1</v>
      </c>
      <c r="J6969" s="1">
        <f>VLOOKUP(Sales[[#This Row],[Product ID]],Products[],4,0)</f>
        <v>253.61</v>
      </c>
      <c r="K6969" s="1">
        <f>Sales[[#This Row],[Total Sales]]-Sales[[#This Row],[Cost price]]</f>
        <v>5431.4900000000007</v>
      </c>
      <c r="L6969" s="1" t="str">
        <f>TEXT(Sales[[#This Row],[Date and Time]],"dddd")</f>
        <v>Saturday</v>
      </c>
      <c r="M6969" s="1" t="str">
        <f>TEXT(Sales[[#This Row],[Date and Time]],"mm")</f>
        <v>05</v>
      </c>
      <c r="N6969" s="10" t="str">
        <f>TEXT(Sales[[#This Row],[Date and Time]],"mmmm")</f>
        <v>May</v>
      </c>
    </row>
    <row r="6970" spans="1:14" x14ac:dyDescent="0.3">
      <c r="A6970" s="1" t="s">
        <v>10438</v>
      </c>
      <c r="B6970" s="2">
        <v>45337.52547453704</v>
      </c>
      <c r="C6970" s="1" t="s">
        <v>3445</v>
      </c>
      <c r="D6970" s="1" t="s">
        <v>2144</v>
      </c>
      <c r="E6970" s="1" t="s">
        <v>3471</v>
      </c>
      <c r="F6970" s="1" t="s">
        <v>3472</v>
      </c>
      <c r="G6970" s="1">
        <v>707.25</v>
      </c>
      <c r="H6970" s="1">
        <v>5</v>
      </c>
      <c r="I6970" s="1">
        <f>Sales[[#This Row],[Selling Price]]*H6970</f>
        <v>3536.25</v>
      </c>
      <c r="J6970" s="1">
        <f>VLOOKUP(Sales[[#This Row],[Product ID]],Products[],4,0)</f>
        <v>154.76</v>
      </c>
      <c r="K6970" s="1">
        <f>Sales[[#This Row],[Total Sales]]-Sales[[#This Row],[Cost price]]</f>
        <v>3381.49</v>
      </c>
      <c r="L6970" s="1" t="str">
        <f>TEXT(Sales[[#This Row],[Date and Time]],"dddd")</f>
        <v>Thursday</v>
      </c>
      <c r="M6970" s="1" t="str">
        <f>TEXT(Sales[[#This Row],[Date and Time]],"mm")</f>
        <v>02</v>
      </c>
      <c r="N6970" s="10" t="str">
        <f>TEXT(Sales[[#This Row],[Date and Time]],"mmmm")</f>
        <v>February</v>
      </c>
    </row>
    <row r="6971" spans="1:14" x14ac:dyDescent="0.3">
      <c r="A6971" s="1" t="s">
        <v>10439</v>
      </c>
      <c r="B6971" s="2">
        <v>45378.839756944442</v>
      </c>
      <c r="C6971" s="1" t="s">
        <v>3305</v>
      </c>
      <c r="D6971" s="1" t="s">
        <v>1433</v>
      </c>
      <c r="E6971" s="1" t="s">
        <v>3471</v>
      </c>
      <c r="F6971" s="1" t="s">
        <v>3467</v>
      </c>
      <c r="G6971" s="1">
        <v>73.33</v>
      </c>
      <c r="H6971" s="1">
        <v>4</v>
      </c>
      <c r="I6971" s="1">
        <f>Sales[[#This Row],[Selling Price]]*H6971</f>
        <v>293.32</v>
      </c>
      <c r="J6971" s="1">
        <f>VLOOKUP(Sales[[#This Row],[Product ID]],Products[],4,0)</f>
        <v>376.96</v>
      </c>
      <c r="K6971" s="1">
        <f>Sales[[#This Row],[Total Sales]]-Sales[[#This Row],[Cost price]]</f>
        <v>-83.639999999999986</v>
      </c>
      <c r="L6971" s="1" t="str">
        <f>TEXT(Sales[[#This Row],[Date and Time]],"dddd")</f>
        <v>Wednesday</v>
      </c>
      <c r="M6971" s="1" t="str">
        <f>TEXT(Sales[[#This Row],[Date and Time]],"mm")</f>
        <v>03</v>
      </c>
      <c r="N6971" s="10" t="str">
        <f>TEXT(Sales[[#This Row],[Date and Time]],"mmmm")</f>
        <v>March</v>
      </c>
    </row>
    <row r="6972" spans="1:14" x14ac:dyDescent="0.3">
      <c r="A6972" s="1" t="s">
        <v>10440</v>
      </c>
      <c r="B6972" s="2">
        <v>45298.242256944446</v>
      </c>
      <c r="C6972" s="1" t="s">
        <v>3287</v>
      </c>
      <c r="D6972" s="1" t="s">
        <v>2913</v>
      </c>
      <c r="E6972" s="1" t="s">
        <v>3471</v>
      </c>
      <c r="F6972" s="1" t="s">
        <v>3472</v>
      </c>
      <c r="G6972" s="1">
        <v>758.42</v>
      </c>
      <c r="H6972" s="1">
        <v>5</v>
      </c>
      <c r="I6972" s="1">
        <f>Sales[[#This Row],[Selling Price]]*H6972</f>
        <v>3792.1</v>
      </c>
      <c r="J6972" s="1">
        <f>VLOOKUP(Sales[[#This Row],[Product ID]],Products[],4,0)</f>
        <v>901.68</v>
      </c>
      <c r="K6972" s="1">
        <f>Sales[[#This Row],[Total Sales]]-Sales[[#This Row],[Cost price]]</f>
        <v>2890.42</v>
      </c>
      <c r="L6972" s="1" t="str">
        <f>TEXT(Sales[[#This Row],[Date and Time]],"dddd")</f>
        <v>Sunday</v>
      </c>
      <c r="M6972" s="1" t="str">
        <f>TEXT(Sales[[#This Row],[Date and Time]],"mm")</f>
        <v>01</v>
      </c>
      <c r="N6972" s="10" t="str">
        <f>TEXT(Sales[[#This Row],[Date and Time]],"mmmm")</f>
        <v>January</v>
      </c>
    </row>
    <row r="6973" spans="1:14" x14ac:dyDescent="0.3">
      <c r="A6973" s="1" t="s">
        <v>10441</v>
      </c>
      <c r="B6973" s="2">
        <v>45393.241273148145</v>
      </c>
      <c r="C6973" s="1" t="s">
        <v>3318</v>
      </c>
      <c r="D6973" s="1" t="s">
        <v>2170</v>
      </c>
      <c r="E6973" s="1" t="s">
        <v>3461</v>
      </c>
      <c r="F6973" s="1" t="s">
        <v>3462</v>
      </c>
      <c r="G6973" s="1">
        <v>110.84</v>
      </c>
      <c r="H6973" s="1">
        <v>9</v>
      </c>
      <c r="I6973" s="1">
        <f>Sales[[#This Row],[Selling Price]]*H6973</f>
        <v>997.56000000000006</v>
      </c>
      <c r="J6973" s="1">
        <f>VLOOKUP(Sales[[#This Row],[Product ID]],Products[],4,0)</f>
        <v>69.03</v>
      </c>
      <c r="K6973" s="1">
        <f>Sales[[#This Row],[Total Sales]]-Sales[[#This Row],[Cost price]]</f>
        <v>928.53000000000009</v>
      </c>
      <c r="L6973" s="1" t="str">
        <f>TEXT(Sales[[#This Row],[Date and Time]],"dddd")</f>
        <v>Thursday</v>
      </c>
      <c r="M6973" s="1" t="str">
        <f>TEXT(Sales[[#This Row],[Date and Time]],"mm")</f>
        <v>04</v>
      </c>
      <c r="N6973" s="10" t="str">
        <f>TEXT(Sales[[#This Row],[Date and Time]],"mmmm")</f>
        <v>April</v>
      </c>
    </row>
    <row r="6974" spans="1:14" x14ac:dyDescent="0.3">
      <c r="A6974" s="1" t="s">
        <v>10442</v>
      </c>
      <c r="B6974" s="2">
        <v>45327.434664351851</v>
      </c>
      <c r="C6974" s="1" t="s">
        <v>3375</v>
      </c>
      <c r="D6974" s="1" t="s">
        <v>539</v>
      </c>
      <c r="E6974" s="1" t="s">
        <v>3466</v>
      </c>
      <c r="F6974" s="1" t="s">
        <v>3467</v>
      </c>
      <c r="G6974" s="1">
        <v>875.34</v>
      </c>
      <c r="H6974" s="1">
        <v>3</v>
      </c>
      <c r="I6974" s="1">
        <f>Sales[[#This Row],[Selling Price]]*H6974</f>
        <v>2626.02</v>
      </c>
      <c r="J6974" s="1">
        <f>VLOOKUP(Sales[[#This Row],[Product ID]],Products[],4,0)</f>
        <v>574.14</v>
      </c>
      <c r="K6974" s="1">
        <f>Sales[[#This Row],[Total Sales]]-Sales[[#This Row],[Cost price]]</f>
        <v>2051.88</v>
      </c>
      <c r="L6974" s="1" t="str">
        <f>TEXT(Sales[[#This Row],[Date and Time]],"dddd")</f>
        <v>Monday</v>
      </c>
      <c r="M6974" s="1" t="str">
        <f>TEXT(Sales[[#This Row],[Date and Time]],"mm")</f>
        <v>02</v>
      </c>
      <c r="N6974" s="10" t="str">
        <f>TEXT(Sales[[#This Row],[Date and Time]],"mmmm")</f>
        <v>February</v>
      </c>
    </row>
    <row r="6975" spans="1:14" x14ac:dyDescent="0.3">
      <c r="A6975" s="1" t="s">
        <v>10443</v>
      </c>
      <c r="B6975" s="2">
        <v>45484.179189814815</v>
      </c>
      <c r="C6975" s="1" t="s">
        <v>3351</v>
      </c>
      <c r="D6975" s="1" t="s">
        <v>1509</v>
      </c>
      <c r="E6975" s="1" t="s">
        <v>3464</v>
      </c>
      <c r="F6975" s="1" t="s">
        <v>3467</v>
      </c>
      <c r="G6975" s="1">
        <v>758.95</v>
      </c>
      <c r="H6975" s="1">
        <v>9</v>
      </c>
      <c r="I6975" s="1">
        <f>Sales[[#This Row],[Selling Price]]*H6975</f>
        <v>6830.55</v>
      </c>
      <c r="J6975" s="1">
        <f>VLOOKUP(Sales[[#This Row],[Product ID]],Products[],4,0)</f>
        <v>643.29</v>
      </c>
      <c r="K6975" s="1">
        <f>Sales[[#This Row],[Total Sales]]-Sales[[#This Row],[Cost price]]</f>
        <v>6187.26</v>
      </c>
      <c r="L6975" s="1" t="str">
        <f>TEXT(Sales[[#This Row],[Date and Time]],"dddd")</f>
        <v>Thursday</v>
      </c>
      <c r="M6975" s="1" t="str">
        <f>TEXT(Sales[[#This Row],[Date and Time]],"mm")</f>
        <v>07</v>
      </c>
      <c r="N6975" s="10" t="str">
        <f>TEXT(Sales[[#This Row],[Date and Time]],"mmmm")</f>
        <v>July</v>
      </c>
    </row>
    <row r="6976" spans="1:14" x14ac:dyDescent="0.3">
      <c r="A6976" s="1" t="s">
        <v>10444</v>
      </c>
      <c r="B6976" s="2">
        <v>45336.008969907409</v>
      </c>
      <c r="C6976" s="1" t="s">
        <v>3352</v>
      </c>
      <c r="D6976" s="1" t="s">
        <v>1176</v>
      </c>
      <c r="E6976" s="1" t="s">
        <v>3464</v>
      </c>
      <c r="F6976" s="1" t="s">
        <v>3476</v>
      </c>
      <c r="G6976" s="1">
        <v>1459.55</v>
      </c>
      <c r="H6976" s="1">
        <v>10</v>
      </c>
      <c r="I6976" s="1">
        <f>Sales[[#This Row],[Selling Price]]*H6976</f>
        <v>14595.5</v>
      </c>
      <c r="J6976" s="1">
        <f>VLOOKUP(Sales[[#This Row],[Product ID]],Products[],4,0)</f>
        <v>404.57</v>
      </c>
      <c r="K6976" s="1">
        <f>Sales[[#This Row],[Total Sales]]-Sales[[#This Row],[Cost price]]</f>
        <v>14190.93</v>
      </c>
      <c r="L6976" s="1" t="str">
        <f>TEXT(Sales[[#This Row],[Date and Time]],"dddd")</f>
        <v>Wednesday</v>
      </c>
      <c r="M6976" s="1" t="str">
        <f>TEXT(Sales[[#This Row],[Date and Time]],"mm")</f>
        <v>02</v>
      </c>
      <c r="N6976" s="10" t="str">
        <f>TEXT(Sales[[#This Row],[Date and Time]],"mmmm")</f>
        <v>February</v>
      </c>
    </row>
    <row r="6977" spans="1:14" x14ac:dyDescent="0.3">
      <c r="A6977" s="1" t="s">
        <v>10445</v>
      </c>
      <c r="B6977" s="2">
        <v>45558.061400462961</v>
      </c>
      <c r="C6977" s="1" t="s">
        <v>3437</v>
      </c>
      <c r="D6977" s="1" t="s">
        <v>1464</v>
      </c>
      <c r="E6977" s="1" t="s">
        <v>3466</v>
      </c>
      <c r="F6977" s="1" t="s">
        <v>3467</v>
      </c>
      <c r="G6977" s="1">
        <v>1050.3900000000001</v>
      </c>
      <c r="H6977" s="1">
        <v>9</v>
      </c>
      <c r="I6977" s="1">
        <f>Sales[[#This Row],[Selling Price]]*H6977</f>
        <v>9453.51</v>
      </c>
      <c r="J6977" s="1">
        <f>VLOOKUP(Sales[[#This Row],[Product ID]],Products[],4,0)</f>
        <v>986.68</v>
      </c>
      <c r="K6977" s="1">
        <f>Sales[[#This Row],[Total Sales]]-Sales[[#This Row],[Cost price]]</f>
        <v>8466.83</v>
      </c>
      <c r="L6977" s="1" t="str">
        <f>TEXT(Sales[[#This Row],[Date and Time]],"dddd")</f>
        <v>Monday</v>
      </c>
      <c r="M6977" s="1" t="str">
        <f>TEXT(Sales[[#This Row],[Date and Time]],"mm")</f>
        <v>09</v>
      </c>
      <c r="N6977" s="10" t="str">
        <f>TEXT(Sales[[#This Row],[Date and Time]],"mmmm")</f>
        <v>September</v>
      </c>
    </row>
    <row r="6978" spans="1:14" x14ac:dyDescent="0.3">
      <c r="A6978" s="1" t="s">
        <v>10446</v>
      </c>
      <c r="B6978" s="2">
        <v>45559.11755787037</v>
      </c>
      <c r="C6978" s="1" t="s">
        <v>3363</v>
      </c>
      <c r="D6978" s="1" t="s">
        <v>2520</v>
      </c>
      <c r="E6978" s="1" t="s">
        <v>3479</v>
      </c>
      <c r="F6978" s="1" t="s">
        <v>3476</v>
      </c>
      <c r="G6978" s="1">
        <v>1506.29</v>
      </c>
      <c r="H6978" s="1">
        <v>8</v>
      </c>
      <c r="I6978" s="1">
        <f>Sales[[#This Row],[Selling Price]]*H6978</f>
        <v>12050.32</v>
      </c>
      <c r="J6978" s="1">
        <f>VLOOKUP(Sales[[#This Row],[Product ID]],Products[],4,0)</f>
        <v>678.93</v>
      </c>
      <c r="K6978" s="1">
        <f>Sales[[#This Row],[Total Sales]]-Sales[[#This Row],[Cost price]]</f>
        <v>11371.39</v>
      </c>
      <c r="L6978" s="1" t="str">
        <f>TEXT(Sales[[#This Row],[Date and Time]],"dddd")</f>
        <v>Tuesday</v>
      </c>
      <c r="M6978" s="1" t="str">
        <f>TEXT(Sales[[#This Row],[Date and Time]],"mm")</f>
        <v>09</v>
      </c>
      <c r="N6978" s="10" t="str">
        <f>TEXT(Sales[[#This Row],[Date and Time]],"mmmm")</f>
        <v>September</v>
      </c>
    </row>
    <row r="6979" spans="1:14" x14ac:dyDescent="0.3">
      <c r="A6979" s="1" t="s">
        <v>10447</v>
      </c>
      <c r="B6979" s="2">
        <v>45592.939664351848</v>
      </c>
      <c r="C6979" s="1" t="s">
        <v>3237</v>
      </c>
      <c r="D6979" s="1" t="s">
        <v>1204</v>
      </c>
      <c r="E6979" s="1" t="s">
        <v>3466</v>
      </c>
      <c r="F6979" s="1" t="s">
        <v>3467</v>
      </c>
      <c r="G6979" s="1">
        <v>882.38</v>
      </c>
      <c r="H6979" s="1">
        <v>7</v>
      </c>
      <c r="I6979" s="1">
        <f>Sales[[#This Row],[Selling Price]]*H6979</f>
        <v>6176.66</v>
      </c>
      <c r="J6979" s="1">
        <f>VLOOKUP(Sales[[#This Row],[Product ID]],Products[],4,0)</f>
        <v>481</v>
      </c>
      <c r="K6979" s="1">
        <f>Sales[[#This Row],[Total Sales]]-Sales[[#This Row],[Cost price]]</f>
        <v>5695.66</v>
      </c>
      <c r="L6979" s="1" t="str">
        <f>TEXT(Sales[[#This Row],[Date and Time]],"dddd")</f>
        <v>Sunday</v>
      </c>
      <c r="M6979" s="1" t="str">
        <f>TEXT(Sales[[#This Row],[Date and Time]],"mm")</f>
        <v>10</v>
      </c>
      <c r="N6979" s="10" t="str">
        <f>TEXT(Sales[[#This Row],[Date and Time]],"mmmm")</f>
        <v>October</v>
      </c>
    </row>
    <row r="6980" spans="1:14" x14ac:dyDescent="0.3">
      <c r="A6980" s="1" t="s">
        <v>10448</v>
      </c>
      <c r="B6980" s="2">
        <v>45326.720451388886</v>
      </c>
      <c r="C6980" s="1" t="s">
        <v>3421</v>
      </c>
      <c r="D6980" s="1" t="s">
        <v>2638</v>
      </c>
      <c r="E6980" s="1" t="s">
        <v>3479</v>
      </c>
      <c r="F6980" s="1" t="s">
        <v>3467</v>
      </c>
      <c r="G6980" s="1">
        <v>1158.5899999999999</v>
      </c>
      <c r="H6980" s="1">
        <v>6</v>
      </c>
      <c r="I6980" s="1">
        <f>Sales[[#This Row],[Selling Price]]*H6980</f>
        <v>6951.5399999999991</v>
      </c>
      <c r="J6980" s="1">
        <f>VLOOKUP(Sales[[#This Row],[Product ID]],Products[],4,0)</f>
        <v>407.18</v>
      </c>
      <c r="K6980" s="1">
        <f>Sales[[#This Row],[Total Sales]]-Sales[[#This Row],[Cost price]]</f>
        <v>6544.3599999999988</v>
      </c>
      <c r="L6980" s="1" t="str">
        <f>TEXT(Sales[[#This Row],[Date and Time]],"dddd")</f>
        <v>Sunday</v>
      </c>
      <c r="M6980" s="1" t="str">
        <f>TEXT(Sales[[#This Row],[Date and Time]],"mm")</f>
        <v>02</v>
      </c>
      <c r="N6980" s="10" t="str">
        <f>TEXT(Sales[[#This Row],[Date and Time]],"mmmm")</f>
        <v>February</v>
      </c>
    </row>
    <row r="6981" spans="1:14" x14ac:dyDescent="0.3">
      <c r="A6981" s="1" t="s">
        <v>10449</v>
      </c>
      <c r="B6981" s="2">
        <v>45332.066712962966</v>
      </c>
      <c r="C6981" s="1" t="s">
        <v>3386</v>
      </c>
      <c r="D6981" s="1" t="s">
        <v>1291</v>
      </c>
      <c r="E6981" s="1" t="s">
        <v>3461</v>
      </c>
      <c r="F6981" s="1" t="s">
        <v>3469</v>
      </c>
      <c r="G6981" s="1">
        <v>612.54</v>
      </c>
      <c r="H6981" s="1">
        <v>7</v>
      </c>
      <c r="I6981" s="1">
        <f>Sales[[#This Row],[Selling Price]]*H6981</f>
        <v>4287.78</v>
      </c>
      <c r="J6981" s="1">
        <f>VLOOKUP(Sales[[#This Row],[Product ID]],Products[],4,0)</f>
        <v>751.27</v>
      </c>
      <c r="K6981" s="1">
        <f>Sales[[#This Row],[Total Sales]]-Sales[[#This Row],[Cost price]]</f>
        <v>3536.5099999999998</v>
      </c>
      <c r="L6981" s="1" t="str">
        <f>TEXT(Sales[[#This Row],[Date and Time]],"dddd")</f>
        <v>Saturday</v>
      </c>
      <c r="M6981" s="1" t="str">
        <f>TEXT(Sales[[#This Row],[Date and Time]],"mm")</f>
        <v>02</v>
      </c>
      <c r="N6981" s="10" t="str">
        <f>TEXT(Sales[[#This Row],[Date and Time]],"mmmm")</f>
        <v>February</v>
      </c>
    </row>
    <row r="6982" spans="1:14" x14ac:dyDescent="0.3">
      <c r="A6982" s="1" t="s">
        <v>10450</v>
      </c>
      <c r="B6982" s="2">
        <v>45457.139467592591</v>
      </c>
      <c r="C6982" s="1" t="s">
        <v>3253</v>
      </c>
      <c r="D6982" s="1" t="s">
        <v>2500</v>
      </c>
      <c r="E6982" s="1" t="s">
        <v>3479</v>
      </c>
      <c r="F6982" s="1" t="s">
        <v>3462</v>
      </c>
      <c r="G6982" s="1">
        <v>1238.75</v>
      </c>
      <c r="H6982" s="1">
        <v>5</v>
      </c>
      <c r="I6982" s="1">
        <f>Sales[[#This Row],[Selling Price]]*H6982</f>
        <v>6193.75</v>
      </c>
      <c r="J6982" s="1">
        <f>VLOOKUP(Sales[[#This Row],[Product ID]],Products[],4,0)</f>
        <v>34.31</v>
      </c>
      <c r="K6982" s="1">
        <f>Sales[[#This Row],[Total Sales]]-Sales[[#This Row],[Cost price]]</f>
        <v>6159.44</v>
      </c>
      <c r="L6982" s="1" t="str">
        <f>TEXT(Sales[[#This Row],[Date and Time]],"dddd")</f>
        <v>Friday</v>
      </c>
      <c r="M6982" s="1" t="str">
        <f>TEXT(Sales[[#This Row],[Date and Time]],"mm")</f>
        <v>06</v>
      </c>
      <c r="N6982" s="10" t="str">
        <f>TEXT(Sales[[#This Row],[Date and Time]],"mmmm")</f>
        <v>June</v>
      </c>
    </row>
    <row r="6983" spans="1:14" x14ac:dyDescent="0.3">
      <c r="A6983" s="1" t="s">
        <v>10451</v>
      </c>
      <c r="B6983" s="2">
        <v>45521.477511574078</v>
      </c>
      <c r="C6983" s="1" t="s">
        <v>3354</v>
      </c>
      <c r="D6983" s="1" t="s">
        <v>2931</v>
      </c>
      <c r="E6983" s="1" t="s">
        <v>3461</v>
      </c>
      <c r="F6983" s="1" t="s">
        <v>3467</v>
      </c>
      <c r="G6983" s="1">
        <v>1768.4</v>
      </c>
      <c r="H6983" s="1">
        <v>2</v>
      </c>
      <c r="I6983" s="1">
        <f>Sales[[#This Row],[Selling Price]]*H6983</f>
        <v>3536.8</v>
      </c>
      <c r="J6983" s="1">
        <f>VLOOKUP(Sales[[#This Row],[Product ID]],Products[],4,0)</f>
        <v>294.83</v>
      </c>
      <c r="K6983" s="1">
        <f>Sales[[#This Row],[Total Sales]]-Sales[[#This Row],[Cost price]]</f>
        <v>3241.9700000000003</v>
      </c>
      <c r="L6983" s="1" t="str">
        <f>TEXT(Sales[[#This Row],[Date and Time]],"dddd")</f>
        <v>Saturday</v>
      </c>
      <c r="M6983" s="1" t="str">
        <f>TEXT(Sales[[#This Row],[Date and Time]],"mm")</f>
        <v>08</v>
      </c>
      <c r="N6983" s="10" t="str">
        <f>TEXT(Sales[[#This Row],[Date and Time]],"mmmm")</f>
        <v>August</v>
      </c>
    </row>
    <row r="6984" spans="1:14" x14ac:dyDescent="0.3">
      <c r="A6984" s="1" t="s">
        <v>10452</v>
      </c>
      <c r="B6984" s="2">
        <v>45440.734710648147</v>
      </c>
      <c r="C6984" s="1" t="s">
        <v>3276</v>
      </c>
      <c r="D6984" s="1" t="s">
        <v>3145</v>
      </c>
      <c r="E6984" s="1" t="s">
        <v>3461</v>
      </c>
      <c r="F6984" s="1" t="s">
        <v>3472</v>
      </c>
      <c r="G6984" s="1">
        <v>1055.75</v>
      </c>
      <c r="H6984" s="1">
        <v>6</v>
      </c>
      <c r="I6984" s="1">
        <f>Sales[[#This Row],[Selling Price]]*H6984</f>
        <v>6334.5</v>
      </c>
      <c r="J6984" s="1">
        <f>VLOOKUP(Sales[[#This Row],[Product ID]],Products[],4,0)</f>
        <v>736.41</v>
      </c>
      <c r="K6984" s="1">
        <f>Sales[[#This Row],[Total Sales]]-Sales[[#This Row],[Cost price]]</f>
        <v>5598.09</v>
      </c>
      <c r="L6984" s="1" t="str">
        <f>TEXT(Sales[[#This Row],[Date and Time]],"dddd")</f>
        <v>Tuesday</v>
      </c>
      <c r="M6984" s="1" t="str">
        <f>TEXT(Sales[[#This Row],[Date and Time]],"mm")</f>
        <v>05</v>
      </c>
      <c r="N6984" s="10" t="str">
        <f>TEXT(Sales[[#This Row],[Date and Time]],"mmmm")</f>
        <v>May</v>
      </c>
    </row>
    <row r="6985" spans="1:14" x14ac:dyDescent="0.3">
      <c r="A6985" s="1" t="s">
        <v>10453</v>
      </c>
      <c r="B6985" s="2">
        <v>45449.679224537038</v>
      </c>
      <c r="C6985" s="1" t="s">
        <v>3406</v>
      </c>
      <c r="D6985" s="1" t="s">
        <v>2626</v>
      </c>
      <c r="E6985" s="1" t="s">
        <v>3466</v>
      </c>
      <c r="F6985" s="1" t="s">
        <v>3467</v>
      </c>
      <c r="G6985" s="1">
        <v>202.82</v>
      </c>
      <c r="H6985" s="1">
        <v>6</v>
      </c>
      <c r="I6985" s="1">
        <f>Sales[[#This Row],[Selling Price]]*H6985</f>
        <v>1216.92</v>
      </c>
      <c r="J6985" s="1">
        <f>VLOOKUP(Sales[[#This Row],[Product ID]],Products[],4,0)</f>
        <v>585.16999999999996</v>
      </c>
      <c r="K6985" s="1">
        <f>Sales[[#This Row],[Total Sales]]-Sales[[#This Row],[Cost price]]</f>
        <v>631.75000000000011</v>
      </c>
      <c r="L6985" s="1" t="str">
        <f>TEXT(Sales[[#This Row],[Date and Time]],"dddd")</f>
        <v>Thursday</v>
      </c>
      <c r="M6985" s="1" t="str">
        <f>TEXT(Sales[[#This Row],[Date and Time]],"mm")</f>
        <v>06</v>
      </c>
      <c r="N6985" s="10" t="str">
        <f>TEXT(Sales[[#This Row],[Date and Time]],"mmmm")</f>
        <v>June</v>
      </c>
    </row>
    <row r="6986" spans="1:14" x14ac:dyDescent="0.3">
      <c r="A6986" s="1" t="s">
        <v>10454</v>
      </c>
      <c r="B6986" s="2">
        <v>45530.482939814814</v>
      </c>
      <c r="C6986" s="1" t="s">
        <v>3403</v>
      </c>
      <c r="D6986" s="1" t="s">
        <v>1866</v>
      </c>
      <c r="E6986" s="1" t="s">
        <v>3466</v>
      </c>
      <c r="F6986" s="1" t="s">
        <v>3469</v>
      </c>
      <c r="G6986" s="1">
        <v>1042.3699999999999</v>
      </c>
      <c r="H6986" s="1">
        <v>9</v>
      </c>
      <c r="I6986" s="1">
        <f>Sales[[#This Row],[Selling Price]]*H6986</f>
        <v>9381.3299999999981</v>
      </c>
      <c r="J6986" s="1">
        <f>VLOOKUP(Sales[[#This Row],[Product ID]],Products[],4,0)</f>
        <v>904.67</v>
      </c>
      <c r="K6986" s="1">
        <f>Sales[[#This Row],[Total Sales]]-Sales[[#This Row],[Cost price]]</f>
        <v>8476.659999999998</v>
      </c>
      <c r="L6986" s="1" t="str">
        <f>TEXT(Sales[[#This Row],[Date and Time]],"dddd")</f>
        <v>Monday</v>
      </c>
      <c r="M6986" s="1" t="str">
        <f>TEXT(Sales[[#This Row],[Date and Time]],"mm")</f>
        <v>08</v>
      </c>
      <c r="N6986" s="10" t="str">
        <f>TEXT(Sales[[#This Row],[Date and Time]],"mmmm")</f>
        <v>August</v>
      </c>
    </row>
    <row r="6987" spans="1:14" x14ac:dyDescent="0.3">
      <c r="A6987" s="1" t="s">
        <v>10455</v>
      </c>
      <c r="B6987" s="2">
        <v>45352.563530092593</v>
      </c>
      <c r="C6987" s="1" t="s">
        <v>3255</v>
      </c>
      <c r="D6987" s="1" t="s">
        <v>3094</v>
      </c>
      <c r="E6987" s="1" t="s">
        <v>3471</v>
      </c>
      <c r="F6987" s="1" t="s">
        <v>3476</v>
      </c>
      <c r="G6987" s="1">
        <v>171.02</v>
      </c>
      <c r="H6987" s="1">
        <v>3</v>
      </c>
      <c r="I6987" s="1">
        <f>Sales[[#This Row],[Selling Price]]*H6987</f>
        <v>513.06000000000006</v>
      </c>
      <c r="J6987" s="1">
        <f>VLOOKUP(Sales[[#This Row],[Product ID]],Products[],4,0)</f>
        <v>973.48</v>
      </c>
      <c r="K6987" s="1">
        <f>Sales[[#This Row],[Total Sales]]-Sales[[#This Row],[Cost price]]</f>
        <v>-460.41999999999996</v>
      </c>
      <c r="L6987" s="1" t="str">
        <f>TEXT(Sales[[#This Row],[Date and Time]],"dddd")</f>
        <v>Friday</v>
      </c>
      <c r="M6987" s="1" t="str">
        <f>TEXT(Sales[[#This Row],[Date and Time]],"mm")</f>
        <v>03</v>
      </c>
      <c r="N6987" s="10" t="str">
        <f>TEXT(Sales[[#This Row],[Date and Time]],"mmmm")</f>
        <v>March</v>
      </c>
    </row>
    <row r="6988" spans="1:14" x14ac:dyDescent="0.3">
      <c r="A6988" s="1" t="s">
        <v>10456</v>
      </c>
      <c r="B6988" s="2">
        <v>45368.040011574078</v>
      </c>
      <c r="C6988" s="1" t="s">
        <v>3305</v>
      </c>
      <c r="D6988" s="1" t="s">
        <v>2461</v>
      </c>
      <c r="E6988" s="1" t="s">
        <v>3466</v>
      </c>
      <c r="F6988" s="1" t="s">
        <v>3467</v>
      </c>
      <c r="G6988" s="1">
        <v>954.75</v>
      </c>
      <c r="H6988" s="1">
        <v>6</v>
      </c>
      <c r="I6988" s="1">
        <f>Sales[[#This Row],[Selling Price]]*H6988</f>
        <v>5728.5</v>
      </c>
      <c r="J6988" s="1">
        <f>VLOOKUP(Sales[[#This Row],[Product ID]],Products[],4,0)</f>
        <v>376.96</v>
      </c>
      <c r="K6988" s="1">
        <f>Sales[[#This Row],[Total Sales]]-Sales[[#This Row],[Cost price]]</f>
        <v>5351.54</v>
      </c>
      <c r="L6988" s="1" t="str">
        <f>TEXT(Sales[[#This Row],[Date and Time]],"dddd")</f>
        <v>Sunday</v>
      </c>
      <c r="M6988" s="1" t="str">
        <f>TEXT(Sales[[#This Row],[Date and Time]],"mm")</f>
        <v>03</v>
      </c>
      <c r="N6988" s="10" t="str">
        <f>TEXT(Sales[[#This Row],[Date and Time]],"mmmm")</f>
        <v>March</v>
      </c>
    </row>
    <row r="6989" spans="1:14" x14ac:dyDescent="0.3">
      <c r="A6989" s="1" t="s">
        <v>10457</v>
      </c>
      <c r="B6989" s="2">
        <v>45387.082546296297</v>
      </c>
      <c r="C6989" s="1" t="s">
        <v>3337</v>
      </c>
      <c r="D6989" s="1" t="s">
        <v>2334</v>
      </c>
      <c r="E6989" s="1" t="s">
        <v>3479</v>
      </c>
      <c r="F6989" s="1" t="s">
        <v>3467</v>
      </c>
      <c r="G6989" s="1">
        <v>1516.74</v>
      </c>
      <c r="H6989" s="1">
        <v>10</v>
      </c>
      <c r="I6989" s="1">
        <f>Sales[[#This Row],[Selling Price]]*H6989</f>
        <v>15167.4</v>
      </c>
      <c r="J6989" s="1">
        <f>VLOOKUP(Sales[[#This Row],[Product ID]],Products[],4,0)</f>
        <v>899.57</v>
      </c>
      <c r="K6989" s="1">
        <f>Sales[[#This Row],[Total Sales]]-Sales[[#This Row],[Cost price]]</f>
        <v>14267.83</v>
      </c>
      <c r="L6989" s="1" t="str">
        <f>TEXT(Sales[[#This Row],[Date and Time]],"dddd")</f>
        <v>Friday</v>
      </c>
      <c r="M6989" s="1" t="str">
        <f>TEXT(Sales[[#This Row],[Date and Time]],"mm")</f>
        <v>04</v>
      </c>
      <c r="N6989" s="10" t="str">
        <f>TEXT(Sales[[#This Row],[Date and Time]],"mmmm")</f>
        <v>April</v>
      </c>
    </row>
    <row r="6990" spans="1:14" x14ac:dyDescent="0.3">
      <c r="A6990" s="1" t="s">
        <v>10458</v>
      </c>
      <c r="B6990" s="2">
        <v>45354.519756944443</v>
      </c>
      <c r="C6990" s="1" t="s">
        <v>3331</v>
      </c>
      <c r="D6990" s="1" t="s">
        <v>2565</v>
      </c>
      <c r="E6990" s="1" t="s">
        <v>3466</v>
      </c>
      <c r="F6990" s="1" t="s">
        <v>3469</v>
      </c>
      <c r="G6990" s="1">
        <v>1178.5899999999999</v>
      </c>
      <c r="H6990" s="1">
        <v>3</v>
      </c>
      <c r="I6990" s="1">
        <f>Sales[[#This Row],[Selling Price]]*H6990</f>
        <v>3535.7699999999995</v>
      </c>
      <c r="J6990" s="1">
        <f>VLOOKUP(Sales[[#This Row],[Product ID]],Products[],4,0)</f>
        <v>799.06</v>
      </c>
      <c r="K6990" s="1">
        <f>Sales[[#This Row],[Total Sales]]-Sales[[#This Row],[Cost price]]</f>
        <v>2736.7099999999996</v>
      </c>
      <c r="L6990" s="1" t="str">
        <f>TEXT(Sales[[#This Row],[Date and Time]],"dddd")</f>
        <v>Sunday</v>
      </c>
      <c r="M6990" s="1" t="str">
        <f>TEXT(Sales[[#This Row],[Date and Time]],"mm")</f>
        <v>03</v>
      </c>
      <c r="N6990" s="10" t="str">
        <f>TEXT(Sales[[#This Row],[Date and Time]],"mmmm")</f>
        <v>March</v>
      </c>
    </row>
    <row r="6991" spans="1:14" x14ac:dyDescent="0.3">
      <c r="A6991" s="1" t="s">
        <v>10459</v>
      </c>
      <c r="B6991" s="2">
        <v>45507.90828703704</v>
      </c>
      <c r="C6991" s="1" t="s">
        <v>3377</v>
      </c>
      <c r="D6991" s="1" t="s">
        <v>2901</v>
      </c>
      <c r="E6991" s="1" t="s">
        <v>3464</v>
      </c>
      <c r="F6991" s="1" t="s">
        <v>3467</v>
      </c>
      <c r="G6991" s="1">
        <v>1045.48</v>
      </c>
      <c r="H6991" s="1">
        <v>4</v>
      </c>
      <c r="I6991" s="1">
        <f>Sales[[#This Row],[Selling Price]]*H6991</f>
        <v>4181.92</v>
      </c>
      <c r="J6991" s="1">
        <f>VLOOKUP(Sales[[#This Row],[Product ID]],Products[],4,0)</f>
        <v>409.39</v>
      </c>
      <c r="K6991" s="1">
        <f>Sales[[#This Row],[Total Sales]]-Sales[[#This Row],[Cost price]]</f>
        <v>3772.53</v>
      </c>
      <c r="L6991" s="1" t="str">
        <f>TEXT(Sales[[#This Row],[Date and Time]],"dddd")</f>
        <v>Saturday</v>
      </c>
      <c r="M6991" s="1" t="str">
        <f>TEXT(Sales[[#This Row],[Date and Time]],"mm")</f>
        <v>08</v>
      </c>
      <c r="N6991" s="10" t="str">
        <f>TEXT(Sales[[#This Row],[Date and Time]],"mmmm")</f>
        <v>August</v>
      </c>
    </row>
    <row r="6992" spans="1:14" x14ac:dyDescent="0.3">
      <c r="A6992" s="1" t="s">
        <v>10460</v>
      </c>
      <c r="B6992" s="2">
        <v>45603.925069444442</v>
      </c>
      <c r="C6992" s="1" t="s">
        <v>3359</v>
      </c>
      <c r="D6992" s="1" t="s">
        <v>2201</v>
      </c>
      <c r="E6992" s="1" t="s">
        <v>3461</v>
      </c>
      <c r="F6992" s="1" t="s">
        <v>3469</v>
      </c>
      <c r="G6992" s="1">
        <v>594.34</v>
      </c>
      <c r="H6992" s="1">
        <v>10</v>
      </c>
      <c r="I6992" s="1">
        <f>Sales[[#This Row],[Selling Price]]*H6992</f>
        <v>5943.4000000000005</v>
      </c>
      <c r="J6992" s="1">
        <f>VLOOKUP(Sales[[#This Row],[Product ID]],Products[],4,0)</f>
        <v>750.19</v>
      </c>
      <c r="K6992" s="1">
        <f>Sales[[#This Row],[Total Sales]]-Sales[[#This Row],[Cost price]]</f>
        <v>5193.2100000000009</v>
      </c>
      <c r="L6992" s="1" t="str">
        <f>TEXT(Sales[[#This Row],[Date and Time]],"dddd")</f>
        <v>Thursday</v>
      </c>
      <c r="M6992" s="1" t="str">
        <f>TEXT(Sales[[#This Row],[Date and Time]],"mm")</f>
        <v>11</v>
      </c>
      <c r="N6992" s="10" t="str">
        <f>TEXT(Sales[[#This Row],[Date and Time]],"mmmm")</f>
        <v>November</v>
      </c>
    </row>
    <row r="6993" spans="1:14" x14ac:dyDescent="0.3">
      <c r="A6993" s="1" t="s">
        <v>10461</v>
      </c>
      <c r="B6993" s="2">
        <v>45594.945798611108</v>
      </c>
      <c r="C6993" s="1" t="s">
        <v>3396</v>
      </c>
      <c r="D6993" s="1" t="s">
        <v>2020</v>
      </c>
      <c r="E6993" s="1" t="s">
        <v>3471</v>
      </c>
      <c r="F6993" s="1" t="s">
        <v>3462</v>
      </c>
      <c r="G6993" s="1">
        <v>1554.41</v>
      </c>
      <c r="H6993" s="1">
        <v>1</v>
      </c>
      <c r="I6993" s="1">
        <f>Sales[[#This Row],[Selling Price]]*H6993</f>
        <v>1554.41</v>
      </c>
      <c r="J6993" s="1">
        <f>VLOOKUP(Sales[[#This Row],[Product ID]],Products[],4,0)</f>
        <v>570.6</v>
      </c>
      <c r="K6993" s="1">
        <f>Sales[[#This Row],[Total Sales]]-Sales[[#This Row],[Cost price]]</f>
        <v>983.81000000000006</v>
      </c>
      <c r="L6993" s="1" t="str">
        <f>TEXT(Sales[[#This Row],[Date and Time]],"dddd")</f>
        <v>Tuesday</v>
      </c>
      <c r="M6993" s="1" t="str">
        <f>TEXT(Sales[[#This Row],[Date and Time]],"mm")</f>
        <v>10</v>
      </c>
      <c r="N6993" s="10" t="str">
        <f>TEXT(Sales[[#This Row],[Date and Time]],"mmmm")</f>
        <v>October</v>
      </c>
    </row>
    <row r="6994" spans="1:14" x14ac:dyDescent="0.3">
      <c r="A6994" s="1" t="s">
        <v>10462</v>
      </c>
      <c r="B6994" s="2">
        <v>45356.31590277778</v>
      </c>
      <c r="C6994" s="1" t="s">
        <v>3447</v>
      </c>
      <c r="D6994" s="1" t="s">
        <v>2448</v>
      </c>
      <c r="E6994" s="1" t="s">
        <v>3461</v>
      </c>
      <c r="F6994" s="1" t="s">
        <v>3476</v>
      </c>
      <c r="G6994" s="1">
        <v>1553.04</v>
      </c>
      <c r="H6994" s="1">
        <v>7</v>
      </c>
      <c r="I6994" s="1">
        <f>Sales[[#This Row],[Selling Price]]*H6994</f>
        <v>10871.279999999999</v>
      </c>
      <c r="J6994" s="1">
        <f>VLOOKUP(Sales[[#This Row],[Product ID]],Products[],4,0)</f>
        <v>521.98</v>
      </c>
      <c r="K6994" s="1">
        <f>Sales[[#This Row],[Total Sales]]-Sales[[#This Row],[Cost price]]</f>
        <v>10349.299999999999</v>
      </c>
      <c r="L6994" s="1" t="str">
        <f>TEXT(Sales[[#This Row],[Date and Time]],"dddd")</f>
        <v>Tuesday</v>
      </c>
      <c r="M6994" s="1" t="str">
        <f>TEXT(Sales[[#This Row],[Date and Time]],"mm")</f>
        <v>03</v>
      </c>
      <c r="N6994" s="10" t="str">
        <f>TEXT(Sales[[#This Row],[Date and Time]],"mmmm")</f>
        <v>March</v>
      </c>
    </row>
    <row r="6995" spans="1:14" x14ac:dyDescent="0.3">
      <c r="A6995" s="1" t="s">
        <v>10463</v>
      </c>
      <c r="B6995" s="2">
        <v>45305.976018518515</v>
      </c>
      <c r="C6995" s="1" t="s">
        <v>3341</v>
      </c>
      <c r="D6995" s="1" t="s">
        <v>2400</v>
      </c>
      <c r="E6995" s="1" t="s">
        <v>3461</v>
      </c>
      <c r="F6995" s="1" t="s">
        <v>3467</v>
      </c>
      <c r="G6995" s="1">
        <v>1692.66</v>
      </c>
      <c r="H6995" s="1">
        <v>6</v>
      </c>
      <c r="I6995" s="1">
        <f>Sales[[#This Row],[Selling Price]]*H6995</f>
        <v>10155.960000000001</v>
      </c>
      <c r="J6995" s="1">
        <f>VLOOKUP(Sales[[#This Row],[Product ID]],Products[],4,0)</f>
        <v>77.61</v>
      </c>
      <c r="K6995" s="1">
        <f>Sales[[#This Row],[Total Sales]]-Sales[[#This Row],[Cost price]]</f>
        <v>10078.35</v>
      </c>
      <c r="L6995" s="1" t="str">
        <f>TEXT(Sales[[#This Row],[Date and Time]],"dddd")</f>
        <v>Sunday</v>
      </c>
      <c r="M6995" s="1" t="str">
        <f>TEXT(Sales[[#This Row],[Date and Time]],"mm")</f>
        <v>01</v>
      </c>
      <c r="N6995" s="10" t="str">
        <f>TEXT(Sales[[#This Row],[Date and Time]],"mmmm")</f>
        <v>January</v>
      </c>
    </row>
    <row r="6996" spans="1:14" x14ac:dyDescent="0.3">
      <c r="A6996" s="1" t="s">
        <v>10464</v>
      </c>
      <c r="B6996" s="2">
        <v>45372.032094907408</v>
      </c>
      <c r="C6996" s="1" t="s">
        <v>3408</v>
      </c>
      <c r="D6996" s="1" t="s">
        <v>969</v>
      </c>
      <c r="E6996" s="1" t="s">
        <v>3471</v>
      </c>
      <c r="F6996" s="1" t="s">
        <v>3476</v>
      </c>
      <c r="G6996" s="1">
        <v>190.64</v>
      </c>
      <c r="H6996" s="1">
        <v>2</v>
      </c>
      <c r="I6996" s="1">
        <f>Sales[[#This Row],[Selling Price]]*H6996</f>
        <v>381.28</v>
      </c>
      <c r="J6996" s="1">
        <f>VLOOKUP(Sales[[#This Row],[Product ID]],Products[],4,0)</f>
        <v>28.84</v>
      </c>
      <c r="K6996" s="1">
        <f>Sales[[#This Row],[Total Sales]]-Sales[[#This Row],[Cost price]]</f>
        <v>352.44</v>
      </c>
      <c r="L6996" s="1" t="str">
        <f>TEXT(Sales[[#This Row],[Date and Time]],"dddd")</f>
        <v>Thursday</v>
      </c>
      <c r="M6996" s="1" t="str">
        <f>TEXT(Sales[[#This Row],[Date and Time]],"mm")</f>
        <v>03</v>
      </c>
      <c r="N6996" s="10" t="str">
        <f>TEXT(Sales[[#This Row],[Date and Time]],"mmmm")</f>
        <v>March</v>
      </c>
    </row>
    <row r="6997" spans="1:14" x14ac:dyDescent="0.3">
      <c r="A6997" s="1" t="s">
        <v>10465</v>
      </c>
      <c r="B6997" s="2">
        <v>45593.442164351851</v>
      </c>
      <c r="C6997" s="1" t="s">
        <v>3440</v>
      </c>
      <c r="D6997" s="1" t="s">
        <v>453</v>
      </c>
      <c r="E6997" s="1" t="s">
        <v>3461</v>
      </c>
      <c r="F6997" s="1" t="s">
        <v>3476</v>
      </c>
      <c r="G6997" s="1">
        <v>1322.12</v>
      </c>
      <c r="H6997" s="1">
        <v>1</v>
      </c>
      <c r="I6997" s="1">
        <f>Sales[[#This Row],[Selling Price]]*H6997</f>
        <v>1322.12</v>
      </c>
      <c r="J6997" s="1">
        <f>VLOOKUP(Sales[[#This Row],[Product ID]],Products[],4,0)</f>
        <v>117.5</v>
      </c>
      <c r="K6997" s="1">
        <f>Sales[[#This Row],[Total Sales]]-Sales[[#This Row],[Cost price]]</f>
        <v>1204.6199999999999</v>
      </c>
      <c r="L6997" s="1" t="str">
        <f>TEXT(Sales[[#This Row],[Date and Time]],"dddd")</f>
        <v>Monday</v>
      </c>
      <c r="M6997" s="1" t="str">
        <f>TEXT(Sales[[#This Row],[Date and Time]],"mm")</f>
        <v>10</v>
      </c>
      <c r="N6997" s="10" t="str">
        <f>TEXT(Sales[[#This Row],[Date and Time]],"mmmm")</f>
        <v>October</v>
      </c>
    </row>
    <row r="6998" spans="1:14" x14ac:dyDescent="0.3">
      <c r="A6998" s="1" t="s">
        <v>10466</v>
      </c>
      <c r="B6998" s="2">
        <v>45535.075092592589</v>
      </c>
      <c r="C6998" s="1" t="s">
        <v>3399</v>
      </c>
      <c r="D6998" s="1" t="s">
        <v>3020</v>
      </c>
      <c r="E6998" s="1" t="s">
        <v>3464</v>
      </c>
      <c r="F6998" s="1" t="s">
        <v>3467</v>
      </c>
      <c r="G6998" s="1">
        <v>1724.16</v>
      </c>
      <c r="H6998" s="1">
        <v>9</v>
      </c>
      <c r="I6998" s="1">
        <f>Sales[[#This Row],[Selling Price]]*H6998</f>
        <v>15517.44</v>
      </c>
      <c r="J6998" s="1">
        <f>VLOOKUP(Sales[[#This Row],[Product ID]],Products[],4,0)</f>
        <v>687.22</v>
      </c>
      <c r="K6998" s="1">
        <f>Sales[[#This Row],[Total Sales]]-Sales[[#This Row],[Cost price]]</f>
        <v>14830.220000000001</v>
      </c>
      <c r="L6998" s="1" t="str">
        <f>TEXT(Sales[[#This Row],[Date and Time]],"dddd")</f>
        <v>Saturday</v>
      </c>
      <c r="M6998" s="1" t="str">
        <f>TEXT(Sales[[#This Row],[Date and Time]],"mm")</f>
        <v>08</v>
      </c>
      <c r="N6998" s="10" t="str">
        <f>TEXT(Sales[[#This Row],[Date and Time]],"mmmm")</f>
        <v>August</v>
      </c>
    </row>
    <row r="6999" spans="1:14" x14ac:dyDescent="0.3">
      <c r="A6999" s="1" t="s">
        <v>10467</v>
      </c>
      <c r="B6999" s="2">
        <v>45443.234560185185</v>
      </c>
      <c r="C6999" s="1" t="s">
        <v>3290</v>
      </c>
      <c r="D6999" s="1" t="s">
        <v>747</v>
      </c>
      <c r="E6999" s="1" t="s">
        <v>3466</v>
      </c>
      <c r="F6999" s="1" t="s">
        <v>3476</v>
      </c>
      <c r="G6999" s="1">
        <v>1361.98</v>
      </c>
      <c r="H6999" s="1">
        <v>3</v>
      </c>
      <c r="I6999" s="1">
        <f>Sales[[#This Row],[Selling Price]]*H6999</f>
        <v>4085.94</v>
      </c>
      <c r="J6999" s="1">
        <f>VLOOKUP(Sales[[#This Row],[Product ID]],Products[],4,0)</f>
        <v>786.45</v>
      </c>
      <c r="K6999" s="1">
        <f>Sales[[#This Row],[Total Sales]]-Sales[[#This Row],[Cost price]]</f>
        <v>3299.49</v>
      </c>
      <c r="L6999" s="1" t="str">
        <f>TEXT(Sales[[#This Row],[Date and Time]],"dddd")</f>
        <v>Friday</v>
      </c>
      <c r="M6999" s="1" t="str">
        <f>TEXT(Sales[[#This Row],[Date and Time]],"mm")</f>
        <v>05</v>
      </c>
      <c r="N6999" s="10" t="str">
        <f>TEXT(Sales[[#This Row],[Date and Time]],"mmmm")</f>
        <v>May</v>
      </c>
    </row>
    <row r="7000" spans="1:14" x14ac:dyDescent="0.3">
      <c r="A7000" s="1" t="s">
        <v>10468</v>
      </c>
      <c r="B7000" s="2">
        <v>45511.681828703702</v>
      </c>
      <c r="C7000" s="1" t="s">
        <v>3237</v>
      </c>
      <c r="D7000" s="1" t="s">
        <v>1622</v>
      </c>
      <c r="E7000" s="1" t="s">
        <v>3479</v>
      </c>
      <c r="F7000" s="1" t="s">
        <v>3476</v>
      </c>
      <c r="G7000" s="1">
        <v>782.75</v>
      </c>
      <c r="H7000" s="1">
        <v>9</v>
      </c>
      <c r="I7000" s="1">
        <f>Sales[[#This Row],[Selling Price]]*H7000</f>
        <v>7044.75</v>
      </c>
      <c r="J7000" s="1">
        <f>VLOOKUP(Sales[[#This Row],[Product ID]],Products[],4,0)</f>
        <v>481</v>
      </c>
      <c r="K7000" s="1">
        <f>Sales[[#This Row],[Total Sales]]-Sales[[#This Row],[Cost price]]</f>
        <v>6563.75</v>
      </c>
      <c r="L7000" s="1" t="str">
        <f>TEXT(Sales[[#This Row],[Date and Time]],"dddd")</f>
        <v>Wednesday</v>
      </c>
      <c r="M7000" s="1" t="str">
        <f>TEXT(Sales[[#This Row],[Date and Time]],"mm")</f>
        <v>08</v>
      </c>
      <c r="N7000" s="10" t="str">
        <f>TEXT(Sales[[#This Row],[Date and Time]],"mmmm")</f>
        <v>August</v>
      </c>
    </row>
    <row r="7001" spans="1:14" x14ac:dyDescent="0.3">
      <c r="A7001" s="1" t="s">
        <v>10469</v>
      </c>
      <c r="B7001" s="2">
        <v>45421.477685185186</v>
      </c>
      <c r="C7001" s="1" t="s">
        <v>3299</v>
      </c>
      <c r="D7001" s="1" t="s">
        <v>345</v>
      </c>
      <c r="E7001" s="1" t="s">
        <v>3464</v>
      </c>
      <c r="F7001" s="1" t="s">
        <v>3469</v>
      </c>
      <c r="G7001" s="1">
        <v>1569.49</v>
      </c>
      <c r="H7001" s="1">
        <v>2</v>
      </c>
      <c r="I7001" s="1">
        <f>Sales[[#This Row],[Selling Price]]*H7001</f>
        <v>3138.98</v>
      </c>
      <c r="J7001" s="1">
        <f>VLOOKUP(Sales[[#This Row],[Product ID]],Products[],4,0)</f>
        <v>401.98</v>
      </c>
      <c r="K7001" s="1">
        <f>Sales[[#This Row],[Total Sales]]-Sales[[#This Row],[Cost price]]</f>
        <v>2737</v>
      </c>
      <c r="L7001" s="1" t="str">
        <f>TEXT(Sales[[#This Row],[Date and Time]],"dddd")</f>
        <v>Thursday</v>
      </c>
      <c r="M7001" s="1" t="str">
        <f>TEXT(Sales[[#This Row],[Date and Time]],"mm")</f>
        <v>05</v>
      </c>
      <c r="N7001" s="10" t="str">
        <f>TEXT(Sales[[#This Row],[Date and Time]],"mmmm")</f>
        <v>May</v>
      </c>
    </row>
    <row r="7002" spans="1:14" x14ac:dyDescent="0.3">
      <c r="B7002" s="2"/>
      <c r="E7002" s="1">
        <f>COUNTA(Sales[Category])</f>
        <v>7000</v>
      </c>
      <c r="H7002" s="1">
        <f>SUBTOTAL(109,Sales[Quantity])</f>
        <v>38546</v>
      </c>
      <c r="I7002" s="1">
        <f>SUBTOTAL(109,Sales[Total Sales])</f>
        <v>38625341.959999889</v>
      </c>
      <c r="K7002" s="1">
        <f>SUBTOTAL(109,Sales[profit])</f>
        <v>35151030.589999996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511E-44FE-4FE3-B8FC-D9878523E662}">
  <dimension ref="A1:G1002"/>
  <sheetViews>
    <sheetView workbookViewId="0">
      <selection activeCell="E9" sqref="A2:G1001"/>
    </sheetView>
  </sheetViews>
  <sheetFormatPr defaultRowHeight="14.4" x14ac:dyDescent="0.3"/>
  <cols>
    <col min="1" max="1" width="13.5546875" bestFit="1" customWidth="1"/>
    <col min="2" max="2" width="22.109375" bestFit="1" customWidth="1"/>
    <col min="3" max="3" width="10.44140625" customWidth="1"/>
    <col min="4" max="4" width="9.109375" customWidth="1"/>
    <col min="5" max="5" width="43.109375" bestFit="1" customWidth="1"/>
    <col min="6" max="6" width="12.88671875" bestFit="1" customWidth="1"/>
    <col min="7" max="7" width="20.33203125" bestFit="1" customWidth="1"/>
  </cols>
  <sheetData>
    <row r="1" spans="1:7" x14ac:dyDescent="0.3">
      <c r="A1" s="3" t="s">
        <v>0</v>
      </c>
      <c r="B1" s="3" t="s">
        <v>1</v>
      </c>
      <c r="C1" s="3" t="s">
        <v>2</v>
      </c>
      <c r="D1" s="3" t="s">
        <v>3</v>
      </c>
      <c r="E1" s="3" t="s">
        <v>4</v>
      </c>
      <c r="F1" s="3" t="s">
        <v>5</v>
      </c>
      <c r="G1" s="3" t="s">
        <v>6</v>
      </c>
    </row>
    <row r="2" spans="1:7" x14ac:dyDescent="0.3">
      <c r="A2" s="1" t="s">
        <v>7</v>
      </c>
      <c r="B2" s="1" t="s">
        <v>8</v>
      </c>
      <c r="C2" s="1" t="s">
        <v>9</v>
      </c>
      <c r="D2" s="1">
        <v>26</v>
      </c>
      <c r="E2" s="1" t="s">
        <v>10</v>
      </c>
      <c r="F2" s="1" t="s">
        <v>11</v>
      </c>
      <c r="G2" s="1" t="s">
        <v>12</v>
      </c>
    </row>
    <row r="3" spans="1:7" x14ac:dyDescent="0.3">
      <c r="A3" s="1" t="s">
        <v>13</v>
      </c>
      <c r="B3" s="1" t="s">
        <v>14</v>
      </c>
      <c r="C3" s="1" t="s">
        <v>9</v>
      </c>
      <c r="D3" s="1">
        <v>49</v>
      </c>
      <c r="E3" s="1" t="s">
        <v>15</v>
      </c>
      <c r="F3" s="1" t="s">
        <v>16</v>
      </c>
      <c r="G3" s="1" t="s">
        <v>17</v>
      </c>
    </row>
    <row r="4" spans="1:7" x14ac:dyDescent="0.3">
      <c r="A4" s="1" t="s">
        <v>18</v>
      </c>
      <c r="B4" s="1" t="s">
        <v>19</v>
      </c>
      <c r="C4" s="1" t="s">
        <v>20</v>
      </c>
      <c r="D4" s="1">
        <v>56</v>
      </c>
      <c r="E4" s="1" t="s">
        <v>21</v>
      </c>
      <c r="F4" s="1" t="s">
        <v>22</v>
      </c>
      <c r="G4" s="1" t="s">
        <v>23</v>
      </c>
    </row>
    <row r="5" spans="1:7" x14ac:dyDescent="0.3">
      <c r="A5" s="1" t="s">
        <v>24</v>
      </c>
      <c r="B5" s="1" t="s">
        <v>25</v>
      </c>
      <c r="C5" s="1" t="s">
        <v>9</v>
      </c>
      <c r="D5" s="1">
        <v>60</v>
      </c>
      <c r="E5" s="1" t="s">
        <v>26</v>
      </c>
      <c r="F5" s="1" t="s">
        <v>11</v>
      </c>
      <c r="G5" s="1" t="s">
        <v>27</v>
      </c>
    </row>
    <row r="6" spans="1:7" x14ac:dyDescent="0.3">
      <c r="A6" s="1" t="s">
        <v>28</v>
      </c>
      <c r="B6" s="1" t="s">
        <v>29</v>
      </c>
      <c r="C6" s="1" t="s">
        <v>9</v>
      </c>
      <c r="D6" s="1">
        <v>21</v>
      </c>
      <c r="E6" s="1" t="s">
        <v>30</v>
      </c>
      <c r="F6" s="1" t="s">
        <v>11</v>
      </c>
      <c r="G6" s="1" t="s">
        <v>31</v>
      </c>
    </row>
    <row r="7" spans="1:7" x14ac:dyDescent="0.3">
      <c r="A7" s="1" t="s">
        <v>32</v>
      </c>
      <c r="B7" s="1" t="s">
        <v>33</v>
      </c>
      <c r="C7" s="1" t="s">
        <v>20</v>
      </c>
      <c r="D7" s="1">
        <v>56</v>
      </c>
      <c r="E7" s="1" t="s">
        <v>34</v>
      </c>
      <c r="F7" s="1" t="s">
        <v>35</v>
      </c>
      <c r="G7" s="1" t="s">
        <v>36</v>
      </c>
    </row>
    <row r="8" spans="1:7" x14ac:dyDescent="0.3">
      <c r="A8" s="1" t="s">
        <v>37</v>
      </c>
      <c r="B8" s="1" t="s">
        <v>38</v>
      </c>
      <c r="C8" s="1" t="s">
        <v>9</v>
      </c>
      <c r="D8" s="1">
        <v>34</v>
      </c>
      <c r="E8" s="1" t="s">
        <v>39</v>
      </c>
      <c r="F8" s="1" t="s">
        <v>40</v>
      </c>
      <c r="G8" s="1" t="s">
        <v>41</v>
      </c>
    </row>
    <row r="9" spans="1:7" x14ac:dyDescent="0.3">
      <c r="A9" s="1" t="s">
        <v>42</v>
      </c>
      <c r="B9" s="1" t="s">
        <v>43</v>
      </c>
      <c r="C9" s="1" t="s">
        <v>20</v>
      </c>
      <c r="D9" s="1">
        <v>39</v>
      </c>
      <c r="E9" s="1" t="s">
        <v>44</v>
      </c>
      <c r="F9" s="1" t="s">
        <v>16</v>
      </c>
      <c r="G9" s="1" t="s">
        <v>45</v>
      </c>
    </row>
    <row r="10" spans="1:7" x14ac:dyDescent="0.3">
      <c r="A10" s="1" t="s">
        <v>46</v>
      </c>
      <c r="B10" s="1" t="s">
        <v>47</v>
      </c>
      <c r="C10" s="1" t="s">
        <v>20</v>
      </c>
      <c r="D10" s="1">
        <v>60</v>
      </c>
      <c r="E10" s="1" t="s">
        <v>48</v>
      </c>
      <c r="F10" s="1" t="s">
        <v>22</v>
      </c>
      <c r="G10" s="1" t="s">
        <v>49</v>
      </c>
    </row>
    <row r="11" spans="1:7" x14ac:dyDescent="0.3">
      <c r="A11" s="1" t="s">
        <v>50</v>
      </c>
      <c r="B11" s="1" t="s">
        <v>51</v>
      </c>
      <c r="C11" s="1" t="s">
        <v>20</v>
      </c>
      <c r="D11" s="1">
        <v>28</v>
      </c>
      <c r="E11" s="1" t="s">
        <v>52</v>
      </c>
      <c r="F11" s="1" t="s">
        <v>53</v>
      </c>
      <c r="G11" s="1" t="s">
        <v>54</v>
      </c>
    </row>
    <row r="12" spans="1:7" x14ac:dyDescent="0.3">
      <c r="A12" s="1" t="s">
        <v>55</v>
      </c>
      <c r="B12" s="1" t="s">
        <v>56</v>
      </c>
      <c r="C12" s="1" t="s">
        <v>20</v>
      </c>
      <c r="D12" s="1">
        <v>36</v>
      </c>
      <c r="E12" s="1" t="s">
        <v>57</v>
      </c>
      <c r="F12" s="1" t="s">
        <v>16</v>
      </c>
      <c r="G12" s="1" t="s">
        <v>58</v>
      </c>
    </row>
    <row r="13" spans="1:7" x14ac:dyDescent="0.3">
      <c r="A13" s="1" t="s">
        <v>59</v>
      </c>
      <c r="B13" s="1" t="s">
        <v>60</v>
      </c>
      <c r="C13" s="1" t="s">
        <v>20</v>
      </c>
      <c r="D13" s="1">
        <v>36</v>
      </c>
      <c r="E13" s="1" t="s">
        <v>61</v>
      </c>
      <c r="F13" s="1" t="s">
        <v>40</v>
      </c>
      <c r="G13" s="1" t="s">
        <v>62</v>
      </c>
    </row>
    <row r="14" spans="1:7" x14ac:dyDescent="0.3">
      <c r="A14" s="1" t="s">
        <v>63</v>
      </c>
      <c r="B14" s="1" t="s">
        <v>64</v>
      </c>
      <c r="C14" s="1" t="s">
        <v>9</v>
      </c>
      <c r="D14" s="1">
        <v>22</v>
      </c>
      <c r="E14" s="1" t="s">
        <v>65</v>
      </c>
      <c r="F14" s="1" t="s">
        <v>40</v>
      </c>
      <c r="G14" s="1" t="s">
        <v>66</v>
      </c>
    </row>
    <row r="15" spans="1:7" x14ac:dyDescent="0.3">
      <c r="A15" s="1" t="s">
        <v>67</v>
      </c>
      <c r="B15" s="1" t="s">
        <v>68</v>
      </c>
      <c r="C15" s="1" t="s">
        <v>9</v>
      </c>
      <c r="D15" s="1">
        <v>32</v>
      </c>
      <c r="E15" s="1" t="s">
        <v>69</v>
      </c>
      <c r="F15" s="1" t="s">
        <v>53</v>
      </c>
      <c r="G15" s="1" t="s">
        <v>70</v>
      </c>
    </row>
    <row r="16" spans="1:7" x14ac:dyDescent="0.3">
      <c r="A16" s="1" t="s">
        <v>71</v>
      </c>
      <c r="B16" s="1" t="s">
        <v>72</v>
      </c>
      <c r="C16" s="1" t="s">
        <v>20</v>
      </c>
      <c r="D16" s="1">
        <v>58</v>
      </c>
      <c r="E16" s="1" t="s">
        <v>10</v>
      </c>
      <c r="F16" s="1" t="s">
        <v>22</v>
      </c>
      <c r="G16" s="1" t="s">
        <v>73</v>
      </c>
    </row>
    <row r="17" spans="1:7" x14ac:dyDescent="0.3">
      <c r="A17" s="1" t="s">
        <v>74</v>
      </c>
      <c r="B17" s="1" t="s">
        <v>75</v>
      </c>
      <c r="C17" s="1" t="s">
        <v>20</v>
      </c>
      <c r="D17" s="1">
        <v>37</v>
      </c>
      <c r="E17" s="1" t="s">
        <v>76</v>
      </c>
      <c r="F17" s="1" t="s">
        <v>40</v>
      </c>
      <c r="G17" s="1" t="s">
        <v>77</v>
      </c>
    </row>
    <row r="18" spans="1:7" x14ac:dyDescent="0.3">
      <c r="A18" s="1" t="s">
        <v>78</v>
      </c>
      <c r="B18" s="1" t="s">
        <v>79</v>
      </c>
      <c r="C18" s="1" t="s">
        <v>20</v>
      </c>
      <c r="D18" s="1">
        <v>43</v>
      </c>
      <c r="E18" s="1" t="s">
        <v>80</v>
      </c>
      <c r="F18" s="1" t="s">
        <v>53</v>
      </c>
      <c r="G18" s="1" t="s">
        <v>81</v>
      </c>
    </row>
    <row r="19" spans="1:7" x14ac:dyDescent="0.3">
      <c r="A19" s="1" t="s">
        <v>82</v>
      </c>
      <c r="B19" s="1" t="s">
        <v>83</v>
      </c>
      <c r="C19" s="1" t="s">
        <v>9</v>
      </c>
      <c r="D19" s="1">
        <v>57</v>
      </c>
      <c r="E19" s="1" t="s">
        <v>84</v>
      </c>
      <c r="F19" s="1" t="s">
        <v>35</v>
      </c>
      <c r="G19" s="1" t="s">
        <v>85</v>
      </c>
    </row>
    <row r="20" spans="1:7" x14ac:dyDescent="0.3">
      <c r="A20" s="1" t="s">
        <v>86</v>
      </c>
      <c r="B20" s="1" t="s">
        <v>87</v>
      </c>
      <c r="C20" s="1" t="s">
        <v>20</v>
      </c>
      <c r="D20" s="1">
        <v>62</v>
      </c>
      <c r="E20" s="1" t="s">
        <v>88</v>
      </c>
      <c r="F20" s="1" t="s">
        <v>35</v>
      </c>
      <c r="G20" s="1" t="s">
        <v>89</v>
      </c>
    </row>
    <row r="21" spans="1:7" x14ac:dyDescent="0.3">
      <c r="A21" s="1" t="s">
        <v>90</v>
      </c>
      <c r="B21" s="1" t="s">
        <v>91</v>
      </c>
      <c r="C21" s="1" t="s">
        <v>9</v>
      </c>
      <c r="D21" s="1">
        <v>18</v>
      </c>
      <c r="E21" s="1" t="s">
        <v>92</v>
      </c>
      <c r="F21" s="1" t="s">
        <v>22</v>
      </c>
      <c r="G21" s="1" t="s">
        <v>93</v>
      </c>
    </row>
    <row r="22" spans="1:7" x14ac:dyDescent="0.3">
      <c r="A22" s="1" t="s">
        <v>94</v>
      </c>
      <c r="B22" s="1" t="s">
        <v>95</v>
      </c>
      <c r="C22" s="1" t="s">
        <v>20</v>
      </c>
      <c r="D22" s="1">
        <v>28</v>
      </c>
      <c r="E22" s="1" t="s">
        <v>96</v>
      </c>
      <c r="F22" s="1" t="s">
        <v>16</v>
      </c>
      <c r="G22" s="1" t="s">
        <v>97</v>
      </c>
    </row>
    <row r="23" spans="1:7" x14ac:dyDescent="0.3">
      <c r="A23" s="1" t="s">
        <v>98</v>
      </c>
      <c r="B23" s="1" t="s">
        <v>99</v>
      </c>
      <c r="C23" s="1" t="s">
        <v>9</v>
      </c>
      <c r="D23" s="1">
        <v>50</v>
      </c>
      <c r="E23" s="1" t="s">
        <v>100</v>
      </c>
      <c r="F23" s="1" t="s">
        <v>11</v>
      </c>
      <c r="G23" s="1" t="s">
        <v>101</v>
      </c>
    </row>
    <row r="24" spans="1:7" x14ac:dyDescent="0.3">
      <c r="A24" s="1" t="s">
        <v>102</v>
      </c>
      <c r="B24" s="1" t="s">
        <v>103</v>
      </c>
      <c r="C24" s="1" t="s">
        <v>9</v>
      </c>
      <c r="D24" s="1">
        <v>64</v>
      </c>
      <c r="E24" s="1" t="s">
        <v>104</v>
      </c>
      <c r="F24" s="1" t="s">
        <v>35</v>
      </c>
      <c r="G24" s="1" t="s">
        <v>105</v>
      </c>
    </row>
    <row r="25" spans="1:7" x14ac:dyDescent="0.3">
      <c r="A25" s="1" t="s">
        <v>106</v>
      </c>
      <c r="B25" s="1" t="s">
        <v>107</v>
      </c>
      <c r="C25" s="1" t="s">
        <v>9</v>
      </c>
      <c r="D25" s="1">
        <v>67</v>
      </c>
      <c r="E25" s="1" t="s">
        <v>108</v>
      </c>
      <c r="F25" s="1" t="s">
        <v>53</v>
      </c>
      <c r="G25" s="1" t="s">
        <v>109</v>
      </c>
    </row>
    <row r="26" spans="1:7" x14ac:dyDescent="0.3">
      <c r="A26" s="1" t="s">
        <v>110</v>
      </c>
      <c r="B26" s="1" t="s">
        <v>111</v>
      </c>
      <c r="C26" s="1" t="s">
        <v>20</v>
      </c>
      <c r="D26" s="1">
        <v>25</v>
      </c>
      <c r="E26" s="1" t="s">
        <v>112</v>
      </c>
      <c r="F26" s="1" t="s">
        <v>16</v>
      </c>
      <c r="G26" s="1" t="s">
        <v>113</v>
      </c>
    </row>
    <row r="27" spans="1:7" x14ac:dyDescent="0.3">
      <c r="A27" s="1" t="s">
        <v>114</v>
      </c>
      <c r="B27" s="1" t="s">
        <v>115</v>
      </c>
      <c r="C27" s="1" t="s">
        <v>9</v>
      </c>
      <c r="D27" s="1">
        <v>22</v>
      </c>
      <c r="E27" s="1" t="s">
        <v>116</v>
      </c>
      <c r="F27" s="1" t="s">
        <v>11</v>
      </c>
      <c r="G27" s="1" t="s">
        <v>117</v>
      </c>
    </row>
    <row r="28" spans="1:7" x14ac:dyDescent="0.3">
      <c r="A28" s="1" t="s">
        <v>118</v>
      </c>
      <c r="B28" s="1" t="s">
        <v>119</v>
      </c>
      <c r="C28" s="1" t="s">
        <v>9</v>
      </c>
      <c r="D28" s="1">
        <v>42</v>
      </c>
      <c r="E28" s="1" t="s">
        <v>120</v>
      </c>
      <c r="F28" s="1" t="s">
        <v>22</v>
      </c>
      <c r="G28" s="1" t="s">
        <v>121</v>
      </c>
    </row>
    <row r="29" spans="1:7" x14ac:dyDescent="0.3">
      <c r="A29" s="1" t="s">
        <v>122</v>
      </c>
      <c r="B29" s="1" t="s">
        <v>123</v>
      </c>
      <c r="C29" s="1" t="s">
        <v>20</v>
      </c>
      <c r="D29" s="1">
        <v>47</v>
      </c>
      <c r="E29" s="1" t="s">
        <v>124</v>
      </c>
      <c r="F29" s="1" t="s">
        <v>22</v>
      </c>
      <c r="G29" s="1" t="s">
        <v>125</v>
      </c>
    </row>
    <row r="30" spans="1:7" x14ac:dyDescent="0.3">
      <c r="A30" s="1" t="s">
        <v>126</v>
      </c>
      <c r="B30" s="1" t="s">
        <v>127</v>
      </c>
      <c r="C30" s="1" t="s">
        <v>20</v>
      </c>
      <c r="D30" s="1">
        <v>54</v>
      </c>
      <c r="E30" s="1" t="s">
        <v>128</v>
      </c>
      <c r="F30" s="1" t="s">
        <v>40</v>
      </c>
      <c r="G30" s="1" t="s">
        <v>129</v>
      </c>
    </row>
    <row r="31" spans="1:7" x14ac:dyDescent="0.3">
      <c r="A31" s="1" t="s">
        <v>130</v>
      </c>
      <c r="B31" s="1" t="s">
        <v>131</v>
      </c>
      <c r="C31" s="1" t="s">
        <v>9</v>
      </c>
      <c r="D31" s="1">
        <v>35</v>
      </c>
      <c r="E31" s="1" t="s">
        <v>132</v>
      </c>
      <c r="F31" s="1" t="s">
        <v>11</v>
      </c>
      <c r="G31" s="1" t="s">
        <v>133</v>
      </c>
    </row>
    <row r="32" spans="1:7" x14ac:dyDescent="0.3">
      <c r="A32" s="1" t="s">
        <v>134</v>
      </c>
      <c r="B32" s="1" t="s">
        <v>135</v>
      </c>
      <c r="C32" s="1" t="s">
        <v>9</v>
      </c>
      <c r="D32" s="1">
        <v>54</v>
      </c>
      <c r="E32" s="1" t="s">
        <v>136</v>
      </c>
      <c r="F32" s="1" t="s">
        <v>22</v>
      </c>
      <c r="G32" s="1" t="s">
        <v>137</v>
      </c>
    </row>
    <row r="33" spans="1:7" x14ac:dyDescent="0.3">
      <c r="A33" s="1" t="s">
        <v>138</v>
      </c>
      <c r="B33" s="1" t="s">
        <v>139</v>
      </c>
      <c r="C33" s="1" t="s">
        <v>9</v>
      </c>
      <c r="D33" s="1">
        <v>58</v>
      </c>
      <c r="E33" s="1" t="s">
        <v>140</v>
      </c>
      <c r="F33" s="1" t="s">
        <v>35</v>
      </c>
      <c r="G33" s="1" t="s">
        <v>141</v>
      </c>
    </row>
    <row r="34" spans="1:7" x14ac:dyDescent="0.3">
      <c r="A34" s="1" t="s">
        <v>142</v>
      </c>
      <c r="B34" s="1" t="s">
        <v>143</v>
      </c>
      <c r="C34" s="1" t="s">
        <v>20</v>
      </c>
      <c r="D34" s="1">
        <v>63</v>
      </c>
      <c r="E34" s="1" t="s">
        <v>144</v>
      </c>
      <c r="F34" s="1" t="s">
        <v>22</v>
      </c>
      <c r="G34" s="1" t="s">
        <v>145</v>
      </c>
    </row>
    <row r="35" spans="1:7" x14ac:dyDescent="0.3">
      <c r="A35" s="1" t="s">
        <v>146</v>
      </c>
      <c r="B35" s="1" t="s">
        <v>147</v>
      </c>
      <c r="C35" s="1" t="s">
        <v>20</v>
      </c>
      <c r="D35" s="1">
        <v>35</v>
      </c>
      <c r="E35" s="1" t="s">
        <v>148</v>
      </c>
      <c r="F35" s="1" t="s">
        <v>16</v>
      </c>
      <c r="G35" s="1" t="s">
        <v>149</v>
      </c>
    </row>
    <row r="36" spans="1:7" x14ac:dyDescent="0.3">
      <c r="A36" s="1" t="s">
        <v>150</v>
      </c>
      <c r="B36" s="1" t="s">
        <v>151</v>
      </c>
      <c r="C36" s="1" t="s">
        <v>9</v>
      </c>
      <c r="D36" s="1">
        <v>24</v>
      </c>
      <c r="E36" s="1" t="s">
        <v>152</v>
      </c>
      <c r="F36" s="1" t="s">
        <v>11</v>
      </c>
      <c r="G36" s="1" t="s">
        <v>153</v>
      </c>
    </row>
    <row r="37" spans="1:7" x14ac:dyDescent="0.3">
      <c r="A37" s="1" t="s">
        <v>154</v>
      </c>
      <c r="B37" s="1" t="s">
        <v>155</v>
      </c>
      <c r="C37" s="1" t="s">
        <v>9</v>
      </c>
      <c r="D37" s="1">
        <v>26</v>
      </c>
      <c r="E37" s="1" t="s">
        <v>156</v>
      </c>
      <c r="F37" s="1" t="s">
        <v>35</v>
      </c>
      <c r="G37" s="1" t="s">
        <v>157</v>
      </c>
    </row>
    <row r="38" spans="1:7" x14ac:dyDescent="0.3">
      <c r="A38" s="1" t="s">
        <v>158</v>
      </c>
      <c r="B38" s="1" t="s">
        <v>159</v>
      </c>
      <c r="C38" s="1" t="s">
        <v>20</v>
      </c>
      <c r="D38" s="1">
        <v>42</v>
      </c>
      <c r="E38" s="1" t="s">
        <v>160</v>
      </c>
      <c r="F38" s="1" t="s">
        <v>40</v>
      </c>
      <c r="G38" s="1" t="s">
        <v>161</v>
      </c>
    </row>
    <row r="39" spans="1:7" x14ac:dyDescent="0.3">
      <c r="A39" s="1" t="s">
        <v>162</v>
      </c>
      <c r="B39" s="1" t="s">
        <v>163</v>
      </c>
      <c r="C39" s="1" t="s">
        <v>20</v>
      </c>
      <c r="D39" s="1">
        <v>57</v>
      </c>
      <c r="E39" s="1" t="s">
        <v>34</v>
      </c>
      <c r="F39" s="1" t="s">
        <v>11</v>
      </c>
      <c r="G39" s="1" t="s">
        <v>164</v>
      </c>
    </row>
    <row r="40" spans="1:7" x14ac:dyDescent="0.3">
      <c r="A40" s="1" t="s">
        <v>165</v>
      </c>
      <c r="B40" s="1" t="s">
        <v>166</v>
      </c>
      <c r="C40" s="1" t="s">
        <v>9</v>
      </c>
      <c r="D40" s="1">
        <v>36</v>
      </c>
      <c r="E40" s="1" t="s">
        <v>26</v>
      </c>
      <c r="F40" s="1" t="s">
        <v>40</v>
      </c>
      <c r="G40" s="1" t="s">
        <v>167</v>
      </c>
    </row>
    <row r="41" spans="1:7" x14ac:dyDescent="0.3">
      <c r="A41" s="1" t="s">
        <v>168</v>
      </c>
      <c r="B41" s="1" t="s">
        <v>169</v>
      </c>
      <c r="C41" s="1" t="s">
        <v>9</v>
      </c>
      <c r="D41" s="1">
        <v>35</v>
      </c>
      <c r="E41" s="1" t="s">
        <v>170</v>
      </c>
      <c r="F41" s="1" t="s">
        <v>22</v>
      </c>
      <c r="G41" s="1" t="s">
        <v>171</v>
      </c>
    </row>
    <row r="42" spans="1:7" x14ac:dyDescent="0.3">
      <c r="A42" s="1" t="s">
        <v>172</v>
      </c>
      <c r="B42" s="1" t="s">
        <v>173</v>
      </c>
      <c r="C42" s="1" t="s">
        <v>9</v>
      </c>
      <c r="D42" s="1">
        <v>28</v>
      </c>
      <c r="E42" s="1" t="s">
        <v>174</v>
      </c>
      <c r="F42" s="1" t="s">
        <v>53</v>
      </c>
      <c r="G42" s="1" t="s">
        <v>175</v>
      </c>
    </row>
    <row r="43" spans="1:7" x14ac:dyDescent="0.3">
      <c r="A43" s="1" t="s">
        <v>176</v>
      </c>
      <c r="B43" s="1" t="s">
        <v>177</v>
      </c>
      <c r="C43" s="1" t="s">
        <v>20</v>
      </c>
      <c r="D43" s="1">
        <v>44</v>
      </c>
      <c r="E43" s="1" t="s">
        <v>178</v>
      </c>
      <c r="F43" s="1" t="s">
        <v>22</v>
      </c>
      <c r="G43" s="1" t="s">
        <v>179</v>
      </c>
    </row>
    <row r="44" spans="1:7" x14ac:dyDescent="0.3">
      <c r="A44" s="1" t="s">
        <v>180</v>
      </c>
      <c r="B44" s="1" t="s">
        <v>181</v>
      </c>
      <c r="C44" s="1" t="s">
        <v>20</v>
      </c>
      <c r="D44" s="1">
        <v>28</v>
      </c>
      <c r="E44" s="1" t="s">
        <v>182</v>
      </c>
      <c r="F44" s="1" t="s">
        <v>40</v>
      </c>
      <c r="G44" s="1" t="s">
        <v>183</v>
      </c>
    </row>
    <row r="45" spans="1:7" x14ac:dyDescent="0.3">
      <c r="A45" s="1" t="s">
        <v>184</v>
      </c>
      <c r="B45" s="1" t="s">
        <v>185</v>
      </c>
      <c r="C45" s="1" t="s">
        <v>20</v>
      </c>
      <c r="D45" s="1">
        <v>62</v>
      </c>
      <c r="E45" s="1" t="s">
        <v>80</v>
      </c>
      <c r="F45" s="1" t="s">
        <v>16</v>
      </c>
      <c r="G45" s="1" t="s">
        <v>186</v>
      </c>
    </row>
    <row r="46" spans="1:7" x14ac:dyDescent="0.3">
      <c r="A46" s="1" t="s">
        <v>187</v>
      </c>
      <c r="B46" s="1" t="s">
        <v>188</v>
      </c>
      <c r="C46" s="1" t="s">
        <v>20</v>
      </c>
      <c r="D46" s="1">
        <v>18</v>
      </c>
      <c r="E46" s="1" t="s">
        <v>189</v>
      </c>
      <c r="F46" s="1" t="s">
        <v>53</v>
      </c>
      <c r="G46" s="1" t="s">
        <v>190</v>
      </c>
    </row>
    <row r="47" spans="1:7" x14ac:dyDescent="0.3">
      <c r="A47" s="1" t="s">
        <v>191</v>
      </c>
      <c r="B47" s="1" t="s">
        <v>192</v>
      </c>
      <c r="C47" s="1" t="s">
        <v>9</v>
      </c>
      <c r="D47" s="1">
        <v>56</v>
      </c>
      <c r="E47" s="1" t="s">
        <v>193</v>
      </c>
      <c r="F47" s="1" t="s">
        <v>40</v>
      </c>
      <c r="G47" s="1" t="s">
        <v>194</v>
      </c>
    </row>
    <row r="48" spans="1:7" x14ac:dyDescent="0.3">
      <c r="A48" s="1" t="s">
        <v>195</v>
      </c>
      <c r="B48" s="1" t="s">
        <v>196</v>
      </c>
      <c r="C48" s="1" t="s">
        <v>9</v>
      </c>
      <c r="D48" s="1">
        <v>62</v>
      </c>
      <c r="E48" s="1" t="s">
        <v>197</v>
      </c>
      <c r="F48" s="1" t="s">
        <v>40</v>
      </c>
      <c r="G48" s="1" t="s">
        <v>198</v>
      </c>
    </row>
    <row r="49" spans="1:7" x14ac:dyDescent="0.3">
      <c r="A49" s="1" t="s">
        <v>199</v>
      </c>
      <c r="B49" s="1" t="s">
        <v>200</v>
      </c>
      <c r="C49" s="1" t="s">
        <v>20</v>
      </c>
      <c r="D49" s="1">
        <v>69</v>
      </c>
      <c r="E49" s="1" t="s">
        <v>201</v>
      </c>
      <c r="F49" s="1" t="s">
        <v>16</v>
      </c>
      <c r="G49" s="1" t="s">
        <v>202</v>
      </c>
    </row>
    <row r="50" spans="1:7" x14ac:dyDescent="0.3">
      <c r="A50" s="1" t="s">
        <v>203</v>
      </c>
      <c r="B50" s="1" t="s">
        <v>204</v>
      </c>
      <c r="C50" s="1" t="s">
        <v>20</v>
      </c>
      <c r="D50" s="1">
        <v>37</v>
      </c>
      <c r="E50" s="1" t="s">
        <v>205</v>
      </c>
      <c r="F50" s="1" t="s">
        <v>40</v>
      </c>
      <c r="G50" s="1" t="s">
        <v>206</v>
      </c>
    </row>
    <row r="51" spans="1:7" x14ac:dyDescent="0.3">
      <c r="A51" s="1" t="s">
        <v>207</v>
      </c>
      <c r="B51" s="1" t="s">
        <v>208</v>
      </c>
      <c r="C51" s="1" t="s">
        <v>20</v>
      </c>
      <c r="D51" s="1">
        <v>55</v>
      </c>
      <c r="E51" s="1" t="s">
        <v>209</v>
      </c>
      <c r="F51" s="1" t="s">
        <v>11</v>
      </c>
      <c r="G51" s="1" t="s">
        <v>210</v>
      </c>
    </row>
    <row r="52" spans="1:7" x14ac:dyDescent="0.3">
      <c r="A52" s="1" t="s">
        <v>211</v>
      </c>
      <c r="B52" s="1" t="s">
        <v>212</v>
      </c>
      <c r="C52" s="1" t="s">
        <v>20</v>
      </c>
      <c r="D52" s="1">
        <v>18</v>
      </c>
      <c r="E52" s="1" t="s">
        <v>213</v>
      </c>
      <c r="F52" s="1" t="s">
        <v>40</v>
      </c>
      <c r="G52" s="1" t="s">
        <v>214</v>
      </c>
    </row>
    <row r="53" spans="1:7" x14ac:dyDescent="0.3">
      <c r="A53" s="1" t="s">
        <v>215</v>
      </c>
      <c r="B53" s="1" t="s">
        <v>216</v>
      </c>
      <c r="C53" s="1" t="s">
        <v>20</v>
      </c>
      <c r="D53" s="1">
        <v>57</v>
      </c>
      <c r="E53" s="1" t="s">
        <v>104</v>
      </c>
      <c r="F53" s="1" t="s">
        <v>22</v>
      </c>
      <c r="G53" s="1" t="s">
        <v>217</v>
      </c>
    </row>
    <row r="54" spans="1:7" x14ac:dyDescent="0.3">
      <c r="A54" s="1" t="s">
        <v>218</v>
      </c>
      <c r="B54" s="1" t="s">
        <v>219</v>
      </c>
      <c r="C54" s="1" t="s">
        <v>9</v>
      </c>
      <c r="D54" s="1">
        <v>29</v>
      </c>
      <c r="E54" s="1" t="s">
        <v>220</v>
      </c>
      <c r="F54" s="1" t="s">
        <v>35</v>
      </c>
      <c r="G54" s="1" t="s">
        <v>221</v>
      </c>
    </row>
    <row r="55" spans="1:7" x14ac:dyDescent="0.3">
      <c r="A55" s="1" t="s">
        <v>222</v>
      </c>
      <c r="B55" s="1" t="s">
        <v>223</v>
      </c>
      <c r="C55" s="1" t="s">
        <v>20</v>
      </c>
      <c r="D55" s="1">
        <v>59</v>
      </c>
      <c r="E55" s="1" t="s">
        <v>224</v>
      </c>
      <c r="F55" s="1" t="s">
        <v>16</v>
      </c>
      <c r="G55" s="1" t="s">
        <v>225</v>
      </c>
    </row>
    <row r="56" spans="1:7" x14ac:dyDescent="0.3">
      <c r="A56" s="1" t="s">
        <v>226</v>
      </c>
      <c r="B56" s="1" t="s">
        <v>227</v>
      </c>
      <c r="C56" s="1" t="s">
        <v>9</v>
      </c>
      <c r="D56" s="1">
        <v>50</v>
      </c>
      <c r="E56" s="1" t="s">
        <v>228</v>
      </c>
      <c r="F56" s="1" t="s">
        <v>40</v>
      </c>
      <c r="G56" s="1" t="s">
        <v>229</v>
      </c>
    </row>
    <row r="57" spans="1:7" x14ac:dyDescent="0.3">
      <c r="A57" s="1" t="s">
        <v>230</v>
      </c>
      <c r="B57" s="1" t="s">
        <v>231</v>
      </c>
      <c r="C57" s="1" t="s">
        <v>20</v>
      </c>
      <c r="D57" s="1">
        <v>38</v>
      </c>
      <c r="E57" s="1" t="s">
        <v>232</v>
      </c>
      <c r="F57" s="1" t="s">
        <v>40</v>
      </c>
      <c r="G57" s="1" t="s">
        <v>233</v>
      </c>
    </row>
    <row r="58" spans="1:7" x14ac:dyDescent="0.3">
      <c r="A58" s="1" t="s">
        <v>234</v>
      </c>
      <c r="B58" s="1" t="s">
        <v>235</v>
      </c>
      <c r="C58" s="1" t="s">
        <v>20</v>
      </c>
      <c r="D58" s="1">
        <v>23</v>
      </c>
      <c r="E58" s="1" t="s">
        <v>236</v>
      </c>
      <c r="F58" s="1" t="s">
        <v>53</v>
      </c>
      <c r="G58" s="1" t="s">
        <v>237</v>
      </c>
    </row>
    <row r="59" spans="1:7" x14ac:dyDescent="0.3">
      <c r="A59" s="1" t="s">
        <v>238</v>
      </c>
      <c r="B59" s="1" t="s">
        <v>239</v>
      </c>
      <c r="C59" s="1" t="s">
        <v>20</v>
      </c>
      <c r="D59" s="1">
        <v>58</v>
      </c>
      <c r="E59" s="1" t="s">
        <v>240</v>
      </c>
      <c r="F59" s="1" t="s">
        <v>35</v>
      </c>
      <c r="G59" s="1" t="s">
        <v>241</v>
      </c>
    </row>
    <row r="60" spans="1:7" x14ac:dyDescent="0.3">
      <c r="A60" s="1" t="s">
        <v>242</v>
      </c>
      <c r="B60" s="1" t="s">
        <v>243</v>
      </c>
      <c r="C60" s="1" t="s">
        <v>20</v>
      </c>
      <c r="D60" s="1">
        <v>38</v>
      </c>
      <c r="E60" s="1" t="s">
        <v>244</v>
      </c>
      <c r="F60" s="1" t="s">
        <v>40</v>
      </c>
      <c r="G60" s="1" t="s">
        <v>245</v>
      </c>
    </row>
    <row r="61" spans="1:7" x14ac:dyDescent="0.3">
      <c r="A61" s="1" t="s">
        <v>246</v>
      </c>
      <c r="B61" s="1" t="s">
        <v>247</v>
      </c>
      <c r="C61" s="1" t="s">
        <v>20</v>
      </c>
      <c r="D61" s="1">
        <v>25</v>
      </c>
      <c r="E61" s="1" t="s">
        <v>76</v>
      </c>
      <c r="F61" s="1" t="s">
        <v>11</v>
      </c>
      <c r="G61" s="1" t="s">
        <v>248</v>
      </c>
    </row>
    <row r="62" spans="1:7" x14ac:dyDescent="0.3">
      <c r="A62" s="1" t="s">
        <v>249</v>
      </c>
      <c r="B62" s="1" t="s">
        <v>250</v>
      </c>
      <c r="C62" s="1" t="s">
        <v>20</v>
      </c>
      <c r="D62" s="1">
        <v>35</v>
      </c>
      <c r="E62" s="1" t="s">
        <v>160</v>
      </c>
      <c r="F62" s="1" t="s">
        <v>35</v>
      </c>
      <c r="G62" s="1" t="s">
        <v>251</v>
      </c>
    </row>
    <row r="63" spans="1:7" x14ac:dyDescent="0.3">
      <c r="A63" s="1" t="s">
        <v>252</v>
      </c>
      <c r="B63" s="1" t="s">
        <v>253</v>
      </c>
      <c r="C63" s="1" t="s">
        <v>20</v>
      </c>
      <c r="D63" s="1">
        <v>58</v>
      </c>
      <c r="E63" s="1" t="s">
        <v>254</v>
      </c>
      <c r="F63" s="1" t="s">
        <v>40</v>
      </c>
      <c r="G63" s="1" t="s">
        <v>255</v>
      </c>
    </row>
    <row r="64" spans="1:7" x14ac:dyDescent="0.3">
      <c r="A64" s="1" t="s">
        <v>256</v>
      </c>
      <c r="B64" s="1" t="s">
        <v>257</v>
      </c>
      <c r="C64" s="1" t="s">
        <v>20</v>
      </c>
      <c r="D64" s="1">
        <v>23</v>
      </c>
      <c r="E64" s="1" t="s">
        <v>258</v>
      </c>
      <c r="F64" s="1" t="s">
        <v>53</v>
      </c>
      <c r="G64" s="1" t="s">
        <v>259</v>
      </c>
    </row>
    <row r="65" spans="1:7" x14ac:dyDescent="0.3">
      <c r="A65" s="1" t="s">
        <v>260</v>
      </c>
      <c r="B65" s="1" t="s">
        <v>261</v>
      </c>
      <c r="C65" s="1" t="s">
        <v>20</v>
      </c>
      <c r="D65" s="1">
        <v>28</v>
      </c>
      <c r="E65" s="1" t="s">
        <v>262</v>
      </c>
      <c r="F65" s="1" t="s">
        <v>53</v>
      </c>
      <c r="G65" s="1" t="s">
        <v>263</v>
      </c>
    </row>
    <row r="66" spans="1:7" x14ac:dyDescent="0.3">
      <c r="A66" s="1" t="s">
        <v>264</v>
      </c>
      <c r="B66" s="1" t="s">
        <v>265</v>
      </c>
      <c r="C66" s="1" t="s">
        <v>20</v>
      </c>
      <c r="D66" s="1">
        <v>33</v>
      </c>
      <c r="E66" s="1" t="s">
        <v>266</v>
      </c>
      <c r="F66" s="1" t="s">
        <v>53</v>
      </c>
      <c r="G66" s="1" t="s">
        <v>267</v>
      </c>
    </row>
    <row r="67" spans="1:7" x14ac:dyDescent="0.3">
      <c r="A67" s="1" t="s">
        <v>268</v>
      </c>
      <c r="B67" s="1" t="s">
        <v>269</v>
      </c>
      <c r="C67" s="1" t="s">
        <v>20</v>
      </c>
      <c r="D67" s="1">
        <v>29</v>
      </c>
      <c r="E67" s="1" t="s">
        <v>270</v>
      </c>
      <c r="F67" s="1" t="s">
        <v>22</v>
      </c>
      <c r="G67" s="1" t="s">
        <v>271</v>
      </c>
    </row>
    <row r="68" spans="1:7" x14ac:dyDescent="0.3">
      <c r="A68" s="1" t="s">
        <v>272</v>
      </c>
      <c r="B68" s="1" t="s">
        <v>273</v>
      </c>
      <c r="C68" s="1" t="s">
        <v>20</v>
      </c>
      <c r="D68" s="1">
        <v>69</v>
      </c>
      <c r="E68" s="1" t="s">
        <v>274</v>
      </c>
      <c r="F68" s="1" t="s">
        <v>35</v>
      </c>
      <c r="G68" s="1" t="s">
        <v>275</v>
      </c>
    </row>
    <row r="69" spans="1:7" x14ac:dyDescent="0.3">
      <c r="A69" s="1" t="s">
        <v>276</v>
      </c>
      <c r="B69" s="1" t="s">
        <v>277</v>
      </c>
      <c r="C69" s="1" t="s">
        <v>20</v>
      </c>
      <c r="D69" s="1">
        <v>45</v>
      </c>
      <c r="E69" s="1" t="s">
        <v>48</v>
      </c>
      <c r="F69" s="1" t="s">
        <v>40</v>
      </c>
      <c r="G69" s="1" t="s">
        <v>278</v>
      </c>
    </row>
    <row r="70" spans="1:7" x14ac:dyDescent="0.3">
      <c r="A70" s="1" t="s">
        <v>279</v>
      </c>
      <c r="B70" s="1" t="s">
        <v>280</v>
      </c>
      <c r="C70" s="1" t="s">
        <v>9</v>
      </c>
      <c r="D70" s="1">
        <v>56</v>
      </c>
      <c r="E70" s="1" t="s">
        <v>281</v>
      </c>
      <c r="F70" s="1" t="s">
        <v>22</v>
      </c>
      <c r="G70" s="1" t="s">
        <v>282</v>
      </c>
    </row>
    <row r="71" spans="1:7" x14ac:dyDescent="0.3">
      <c r="A71" s="1" t="s">
        <v>283</v>
      </c>
      <c r="B71" s="1" t="s">
        <v>284</v>
      </c>
      <c r="C71" s="1" t="s">
        <v>9</v>
      </c>
      <c r="D71" s="1">
        <v>29</v>
      </c>
      <c r="E71" s="1" t="s">
        <v>285</v>
      </c>
      <c r="F71" s="1" t="s">
        <v>40</v>
      </c>
      <c r="G71" s="1" t="s">
        <v>286</v>
      </c>
    </row>
    <row r="72" spans="1:7" x14ac:dyDescent="0.3">
      <c r="A72" s="1" t="s">
        <v>287</v>
      </c>
      <c r="B72" s="1" t="s">
        <v>288</v>
      </c>
      <c r="C72" s="1" t="s">
        <v>20</v>
      </c>
      <c r="D72" s="1">
        <v>51</v>
      </c>
      <c r="E72" s="1" t="s">
        <v>289</v>
      </c>
      <c r="F72" s="1" t="s">
        <v>35</v>
      </c>
      <c r="G72" s="1" t="s">
        <v>290</v>
      </c>
    </row>
    <row r="73" spans="1:7" x14ac:dyDescent="0.3">
      <c r="A73" s="1" t="s">
        <v>291</v>
      </c>
      <c r="B73" s="1" t="s">
        <v>292</v>
      </c>
      <c r="C73" s="1" t="s">
        <v>9</v>
      </c>
      <c r="D73" s="1">
        <v>56</v>
      </c>
      <c r="E73" s="1" t="s">
        <v>293</v>
      </c>
      <c r="F73" s="1" t="s">
        <v>35</v>
      </c>
      <c r="G73" s="1" t="s">
        <v>294</v>
      </c>
    </row>
    <row r="74" spans="1:7" x14ac:dyDescent="0.3">
      <c r="A74" s="1" t="s">
        <v>295</v>
      </c>
      <c r="B74" s="1" t="s">
        <v>296</v>
      </c>
      <c r="C74" s="1" t="s">
        <v>9</v>
      </c>
      <c r="D74" s="1">
        <v>43</v>
      </c>
      <c r="E74" s="1" t="s">
        <v>297</v>
      </c>
      <c r="F74" s="1" t="s">
        <v>40</v>
      </c>
      <c r="G74" s="1" t="s">
        <v>298</v>
      </c>
    </row>
    <row r="75" spans="1:7" x14ac:dyDescent="0.3">
      <c r="A75" s="1" t="s">
        <v>299</v>
      </c>
      <c r="B75" s="1" t="s">
        <v>300</v>
      </c>
      <c r="C75" s="1" t="s">
        <v>20</v>
      </c>
      <c r="D75" s="1">
        <v>44</v>
      </c>
      <c r="E75" s="1" t="s">
        <v>69</v>
      </c>
      <c r="F75" s="1" t="s">
        <v>22</v>
      </c>
      <c r="G75" s="1" t="s">
        <v>301</v>
      </c>
    </row>
    <row r="76" spans="1:7" x14ac:dyDescent="0.3">
      <c r="A76" s="1" t="s">
        <v>302</v>
      </c>
      <c r="B76" s="1" t="s">
        <v>303</v>
      </c>
      <c r="C76" s="1" t="s">
        <v>20</v>
      </c>
      <c r="D76" s="1">
        <v>54</v>
      </c>
      <c r="E76" s="1" t="s">
        <v>304</v>
      </c>
      <c r="F76" s="1" t="s">
        <v>22</v>
      </c>
      <c r="G76" s="1" t="s">
        <v>305</v>
      </c>
    </row>
    <row r="77" spans="1:7" x14ac:dyDescent="0.3">
      <c r="A77" s="1" t="s">
        <v>306</v>
      </c>
      <c r="B77" s="1" t="s">
        <v>307</v>
      </c>
      <c r="C77" s="1" t="s">
        <v>9</v>
      </c>
      <c r="D77" s="1">
        <v>53</v>
      </c>
      <c r="E77" s="1" t="s">
        <v>152</v>
      </c>
      <c r="F77" s="1" t="s">
        <v>22</v>
      </c>
      <c r="G77" s="1" t="s">
        <v>308</v>
      </c>
    </row>
    <row r="78" spans="1:7" x14ac:dyDescent="0.3">
      <c r="A78" s="1" t="s">
        <v>309</v>
      </c>
      <c r="B78" s="1" t="s">
        <v>310</v>
      </c>
      <c r="C78" s="1" t="s">
        <v>9</v>
      </c>
      <c r="D78" s="1">
        <v>21</v>
      </c>
      <c r="E78" s="1" t="s">
        <v>311</v>
      </c>
      <c r="F78" s="1" t="s">
        <v>22</v>
      </c>
      <c r="G78" s="1" t="s">
        <v>312</v>
      </c>
    </row>
    <row r="79" spans="1:7" x14ac:dyDescent="0.3">
      <c r="A79" s="1" t="s">
        <v>313</v>
      </c>
      <c r="B79" s="1" t="s">
        <v>314</v>
      </c>
      <c r="C79" s="1" t="s">
        <v>9</v>
      </c>
      <c r="D79" s="1">
        <v>26</v>
      </c>
      <c r="E79" s="1" t="s">
        <v>128</v>
      </c>
      <c r="F79" s="1" t="s">
        <v>22</v>
      </c>
      <c r="G79" s="1" t="s">
        <v>315</v>
      </c>
    </row>
    <row r="80" spans="1:7" x14ac:dyDescent="0.3">
      <c r="A80" s="1" t="s">
        <v>316</v>
      </c>
      <c r="B80" s="1" t="s">
        <v>317</v>
      </c>
      <c r="C80" s="1" t="s">
        <v>9</v>
      </c>
      <c r="D80" s="1">
        <v>18</v>
      </c>
      <c r="E80" s="1" t="s">
        <v>318</v>
      </c>
      <c r="F80" s="1" t="s">
        <v>16</v>
      </c>
      <c r="G80" s="1" t="s">
        <v>319</v>
      </c>
    </row>
    <row r="81" spans="1:7" x14ac:dyDescent="0.3">
      <c r="A81" s="1" t="s">
        <v>320</v>
      </c>
      <c r="B81" s="1" t="s">
        <v>321</v>
      </c>
      <c r="C81" s="1" t="s">
        <v>20</v>
      </c>
      <c r="D81" s="1">
        <v>48</v>
      </c>
      <c r="E81" s="1" t="s">
        <v>322</v>
      </c>
      <c r="F81" s="1" t="s">
        <v>40</v>
      </c>
      <c r="G81" s="1" t="s">
        <v>323</v>
      </c>
    </row>
    <row r="82" spans="1:7" x14ac:dyDescent="0.3">
      <c r="A82" s="1" t="s">
        <v>324</v>
      </c>
      <c r="B82" s="1" t="s">
        <v>325</v>
      </c>
      <c r="C82" s="1" t="s">
        <v>9</v>
      </c>
      <c r="D82" s="1">
        <v>55</v>
      </c>
      <c r="E82" s="1" t="s">
        <v>326</v>
      </c>
      <c r="F82" s="1" t="s">
        <v>53</v>
      </c>
      <c r="G82" s="1" t="s">
        <v>327</v>
      </c>
    </row>
    <row r="83" spans="1:7" x14ac:dyDescent="0.3">
      <c r="A83" s="1" t="s">
        <v>328</v>
      </c>
      <c r="B83" s="1" t="s">
        <v>329</v>
      </c>
      <c r="C83" s="1" t="s">
        <v>20</v>
      </c>
      <c r="D83" s="1">
        <v>47</v>
      </c>
      <c r="E83" s="1" t="s">
        <v>322</v>
      </c>
      <c r="F83" s="1" t="s">
        <v>35</v>
      </c>
      <c r="G83" s="1" t="s">
        <v>330</v>
      </c>
    </row>
    <row r="84" spans="1:7" x14ac:dyDescent="0.3">
      <c r="A84" s="1" t="s">
        <v>331</v>
      </c>
      <c r="B84" s="1" t="s">
        <v>332</v>
      </c>
      <c r="C84" s="1" t="s">
        <v>20</v>
      </c>
      <c r="D84" s="1">
        <v>67</v>
      </c>
      <c r="E84" s="1" t="s">
        <v>144</v>
      </c>
      <c r="F84" s="1" t="s">
        <v>11</v>
      </c>
      <c r="G84" s="1" t="s">
        <v>333</v>
      </c>
    </row>
    <row r="85" spans="1:7" x14ac:dyDescent="0.3">
      <c r="A85" s="1" t="s">
        <v>334</v>
      </c>
      <c r="B85" s="1" t="s">
        <v>335</v>
      </c>
      <c r="C85" s="1" t="s">
        <v>9</v>
      </c>
      <c r="D85" s="1">
        <v>59</v>
      </c>
      <c r="E85" s="1" t="s">
        <v>104</v>
      </c>
      <c r="F85" s="1" t="s">
        <v>11</v>
      </c>
      <c r="G85" s="1" t="s">
        <v>336</v>
      </c>
    </row>
    <row r="86" spans="1:7" x14ac:dyDescent="0.3">
      <c r="A86" s="1" t="s">
        <v>337</v>
      </c>
      <c r="B86" s="1" t="s">
        <v>338</v>
      </c>
      <c r="C86" s="1" t="s">
        <v>9</v>
      </c>
      <c r="D86" s="1">
        <v>44</v>
      </c>
      <c r="E86" s="1" t="s">
        <v>339</v>
      </c>
      <c r="F86" s="1" t="s">
        <v>53</v>
      </c>
      <c r="G86" s="1" t="s">
        <v>340</v>
      </c>
    </row>
    <row r="87" spans="1:7" x14ac:dyDescent="0.3">
      <c r="A87" s="1" t="s">
        <v>341</v>
      </c>
      <c r="B87" s="1" t="s">
        <v>342</v>
      </c>
      <c r="C87" s="1" t="s">
        <v>20</v>
      </c>
      <c r="D87" s="1">
        <v>44</v>
      </c>
      <c r="E87" s="1" t="s">
        <v>343</v>
      </c>
      <c r="F87" s="1" t="s">
        <v>11</v>
      </c>
      <c r="G87" s="1" t="s">
        <v>344</v>
      </c>
    </row>
    <row r="88" spans="1:7" x14ac:dyDescent="0.3">
      <c r="A88" s="1" t="s">
        <v>345</v>
      </c>
      <c r="B88" s="1" t="s">
        <v>346</v>
      </c>
      <c r="C88" s="1" t="s">
        <v>9</v>
      </c>
      <c r="D88" s="1">
        <v>38</v>
      </c>
      <c r="E88" s="1" t="s">
        <v>228</v>
      </c>
      <c r="F88" s="1" t="s">
        <v>11</v>
      </c>
      <c r="G88" s="1" t="s">
        <v>347</v>
      </c>
    </row>
    <row r="89" spans="1:7" x14ac:dyDescent="0.3">
      <c r="A89" s="1" t="s">
        <v>348</v>
      </c>
      <c r="B89" s="1" t="s">
        <v>349</v>
      </c>
      <c r="C89" s="1" t="s">
        <v>20</v>
      </c>
      <c r="D89" s="1">
        <v>39</v>
      </c>
      <c r="E89" s="1" t="s">
        <v>293</v>
      </c>
      <c r="F89" s="1" t="s">
        <v>53</v>
      </c>
      <c r="G89" s="1" t="s">
        <v>350</v>
      </c>
    </row>
    <row r="90" spans="1:7" x14ac:dyDescent="0.3">
      <c r="A90" s="1" t="s">
        <v>351</v>
      </c>
      <c r="B90" s="1" t="s">
        <v>352</v>
      </c>
      <c r="C90" s="1" t="s">
        <v>20</v>
      </c>
      <c r="D90" s="1">
        <v>28</v>
      </c>
      <c r="E90" s="1" t="s">
        <v>353</v>
      </c>
      <c r="F90" s="1" t="s">
        <v>22</v>
      </c>
      <c r="G90" s="1" t="s">
        <v>354</v>
      </c>
    </row>
    <row r="91" spans="1:7" x14ac:dyDescent="0.3">
      <c r="A91" s="1" t="s">
        <v>355</v>
      </c>
      <c r="B91" s="1" t="s">
        <v>356</v>
      </c>
      <c r="C91" s="1" t="s">
        <v>20</v>
      </c>
      <c r="D91" s="1">
        <v>33</v>
      </c>
      <c r="E91" s="1" t="s">
        <v>30</v>
      </c>
      <c r="F91" s="1" t="s">
        <v>16</v>
      </c>
      <c r="G91" s="1" t="s">
        <v>357</v>
      </c>
    </row>
    <row r="92" spans="1:7" x14ac:dyDescent="0.3">
      <c r="A92" s="1" t="s">
        <v>358</v>
      </c>
      <c r="B92" s="1" t="s">
        <v>359</v>
      </c>
      <c r="C92" s="1" t="s">
        <v>20</v>
      </c>
      <c r="D92" s="1">
        <v>25</v>
      </c>
      <c r="E92" s="1" t="s">
        <v>61</v>
      </c>
      <c r="F92" s="1" t="s">
        <v>35</v>
      </c>
      <c r="G92" s="1" t="s">
        <v>360</v>
      </c>
    </row>
    <row r="93" spans="1:7" x14ac:dyDescent="0.3">
      <c r="A93" s="1" t="s">
        <v>361</v>
      </c>
      <c r="B93" s="1" t="s">
        <v>362</v>
      </c>
      <c r="C93" s="1" t="s">
        <v>20</v>
      </c>
      <c r="D93" s="1">
        <v>20</v>
      </c>
      <c r="E93" s="1" t="s">
        <v>363</v>
      </c>
      <c r="F93" s="1" t="s">
        <v>22</v>
      </c>
      <c r="G93" s="1" t="s">
        <v>364</v>
      </c>
    </row>
    <row r="94" spans="1:7" x14ac:dyDescent="0.3">
      <c r="A94" s="1" t="s">
        <v>365</v>
      </c>
      <c r="B94" s="1" t="s">
        <v>366</v>
      </c>
      <c r="C94" s="1" t="s">
        <v>20</v>
      </c>
      <c r="D94" s="1">
        <v>70</v>
      </c>
      <c r="E94" s="1" t="s">
        <v>367</v>
      </c>
      <c r="F94" s="1" t="s">
        <v>11</v>
      </c>
      <c r="G94" s="1" t="s">
        <v>368</v>
      </c>
    </row>
    <row r="95" spans="1:7" x14ac:dyDescent="0.3">
      <c r="A95" s="1" t="s">
        <v>369</v>
      </c>
      <c r="B95" s="1" t="s">
        <v>370</v>
      </c>
      <c r="C95" s="1" t="s">
        <v>9</v>
      </c>
      <c r="D95" s="1">
        <v>30</v>
      </c>
      <c r="E95" s="1" t="s">
        <v>371</v>
      </c>
      <c r="F95" s="1" t="s">
        <v>53</v>
      </c>
      <c r="G95" s="1" t="s">
        <v>372</v>
      </c>
    </row>
    <row r="96" spans="1:7" x14ac:dyDescent="0.3">
      <c r="A96" s="1" t="s">
        <v>373</v>
      </c>
      <c r="B96" s="1" t="s">
        <v>374</v>
      </c>
      <c r="C96" s="1" t="s">
        <v>20</v>
      </c>
      <c r="D96" s="1">
        <v>18</v>
      </c>
      <c r="E96" s="1" t="s">
        <v>375</v>
      </c>
      <c r="F96" s="1" t="s">
        <v>11</v>
      </c>
      <c r="G96" s="1" t="s">
        <v>376</v>
      </c>
    </row>
    <row r="97" spans="1:7" x14ac:dyDescent="0.3">
      <c r="A97" s="1" t="s">
        <v>377</v>
      </c>
      <c r="B97" s="1" t="s">
        <v>378</v>
      </c>
      <c r="C97" s="1" t="s">
        <v>20</v>
      </c>
      <c r="D97" s="1">
        <v>31</v>
      </c>
      <c r="E97" s="1" t="s">
        <v>76</v>
      </c>
      <c r="F97" s="1" t="s">
        <v>22</v>
      </c>
      <c r="G97" s="1" t="s">
        <v>379</v>
      </c>
    </row>
    <row r="98" spans="1:7" x14ac:dyDescent="0.3">
      <c r="A98" s="1" t="s">
        <v>380</v>
      </c>
      <c r="B98" s="1" t="s">
        <v>381</v>
      </c>
      <c r="C98" s="1" t="s">
        <v>9</v>
      </c>
      <c r="D98" s="1">
        <v>31</v>
      </c>
      <c r="E98" s="1" t="s">
        <v>382</v>
      </c>
      <c r="F98" s="1" t="s">
        <v>35</v>
      </c>
      <c r="G98" s="1" t="s">
        <v>383</v>
      </c>
    </row>
    <row r="99" spans="1:7" x14ac:dyDescent="0.3">
      <c r="A99" s="1" t="s">
        <v>384</v>
      </c>
      <c r="B99" s="1" t="s">
        <v>385</v>
      </c>
      <c r="C99" s="1" t="s">
        <v>20</v>
      </c>
      <c r="D99" s="1">
        <v>48</v>
      </c>
      <c r="E99" s="1" t="s">
        <v>386</v>
      </c>
      <c r="F99" s="1" t="s">
        <v>40</v>
      </c>
      <c r="G99" s="1" t="s">
        <v>387</v>
      </c>
    </row>
    <row r="100" spans="1:7" x14ac:dyDescent="0.3">
      <c r="A100" s="1" t="s">
        <v>388</v>
      </c>
      <c r="B100" s="1" t="s">
        <v>389</v>
      </c>
      <c r="C100" s="1" t="s">
        <v>20</v>
      </c>
      <c r="D100" s="1">
        <v>66</v>
      </c>
      <c r="E100" s="1" t="s">
        <v>390</v>
      </c>
      <c r="F100" s="1" t="s">
        <v>16</v>
      </c>
      <c r="G100" s="1" t="s">
        <v>391</v>
      </c>
    </row>
    <row r="101" spans="1:7" x14ac:dyDescent="0.3">
      <c r="A101" s="1" t="s">
        <v>392</v>
      </c>
      <c r="B101" s="1" t="s">
        <v>393</v>
      </c>
      <c r="C101" s="1" t="s">
        <v>20</v>
      </c>
      <c r="D101" s="1">
        <v>54</v>
      </c>
      <c r="E101" s="1" t="s">
        <v>394</v>
      </c>
      <c r="F101" s="1" t="s">
        <v>11</v>
      </c>
      <c r="G101" s="1" t="s">
        <v>395</v>
      </c>
    </row>
    <row r="102" spans="1:7" x14ac:dyDescent="0.3">
      <c r="A102" s="1" t="s">
        <v>396</v>
      </c>
      <c r="B102" s="1" t="s">
        <v>397</v>
      </c>
      <c r="C102" s="1" t="s">
        <v>20</v>
      </c>
      <c r="D102" s="1">
        <v>32</v>
      </c>
      <c r="E102" s="1" t="s">
        <v>398</v>
      </c>
      <c r="F102" s="1" t="s">
        <v>11</v>
      </c>
      <c r="G102" s="1" t="s">
        <v>399</v>
      </c>
    </row>
    <row r="103" spans="1:7" x14ac:dyDescent="0.3">
      <c r="A103" s="1" t="s">
        <v>400</v>
      </c>
      <c r="B103" s="1" t="s">
        <v>401</v>
      </c>
      <c r="C103" s="1" t="s">
        <v>20</v>
      </c>
      <c r="D103" s="1">
        <v>69</v>
      </c>
      <c r="E103" s="1" t="s">
        <v>402</v>
      </c>
      <c r="F103" s="1" t="s">
        <v>35</v>
      </c>
      <c r="G103" s="1" t="s">
        <v>403</v>
      </c>
    </row>
    <row r="104" spans="1:7" x14ac:dyDescent="0.3">
      <c r="A104" s="1" t="s">
        <v>404</v>
      </c>
      <c r="B104" s="1" t="s">
        <v>405</v>
      </c>
      <c r="C104" s="1" t="s">
        <v>9</v>
      </c>
      <c r="D104" s="1">
        <v>45</v>
      </c>
      <c r="E104" s="1" t="s">
        <v>406</v>
      </c>
      <c r="F104" s="1" t="s">
        <v>22</v>
      </c>
      <c r="G104" s="1" t="s">
        <v>407</v>
      </c>
    </row>
    <row r="105" spans="1:7" x14ac:dyDescent="0.3">
      <c r="A105" s="1" t="s">
        <v>408</v>
      </c>
      <c r="B105" s="1" t="s">
        <v>409</v>
      </c>
      <c r="C105" s="1" t="s">
        <v>9</v>
      </c>
      <c r="D105" s="1">
        <v>58</v>
      </c>
      <c r="E105" s="1" t="s">
        <v>410</v>
      </c>
      <c r="F105" s="1" t="s">
        <v>22</v>
      </c>
      <c r="G105" s="1" t="s">
        <v>411</v>
      </c>
    </row>
    <row r="106" spans="1:7" x14ac:dyDescent="0.3">
      <c r="A106" s="1" t="s">
        <v>412</v>
      </c>
      <c r="B106" s="1" t="s">
        <v>413</v>
      </c>
      <c r="C106" s="1" t="s">
        <v>9</v>
      </c>
      <c r="D106" s="1">
        <v>36</v>
      </c>
      <c r="E106" s="1" t="s">
        <v>414</v>
      </c>
      <c r="F106" s="1" t="s">
        <v>16</v>
      </c>
      <c r="G106" s="1" t="s">
        <v>415</v>
      </c>
    </row>
    <row r="107" spans="1:7" x14ac:dyDescent="0.3">
      <c r="A107" s="1" t="s">
        <v>416</v>
      </c>
      <c r="B107" s="1" t="s">
        <v>417</v>
      </c>
      <c r="C107" s="1" t="s">
        <v>9</v>
      </c>
      <c r="D107" s="1">
        <v>36</v>
      </c>
      <c r="E107" s="1" t="s">
        <v>418</v>
      </c>
      <c r="F107" s="1" t="s">
        <v>11</v>
      </c>
      <c r="G107" s="1" t="s">
        <v>419</v>
      </c>
    </row>
    <row r="108" spans="1:7" x14ac:dyDescent="0.3">
      <c r="A108" s="1" t="s">
        <v>420</v>
      </c>
      <c r="B108" s="1" t="s">
        <v>421</v>
      </c>
      <c r="C108" s="1" t="s">
        <v>20</v>
      </c>
      <c r="D108" s="1">
        <v>29</v>
      </c>
      <c r="E108" s="1" t="s">
        <v>311</v>
      </c>
      <c r="F108" s="1" t="s">
        <v>53</v>
      </c>
      <c r="G108" s="1" t="s">
        <v>422</v>
      </c>
    </row>
    <row r="109" spans="1:7" x14ac:dyDescent="0.3">
      <c r="A109" s="1" t="s">
        <v>423</v>
      </c>
      <c r="B109" s="1" t="s">
        <v>424</v>
      </c>
      <c r="C109" s="1" t="s">
        <v>9</v>
      </c>
      <c r="D109" s="1">
        <v>26</v>
      </c>
      <c r="E109" s="1" t="s">
        <v>367</v>
      </c>
      <c r="F109" s="1" t="s">
        <v>35</v>
      </c>
      <c r="G109" s="1" t="s">
        <v>425</v>
      </c>
    </row>
    <row r="110" spans="1:7" x14ac:dyDescent="0.3">
      <c r="A110" s="1" t="s">
        <v>426</v>
      </c>
      <c r="B110" s="1" t="s">
        <v>427</v>
      </c>
      <c r="C110" s="1" t="s">
        <v>9</v>
      </c>
      <c r="D110" s="1">
        <v>52</v>
      </c>
      <c r="E110" s="1" t="s">
        <v>428</v>
      </c>
      <c r="F110" s="1" t="s">
        <v>16</v>
      </c>
      <c r="G110" s="1" t="s">
        <v>429</v>
      </c>
    </row>
    <row r="111" spans="1:7" x14ac:dyDescent="0.3">
      <c r="A111" s="1" t="s">
        <v>430</v>
      </c>
      <c r="B111" s="1" t="s">
        <v>431</v>
      </c>
      <c r="C111" s="1" t="s">
        <v>20</v>
      </c>
      <c r="D111" s="1">
        <v>57</v>
      </c>
      <c r="E111" s="1" t="s">
        <v>432</v>
      </c>
      <c r="F111" s="1" t="s">
        <v>16</v>
      </c>
      <c r="G111" s="1" t="s">
        <v>433</v>
      </c>
    </row>
    <row r="112" spans="1:7" x14ac:dyDescent="0.3">
      <c r="A112" s="1" t="s">
        <v>434</v>
      </c>
      <c r="B112" s="1" t="s">
        <v>435</v>
      </c>
      <c r="C112" s="1" t="s">
        <v>20</v>
      </c>
      <c r="D112" s="1">
        <v>22</v>
      </c>
      <c r="E112" s="1" t="s">
        <v>436</v>
      </c>
      <c r="F112" s="1" t="s">
        <v>22</v>
      </c>
      <c r="G112" s="1" t="s">
        <v>437</v>
      </c>
    </row>
    <row r="113" spans="1:7" x14ac:dyDescent="0.3">
      <c r="A113" s="1" t="s">
        <v>438</v>
      </c>
      <c r="B113" s="1" t="s">
        <v>439</v>
      </c>
      <c r="C113" s="1" t="s">
        <v>9</v>
      </c>
      <c r="D113" s="1">
        <v>50</v>
      </c>
      <c r="E113" s="1" t="s">
        <v>440</v>
      </c>
      <c r="F113" s="1" t="s">
        <v>35</v>
      </c>
      <c r="G113" s="1" t="s">
        <v>441</v>
      </c>
    </row>
    <row r="114" spans="1:7" x14ac:dyDescent="0.3">
      <c r="A114" s="1" t="s">
        <v>442</v>
      </c>
      <c r="B114" s="1" t="s">
        <v>443</v>
      </c>
      <c r="C114" s="1" t="s">
        <v>20</v>
      </c>
      <c r="D114" s="1">
        <v>41</v>
      </c>
      <c r="E114" s="1" t="s">
        <v>444</v>
      </c>
      <c r="F114" s="1" t="s">
        <v>35</v>
      </c>
      <c r="G114" s="1" t="s">
        <v>445</v>
      </c>
    </row>
    <row r="115" spans="1:7" x14ac:dyDescent="0.3">
      <c r="A115" s="1" t="s">
        <v>446</v>
      </c>
      <c r="B115" s="1" t="s">
        <v>447</v>
      </c>
      <c r="C115" s="1" t="s">
        <v>9</v>
      </c>
      <c r="D115" s="1">
        <v>28</v>
      </c>
      <c r="E115" s="1" t="s">
        <v>182</v>
      </c>
      <c r="F115" s="1" t="s">
        <v>16</v>
      </c>
      <c r="G115" s="1" t="s">
        <v>448</v>
      </c>
    </row>
    <row r="116" spans="1:7" x14ac:dyDescent="0.3">
      <c r="A116" s="1" t="s">
        <v>449</v>
      </c>
      <c r="B116" s="1" t="s">
        <v>450</v>
      </c>
      <c r="C116" s="1" t="s">
        <v>20</v>
      </c>
      <c r="D116" s="1">
        <v>24</v>
      </c>
      <c r="E116" s="1" t="s">
        <v>451</v>
      </c>
      <c r="F116" s="1" t="s">
        <v>53</v>
      </c>
      <c r="G116" s="1" t="s">
        <v>452</v>
      </c>
    </row>
    <row r="117" spans="1:7" x14ac:dyDescent="0.3">
      <c r="A117" s="1" t="s">
        <v>453</v>
      </c>
      <c r="B117" s="1" t="s">
        <v>454</v>
      </c>
      <c r="C117" s="1" t="s">
        <v>20</v>
      </c>
      <c r="D117" s="1">
        <v>40</v>
      </c>
      <c r="E117" s="1" t="s">
        <v>455</v>
      </c>
      <c r="F117" s="1" t="s">
        <v>53</v>
      </c>
      <c r="G117" s="1" t="s">
        <v>456</v>
      </c>
    </row>
    <row r="118" spans="1:7" x14ac:dyDescent="0.3">
      <c r="A118" s="1" t="s">
        <v>457</v>
      </c>
      <c r="B118" s="1" t="s">
        <v>458</v>
      </c>
      <c r="C118" s="1" t="s">
        <v>20</v>
      </c>
      <c r="D118" s="1">
        <v>21</v>
      </c>
      <c r="E118" s="1" t="s">
        <v>459</v>
      </c>
      <c r="F118" s="1" t="s">
        <v>35</v>
      </c>
      <c r="G118" s="1" t="s">
        <v>460</v>
      </c>
    </row>
    <row r="119" spans="1:7" x14ac:dyDescent="0.3">
      <c r="A119" s="1" t="s">
        <v>461</v>
      </c>
      <c r="B119" s="1" t="s">
        <v>462</v>
      </c>
      <c r="C119" s="1" t="s">
        <v>20</v>
      </c>
      <c r="D119" s="1">
        <v>19</v>
      </c>
      <c r="E119" s="1" t="s">
        <v>57</v>
      </c>
      <c r="F119" s="1" t="s">
        <v>53</v>
      </c>
      <c r="G119" s="1" t="s">
        <v>463</v>
      </c>
    </row>
    <row r="120" spans="1:7" x14ac:dyDescent="0.3">
      <c r="A120" s="1" t="s">
        <v>464</v>
      </c>
      <c r="B120" s="1" t="s">
        <v>465</v>
      </c>
      <c r="C120" s="1" t="s">
        <v>9</v>
      </c>
      <c r="D120" s="1">
        <v>69</v>
      </c>
      <c r="E120" s="1" t="s">
        <v>466</v>
      </c>
      <c r="F120" s="1" t="s">
        <v>16</v>
      </c>
      <c r="G120" s="1" t="s">
        <v>467</v>
      </c>
    </row>
    <row r="121" spans="1:7" x14ac:dyDescent="0.3">
      <c r="A121" s="1" t="s">
        <v>468</v>
      </c>
      <c r="B121" s="1" t="s">
        <v>469</v>
      </c>
      <c r="C121" s="1" t="s">
        <v>20</v>
      </c>
      <c r="D121" s="1">
        <v>18</v>
      </c>
      <c r="E121" s="1" t="s">
        <v>470</v>
      </c>
      <c r="F121" s="1" t="s">
        <v>35</v>
      </c>
      <c r="G121" s="1" t="s">
        <v>471</v>
      </c>
    </row>
    <row r="122" spans="1:7" x14ac:dyDescent="0.3">
      <c r="A122" s="1" t="s">
        <v>472</v>
      </c>
      <c r="B122" s="1" t="s">
        <v>473</v>
      </c>
      <c r="C122" s="1" t="s">
        <v>9</v>
      </c>
      <c r="D122" s="1">
        <v>20</v>
      </c>
      <c r="E122" s="1" t="s">
        <v>304</v>
      </c>
      <c r="F122" s="1" t="s">
        <v>40</v>
      </c>
      <c r="G122" s="1" t="s">
        <v>474</v>
      </c>
    </row>
    <row r="123" spans="1:7" x14ac:dyDescent="0.3">
      <c r="A123" s="1" t="s">
        <v>475</v>
      </c>
      <c r="B123" s="1" t="s">
        <v>476</v>
      </c>
      <c r="C123" s="1" t="s">
        <v>20</v>
      </c>
      <c r="D123" s="1">
        <v>50</v>
      </c>
      <c r="E123" s="1" t="s">
        <v>477</v>
      </c>
      <c r="F123" s="1" t="s">
        <v>40</v>
      </c>
      <c r="G123" s="1" t="s">
        <v>478</v>
      </c>
    </row>
    <row r="124" spans="1:7" x14ac:dyDescent="0.3">
      <c r="A124" s="1" t="s">
        <v>479</v>
      </c>
      <c r="B124" s="1" t="s">
        <v>480</v>
      </c>
      <c r="C124" s="1" t="s">
        <v>9</v>
      </c>
      <c r="D124" s="1">
        <v>48</v>
      </c>
      <c r="E124" s="1" t="s">
        <v>254</v>
      </c>
      <c r="F124" s="1" t="s">
        <v>35</v>
      </c>
      <c r="G124" s="1" t="s">
        <v>481</v>
      </c>
    </row>
    <row r="125" spans="1:7" x14ac:dyDescent="0.3">
      <c r="A125" s="1" t="s">
        <v>482</v>
      </c>
      <c r="B125" s="1" t="s">
        <v>483</v>
      </c>
      <c r="C125" s="1" t="s">
        <v>20</v>
      </c>
      <c r="D125" s="1">
        <v>46</v>
      </c>
      <c r="E125" s="1" t="s">
        <v>484</v>
      </c>
      <c r="F125" s="1" t="s">
        <v>16</v>
      </c>
      <c r="G125" s="1" t="s">
        <v>485</v>
      </c>
    </row>
    <row r="126" spans="1:7" x14ac:dyDescent="0.3">
      <c r="A126" s="1" t="s">
        <v>486</v>
      </c>
      <c r="B126" s="1" t="s">
        <v>487</v>
      </c>
      <c r="C126" s="1" t="s">
        <v>20</v>
      </c>
      <c r="D126" s="1">
        <v>38</v>
      </c>
      <c r="E126" s="1" t="s">
        <v>488</v>
      </c>
      <c r="F126" s="1" t="s">
        <v>16</v>
      </c>
      <c r="G126" s="1" t="s">
        <v>489</v>
      </c>
    </row>
    <row r="127" spans="1:7" x14ac:dyDescent="0.3">
      <c r="A127" s="1" t="s">
        <v>490</v>
      </c>
      <c r="B127" s="1" t="s">
        <v>491</v>
      </c>
      <c r="C127" s="1" t="s">
        <v>20</v>
      </c>
      <c r="D127" s="1">
        <v>55</v>
      </c>
      <c r="E127" s="1" t="s">
        <v>197</v>
      </c>
      <c r="F127" s="1" t="s">
        <v>16</v>
      </c>
      <c r="G127" s="1" t="s">
        <v>492</v>
      </c>
    </row>
    <row r="128" spans="1:7" x14ac:dyDescent="0.3">
      <c r="A128" s="1" t="s">
        <v>493</v>
      </c>
      <c r="B128" s="1" t="s">
        <v>494</v>
      </c>
      <c r="C128" s="1" t="s">
        <v>9</v>
      </c>
      <c r="D128" s="1">
        <v>63</v>
      </c>
      <c r="E128" s="1" t="s">
        <v>69</v>
      </c>
      <c r="F128" s="1" t="s">
        <v>53</v>
      </c>
      <c r="G128" s="1" t="s">
        <v>125</v>
      </c>
    </row>
    <row r="129" spans="1:7" x14ac:dyDescent="0.3">
      <c r="A129" s="1" t="s">
        <v>495</v>
      </c>
      <c r="B129" s="1" t="s">
        <v>496</v>
      </c>
      <c r="C129" s="1" t="s">
        <v>9</v>
      </c>
      <c r="D129" s="1">
        <v>47</v>
      </c>
      <c r="E129" s="1" t="s">
        <v>497</v>
      </c>
      <c r="F129" s="1" t="s">
        <v>11</v>
      </c>
      <c r="G129" s="1" t="s">
        <v>498</v>
      </c>
    </row>
    <row r="130" spans="1:7" x14ac:dyDescent="0.3">
      <c r="A130" s="1" t="s">
        <v>499</v>
      </c>
      <c r="B130" s="1" t="s">
        <v>500</v>
      </c>
      <c r="C130" s="1" t="s">
        <v>9</v>
      </c>
      <c r="D130" s="1">
        <v>35</v>
      </c>
      <c r="E130" s="1" t="s">
        <v>501</v>
      </c>
      <c r="F130" s="1" t="s">
        <v>22</v>
      </c>
      <c r="G130" s="1" t="s">
        <v>502</v>
      </c>
    </row>
    <row r="131" spans="1:7" x14ac:dyDescent="0.3">
      <c r="A131" s="1" t="s">
        <v>503</v>
      </c>
      <c r="B131" s="1" t="s">
        <v>504</v>
      </c>
      <c r="C131" s="1" t="s">
        <v>20</v>
      </c>
      <c r="D131" s="1">
        <v>70</v>
      </c>
      <c r="E131" s="1" t="s">
        <v>505</v>
      </c>
      <c r="F131" s="1" t="s">
        <v>35</v>
      </c>
      <c r="G131" s="1" t="s">
        <v>506</v>
      </c>
    </row>
    <row r="132" spans="1:7" x14ac:dyDescent="0.3">
      <c r="A132" s="1" t="s">
        <v>507</v>
      </c>
      <c r="B132" s="1" t="s">
        <v>508</v>
      </c>
      <c r="C132" s="1" t="s">
        <v>9</v>
      </c>
      <c r="D132" s="1">
        <v>70</v>
      </c>
      <c r="E132" s="1" t="s">
        <v>197</v>
      </c>
      <c r="F132" s="1" t="s">
        <v>11</v>
      </c>
      <c r="G132" s="1" t="s">
        <v>509</v>
      </c>
    </row>
    <row r="133" spans="1:7" x14ac:dyDescent="0.3">
      <c r="A133" s="1" t="s">
        <v>510</v>
      </c>
      <c r="B133" s="1" t="s">
        <v>511</v>
      </c>
      <c r="C133" s="1" t="s">
        <v>9</v>
      </c>
      <c r="D133" s="1">
        <v>36</v>
      </c>
      <c r="E133" s="1" t="s">
        <v>512</v>
      </c>
      <c r="F133" s="1" t="s">
        <v>35</v>
      </c>
      <c r="G133" s="1" t="s">
        <v>513</v>
      </c>
    </row>
    <row r="134" spans="1:7" x14ac:dyDescent="0.3">
      <c r="A134" s="1" t="s">
        <v>514</v>
      </c>
      <c r="B134" s="1" t="s">
        <v>515</v>
      </c>
      <c r="C134" s="1" t="s">
        <v>9</v>
      </c>
      <c r="D134" s="1">
        <v>38</v>
      </c>
      <c r="E134" s="1" t="s">
        <v>76</v>
      </c>
      <c r="F134" s="1" t="s">
        <v>53</v>
      </c>
      <c r="G134" s="1" t="s">
        <v>516</v>
      </c>
    </row>
    <row r="135" spans="1:7" x14ac:dyDescent="0.3">
      <c r="A135" s="1" t="s">
        <v>517</v>
      </c>
      <c r="B135" s="1" t="s">
        <v>518</v>
      </c>
      <c r="C135" s="1" t="s">
        <v>9</v>
      </c>
      <c r="D135" s="1">
        <v>45</v>
      </c>
      <c r="E135" s="1" t="s">
        <v>92</v>
      </c>
      <c r="F135" s="1" t="s">
        <v>53</v>
      </c>
      <c r="G135" s="1" t="s">
        <v>519</v>
      </c>
    </row>
    <row r="136" spans="1:7" x14ac:dyDescent="0.3">
      <c r="A136" s="1" t="s">
        <v>520</v>
      </c>
      <c r="B136" s="1" t="s">
        <v>521</v>
      </c>
      <c r="C136" s="1" t="s">
        <v>9</v>
      </c>
      <c r="D136" s="1">
        <v>35</v>
      </c>
      <c r="E136" s="1" t="s">
        <v>318</v>
      </c>
      <c r="F136" s="1" t="s">
        <v>22</v>
      </c>
      <c r="G136" s="1" t="s">
        <v>522</v>
      </c>
    </row>
    <row r="137" spans="1:7" x14ac:dyDescent="0.3">
      <c r="A137" s="1" t="s">
        <v>523</v>
      </c>
      <c r="B137" s="1" t="s">
        <v>524</v>
      </c>
      <c r="C137" s="1" t="s">
        <v>20</v>
      </c>
      <c r="D137" s="1">
        <v>52</v>
      </c>
      <c r="E137" s="1" t="s">
        <v>525</v>
      </c>
      <c r="F137" s="1" t="s">
        <v>16</v>
      </c>
      <c r="G137" s="1" t="s">
        <v>526</v>
      </c>
    </row>
    <row r="138" spans="1:7" x14ac:dyDescent="0.3">
      <c r="A138" s="1" t="s">
        <v>527</v>
      </c>
      <c r="B138" s="1" t="s">
        <v>528</v>
      </c>
      <c r="C138" s="1" t="s">
        <v>20</v>
      </c>
      <c r="D138" s="1">
        <v>57</v>
      </c>
      <c r="E138" s="1" t="s">
        <v>466</v>
      </c>
      <c r="F138" s="1" t="s">
        <v>16</v>
      </c>
      <c r="G138" s="1" t="s">
        <v>529</v>
      </c>
    </row>
    <row r="139" spans="1:7" x14ac:dyDescent="0.3">
      <c r="A139" s="1" t="s">
        <v>530</v>
      </c>
      <c r="B139" s="1" t="s">
        <v>531</v>
      </c>
      <c r="C139" s="1" t="s">
        <v>9</v>
      </c>
      <c r="D139" s="1">
        <v>31</v>
      </c>
      <c r="E139" s="1" t="s">
        <v>532</v>
      </c>
      <c r="F139" s="1" t="s">
        <v>40</v>
      </c>
      <c r="G139" s="1" t="s">
        <v>533</v>
      </c>
    </row>
    <row r="140" spans="1:7" x14ac:dyDescent="0.3">
      <c r="A140" s="1" t="s">
        <v>534</v>
      </c>
      <c r="B140" s="1" t="s">
        <v>535</v>
      </c>
      <c r="C140" s="1" t="s">
        <v>20</v>
      </c>
      <c r="D140" s="1">
        <v>66</v>
      </c>
      <c r="E140" s="1" t="s">
        <v>266</v>
      </c>
      <c r="F140" s="1" t="s">
        <v>22</v>
      </c>
      <c r="G140" s="1" t="s">
        <v>536</v>
      </c>
    </row>
    <row r="141" spans="1:7" x14ac:dyDescent="0.3">
      <c r="A141" s="1" t="s">
        <v>537</v>
      </c>
      <c r="B141" s="1" t="s">
        <v>538</v>
      </c>
      <c r="C141" s="1" t="s">
        <v>9</v>
      </c>
      <c r="D141" s="1">
        <v>42</v>
      </c>
      <c r="E141" s="1" t="s">
        <v>21</v>
      </c>
      <c r="F141" s="1" t="s">
        <v>16</v>
      </c>
      <c r="G141" s="1" t="s">
        <v>251</v>
      </c>
    </row>
    <row r="142" spans="1:7" x14ac:dyDescent="0.3">
      <c r="A142" s="1" t="s">
        <v>539</v>
      </c>
      <c r="B142" s="1" t="s">
        <v>540</v>
      </c>
      <c r="C142" s="1" t="s">
        <v>9</v>
      </c>
      <c r="D142" s="1">
        <v>36</v>
      </c>
      <c r="E142" s="1" t="s">
        <v>541</v>
      </c>
      <c r="F142" s="1" t="s">
        <v>53</v>
      </c>
      <c r="G142" s="1" t="s">
        <v>542</v>
      </c>
    </row>
    <row r="143" spans="1:7" x14ac:dyDescent="0.3">
      <c r="A143" s="1" t="s">
        <v>543</v>
      </c>
      <c r="B143" s="1" t="s">
        <v>544</v>
      </c>
      <c r="C143" s="1" t="s">
        <v>9</v>
      </c>
      <c r="D143" s="1">
        <v>33</v>
      </c>
      <c r="E143" s="1" t="s">
        <v>545</v>
      </c>
      <c r="F143" s="1" t="s">
        <v>11</v>
      </c>
      <c r="G143" s="1" t="s">
        <v>546</v>
      </c>
    </row>
    <row r="144" spans="1:7" x14ac:dyDescent="0.3">
      <c r="A144" s="1" t="s">
        <v>547</v>
      </c>
      <c r="B144" s="1" t="s">
        <v>548</v>
      </c>
      <c r="C144" s="1" t="s">
        <v>9</v>
      </c>
      <c r="D144" s="1">
        <v>59</v>
      </c>
      <c r="E144" s="1" t="s">
        <v>549</v>
      </c>
      <c r="F144" s="1" t="s">
        <v>53</v>
      </c>
      <c r="G144" s="1" t="s">
        <v>550</v>
      </c>
    </row>
    <row r="145" spans="1:7" x14ac:dyDescent="0.3">
      <c r="A145" s="1" t="s">
        <v>551</v>
      </c>
      <c r="B145" s="1" t="s">
        <v>552</v>
      </c>
      <c r="C145" s="1" t="s">
        <v>20</v>
      </c>
      <c r="D145" s="1">
        <v>34</v>
      </c>
      <c r="E145" s="1" t="s">
        <v>553</v>
      </c>
      <c r="F145" s="1" t="s">
        <v>16</v>
      </c>
      <c r="G145" s="1" t="s">
        <v>554</v>
      </c>
    </row>
    <row r="146" spans="1:7" x14ac:dyDescent="0.3">
      <c r="A146" s="1" t="s">
        <v>555</v>
      </c>
      <c r="B146" s="1" t="s">
        <v>556</v>
      </c>
      <c r="C146" s="1" t="s">
        <v>20</v>
      </c>
      <c r="D146" s="1">
        <v>41</v>
      </c>
      <c r="E146" s="1" t="s">
        <v>470</v>
      </c>
      <c r="F146" s="1" t="s">
        <v>16</v>
      </c>
      <c r="G146" s="1" t="s">
        <v>557</v>
      </c>
    </row>
    <row r="147" spans="1:7" x14ac:dyDescent="0.3">
      <c r="A147" s="1" t="s">
        <v>558</v>
      </c>
      <c r="B147" s="1" t="s">
        <v>559</v>
      </c>
      <c r="C147" s="1" t="s">
        <v>9</v>
      </c>
      <c r="D147" s="1">
        <v>22</v>
      </c>
      <c r="E147" s="1" t="s">
        <v>560</v>
      </c>
      <c r="F147" s="1" t="s">
        <v>35</v>
      </c>
      <c r="G147" s="1" t="s">
        <v>561</v>
      </c>
    </row>
    <row r="148" spans="1:7" x14ac:dyDescent="0.3">
      <c r="A148" s="1" t="s">
        <v>562</v>
      </c>
      <c r="B148" s="1" t="s">
        <v>563</v>
      </c>
      <c r="C148" s="1" t="s">
        <v>20</v>
      </c>
      <c r="D148" s="1">
        <v>66</v>
      </c>
      <c r="E148" s="1" t="s">
        <v>65</v>
      </c>
      <c r="F148" s="1" t="s">
        <v>16</v>
      </c>
      <c r="G148" s="1" t="s">
        <v>564</v>
      </c>
    </row>
    <row r="149" spans="1:7" x14ac:dyDescent="0.3">
      <c r="A149" s="1" t="s">
        <v>565</v>
      </c>
      <c r="B149" s="1" t="s">
        <v>566</v>
      </c>
      <c r="C149" s="1" t="s">
        <v>20</v>
      </c>
      <c r="D149" s="1">
        <v>54</v>
      </c>
      <c r="E149" s="1" t="s">
        <v>567</v>
      </c>
      <c r="F149" s="1" t="s">
        <v>53</v>
      </c>
      <c r="G149" s="1" t="s">
        <v>568</v>
      </c>
    </row>
    <row r="150" spans="1:7" x14ac:dyDescent="0.3">
      <c r="A150" s="1" t="s">
        <v>569</v>
      </c>
      <c r="B150" s="1" t="s">
        <v>570</v>
      </c>
      <c r="C150" s="1" t="s">
        <v>9</v>
      </c>
      <c r="D150" s="1">
        <v>32</v>
      </c>
      <c r="E150" s="1" t="s">
        <v>197</v>
      </c>
      <c r="F150" s="1" t="s">
        <v>22</v>
      </c>
      <c r="G150" s="1" t="s">
        <v>571</v>
      </c>
    </row>
    <row r="151" spans="1:7" x14ac:dyDescent="0.3">
      <c r="A151" s="1" t="s">
        <v>572</v>
      </c>
      <c r="B151" s="1" t="s">
        <v>573</v>
      </c>
      <c r="C151" s="1" t="s">
        <v>20</v>
      </c>
      <c r="D151" s="1">
        <v>54</v>
      </c>
      <c r="E151" s="1" t="s">
        <v>574</v>
      </c>
      <c r="F151" s="1" t="s">
        <v>22</v>
      </c>
      <c r="G151" s="1" t="s">
        <v>575</v>
      </c>
    </row>
    <row r="152" spans="1:7" x14ac:dyDescent="0.3">
      <c r="A152" s="1" t="s">
        <v>576</v>
      </c>
      <c r="B152" s="1" t="s">
        <v>577</v>
      </c>
      <c r="C152" s="1" t="s">
        <v>9</v>
      </c>
      <c r="D152" s="1">
        <v>59</v>
      </c>
      <c r="E152" s="1" t="s">
        <v>394</v>
      </c>
      <c r="F152" s="1" t="s">
        <v>16</v>
      </c>
      <c r="G152" s="1" t="s">
        <v>578</v>
      </c>
    </row>
    <row r="153" spans="1:7" x14ac:dyDescent="0.3">
      <c r="A153" s="1" t="s">
        <v>579</v>
      </c>
      <c r="B153" s="1" t="s">
        <v>580</v>
      </c>
      <c r="C153" s="1" t="s">
        <v>20</v>
      </c>
      <c r="D153" s="1">
        <v>58</v>
      </c>
      <c r="E153" s="1" t="s">
        <v>581</v>
      </c>
      <c r="F153" s="1" t="s">
        <v>35</v>
      </c>
      <c r="G153" s="1" t="s">
        <v>582</v>
      </c>
    </row>
    <row r="154" spans="1:7" x14ac:dyDescent="0.3">
      <c r="A154" s="1" t="s">
        <v>583</v>
      </c>
      <c r="B154" s="1" t="s">
        <v>584</v>
      </c>
      <c r="C154" s="1" t="s">
        <v>20</v>
      </c>
      <c r="D154" s="1">
        <v>59</v>
      </c>
      <c r="E154" s="1" t="s">
        <v>136</v>
      </c>
      <c r="F154" s="1" t="s">
        <v>40</v>
      </c>
      <c r="G154" s="1" t="s">
        <v>585</v>
      </c>
    </row>
    <row r="155" spans="1:7" x14ac:dyDescent="0.3">
      <c r="A155" s="1" t="s">
        <v>586</v>
      </c>
      <c r="B155" s="1" t="s">
        <v>587</v>
      </c>
      <c r="C155" s="1" t="s">
        <v>20</v>
      </c>
      <c r="D155" s="1">
        <v>26</v>
      </c>
      <c r="E155" s="1" t="s">
        <v>588</v>
      </c>
      <c r="F155" s="1" t="s">
        <v>16</v>
      </c>
      <c r="G155" s="1" t="s">
        <v>589</v>
      </c>
    </row>
    <row r="156" spans="1:7" x14ac:dyDescent="0.3">
      <c r="A156" s="1" t="s">
        <v>590</v>
      </c>
      <c r="B156" s="1" t="s">
        <v>591</v>
      </c>
      <c r="C156" s="1" t="s">
        <v>9</v>
      </c>
      <c r="D156" s="1">
        <v>39</v>
      </c>
      <c r="E156" s="1" t="s">
        <v>592</v>
      </c>
      <c r="F156" s="1" t="s">
        <v>35</v>
      </c>
      <c r="G156" s="1" t="s">
        <v>593</v>
      </c>
    </row>
    <row r="157" spans="1:7" x14ac:dyDescent="0.3">
      <c r="A157" s="1" t="s">
        <v>594</v>
      </c>
      <c r="B157" s="1" t="s">
        <v>595</v>
      </c>
      <c r="C157" s="1" t="s">
        <v>20</v>
      </c>
      <c r="D157" s="1">
        <v>67</v>
      </c>
      <c r="E157" s="1" t="s">
        <v>596</v>
      </c>
      <c r="F157" s="1" t="s">
        <v>22</v>
      </c>
      <c r="G157" s="1" t="s">
        <v>597</v>
      </c>
    </row>
    <row r="158" spans="1:7" x14ac:dyDescent="0.3">
      <c r="A158" s="1" t="s">
        <v>598</v>
      </c>
      <c r="B158" s="1" t="s">
        <v>599</v>
      </c>
      <c r="C158" s="1" t="s">
        <v>9</v>
      </c>
      <c r="D158" s="1">
        <v>25</v>
      </c>
      <c r="E158" s="1" t="s">
        <v>100</v>
      </c>
      <c r="F158" s="1" t="s">
        <v>53</v>
      </c>
      <c r="G158" s="1" t="s">
        <v>600</v>
      </c>
    </row>
    <row r="159" spans="1:7" x14ac:dyDescent="0.3">
      <c r="A159" s="1" t="s">
        <v>601</v>
      </c>
      <c r="B159" s="1" t="s">
        <v>602</v>
      </c>
      <c r="C159" s="1" t="s">
        <v>9</v>
      </c>
      <c r="D159" s="1">
        <v>66</v>
      </c>
      <c r="E159" s="1" t="s">
        <v>603</v>
      </c>
      <c r="F159" s="1" t="s">
        <v>11</v>
      </c>
      <c r="G159" s="1" t="s">
        <v>604</v>
      </c>
    </row>
    <row r="160" spans="1:7" x14ac:dyDescent="0.3">
      <c r="A160" s="1" t="s">
        <v>605</v>
      </c>
      <c r="B160" s="1" t="s">
        <v>606</v>
      </c>
      <c r="C160" s="1" t="s">
        <v>9</v>
      </c>
      <c r="D160" s="1">
        <v>30</v>
      </c>
      <c r="E160" s="1" t="s">
        <v>607</v>
      </c>
      <c r="F160" s="1" t="s">
        <v>35</v>
      </c>
      <c r="G160" s="1" t="s">
        <v>608</v>
      </c>
    </row>
    <row r="161" spans="1:7" x14ac:dyDescent="0.3">
      <c r="A161" s="1" t="s">
        <v>609</v>
      </c>
      <c r="B161" s="1" t="s">
        <v>610</v>
      </c>
      <c r="C161" s="1" t="s">
        <v>20</v>
      </c>
      <c r="D161" s="1">
        <v>26</v>
      </c>
      <c r="E161" s="1" t="s">
        <v>178</v>
      </c>
      <c r="F161" s="1" t="s">
        <v>35</v>
      </c>
      <c r="G161" s="1" t="s">
        <v>611</v>
      </c>
    </row>
    <row r="162" spans="1:7" x14ac:dyDescent="0.3">
      <c r="A162" s="1" t="s">
        <v>612</v>
      </c>
      <c r="B162" s="1" t="s">
        <v>613</v>
      </c>
      <c r="C162" s="1" t="s">
        <v>9</v>
      </c>
      <c r="D162" s="1">
        <v>51</v>
      </c>
      <c r="E162" s="1" t="s">
        <v>152</v>
      </c>
      <c r="F162" s="1" t="s">
        <v>40</v>
      </c>
      <c r="G162" s="1" t="s">
        <v>614</v>
      </c>
    </row>
    <row r="163" spans="1:7" x14ac:dyDescent="0.3">
      <c r="A163" s="1" t="s">
        <v>615</v>
      </c>
      <c r="B163" s="1" t="s">
        <v>616</v>
      </c>
      <c r="C163" s="1" t="s">
        <v>9</v>
      </c>
      <c r="D163" s="1">
        <v>53</v>
      </c>
      <c r="E163" s="1" t="s">
        <v>128</v>
      </c>
      <c r="F163" s="1" t="s">
        <v>53</v>
      </c>
      <c r="G163" s="1" t="s">
        <v>617</v>
      </c>
    </row>
    <row r="164" spans="1:7" x14ac:dyDescent="0.3">
      <c r="A164" s="1" t="s">
        <v>618</v>
      </c>
      <c r="B164" s="1" t="s">
        <v>619</v>
      </c>
      <c r="C164" s="1" t="s">
        <v>20</v>
      </c>
      <c r="D164" s="1">
        <v>30</v>
      </c>
      <c r="E164" s="1" t="s">
        <v>620</v>
      </c>
      <c r="F164" s="1" t="s">
        <v>53</v>
      </c>
      <c r="G164" s="1" t="s">
        <v>621</v>
      </c>
    </row>
    <row r="165" spans="1:7" x14ac:dyDescent="0.3">
      <c r="A165" s="1" t="s">
        <v>622</v>
      </c>
      <c r="B165" s="1" t="s">
        <v>623</v>
      </c>
      <c r="C165" s="1" t="s">
        <v>9</v>
      </c>
      <c r="D165" s="1">
        <v>42</v>
      </c>
      <c r="E165" s="1" t="s">
        <v>258</v>
      </c>
      <c r="F165" s="1" t="s">
        <v>40</v>
      </c>
      <c r="G165" s="1" t="s">
        <v>624</v>
      </c>
    </row>
    <row r="166" spans="1:7" x14ac:dyDescent="0.3">
      <c r="A166" s="1" t="s">
        <v>625</v>
      </c>
      <c r="B166" s="1" t="s">
        <v>528</v>
      </c>
      <c r="C166" s="1" t="s">
        <v>20</v>
      </c>
      <c r="D166" s="1">
        <v>64</v>
      </c>
      <c r="E166" s="1" t="s">
        <v>228</v>
      </c>
      <c r="F166" s="1" t="s">
        <v>40</v>
      </c>
      <c r="G166" s="1" t="s">
        <v>626</v>
      </c>
    </row>
    <row r="167" spans="1:7" x14ac:dyDescent="0.3">
      <c r="A167" s="1" t="s">
        <v>627</v>
      </c>
      <c r="B167" s="1" t="s">
        <v>628</v>
      </c>
      <c r="C167" s="1" t="s">
        <v>9</v>
      </c>
      <c r="D167" s="1">
        <v>32</v>
      </c>
      <c r="E167" s="1" t="s">
        <v>629</v>
      </c>
      <c r="F167" s="1" t="s">
        <v>40</v>
      </c>
      <c r="G167" s="1" t="s">
        <v>630</v>
      </c>
    </row>
    <row r="168" spans="1:7" x14ac:dyDescent="0.3">
      <c r="A168" s="1" t="s">
        <v>631</v>
      </c>
      <c r="B168" s="1" t="s">
        <v>632</v>
      </c>
      <c r="C168" s="1" t="s">
        <v>9</v>
      </c>
      <c r="D168" s="1">
        <v>49</v>
      </c>
      <c r="E168" s="1" t="s">
        <v>432</v>
      </c>
      <c r="F168" s="1" t="s">
        <v>53</v>
      </c>
      <c r="G168" s="1" t="s">
        <v>633</v>
      </c>
    </row>
    <row r="169" spans="1:7" x14ac:dyDescent="0.3">
      <c r="A169" s="1" t="s">
        <v>634</v>
      </c>
      <c r="B169" s="1" t="s">
        <v>635</v>
      </c>
      <c r="C169" s="1" t="s">
        <v>20</v>
      </c>
      <c r="D169" s="1">
        <v>70</v>
      </c>
      <c r="E169" s="1" t="s">
        <v>636</v>
      </c>
      <c r="F169" s="1" t="s">
        <v>16</v>
      </c>
      <c r="G169" s="1" t="s">
        <v>637</v>
      </c>
    </row>
    <row r="170" spans="1:7" x14ac:dyDescent="0.3">
      <c r="A170" s="1" t="s">
        <v>638</v>
      </c>
      <c r="B170" s="1" t="s">
        <v>639</v>
      </c>
      <c r="C170" s="1" t="s">
        <v>9</v>
      </c>
      <c r="D170" s="1">
        <v>53</v>
      </c>
      <c r="E170" s="1" t="s">
        <v>640</v>
      </c>
      <c r="F170" s="1" t="s">
        <v>35</v>
      </c>
      <c r="G170" s="1" t="s">
        <v>641</v>
      </c>
    </row>
    <row r="171" spans="1:7" x14ac:dyDescent="0.3">
      <c r="A171" s="1" t="s">
        <v>642</v>
      </c>
      <c r="B171" s="1" t="s">
        <v>643</v>
      </c>
      <c r="C171" s="1" t="s">
        <v>9</v>
      </c>
      <c r="D171" s="1">
        <v>36</v>
      </c>
      <c r="E171" s="1" t="s">
        <v>644</v>
      </c>
      <c r="F171" s="1" t="s">
        <v>16</v>
      </c>
      <c r="G171" s="1" t="s">
        <v>645</v>
      </c>
    </row>
    <row r="172" spans="1:7" x14ac:dyDescent="0.3">
      <c r="A172" s="1" t="s">
        <v>646</v>
      </c>
      <c r="B172" s="1" t="s">
        <v>647</v>
      </c>
      <c r="C172" s="1" t="s">
        <v>9</v>
      </c>
      <c r="D172" s="1">
        <v>62</v>
      </c>
      <c r="E172" s="1" t="s">
        <v>648</v>
      </c>
      <c r="F172" s="1" t="s">
        <v>35</v>
      </c>
      <c r="G172" s="1" t="s">
        <v>649</v>
      </c>
    </row>
    <row r="173" spans="1:7" x14ac:dyDescent="0.3">
      <c r="A173" s="1" t="s">
        <v>650</v>
      </c>
      <c r="B173" s="1" t="s">
        <v>651</v>
      </c>
      <c r="C173" s="1" t="s">
        <v>9</v>
      </c>
      <c r="D173" s="1">
        <v>30</v>
      </c>
      <c r="E173" s="1" t="s">
        <v>652</v>
      </c>
      <c r="F173" s="1" t="s">
        <v>53</v>
      </c>
      <c r="G173" s="1" t="s">
        <v>653</v>
      </c>
    </row>
    <row r="174" spans="1:7" x14ac:dyDescent="0.3">
      <c r="A174" s="1" t="s">
        <v>654</v>
      </c>
      <c r="B174" s="1" t="s">
        <v>655</v>
      </c>
      <c r="C174" s="1" t="s">
        <v>9</v>
      </c>
      <c r="D174" s="1">
        <v>54</v>
      </c>
      <c r="E174" s="1" t="s">
        <v>656</v>
      </c>
      <c r="F174" s="1" t="s">
        <v>22</v>
      </c>
      <c r="G174" s="1" t="s">
        <v>657</v>
      </c>
    </row>
    <row r="175" spans="1:7" x14ac:dyDescent="0.3">
      <c r="A175" s="1" t="s">
        <v>658</v>
      </c>
      <c r="B175" s="1" t="s">
        <v>528</v>
      </c>
      <c r="C175" s="1" t="s">
        <v>9</v>
      </c>
      <c r="D175" s="1">
        <v>20</v>
      </c>
      <c r="E175" s="1" t="s">
        <v>274</v>
      </c>
      <c r="F175" s="1" t="s">
        <v>35</v>
      </c>
      <c r="G175" s="1" t="s">
        <v>659</v>
      </c>
    </row>
    <row r="176" spans="1:7" x14ac:dyDescent="0.3">
      <c r="A176" s="1" t="s">
        <v>660</v>
      </c>
      <c r="B176" s="1" t="s">
        <v>661</v>
      </c>
      <c r="C176" s="1" t="s">
        <v>20</v>
      </c>
      <c r="D176" s="1">
        <v>36</v>
      </c>
      <c r="E176" s="1" t="s">
        <v>232</v>
      </c>
      <c r="F176" s="1" t="s">
        <v>16</v>
      </c>
      <c r="G176" s="1" t="s">
        <v>662</v>
      </c>
    </row>
    <row r="177" spans="1:7" x14ac:dyDescent="0.3">
      <c r="A177" s="1" t="s">
        <v>663</v>
      </c>
      <c r="B177" s="1" t="s">
        <v>664</v>
      </c>
      <c r="C177" s="1" t="s">
        <v>20</v>
      </c>
      <c r="D177" s="1">
        <v>44</v>
      </c>
      <c r="E177" s="1" t="s">
        <v>665</v>
      </c>
      <c r="F177" s="1" t="s">
        <v>35</v>
      </c>
      <c r="G177" s="1" t="s">
        <v>666</v>
      </c>
    </row>
    <row r="178" spans="1:7" x14ac:dyDescent="0.3">
      <c r="A178" s="1" t="s">
        <v>667</v>
      </c>
      <c r="B178" s="1" t="s">
        <v>668</v>
      </c>
      <c r="C178" s="1" t="s">
        <v>20</v>
      </c>
      <c r="D178" s="1">
        <v>49</v>
      </c>
      <c r="E178" s="1" t="s">
        <v>669</v>
      </c>
      <c r="F178" s="1" t="s">
        <v>53</v>
      </c>
      <c r="G178" s="1" t="s">
        <v>670</v>
      </c>
    </row>
    <row r="179" spans="1:7" x14ac:dyDescent="0.3">
      <c r="A179" s="1" t="s">
        <v>671</v>
      </c>
      <c r="B179" s="1" t="s">
        <v>672</v>
      </c>
      <c r="C179" s="1" t="s">
        <v>20</v>
      </c>
      <c r="D179" s="1">
        <v>66</v>
      </c>
      <c r="E179" s="1" t="s">
        <v>673</v>
      </c>
      <c r="F179" s="1" t="s">
        <v>40</v>
      </c>
      <c r="G179" s="1" t="s">
        <v>674</v>
      </c>
    </row>
    <row r="180" spans="1:7" x14ac:dyDescent="0.3">
      <c r="A180" s="1" t="s">
        <v>675</v>
      </c>
      <c r="B180" s="1" t="s">
        <v>676</v>
      </c>
      <c r="C180" s="1" t="s">
        <v>9</v>
      </c>
      <c r="D180" s="1">
        <v>61</v>
      </c>
      <c r="E180" s="1" t="s">
        <v>677</v>
      </c>
      <c r="F180" s="1" t="s">
        <v>22</v>
      </c>
      <c r="G180" s="1" t="s">
        <v>678</v>
      </c>
    </row>
    <row r="181" spans="1:7" x14ac:dyDescent="0.3">
      <c r="A181" s="1" t="s">
        <v>679</v>
      </c>
      <c r="B181" s="1" t="s">
        <v>680</v>
      </c>
      <c r="C181" s="1" t="s">
        <v>20</v>
      </c>
      <c r="D181" s="1">
        <v>68</v>
      </c>
      <c r="E181" s="1" t="s">
        <v>681</v>
      </c>
      <c r="F181" s="1" t="s">
        <v>16</v>
      </c>
      <c r="G181" s="1" t="s">
        <v>682</v>
      </c>
    </row>
    <row r="182" spans="1:7" x14ac:dyDescent="0.3">
      <c r="A182" s="1" t="s">
        <v>683</v>
      </c>
      <c r="B182" s="1" t="s">
        <v>684</v>
      </c>
      <c r="C182" s="1" t="s">
        <v>9</v>
      </c>
      <c r="D182" s="1">
        <v>47</v>
      </c>
      <c r="E182" s="1" t="s">
        <v>326</v>
      </c>
      <c r="F182" s="1" t="s">
        <v>40</v>
      </c>
      <c r="G182" s="1" t="s">
        <v>685</v>
      </c>
    </row>
    <row r="183" spans="1:7" x14ac:dyDescent="0.3">
      <c r="A183" s="1" t="s">
        <v>686</v>
      </c>
      <c r="B183" s="1" t="s">
        <v>687</v>
      </c>
      <c r="C183" s="1" t="s">
        <v>20</v>
      </c>
      <c r="D183" s="1">
        <v>21</v>
      </c>
      <c r="E183" s="1" t="s">
        <v>525</v>
      </c>
      <c r="F183" s="1" t="s">
        <v>53</v>
      </c>
      <c r="G183" s="1" t="s">
        <v>688</v>
      </c>
    </row>
    <row r="184" spans="1:7" x14ac:dyDescent="0.3">
      <c r="A184" s="1" t="s">
        <v>689</v>
      </c>
      <c r="B184" s="1" t="s">
        <v>690</v>
      </c>
      <c r="C184" s="1" t="s">
        <v>9</v>
      </c>
      <c r="D184" s="1">
        <v>60</v>
      </c>
      <c r="E184" s="1" t="s">
        <v>170</v>
      </c>
      <c r="F184" s="1" t="s">
        <v>40</v>
      </c>
      <c r="G184" s="1" t="s">
        <v>691</v>
      </c>
    </row>
    <row r="185" spans="1:7" x14ac:dyDescent="0.3">
      <c r="A185" s="1" t="s">
        <v>692</v>
      </c>
      <c r="B185" s="1" t="s">
        <v>693</v>
      </c>
      <c r="C185" s="1" t="s">
        <v>9</v>
      </c>
      <c r="D185" s="1">
        <v>44</v>
      </c>
      <c r="E185" s="1" t="s">
        <v>152</v>
      </c>
      <c r="F185" s="1" t="s">
        <v>16</v>
      </c>
      <c r="G185" s="1" t="s">
        <v>694</v>
      </c>
    </row>
    <row r="186" spans="1:7" x14ac:dyDescent="0.3">
      <c r="A186" s="1" t="s">
        <v>695</v>
      </c>
      <c r="B186" s="1" t="s">
        <v>696</v>
      </c>
      <c r="C186" s="1" t="s">
        <v>9</v>
      </c>
      <c r="D186" s="1">
        <v>57</v>
      </c>
      <c r="E186" s="1" t="s">
        <v>640</v>
      </c>
      <c r="F186" s="1" t="s">
        <v>22</v>
      </c>
      <c r="G186" s="1" t="s">
        <v>697</v>
      </c>
    </row>
    <row r="187" spans="1:7" x14ac:dyDescent="0.3">
      <c r="A187" s="1" t="s">
        <v>698</v>
      </c>
      <c r="B187" s="1" t="s">
        <v>699</v>
      </c>
      <c r="C187" s="1" t="s">
        <v>20</v>
      </c>
      <c r="D187" s="1">
        <v>55</v>
      </c>
      <c r="E187" s="1" t="s">
        <v>96</v>
      </c>
      <c r="F187" s="1" t="s">
        <v>53</v>
      </c>
      <c r="G187" s="1" t="s">
        <v>700</v>
      </c>
    </row>
    <row r="188" spans="1:7" x14ac:dyDescent="0.3">
      <c r="A188" s="1" t="s">
        <v>701</v>
      </c>
      <c r="B188" s="1" t="s">
        <v>702</v>
      </c>
      <c r="C188" s="1" t="s">
        <v>20</v>
      </c>
      <c r="D188" s="1">
        <v>40</v>
      </c>
      <c r="E188" s="1" t="s">
        <v>178</v>
      </c>
      <c r="F188" s="1" t="s">
        <v>22</v>
      </c>
      <c r="G188" s="1" t="s">
        <v>703</v>
      </c>
    </row>
    <row r="189" spans="1:7" x14ac:dyDescent="0.3">
      <c r="A189" s="1" t="s">
        <v>704</v>
      </c>
      <c r="B189" s="1" t="s">
        <v>705</v>
      </c>
      <c r="C189" s="1" t="s">
        <v>20</v>
      </c>
      <c r="D189" s="1">
        <v>69</v>
      </c>
      <c r="E189" s="1" t="s">
        <v>706</v>
      </c>
      <c r="F189" s="1" t="s">
        <v>53</v>
      </c>
      <c r="G189" s="1" t="s">
        <v>707</v>
      </c>
    </row>
    <row r="190" spans="1:7" x14ac:dyDescent="0.3">
      <c r="A190" s="1" t="s">
        <v>708</v>
      </c>
      <c r="B190" s="1" t="s">
        <v>709</v>
      </c>
      <c r="C190" s="1" t="s">
        <v>20</v>
      </c>
      <c r="D190" s="1">
        <v>63</v>
      </c>
      <c r="E190" s="1" t="s">
        <v>262</v>
      </c>
      <c r="F190" s="1" t="s">
        <v>53</v>
      </c>
      <c r="G190" s="1" t="s">
        <v>710</v>
      </c>
    </row>
    <row r="191" spans="1:7" x14ac:dyDescent="0.3">
      <c r="A191" s="1" t="s">
        <v>711</v>
      </c>
      <c r="B191" s="1" t="s">
        <v>712</v>
      </c>
      <c r="C191" s="1" t="s">
        <v>20</v>
      </c>
      <c r="D191" s="1">
        <v>59</v>
      </c>
      <c r="E191" s="1" t="s">
        <v>541</v>
      </c>
      <c r="F191" s="1" t="s">
        <v>35</v>
      </c>
      <c r="G191" s="1" t="s">
        <v>713</v>
      </c>
    </row>
    <row r="192" spans="1:7" x14ac:dyDescent="0.3">
      <c r="A192" s="1" t="s">
        <v>714</v>
      </c>
      <c r="B192" s="1" t="s">
        <v>715</v>
      </c>
      <c r="C192" s="1" t="s">
        <v>20</v>
      </c>
      <c r="D192" s="1">
        <v>56</v>
      </c>
      <c r="E192" s="1" t="s">
        <v>104</v>
      </c>
      <c r="F192" s="1" t="s">
        <v>11</v>
      </c>
      <c r="G192" s="1" t="s">
        <v>716</v>
      </c>
    </row>
    <row r="193" spans="1:7" x14ac:dyDescent="0.3">
      <c r="A193" s="1" t="s">
        <v>717</v>
      </c>
      <c r="B193" s="1" t="s">
        <v>718</v>
      </c>
      <c r="C193" s="1" t="s">
        <v>9</v>
      </c>
      <c r="D193" s="1">
        <v>51</v>
      </c>
      <c r="E193" s="1" t="s">
        <v>297</v>
      </c>
      <c r="F193" s="1" t="s">
        <v>35</v>
      </c>
      <c r="G193" s="1" t="s">
        <v>719</v>
      </c>
    </row>
    <row r="194" spans="1:7" x14ac:dyDescent="0.3">
      <c r="A194" s="1" t="s">
        <v>720</v>
      </c>
      <c r="B194" s="1" t="s">
        <v>721</v>
      </c>
      <c r="C194" s="1" t="s">
        <v>9</v>
      </c>
      <c r="D194" s="1">
        <v>31</v>
      </c>
      <c r="E194" s="1" t="s">
        <v>588</v>
      </c>
      <c r="F194" s="1" t="s">
        <v>16</v>
      </c>
      <c r="G194" s="1" t="s">
        <v>722</v>
      </c>
    </row>
    <row r="195" spans="1:7" x14ac:dyDescent="0.3">
      <c r="A195" s="1" t="s">
        <v>723</v>
      </c>
      <c r="B195" s="1" t="s">
        <v>724</v>
      </c>
      <c r="C195" s="1" t="s">
        <v>20</v>
      </c>
      <c r="D195" s="1">
        <v>65</v>
      </c>
      <c r="E195" s="1" t="s">
        <v>209</v>
      </c>
      <c r="F195" s="1" t="s">
        <v>11</v>
      </c>
      <c r="G195" s="1" t="s">
        <v>725</v>
      </c>
    </row>
    <row r="196" spans="1:7" x14ac:dyDescent="0.3">
      <c r="A196" s="1" t="s">
        <v>726</v>
      </c>
      <c r="B196" s="1" t="s">
        <v>727</v>
      </c>
      <c r="C196" s="1" t="s">
        <v>9</v>
      </c>
      <c r="D196" s="1">
        <v>21</v>
      </c>
      <c r="E196" s="1" t="s">
        <v>428</v>
      </c>
      <c r="F196" s="1" t="s">
        <v>40</v>
      </c>
      <c r="G196" s="1" t="s">
        <v>728</v>
      </c>
    </row>
    <row r="197" spans="1:7" x14ac:dyDescent="0.3">
      <c r="A197" s="1" t="s">
        <v>729</v>
      </c>
      <c r="B197" s="1" t="s">
        <v>730</v>
      </c>
      <c r="C197" s="1" t="s">
        <v>20</v>
      </c>
      <c r="D197" s="1">
        <v>53</v>
      </c>
      <c r="E197" s="1" t="s">
        <v>731</v>
      </c>
      <c r="F197" s="1" t="s">
        <v>22</v>
      </c>
      <c r="G197" s="1" t="s">
        <v>732</v>
      </c>
    </row>
    <row r="198" spans="1:7" x14ac:dyDescent="0.3">
      <c r="A198" s="1" t="s">
        <v>733</v>
      </c>
      <c r="B198" s="1" t="s">
        <v>734</v>
      </c>
      <c r="C198" s="1" t="s">
        <v>20</v>
      </c>
      <c r="D198" s="1">
        <v>54</v>
      </c>
      <c r="E198" s="1" t="s">
        <v>735</v>
      </c>
      <c r="F198" s="1" t="s">
        <v>22</v>
      </c>
      <c r="G198" s="1" t="s">
        <v>736</v>
      </c>
    </row>
    <row r="199" spans="1:7" x14ac:dyDescent="0.3">
      <c r="A199" s="1" t="s">
        <v>737</v>
      </c>
      <c r="B199" s="1" t="s">
        <v>738</v>
      </c>
      <c r="C199" s="1" t="s">
        <v>9</v>
      </c>
      <c r="D199" s="1">
        <v>63</v>
      </c>
      <c r="E199" s="1" t="s">
        <v>739</v>
      </c>
      <c r="F199" s="1" t="s">
        <v>40</v>
      </c>
      <c r="G199" s="1" t="s">
        <v>740</v>
      </c>
    </row>
    <row r="200" spans="1:7" x14ac:dyDescent="0.3">
      <c r="A200" s="1" t="s">
        <v>741</v>
      </c>
      <c r="B200" s="1" t="s">
        <v>742</v>
      </c>
      <c r="C200" s="1" t="s">
        <v>9</v>
      </c>
      <c r="D200" s="1">
        <v>29</v>
      </c>
      <c r="E200" s="1" t="s">
        <v>574</v>
      </c>
      <c r="F200" s="1" t="s">
        <v>35</v>
      </c>
      <c r="G200" s="1" t="s">
        <v>743</v>
      </c>
    </row>
    <row r="201" spans="1:7" x14ac:dyDescent="0.3">
      <c r="A201" s="1" t="s">
        <v>744</v>
      </c>
      <c r="B201" s="1" t="s">
        <v>745</v>
      </c>
      <c r="C201" s="1" t="s">
        <v>9</v>
      </c>
      <c r="D201" s="1">
        <v>51</v>
      </c>
      <c r="E201" s="1" t="s">
        <v>553</v>
      </c>
      <c r="F201" s="1" t="s">
        <v>35</v>
      </c>
      <c r="G201" s="1" t="s">
        <v>746</v>
      </c>
    </row>
    <row r="202" spans="1:7" x14ac:dyDescent="0.3">
      <c r="A202" s="1" t="s">
        <v>747</v>
      </c>
      <c r="B202" s="1" t="s">
        <v>748</v>
      </c>
      <c r="C202" s="1" t="s">
        <v>9</v>
      </c>
      <c r="D202" s="1">
        <v>47</v>
      </c>
      <c r="E202" s="1" t="s">
        <v>371</v>
      </c>
      <c r="F202" s="1" t="s">
        <v>53</v>
      </c>
      <c r="G202" s="1" t="s">
        <v>749</v>
      </c>
    </row>
    <row r="203" spans="1:7" x14ac:dyDescent="0.3">
      <c r="A203" s="1" t="s">
        <v>750</v>
      </c>
      <c r="B203" s="1" t="s">
        <v>751</v>
      </c>
      <c r="C203" s="1" t="s">
        <v>20</v>
      </c>
      <c r="D203" s="1">
        <v>49</v>
      </c>
      <c r="E203" s="1" t="s">
        <v>752</v>
      </c>
      <c r="F203" s="1" t="s">
        <v>22</v>
      </c>
      <c r="G203" s="1" t="s">
        <v>753</v>
      </c>
    </row>
    <row r="204" spans="1:7" x14ac:dyDescent="0.3">
      <c r="A204" s="1" t="s">
        <v>754</v>
      </c>
      <c r="B204" s="1" t="s">
        <v>755</v>
      </c>
      <c r="C204" s="1" t="s">
        <v>9</v>
      </c>
      <c r="D204" s="1">
        <v>69</v>
      </c>
      <c r="E204" s="1" t="s">
        <v>756</v>
      </c>
      <c r="F204" s="1" t="s">
        <v>11</v>
      </c>
      <c r="G204" s="1" t="s">
        <v>757</v>
      </c>
    </row>
    <row r="205" spans="1:7" x14ac:dyDescent="0.3">
      <c r="A205" s="1" t="s">
        <v>758</v>
      </c>
      <c r="B205" s="1" t="s">
        <v>759</v>
      </c>
      <c r="C205" s="1" t="s">
        <v>20</v>
      </c>
      <c r="D205" s="1">
        <v>24</v>
      </c>
      <c r="E205" s="1" t="s">
        <v>15</v>
      </c>
      <c r="F205" s="1" t="s">
        <v>40</v>
      </c>
      <c r="G205" s="1" t="s">
        <v>760</v>
      </c>
    </row>
    <row r="206" spans="1:7" x14ac:dyDescent="0.3">
      <c r="A206" s="1" t="s">
        <v>761</v>
      </c>
      <c r="B206" s="1" t="s">
        <v>762</v>
      </c>
      <c r="C206" s="1" t="s">
        <v>20</v>
      </c>
      <c r="D206" s="1">
        <v>69</v>
      </c>
      <c r="E206" s="1" t="s">
        <v>763</v>
      </c>
      <c r="F206" s="1" t="s">
        <v>11</v>
      </c>
      <c r="G206" s="1" t="s">
        <v>764</v>
      </c>
    </row>
    <row r="207" spans="1:7" x14ac:dyDescent="0.3">
      <c r="A207" s="1" t="s">
        <v>765</v>
      </c>
      <c r="B207" s="1" t="s">
        <v>766</v>
      </c>
      <c r="C207" s="1" t="s">
        <v>20</v>
      </c>
      <c r="D207" s="1">
        <v>60</v>
      </c>
      <c r="E207" s="1" t="s">
        <v>767</v>
      </c>
      <c r="F207" s="1" t="s">
        <v>35</v>
      </c>
      <c r="G207" s="1" t="s">
        <v>768</v>
      </c>
    </row>
    <row r="208" spans="1:7" x14ac:dyDescent="0.3">
      <c r="A208" s="1" t="s">
        <v>769</v>
      </c>
      <c r="B208" s="1" t="s">
        <v>770</v>
      </c>
      <c r="C208" s="1" t="s">
        <v>20</v>
      </c>
      <c r="D208" s="1">
        <v>65</v>
      </c>
      <c r="E208" s="1" t="s">
        <v>771</v>
      </c>
      <c r="F208" s="1" t="s">
        <v>22</v>
      </c>
      <c r="G208" s="1" t="s">
        <v>772</v>
      </c>
    </row>
    <row r="209" spans="1:7" x14ac:dyDescent="0.3">
      <c r="A209" s="1" t="s">
        <v>773</v>
      </c>
      <c r="B209" s="1" t="s">
        <v>774</v>
      </c>
      <c r="C209" s="1" t="s">
        <v>20</v>
      </c>
      <c r="D209" s="1">
        <v>39</v>
      </c>
      <c r="E209" s="1" t="s">
        <v>293</v>
      </c>
      <c r="F209" s="1" t="s">
        <v>53</v>
      </c>
      <c r="G209" s="1" t="s">
        <v>775</v>
      </c>
    </row>
    <row r="210" spans="1:7" x14ac:dyDescent="0.3">
      <c r="A210" s="1" t="s">
        <v>776</v>
      </c>
      <c r="B210" s="1" t="s">
        <v>777</v>
      </c>
      <c r="C210" s="1" t="s">
        <v>20</v>
      </c>
      <c r="D210" s="1">
        <v>32</v>
      </c>
      <c r="E210" s="1" t="s">
        <v>178</v>
      </c>
      <c r="F210" s="1" t="s">
        <v>35</v>
      </c>
      <c r="G210" s="1" t="s">
        <v>778</v>
      </c>
    </row>
    <row r="211" spans="1:7" x14ac:dyDescent="0.3">
      <c r="A211" s="1" t="s">
        <v>779</v>
      </c>
      <c r="B211" s="1" t="s">
        <v>780</v>
      </c>
      <c r="C211" s="1" t="s">
        <v>9</v>
      </c>
      <c r="D211" s="1">
        <v>63</v>
      </c>
      <c r="E211" s="1" t="s">
        <v>414</v>
      </c>
      <c r="F211" s="1" t="s">
        <v>22</v>
      </c>
      <c r="G211" s="1" t="s">
        <v>781</v>
      </c>
    </row>
    <row r="212" spans="1:7" x14ac:dyDescent="0.3">
      <c r="A212" s="1" t="s">
        <v>782</v>
      </c>
      <c r="B212" s="1" t="s">
        <v>783</v>
      </c>
      <c r="C212" s="1" t="s">
        <v>20</v>
      </c>
      <c r="D212" s="1">
        <v>36</v>
      </c>
      <c r="E212" s="1" t="s">
        <v>182</v>
      </c>
      <c r="F212" s="1" t="s">
        <v>11</v>
      </c>
      <c r="G212" s="1" t="s">
        <v>784</v>
      </c>
    </row>
    <row r="213" spans="1:7" x14ac:dyDescent="0.3">
      <c r="A213" s="1" t="s">
        <v>785</v>
      </c>
      <c r="B213" s="1" t="s">
        <v>786</v>
      </c>
      <c r="C213" s="1" t="s">
        <v>20</v>
      </c>
      <c r="D213" s="1">
        <v>53</v>
      </c>
      <c r="E213" s="1" t="s">
        <v>787</v>
      </c>
      <c r="F213" s="1" t="s">
        <v>11</v>
      </c>
      <c r="G213" s="1" t="s">
        <v>788</v>
      </c>
    </row>
    <row r="214" spans="1:7" x14ac:dyDescent="0.3">
      <c r="A214" s="1" t="s">
        <v>789</v>
      </c>
      <c r="B214" s="1" t="s">
        <v>790</v>
      </c>
      <c r="C214" s="1" t="s">
        <v>20</v>
      </c>
      <c r="D214" s="1">
        <v>57</v>
      </c>
      <c r="E214" s="1" t="s">
        <v>285</v>
      </c>
      <c r="F214" s="1" t="s">
        <v>53</v>
      </c>
      <c r="G214" s="1" t="s">
        <v>791</v>
      </c>
    </row>
    <row r="215" spans="1:7" x14ac:dyDescent="0.3">
      <c r="A215" s="1" t="s">
        <v>792</v>
      </c>
      <c r="B215" s="1" t="s">
        <v>793</v>
      </c>
      <c r="C215" s="1" t="s">
        <v>20</v>
      </c>
      <c r="D215" s="1">
        <v>50</v>
      </c>
      <c r="E215" s="1" t="s">
        <v>787</v>
      </c>
      <c r="F215" s="1" t="s">
        <v>53</v>
      </c>
      <c r="G215" s="1" t="s">
        <v>794</v>
      </c>
    </row>
    <row r="216" spans="1:7" x14ac:dyDescent="0.3">
      <c r="A216" s="1" t="s">
        <v>795</v>
      </c>
      <c r="B216" s="1" t="s">
        <v>796</v>
      </c>
      <c r="C216" s="1" t="s">
        <v>20</v>
      </c>
      <c r="D216" s="1">
        <v>56</v>
      </c>
      <c r="E216" s="1" t="s">
        <v>69</v>
      </c>
      <c r="F216" s="1" t="s">
        <v>35</v>
      </c>
      <c r="G216" s="1" t="s">
        <v>797</v>
      </c>
    </row>
    <row r="217" spans="1:7" x14ac:dyDescent="0.3">
      <c r="A217" s="1" t="s">
        <v>798</v>
      </c>
      <c r="B217" s="1" t="s">
        <v>799</v>
      </c>
      <c r="C217" s="1" t="s">
        <v>9</v>
      </c>
      <c r="D217" s="1">
        <v>58</v>
      </c>
      <c r="E217" s="1" t="s">
        <v>26</v>
      </c>
      <c r="F217" s="1" t="s">
        <v>11</v>
      </c>
      <c r="G217" s="1" t="s">
        <v>800</v>
      </c>
    </row>
    <row r="218" spans="1:7" x14ac:dyDescent="0.3">
      <c r="A218" s="1" t="s">
        <v>801</v>
      </c>
      <c r="B218" s="1" t="s">
        <v>802</v>
      </c>
      <c r="C218" s="1" t="s">
        <v>9</v>
      </c>
      <c r="D218" s="1">
        <v>64</v>
      </c>
      <c r="E218" s="1" t="s">
        <v>803</v>
      </c>
      <c r="F218" s="1" t="s">
        <v>35</v>
      </c>
      <c r="G218" s="1" t="s">
        <v>804</v>
      </c>
    </row>
    <row r="219" spans="1:7" x14ac:dyDescent="0.3">
      <c r="A219" s="1" t="s">
        <v>805</v>
      </c>
      <c r="B219" s="1" t="s">
        <v>806</v>
      </c>
      <c r="C219" s="1" t="s">
        <v>9</v>
      </c>
      <c r="D219" s="1">
        <v>43</v>
      </c>
      <c r="E219" s="1" t="s">
        <v>807</v>
      </c>
      <c r="F219" s="1" t="s">
        <v>22</v>
      </c>
      <c r="G219" s="1" t="s">
        <v>808</v>
      </c>
    </row>
    <row r="220" spans="1:7" x14ac:dyDescent="0.3">
      <c r="A220" s="1" t="s">
        <v>809</v>
      </c>
      <c r="B220" s="1" t="s">
        <v>810</v>
      </c>
      <c r="C220" s="1" t="s">
        <v>20</v>
      </c>
      <c r="D220" s="1">
        <v>20</v>
      </c>
      <c r="E220" s="1" t="s">
        <v>65</v>
      </c>
      <c r="F220" s="1" t="s">
        <v>11</v>
      </c>
      <c r="G220" s="1" t="s">
        <v>811</v>
      </c>
    </row>
    <row r="221" spans="1:7" x14ac:dyDescent="0.3">
      <c r="A221" s="1" t="s">
        <v>812</v>
      </c>
      <c r="B221" s="1" t="s">
        <v>813</v>
      </c>
      <c r="C221" s="1" t="s">
        <v>20</v>
      </c>
      <c r="D221" s="1">
        <v>53</v>
      </c>
      <c r="E221" s="1" t="s">
        <v>581</v>
      </c>
      <c r="F221" s="1" t="s">
        <v>53</v>
      </c>
      <c r="G221" s="1" t="s">
        <v>814</v>
      </c>
    </row>
    <row r="222" spans="1:7" x14ac:dyDescent="0.3">
      <c r="A222" s="1" t="s">
        <v>815</v>
      </c>
      <c r="B222" s="1" t="s">
        <v>816</v>
      </c>
      <c r="C222" s="1" t="s">
        <v>20</v>
      </c>
      <c r="D222" s="1">
        <v>38</v>
      </c>
      <c r="E222" s="1" t="s">
        <v>817</v>
      </c>
      <c r="F222" s="1" t="s">
        <v>22</v>
      </c>
      <c r="G222" s="1" t="s">
        <v>818</v>
      </c>
    </row>
    <row r="223" spans="1:7" x14ac:dyDescent="0.3">
      <c r="A223" s="1" t="s">
        <v>819</v>
      </c>
      <c r="B223" s="1" t="s">
        <v>820</v>
      </c>
      <c r="C223" s="1" t="s">
        <v>9</v>
      </c>
      <c r="D223" s="1">
        <v>43</v>
      </c>
      <c r="E223" s="1" t="s">
        <v>821</v>
      </c>
      <c r="F223" s="1" t="s">
        <v>53</v>
      </c>
      <c r="G223" s="1" t="s">
        <v>822</v>
      </c>
    </row>
    <row r="224" spans="1:7" x14ac:dyDescent="0.3">
      <c r="A224" s="1" t="s">
        <v>823</v>
      </c>
      <c r="B224" s="1" t="s">
        <v>824</v>
      </c>
      <c r="C224" s="1" t="s">
        <v>20</v>
      </c>
      <c r="D224" s="1">
        <v>33</v>
      </c>
      <c r="E224" s="1" t="s">
        <v>92</v>
      </c>
      <c r="F224" s="1" t="s">
        <v>11</v>
      </c>
      <c r="G224" s="1" t="s">
        <v>825</v>
      </c>
    </row>
    <row r="225" spans="1:7" x14ac:dyDescent="0.3">
      <c r="A225" s="1" t="s">
        <v>826</v>
      </c>
      <c r="B225" s="1" t="s">
        <v>827</v>
      </c>
      <c r="C225" s="1" t="s">
        <v>20</v>
      </c>
      <c r="D225" s="1">
        <v>57</v>
      </c>
      <c r="E225" s="1" t="s">
        <v>828</v>
      </c>
      <c r="F225" s="1" t="s">
        <v>40</v>
      </c>
      <c r="G225" s="1" t="s">
        <v>829</v>
      </c>
    </row>
    <row r="226" spans="1:7" x14ac:dyDescent="0.3">
      <c r="A226" s="1" t="s">
        <v>830</v>
      </c>
      <c r="B226" s="1" t="s">
        <v>831</v>
      </c>
      <c r="C226" s="1" t="s">
        <v>9</v>
      </c>
      <c r="D226" s="1">
        <v>52</v>
      </c>
      <c r="E226" s="1" t="s">
        <v>112</v>
      </c>
      <c r="F226" s="1" t="s">
        <v>11</v>
      </c>
      <c r="G226" s="1" t="s">
        <v>832</v>
      </c>
    </row>
    <row r="227" spans="1:7" x14ac:dyDescent="0.3">
      <c r="A227" s="1" t="s">
        <v>833</v>
      </c>
      <c r="B227" s="1" t="s">
        <v>834</v>
      </c>
      <c r="C227" s="1" t="s">
        <v>9</v>
      </c>
      <c r="D227" s="1">
        <v>52</v>
      </c>
      <c r="E227" s="1" t="s">
        <v>406</v>
      </c>
      <c r="F227" s="1" t="s">
        <v>53</v>
      </c>
      <c r="G227" s="1" t="s">
        <v>835</v>
      </c>
    </row>
    <row r="228" spans="1:7" x14ac:dyDescent="0.3">
      <c r="A228" s="1" t="s">
        <v>836</v>
      </c>
      <c r="B228" s="1" t="s">
        <v>837</v>
      </c>
      <c r="C228" s="1" t="s">
        <v>9</v>
      </c>
      <c r="D228" s="1">
        <v>53</v>
      </c>
      <c r="E228" s="1" t="s">
        <v>838</v>
      </c>
      <c r="F228" s="1" t="s">
        <v>22</v>
      </c>
      <c r="G228" s="1" t="s">
        <v>839</v>
      </c>
    </row>
    <row r="229" spans="1:7" x14ac:dyDescent="0.3">
      <c r="A229" s="1" t="s">
        <v>840</v>
      </c>
      <c r="B229" s="1" t="s">
        <v>841</v>
      </c>
      <c r="C229" s="1" t="s">
        <v>9</v>
      </c>
      <c r="D229" s="1">
        <v>50</v>
      </c>
      <c r="E229" s="1" t="s">
        <v>262</v>
      </c>
      <c r="F229" s="1" t="s">
        <v>16</v>
      </c>
      <c r="G229" s="1" t="s">
        <v>842</v>
      </c>
    </row>
    <row r="230" spans="1:7" x14ac:dyDescent="0.3">
      <c r="A230" s="1" t="s">
        <v>843</v>
      </c>
      <c r="B230" s="1" t="s">
        <v>844</v>
      </c>
      <c r="C230" s="1" t="s">
        <v>9</v>
      </c>
      <c r="D230" s="1">
        <v>28</v>
      </c>
      <c r="E230" s="1" t="s">
        <v>787</v>
      </c>
      <c r="F230" s="1" t="s">
        <v>11</v>
      </c>
      <c r="G230" s="1" t="s">
        <v>845</v>
      </c>
    </row>
    <row r="231" spans="1:7" x14ac:dyDescent="0.3">
      <c r="A231" s="1" t="s">
        <v>846</v>
      </c>
      <c r="B231" s="1" t="s">
        <v>496</v>
      </c>
      <c r="C231" s="1" t="s">
        <v>20</v>
      </c>
      <c r="D231" s="1">
        <v>25</v>
      </c>
      <c r="E231" s="1" t="s">
        <v>545</v>
      </c>
      <c r="F231" s="1" t="s">
        <v>16</v>
      </c>
      <c r="G231" s="1" t="s">
        <v>847</v>
      </c>
    </row>
    <row r="232" spans="1:7" x14ac:dyDescent="0.3">
      <c r="A232" s="1" t="s">
        <v>848</v>
      </c>
      <c r="B232" s="1" t="s">
        <v>849</v>
      </c>
      <c r="C232" s="1" t="s">
        <v>20</v>
      </c>
      <c r="D232" s="1">
        <v>51</v>
      </c>
      <c r="E232" s="1" t="s">
        <v>603</v>
      </c>
      <c r="F232" s="1" t="s">
        <v>16</v>
      </c>
      <c r="G232" s="1" t="s">
        <v>850</v>
      </c>
    </row>
    <row r="233" spans="1:7" x14ac:dyDescent="0.3">
      <c r="A233" s="1" t="s">
        <v>851</v>
      </c>
      <c r="B233" s="1" t="s">
        <v>852</v>
      </c>
      <c r="C233" s="1" t="s">
        <v>20</v>
      </c>
      <c r="D233" s="1">
        <v>46</v>
      </c>
      <c r="E233" s="1" t="s">
        <v>853</v>
      </c>
      <c r="F233" s="1" t="s">
        <v>35</v>
      </c>
      <c r="G233" s="1" t="s">
        <v>854</v>
      </c>
    </row>
    <row r="234" spans="1:7" x14ac:dyDescent="0.3">
      <c r="A234" s="1" t="s">
        <v>855</v>
      </c>
      <c r="B234" s="1" t="s">
        <v>856</v>
      </c>
      <c r="C234" s="1" t="s">
        <v>9</v>
      </c>
      <c r="D234" s="1">
        <v>57</v>
      </c>
      <c r="E234" s="1" t="s">
        <v>532</v>
      </c>
      <c r="F234" s="1" t="s">
        <v>22</v>
      </c>
      <c r="G234" s="1" t="s">
        <v>857</v>
      </c>
    </row>
    <row r="235" spans="1:7" x14ac:dyDescent="0.3">
      <c r="A235" s="1" t="s">
        <v>858</v>
      </c>
      <c r="B235" s="1" t="s">
        <v>859</v>
      </c>
      <c r="C235" s="1" t="s">
        <v>20</v>
      </c>
      <c r="D235" s="1">
        <v>23</v>
      </c>
      <c r="E235" s="1" t="s">
        <v>398</v>
      </c>
      <c r="F235" s="1" t="s">
        <v>40</v>
      </c>
      <c r="G235" s="1" t="s">
        <v>860</v>
      </c>
    </row>
    <row r="236" spans="1:7" x14ac:dyDescent="0.3">
      <c r="A236" s="1" t="s">
        <v>861</v>
      </c>
      <c r="B236" s="1" t="s">
        <v>862</v>
      </c>
      <c r="C236" s="1" t="s">
        <v>20</v>
      </c>
      <c r="D236" s="1">
        <v>19</v>
      </c>
      <c r="E236" s="1" t="s">
        <v>863</v>
      </c>
      <c r="F236" s="1" t="s">
        <v>22</v>
      </c>
      <c r="G236" s="1" t="s">
        <v>864</v>
      </c>
    </row>
    <row r="237" spans="1:7" x14ac:dyDescent="0.3">
      <c r="A237" s="1" t="s">
        <v>865</v>
      </c>
      <c r="B237" s="1" t="s">
        <v>866</v>
      </c>
      <c r="C237" s="1" t="s">
        <v>9</v>
      </c>
      <c r="D237" s="1">
        <v>37</v>
      </c>
      <c r="E237" s="1" t="s">
        <v>867</v>
      </c>
      <c r="F237" s="1" t="s">
        <v>11</v>
      </c>
      <c r="G237" s="1" t="s">
        <v>868</v>
      </c>
    </row>
    <row r="238" spans="1:7" x14ac:dyDescent="0.3">
      <c r="A238" s="1" t="s">
        <v>869</v>
      </c>
      <c r="B238" s="1" t="s">
        <v>870</v>
      </c>
      <c r="C238" s="1" t="s">
        <v>9</v>
      </c>
      <c r="D238" s="1">
        <v>49</v>
      </c>
      <c r="E238" s="1" t="s">
        <v>48</v>
      </c>
      <c r="F238" s="1" t="s">
        <v>22</v>
      </c>
      <c r="G238" s="1" t="s">
        <v>871</v>
      </c>
    </row>
    <row r="239" spans="1:7" x14ac:dyDescent="0.3">
      <c r="A239" s="1" t="s">
        <v>872</v>
      </c>
      <c r="B239" s="1" t="s">
        <v>873</v>
      </c>
      <c r="C239" s="1" t="s">
        <v>9</v>
      </c>
      <c r="D239" s="1">
        <v>68</v>
      </c>
      <c r="E239" s="1" t="s">
        <v>874</v>
      </c>
      <c r="F239" s="1" t="s">
        <v>40</v>
      </c>
      <c r="G239" s="1" t="s">
        <v>800</v>
      </c>
    </row>
    <row r="240" spans="1:7" x14ac:dyDescent="0.3">
      <c r="A240" s="1" t="s">
        <v>875</v>
      </c>
      <c r="B240" s="1" t="s">
        <v>876</v>
      </c>
      <c r="C240" s="1" t="s">
        <v>9</v>
      </c>
      <c r="D240" s="1">
        <v>18</v>
      </c>
      <c r="E240" s="1" t="s">
        <v>120</v>
      </c>
      <c r="F240" s="1" t="s">
        <v>11</v>
      </c>
      <c r="G240" s="1" t="s">
        <v>877</v>
      </c>
    </row>
    <row r="241" spans="1:7" x14ac:dyDescent="0.3">
      <c r="A241" s="1" t="s">
        <v>878</v>
      </c>
      <c r="B241" s="1" t="s">
        <v>879</v>
      </c>
      <c r="C241" s="1" t="s">
        <v>9</v>
      </c>
      <c r="D241" s="1">
        <v>43</v>
      </c>
      <c r="E241" s="1" t="s">
        <v>92</v>
      </c>
      <c r="F241" s="1" t="s">
        <v>53</v>
      </c>
      <c r="G241" s="1" t="s">
        <v>880</v>
      </c>
    </row>
    <row r="242" spans="1:7" x14ac:dyDescent="0.3">
      <c r="A242" s="1" t="s">
        <v>881</v>
      </c>
      <c r="B242" s="1" t="s">
        <v>882</v>
      </c>
      <c r="C242" s="1" t="s">
        <v>9</v>
      </c>
      <c r="D242" s="1">
        <v>57</v>
      </c>
      <c r="E242" s="1" t="s">
        <v>406</v>
      </c>
      <c r="F242" s="1" t="s">
        <v>53</v>
      </c>
      <c r="G242" s="1" t="s">
        <v>883</v>
      </c>
    </row>
    <row r="243" spans="1:7" x14ac:dyDescent="0.3">
      <c r="A243" s="1" t="s">
        <v>884</v>
      </c>
      <c r="B243" s="1" t="s">
        <v>885</v>
      </c>
      <c r="C243" s="1" t="s">
        <v>9</v>
      </c>
      <c r="D243" s="1">
        <v>66</v>
      </c>
      <c r="E243" s="1" t="s">
        <v>205</v>
      </c>
      <c r="F243" s="1" t="s">
        <v>11</v>
      </c>
      <c r="G243" s="1" t="s">
        <v>736</v>
      </c>
    </row>
    <row r="244" spans="1:7" x14ac:dyDescent="0.3">
      <c r="A244" s="1" t="s">
        <v>886</v>
      </c>
      <c r="B244" s="1" t="s">
        <v>887</v>
      </c>
      <c r="C244" s="1" t="s">
        <v>20</v>
      </c>
      <c r="D244" s="1">
        <v>31</v>
      </c>
      <c r="E244" s="1" t="s">
        <v>410</v>
      </c>
      <c r="F244" s="1" t="s">
        <v>35</v>
      </c>
      <c r="G244" s="1" t="s">
        <v>888</v>
      </c>
    </row>
    <row r="245" spans="1:7" x14ac:dyDescent="0.3">
      <c r="A245" s="1" t="s">
        <v>889</v>
      </c>
      <c r="B245" s="1" t="s">
        <v>196</v>
      </c>
      <c r="C245" s="1" t="s">
        <v>20</v>
      </c>
      <c r="D245" s="1">
        <v>46</v>
      </c>
      <c r="E245" s="1" t="s">
        <v>706</v>
      </c>
      <c r="F245" s="1" t="s">
        <v>40</v>
      </c>
      <c r="G245" s="1" t="s">
        <v>890</v>
      </c>
    </row>
    <row r="246" spans="1:7" x14ac:dyDescent="0.3">
      <c r="A246" s="1" t="s">
        <v>891</v>
      </c>
      <c r="B246" s="1" t="s">
        <v>892</v>
      </c>
      <c r="C246" s="1" t="s">
        <v>20</v>
      </c>
      <c r="D246" s="1">
        <v>38</v>
      </c>
      <c r="E246" s="1" t="s">
        <v>893</v>
      </c>
      <c r="F246" s="1" t="s">
        <v>11</v>
      </c>
      <c r="G246" s="1" t="s">
        <v>894</v>
      </c>
    </row>
    <row r="247" spans="1:7" x14ac:dyDescent="0.3">
      <c r="A247" s="1" t="s">
        <v>895</v>
      </c>
      <c r="B247" s="1" t="s">
        <v>896</v>
      </c>
      <c r="C247" s="1" t="s">
        <v>9</v>
      </c>
      <c r="D247" s="1">
        <v>50</v>
      </c>
      <c r="E247" s="1" t="s">
        <v>240</v>
      </c>
      <c r="F247" s="1" t="s">
        <v>35</v>
      </c>
      <c r="G247" s="1" t="s">
        <v>897</v>
      </c>
    </row>
    <row r="248" spans="1:7" x14ac:dyDescent="0.3">
      <c r="A248" s="1" t="s">
        <v>898</v>
      </c>
      <c r="B248" s="1" t="s">
        <v>899</v>
      </c>
      <c r="C248" s="1" t="s">
        <v>9</v>
      </c>
      <c r="D248" s="1">
        <v>45</v>
      </c>
      <c r="E248" s="1" t="s">
        <v>108</v>
      </c>
      <c r="F248" s="1" t="s">
        <v>40</v>
      </c>
      <c r="G248" s="1" t="s">
        <v>900</v>
      </c>
    </row>
    <row r="249" spans="1:7" x14ac:dyDescent="0.3">
      <c r="A249" s="1" t="s">
        <v>901</v>
      </c>
      <c r="B249" s="1" t="s">
        <v>902</v>
      </c>
      <c r="C249" s="1" t="s">
        <v>20</v>
      </c>
      <c r="D249" s="1">
        <v>55</v>
      </c>
      <c r="E249" s="1" t="s">
        <v>903</v>
      </c>
      <c r="F249" s="1" t="s">
        <v>40</v>
      </c>
      <c r="G249" s="1" t="s">
        <v>904</v>
      </c>
    </row>
    <row r="250" spans="1:7" x14ac:dyDescent="0.3">
      <c r="A250" s="1" t="s">
        <v>905</v>
      </c>
      <c r="B250" s="1" t="s">
        <v>906</v>
      </c>
      <c r="C250" s="1" t="s">
        <v>9</v>
      </c>
      <c r="D250" s="1">
        <v>40</v>
      </c>
      <c r="E250" s="1" t="s">
        <v>297</v>
      </c>
      <c r="F250" s="1" t="s">
        <v>11</v>
      </c>
      <c r="G250" s="1" t="s">
        <v>415</v>
      </c>
    </row>
    <row r="251" spans="1:7" x14ac:dyDescent="0.3">
      <c r="A251" s="1" t="s">
        <v>907</v>
      </c>
      <c r="B251" s="1" t="s">
        <v>908</v>
      </c>
      <c r="C251" s="1" t="s">
        <v>9</v>
      </c>
      <c r="D251" s="1">
        <v>62</v>
      </c>
      <c r="E251" s="1" t="s">
        <v>909</v>
      </c>
      <c r="F251" s="1" t="s">
        <v>35</v>
      </c>
      <c r="G251" s="1" t="s">
        <v>910</v>
      </c>
    </row>
    <row r="252" spans="1:7" x14ac:dyDescent="0.3">
      <c r="A252" s="1" t="s">
        <v>911</v>
      </c>
      <c r="B252" s="1" t="s">
        <v>912</v>
      </c>
      <c r="C252" s="1" t="s">
        <v>20</v>
      </c>
      <c r="D252" s="1">
        <v>49</v>
      </c>
      <c r="E252" s="1" t="s">
        <v>913</v>
      </c>
      <c r="F252" s="1" t="s">
        <v>11</v>
      </c>
      <c r="G252" s="1" t="s">
        <v>914</v>
      </c>
    </row>
    <row r="253" spans="1:7" x14ac:dyDescent="0.3">
      <c r="A253" s="1" t="s">
        <v>915</v>
      </c>
      <c r="B253" s="1" t="s">
        <v>916</v>
      </c>
      <c r="C253" s="1" t="s">
        <v>20</v>
      </c>
      <c r="D253" s="1">
        <v>50</v>
      </c>
      <c r="E253" s="1" t="s">
        <v>311</v>
      </c>
      <c r="F253" s="1" t="s">
        <v>40</v>
      </c>
      <c r="G253" s="1" t="s">
        <v>917</v>
      </c>
    </row>
    <row r="254" spans="1:7" x14ac:dyDescent="0.3">
      <c r="A254" s="1" t="s">
        <v>918</v>
      </c>
      <c r="B254" s="1" t="s">
        <v>919</v>
      </c>
      <c r="C254" s="1" t="s">
        <v>9</v>
      </c>
      <c r="D254" s="1">
        <v>31</v>
      </c>
      <c r="E254" s="1" t="s">
        <v>410</v>
      </c>
      <c r="F254" s="1" t="s">
        <v>16</v>
      </c>
      <c r="G254" s="1" t="s">
        <v>920</v>
      </c>
    </row>
    <row r="255" spans="1:7" x14ac:dyDescent="0.3">
      <c r="A255" s="1" t="s">
        <v>921</v>
      </c>
      <c r="B255" s="1" t="s">
        <v>922</v>
      </c>
      <c r="C255" s="1" t="s">
        <v>9</v>
      </c>
      <c r="D255" s="1">
        <v>67</v>
      </c>
      <c r="E255" s="1" t="s">
        <v>923</v>
      </c>
      <c r="F255" s="1" t="s">
        <v>40</v>
      </c>
      <c r="G255" s="1" t="s">
        <v>924</v>
      </c>
    </row>
    <row r="256" spans="1:7" x14ac:dyDescent="0.3">
      <c r="A256" s="1" t="s">
        <v>925</v>
      </c>
      <c r="B256" s="1" t="s">
        <v>926</v>
      </c>
      <c r="C256" s="1" t="s">
        <v>9</v>
      </c>
      <c r="D256" s="1">
        <v>35</v>
      </c>
      <c r="E256" s="1" t="s">
        <v>927</v>
      </c>
      <c r="F256" s="1" t="s">
        <v>11</v>
      </c>
      <c r="G256" s="1" t="s">
        <v>928</v>
      </c>
    </row>
    <row r="257" spans="1:7" x14ac:dyDescent="0.3">
      <c r="A257" s="1" t="s">
        <v>929</v>
      </c>
      <c r="B257" s="1" t="s">
        <v>930</v>
      </c>
      <c r="C257" s="1" t="s">
        <v>9</v>
      </c>
      <c r="D257" s="1">
        <v>33</v>
      </c>
      <c r="E257" s="1" t="s">
        <v>893</v>
      </c>
      <c r="F257" s="1" t="s">
        <v>35</v>
      </c>
      <c r="G257" s="1" t="s">
        <v>931</v>
      </c>
    </row>
    <row r="258" spans="1:7" x14ac:dyDescent="0.3">
      <c r="A258" s="1" t="s">
        <v>932</v>
      </c>
      <c r="B258" s="1" t="s">
        <v>933</v>
      </c>
      <c r="C258" s="1" t="s">
        <v>20</v>
      </c>
      <c r="D258" s="1">
        <v>32</v>
      </c>
      <c r="E258" s="1" t="s">
        <v>512</v>
      </c>
      <c r="F258" s="1" t="s">
        <v>53</v>
      </c>
      <c r="G258" s="1" t="s">
        <v>934</v>
      </c>
    </row>
    <row r="259" spans="1:7" x14ac:dyDescent="0.3">
      <c r="A259" s="1" t="s">
        <v>935</v>
      </c>
      <c r="B259" s="1" t="s">
        <v>936</v>
      </c>
      <c r="C259" s="1" t="s">
        <v>20</v>
      </c>
      <c r="D259" s="1">
        <v>34</v>
      </c>
      <c r="E259" s="1" t="s">
        <v>937</v>
      </c>
      <c r="F259" s="1" t="s">
        <v>53</v>
      </c>
      <c r="G259" s="1" t="s">
        <v>73</v>
      </c>
    </row>
    <row r="260" spans="1:7" x14ac:dyDescent="0.3">
      <c r="A260" s="1" t="s">
        <v>938</v>
      </c>
      <c r="B260" s="1" t="s">
        <v>939</v>
      </c>
      <c r="C260" s="1" t="s">
        <v>20</v>
      </c>
      <c r="D260" s="1">
        <v>57</v>
      </c>
      <c r="E260" s="1" t="s">
        <v>459</v>
      </c>
      <c r="F260" s="1" t="s">
        <v>22</v>
      </c>
      <c r="G260" s="1" t="s">
        <v>940</v>
      </c>
    </row>
    <row r="261" spans="1:7" x14ac:dyDescent="0.3">
      <c r="A261" s="1" t="s">
        <v>941</v>
      </c>
      <c r="B261" s="1" t="s">
        <v>942</v>
      </c>
      <c r="C261" s="1" t="s">
        <v>9</v>
      </c>
      <c r="D261" s="1">
        <v>62</v>
      </c>
      <c r="E261" s="1" t="s">
        <v>30</v>
      </c>
      <c r="F261" s="1" t="s">
        <v>22</v>
      </c>
      <c r="G261" s="1" t="s">
        <v>943</v>
      </c>
    </row>
    <row r="262" spans="1:7" x14ac:dyDescent="0.3">
      <c r="A262" s="1" t="s">
        <v>944</v>
      </c>
      <c r="B262" s="1" t="s">
        <v>945</v>
      </c>
      <c r="C262" s="1" t="s">
        <v>9</v>
      </c>
      <c r="D262" s="1">
        <v>28</v>
      </c>
      <c r="E262" s="1" t="s">
        <v>767</v>
      </c>
      <c r="F262" s="1" t="s">
        <v>16</v>
      </c>
      <c r="G262" s="1" t="s">
        <v>946</v>
      </c>
    </row>
    <row r="263" spans="1:7" x14ac:dyDescent="0.3">
      <c r="A263" s="1" t="s">
        <v>947</v>
      </c>
      <c r="B263" s="1" t="s">
        <v>948</v>
      </c>
      <c r="C263" s="1" t="s">
        <v>20</v>
      </c>
      <c r="D263" s="1">
        <v>54</v>
      </c>
      <c r="E263" s="1" t="s">
        <v>80</v>
      </c>
      <c r="F263" s="1" t="s">
        <v>53</v>
      </c>
      <c r="G263" s="1" t="s">
        <v>949</v>
      </c>
    </row>
    <row r="264" spans="1:7" x14ac:dyDescent="0.3">
      <c r="A264" s="1" t="s">
        <v>950</v>
      </c>
      <c r="B264" s="1" t="s">
        <v>951</v>
      </c>
      <c r="C264" s="1" t="s">
        <v>9</v>
      </c>
      <c r="D264" s="1">
        <v>64</v>
      </c>
      <c r="E264" s="1" t="s">
        <v>326</v>
      </c>
      <c r="F264" s="1" t="s">
        <v>22</v>
      </c>
      <c r="G264" s="1" t="s">
        <v>952</v>
      </c>
    </row>
    <row r="265" spans="1:7" x14ac:dyDescent="0.3">
      <c r="A265" s="1" t="s">
        <v>953</v>
      </c>
      <c r="B265" s="1" t="s">
        <v>954</v>
      </c>
      <c r="C265" s="1" t="s">
        <v>20</v>
      </c>
      <c r="D265" s="1">
        <v>56</v>
      </c>
      <c r="E265" s="1" t="s">
        <v>567</v>
      </c>
      <c r="F265" s="1" t="s">
        <v>40</v>
      </c>
      <c r="G265" s="1" t="s">
        <v>955</v>
      </c>
    </row>
    <row r="266" spans="1:7" x14ac:dyDescent="0.3">
      <c r="A266" s="1" t="s">
        <v>956</v>
      </c>
      <c r="B266" s="1" t="s">
        <v>957</v>
      </c>
      <c r="C266" s="1" t="s">
        <v>20</v>
      </c>
      <c r="D266" s="1">
        <v>39</v>
      </c>
      <c r="E266" s="1" t="s">
        <v>958</v>
      </c>
      <c r="F266" s="1" t="s">
        <v>16</v>
      </c>
      <c r="G266" s="1" t="s">
        <v>959</v>
      </c>
    </row>
    <row r="267" spans="1:7" x14ac:dyDescent="0.3">
      <c r="A267" s="1" t="s">
        <v>960</v>
      </c>
      <c r="B267" s="1" t="s">
        <v>961</v>
      </c>
      <c r="C267" s="1" t="s">
        <v>9</v>
      </c>
      <c r="D267" s="1">
        <v>28</v>
      </c>
      <c r="E267" s="1" t="s">
        <v>903</v>
      </c>
      <c r="F267" s="1" t="s">
        <v>22</v>
      </c>
      <c r="G267" s="1" t="s">
        <v>962</v>
      </c>
    </row>
    <row r="268" spans="1:7" x14ac:dyDescent="0.3">
      <c r="A268" s="1" t="s">
        <v>963</v>
      </c>
      <c r="B268" s="1" t="s">
        <v>964</v>
      </c>
      <c r="C268" s="1" t="s">
        <v>20</v>
      </c>
      <c r="D268" s="1">
        <v>56</v>
      </c>
      <c r="E268" s="1" t="s">
        <v>398</v>
      </c>
      <c r="F268" s="1" t="s">
        <v>35</v>
      </c>
      <c r="G268" s="1" t="s">
        <v>965</v>
      </c>
    </row>
    <row r="269" spans="1:7" x14ac:dyDescent="0.3">
      <c r="A269" s="1" t="s">
        <v>966</v>
      </c>
      <c r="B269" s="1" t="s">
        <v>967</v>
      </c>
      <c r="C269" s="1" t="s">
        <v>20</v>
      </c>
      <c r="D269" s="1">
        <v>36</v>
      </c>
      <c r="E269" s="1" t="s">
        <v>927</v>
      </c>
      <c r="F269" s="1" t="s">
        <v>35</v>
      </c>
      <c r="G269" s="1" t="s">
        <v>968</v>
      </c>
    </row>
    <row r="270" spans="1:7" x14ac:dyDescent="0.3">
      <c r="A270" s="1" t="s">
        <v>969</v>
      </c>
      <c r="B270" s="1" t="s">
        <v>970</v>
      </c>
      <c r="C270" s="1" t="s">
        <v>9</v>
      </c>
      <c r="D270" s="1">
        <v>58</v>
      </c>
      <c r="E270" s="1" t="s">
        <v>971</v>
      </c>
      <c r="F270" s="1" t="s">
        <v>16</v>
      </c>
      <c r="G270" s="1" t="s">
        <v>972</v>
      </c>
    </row>
    <row r="271" spans="1:7" x14ac:dyDescent="0.3">
      <c r="A271" s="1" t="s">
        <v>973</v>
      </c>
      <c r="B271" s="1" t="s">
        <v>974</v>
      </c>
      <c r="C271" s="1" t="s">
        <v>20</v>
      </c>
      <c r="D271" s="1">
        <v>30</v>
      </c>
      <c r="E271" s="1" t="s">
        <v>975</v>
      </c>
      <c r="F271" s="1" t="s">
        <v>53</v>
      </c>
      <c r="G271" s="1" t="s">
        <v>976</v>
      </c>
    </row>
    <row r="272" spans="1:7" x14ac:dyDescent="0.3">
      <c r="A272" s="1" t="s">
        <v>977</v>
      </c>
      <c r="B272" s="1" t="s">
        <v>978</v>
      </c>
      <c r="C272" s="1" t="s">
        <v>9</v>
      </c>
      <c r="D272" s="1">
        <v>53</v>
      </c>
      <c r="E272" s="1" t="s">
        <v>581</v>
      </c>
      <c r="F272" s="1" t="s">
        <v>35</v>
      </c>
      <c r="G272" s="1" t="s">
        <v>979</v>
      </c>
    </row>
    <row r="273" spans="1:7" x14ac:dyDescent="0.3">
      <c r="A273" s="1" t="s">
        <v>980</v>
      </c>
      <c r="B273" s="1" t="s">
        <v>981</v>
      </c>
      <c r="C273" s="1" t="s">
        <v>20</v>
      </c>
      <c r="D273" s="1">
        <v>30</v>
      </c>
      <c r="E273" s="1" t="s">
        <v>913</v>
      </c>
      <c r="F273" s="1" t="s">
        <v>35</v>
      </c>
      <c r="G273" s="1" t="s">
        <v>982</v>
      </c>
    </row>
    <row r="274" spans="1:7" x14ac:dyDescent="0.3">
      <c r="A274" s="1" t="s">
        <v>983</v>
      </c>
      <c r="B274" s="1" t="s">
        <v>984</v>
      </c>
      <c r="C274" s="1" t="s">
        <v>9</v>
      </c>
      <c r="D274" s="1">
        <v>41</v>
      </c>
      <c r="E274" s="1" t="s">
        <v>160</v>
      </c>
      <c r="F274" s="1" t="s">
        <v>16</v>
      </c>
      <c r="G274" s="1" t="s">
        <v>985</v>
      </c>
    </row>
    <row r="275" spans="1:7" x14ac:dyDescent="0.3">
      <c r="A275" s="1" t="s">
        <v>986</v>
      </c>
      <c r="B275" s="1" t="s">
        <v>987</v>
      </c>
      <c r="C275" s="1" t="s">
        <v>20</v>
      </c>
      <c r="D275" s="1">
        <v>65</v>
      </c>
      <c r="E275" s="1" t="s">
        <v>497</v>
      </c>
      <c r="F275" s="1" t="s">
        <v>11</v>
      </c>
      <c r="G275" s="1" t="s">
        <v>988</v>
      </c>
    </row>
    <row r="276" spans="1:7" x14ac:dyDescent="0.3">
      <c r="A276" s="1" t="s">
        <v>989</v>
      </c>
      <c r="B276" s="1" t="s">
        <v>990</v>
      </c>
      <c r="C276" s="1" t="s">
        <v>9</v>
      </c>
      <c r="D276" s="1">
        <v>48</v>
      </c>
      <c r="E276" s="1" t="s">
        <v>311</v>
      </c>
      <c r="F276" s="1" t="s">
        <v>40</v>
      </c>
      <c r="G276" s="1" t="s">
        <v>991</v>
      </c>
    </row>
    <row r="277" spans="1:7" x14ac:dyDescent="0.3">
      <c r="A277" s="1" t="s">
        <v>992</v>
      </c>
      <c r="B277" s="1" t="s">
        <v>993</v>
      </c>
      <c r="C277" s="1" t="s">
        <v>20</v>
      </c>
      <c r="D277" s="1">
        <v>52</v>
      </c>
      <c r="E277" s="1" t="s">
        <v>26</v>
      </c>
      <c r="F277" s="1" t="s">
        <v>35</v>
      </c>
      <c r="G277" s="1" t="s">
        <v>994</v>
      </c>
    </row>
    <row r="278" spans="1:7" x14ac:dyDescent="0.3">
      <c r="A278" s="1" t="s">
        <v>995</v>
      </c>
      <c r="B278" s="1" t="s">
        <v>996</v>
      </c>
      <c r="C278" s="1" t="s">
        <v>20</v>
      </c>
      <c r="D278" s="1">
        <v>30</v>
      </c>
      <c r="E278" s="1" t="s">
        <v>971</v>
      </c>
      <c r="F278" s="1" t="s">
        <v>11</v>
      </c>
      <c r="G278" s="1" t="s">
        <v>997</v>
      </c>
    </row>
    <row r="279" spans="1:7" x14ac:dyDescent="0.3">
      <c r="A279" s="1" t="s">
        <v>998</v>
      </c>
      <c r="B279" s="1" t="s">
        <v>999</v>
      </c>
      <c r="C279" s="1" t="s">
        <v>20</v>
      </c>
      <c r="D279" s="1">
        <v>35</v>
      </c>
      <c r="E279" s="1" t="s">
        <v>652</v>
      </c>
      <c r="F279" s="1" t="s">
        <v>35</v>
      </c>
      <c r="G279" s="1" t="s">
        <v>1000</v>
      </c>
    </row>
    <row r="280" spans="1:7" x14ac:dyDescent="0.3">
      <c r="A280" s="1" t="s">
        <v>1001</v>
      </c>
      <c r="B280" s="1" t="s">
        <v>1002</v>
      </c>
      <c r="C280" s="1" t="s">
        <v>9</v>
      </c>
      <c r="D280" s="1">
        <v>61</v>
      </c>
      <c r="E280" s="1" t="s">
        <v>100</v>
      </c>
      <c r="F280" s="1" t="s">
        <v>53</v>
      </c>
      <c r="G280" s="1" t="s">
        <v>1003</v>
      </c>
    </row>
    <row r="281" spans="1:7" x14ac:dyDescent="0.3">
      <c r="A281" s="1" t="s">
        <v>1004</v>
      </c>
      <c r="B281" s="1" t="s">
        <v>1005</v>
      </c>
      <c r="C281" s="1" t="s">
        <v>20</v>
      </c>
      <c r="D281" s="1">
        <v>30</v>
      </c>
      <c r="E281" s="1" t="s">
        <v>620</v>
      </c>
      <c r="F281" s="1" t="s">
        <v>11</v>
      </c>
      <c r="G281" s="1" t="s">
        <v>1006</v>
      </c>
    </row>
    <row r="282" spans="1:7" x14ac:dyDescent="0.3">
      <c r="A282" s="1" t="s">
        <v>1007</v>
      </c>
      <c r="B282" s="1" t="s">
        <v>1008</v>
      </c>
      <c r="C282" s="1" t="s">
        <v>9</v>
      </c>
      <c r="D282" s="1">
        <v>51</v>
      </c>
      <c r="E282" s="1" t="s">
        <v>893</v>
      </c>
      <c r="F282" s="1" t="s">
        <v>16</v>
      </c>
      <c r="G282" s="1" t="s">
        <v>1009</v>
      </c>
    </row>
    <row r="283" spans="1:7" x14ac:dyDescent="0.3">
      <c r="A283" s="1" t="s">
        <v>1010</v>
      </c>
      <c r="B283" s="1" t="s">
        <v>1011</v>
      </c>
      <c r="C283" s="1" t="s">
        <v>9</v>
      </c>
      <c r="D283" s="1">
        <v>32</v>
      </c>
      <c r="E283" s="1" t="s">
        <v>1012</v>
      </c>
      <c r="F283" s="1" t="s">
        <v>11</v>
      </c>
      <c r="G283" s="1" t="s">
        <v>1013</v>
      </c>
    </row>
    <row r="284" spans="1:7" x14ac:dyDescent="0.3">
      <c r="A284" s="1" t="s">
        <v>1014</v>
      </c>
      <c r="B284" s="1" t="s">
        <v>1015</v>
      </c>
      <c r="C284" s="1" t="s">
        <v>9</v>
      </c>
      <c r="D284" s="1">
        <v>52</v>
      </c>
      <c r="E284" s="1" t="s">
        <v>406</v>
      </c>
      <c r="F284" s="1" t="s">
        <v>22</v>
      </c>
      <c r="G284" s="1" t="s">
        <v>1016</v>
      </c>
    </row>
    <row r="285" spans="1:7" x14ac:dyDescent="0.3">
      <c r="A285" s="1" t="s">
        <v>1017</v>
      </c>
      <c r="B285" s="1" t="s">
        <v>1018</v>
      </c>
      <c r="C285" s="1" t="s">
        <v>9</v>
      </c>
      <c r="D285" s="1">
        <v>69</v>
      </c>
      <c r="E285" s="1" t="s">
        <v>10</v>
      </c>
      <c r="F285" s="1" t="s">
        <v>53</v>
      </c>
      <c r="G285" s="1" t="s">
        <v>1019</v>
      </c>
    </row>
    <row r="286" spans="1:7" x14ac:dyDescent="0.3">
      <c r="A286" s="1" t="s">
        <v>1020</v>
      </c>
      <c r="B286" s="1" t="s">
        <v>443</v>
      </c>
      <c r="C286" s="1" t="s">
        <v>9</v>
      </c>
      <c r="D286" s="1">
        <v>33</v>
      </c>
      <c r="E286" s="1" t="s">
        <v>1021</v>
      </c>
      <c r="F286" s="1" t="s">
        <v>22</v>
      </c>
      <c r="G286" s="1" t="s">
        <v>1022</v>
      </c>
    </row>
    <row r="287" spans="1:7" x14ac:dyDescent="0.3">
      <c r="A287" s="1" t="s">
        <v>1023</v>
      </c>
      <c r="B287" s="1" t="s">
        <v>1024</v>
      </c>
      <c r="C287" s="1" t="s">
        <v>20</v>
      </c>
      <c r="D287" s="1">
        <v>19</v>
      </c>
      <c r="E287" s="1" t="s">
        <v>1025</v>
      </c>
      <c r="F287" s="1" t="s">
        <v>35</v>
      </c>
      <c r="G287" s="1" t="s">
        <v>1026</v>
      </c>
    </row>
    <row r="288" spans="1:7" x14ac:dyDescent="0.3">
      <c r="A288" s="1" t="s">
        <v>1027</v>
      </c>
      <c r="B288" s="1" t="s">
        <v>1028</v>
      </c>
      <c r="C288" s="1" t="s">
        <v>9</v>
      </c>
      <c r="D288" s="1">
        <v>53</v>
      </c>
      <c r="E288" s="1" t="s">
        <v>144</v>
      </c>
      <c r="F288" s="1" t="s">
        <v>53</v>
      </c>
      <c r="G288" s="1" t="s">
        <v>1029</v>
      </c>
    </row>
    <row r="289" spans="1:7" x14ac:dyDescent="0.3">
      <c r="A289" s="1" t="s">
        <v>1030</v>
      </c>
      <c r="B289" s="1" t="s">
        <v>1031</v>
      </c>
      <c r="C289" s="1" t="s">
        <v>9</v>
      </c>
      <c r="D289" s="1">
        <v>25</v>
      </c>
      <c r="E289" s="1" t="s">
        <v>92</v>
      </c>
      <c r="F289" s="1" t="s">
        <v>11</v>
      </c>
      <c r="G289" s="1" t="s">
        <v>1032</v>
      </c>
    </row>
    <row r="290" spans="1:7" x14ac:dyDescent="0.3">
      <c r="A290" s="1" t="s">
        <v>1033</v>
      </c>
      <c r="B290" s="1" t="s">
        <v>1034</v>
      </c>
      <c r="C290" s="1" t="s">
        <v>9</v>
      </c>
      <c r="D290" s="1">
        <v>47</v>
      </c>
      <c r="E290" s="1" t="s">
        <v>220</v>
      </c>
      <c r="F290" s="1" t="s">
        <v>40</v>
      </c>
      <c r="G290" s="1" t="s">
        <v>1035</v>
      </c>
    </row>
    <row r="291" spans="1:7" x14ac:dyDescent="0.3">
      <c r="A291" s="1" t="s">
        <v>1036</v>
      </c>
      <c r="B291" s="1" t="s">
        <v>1037</v>
      </c>
      <c r="C291" s="1" t="s">
        <v>20</v>
      </c>
      <c r="D291" s="1">
        <v>18</v>
      </c>
      <c r="E291" s="1" t="s">
        <v>1038</v>
      </c>
      <c r="F291" s="1" t="s">
        <v>53</v>
      </c>
      <c r="G291" s="1" t="s">
        <v>1039</v>
      </c>
    </row>
    <row r="292" spans="1:7" x14ac:dyDescent="0.3">
      <c r="A292" s="1" t="s">
        <v>1040</v>
      </c>
      <c r="B292" s="1" t="s">
        <v>1041</v>
      </c>
      <c r="C292" s="1" t="s">
        <v>20</v>
      </c>
      <c r="D292" s="1">
        <v>25</v>
      </c>
      <c r="E292" s="1" t="s">
        <v>1042</v>
      </c>
      <c r="F292" s="1" t="s">
        <v>53</v>
      </c>
      <c r="G292" s="1" t="s">
        <v>1043</v>
      </c>
    </row>
    <row r="293" spans="1:7" x14ac:dyDescent="0.3">
      <c r="A293" s="1" t="s">
        <v>1044</v>
      </c>
      <c r="B293" s="1" t="s">
        <v>1045</v>
      </c>
      <c r="C293" s="1" t="s">
        <v>20</v>
      </c>
      <c r="D293" s="1">
        <v>32</v>
      </c>
      <c r="E293" s="1" t="s">
        <v>339</v>
      </c>
      <c r="F293" s="1" t="s">
        <v>11</v>
      </c>
      <c r="G293" s="1" t="s">
        <v>1046</v>
      </c>
    </row>
    <row r="294" spans="1:7" x14ac:dyDescent="0.3">
      <c r="A294" s="1" t="s">
        <v>1047</v>
      </c>
      <c r="B294" s="1" t="s">
        <v>1048</v>
      </c>
      <c r="C294" s="1" t="s">
        <v>20</v>
      </c>
      <c r="D294" s="1">
        <v>38</v>
      </c>
      <c r="E294" s="1" t="s">
        <v>1049</v>
      </c>
      <c r="F294" s="1" t="s">
        <v>40</v>
      </c>
      <c r="G294" s="1" t="s">
        <v>1050</v>
      </c>
    </row>
    <row r="295" spans="1:7" x14ac:dyDescent="0.3">
      <c r="A295" s="1" t="s">
        <v>1051</v>
      </c>
      <c r="B295" s="1" t="s">
        <v>1052</v>
      </c>
      <c r="C295" s="1" t="s">
        <v>9</v>
      </c>
      <c r="D295" s="1">
        <v>51</v>
      </c>
      <c r="E295" s="1" t="s">
        <v>52</v>
      </c>
      <c r="F295" s="1" t="s">
        <v>40</v>
      </c>
      <c r="G295" s="1" t="s">
        <v>1053</v>
      </c>
    </row>
    <row r="296" spans="1:7" x14ac:dyDescent="0.3">
      <c r="A296" s="1" t="s">
        <v>1054</v>
      </c>
      <c r="B296" s="1" t="s">
        <v>1055</v>
      </c>
      <c r="C296" s="1" t="s">
        <v>20</v>
      </c>
      <c r="D296" s="1">
        <v>55</v>
      </c>
      <c r="E296" s="1" t="s">
        <v>1056</v>
      </c>
      <c r="F296" s="1" t="s">
        <v>53</v>
      </c>
      <c r="G296" s="1" t="s">
        <v>1057</v>
      </c>
    </row>
    <row r="297" spans="1:7" x14ac:dyDescent="0.3">
      <c r="A297" s="1" t="s">
        <v>1058</v>
      </c>
      <c r="B297" s="1" t="s">
        <v>1059</v>
      </c>
      <c r="C297" s="1" t="s">
        <v>20</v>
      </c>
      <c r="D297" s="1">
        <v>35</v>
      </c>
      <c r="E297" s="1" t="s">
        <v>1060</v>
      </c>
      <c r="F297" s="1" t="s">
        <v>16</v>
      </c>
      <c r="G297" s="1" t="s">
        <v>1061</v>
      </c>
    </row>
    <row r="298" spans="1:7" x14ac:dyDescent="0.3">
      <c r="A298" s="1" t="s">
        <v>1062</v>
      </c>
      <c r="B298" s="1" t="s">
        <v>1063</v>
      </c>
      <c r="C298" s="1" t="s">
        <v>20</v>
      </c>
      <c r="D298" s="1">
        <v>61</v>
      </c>
      <c r="E298" s="1" t="s">
        <v>414</v>
      </c>
      <c r="F298" s="1" t="s">
        <v>53</v>
      </c>
      <c r="G298" s="1" t="s">
        <v>1064</v>
      </c>
    </row>
    <row r="299" spans="1:7" x14ac:dyDescent="0.3">
      <c r="A299" s="1" t="s">
        <v>1065</v>
      </c>
      <c r="B299" s="1" t="s">
        <v>1066</v>
      </c>
      <c r="C299" s="1" t="s">
        <v>20</v>
      </c>
      <c r="D299" s="1">
        <v>61</v>
      </c>
      <c r="E299" s="1" t="s">
        <v>428</v>
      </c>
      <c r="F299" s="1" t="s">
        <v>11</v>
      </c>
      <c r="G299" s="1" t="s">
        <v>1067</v>
      </c>
    </row>
    <row r="300" spans="1:7" x14ac:dyDescent="0.3">
      <c r="A300" s="1" t="s">
        <v>1068</v>
      </c>
      <c r="B300" s="1" t="s">
        <v>1069</v>
      </c>
      <c r="C300" s="1" t="s">
        <v>20</v>
      </c>
      <c r="D300" s="1">
        <v>25</v>
      </c>
      <c r="E300" s="1" t="s">
        <v>821</v>
      </c>
      <c r="F300" s="1" t="s">
        <v>53</v>
      </c>
      <c r="G300" s="1" t="s">
        <v>1070</v>
      </c>
    </row>
    <row r="301" spans="1:7" x14ac:dyDescent="0.3">
      <c r="A301" s="1" t="s">
        <v>1071</v>
      </c>
      <c r="B301" s="1" t="s">
        <v>1072</v>
      </c>
      <c r="C301" s="1" t="s">
        <v>20</v>
      </c>
      <c r="D301" s="1">
        <v>65</v>
      </c>
      <c r="E301" s="1" t="s">
        <v>274</v>
      </c>
      <c r="F301" s="1" t="s">
        <v>11</v>
      </c>
      <c r="G301" s="1" t="s">
        <v>1073</v>
      </c>
    </row>
    <row r="302" spans="1:7" x14ac:dyDescent="0.3">
      <c r="A302" s="1" t="s">
        <v>1074</v>
      </c>
      <c r="B302" s="1" t="s">
        <v>1075</v>
      </c>
      <c r="C302" s="1" t="s">
        <v>20</v>
      </c>
      <c r="D302" s="1">
        <v>42</v>
      </c>
      <c r="E302" s="1" t="s">
        <v>236</v>
      </c>
      <c r="F302" s="1" t="s">
        <v>22</v>
      </c>
      <c r="G302" s="1" t="s">
        <v>1076</v>
      </c>
    </row>
    <row r="303" spans="1:7" x14ac:dyDescent="0.3">
      <c r="A303" s="1" t="s">
        <v>1077</v>
      </c>
      <c r="B303" s="1" t="s">
        <v>1078</v>
      </c>
      <c r="C303" s="1" t="s">
        <v>20</v>
      </c>
      <c r="D303" s="1">
        <v>64</v>
      </c>
      <c r="E303" s="1" t="s">
        <v>1079</v>
      </c>
      <c r="F303" s="1" t="s">
        <v>16</v>
      </c>
      <c r="G303" s="1" t="s">
        <v>1080</v>
      </c>
    </row>
    <row r="304" spans="1:7" x14ac:dyDescent="0.3">
      <c r="A304" s="1" t="s">
        <v>1081</v>
      </c>
      <c r="B304" s="1" t="s">
        <v>1082</v>
      </c>
      <c r="C304" s="1" t="s">
        <v>20</v>
      </c>
      <c r="D304" s="1">
        <v>21</v>
      </c>
      <c r="E304" s="1" t="s">
        <v>61</v>
      </c>
      <c r="F304" s="1" t="s">
        <v>53</v>
      </c>
      <c r="G304" s="1" t="s">
        <v>1083</v>
      </c>
    </row>
    <row r="305" spans="1:7" x14ac:dyDescent="0.3">
      <c r="A305" s="1" t="s">
        <v>1084</v>
      </c>
      <c r="B305" s="1" t="s">
        <v>1085</v>
      </c>
      <c r="C305" s="1" t="s">
        <v>9</v>
      </c>
      <c r="D305" s="1">
        <v>67</v>
      </c>
      <c r="E305" s="1" t="s">
        <v>1086</v>
      </c>
      <c r="F305" s="1" t="s">
        <v>40</v>
      </c>
      <c r="G305" s="1" t="s">
        <v>1087</v>
      </c>
    </row>
    <row r="306" spans="1:7" x14ac:dyDescent="0.3">
      <c r="A306" s="1" t="s">
        <v>1088</v>
      </c>
      <c r="B306" s="1" t="s">
        <v>1089</v>
      </c>
      <c r="C306" s="1" t="s">
        <v>20</v>
      </c>
      <c r="D306" s="1">
        <v>52</v>
      </c>
      <c r="E306" s="1" t="s">
        <v>1090</v>
      </c>
      <c r="F306" s="1" t="s">
        <v>53</v>
      </c>
      <c r="G306" s="1" t="s">
        <v>1091</v>
      </c>
    </row>
    <row r="307" spans="1:7" x14ac:dyDescent="0.3">
      <c r="A307" s="1" t="s">
        <v>1092</v>
      </c>
      <c r="B307" s="1" t="s">
        <v>1093</v>
      </c>
      <c r="C307" s="1" t="s">
        <v>9</v>
      </c>
      <c r="D307" s="1">
        <v>23</v>
      </c>
      <c r="E307" s="1" t="s">
        <v>484</v>
      </c>
      <c r="F307" s="1" t="s">
        <v>53</v>
      </c>
      <c r="G307" s="1" t="s">
        <v>1094</v>
      </c>
    </row>
    <row r="308" spans="1:7" x14ac:dyDescent="0.3">
      <c r="A308" s="1" t="s">
        <v>1095</v>
      </c>
      <c r="B308" s="1" t="s">
        <v>1096</v>
      </c>
      <c r="C308" s="1" t="s">
        <v>9</v>
      </c>
      <c r="D308" s="1">
        <v>36</v>
      </c>
      <c r="E308" s="1" t="s">
        <v>1097</v>
      </c>
      <c r="F308" s="1" t="s">
        <v>22</v>
      </c>
      <c r="G308" s="1" t="s">
        <v>1098</v>
      </c>
    </row>
    <row r="309" spans="1:7" x14ac:dyDescent="0.3">
      <c r="A309" s="1" t="s">
        <v>1099</v>
      </c>
      <c r="B309" s="1" t="s">
        <v>1100</v>
      </c>
      <c r="C309" s="1" t="s">
        <v>9</v>
      </c>
      <c r="D309" s="1">
        <v>18</v>
      </c>
      <c r="E309" s="1" t="s">
        <v>1101</v>
      </c>
      <c r="F309" s="1" t="s">
        <v>53</v>
      </c>
      <c r="G309" s="1" t="s">
        <v>1102</v>
      </c>
    </row>
    <row r="310" spans="1:7" x14ac:dyDescent="0.3">
      <c r="A310" s="1" t="s">
        <v>1103</v>
      </c>
      <c r="B310" s="1" t="s">
        <v>1104</v>
      </c>
      <c r="C310" s="1" t="s">
        <v>9</v>
      </c>
      <c r="D310" s="1">
        <v>32</v>
      </c>
      <c r="E310" s="1" t="s">
        <v>1105</v>
      </c>
      <c r="F310" s="1" t="s">
        <v>35</v>
      </c>
      <c r="G310" s="1" t="s">
        <v>1106</v>
      </c>
    </row>
    <row r="311" spans="1:7" x14ac:dyDescent="0.3">
      <c r="A311" s="1" t="s">
        <v>1107</v>
      </c>
      <c r="B311" s="1" t="s">
        <v>1108</v>
      </c>
      <c r="C311" s="1" t="s">
        <v>9</v>
      </c>
      <c r="D311" s="1">
        <v>58</v>
      </c>
      <c r="E311" s="1" t="s">
        <v>258</v>
      </c>
      <c r="F311" s="1" t="s">
        <v>40</v>
      </c>
      <c r="G311" s="1" t="s">
        <v>1109</v>
      </c>
    </row>
    <row r="312" spans="1:7" x14ac:dyDescent="0.3">
      <c r="A312" s="1" t="s">
        <v>1110</v>
      </c>
      <c r="B312" s="1" t="s">
        <v>1111</v>
      </c>
      <c r="C312" s="1" t="s">
        <v>9</v>
      </c>
      <c r="D312" s="1">
        <v>42</v>
      </c>
      <c r="E312" s="1" t="s">
        <v>817</v>
      </c>
      <c r="F312" s="1" t="s">
        <v>53</v>
      </c>
      <c r="G312" s="1" t="s">
        <v>1112</v>
      </c>
    </row>
    <row r="313" spans="1:7" x14ac:dyDescent="0.3">
      <c r="A313" s="1" t="s">
        <v>1113</v>
      </c>
      <c r="B313" s="1" t="s">
        <v>1114</v>
      </c>
      <c r="C313" s="1" t="s">
        <v>20</v>
      </c>
      <c r="D313" s="1">
        <v>42</v>
      </c>
      <c r="E313" s="1" t="s">
        <v>30</v>
      </c>
      <c r="F313" s="1" t="s">
        <v>22</v>
      </c>
      <c r="G313" s="1" t="s">
        <v>1115</v>
      </c>
    </row>
    <row r="314" spans="1:7" x14ac:dyDescent="0.3">
      <c r="A314" s="1" t="s">
        <v>1116</v>
      </c>
      <c r="B314" s="1" t="s">
        <v>1117</v>
      </c>
      <c r="C314" s="1" t="s">
        <v>9</v>
      </c>
      <c r="D314" s="1">
        <v>19</v>
      </c>
      <c r="E314" s="1" t="s">
        <v>156</v>
      </c>
      <c r="F314" s="1" t="s">
        <v>35</v>
      </c>
      <c r="G314" s="1" t="s">
        <v>1118</v>
      </c>
    </row>
    <row r="315" spans="1:7" x14ac:dyDescent="0.3">
      <c r="A315" s="1" t="s">
        <v>1119</v>
      </c>
      <c r="B315" s="1" t="s">
        <v>1120</v>
      </c>
      <c r="C315" s="1" t="s">
        <v>20</v>
      </c>
      <c r="D315" s="1">
        <v>29</v>
      </c>
      <c r="E315" s="1" t="s">
        <v>817</v>
      </c>
      <c r="F315" s="1" t="s">
        <v>40</v>
      </c>
      <c r="G315" s="1" t="s">
        <v>12</v>
      </c>
    </row>
    <row r="316" spans="1:7" x14ac:dyDescent="0.3">
      <c r="A316" s="1" t="s">
        <v>1121</v>
      </c>
      <c r="B316" s="1" t="s">
        <v>1122</v>
      </c>
      <c r="C316" s="1" t="s">
        <v>9</v>
      </c>
      <c r="D316" s="1">
        <v>18</v>
      </c>
      <c r="E316" s="1" t="s">
        <v>1123</v>
      </c>
      <c r="F316" s="1" t="s">
        <v>11</v>
      </c>
      <c r="G316" s="1" t="s">
        <v>1124</v>
      </c>
    </row>
    <row r="317" spans="1:7" x14ac:dyDescent="0.3">
      <c r="A317" s="1" t="s">
        <v>1125</v>
      </c>
      <c r="B317" s="1" t="s">
        <v>1126</v>
      </c>
      <c r="C317" s="1" t="s">
        <v>9</v>
      </c>
      <c r="D317" s="1">
        <v>58</v>
      </c>
      <c r="E317" s="1" t="s">
        <v>128</v>
      </c>
      <c r="F317" s="1" t="s">
        <v>40</v>
      </c>
      <c r="G317" s="1" t="s">
        <v>1127</v>
      </c>
    </row>
    <row r="318" spans="1:7" x14ac:dyDescent="0.3">
      <c r="A318" s="1" t="s">
        <v>1128</v>
      </c>
      <c r="B318" s="1" t="s">
        <v>1129</v>
      </c>
      <c r="C318" s="1" t="s">
        <v>9</v>
      </c>
      <c r="D318" s="1">
        <v>26</v>
      </c>
      <c r="E318" s="1" t="s">
        <v>304</v>
      </c>
      <c r="F318" s="1" t="s">
        <v>40</v>
      </c>
      <c r="G318" s="1" t="s">
        <v>1130</v>
      </c>
    </row>
    <row r="319" spans="1:7" x14ac:dyDescent="0.3">
      <c r="A319" s="1" t="s">
        <v>1131</v>
      </c>
      <c r="B319" s="1" t="s">
        <v>1132</v>
      </c>
      <c r="C319" s="1" t="s">
        <v>9</v>
      </c>
      <c r="D319" s="1">
        <v>45</v>
      </c>
      <c r="E319" s="1" t="s">
        <v>318</v>
      </c>
      <c r="F319" s="1" t="s">
        <v>53</v>
      </c>
      <c r="G319" s="1" t="s">
        <v>1133</v>
      </c>
    </row>
    <row r="320" spans="1:7" x14ac:dyDescent="0.3">
      <c r="A320" s="1" t="s">
        <v>1134</v>
      </c>
      <c r="B320" s="1" t="s">
        <v>1135</v>
      </c>
      <c r="C320" s="1" t="s">
        <v>20</v>
      </c>
      <c r="D320" s="1">
        <v>63</v>
      </c>
      <c r="E320" s="1" t="s">
        <v>903</v>
      </c>
      <c r="F320" s="1" t="s">
        <v>53</v>
      </c>
      <c r="G320" s="1" t="s">
        <v>1136</v>
      </c>
    </row>
    <row r="321" spans="1:7" x14ac:dyDescent="0.3">
      <c r="A321" s="1" t="s">
        <v>1137</v>
      </c>
      <c r="B321" s="1" t="s">
        <v>1138</v>
      </c>
      <c r="C321" s="1" t="s">
        <v>20</v>
      </c>
      <c r="D321" s="1">
        <v>54</v>
      </c>
      <c r="E321" s="1" t="s">
        <v>497</v>
      </c>
      <c r="F321" s="1" t="s">
        <v>22</v>
      </c>
      <c r="G321" s="1" t="s">
        <v>1139</v>
      </c>
    </row>
    <row r="322" spans="1:7" x14ac:dyDescent="0.3">
      <c r="A322" s="1" t="s">
        <v>1140</v>
      </c>
      <c r="B322" s="1" t="s">
        <v>1141</v>
      </c>
      <c r="C322" s="1" t="s">
        <v>20</v>
      </c>
      <c r="D322" s="1">
        <v>69</v>
      </c>
      <c r="E322" s="1" t="s">
        <v>69</v>
      </c>
      <c r="F322" s="1" t="s">
        <v>11</v>
      </c>
      <c r="G322" s="1" t="s">
        <v>1142</v>
      </c>
    </row>
    <row r="323" spans="1:7" x14ac:dyDescent="0.3">
      <c r="A323" s="1" t="s">
        <v>1143</v>
      </c>
      <c r="B323" s="1" t="s">
        <v>1144</v>
      </c>
      <c r="C323" s="1" t="s">
        <v>9</v>
      </c>
      <c r="D323" s="1">
        <v>34</v>
      </c>
      <c r="E323" s="1" t="s">
        <v>909</v>
      </c>
      <c r="F323" s="1" t="s">
        <v>53</v>
      </c>
      <c r="G323" s="1" t="s">
        <v>1145</v>
      </c>
    </row>
    <row r="324" spans="1:7" x14ac:dyDescent="0.3">
      <c r="A324" s="1" t="s">
        <v>1146</v>
      </c>
      <c r="B324" s="1" t="s">
        <v>1147</v>
      </c>
      <c r="C324" s="1" t="s">
        <v>20</v>
      </c>
      <c r="D324" s="1">
        <v>18</v>
      </c>
      <c r="E324" s="1" t="s">
        <v>1021</v>
      </c>
      <c r="F324" s="1" t="s">
        <v>22</v>
      </c>
      <c r="G324" s="1" t="s">
        <v>1148</v>
      </c>
    </row>
    <row r="325" spans="1:7" x14ac:dyDescent="0.3">
      <c r="A325" s="1" t="s">
        <v>1149</v>
      </c>
      <c r="B325" s="1" t="s">
        <v>1150</v>
      </c>
      <c r="C325" s="1" t="s">
        <v>9</v>
      </c>
      <c r="D325" s="1">
        <v>36</v>
      </c>
      <c r="E325" s="1" t="s">
        <v>863</v>
      </c>
      <c r="F325" s="1" t="s">
        <v>35</v>
      </c>
      <c r="G325" s="1" t="s">
        <v>1151</v>
      </c>
    </row>
    <row r="326" spans="1:7" x14ac:dyDescent="0.3">
      <c r="A326" s="1" t="s">
        <v>1152</v>
      </c>
      <c r="B326" s="1" t="s">
        <v>1153</v>
      </c>
      <c r="C326" s="1" t="s">
        <v>20</v>
      </c>
      <c r="D326" s="1">
        <v>23</v>
      </c>
      <c r="E326" s="1" t="s">
        <v>567</v>
      </c>
      <c r="F326" s="1" t="s">
        <v>53</v>
      </c>
      <c r="G326" s="1" t="s">
        <v>1154</v>
      </c>
    </row>
    <row r="327" spans="1:7" x14ac:dyDescent="0.3">
      <c r="A327" s="1" t="s">
        <v>1155</v>
      </c>
      <c r="B327" s="1" t="s">
        <v>1156</v>
      </c>
      <c r="C327" s="1" t="s">
        <v>20</v>
      </c>
      <c r="D327" s="1">
        <v>67</v>
      </c>
      <c r="E327" s="1" t="s">
        <v>505</v>
      </c>
      <c r="F327" s="1" t="s">
        <v>53</v>
      </c>
      <c r="G327" s="1" t="s">
        <v>1157</v>
      </c>
    </row>
    <row r="328" spans="1:7" x14ac:dyDescent="0.3">
      <c r="A328" s="1" t="s">
        <v>1158</v>
      </c>
      <c r="B328" s="1" t="s">
        <v>1159</v>
      </c>
      <c r="C328" s="1" t="s">
        <v>9</v>
      </c>
      <c r="D328" s="1">
        <v>58</v>
      </c>
      <c r="E328" s="1" t="s">
        <v>1160</v>
      </c>
      <c r="F328" s="1" t="s">
        <v>40</v>
      </c>
      <c r="G328" s="1" t="s">
        <v>1161</v>
      </c>
    </row>
    <row r="329" spans="1:7" x14ac:dyDescent="0.3">
      <c r="A329" s="1" t="s">
        <v>1162</v>
      </c>
      <c r="B329" s="1" t="s">
        <v>1163</v>
      </c>
      <c r="C329" s="1" t="s">
        <v>20</v>
      </c>
      <c r="D329" s="1">
        <v>52</v>
      </c>
      <c r="E329" s="1" t="s">
        <v>1164</v>
      </c>
      <c r="F329" s="1" t="s">
        <v>40</v>
      </c>
      <c r="G329" s="1" t="s">
        <v>1165</v>
      </c>
    </row>
    <row r="330" spans="1:7" x14ac:dyDescent="0.3">
      <c r="A330" s="1" t="s">
        <v>1166</v>
      </c>
      <c r="B330" s="1" t="s">
        <v>1167</v>
      </c>
      <c r="C330" s="1" t="s">
        <v>9</v>
      </c>
      <c r="D330" s="1">
        <v>38</v>
      </c>
      <c r="E330" s="1" t="s">
        <v>1168</v>
      </c>
      <c r="F330" s="1" t="s">
        <v>40</v>
      </c>
      <c r="G330" s="1" t="s">
        <v>1169</v>
      </c>
    </row>
    <row r="331" spans="1:7" x14ac:dyDescent="0.3">
      <c r="A331" s="1" t="s">
        <v>1170</v>
      </c>
      <c r="B331" s="1" t="s">
        <v>1171</v>
      </c>
      <c r="C331" s="1" t="s">
        <v>9</v>
      </c>
      <c r="D331" s="1">
        <v>49</v>
      </c>
      <c r="E331" s="1" t="s">
        <v>756</v>
      </c>
      <c r="F331" s="1" t="s">
        <v>53</v>
      </c>
      <c r="G331" s="1" t="s">
        <v>1172</v>
      </c>
    </row>
    <row r="332" spans="1:7" x14ac:dyDescent="0.3">
      <c r="A332" s="1" t="s">
        <v>1173</v>
      </c>
      <c r="B332" s="1" t="s">
        <v>1174</v>
      </c>
      <c r="C332" s="1" t="s">
        <v>9</v>
      </c>
      <c r="D332" s="1">
        <v>58</v>
      </c>
      <c r="E332" s="1" t="s">
        <v>84</v>
      </c>
      <c r="F332" s="1" t="s">
        <v>22</v>
      </c>
      <c r="G332" s="1" t="s">
        <v>1175</v>
      </c>
    </row>
    <row r="333" spans="1:7" x14ac:dyDescent="0.3">
      <c r="A333" s="1" t="s">
        <v>1176</v>
      </c>
      <c r="B333" s="1" t="s">
        <v>1177</v>
      </c>
      <c r="C333" s="1" t="s">
        <v>20</v>
      </c>
      <c r="D333" s="1">
        <v>29</v>
      </c>
      <c r="E333" s="1" t="s">
        <v>913</v>
      </c>
      <c r="F333" s="1" t="s">
        <v>35</v>
      </c>
      <c r="G333" s="1" t="s">
        <v>1178</v>
      </c>
    </row>
    <row r="334" spans="1:7" x14ac:dyDescent="0.3">
      <c r="A334" s="1" t="s">
        <v>1179</v>
      </c>
      <c r="B334" s="1" t="s">
        <v>1180</v>
      </c>
      <c r="C334" s="1" t="s">
        <v>20</v>
      </c>
      <c r="D334" s="1">
        <v>28</v>
      </c>
      <c r="E334" s="1" t="s">
        <v>1025</v>
      </c>
      <c r="F334" s="1" t="s">
        <v>40</v>
      </c>
      <c r="G334" s="1" t="s">
        <v>1181</v>
      </c>
    </row>
    <row r="335" spans="1:7" x14ac:dyDescent="0.3">
      <c r="A335" s="1" t="s">
        <v>1182</v>
      </c>
      <c r="B335" s="1" t="s">
        <v>1183</v>
      </c>
      <c r="C335" s="1" t="s">
        <v>20</v>
      </c>
      <c r="D335" s="1">
        <v>65</v>
      </c>
      <c r="E335" s="1" t="s">
        <v>817</v>
      </c>
      <c r="F335" s="1" t="s">
        <v>11</v>
      </c>
      <c r="G335" s="1" t="s">
        <v>1184</v>
      </c>
    </row>
    <row r="336" spans="1:7" x14ac:dyDescent="0.3">
      <c r="A336" s="1" t="s">
        <v>1185</v>
      </c>
      <c r="B336" s="1" t="s">
        <v>1186</v>
      </c>
      <c r="C336" s="1" t="s">
        <v>9</v>
      </c>
      <c r="D336" s="1">
        <v>70</v>
      </c>
      <c r="E336" s="1" t="s">
        <v>281</v>
      </c>
      <c r="F336" s="1" t="s">
        <v>11</v>
      </c>
      <c r="G336" s="1" t="s">
        <v>1187</v>
      </c>
    </row>
    <row r="337" spans="1:7" x14ac:dyDescent="0.3">
      <c r="A337" s="1" t="s">
        <v>1188</v>
      </c>
      <c r="B337" s="1" t="s">
        <v>1189</v>
      </c>
      <c r="C337" s="1" t="s">
        <v>9</v>
      </c>
      <c r="D337" s="1">
        <v>43</v>
      </c>
      <c r="E337" s="1" t="s">
        <v>971</v>
      </c>
      <c r="F337" s="1" t="s">
        <v>11</v>
      </c>
      <c r="G337" s="1" t="s">
        <v>1190</v>
      </c>
    </row>
    <row r="338" spans="1:7" x14ac:dyDescent="0.3">
      <c r="A338" s="1" t="s">
        <v>1191</v>
      </c>
      <c r="B338" s="1" t="s">
        <v>1192</v>
      </c>
      <c r="C338" s="1" t="s">
        <v>9</v>
      </c>
      <c r="D338" s="1">
        <v>18</v>
      </c>
      <c r="E338" s="1" t="s">
        <v>48</v>
      </c>
      <c r="F338" s="1" t="s">
        <v>16</v>
      </c>
      <c r="G338" s="1" t="s">
        <v>1193</v>
      </c>
    </row>
    <row r="339" spans="1:7" x14ac:dyDescent="0.3">
      <c r="A339" s="1" t="s">
        <v>1194</v>
      </c>
      <c r="B339" s="1" t="s">
        <v>1195</v>
      </c>
      <c r="C339" s="1" t="s">
        <v>9</v>
      </c>
      <c r="D339" s="1">
        <v>56</v>
      </c>
      <c r="E339" s="1" t="s">
        <v>293</v>
      </c>
      <c r="F339" s="1" t="s">
        <v>16</v>
      </c>
      <c r="G339" s="1" t="s">
        <v>1196</v>
      </c>
    </row>
    <row r="340" spans="1:7" x14ac:dyDescent="0.3">
      <c r="A340" s="1" t="s">
        <v>1197</v>
      </c>
      <c r="B340" s="1" t="s">
        <v>1198</v>
      </c>
      <c r="C340" s="1" t="s">
        <v>20</v>
      </c>
      <c r="D340" s="1">
        <v>51</v>
      </c>
      <c r="E340" s="1" t="s">
        <v>1199</v>
      </c>
      <c r="F340" s="1" t="s">
        <v>16</v>
      </c>
      <c r="G340" s="1" t="s">
        <v>1200</v>
      </c>
    </row>
    <row r="341" spans="1:7" x14ac:dyDescent="0.3">
      <c r="A341" s="1" t="s">
        <v>1201</v>
      </c>
      <c r="B341" s="1" t="s">
        <v>1202</v>
      </c>
      <c r="C341" s="1" t="s">
        <v>20</v>
      </c>
      <c r="D341" s="1">
        <v>65</v>
      </c>
      <c r="E341" s="1" t="s">
        <v>88</v>
      </c>
      <c r="F341" s="1" t="s">
        <v>53</v>
      </c>
      <c r="G341" s="1" t="s">
        <v>1203</v>
      </c>
    </row>
    <row r="342" spans="1:7" x14ac:dyDescent="0.3">
      <c r="A342" s="1" t="s">
        <v>1204</v>
      </c>
      <c r="B342" s="1" t="s">
        <v>1205</v>
      </c>
      <c r="C342" s="1" t="s">
        <v>20</v>
      </c>
      <c r="D342" s="1">
        <v>41</v>
      </c>
      <c r="E342" s="1" t="s">
        <v>270</v>
      </c>
      <c r="F342" s="1" t="s">
        <v>53</v>
      </c>
      <c r="G342" s="1" t="s">
        <v>1206</v>
      </c>
    </row>
    <row r="343" spans="1:7" x14ac:dyDescent="0.3">
      <c r="A343" s="1" t="s">
        <v>1207</v>
      </c>
      <c r="B343" s="1" t="s">
        <v>1208</v>
      </c>
      <c r="C343" s="1" t="s">
        <v>9</v>
      </c>
      <c r="D343" s="1">
        <v>40</v>
      </c>
      <c r="E343" s="1" t="s">
        <v>1209</v>
      </c>
      <c r="F343" s="1" t="s">
        <v>35</v>
      </c>
      <c r="G343" s="1" t="s">
        <v>1210</v>
      </c>
    </row>
    <row r="344" spans="1:7" x14ac:dyDescent="0.3">
      <c r="A344" s="1" t="s">
        <v>1211</v>
      </c>
      <c r="B344" s="1" t="s">
        <v>1212</v>
      </c>
      <c r="C344" s="1" t="s">
        <v>20</v>
      </c>
      <c r="D344" s="1">
        <v>49</v>
      </c>
      <c r="E344" s="1" t="s">
        <v>681</v>
      </c>
      <c r="F344" s="1" t="s">
        <v>53</v>
      </c>
      <c r="G344" s="1" t="s">
        <v>1213</v>
      </c>
    </row>
    <row r="345" spans="1:7" x14ac:dyDescent="0.3">
      <c r="A345" s="1" t="s">
        <v>1214</v>
      </c>
      <c r="B345" s="1" t="s">
        <v>1215</v>
      </c>
      <c r="C345" s="1" t="s">
        <v>9</v>
      </c>
      <c r="D345" s="1">
        <v>23</v>
      </c>
      <c r="E345" s="1" t="s">
        <v>262</v>
      </c>
      <c r="F345" s="1" t="s">
        <v>53</v>
      </c>
      <c r="G345" s="1" t="s">
        <v>1216</v>
      </c>
    </row>
    <row r="346" spans="1:7" x14ac:dyDescent="0.3">
      <c r="A346" s="1" t="s">
        <v>1217</v>
      </c>
      <c r="B346" s="1" t="s">
        <v>1218</v>
      </c>
      <c r="C346" s="1" t="s">
        <v>20</v>
      </c>
      <c r="D346" s="1">
        <v>66</v>
      </c>
      <c r="E346" s="1" t="s">
        <v>266</v>
      </c>
      <c r="F346" s="1" t="s">
        <v>40</v>
      </c>
      <c r="G346" s="1" t="s">
        <v>1219</v>
      </c>
    </row>
    <row r="347" spans="1:7" x14ac:dyDescent="0.3">
      <c r="A347" s="1" t="s">
        <v>1220</v>
      </c>
      <c r="B347" s="1" t="s">
        <v>1221</v>
      </c>
      <c r="C347" s="1" t="s">
        <v>20</v>
      </c>
      <c r="D347" s="1">
        <v>42</v>
      </c>
      <c r="E347" s="1" t="s">
        <v>665</v>
      </c>
      <c r="F347" s="1" t="s">
        <v>22</v>
      </c>
      <c r="G347" s="1" t="s">
        <v>1222</v>
      </c>
    </row>
    <row r="348" spans="1:7" x14ac:dyDescent="0.3">
      <c r="A348" s="1" t="s">
        <v>1223</v>
      </c>
      <c r="B348" s="1" t="s">
        <v>1224</v>
      </c>
      <c r="C348" s="1" t="s">
        <v>9</v>
      </c>
      <c r="D348" s="1">
        <v>49</v>
      </c>
      <c r="E348" s="1" t="s">
        <v>607</v>
      </c>
      <c r="F348" s="1" t="s">
        <v>16</v>
      </c>
      <c r="G348" s="1" t="s">
        <v>1225</v>
      </c>
    </row>
    <row r="349" spans="1:7" x14ac:dyDescent="0.3">
      <c r="A349" s="1" t="s">
        <v>1226</v>
      </c>
      <c r="B349" s="1" t="s">
        <v>1227</v>
      </c>
      <c r="C349" s="1" t="s">
        <v>9</v>
      </c>
      <c r="D349" s="1">
        <v>34</v>
      </c>
      <c r="E349" s="1" t="s">
        <v>48</v>
      </c>
      <c r="F349" s="1" t="s">
        <v>16</v>
      </c>
      <c r="G349" s="1" t="s">
        <v>1228</v>
      </c>
    </row>
    <row r="350" spans="1:7" x14ac:dyDescent="0.3">
      <c r="A350" s="1" t="s">
        <v>1229</v>
      </c>
      <c r="B350" s="1" t="s">
        <v>1230</v>
      </c>
      <c r="C350" s="1" t="s">
        <v>20</v>
      </c>
      <c r="D350" s="1">
        <v>25</v>
      </c>
      <c r="E350" s="1" t="s">
        <v>588</v>
      </c>
      <c r="F350" s="1" t="s">
        <v>53</v>
      </c>
      <c r="G350" s="1" t="s">
        <v>1231</v>
      </c>
    </row>
    <row r="351" spans="1:7" x14ac:dyDescent="0.3">
      <c r="A351" s="1" t="s">
        <v>1232</v>
      </c>
      <c r="B351" s="1" t="s">
        <v>1233</v>
      </c>
      <c r="C351" s="1" t="s">
        <v>9</v>
      </c>
      <c r="D351" s="1">
        <v>21</v>
      </c>
      <c r="E351" s="1" t="s">
        <v>297</v>
      </c>
      <c r="F351" s="1" t="s">
        <v>40</v>
      </c>
      <c r="G351" s="1" t="s">
        <v>1234</v>
      </c>
    </row>
    <row r="352" spans="1:7" x14ac:dyDescent="0.3">
      <c r="A352" s="1" t="s">
        <v>1235</v>
      </c>
      <c r="B352" s="1" t="s">
        <v>1236</v>
      </c>
      <c r="C352" s="1" t="s">
        <v>9</v>
      </c>
      <c r="D352" s="1">
        <v>43</v>
      </c>
      <c r="E352" s="1" t="s">
        <v>863</v>
      </c>
      <c r="F352" s="1" t="s">
        <v>35</v>
      </c>
      <c r="G352" s="1" t="s">
        <v>1237</v>
      </c>
    </row>
    <row r="353" spans="1:7" x14ac:dyDescent="0.3">
      <c r="A353" s="1" t="s">
        <v>1238</v>
      </c>
      <c r="B353" s="1" t="s">
        <v>1239</v>
      </c>
      <c r="C353" s="1" t="s">
        <v>20</v>
      </c>
      <c r="D353" s="1">
        <v>58</v>
      </c>
      <c r="E353" s="1" t="s">
        <v>285</v>
      </c>
      <c r="F353" s="1" t="s">
        <v>11</v>
      </c>
      <c r="G353" s="1" t="s">
        <v>1240</v>
      </c>
    </row>
    <row r="354" spans="1:7" x14ac:dyDescent="0.3">
      <c r="A354" s="1" t="s">
        <v>1241</v>
      </c>
      <c r="B354" s="1" t="s">
        <v>1242</v>
      </c>
      <c r="C354" s="1" t="s">
        <v>9</v>
      </c>
      <c r="D354" s="1">
        <v>30</v>
      </c>
      <c r="E354" s="1" t="s">
        <v>1012</v>
      </c>
      <c r="F354" s="1" t="s">
        <v>53</v>
      </c>
      <c r="G354" s="1" t="s">
        <v>1243</v>
      </c>
    </row>
    <row r="355" spans="1:7" x14ac:dyDescent="0.3">
      <c r="A355" s="1" t="s">
        <v>1244</v>
      </c>
      <c r="B355" s="1" t="s">
        <v>1245</v>
      </c>
      <c r="C355" s="1" t="s">
        <v>9</v>
      </c>
      <c r="D355" s="1">
        <v>55</v>
      </c>
      <c r="E355" s="1" t="s">
        <v>1246</v>
      </c>
      <c r="F355" s="1" t="s">
        <v>16</v>
      </c>
      <c r="G355" s="1" t="s">
        <v>1247</v>
      </c>
    </row>
    <row r="356" spans="1:7" x14ac:dyDescent="0.3">
      <c r="A356" s="1" t="s">
        <v>1248</v>
      </c>
      <c r="B356" s="1" t="s">
        <v>1249</v>
      </c>
      <c r="C356" s="1" t="s">
        <v>20</v>
      </c>
      <c r="D356" s="1">
        <v>43</v>
      </c>
      <c r="E356" s="1" t="s">
        <v>140</v>
      </c>
      <c r="F356" s="1" t="s">
        <v>53</v>
      </c>
      <c r="G356" s="1" t="s">
        <v>1250</v>
      </c>
    </row>
    <row r="357" spans="1:7" x14ac:dyDescent="0.3">
      <c r="A357" s="1" t="s">
        <v>1251</v>
      </c>
      <c r="B357" s="1" t="s">
        <v>1252</v>
      </c>
      <c r="C357" s="1" t="s">
        <v>9</v>
      </c>
      <c r="D357" s="1">
        <v>23</v>
      </c>
      <c r="E357" s="1" t="s">
        <v>629</v>
      </c>
      <c r="F357" s="1" t="s">
        <v>53</v>
      </c>
      <c r="G357" s="1" t="s">
        <v>1253</v>
      </c>
    </row>
    <row r="358" spans="1:7" x14ac:dyDescent="0.3">
      <c r="A358" s="1" t="s">
        <v>1254</v>
      </c>
      <c r="B358" s="1" t="s">
        <v>1255</v>
      </c>
      <c r="C358" s="1" t="s">
        <v>20</v>
      </c>
      <c r="D358" s="1">
        <v>64</v>
      </c>
      <c r="E358" s="1" t="s">
        <v>1256</v>
      </c>
      <c r="F358" s="1" t="s">
        <v>40</v>
      </c>
      <c r="G358" s="1" t="s">
        <v>1257</v>
      </c>
    </row>
    <row r="359" spans="1:7" x14ac:dyDescent="0.3">
      <c r="A359" s="1" t="s">
        <v>1258</v>
      </c>
      <c r="B359" s="1" t="s">
        <v>1259</v>
      </c>
      <c r="C359" s="1" t="s">
        <v>20</v>
      </c>
      <c r="D359" s="1">
        <v>68</v>
      </c>
      <c r="E359" s="1" t="s">
        <v>440</v>
      </c>
      <c r="F359" s="1" t="s">
        <v>53</v>
      </c>
      <c r="G359" s="1" t="s">
        <v>1260</v>
      </c>
    </row>
    <row r="360" spans="1:7" x14ac:dyDescent="0.3">
      <c r="A360" s="1" t="s">
        <v>1261</v>
      </c>
      <c r="B360" s="1" t="s">
        <v>1262</v>
      </c>
      <c r="C360" s="1" t="s">
        <v>20</v>
      </c>
      <c r="D360" s="1">
        <v>65</v>
      </c>
      <c r="E360" s="1" t="s">
        <v>636</v>
      </c>
      <c r="F360" s="1" t="s">
        <v>22</v>
      </c>
      <c r="G360" s="1" t="s">
        <v>1263</v>
      </c>
    </row>
    <row r="361" spans="1:7" x14ac:dyDescent="0.3">
      <c r="A361" s="1" t="s">
        <v>1264</v>
      </c>
      <c r="B361" s="1" t="s">
        <v>1265</v>
      </c>
      <c r="C361" s="1" t="s">
        <v>20</v>
      </c>
      <c r="D361" s="1">
        <v>33</v>
      </c>
      <c r="E361" s="1" t="s">
        <v>665</v>
      </c>
      <c r="F361" s="1" t="s">
        <v>40</v>
      </c>
      <c r="G361" s="1" t="s">
        <v>1187</v>
      </c>
    </row>
    <row r="362" spans="1:7" x14ac:dyDescent="0.3">
      <c r="A362" s="1" t="s">
        <v>1266</v>
      </c>
      <c r="B362" s="1" t="s">
        <v>1267</v>
      </c>
      <c r="C362" s="1" t="s">
        <v>9</v>
      </c>
      <c r="D362" s="1">
        <v>49</v>
      </c>
      <c r="E362" s="1" t="s">
        <v>112</v>
      </c>
      <c r="F362" s="1" t="s">
        <v>22</v>
      </c>
      <c r="G362" s="1" t="s">
        <v>1268</v>
      </c>
    </row>
    <row r="363" spans="1:7" x14ac:dyDescent="0.3">
      <c r="A363" s="1" t="s">
        <v>1269</v>
      </c>
      <c r="B363" s="1" t="s">
        <v>1270</v>
      </c>
      <c r="C363" s="1" t="s">
        <v>20</v>
      </c>
      <c r="D363" s="1">
        <v>37</v>
      </c>
      <c r="E363" s="1" t="s">
        <v>402</v>
      </c>
      <c r="F363" s="1" t="s">
        <v>35</v>
      </c>
      <c r="G363" s="1" t="s">
        <v>1271</v>
      </c>
    </row>
    <row r="364" spans="1:7" x14ac:dyDescent="0.3">
      <c r="A364" s="1" t="s">
        <v>1272</v>
      </c>
      <c r="B364" s="1" t="s">
        <v>1273</v>
      </c>
      <c r="C364" s="1" t="s">
        <v>9</v>
      </c>
      <c r="D364" s="1">
        <v>23</v>
      </c>
      <c r="E364" s="1" t="s">
        <v>144</v>
      </c>
      <c r="F364" s="1" t="s">
        <v>22</v>
      </c>
      <c r="G364" s="1" t="s">
        <v>1274</v>
      </c>
    </row>
    <row r="365" spans="1:7" x14ac:dyDescent="0.3">
      <c r="A365" s="1" t="s">
        <v>1275</v>
      </c>
      <c r="B365" s="1" t="s">
        <v>1276</v>
      </c>
      <c r="C365" s="1" t="s">
        <v>9</v>
      </c>
      <c r="D365" s="1">
        <v>43</v>
      </c>
      <c r="E365" s="1" t="s">
        <v>913</v>
      </c>
      <c r="F365" s="1" t="s">
        <v>11</v>
      </c>
      <c r="G365" s="1" t="s">
        <v>1277</v>
      </c>
    </row>
    <row r="366" spans="1:7" x14ac:dyDescent="0.3">
      <c r="A366" s="1" t="s">
        <v>1278</v>
      </c>
      <c r="B366" s="1" t="s">
        <v>1279</v>
      </c>
      <c r="C366" s="1" t="s">
        <v>20</v>
      </c>
      <c r="D366" s="1">
        <v>42</v>
      </c>
      <c r="E366" s="1" t="s">
        <v>353</v>
      </c>
      <c r="F366" s="1" t="s">
        <v>40</v>
      </c>
      <c r="G366" s="1" t="s">
        <v>1280</v>
      </c>
    </row>
    <row r="367" spans="1:7" x14ac:dyDescent="0.3">
      <c r="A367" s="1" t="s">
        <v>1281</v>
      </c>
      <c r="B367" s="1" t="s">
        <v>1282</v>
      </c>
      <c r="C367" s="1" t="s">
        <v>20</v>
      </c>
      <c r="D367" s="1">
        <v>39</v>
      </c>
      <c r="E367" s="1" t="s">
        <v>501</v>
      </c>
      <c r="F367" s="1" t="s">
        <v>16</v>
      </c>
      <c r="G367" s="1" t="s">
        <v>1283</v>
      </c>
    </row>
    <row r="368" spans="1:7" x14ac:dyDescent="0.3">
      <c r="A368" s="1" t="s">
        <v>1284</v>
      </c>
      <c r="B368" s="1" t="s">
        <v>1285</v>
      </c>
      <c r="C368" s="1" t="s">
        <v>20</v>
      </c>
      <c r="D368" s="1">
        <v>64</v>
      </c>
      <c r="E368" s="1" t="s">
        <v>821</v>
      </c>
      <c r="F368" s="1" t="s">
        <v>35</v>
      </c>
      <c r="G368" s="1" t="s">
        <v>1286</v>
      </c>
    </row>
    <row r="369" spans="1:7" x14ac:dyDescent="0.3">
      <c r="A369" s="1" t="s">
        <v>1287</v>
      </c>
      <c r="B369" s="1" t="s">
        <v>1288</v>
      </c>
      <c r="C369" s="1" t="s">
        <v>9</v>
      </c>
      <c r="D369" s="1">
        <v>39</v>
      </c>
      <c r="E369" s="1" t="s">
        <v>1289</v>
      </c>
      <c r="F369" s="1" t="s">
        <v>16</v>
      </c>
      <c r="G369" s="1" t="s">
        <v>1290</v>
      </c>
    </row>
    <row r="370" spans="1:7" x14ac:dyDescent="0.3">
      <c r="A370" s="1" t="s">
        <v>1291</v>
      </c>
      <c r="B370" s="1" t="s">
        <v>1292</v>
      </c>
      <c r="C370" s="1" t="s">
        <v>20</v>
      </c>
      <c r="D370" s="1">
        <v>18</v>
      </c>
      <c r="E370" s="1" t="s">
        <v>1293</v>
      </c>
      <c r="F370" s="1" t="s">
        <v>11</v>
      </c>
      <c r="G370" s="1" t="s">
        <v>1294</v>
      </c>
    </row>
    <row r="371" spans="1:7" x14ac:dyDescent="0.3">
      <c r="A371" s="1" t="s">
        <v>1295</v>
      </c>
      <c r="B371" s="1" t="s">
        <v>1296</v>
      </c>
      <c r="C371" s="1" t="s">
        <v>20</v>
      </c>
      <c r="D371" s="1">
        <v>35</v>
      </c>
      <c r="E371" s="1" t="s">
        <v>1297</v>
      </c>
      <c r="F371" s="1" t="s">
        <v>16</v>
      </c>
      <c r="G371" s="1" t="s">
        <v>1298</v>
      </c>
    </row>
    <row r="372" spans="1:7" x14ac:dyDescent="0.3">
      <c r="A372" s="1" t="s">
        <v>1299</v>
      </c>
      <c r="B372" s="1" t="s">
        <v>1300</v>
      </c>
      <c r="C372" s="1" t="s">
        <v>9</v>
      </c>
      <c r="D372" s="1">
        <v>37</v>
      </c>
      <c r="E372" s="1" t="s">
        <v>1301</v>
      </c>
      <c r="F372" s="1" t="s">
        <v>35</v>
      </c>
      <c r="G372" s="1" t="s">
        <v>1302</v>
      </c>
    </row>
    <row r="373" spans="1:7" x14ac:dyDescent="0.3">
      <c r="A373" s="1" t="s">
        <v>1303</v>
      </c>
      <c r="B373" s="1" t="s">
        <v>1304</v>
      </c>
      <c r="C373" s="1" t="s">
        <v>9</v>
      </c>
      <c r="D373" s="1">
        <v>56</v>
      </c>
      <c r="E373" s="1" t="s">
        <v>756</v>
      </c>
      <c r="F373" s="1" t="s">
        <v>40</v>
      </c>
      <c r="G373" s="1" t="s">
        <v>1305</v>
      </c>
    </row>
    <row r="374" spans="1:7" x14ac:dyDescent="0.3">
      <c r="A374" s="1" t="s">
        <v>1306</v>
      </c>
      <c r="B374" s="1" t="s">
        <v>1307</v>
      </c>
      <c r="C374" s="1" t="s">
        <v>20</v>
      </c>
      <c r="D374" s="1">
        <v>40</v>
      </c>
      <c r="E374" s="1" t="s">
        <v>236</v>
      </c>
      <c r="F374" s="1" t="s">
        <v>11</v>
      </c>
      <c r="G374" s="1" t="s">
        <v>1308</v>
      </c>
    </row>
    <row r="375" spans="1:7" x14ac:dyDescent="0.3">
      <c r="A375" s="1" t="s">
        <v>1309</v>
      </c>
      <c r="B375" s="1" t="s">
        <v>1310</v>
      </c>
      <c r="C375" s="1" t="s">
        <v>9</v>
      </c>
      <c r="D375" s="1">
        <v>67</v>
      </c>
      <c r="E375" s="1" t="s">
        <v>665</v>
      </c>
      <c r="F375" s="1" t="s">
        <v>53</v>
      </c>
      <c r="G375" s="1" t="s">
        <v>1311</v>
      </c>
    </row>
    <row r="376" spans="1:7" x14ac:dyDescent="0.3">
      <c r="A376" s="1" t="s">
        <v>1312</v>
      </c>
      <c r="B376" s="1" t="s">
        <v>1313</v>
      </c>
      <c r="C376" s="1" t="s">
        <v>9</v>
      </c>
      <c r="D376" s="1">
        <v>21</v>
      </c>
      <c r="E376" s="1" t="s">
        <v>57</v>
      </c>
      <c r="F376" s="1" t="s">
        <v>53</v>
      </c>
      <c r="G376" s="1" t="s">
        <v>1314</v>
      </c>
    </row>
    <row r="377" spans="1:7" x14ac:dyDescent="0.3">
      <c r="A377" s="1" t="s">
        <v>1315</v>
      </c>
      <c r="B377" s="1" t="s">
        <v>1316</v>
      </c>
      <c r="C377" s="1" t="s">
        <v>9</v>
      </c>
      <c r="D377" s="1">
        <v>19</v>
      </c>
      <c r="E377" s="1" t="s">
        <v>140</v>
      </c>
      <c r="F377" s="1" t="s">
        <v>11</v>
      </c>
      <c r="G377" s="1" t="s">
        <v>1317</v>
      </c>
    </row>
    <row r="378" spans="1:7" x14ac:dyDescent="0.3">
      <c r="A378" s="1" t="s">
        <v>1318</v>
      </c>
      <c r="B378" s="1" t="s">
        <v>1319</v>
      </c>
      <c r="C378" s="1" t="s">
        <v>9</v>
      </c>
      <c r="D378" s="1">
        <v>22</v>
      </c>
      <c r="E378" s="1" t="s">
        <v>297</v>
      </c>
      <c r="F378" s="1" t="s">
        <v>40</v>
      </c>
      <c r="G378" s="1" t="s">
        <v>1080</v>
      </c>
    </row>
    <row r="379" spans="1:7" x14ac:dyDescent="0.3">
      <c r="A379" s="1" t="s">
        <v>1320</v>
      </c>
      <c r="B379" s="1" t="s">
        <v>1321</v>
      </c>
      <c r="C379" s="1" t="s">
        <v>20</v>
      </c>
      <c r="D379" s="1">
        <v>32</v>
      </c>
      <c r="E379" s="1" t="s">
        <v>669</v>
      </c>
      <c r="F379" s="1" t="s">
        <v>53</v>
      </c>
      <c r="G379" s="1" t="s">
        <v>1322</v>
      </c>
    </row>
    <row r="380" spans="1:7" x14ac:dyDescent="0.3">
      <c r="A380" s="1" t="s">
        <v>1323</v>
      </c>
      <c r="B380" s="1" t="s">
        <v>1324</v>
      </c>
      <c r="C380" s="1" t="s">
        <v>9</v>
      </c>
      <c r="D380" s="1">
        <v>64</v>
      </c>
      <c r="E380" s="1" t="s">
        <v>304</v>
      </c>
      <c r="F380" s="1" t="s">
        <v>16</v>
      </c>
      <c r="G380" s="1" t="s">
        <v>1325</v>
      </c>
    </row>
    <row r="381" spans="1:7" x14ac:dyDescent="0.3">
      <c r="A381" s="1" t="s">
        <v>1326</v>
      </c>
      <c r="B381" s="1" t="s">
        <v>1327</v>
      </c>
      <c r="C381" s="1" t="s">
        <v>9</v>
      </c>
      <c r="D381" s="1">
        <v>58</v>
      </c>
      <c r="E381" s="1" t="s">
        <v>1328</v>
      </c>
      <c r="F381" s="1" t="s">
        <v>11</v>
      </c>
      <c r="G381" s="1" t="s">
        <v>864</v>
      </c>
    </row>
    <row r="382" spans="1:7" x14ac:dyDescent="0.3">
      <c r="A382" s="1" t="s">
        <v>1329</v>
      </c>
      <c r="B382" s="1" t="s">
        <v>1330</v>
      </c>
      <c r="C382" s="1" t="s">
        <v>9</v>
      </c>
      <c r="D382" s="1">
        <v>18</v>
      </c>
      <c r="E382" s="1" t="s">
        <v>1331</v>
      </c>
      <c r="F382" s="1" t="s">
        <v>53</v>
      </c>
      <c r="G382" s="1" t="s">
        <v>460</v>
      </c>
    </row>
    <row r="383" spans="1:7" x14ac:dyDescent="0.3">
      <c r="A383" s="1" t="s">
        <v>1332</v>
      </c>
      <c r="B383" s="1" t="s">
        <v>1333</v>
      </c>
      <c r="C383" s="1" t="s">
        <v>9</v>
      </c>
      <c r="D383" s="1">
        <v>66</v>
      </c>
      <c r="E383" s="1" t="s">
        <v>1334</v>
      </c>
      <c r="F383" s="1" t="s">
        <v>11</v>
      </c>
      <c r="G383" s="1" t="s">
        <v>1335</v>
      </c>
    </row>
    <row r="384" spans="1:7" x14ac:dyDescent="0.3">
      <c r="A384" s="1" t="s">
        <v>1336</v>
      </c>
      <c r="B384" s="1" t="s">
        <v>1337</v>
      </c>
      <c r="C384" s="1" t="s">
        <v>9</v>
      </c>
      <c r="D384" s="1">
        <v>59</v>
      </c>
      <c r="E384" s="1" t="s">
        <v>1338</v>
      </c>
      <c r="F384" s="1" t="s">
        <v>40</v>
      </c>
      <c r="G384" s="1" t="s">
        <v>1339</v>
      </c>
    </row>
    <row r="385" spans="1:7" x14ac:dyDescent="0.3">
      <c r="A385" s="1" t="s">
        <v>1340</v>
      </c>
      <c r="B385" s="1" t="s">
        <v>1341</v>
      </c>
      <c r="C385" s="1" t="s">
        <v>9</v>
      </c>
      <c r="D385" s="1">
        <v>29</v>
      </c>
      <c r="E385" s="1" t="s">
        <v>1101</v>
      </c>
      <c r="F385" s="1" t="s">
        <v>53</v>
      </c>
      <c r="G385" s="1" t="s">
        <v>474</v>
      </c>
    </row>
    <row r="386" spans="1:7" x14ac:dyDescent="0.3">
      <c r="A386" s="1" t="s">
        <v>1342</v>
      </c>
      <c r="B386" s="1" t="s">
        <v>1343</v>
      </c>
      <c r="C386" s="1" t="s">
        <v>20</v>
      </c>
      <c r="D386" s="1">
        <v>29</v>
      </c>
      <c r="E386" s="1" t="s">
        <v>371</v>
      </c>
      <c r="F386" s="1" t="s">
        <v>22</v>
      </c>
      <c r="G386" s="1" t="s">
        <v>1344</v>
      </c>
    </row>
    <row r="387" spans="1:7" x14ac:dyDescent="0.3">
      <c r="A387" s="1" t="s">
        <v>1345</v>
      </c>
      <c r="B387" s="1" t="s">
        <v>1346</v>
      </c>
      <c r="C387" s="1" t="s">
        <v>9</v>
      </c>
      <c r="D387" s="1">
        <v>59</v>
      </c>
      <c r="E387" s="1" t="s">
        <v>353</v>
      </c>
      <c r="F387" s="1" t="s">
        <v>35</v>
      </c>
      <c r="G387" s="1" t="s">
        <v>1347</v>
      </c>
    </row>
    <row r="388" spans="1:7" x14ac:dyDescent="0.3">
      <c r="A388" s="1" t="s">
        <v>1348</v>
      </c>
      <c r="B388" s="1" t="s">
        <v>1349</v>
      </c>
      <c r="C388" s="1" t="s">
        <v>20</v>
      </c>
      <c r="D388" s="1">
        <v>43</v>
      </c>
      <c r="E388" s="1" t="s">
        <v>1246</v>
      </c>
      <c r="F388" s="1" t="s">
        <v>35</v>
      </c>
      <c r="G388" s="1" t="s">
        <v>1350</v>
      </c>
    </row>
    <row r="389" spans="1:7" x14ac:dyDescent="0.3">
      <c r="A389" s="1" t="s">
        <v>1351</v>
      </c>
      <c r="B389" s="1" t="s">
        <v>1352</v>
      </c>
      <c r="C389" s="1" t="s">
        <v>20</v>
      </c>
      <c r="D389" s="1">
        <v>42</v>
      </c>
      <c r="E389" s="1" t="s">
        <v>706</v>
      </c>
      <c r="F389" s="1" t="s">
        <v>53</v>
      </c>
      <c r="G389" s="1" t="s">
        <v>1353</v>
      </c>
    </row>
    <row r="390" spans="1:7" x14ac:dyDescent="0.3">
      <c r="A390" s="1" t="s">
        <v>1354</v>
      </c>
      <c r="B390" s="1" t="s">
        <v>1355</v>
      </c>
      <c r="C390" s="1" t="s">
        <v>9</v>
      </c>
      <c r="D390" s="1">
        <v>61</v>
      </c>
      <c r="E390" s="1" t="s">
        <v>432</v>
      </c>
      <c r="F390" s="1" t="s">
        <v>40</v>
      </c>
      <c r="G390" s="1" t="s">
        <v>1356</v>
      </c>
    </row>
    <row r="391" spans="1:7" x14ac:dyDescent="0.3">
      <c r="A391" s="1" t="s">
        <v>1357</v>
      </c>
      <c r="B391" s="1" t="s">
        <v>1358</v>
      </c>
      <c r="C391" s="1" t="s">
        <v>9</v>
      </c>
      <c r="D391" s="1">
        <v>56</v>
      </c>
      <c r="E391" s="1" t="s">
        <v>1359</v>
      </c>
      <c r="F391" s="1" t="s">
        <v>40</v>
      </c>
      <c r="G391" s="1" t="s">
        <v>1360</v>
      </c>
    </row>
    <row r="392" spans="1:7" x14ac:dyDescent="0.3">
      <c r="A392" s="1" t="s">
        <v>1361</v>
      </c>
      <c r="B392" s="1" t="s">
        <v>1362</v>
      </c>
      <c r="C392" s="1" t="s">
        <v>20</v>
      </c>
      <c r="D392" s="1">
        <v>20</v>
      </c>
      <c r="E392" s="1" t="s">
        <v>803</v>
      </c>
      <c r="F392" s="1" t="s">
        <v>40</v>
      </c>
      <c r="G392" s="1" t="s">
        <v>1363</v>
      </c>
    </row>
    <row r="393" spans="1:7" x14ac:dyDescent="0.3">
      <c r="A393" s="1" t="s">
        <v>1364</v>
      </c>
      <c r="B393" s="1" t="s">
        <v>1365</v>
      </c>
      <c r="C393" s="1" t="s">
        <v>9</v>
      </c>
      <c r="D393" s="1">
        <v>18</v>
      </c>
      <c r="E393" s="1" t="s">
        <v>532</v>
      </c>
      <c r="F393" s="1" t="s">
        <v>53</v>
      </c>
      <c r="G393" s="1" t="s">
        <v>1366</v>
      </c>
    </row>
    <row r="394" spans="1:7" x14ac:dyDescent="0.3">
      <c r="A394" s="1" t="s">
        <v>1367</v>
      </c>
      <c r="B394" s="1" t="s">
        <v>1368</v>
      </c>
      <c r="C394" s="1" t="s">
        <v>20</v>
      </c>
      <c r="D394" s="1">
        <v>70</v>
      </c>
      <c r="E394" s="1" t="s">
        <v>1369</v>
      </c>
      <c r="F394" s="1" t="s">
        <v>40</v>
      </c>
      <c r="G394" s="1" t="s">
        <v>1370</v>
      </c>
    </row>
    <row r="395" spans="1:7" x14ac:dyDescent="0.3">
      <c r="A395" s="1" t="s">
        <v>1371</v>
      </c>
      <c r="B395" s="1" t="s">
        <v>1372</v>
      </c>
      <c r="C395" s="1" t="s">
        <v>20</v>
      </c>
      <c r="D395" s="1">
        <v>70</v>
      </c>
      <c r="E395" s="1" t="s">
        <v>44</v>
      </c>
      <c r="F395" s="1" t="s">
        <v>53</v>
      </c>
      <c r="G395" s="1" t="s">
        <v>290</v>
      </c>
    </row>
    <row r="396" spans="1:7" x14ac:dyDescent="0.3">
      <c r="A396" s="1" t="s">
        <v>1373</v>
      </c>
      <c r="B396" s="1" t="s">
        <v>1374</v>
      </c>
      <c r="C396" s="1" t="s">
        <v>20</v>
      </c>
      <c r="D396" s="1">
        <v>30</v>
      </c>
      <c r="E396" s="1" t="s">
        <v>937</v>
      </c>
      <c r="F396" s="1" t="s">
        <v>11</v>
      </c>
      <c r="G396" s="1" t="s">
        <v>1375</v>
      </c>
    </row>
    <row r="397" spans="1:7" x14ac:dyDescent="0.3">
      <c r="A397" s="1" t="s">
        <v>1376</v>
      </c>
      <c r="B397" s="1" t="s">
        <v>1377</v>
      </c>
      <c r="C397" s="1" t="s">
        <v>20</v>
      </c>
      <c r="D397" s="1">
        <v>33</v>
      </c>
      <c r="E397" s="1" t="s">
        <v>1378</v>
      </c>
      <c r="F397" s="1" t="s">
        <v>16</v>
      </c>
      <c r="G397" s="1" t="s">
        <v>1379</v>
      </c>
    </row>
    <row r="398" spans="1:7" x14ac:dyDescent="0.3">
      <c r="A398" s="1" t="s">
        <v>1380</v>
      </c>
      <c r="B398" s="1" t="s">
        <v>1381</v>
      </c>
      <c r="C398" s="1" t="s">
        <v>20</v>
      </c>
      <c r="D398" s="1">
        <v>46</v>
      </c>
      <c r="E398" s="1" t="s">
        <v>201</v>
      </c>
      <c r="F398" s="1" t="s">
        <v>35</v>
      </c>
      <c r="G398" s="1" t="s">
        <v>1382</v>
      </c>
    </row>
    <row r="399" spans="1:7" x14ac:dyDescent="0.3">
      <c r="A399" s="1" t="s">
        <v>1383</v>
      </c>
      <c r="B399" s="1" t="s">
        <v>1384</v>
      </c>
      <c r="C399" s="1" t="s">
        <v>9</v>
      </c>
      <c r="D399" s="1">
        <v>39</v>
      </c>
      <c r="E399" s="1" t="s">
        <v>505</v>
      </c>
      <c r="F399" s="1" t="s">
        <v>16</v>
      </c>
      <c r="G399" s="1" t="s">
        <v>1385</v>
      </c>
    </row>
    <row r="400" spans="1:7" x14ac:dyDescent="0.3">
      <c r="A400" s="1" t="s">
        <v>1386</v>
      </c>
      <c r="B400" s="1" t="s">
        <v>1387</v>
      </c>
      <c r="C400" s="1" t="s">
        <v>9</v>
      </c>
      <c r="D400" s="1">
        <v>51</v>
      </c>
      <c r="E400" s="1" t="s">
        <v>937</v>
      </c>
      <c r="F400" s="1" t="s">
        <v>16</v>
      </c>
      <c r="G400" s="1" t="s">
        <v>1388</v>
      </c>
    </row>
    <row r="401" spans="1:7" x14ac:dyDescent="0.3">
      <c r="A401" s="1" t="s">
        <v>1389</v>
      </c>
      <c r="B401" s="1" t="s">
        <v>1390</v>
      </c>
      <c r="C401" s="1" t="s">
        <v>9</v>
      </c>
      <c r="D401" s="1">
        <v>27</v>
      </c>
      <c r="E401" s="1" t="s">
        <v>1391</v>
      </c>
      <c r="F401" s="1" t="s">
        <v>35</v>
      </c>
      <c r="G401" s="1" t="s">
        <v>1392</v>
      </c>
    </row>
    <row r="402" spans="1:7" x14ac:dyDescent="0.3">
      <c r="A402" s="1" t="s">
        <v>1393</v>
      </c>
      <c r="B402" s="1" t="s">
        <v>1394</v>
      </c>
      <c r="C402" s="1" t="s">
        <v>9</v>
      </c>
      <c r="D402" s="1">
        <v>39</v>
      </c>
      <c r="E402" s="1" t="s">
        <v>39</v>
      </c>
      <c r="F402" s="1" t="s">
        <v>53</v>
      </c>
      <c r="G402" s="1" t="s">
        <v>1395</v>
      </c>
    </row>
    <row r="403" spans="1:7" x14ac:dyDescent="0.3">
      <c r="A403" s="1" t="s">
        <v>1396</v>
      </c>
      <c r="B403" s="1" t="s">
        <v>1397</v>
      </c>
      <c r="C403" s="1" t="s">
        <v>20</v>
      </c>
      <c r="D403" s="1">
        <v>63</v>
      </c>
      <c r="E403" s="1" t="s">
        <v>48</v>
      </c>
      <c r="F403" s="1" t="s">
        <v>35</v>
      </c>
      <c r="G403" s="1" t="s">
        <v>1398</v>
      </c>
    </row>
    <row r="404" spans="1:7" x14ac:dyDescent="0.3">
      <c r="A404" s="1" t="s">
        <v>1399</v>
      </c>
      <c r="B404" s="1" t="s">
        <v>1400</v>
      </c>
      <c r="C404" s="1" t="s">
        <v>9</v>
      </c>
      <c r="D404" s="1">
        <v>24</v>
      </c>
      <c r="E404" s="1" t="s">
        <v>1401</v>
      </c>
      <c r="F404" s="1" t="s">
        <v>35</v>
      </c>
      <c r="G404" s="1" t="s">
        <v>1402</v>
      </c>
    </row>
    <row r="405" spans="1:7" x14ac:dyDescent="0.3">
      <c r="A405" s="1" t="s">
        <v>1403</v>
      </c>
      <c r="B405" s="1" t="s">
        <v>1404</v>
      </c>
      <c r="C405" s="1" t="s">
        <v>9</v>
      </c>
      <c r="D405" s="1">
        <v>56</v>
      </c>
      <c r="E405" s="1" t="s">
        <v>1405</v>
      </c>
      <c r="F405" s="1" t="s">
        <v>53</v>
      </c>
      <c r="G405" s="1" t="s">
        <v>1406</v>
      </c>
    </row>
    <row r="406" spans="1:7" x14ac:dyDescent="0.3">
      <c r="A406" s="1" t="s">
        <v>1407</v>
      </c>
      <c r="B406" s="1" t="s">
        <v>1408</v>
      </c>
      <c r="C406" s="1" t="s">
        <v>20</v>
      </c>
      <c r="D406" s="1">
        <v>26</v>
      </c>
      <c r="E406" s="1" t="s">
        <v>152</v>
      </c>
      <c r="F406" s="1" t="s">
        <v>40</v>
      </c>
      <c r="G406" s="1" t="s">
        <v>1409</v>
      </c>
    </row>
    <row r="407" spans="1:7" x14ac:dyDescent="0.3">
      <c r="A407" s="1" t="s">
        <v>1410</v>
      </c>
      <c r="B407" s="1" t="s">
        <v>1411</v>
      </c>
      <c r="C407" s="1" t="s">
        <v>9</v>
      </c>
      <c r="D407" s="1">
        <v>63</v>
      </c>
      <c r="E407" s="1" t="s">
        <v>923</v>
      </c>
      <c r="F407" s="1" t="s">
        <v>22</v>
      </c>
      <c r="G407" s="1" t="s">
        <v>1412</v>
      </c>
    </row>
    <row r="408" spans="1:7" x14ac:dyDescent="0.3">
      <c r="A408" s="1" t="s">
        <v>1413</v>
      </c>
      <c r="B408" s="1" t="s">
        <v>1414</v>
      </c>
      <c r="C408" s="1" t="s">
        <v>9</v>
      </c>
      <c r="D408" s="1">
        <v>63</v>
      </c>
      <c r="E408" s="1" t="s">
        <v>1415</v>
      </c>
      <c r="F408" s="1" t="s">
        <v>40</v>
      </c>
      <c r="G408" s="1" t="s">
        <v>1416</v>
      </c>
    </row>
    <row r="409" spans="1:7" x14ac:dyDescent="0.3">
      <c r="A409" s="1" t="s">
        <v>1417</v>
      </c>
      <c r="B409" s="1" t="s">
        <v>1418</v>
      </c>
      <c r="C409" s="1" t="s">
        <v>9</v>
      </c>
      <c r="D409" s="1">
        <v>23</v>
      </c>
      <c r="E409" s="1" t="s">
        <v>44</v>
      </c>
      <c r="F409" s="1" t="s">
        <v>35</v>
      </c>
      <c r="G409" s="1" t="s">
        <v>1419</v>
      </c>
    </row>
    <row r="410" spans="1:7" x14ac:dyDescent="0.3">
      <c r="A410" s="1" t="s">
        <v>1420</v>
      </c>
      <c r="B410" s="1" t="s">
        <v>1421</v>
      </c>
      <c r="C410" s="1" t="s">
        <v>20</v>
      </c>
      <c r="D410" s="1">
        <v>51</v>
      </c>
      <c r="E410" s="1" t="s">
        <v>1422</v>
      </c>
      <c r="F410" s="1" t="s">
        <v>22</v>
      </c>
      <c r="G410" s="1" t="s">
        <v>1423</v>
      </c>
    </row>
    <row r="411" spans="1:7" x14ac:dyDescent="0.3">
      <c r="A411" s="1" t="s">
        <v>1424</v>
      </c>
      <c r="B411" s="1" t="s">
        <v>1425</v>
      </c>
      <c r="C411" s="1" t="s">
        <v>9</v>
      </c>
      <c r="D411" s="1">
        <v>61</v>
      </c>
      <c r="E411" s="1" t="s">
        <v>1209</v>
      </c>
      <c r="F411" s="1" t="s">
        <v>22</v>
      </c>
      <c r="G411" s="1" t="s">
        <v>1426</v>
      </c>
    </row>
    <row r="412" spans="1:7" x14ac:dyDescent="0.3">
      <c r="A412" s="1" t="s">
        <v>1427</v>
      </c>
      <c r="B412" s="1" t="s">
        <v>1428</v>
      </c>
      <c r="C412" s="1" t="s">
        <v>9</v>
      </c>
      <c r="D412" s="1">
        <v>43</v>
      </c>
      <c r="E412" s="1" t="s">
        <v>541</v>
      </c>
      <c r="F412" s="1" t="s">
        <v>35</v>
      </c>
      <c r="G412" s="1" t="s">
        <v>1429</v>
      </c>
    </row>
    <row r="413" spans="1:7" x14ac:dyDescent="0.3">
      <c r="A413" s="1" t="s">
        <v>1430</v>
      </c>
      <c r="B413" s="1" t="s">
        <v>1431</v>
      </c>
      <c r="C413" s="1" t="s">
        <v>9</v>
      </c>
      <c r="D413" s="1">
        <v>69</v>
      </c>
      <c r="E413" s="1" t="s">
        <v>1334</v>
      </c>
      <c r="F413" s="1" t="s">
        <v>22</v>
      </c>
      <c r="G413" s="1" t="s">
        <v>1432</v>
      </c>
    </row>
    <row r="414" spans="1:7" x14ac:dyDescent="0.3">
      <c r="A414" s="1" t="s">
        <v>1433</v>
      </c>
      <c r="B414" s="1" t="s">
        <v>1434</v>
      </c>
      <c r="C414" s="1" t="s">
        <v>20</v>
      </c>
      <c r="D414" s="1">
        <v>65</v>
      </c>
      <c r="E414" s="1" t="s">
        <v>1435</v>
      </c>
      <c r="F414" s="1" t="s">
        <v>16</v>
      </c>
      <c r="G414" s="1" t="s">
        <v>1206</v>
      </c>
    </row>
    <row r="415" spans="1:7" x14ac:dyDescent="0.3">
      <c r="A415" s="1" t="s">
        <v>1436</v>
      </c>
      <c r="B415" s="1" t="s">
        <v>1437</v>
      </c>
      <c r="C415" s="1" t="s">
        <v>9</v>
      </c>
      <c r="D415" s="1">
        <v>69</v>
      </c>
      <c r="E415" s="1" t="s">
        <v>80</v>
      </c>
      <c r="F415" s="1" t="s">
        <v>22</v>
      </c>
      <c r="G415" s="1" t="s">
        <v>1438</v>
      </c>
    </row>
    <row r="416" spans="1:7" x14ac:dyDescent="0.3">
      <c r="A416" s="1" t="s">
        <v>1439</v>
      </c>
      <c r="B416" s="1" t="s">
        <v>1440</v>
      </c>
      <c r="C416" s="1" t="s">
        <v>9</v>
      </c>
      <c r="D416" s="1">
        <v>65</v>
      </c>
      <c r="E416" s="1" t="s">
        <v>418</v>
      </c>
      <c r="F416" s="1" t="s">
        <v>22</v>
      </c>
      <c r="G416" s="1" t="s">
        <v>1441</v>
      </c>
    </row>
    <row r="417" spans="1:7" x14ac:dyDescent="0.3">
      <c r="A417" s="1" t="s">
        <v>1442</v>
      </c>
      <c r="B417" s="1" t="s">
        <v>1443</v>
      </c>
      <c r="C417" s="1" t="s">
        <v>9</v>
      </c>
      <c r="D417" s="1">
        <v>58</v>
      </c>
      <c r="E417" s="1" t="s">
        <v>213</v>
      </c>
      <c r="F417" s="1" t="s">
        <v>40</v>
      </c>
      <c r="G417" s="1" t="s">
        <v>1444</v>
      </c>
    </row>
    <row r="418" spans="1:7" x14ac:dyDescent="0.3">
      <c r="A418" s="1" t="s">
        <v>1445</v>
      </c>
      <c r="B418" s="1" t="s">
        <v>1446</v>
      </c>
      <c r="C418" s="1" t="s">
        <v>20</v>
      </c>
      <c r="D418" s="1">
        <v>56</v>
      </c>
      <c r="E418" s="1" t="s">
        <v>343</v>
      </c>
      <c r="F418" s="1" t="s">
        <v>35</v>
      </c>
      <c r="G418" s="1" t="s">
        <v>1447</v>
      </c>
    </row>
    <row r="419" spans="1:7" x14ac:dyDescent="0.3">
      <c r="A419" s="1" t="s">
        <v>1448</v>
      </c>
      <c r="B419" s="1" t="s">
        <v>1449</v>
      </c>
      <c r="C419" s="1" t="s">
        <v>9</v>
      </c>
      <c r="D419" s="1">
        <v>35</v>
      </c>
      <c r="E419" s="1" t="s">
        <v>1450</v>
      </c>
      <c r="F419" s="1" t="s">
        <v>16</v>
      </c>
      <c r="G419" s="1" t="s">
        <v>1451</v>
      </c>
    </row>
    <row r="420" spans="1:7" x14ac:dyDescent="0.3">
      <c r="A420" s="1" t="s">
        <v>1452</v>
      </c>
      <c r="B420" s="1" t="s">
        <v>1453</v>
      </c>
      <c r="C420" s="1" t="s">
        <v>9</v>
      </c>
      <c r="D420" s="1">
        <v>32</v>
      </c>
      <c r="E420" s="1" t="s">
        <v>1454</v>
      </c>
      <c r="F420" s="1" t="s">
        <v>40</v>
      </c>
      <c r="G420" s="1" t="s">
        <v>1455</v>
      </c>
    </row>
    <row r="421" spans="1:7" x14ac:dyDescent="0.3">
      <c r="A421" s="1" t="s">
        <v>1456</v>
      </c>
      <c r="B421" s="1" t="s">
        <v>1457</v>
      </c>
      <c r="C421" s="1" t="s">
        <v>9</v>
      </c>
      <c r="D421" s="1">
        <v>48</v>
      </c>
      <c r="E421" s="1" t="s">
        <v>1458</v>
      </c>
      <c r="F421" s="1" t="s">
        <v>22</v>
      </c>
      <c r="G421" s="1" t="s">
        <v>1459</v>
      </c>
    </row>
    <row r="422" spans="1:7" x14ac:dyDescent="0.3">
      <c r="A422" s="1" t="s">
        <v>1460</v>
      </c>
      <c r="B422" s="1" t="s">
        <v>1461</v>
      </c>
      <c r="C422" s="1" t="s">
        <v>20</v>
      </c>
      <c r="D422" s="1">
        <v>24</v>
      </c>
      <c r="E422" s="1" t="s">
        <v>1462</v>
      </c>
      <c r="F422" s="1" t="s">
        <v>53</v>
      </c>
      <c r="G422" s="1" t="s">
        <v>1463</v>
      </c>
    </row>
    <row r="423" spans="1:7" x14ac:dyDescent="0.3">
      <c r="A423" s="1" t="s">
        <v>1464</v>
      </c>
      <c r="B423" s="1" t="s">
        <v>1465</v>
      </c>
      <c r="C423" s="1" t="s">
        <v>20</v>
      </c>
      <c r="D423" s="1">
        <v>60</v>
      </c>
      <c r="E423" s="1" t="s">
        <v>1401</v>
      </c>
      <c r="F423" s="1" t="s">
        <v>40</v>
      </c>
      <c r="G423" s="1" t="s">
        <v>1466</v>
      </c>
    </row>
    <row r="424" spans="1:7" x14ac:dyDescent="0.3">
      <c r="A424" s="1" t="s">
        <v>1467</v>
      </c>
      <c r="B424" s="1" t="s">
        <v>1468</v>
      </c>
      <c r="C424" s="1" t="s">
        <v>9</v>
      </c>
      <c r="D424" s="1">
        <v>54</v>
      </c>
      <c r="E424" s="1" t="s">
        <v>201</v>
      </c>
      <c r="F424" s="1" t="s">
        <v>53</v>
      </c>
      <c r="G424" s="1" t="s">
        <v>1469</v>
      </c>
    </row>
    <row r="425" spans="1:7" x14ac:dyDescent="0.3">
      <c r="A425" s="1" t="s">
        <v>1470</v>
      </c>
      <c r="B425" s="1" t="s">
        <v>1471</v>
      </c>
      <c r="C425" s="1" t="s">
        <v>20</v>
      </c>
      <c r="D425" s="1">
        <v>65</v>
      </c>
      <c r="E425" s="1" t="s">
        <v>367</v>
      </c>
      <c r="F425" s="1" t="s">
        <v>40</v>
      </c>
      <c r="G425" s="1" t="s">
        <v>1472</v>
      </c>
    </row>
    <row r="426" spans="1:7" x14ac:dyDescent="0.3">
      <c r="A426" s="1" t="s">
        <v>1473</v>
      </c>
      <c r="B426" s="1" t="s">
        <v>1474</v>
      </c>
      <c r="C426" s="1" t="s">
        <v>20</v>
      </c>
      <c r="D426" s="1">
        <v>55</v>
      </c>
      <c r="E426" s="1" t="s">
        <v>497</v>
      </c>
      <c r="F426" s="1" t="s">
        <v>35</v>
      </c>
      <c r="G426" s="1" t="s">
        <v>1475</v>
      </c>
    </row>
    <row r="427" spans="1:7" x14ac:dyDescent="0.3">
      <c r="A427" s="1" t="s">
        <v>1476</v>
      </c>
      <c r="B427" s="1" t="s">
        <v>1477</v>
      </c>
      <c r="C427" s="1" t="s">
        <v>9</v>
      </c>
      <c r="D427" s="1">
        <v>34</v>
      </c>
      <c r="E427" s="1" t="s">
        <v>44</v>
      </c>
      <c r="F427" s="1" t="s">
        <v>53</v>
      </c>
      <c r="G427" s="1" t="s">
        <v>1478</v>
      </c>
    </row>
    <row r="428" spans="1:7" x14ac:dyDescent="0.3">
      <c r="A428" s="1" t="s">
        <v>1479</v>
      </c>
      <c r="B428" s="1" t="s">
        <v>1480</v>
      </c>
      <c r="C428" s="1" t="s">
        <v>20</v>
      </c>
      <c r="D428" s="1">
        <v>61</v>
      </c>
      <c r="E428" s="1" t="s">
        <v>853</v>
      </c>
      <c r="F428" s="1" t="s">
        <v>40</v>
      </c>
      <c r="G428" s="1" t="s">
        <v>1481</v>
      </c>
    </row>
    <row r="429" spans="1:7" x14ac:dyDescent="0.3">
      <c r="A429" s="1" t="s">
        <v>1482</v>
      </c>
      <c r="B429" s="1" t="s">
        <v>1483</v>
      </c>
      <c r="C429" s="1" t="s">
        <v>9</v>
      </c>
      <c r="D429" s="1">
        <v>69</v>
      </c>
      <c r="E429" s="1" t="s">
        <v>84</v>
      </c>
      <c r="F429" s="1" t="s">
        <v>53</v>
      </c>
      <c r="G429" s="1" t="s">
        <v>1484</v>
      </c>
    </row>
    <row r="430" spans="1:7" x14ac:dyDescent="0.3">
      <c r="A430" s="1" t="s">
        <v>1485</v>
      </c>
      <c r="B430" s="1" t="s">
        <v>1486</v>
      </c>
      <c r="C430" s="1" t="s">
        <v>20</v>
      </c>
      <c r="D430" s="1">
        <v>48</v>
      </c>
      <c r="E430" s="1" t="s">
        <v>1454</v>
      </c>
      <c r="F430" s="1" t="s">
        <v>11</v>
      </c>
      <c r="G430" s="1" t="s">
        <v>1487</v>
      </c>
    </row>
    <row r="431" spans="1:7" x14ac:dyDescent="0.3">
      <c r="A431" s="1" t="s">
        <v>1488</v>
      </c>
      <c r="B431" s="1" t="s">
        <v>1489</v>
      </c>
      <c r="C431" s="1" t="s">
        <v>9</v>
      </c>
      <c r="D431" s="1">
        <v>55</v>
      </c>
      <c r="E431" s="1" t="s">
        <v>1199</v>
      </c>
      <c r="F431" s="1" t="s">
        <v>16</v>
      </c>
      <c r="G431" s="1" t="s">
        <v>1490</v>
      </c>
    </row>
    <row r="432" spans="1:7" x14ac:dyDescent="0.3">
      <c r="A432" s="1" t="s">
        <v>1491</v>
      </c>
      <c r="B432" s="1" t="s">
        <v>1492</v>
      </c>
      <c r="C432" s="1" t="s">
        <v>20</v>
      </c>
      <c r="D432" s="1">
        <v>60</v>
      </c>
      <c r="E432" s="1" t="s">
        <v>281</v>
      </c>
      <c r="F432" s="1" t="s">
        <v>35</v>
      </c>
      <c r="G432" s="1" t="s">
        <v>1493</v>
      </c>
    </row>
    <row r="433" spans="1:7" x14ac:dyDescent="0.3">
      <c r="A433" s="1" t="s">
        <v>1494</v>
      </c>
      <c r="B433" s="1" t="s">
        <v>1495</v>
      </c>
      <c r="C433" s="1" t="s">
        <v>9</v>
      </c>
      <c r="D433" s="1">
        <v>36</v>
      </c>
      <c r="E433" s="1" t="s">
        <v>629</v>
      </c>
      <c r="F433" s="1" t="s">
        <v>22</v>
      </c>
      <c r="G433" s="1" t="s">
        <v>1496</v>
      </c>
    </row>
    <row r="434" spans="1:7" x14ac:dyDescent="0.3">
      <c r="A434" s="1" t="s">
        <v>1497</v>
      </c>
      <c r="B434" s="1" t="s">
        <v>1498</v>
      </c>
      <c r="C434" s="1" t="s">
        <v>20</v>
      </c>
      <c r="D434" s="1">
        <v>70</v>
      </c>
      <c r="E434" s="1" t="s">
        <v>1025</v>
      </c>
      <c r="F434" s="1" t="s">
        <v>53</v>
      </c>
      <c r="G434" s="1" t="s">
        <v>1499</v>
      </c>
    </row>
    <row r="435" spans="1:7" x14ac:dyDescent="0.3">
      <c r="A435" s="1" t="s">
        <v>1500</v>
      </c>
      <c r="B435" s="1" t="s">
        <v>1501</v>
      </c>
      <c r="C435" s="1" t="s">
        <v>20</v>
      </c>
      <c r="D435" s="1">
        <v>65</v>
      </c>
      <c r="E435" s="1" t="s">
        <v>182</v>
      </c>
      <c r="F435" s="1" t="s">
        <v>11</v>
      </c>
      <c r="G435" s="1" t="s">
        <v>1502</v>
      </c>
    </row>
    <row r="436" spans="1:7" x14ac:dyDescent="0.3">
      <c r="A436" s="1" t="s">
        <v>1503</v>
      </c>
      <c r="B436" s="1" t="s">
        <v>1504</v>
      </c>
      <c r="C436" s="1" t="s">
        <v>20</v>
      </c>
      <c r="D436" s="1">
        <v>30</v>
      </c>
      <c r="E436" s="1" t="s">
        <v>1391</v>
      </c>
      <c r="F436" s="1" t="s">
        <v>11</v>
      </c>
      <c r="G436" s="1" t="s">
        <v>1505</v>
      </c>
    </row>
    <row r="437" spans="1:7" x14ac:dyDescent="0.3">
      <c r="A437" s="1" t="s">
        <v>1506</v>
      </c>
      <c r="B437" s="1" t="s">
        <v>1507</v>
      </c>
      <c r="C437" s="1" t="s">
        <v>9</v>
      </c>
      <c r="D437" s="1">
        <v>19</v>
      </c>
      <c r="E437" s="1" t="s">
        <v>927</v>
      </c>
      <c r="F437" s="1" t="s">
        <v>22</v>
      </c>
      <c r="G437" s="1" t="s">
        <v>1508</v>
      </c>
    </row>
    <row r="438" spans="1:7" x14ac:dyDescent="0.3">
      <c r="A438" s="1" t="s">
        <v>1509</v>
      </c>
      <c r="B438" s="1" t="s">
        <v>1510</v>
      </c>
      <c r="C438" s="1" t="s">
        <v>9</v>
      </c>
      <c r="D438" s="1">
        <v>31</v>
      </c>
      <c r="E438" s="1" t="s">
        <v>112</v>
      </c>
      <c r="F438" s="1" t="s">
        <v>11</v>
      </c>
      <c r="G438" s="1" t="s">
        <v>1511</v>
      </c>
    </row>
    <row r="439" spans="1:7" x14ac:dyDescent="0.3">
      <c r="A439" s="1" t="s">
        <v>1512</v>
      </c>
      <c r="B439" s="1" t="s">
        <v>1513</v>
      </c>
      <c r="C439" s="1" t="s">
        <v>20</v>
      </c>
      <c r="D439" s="1">
        <v>39</v>
      </c>
      <c r="E439" s="1" t="s">
        <v>375</v>
      </c>
      <c r="F439" s="1" t="s">
        <v>53</v>
      </c>
      <c r="G439" s="1" t="s">
        <v>1514</v>
      </c>
    </row>
    <row r="440" spans="1:7" x14ac:dyDescent="0.3">
      <c r="A440" s="1" t="s">
        <v>1515</v>
      </c>
      <c r="B440" s="1" t="s">
        <v>1516</v>
      </c>
      <c r="C440" s="1" t="s">
        <v>20</v>
      </c>
      <c r="D440" s="1">
        <v>54</v>
      </c>
      <c r="E440" s="1" t="s">
        <v>1391</v>
      </c>
      <c r="F440" s="1" t="s">
        <v>53</v>
      </c>
      <c r="G440" s="1" t="s">
        <v>1517</v>
      </c>
    </row>
    <row r="441" spans="1:7" x14ac:dyDescent="0.3">
      <c r="A441" s="1" t="s">
        <v>1518</v>
      </c>
      <c r="B441" s="1" t="s">
        <v>1519</v>
      </c>
      <c r="C441" s="1" t="s">
        <v>9</v>
      </c>
      <c r="D441" s="1">
        <v>45</v>
      </c>
      <c r="E441" s="1" t="s">
        <v>913</v>
      </c>
      <c r="F441" s="1" t="s">
        <v>22</v>
      </c>
      <c r="G441" s="1" t="s">
        <v>1520</v>
      </c>
    </row>
    <row r="442" spans="1:7" x14ac:dyDescent="0.3">
      <c r="A442" s="1" t="s">
        <v>1521</v>
      </c>
      <c r="B442" s="1" t="s">
        <v>1522</v>
      </c>
      <c r="C442" s="1" t="s">
        <v>20</v>
      </c>
      <c r="D442" s="1">
        <v>35</v>
      </c>
      <c r="E442" s="1" t="s">
        <v>652</v>
      </c>
      <c r="F442" s="1" t="s">
        <v>35</v>
      </c>
      <c r="G442" s="1" t="s">
        <v>1523</v>
      </c>
    </row>
    <row r="443" spans="1:7" x14ac:dyDescent="0.3">
      <c r="A443" s="1" t="s">
        <v>1524</v>
      </c>
      <c r="B443" s="1" t="s">
        <v>1525</v>
      </c>
      <c r="C443" s="1" t="s">
        <v>9</v>
      </c>
      <c r="D443" s="1">
        <v>27</v>
      </c>
      <c r="E443" s="1" t="s">
        <v>466</v>
      </c>
      <c r="F443" s="1" t="s">
        <v>11</v>
      </c>
      <c r="G443" s="1" t="s">
        <v>1526</v>
      </c>
    </row>
    <row r="444" spans="1:7" x14ac:dyDescent="0.3">
      <c r="A444" s="1" t="s">
        <v>1527</v>
      </c>
      <c r="B444" s="1" t="s">
        <v>1528</v>
      </c>
      <c r="C444" s="1" t="s">
        <v>9</v>
      </c>
      <c r="D444" s="1">
        <v>70</v>
      </c>
      <c r="E444" s="1" t="s">
        <v>1359</v>
      </c>
      <c r="F444" s="1" t="s">
        <v>16</v>
      </c>
      <c r="G444" s="1" t="s">
        <v>1529</v>
      </c>
    </row>
    <row r="445" spans="1:7" x14ac:dyDescent="0.3">
      <c r="A445" s="1" t="s">
        <v>1530</v>
      </c>
      <c r="B445" s="1" t="s">
        <v>1531</v>
      </c>
      <c r="C445" s="1" t="s">
        <v>20</v>
      </c>
      <c r="D445" s="1">
        <v>39</v>
      </c>
      <c r="E445" s="1" t="s">
        <v>1532</v>
      </c>
      <c r="F445" s="1" t="s">
        <v>11</v>
      </c>
      <c r="G445" s="1" t="s">
        <v>1533</v>
      </c>
    </row>
    <row r="446" spans="1:7" x14ac:dyDescent="0.3">
      <c r="A446" s="1" t="s">
        <v>1534</v>
      </c>
      <c r="B446" s="1" t="s">
        <v>1535</v>
      </c>
      <c r="C446" s="1" t="s">
        <v>20</v>
      </c>
      <c r="D446" s="1">
        <v>37</v>
      </c>
      <c r="E446" s="1" t="s">
        <v>270</v>
      </c>
      <c r="F446" s="1" t="s">
        <v>35</v>
      </c>
      <c r="G446" s="1" t="s">
        <v>1536</v>
      </c>
    </row>
    <row r="447" spans="1:7" x14ac:dyDescent="0.3">
      <c r="A447" s="1" t="s">
        <v>1537</v>
      </c>
      <c r="B447" s="1" t="s">
        <v>1538</v>
      </c>
      <c r="C447" s="1" t="s">
        <v>9</v>
      </c>
      <c r="D447" s="1">
        <v>38</v>
      </c>
      <c r="E447" s="1" t="s">
        <v>656</v>
      </c>
      <c r="F447" s="1" t="s">
        <v>22</v>
      </c>
      <c r="G447" s="1" t="s">
        <v>1539</v>
      </c>
    </row>
    <row r="448" spans="1:7" x14ac:dyDescent="0.3">
      <c r="A448" s="1" t="s">
        <v>1540</v>
      </c>
      <c r="B448" s="1" t="s">
        <v>1541</v>
      </c>
      <c r="C448" s="1" t="s">
        <v>9</v>
      </c>
      <c r="D448" s="1">
        <v>29</v>
      </c>
      <c r="E448" s="1" t="s">
        <v>220</v>
      </c>
      <c r="F448" s="1" t="s">
        <v>11</v>
      </c>
      <c r="G448" s="1" t="s">
        <v>1542</v>
      </c>
    </row>
    <row r="449" spans="1:7" x14ac:dyDescent="0.3">
      <c r="A449" s="1" t="s">
        <v>1543</v>
      </c>
      <c r="B449" s="1" t="s">
        <v>1544</v>
      </c>
      <c r="C449" s="1" t="s">
        <v>9</v>
      </c>
      <c r="D449" s="1">
        <v>63</v>
      </c>
      <c r="E449" s="1" t="s">
        <v>1289</v>
      </c>
      <c r="F449" s="1" t="s">
        <v>22</v>
      </c>
      <c r="G449" s="1" t="s">
        <v>1545</v>
      </c>
    </row>
    <row r="450" spans="1:7" x14ac:dyDescent="0.3">
      <c r="A450" s="1" t="s">
        <v>1546</v>
      </c>
      <c r="B450" s="1" t="s">
        <v>1547</v>
      </c>
      <c r="C450" s="1" t="s">
        <v>9</v>
      </c>
      <c r="D450" s="1">
        <v>54</v>
      </c>
      <c r="E450" s="1" t="s">
        <v>1548</v>
      </c>
      <c r="F450" s="1" t="s">
        <v>11</v>
      </c>
      <c r="G450" s="1" t="s">
        <v>1549</v>
      </c>
    </row>
    <row r="451" spans="1:7" x14ac:dyDescent="0.3">
      <c r="A451" s="1" t="s">
        <v>1550</v>
      </c>
      <c r="B451" s="1" t="s">
        <v>1372</v>
      </c>
      <c r="C451" s="1" t="s">
        <v>20</v>
      </c>
      <c r="D451" s="1">
        <v>33</v>
      </c>
      <c r="E451" s="1" t="s">
        <v>132</v>
      </c>
      <c r="F451" s="1" t="s">
        <v>53</v>
      </c>
      <c r="G451" s="1" t="s">
        <v>1551</v>
      </c>
    </row>
    <row r="452" spans="1:7" x14ac:dyDescent="0.3">
      <c r="A452" s="1" t="s">
        <v>1552</v>
      </c>
      <c r="B452" s="1" t="s">
        <v>1553</v>
      </c>
      <c r="C452" s="1" t="s">
        <v>20</v>
      </c>
      <c r="D452" s="1">
        <v>47</v>
      </c>
      <c r="E452" s="1" t="s">
        <v>1554</v>
      </c>
      <c r="F452" s="1" t="s">
        <v>11</v>
      </c>
      <c r="G452" s="1" t="s">
        <v>1555</v>
      </c>
    </row>
    <row r="453" spans="1:7" x14ac:dyDescent="0.3">
      <c r="A453" s="1" t="s">
        <v>1556</v>
      </c>
      <c r="B453" s="1" t="s">
        <v>1557</v>
      </c>
      <c r="C453" s="1" t="s">
        <v>20</v>
      </c>
      <c r="D453" s="1">
        <v>53</v>
      </c>
      <c r="E453" s="1" t="s">
        <v>1558</v>
      </c>
      <c r="F453" s="1" t="s">
        <v>53</v>
      </c>
      <c r="G453" s="1" t="s">
        <v>1559</v>
      </c>
    </row>
    <row r="454" spans="1:7" x14ac:dyDescent="0.3">
      <c r="A454" s="1" t="s">
        <v>1560</v>
      </c>
      <c r="B454" s="1" t="s">
        <v>1561</v>
      </c>
      <c r="C454" s="1" t="s">
        <v>9</v>
      </c>
      <c r="D454" s="1">
        <v>31</v>
      </c>
      <c r="E454" s="1" t="s">
        <v>484</v>
      </c>
      <c r="F454" s="1" t="s">
        <v>11</v>
      </c>
      <c r="G454" s="1" t="s">
        <v>1562</v>
      </c>
    </row>
    <row r="455" spans="1:7" x14ac:dyDescent="0.3">
      <c r="A455" s="1" t="s">
        <v>1563</v>
      </c>
      <c r="B455" s="1" t="s">
        <v>1564</v>
      </c>
      <c r="C455" s="1" t="s">
        <v>20</v>
      </c>
      <c r="D455" s="1">
        <v>61</v>
      </c>
      <c r="E455" s="1" t="s">
        <v>553</v>
      </c>
      <c r="F455" s="1" t="s">
        <v>40</v>
      </c>
      <c r="G455" s="1" t="s">
        <v>1565</v>
      </c>
    </row>
    <row r="456" spans="1:7" x14ac:dyDescent="0.3">
      <c r="A456" s="1" t="s">
        <v>1566</v>
      </c>
      <c r="B456" s="1" t="s">
        <v>1567</v>
      </c>
      <c r="C456" s="1" t="s">
        <v>9</v>
      </c>
      <c r="D456" s="1">
        <v>42</v>
      </c>
      <c r="E456" s="1" t="s">
        <v>466</v>
      </c>
      <c r="F456" s="1" t="s">
        <v>22</v>
      </c>
      <c r="G456" s="1" t="s">
        <v>1568</v>
      </c>
    </row>
    <row r="457" spans="1:7" x14ac:dyDescent="0.3">
      <c r="A457" s="1" t="s">
        <v>1569</v>
      </c>
      <c r="B457" s="1" t="s">
        <v>1570</v>
      </c>
      <c r="C457" s="1" t="s">
        <v>9</v>
      </c>
      <c r="D457" s="1">
        <v>26</v>
      </c>
      <c r="E457" s="1" t="s">
        <v>1435</v>
      </c>
      <c r="F457" s="1" t="s">
        <v>53</v>
      </c>
      <c r="G457" s="1" t="s">
        <v>1571</v>
      </c>
    </row>
    <row r="458" spans="1:7" x14ac:dyDescent="0.3">
      <c r="A458" s="1" t="s">
        <v>1572</v>
      </c>
      <c r="B458" s="1" t="s">
        <v>1573</v>
      </c>
      <c r="C458" s="1" t="s">
        <v>9</v>
      </c>
      <c r="D458" s="1">
        <v>36</v>
      </c>
      <c r="E458" s="1" t="s">
        <v>677</v>
      </c>
      <c r="F458" s="1" t="s">
        <v>22</v>
      </c>
      <c r="G458" s="1" t="s">
        <v>1574</v>
      </c>
    </row>
    <row r="459" spans="1:7" x14ac:dyDescent="0.3">
      <c r="A459" s="1" t="s">
        <v>1575</v>
      </c>
      <c r="B459" s="1" t="s">
        <v>1576</v>
      </c>
      <c r="C459" s="1" t="s">
        <v>9</v>
      </c>
      <c r="D459" s="1">
        <v>46</v>
      </c>
      <c r="E459" s="1" t="s">
        <v>817</v>
      </c>
      <c r="F459" s="1" t="s">
        <v>40</v>
      </c>
      <c r="G459" s="1" t="s">
        <v>1577</v>
      </c>
    </row>
    <row r="460" spans="1:7" x14ac:dyDescent="0.3">
      <c r="A460" s="1" t="s">
        <v>1578</v>
      </c>
      <c r="B460" s="1" t="s">
        <v>1579</v>
      </c>
      <c r="C460" s="1" t="s">
        <v>20</v>
      </c>
      <c r="D460" s="1">
        <v>49</v>
      </c>
      <c r="E460" s="1" t="s">
        <v>1450</v>
      </c>
      <c r="F460" s="1" t="s">
        <v>22</v>
      </c>
      <c r="G460" s="1" t="s">
        <v>1580</v>
      </c>
    </row>
    <row r="461" spans="1:7" x14ac:dyDescent="0.3">
      <c r="A461" s="1" t="s">
        <v>1581</v>
      </c>
      <c r="B461" s="1" t="s">
        <v>1582</v>
      </c>
      <c r="C461" s="1" t="s">
        <v>20</v>
      </c>
      <c r="D461" s="1">
        <v>69</v>
      </c>
      <c r="E461" s="1" t="s">
        <v>620</v>
      </c>
      <c r="F461" s="1" t="s">
        <v>22</v>
      </c>
      <c r="G461" s="1" t="s">
        <v>1583</v>
      </c>
    </row>
    <row r="462" spans="1:7" x14ac:dyDescent="0.3">
      <c r="A462" s="1" t="s">
        <v>1584</v>
      </c>
      <c r="B462" s="1" t="s">
        <v>1585</v>
      </c>
      <c r="C462" s="1" t="s">
        <v>20</v>
      </c>
      <c r="D462" s="1">
        <v>61</v>
      </c>
      <c r="E462" s="1" t="s">
        <v>731</v>
      </c>
      <c r="F462" s="1" t="s">
        <v>16</v>
      </c>
      <c r="G462" s="1" t="s">
        <v>1586</v>
      </c>
    </row>
    <row r="463" spans="1:7" x14ac:dyDescent="0.3">
      <c r="A463" s="1" t="s">
        <v>1587</v>
      </c>
      <c r="B463" s="1" t="s">
        <v>1588</v>
      </c>
      <c r="C463" s="1" t="s">
        <v>9</v>
      </c>
      <c r="D463" s="1">
        <v>18</v>
      </c>
      <c r="E463" s="1" t="s">
        <v>30</v>
      </c>
      <c r="F463" s="1" t="s">
        <v>16</v>
      </c>
      <c r="G463" s="1" t="s">
        <v>1589</v>
      </c>
    </row>
    <row r="464" spans="1:7" x14ac:dyDescent="0.3">
      <c r="A464" s="1" t="s">
        <v>1590</v>
      </c>
      <c r="B464" s="1" t="s">
        <v>1591</v>
      </c>
      <c r="C464" s="1" t="s">
        <v>9</v>
      </c>
      <c r="D464" s="1">
        <v>34</v>
      </c>
      <c r="E464" s="1" t="s">
        <v>1334</v>
      </c>
      <c r="F464" s="1" t="s">
        <v>35</v>
      </c>
      <c r="G464" s="1" t="s">
        <v>1592</v>
      </c>
    </row>
    <row r="465" spans="1:7" x14ac:dyDescent="0.3">
      <c r="A465" s="1" t="s">
        <v>1593</v>
      </c>
      <c r="B465" s="1" t="s">
        <v>1594</v>
      </c>
      <c r="C465" s="1" t="s">
        <v>20</v>
      </c>
      <c r="D465" s="1">
        <v>68</v>
      </c>
      <c r="E465" s="1" t="s">
        <v>132</v>
      </c>
      <c r="F465" s="1" t="s">
        <v>16</v>
      </c>
      <c r="G465" s="1" t="s">
        <v>1595</v>
      </c>
    </row>
    <row r="466" spans="1:7" x14ac:dyDescent="0.3">
      <c r="A466" s="1" t="s">
        <v>1596</v>
      </c>
      <c r="B466" s="1" t="s">
        <v>1597</v>
      </c>
      <c r="C466" s="1" t="s">
        <v>20</v>
      </c>
      <c r="D466" s="1">
        <v>42</v>
      </c>
      <c r="E466" s="1" t="s">
        <v>1246</v>
      </c>
      <c r="F466" s="1" t="s">
        <v>53</v>
      </c>
      <c r="G466" s="1" t="s">
        <v>845</v>
      </c>
    </row>
    <row r="467" spans="1:7" x14ac:dyDescent="0.3">
      <c r="A467" s="1" t="s">
        <v>1598</v>
      </c>
      <c r="B467" s="1" t="s">
        <v>1599</v>
      </c>
      <c r="C467" s="1" t="s">
        <v>9</v>
      </c>
      <c r="D467" s="1">
        <v>42</v>
      </c>
      <c r="E467" s="1" t="s">
        <v>574</v>
      </c>
      <c r="F467" s="1" t="s">
        <v>35</v>
      </c>
      <c r="G467" s="1" t="s">
        <v>1600</v>
      </c>
    </row>
    <row r="468" spans="1:7" x14ac:dyDescent="0.3">
      <c r="A468" s="1" t="s">
        <v>1601</v>
      </c>
      <c r="B468" s="1" t="s">
        <v>1602</v>
      </c>
      <c r="C468" s="1" t="s">
        <v>20</v>
      </c>
      <c r="D468" s="1">
        <v>39</v>
      </c>
      <c r="E468" s="1" t="s">
        <v>418</v>
      </c>
      <c r="F468" s="1" t="s">
        <v>16</v>
      </c>
      <c r="G468" s="1" t="s">
        <v>1603</v>
      </c>
    </row>
    <row r="469" spans="1:7" x14ac:dyDescent="0.3">
      <c r="A469" s="1" t="s">
        <v>1604</v>
      </c>
      <c r="B469" s="1" t="s">
        <v>1605</v>
      </c>
      <c r="C469" s="1" t="s">
        <v>20</v>
      </c>
      <c r="D469" s="1">
        <v>25</v>
      </c>
      <c r="E469" s="1" t="s">
        <v>382</v>
      </c>
      <c r="F469" s="1" t="s">
        <v>16</v>
      </c>
      <c r="G469" s="1" t="s">
        <v>1606</v>
      </c>
    </row>
    <row r="470" spans="1:7" x14ac:dyDescent="0.3">
      <c r="A470" s="1" t="s">
        <v>1607</v>
      </c>
      <c r="B470" s="1" t="s">
        <v>1608</v>
      </c>
      <c r="C470" s="1" t="s">
        <v>20</v>
      </c>
      <c r="D470" s="1">
        <v>61</v>
      </c>
      <c r="E470" s="1" t="s">
        <v>1609</v>
      </c>
      <c r="F470" s="1" t="s">
        <v>11</v>
      </c>
      <c r="G470" s="1" t="s">
        <v>1610</v>
      </c>
    </row>
    <row r="471" spans="1:7" x14ac:dyDescent="0.3">
      <c r="A471" s="1" t="s">
        <v>1611</v>
      </c>
      <c r="B471" s="1" t="s">
        <v>1612</v>
      </c>
      <c r="C471" s="1" t="s">
        <v>20</v>
      </c>
      <c r="D471" s="1">
        <v>59</v>
      </c>
      <c r="E471" s="1" t="s">
        <v>817</v>
      </c>
      <c r="F471" s="1" t="s">
        <v>40</v>
      </c>
      <c r="G471" s="1" t="s">
        <v>1613</v>
      </c>
    </row>
    <row r="472" spans="1:7" x14ac:dyDescent="0.3">
      <c r="A472" s="1" t="s">
        <v>1614</v>
      </c>
      <c r="B472" s="1" t="s">
        <v>1358</v>
      </c>
      <c r="C472" s="1" t="s">
        <v>9</v>
      </c>
      <c r="D472" s="1">
        <v>55</v>
      </c>
      <c r="E472" s="1" t="s">
        <v>15</v>
      </c>
      <c r="F472" s="1" t="s">
        <v>22</v>
      </c>
      <c r="G472" s="1" t="s">
        <v>1615</v>
      </c>
    </row>
    <row r="473" spans="1:7" x14ac:dyDescent="0.3">
      <c r="A473" s="1" t="s">
        <v>1616</v>
      </c>
      <c r="B473" s="1" t="s">
        <v>1617</v>
      </c>
      <c r="C473" s="1" t="s">
        <v>20</v>
      </c>
      <c r="D473" s="1">
        <v>32</v>
      </c>
      <c r="E473" s="1" t="s">
        <v>629</v>
      </c>
      <c r="F473" s="1" t="s">
        <v>53</v>
      </c>
      <c r="G473" s="1" t="s">
        <v>1618</v>
      </c>
    </row>
    <row r="474" spans="1:7" x14ac:dyDescent="0.3">
      <c r="A474" s="1" t="s">
        <v>1619</v>
      </c>
      <c r="B474" s="1" t="s">
        <v>1620</v>
      </c>
      <c r="C474" s="1" t="s">
        <v>9</v>
      </c>
      <c r="D474" s="1">
        <v>31</v>
      </c>
      <c r="E474" s="1" t="s">
        <v>1297</v>
      </c>
      <c r="F474" s="1" t="s">
        <v>40</v>
      </c>
      <c r="G474" s="1" t="s">
        <v>1621</v>
      </c>
    </row>
    <row r="475" spans="1:7" x14ac:dyDescent="0.3">
      <c r="A475" s="1" t="s">
        <v>1622</v>
      </c>
      <c r="B475" s="1" t="s">
        <v>1623</v>
      </c>
      <c r="C475" s="1" t="s">
        <v>20</v>
      </c>
      <c r="D475" s="1">
        <v>44</v>
      </c>
      <c r="E475" s="1" t="s">
        <v>432</v>
      </c>
      <c r="F475" s="1" t="s">
        <v>22</v>
      </c>
      <c r="G475" s="1" t="s">
        <v>1624</v>
      </c>
    </row>
    <row r="476" spans="1:7" x14ac:dyDescent="0.3">
      <c r="A476" s="1" t="s">
        <v>1625</v>
      </c>
      <c r="B476" s="1" t="s">
        <v>1626</v>
      </c>
      <c r="C476" s="1" t="s">
        <v>9</v>
      </c>
      <c r="D476" s="1">
        <v>47</v>
      </c>
      <c r="E476" s="1" t="s">
        <v>817</v>
      </c>
      <c r="F476" s="1" t="s">
        <v>16</v>
      </c>
      <c r="G476" s="1" t="s">
        <v>1627</v>
      </c>
    </row>
    <row r="477" spans="1:7" x14ac:dyDescent="0.3">
      <c r="A477" s="1" t="s">
        <v>1628</v>
      </c>
      <c r="B477" s="1" t="s">
        <v>1629</v>
      </c>
      <c r="C477" s="1" t="s">
        <v>20</v>
      </c>
      <c r="D477" s="1">
        <v>66</v>
      </c>
      <c r="E477" s="1" t="s">
        <v>451</v>
      </c>
      <c r="F477" s="1" t="s">
        <v>35</v>
      </c>
      <c r="G477" s="1" t="s">
        <v>1630</v>
      </c>
    </row>
    <row r="478" spans="1:7" x14ac:dyDescent="0.3">
      <c r="A478" s="1" t="s">
        <v>1631</v>
      </c>
      <c r="B478" s="1" t="s">
        <v>1632</v>
      </c>
      <c r="C478" s="1" t="s">
        <v>9</v>
      </c>
      <c r="D478" s="1">
        <v>55</v>
      </c>
      <c r="E478" s="1" t="s">
        <v>1633</v>
      </c>
      <c r="F478" s="1" t="s">
        <v>22</v>
      </c>
      <c r="G478" s="1" t="s">
        <v>1634</v>
      </c>
    </row>
    <row r="479" spans="1:7" x14ac:dyDescent="0.3">
      <c r="A479" s="1" t="s">
        <v>1635</v>
      </c>
      <c r="B479" s="1" t="s">
        <v>1636</v>
      </c>
      <c r="C479" s="1" t="s">
        <v>9</v>
      </c>
      <c r="D479" s="1">
        <v>67</v>
      </c>
      <c r="E479" s="1" t="s">
        <v>1164</v>
      </c>
      <c r="F479" s="1" t="s">
        <v>11</v>
      </c>
      <c r="G479" s="1" t="s">
        <v>1637</v>
      </c>
    </row>
    <row r="480" spans="1:7" x14ac:dyDescent="0.3">
      <c r="A480" s="1" t="s">
        <v>1638</v>
      </c>
      <c r="B480" s="1" t="s">
        <v>1639</v>
      </c>
      <c r="C480" s="1" t="s">
        <v>9</v>
      </c>
      <c r="D480" s="1">
        <v>35</v>
      </c>
      <c r="E480" s="1" t="s">
        <v>26</v>
      </c>
      <c r="F480" s="1" t="s">
        <v>40</v>
      </c>
      <c r="G480" s="1" t="s">
        <v>1640</v>
      </c>
    </row>
    <row r="481" spans="1:7" x14ac:dyDescent="0.3">
      <c r="A481" s="1" t="s">
        <v>1641</v>
      </c>
      <c r="B481" s="1" t="s">
        <v>1642</v>
      </c>
      <c r="C481" s="1" t="s">
        <v>20</v>
      </c>
      <c r="D481" s="1">
        <v>35</v>
      </c>
      <c r="E481" s="1" t="s">
        <v>1056</v>
      </c>
      <c r="F481" s="1" t="s">
        <v>53</v>
      </c>
      <c r="G481" s="1" t="s">
        <v>1643</v>
      </c>
    </row>
    <row r="482" spans="1:7" x14ac:dyDescent="0.3">
      <c r="A482" s="1" t="s">
        <v>1644</v>
      </c>
      <c r="B482" s="1" t="s">
        <v>1645</v>
      </c>
      <c r="C482" s="1" t="s">
        <v>20</v>
      </c>
      <c r="D482" s="1">
        <v>55</v>
      </c>
      <c r="E482" s="1" t="s">
        <v>84</v>
      </c>
      <c r="F482" s="1" t="s">
        <v>40</v>
      </c>
      <c r="G482" s="1" t="s">
        <v>298</v>
      </c>
    </row>
    <row r="483" spans="1:7" x14ac:dyDescent="0.3">
      <c r="A483" s="1" t="s">
        <v>1646</v>
      </c>
      <c r="B483" s="1" t="s">
        <v>1647</v>
      </c>
      <c r="C483" s="1" t="s">
        <v>9</v>
      </c>
      <c r="D483" s="1">
        <v>34</v>
      </c>
      <c r="E483" s="1" t="s">
        <v>937</v>
      </c>
      <c r="F483" s="1" t="s">
        <v>40</v>
      </c>
      <c r="G483" s="1" t="s">
        <v>1648</v>
      </c>
    </row>
    <row r="484" spans="1:7" x14ac:dyDescent="0.3">
      <c r="A484" s="1" t="s">
        <v>1649</v>
      </c>
      <c r="B484" s="1" t="s">
        <v>1650</v>
      </c>
      <c r="C484" s="1" t="s">
        <v>9</v>
      </c>
      <c r="D484" s="1">
        <v>20</v>
      </c>
      <c r="E484" s="1" t="s">
        <v>1651</v>
      </c>
      <c r="F484" s="1" t="s">
        <v>16</v>
      </c>
      <c r="G484" s="1" t="s">
        <v>1652</v>
      </c>
    </row>
    <row r="485" spans="1:7" x14ac:dyDescent="0.3">
      <c r="A485" s="1" t="s">
        <v>1653</v>
      </c>
      <c r="B485" s="1" t="s">
        <v>1654</v>
      </c>
      <c r="C485" s="1" t="s">
        <v>20</v>
      </c>
      <c r="D485" s="1">
        <v>44</v>
      </c>
      <c r="E485" s="1" t="s">
        <v>1021</v>
      </c>
      <c r="F485" s="1" t="s">
        <v>35</v>
      </c>
      <c r="G485" s="1" t="s">
        <v>1655</v>
      </c>
    </row>
    <row r="486" spans="1:7" x14ac:dyDescent="0.3">
      <c r="A486" s="1" t="s">
        <v>1656</v>
      </c>
      <c r="B486" s="1" t="s">
        <v>1657</v>
      </c>
      <c r="C486" s="1" t="s">
        <v>9</v>
      </c>
      <c r="D486" s="1">
        <v>46</v>
      </c>
      <c r="E486" s="1" t="s">
        <v>1658</v>
      </c>
      <c r="F486" s="1" t="s">
        <v>35</v>
      </c>
      <c r="G486" s="1" t="s">
        <v>1659</v>
      </c>
    </row>
    <row r="487" spans="1:7" x14ac:dyDescent="0.3">
      <c r="A487" s="1" t="s">
        <v>1660</v>
      </c>
      <c r="B487" s="1" t="s">
        <v>1661</v>
      </c>
      <c r="C487" s="1" t="s">
        <v>20</v>
      </c>
      <c r="D487" s="1">
        <v>67</v>
      </c>
      <c r="E487" s="1" t="s">
        <v>767</v>
      </c>
      <c r="F487" s="1" t="s">
        <v>40</v>
      </c>
      <c r="G487" s="1" t="s">
        <v>1662</v>
      </c>
    </row>
    <row r="488" spans="1:7" x14ac:dyDescent="0.3">
      <c r="A488" s="1" t="s">
        <v>1663</v>
      </c>
      <c r="B488" s="1" t="s">
        <v>1664</v>
      </c>
      <c r="C488" s="1" t="s">
        <v>9</v>
      </c>
      <c r="D488" s="1">
        <v>18</v>
      </c>
      <c r="E488" s="1" t="s">
        <v>326</v>
      </c>
      <c r="F488" s="1" t="s">
        <v>11</v>
      </c>
      <c r="G488" s="1" t="s">
        <v>1665</v>
      </c>
    </row>
    <row r="489" spans="1:7" x14ac:dyDescent="0.3">
      <c r="A489" s="1" t="s">
        <v>1666</v>
      </c>
      <c r="B489" s="1" t="s">
        <v>1667</v>
      </c>
      <c r="C489" s="1" t="s">
        <v>20</v>
      </c>
      <c r="D489" s="1">
        <v>52</v>
      </c>
      <c r="E489" s="1" t="s">
        <v>148</v>
      </c>
      <c r="F489" s="1" t="s">
        <v>53</v>
      </c>
      <c r="G489" s="1" t="s">
        <v>1668</v>
      </c>
    </row>
    <row r="490" spans="1:7" x14ac:dyDescent="0.3">
      <c r="A490" s="1" t="s">
        <v>1669</v>
      </c>
      <c r="B490" s="1" t="s">
        <v>1670</v>
      </c>
      <c r="C490" s="1" t="s">
        <v>9</v>
      </c>
      <c r="D490" s="1">
        <v>66</v>
      </c>
      <c r="E490" s="1" t="s">
        <v>1671</v>
      </c>
      <c r="F490" s="1" t="s">
        <v>53</v>
      </c>
      <c r="G490" s="1" t="s">
        <v>1672</v>
      </c>
    </row>
    <row r="491" spans="1:7" x14ac:dyDescent="0.3">
      <c r="A491" s="1" t="s">
        <v>1673</v>
      </c>
      <c r="B491" s="1" t="s">
        <v>1674</v>
      </c>
      <c r="C491" s="1" t="s">
        <v>20</v>
      </c>
      <c r="D491" s="1">
        <v>69</v>
      </c>
      <c r="E491" s="1" t="s">
        <v>26</v>
      </c>
      <c r="F491" s="1" t="s">
        <v>11</v>
      </c>
      <c r="G491" s="1" t="s">
        <v>1675</v>
      </c>
    </row>
    <row r="492" spans="1:7" x14ac:dyDescent="0.3">
      <c r="A492" s="1" t="s">
        <v>1676</v>
      </c>
      <c r="B492" s="1" t="s">
        <v>1677</v>
      </c>
      <c r="C492" s="1" t="s">
        <v>9</v>
      </c>
      <c r="D492" s="1">
        <v>41</v>
      </c>
      <c r="E492" s="1" t="s">
        <v>1678</v>
      </c>
      <c r="F492" s="1" t="s">
        <v>22</v>
      </c>
      <c r="G492" s="1" t="s">
        <v>1679</v>
      </c>
    </row>
    <row r="493" spans="1:7" x14ac:dyDescent="0.3">
      <c r="A493" s="1" t="s">
        <v>1680</v>
      </c>
      <c r="B493" s="1" t="s">
        <v>1681</v>
      </c>
      <c r="C493" s="1" t="s">
        <v>20</v>
      </c>
      <c r="D493" s="1">
        <v>49</v>
      </c>
      <c r="E493" s="1" t="s">
        <v>88</v>
      </c>
      <c r="F493" s="1" t="s">
        <v>35</v>
      </c>
      <c r="G493" s="1" t="s">
        <v>1682</v>
      </c>
    </row>
    <row r="494" spans="1:7" x14ac:dyDescent="0.3">
      <c r="A494" s="1" t="s">
        <v>1683</v>
      </c>
      <c r="B494" s="1" t="s">
        <v>1684</v>
      </c>
      <c r="C494" s="1" t="s">
        <v>20</v>
      </c>
      <c r="D494" s="1">
        <v>61</v>
      </c>
      <c r="E494" s="1" t="s">
        <v>787</v>
      </c>
      <c r="F494" s="1" t="s">
        <v>53</v>
      </c>
      <c r="G494" s="1" t="s">
        <v>1685</v>
      </c>
    </row>
    <row r="495" spans="1:7" x14ac:dyDescent="0.3">
      <c r="A495" s="1" t="s">
        <v>1686</v>
      </c>
      <c r="B495" s="1" t="s">
        <v>1687</v>
      </c>
      <c r="C495" s="1" t="s">
        <v>20</v>
      </c>
      <c r="D495" s="1">
        <v>53</v>
      </c>
      <c r="E495" s="1" t="s">
        <v>497</v>
      </c>
      <c r="F495" s="1" t="s">
        <v>16</v>
      </c>
      <c r="G495" s="1" t="s">
        <v>1688</v>
      </c>
    </row>
    <row r="496" spans="1:7" x14ac:dyDescent="0.3">
      <c r="A496" s="1" t="s">
        <v>1689</v>
      </c>
      <c r="B496" s="1" t="s">
        <v>1690</v>
      </c>
      <c r="C496" s="1" t="s">
        <v>9</v>
      </c>
      <c r="D496" s="1">
        <v>28</v>
      </c>
      <c r="E496" s="1" t="s">
        <v>532</v>
      </c>
      <c r="F496" s="1" t="s">
        <v>35</v>
      </c>
      <c r="G496" s="1" t="s">
        <v>1691</v>
      </c>
    </row>
    <row r="497" spans="1:7" x14ac:dyDescent="0.3">
      <c r="A497" s="1" t="s">
        <v>1692</v>
      </c>
      <c r="B497" s="1" t="s">
        <v>1693</v>
      </c>
      <c r="C497" s="1" t="s">
        <v>9</v>
      </c>
      <c r="D497" s="1">
        <v>69</v>
      </c>
      <c r="E497" s="1" t="s">
        <v>1651</v>
      </c>
      <c r="F497" s="1" t="s">
        <v>16</v>
      </c>
      <c r="G497" s="1" t="s">
        <v>1694</v>
      </c>
    </row>
    <row r="498" spans="1:7" x14ac:dyDescent="0.3">
      <c r="A498" s="1" t="s">
        <v>1695</v>
      </c>
      <c r="B498" s="1" t="s">
        <v>1696</v>
      </c>
      <c r="C498" s="1" t="s">
        <v>9</v>
      </c>
      <c r="D498" s="1">
        <v>55</v>
      </c>
      <c r="E498" s="1" t="s">
        <v>739</v>
      </c>
      <c r="F498" s="1" t="s">
        <v>40</v>
      </c>
      <c r="G498" s="1" t="s">
        <v>1697</v>
      </c>
    </row>
    <row r="499" spans="1:7" x14ac:dyDescent="0.3">
      <c r="A499" s="1" t="s">
        <v>1698</v>
      </c>
      <c r="B499" s="1" t="s">
        <v>1699</v>
      </c>
      <c r="C499" s="1" t="s">
        <v>9</v>
      </c>
      <c r="D499" s="1">
        <v>68</v>
      </c>
      <c r="E499" s="1" t="s">
        <v>1422</v>
      </c>
      <c r="F499" s="1" t="s">
        <v>40</v>
      </c>
      <c r="G499" s="1" t="s">
        <v>1700</v>
      </c>
    </row>
    <row r="500" spans="1:7" x14ac:dyDescent="0.3">
      <c r="A500" s="1" t="s">
        <v>1701</v>
      </c>
      <c r="B500" s="1" t="s">
        <v>1702</v>
      </c>
      <c r="C500" s="1" t="s">
        <v>20</v>
      </c>
      <c r="D500" s="1">
        <v>53</v>
      </c>
      <c r="E500" s="1" t="s">
        <v>1246</v>
      </c>
      <c r="F500" s="1" t="s">
        <v>35</v>
      </c>
      <c r="G500" s="1" t="s">
        <v>1703</v>
      </c>
    </row>
    <row r="501" spans="1:7" x14ac:dyDescent="0.3">
      <c r="A501" s="1" t="s">
        <v>1704</v>
      </c>
      <c r="B501" s="1" t="s">
        <v>1705</v>
      </c>
      <c r="C501" s="1" t="s">
        <v>9</v>
      </c>
      <c r="D501" s="1">
        <v>42</v>
      </c>
      <c r="E501" s="1" t="s">
        <v>975</v>
      </c>
      <c r="F501" s="1" t="s">
        <v>16</v>
      </c>
      <c r="G501" s="1" t="s">
        <v>1706</v>
      </c>
    </row>
    <row r="502" spans="1:7" x14ac:dyDescent="0.3">
      <c r="A502" s="1" t="s">
        <v>1707</v>
      </c>
      <c r="B502" s="1" t="s">
        <v>1708</v>
      </c>
      <c r="C502" s="1" t="s">
        <v>9</v>
      </c>
      <c r="D502" s="1">
        <v>38</v>
      </c>
      <c r="E502" s="1" t="s">
        <v>1709</v>
      </c>
      <c r="F502" s="1" t="s">
        <v>22</v>
      </c>
      <c r="G502" s="1" t="s">
        <v>1710</v>
      </c>
    </row>
    <row r="503" spans="1:7" x14ac:dyDescent="0.3">
      <c r="A503" s="1" t="s">
        <v>1711</v>
      </c>
      <c r="B503" s="1" t="s">
        <v>1712</v>
      </c>
      <c r="C503" s="1" t="s">
        <v>20</v>
      </c>
      <c r="D503" s="1">
        <v>35</v>
      </c>
      <c r="E503" s="1" t="s">
        <v>382</v>
      </c>
      <c r="F503" s="1" t="s">
        <v>16</v>
      </c>
      <c r="G503" s="1" t="s">
        <v>1713</v>
      </c>
    </row>
    <row r="504" spans="1:7" x14ac:dyDescent="0.3">
      <c r="A504" s="1" t="s">
        <v>1714</v>
      </c>
      <c r="B504" s="1" t="s">
        <v>1715</v>
      </c>
      <c r="C504" s="1" t="s">
        <v>20</v>
      </c>
      <c r="D504" s="1">
        <v>61</v>
      </c>
      <c r="E504" s="1" t="s">
        <v>1401</v>
      </c>
      <c r="F504" s="1" t="s">
        <v>53</v>
      </c>
      <c r="G504" s="1" t="s">
        <v>1716</v>
      </c>
    </row>
    <row r="505" spans="1:7" x14ac:dyDescent="0.3">
      <c r="A505" s="1" t="s">
        <v>1717</v>
      </c>
      <c r="B505" s="1" t="s">
        <v>1718</v>
      </c>
      <c r="C505" s="1" t="s">
        <v>9</v>
      </c>
      <c r="D505" s="1">
        <v>48</v>
      </c>
      <c r="E505" s="1" t="s">
        <v>488</v>
      </c>
      <c r="F505" s="1" t="s">
        <v>16</v>
      </c>
      <c r="G505" s="1" t="s">
        <v>1719</v>
      </c>
    </row>
    <row r="506" spans="1:7" x14ac:dyDescent="0.3">
      <c r="A506" s="1" t="s">
        <v>1720</v>
      </c>
      <c r="B506" s="1" t="s">
        <v>1721</v>
      </c>
      <c r="C506" s="1" t="s">
        <v>20</v>
      </c>
      <c r="D506" s="1">
        <v>33</v>
      </c>
      <c r="E506" s="1" t="s">
        <v>874</v>
      </c>
      <c r="F506" s="1" t="s">
        <v>22</v>
      </c>
      <c r="G506" s="1" t="s">
        <v>267</v>
      </c>
    </row>
    <row r="507" spans="1:7" x14ac:dyDescent="0.3">
      <c r="A507" s="1" t="s">
        <v>1722</v>
      </c>
      <c r="B507" s="1" t="s">
        <v>1723</v>
      </c>
      <c r="C507" s="1" t="s">
        <v>20</v>
      </c>
      <c r="D507" s="1">
        <v>21</v>
      </c>
      <c r="E507" s="1" t="s">
        <v>1558</v>
      </c>
      <c r="F507" s="1" t="s">
        <v>35</v>
      </c>
      <c r="G507" s="1" t="s">
        <v>1724</v>
      </c>
    </row>
    <row r="508" spans="1:7" x14ac:dyDescent="0.3">
      <c r="A508" s="1" t="s">
        <v>1725</v>
      </c>
      <c r="B508" s="1" t="s">
        <v>1726</v>
      </c>
      <c r="C508" s="1" t="s">
        <v>9</v>
      </c>
      <c r="D508" s="1">
        <v>44</v>
      </c>
      <c r="E508" s="1" t="s">
        <v>293</v>
      </c>
      <c r="F508" s="1" t="s">
        <v>40</v>
      </c>
      <c r="G508" s="1" t="s">
        <v>1727</v>
      </c>
    </row>
    <row r="509" spans="1:7" x14ac:dyDescent="0.3">
      <c r="A509" s="1" t="s">
        <v>1728</v>
      </c>
      <c r="B509" s="1" t="s">
        <v>1729</v>
      </c>
      <c r="C509" s="1" t="s">
        <v>9</v>
      </c>
      <c r="D509" s="1">
        <v>39</v>
      </c>
      <c r="E509" s="1" t="s">
        <v>61</v>
      </c>
      <c r="F509" s="1" t="s">
        <v>22</v>
      </c>
      <c r="G509" s="1" t="s">
        <v>1730</v>
      </c>
    </row>
    <row r="510" spans="1:7" x14ac:dyDescent="0.3">
      <c r="A510" s="1" t="s">
        <v>1731</v>
      </c>
      <c r="B510" s="1" t="s">
        <v>1732</v>
      </c>
      <c r="C510" s="1" t="s">
        <v>20</v>
      </c>
      <c r="D510" s="1">
        <v>21</v>
      </c>
      <c r="E510" s="1" t="s">
        <v>1733</v>
      </c>
      <c r="F510" s="1" t="s">
        <v>35</v>
      </c>
      <c r="G510" s="1" t="s">
        <v>1734</v>
      </c>
    </row>
    <row r="511" spans="1:7" x14ac:dyDescent="0.3">
      <c r="A511" s="1" t="s">
        <v>1735</v>
      </c>
      <c r="B511" s="1" t="s">
        <v>1736</v>
      </c>
      <c r="C511" s="1" t="s">
        <v>20</v>
      </c>
      <c r="D511" s="1">
        <v>28</v>
      </c>
      <c r="E511" s="1" t="s">
        <v>567</v>
      </c>
      <c r="F511" s="1" t="s">
        <v>11</v>
      </c>
      <c r="G511" s="1" t="s">
        <v>1737</v>
      </c>
    </row>
    <row r="512" spans="1:7" x14ac:dyDescent="0.3">
      <c r="A512" s="1" t="s">
        <v>1738</v>
      </c>
      <c r="B512" s="1" t="s">
        <v>1739</v>
      </c>
      <c r="C512" s="1" t="s">
        <v>20</v>
      </c>
      <c r="D512" s="1">
        <v>52</v>
      </c>
      <c r="E512" s="1" t="s">
        <v>30</v>
      </c>
      <c r="F512" s="1" t="s">
        <v>11</v>
      </c>
      <c r="G512" s="1" t="s">
        <v>1740</v>
      </c>
    </row>
    <row r="513" spans="1:7" x14ac:dyDescent="0.3">
      <c r="A513" s="1" t="s">
        <v>1741</v>
      </c>
      <c r="B513" s="1" t="s">
        <v>1742</v>
      </c>
      <c r="C513" s="1" t="s">
        <v>9</v>
      </c>
      <c r="D513" s="1">
        <v>20</v>
      </c>
      <c r="E513" s="1" t="s">
        <v>410</v>
      </c>
      <c r="F513" s="1" t="s">
        <v>16</v>
      </c>
      <c r="G513" s="1" t="s">
        <v>1743</v>
      </c>
    </row>
    <row r="514" spans="1:7" x14ac:dyDescent="0.3">
      <c r="A514" s="1" t="s">
        <v>1744</v>
      </c>
      <c r="B514" s="1" t="s">
        <v>1745</v>
      </c>
      <c r="C514" s="1" t="s">
        <v>9</v>
      </c>
      <c r="D514" s="1">
        <v>40</v>
      </c>
      <c r="E514" s="1" t="s">
        <v>140</v>
      </c>
      <c r="F514" s="1" t="s">
        <v>22</v>
      </c>
      <c r="G514" s="1" t="s">
        <v>1746</v>
      </c>
    </row>
    <row r="515" spans="1:7" x14ac:dyDescent="0.3">
      <c r="A515" s="1" t="s">
        <v>1747</v>
      </c>
      <c r="B515" s="1" t="s">
        <v>1748</v>
      </c>
      <c r="C515" s="1" t="s">
        <v>9</v>
      </c>
      <c r="D515" s="1">
        <v>23</v>
      </c>
      <c r="E515" s="1" t="s">
        <v>297</v>
      </c>
      <c r="F515" s="1" t="s">
        <v>53</v>
      </c>
      <c r="G515" s="1" t="s">
        <v>1749</v>
      </c>
    </row>
    <row r="516" spans="1:7" x14ac:dyDescent="0.3">
      <c r="A516" s="1" t="s">
        <v>1750</v>
      </c>
      <c r="B516" s="1" t="s">
        <v>1751</v>
      </c>
      <c r="C516" s="1" t="s">
        <v>20</v>
      </c>
      <c r="D516" s="1">
        <v>50</v>
      </c>
      <c r="E516" s="1" t="s">
        <v>394</v>
      </c>
      <c r="F516" s="1" t="s">
        <v>40</v>
      </c>
      <c r="G516" s="1" t="s">
        <v>1752</v>
      </c>
    </row>
    <row r="517" spans="1:7" x14ac:dyDescent="0.3">
      <c r="A517" s="1" t="s">
        <v>1753</v>
      </c>
      <c r="B517" s="1" t="s">
        <v>1754</v>
      </c>
      <c r="C517" s="1" t="s">
        <v>20</v>
      </c>
      <c r="D517" s="1">
        <v>36</v>
      </c>
      <c r="E517" s="1" t="s">
        <v>677</v>
      </c>
      <c r="F517" s="1" t="s">
        <v>11</v>
      </c>
      <c r="G517" s="1" t="s">
        <v>1755</v>
      </c>
    </row>
    <row r="518" spans="1:7" x14ac:dyDescent="0.3">
      <c r="A518" s="1" t="s">
        <v>1756</v>
      </c>
      <c r="B518" s="1" t="s">
        <v>1757</v>
      </c>
      <c r="C518" s="1" t="s">
        <v>20</v>
      </c>
      <c r="D518" s="1">
        <v>55</v>
      </c>
      <c r="E518" s="1" t="s">
        <v>1758</v>
      </c>
      <c r="F518" s="1" t="s">
        <v>22</v>
      </c>
      <c r="G518" s="1" t="s">
        <v>1759</v>
      </c>
    </row>
    <row r="519" spans="1:7" x14ac:dyDescent="0.3">
      <c r="A519" s="1" t="s">
        <v>1760</v>
      </c>
      <c r="B519" s="1" t="s">
        <v>1761</v>
      </c>
      <c r="C519" s="1" t="s">
        <v>20</v>
      </c>
      <c r="D519" s="1">
        <v>64</v>
      </c>
      <c r="E519" s="1" t="s">
        <v>731</v>
      </c>
      <c r="F519" s="1" t="s">
        <v>53</v>
      </c>
      <c r="G519" s="1" t="s">
        <v>1762</v>
      </c>
    </row>
    <row r="520" spans="1:7" x14ac:dyDescent="0.3">
      <c r="A520" s="1" t="s">
        <v>1763</v>
      </c>
      <c r="B520" s="1" t="s">
        <v>1764</v>
      </c>
      <c r="C520" s="1" t="s">
        <v>20</v>
      </c>
      <c r="D520" s="1">
        <v>48</v>
      </c>
      <c r="E520" s="1" t="s">
        <v>803</v>
      </c>
      <c r="F520" s="1" t="s">
        <v>40</v>
      </c>
      <c r="G520" s="1" t="s">
        <v>1765</v>
      </c>
    </row>
    <row r="521" spans="1:7" x14ac:dyDescent="0.3">
      <c r="A521" s="1" t="s">
        <v>1766</v>
      </c>
      <c r="B521" s="1" t="s">
        <v>1767</v>
      </c>
      <c r="C521" s="1" t="s">
        <v>20</v>
      </c>
      <c r="D521" s="1">
        <v>42</v>
      </c>
      <c r="E521" s="1" t="s">
        <v>61</v>
      </c>
      <c r="F521" s="1" t="s">
        <v>35</v>
      </c>
      <c r="G521" s="1" t="s">
        <v>1768</v>
      </c>
    </row>
    <row r="522" spans="1:7" x14ac:dyDescent="0.3">
      <c r="A522" s="1" t="s">
        <v>1769</v>
      </c>
      <c r="B522" s="1" t="s">
        <v>1770</v>
      </c>
      <c r="C522" s="1" t="s">
        <v>20</v>
      </c>
      <c r="D522" s="1">
        <v>57</v>
      </c>
      <c r="E522" s="1" t="s">
        <v>681</v>
      </c>
      <c r="F522" s="1" t="s">
        <v>11</v>
      </c>
      <c r="G522" s="1" t="s">
        <v>1771</v>
      </c>
    </row>
    <row r="523" spans="1:7" x14ac:dyDescent="0.3">
      <c r="A523" s="1" t="s">
        <v>1772</v>
      </c>
      <c r="B523" s="1" t="s">
        <v>1773</v>
      </c>
      <c r="C523" s="1" t="s">
        <v>9</v>
      </c>
      <c r="D523" s="1">
        <v>59</v>
      </c>
      <c r="E523" s="1" t="s">
        <v>1079</v>
      </c>
      <c r="F523" s="1" t="s">
        <v>11</v>
      </c>
      <c r="G523" s="1" t="s">
        <v>1774</v>
      </c>
    </row>
    <row r="524" spans="1:7" x14ac:dyDescent="0.3">
      <c r="A524" s="1" t="s">
        <v>1775</v>
      </c>
      <c r="B524" s="1" t="s">
        <v>1776</v>
      </c>
      <c r="C524" s="1" t="s">
        <v>9</v>
      </c>
      <c r="D524" s="1">
        <v>30</v>
      </c>
      <c r="E524" s="1" t="s">
        <v>367</v>
      </c>
      <c r="F524" s="1" t="s">
        <v>53</v>
      </c>
      <c r="G524" s="1" t="s">
        <v>1777</v>
      </c>
    </row>
    <row r="525" spans="1:7" x14ac:dyDescent="0.3">
      <c r="A525" s="1" t="s">
        <v>1778</v>
      </c>
      <c r="B525" s="1" t="s">
        <v>1779</v>
      </c>
      <c r="C525" s="1" t="s">
        <v>9</v>
      </c>
      <c r="D525" s="1">
        <v>61</v>
      </c>
      <c r="E525" s="1" t="s">
        <v>497</v>
      </c>
      <c r="F525" s="1" t="s">
        <v>53</v>
      </c>
      <c r="G525" s="1" t="s">
        <v>1780</v>
      </c>
    </row>
    <row r="526" spans="1:7" x14ac:dyDescent="0.3">
      <c r="A526" s="1" t="s">
        <v>1781</v>
      </c>
      <c r="B526" s="1" t="s">
        <v>1782</v>
      </c>
      <c r="C526" s="1" t="s">
        <v>20</v>
      </c>
      <c r="D526" s="1">
        <v>33</v>
      </c>
      <c r="E526" s="1" t="s">
        <v>893</v>
      </c>
      <c r="F526" s="1" t="s">
        <v>16</v>
      </c>
      <c r="G526" s="1" t="s">
        <v>1783</v>
      </c>
    </row>
    <row r="527" spans="1:7" x14ac:dyDescent="0.3">
      <c r="A527" s="1" t="s">
        <v>1784</v>
      </c>
      <c r="B527" s="1" t="s">
        <v>1785</v>
      </c>
      <c r="C527" s="1" t="s">
        <v>20</v>
      </c>
      <c r="D527" s="1">
        <v>51</v>
      </c>
      <c r="E527" s="1" t="s">
        <v>353</v>
      </c>
      <c r="F527" s="1" t="s">
        <v>11</v>
      </c>
      <c r="G527" s="1" t="s">
        <v>1786</v>
      </c>
    </row>
    <row r="528" spans="1:7" x14ac:dyDescent="0.3">
      <c r="A528" s="1" t="s">
        <v>1787</v>
      </c>
      <c r="B528" s="1" t="s">
        <v>1788</v>
      </c>
      <c r="C528" s="1" t="s">
        <v>9</v>
      </c>
      <c r="D528" s="1">
        <v>26</v>
      </c>
      <c r="E528" s="1" t="s">
        <v>156</v>
      </c>
      <c r="F528" s="1" t="s">
        <v>16</v>
      </c>
      <c r="G528" s="1" t="s">
        <v>1789</v>
      </c>
    </row>
    <row r="529" spans="1:7" x14ac:dyDescent="0.3">
      <c r="A529" s="1" t="s">
        <v>1790</v>
      </c>
      <c r="B529" s="1" t="s">
        <v>1791</v>
      </c>
      <c r="C529" s="1" t="s">
        <v>9</v>
      </c>
      <c r="D529" s="1">
        <v>19</v>
      </c>
      <c r="E529" s="1" t="s">
        <v>787</v>
      </c>
      <c r="F529" s="1" t="s">
        <v>35</v>
      </c>
      <c r="G529" s="1" t="s">
        <v>1792</v>
      </c>
    </row>
    <row r="530" spans="1:7" x14ac:dyDescent="0.3">
      <c r="A530" s="1" t="s">
        <v>1793</v>
      </c>
      <c r="B530" s="1" t="s">
        <v>1794</v>
      </c>
      <c r="C530" s="1" t="s">
        <v>20</v>
      </c>
      <c r="D530" s="1">
        <v>35</v>
      </c>
      <c r="E530" s="1" t="s">
        <v>128</v>
      </c>
      <c r="F530" s="1" t="s">
        <v>53</v>
      </c>
      <c r="G530" s="1" t="s">
        <v>1795</v>
      </c>
    </row>
    <row r="531" spans="1:7" x14ac:dyDescent="0.3">
      <c r="A531" s="1" t="s">
        <v>1796</v>
      </c>
      <c r="B531" s="1" t="s">
        <v>587</v>
      </c>
      <c r="C531" s="1" t="s">
        <v>20</v>
      </c>
      <c r="D531" s="1">
        <v>44</v>
      </c>
      <c r="E531" s="1" t="s">
        <v>681</v>
      </c>
      <c r="F531" s="1" t="s">
        <v>11</v>
      </c>
      <c r="G531" s="1" t="s">
        <v>1797</v>
      </c>
    </row>
    <row r="532" spans="1:7" x14ac:dyDescent="0.3">
      <c r="A532" s="1" t="s">
        <v>1798</v>
      </c>
      <c r="B532" s="1" t="s">
        <v>1799</v>
      </c>
      <c r="C532" s="1" t="s">
        <v>9</v>
      </c>
      <c r="D532" s="1">
        <v>50</v>
      </c>
      <c r="E532" s="1" t="s">
        <v>771</v>
      </c>
      <c r="F532" s="1" t="s">
        <v>11</v>
      </c>
      <c r="G532" s="1" t="s">
        <v>1800</v>
      </c>
    </row>
    <row r="533" spans="1:7" x14ac:dyDescent="0.3">
      <c r="A533" s="1" t="s">
        <v>1801</v>
      </c>
      <c r="B533" s="1" t="s">
        <v>1802</v>
      </c>
      <c r="C533" s="1" t="s">
        <v>9</v>
      </c>
      <c r="D533" s="1">
        <v>18</v>
      </c>
      <c r="E533" s="1" t="s">
        <v>1056</v>
      </c>
      <c r="F533" s="1" t="s">
        <v>22</v>
      </c>
      <c r="G533" s="1" t="s">
        <v>1803</v>
      </c>
    </row>
    <row r="534" spans="1:7" x14ac:dyDescent="0.3">
      <c r="A534" s="1" t="s">
        <v>1804</v>
      </c>
      <c r="B534" s="1" t="s">
        <v>1805</v>
      </c>
      <c r="C534" s="1" t="s">
        <v>20</v>
      </c>
      <c r="D534" s="1">
        <v>20</v>
      </c>
      <c r="E534" s="1" t="s">
        <v>488</v>
      </c>
      <c r="F534" s="1" t="s">
        <v>22</v>
      </c>
      <c r="G534" s="1" t="s">
        <v>1806</v>
      </c>
    </row>
    <row r="535" spans="1:7" x14ac:dyDescent="0.3">
      <c r="A535" s="1" t="s">
        <v>1807</v>
      </c>
      <c r="B535" s="1" t="s">
        <v>1808</v>
      </c>
      <c r="C535" s="1" t="s">
        <v>9</v>
      </c>
      <c r="D535" s="1">
        <v>48</v>
      </c>
      <c r="E535" s="1" t="s">
        <v>152</v>
      </c>
      <c r="F535" s="1" t="s">
        <v>16</v>
      </c>
      <c r="G535" s="1" t="s">
        <v>1809</v>
      </c>
    </row>
    <row r="536" spans="1:7" x14ac:dyDescent="0.3">
      <c r="A536" s="1" t="s">
        <v>1810</v>
      </c>
      <c r="B536" s="1" t="s">
        <v>1811</v>
      </c>
      <c r="C536" s="1" t="s">
        <v>20</v>
      </c>
      <c r="D536" s="1">
        <v>28</v>
      </c>
      <c r="E536" s="1" t="s">
        <v>574</v>
      </c>
      <c r="F536" s="1" t="s">
        <v>16</v>
      </c>
      <c r="G536" s="1" t="s">
        <v>1812</v>
      </c>
    </row>
    <row r="537" spans="1:7" x14ac:dyDescent="0.3">
      <c r="A537" s="1" t="s">
        <v>1813</v>
      </c>
      <c r="B537" s="1" t="s">
        <v>1814</v>
      </c>
      <c r="C537" s="1" t="s">
        <v>20</v>
      </c>
      <c r="D537" s="1">
        <v>25</v>
      </c>
      <c r="E537" s="1" t="s">
        <v>451</v>
      </c>
      <c r="F537" s="1" t="s">
        <v>40</v>
      </c>
      <c r="G537" s="1" t="s">
        <v>1815</v>
      </c>
    </row>
    <row r="538" spans="1:7" x14ac:dyDescent="0.3">
      <c r="A538" s="1" t="s">
        <v>1816</v>
      </c>
      <c r="B538" s="1" t="s">
        <v>1817</v>
      </c>
      <c r="C538" s="1" t="s">
        <v>20</v>
      </c>
      <c r="D538" s="1">
        <v>39</v>
      </c>
      <c r="E538" s="1" t="s">
        <v>459</v>
      </c>
      <c r="F538" s="1" t="s">
        <v>40</v>
      </c>
      <c r="G538" s="1" t="s">
        <v>1818</v>
      </c>
    </row>
    <row r="539" spans="1:7" x14ac:dyDescent="0.3">
      <c r="A539" s="1" t="s">
        <v>1819</v>
      </c>
      <c r="B539" s="1" t="s">
        <v>1820</v>
      </c>
      <c r="C539" s="1" t="s">
        <v>9</v>
      </c>
      <c r="D539" s="1">
        <v>34</v>
      </c>
      <c r="E539" s="1" t="s">
        <v>1450</v>
      </c>
      <c r="F539" s="1" t="s">
        <v>11</v>
      </c>
      <c r="G539" s="1" t="s">
        <v>1821</v>
      </c>
    </row>
    <row r="540" spans="1:7" x14ac:dyDescent="0.3">
      <c r="A540" s="1" t="s">
        <v>1822</v>
      </c>
      <c r="B540" s="1" t="s">
        <v>1823</v>
      </c>
      <c r="C540" s="1" t="s">
        <v>9</v>
      </c>
      <c r="D540" s="1">
        <v>52</v>
      </c>
      <c r="E540" s="1" t="s">
        <v>1824</v>
      </c>
      <c r="F540" s="1" t="s">
        <v>16</v>
      </c>
      <c r="G540" s="1" t="s">
        <v>1825</v>
      </c>
    </row>
    <row r="541" spans="1:7" x14ac:dyDescent="0.3">
      <c r="A541" s="1" t="s">
        <v>1826</v>
      </c>
      <c r="B541" s="1" t="s">
        <v>1827</v>
      </c>
      <c r="C541" s="1" t="s">
        <v>9</v>
      </c>
      <c r="D541" s="1">
        <v>67</v>
      </c>
      <c r="E541" s="1" t="s">
        <v>1405</v>
      </c>
      <c r="F541" s="1" t="s">
        <v>53</v>
      </c>
      <c r="G541" s="1" t="s">
        <v>1828</v>
      </c>
    </row>
    <row r="542" spans="1:7" x14ac:dyDescent="0.3">
      <c r="A542" s="1" t="s">
        <v>1829</v>
      </c>
      <c r="B542" s="1" t="s">
        <v>1830</v>
      </c>
      <c r="C542" s="1" t="s">
        <v>9</v>
      </c>
      <c r="D542" s="1">
        <v>31</v>
      </c>
      <c r="E542" s="1" t="s">
        <v>189</v>
      </c>
      <c r="F542" s="1" t="s">
        <v>11</v>
      </c>
      <c r="G542" s="1" t="s">
        <v>1064</v>
      </c>
    </row>
    <row r="543" spans="1:7" x14ac:dyDescent="0.3">
      <c r="A543" s="1" t="s">
        <v>1831</v>
      </c>
      <c r="B543" s="1" t="s">
        <v>1832</v>
      </c>
      <c r="C543" s="1" t="s">
        <v>20</v>
      </c>
      <c r="D543" s="1">
        <v>55</v>
      </c>
      <c r="E543" s="1" t="s">
        <v>927</v>
      </c>
      <c r="F543" s="1" t="s">
        <v>40</v>
      </c>
      <c r="G543" s="1" t="s">
        <v>1833</v>
      </c>
    </row>
    <row r="544" spans="1:7" x14ac:dyDescent="0.3">
      <c r="A544" s="1" t="s">
        <v>1834</v>
      </c>
      <c r="B544" s="1" t="s">
        <v>1835</v>
      </c>
      <c r="C544" s="1" t="s">
        <v>20</v>
      </c>
      <c r="D544" s="1">
        <v>61</v>
      </c>
      <c r="E544" s="1" t="s">
        <v>363</v>
      </c>
      <c r="F544" s="1" t="s">
        <v>35</v>
      </c>
      <c r="G544" s="1" t="s">
        <v>1836</v>
      </c>
    </row>
    <row r="545" spans="1:7" x14ac:dyDescent="0.3">
      <c r="A545" s="1" t="s">
        <v>1837</v>
      </c>
      <c r="B545" s="1" t="s">
        <v>1838</v>
      </c>
      <c r="C545" s="1" t="s">
        <v>9</v>
      </c>
      <c r="D545" s="1">
        <v>32</v>
      </c>
      <c r="E545" s="1" t="s">
        <v>112</v>
      </c>
      <c r="F545" s="1" t="s">
        <v>40</v>
      </c>
      <c r="G545" s="1" t="s">
        <v>1839</v>
      </c>
    </row>
    <row r="546" spans="1:7" x14ac:dyDescent="0.3">
      <c r="A546" s="1" t="s">
        <v>1840</v>
      </c>
      <c r="B546" s="1" t="s">
        <v>1841</v>
      </c>
      <c r="C546" s="1" t="s">
        <v>9</v>
      </c>
      <c r="D546" s="1">
        <v>46</v>
      </c>
      <c r="E546" s="1" t="s">
        <v>52</v>
      </c>
      <c r="F546" s="1" t="s">
        <v>53</v>
      </c>
      <c r="G546" s="1" t="s">
        <v>1842</v>
      </c>
    </row>
    <row r="547" spans="1:7" x14ac:dyDescent="0.3">
      <c r="A547" s="1" t="s">
        <v>1843</v>
      </c>
      <c r="B547" s="1" t="s">
        <v>1844</v>
      </c>
      <c r="C547" s="1" t="s">
        <v>20</v>
      </c>
      <c r="D547" s="1">
        <v>22</v>
      </c>
      <c r="E547" s="1" t="s">
        <v>1845</v>
      </c>
      <c r="F547" s="1" t="s">
        <v>35</v>
      </c>
      <c r="G547" s="1" t="s">
        <v>1846</v>
      </c>
    </row>
    <row r="548" spans="1:7" x14ac:dyDescent="0.3">
      <c r="A548" s="1" t="s">
        <v>1847</v>
      </c>
      <c r="B548" s="1" t="s">
        <v>1848</v>
      </c>
      <c r="C548" s="1" t="s">
        <v>20</v>
      </c>
      <c r="D548" s="1">
        <v>31</v>
      </c>
      <c r="E548" s="1" t="s">
        <v>1678</v>
      </c>
      <c r="F548" s="1" t="s">
        <v>35</v>
      </c>
      <c r="G548" s="1" t="s">
        <v>1849</v>
      </c>
    </row>
    <row r="549" spans="1:7" x14ac:dyDescent="0.3">
      <c r="A549" s="1" t="s">
        <v>1850</v>
      </c>
      <c r="B549" s="1" t="s">
        <v>1851</v>
      </c>
      <c r="C549" s="1" t="s">
        <v>9</v>
      </c>
      <c r="D549" s="1">
        <v>34</v>
      </c>
      <c r="E549" s="1" t="s">
        <v>148</v>
      </c>
      <c r="F549" s="1" t="s">
        <v>40</v>
      </c>
      <c r="G549" s="1" t="s">
        <v>1852</v>
      </c>
    </row>
    <row r="550" spans="1:7" x14ac:dyDescent="0.3">
      <c r="A550" s="1" t="s">
        <v>1853</v>
      </c>
      <c r="B550" s="1" t="s">
        <v>1854</v>
      </c>
      <c r="C550" s="1" t="s">
        <v>20</v>
      </c>
      <c r="D550" s="1">
        <v>61</v>
      </c>
      <c r="E550" s="1" t="s">
        <v>817</v>
      </c>
      <c r="F550" s="1" t="s">
        <v>53</v>
      </c>
      <c r="G550" s="1" t="s">
        <v>1855</v>
      </c>
    </row>
    <row r="551" spans="1:7" x14ac:dyDescent="0.3">
      <c r="A551" s="1" t="s">
        <v>1856</v>
      </c>
      <c r="B551" s="1" t="s">
        <v>1857</v>
      </c>
      <c r="C551" s="1" t="s">
        <v>9</v>
      </c>
      <c r="D551" s="1">
        <v>33</v>
      </c>
      <c r="E551" s="1" t="s">
        <v>394</v>
      </c>
      <c r="F551" s="1" t="s">
        <v>35</v>
      </c>
      <c r="G551" s="1" t="s">
        <v>1858</v>
      </c>
    </row>
    <row r="552" spans="1:7" x14ac:dyDescent="0.3">
      <c r="A552" s="1" t="s">
        <v>1859</v>
      </c>
      <c r="B552" s="1" t="s">
        <v>1860</v>
      </c>
      <c r="C552" s="1" t="s">
        <v>9</v>
      </c>
      <c r="D552" s="1">
        <v>45</v>
      </c>
      <c r="E552" s="1" t="s">
        <v>1861</v>
      </c>
      <c r="F552" s="1" t="s">
        <v>53</v>
      </c>
      <c r="G552" s="1" t="s">
        <v>1862</v>
      </c>
    </row>
    <row r="553" spans="1:7" x14ac:dyDescent="0.3">
      <c r="A553" s="1" t="s">
        <v>1863</v>
      </c>
      <c r="B553" s="1" t="s">
        <v>1864</v>
      </c>
      <c r="C553" s="1" t="s">
        <v>20</v>
      </c>
      <c r="D553" s="1">
        <v>45</v>
      </c>
      <c r="E553" s="1" t="s">
        <v>92</v>
      </c>
      <c r="F553" s="1" t="s">
        <v>22</v>
      </c>
      <c r="G553" s="1" t="s">
        <v>1865</v>
      </c>
    </row>
    <row r="554" spans="1:7" x14ac:dyDescent="0.3">
      <c r="A554" s="1" t="s">
        <v>1866</v>
      </c>
      <c r="B554" s="1" t="s">
        <v>1867</v>
      </c>
      <c r="C554" s="1" t="s">
        <v>20</v>
      </c>
      <c r="D554" s="1">
        <v>56</v>
      </c>
      <c r="E554" s="1" t="s">
        <v>367</v>
      </c>
      <c r="F554" s="1" t="s">
        <v>53</v>
      </c>
      <c r="G554" s="1" t="s">
        <v>1868</v>
      </c>
    </row>
    <row r="555" spans="1:7" x14ac:dyDescent="0.3">
      <c r="A555" s="1" t="s">
        <v>1869</v>
      </c>
      <c r="B555" s="1" t="s">
        <v>1870</v>
      </c>
      <c r="C555" s="1" t="s">
        <v>9</v>
      </c>
      <c r="D555" s="1">
        <v>33</v>
      </c>
      <c r="E555" s="1" t="s">
        <v>1871</v>
      </c>
      <c r="F555" s="1" t="s">
        <v>40</v>
      </c>
      <c r="G555" s="1" t="s">
        <v>1872</v>
      </c>
    </row>
    <row r="556" spans="1:7" x14ac:dyDescent="0.3">
      <c r="A556" s="1" t="s">
        <v>1873</v>
      </c>
      <c r="B556" s="1" t="s">
        <v>1874</v>
      </c>
      <c r="C556" s="1" t="s">
        <v>20</v>
      </c>
      <c r="D556" s="1">
        <v>24</v>
      </c>
      <c r="E556" s="1" t="s">
        <v>1875</v>
      </c>
      <c r="F556" s="1" t="s">
        <v>11</v>
      </c>
      <c r="G556" s="1" t="s">
        <v>1876</v>
      </c>
    </row>
    <row r="557" spans="1:7" x14ac:dyDescent="0.3">
      <c r="A557" s="1" t="s">
        <v>1877</v>
      </c>
      <c r="B557" s="1" t="s">
        <v>1878</v>
      </c>
      <c r="C557" s="1" t="s">
        <v>9</v>
      </c>
      <c r="D557" s="1">
        <v>26</v>
      </c>
      <c r="E557" s="1" t="s">
        <v>1879</v>
      </c>
      <c r="F557" s="1" t="s">
        <v>40</v>
      </c>
      <c r="G557" s="1" t="s">
        <v>1880</v>
      </c>
    </row>
    <row r="558" spans="1:7" x14ac:dyDescent="0.3">
      <c r="A558" s="1" t="s">
        <v>1881</v>
      </c>
      <c r="B558" s="1" t="s">
        <v>1882</v>
      </c>
      <c r="C558" s="1" t="s">
        <v>20</v>
      </c>
      <c r="D558" s="1">
        <v>28</v>
      </c>
      <c r="E558" s="1" t="s">
        <v>148</v>
      </c>
      <c r="F558" s="1" t="s">
        <v>35</v>
      </c>
      <c r="G558" s="1" t="s">
        <v>1883</v>
      </c>
    </row>
    <row r="559" spans="1:7" x14ac:dyDescent="0.3">
      <c r="A559" s="1" t="s">
        <v>1884</v>
      </c>
      <c r="B559" s="1" t="s">
        <v>1885</v>
      </c>
      <c r="C559" s="1" t="s">
        <v>9</v>
      </c>
      <c r="D559" s="1">
        <v>62</v>
      </c>
      <c r="E559" s="1" t="s">
        <v>410</v>
      </c>
      <c r="F559" s="1" t="s">
        <v>40</v>
      </c>
      <c r="G559" s="1" t="s">
        <v>1886</v>
      </c>
    </row>
    <row r="560" spans="1:7" x14ac:dyDescent="0.3">
      <c r="A560" s="1" t="s">
        <v>1887</v>
      </c>
      <c r="B560" s="1" t="s">
        <v>1888</v>
      </c>
      <c r="C560" s="1" t="s">
        <v>20</v>
      </c>
      <c r="D560" s="1">
        <v>61</v>
      </c>
      <c r="E560" s="1" t="s">
        <v>1658</v>
      </c>
      <c r="F560" s="1" t="s">
        <v>53</v>
      </c>
      <c r="G560" s="1" t="s">
        <v>1889</v>
      </c>
    </row>
    <row r="561" spans="1:7" x14ac:dyDescent="0.3">
      <c r="A561" s="1" t="s">
        <v>1890</v>
      </c>
      <c r="B561" s="1" t="s">
        <v>1891</v>
      </c>
      <c r="C561" s="1" t="s">
        <v>20</v>
      </c>
      <c r="D561" s="1">
        <v>24</v>
      </c>
      <c r="E561" s="1" t="s">
        <v>343</v>
      </c>
      <c r="F561" s="1" t="s">
        <v>35</v>
      </c>
      <c r="G561" s="1" t="s">
        <v>1892</v>
      </c>
    </row>
    <row r="562" spans="1:7" x14ac:dyDescent="0.3">
      <c r="A562" s="1" t="s">
        <v>1893</v>
      </c>
      <c r="B562" s="1" t="s">
        <v>1894</v>
      </c>
      <c r="C562" s="1" t="s">
        <v>20</v>
      </c>
      <c r="D562" s="1">
        <v>23</v>
      </c>
      <c r="E562" s="1" t="s">
        <v>1328</v>
      </c>
      <c r="F562" s="1" t="s">
        <v>35</v>
      </c>
      <c r="G562" s="1" t="s">
        <v>1895</v>
      </c>
    </row>
    <row r="563" spans="1:7" x14ac:dyDescent="0.3">
      <c r="A563" s="1" t="s">
        <v>1896</v>
      </c>
      <c r="B563" s="1" t="s">
        <v>1897</v>
      </c>
      <c r="C563" s="1" t="s">
        <v>9</v>
      </c>
      <c r="D563" s="1">
        <v>41</v>
      </c>
      <c r="E563" s="1" t="s">
        <v>821</v>
      </c>
      <c r="F563" s="1" t="s">
        <v>53</v>
      </c>
      <c r="G563" s="1" t="s">
        <v>1898</v>
      </c>
    </row>
    <row r="564" spans="1:7" x14ac:dyDescent="0.3">
      <c r="A564" s="1" t="s">
        <v>1899</v>
      </c>
      <c r="B564" s="1" t="s">
        <v>1900</v>
      </c>
      <c r="C564" s="1" t="s">
        <v>9</v>
      </c>
      <c r="D564" s="1">
        <v>42</v>
      </c>
      <c r="E564" s="1" t="s">
        <v>756</v>
      </c>
      <c r="F564" s="1" t="s">
        <v>22</v>
      </c>
      <c r="G564" s="1" t="s">
        <v>1901</v>
      </c>
    </row>
    <row r="565" spans="1:7" x14ac:dyDescent="0.3">
      <c r="A565" s="1" t="s">
        <v>1902</v>
      </c>
      <c r="B565" s="1" t="s">
        <v>1903</v>
      </c>
      <c r="C565" s="1" t="s">
        <v>20</v>
      </c>
      <c r="D565" s="1">
        <v>30</v>
      </c>
      <c r="E565" s="1" t="s">
        <v>84</v>
      </c>
      <c r="F565" s="1" t="s">
        <v>16</v>
      </c>
      <c r="G565" s="1" t="s">
        <v>1904</v>
      </c>
    </row>
    <row r="566" spans="1:7" x14ac:dyDescent="0.3">
      <c r="A566" s="1" t="s">
        <v>1905</v>
      </c>
      <c r="B566" s="1" t="s">
        <v>1906</v>
      </c>
      <c r="C566" s="1" t="s">
        <v>9</v>
      </c>
      <c r="D566" s="1">
        <v>47</v>
      </c>
      <c r="E566" s="1" t="s">
        <v>1164</v>
      </c>
      <c r="F566" s="1" t="s">
        <v>11</v>
      </c>
      <c r="G566" s="1" t="s">
        <v>1907</v>
      </c>
    </row>
    <row r="567" spans="1:7" x14ac:dyDescent="0.3">
      <c r="A567" s="1" t="s">
        <v>1908</v>
      </c>
      <c r="B567" s="1" t="s">
        <v>1909</v>
      </c>
      <c r="C567" s="1" t="s">
        <v>20</v>
      </c>
      <c r="D567" s="1">
        <v>59</v>
      </c>
      <c r="E567" s="1" t="s">
        <v>828</v>
      </c>
      <c r="F567" s="1" t="s">
        <v>16</v>
      </c>
      <c r="G567" s="1" t="s">
        <v>1910</v>
      </c>
    </row>
    <row r="568" spans="1:7" x14ac:dyDescent="0.3">
      <c r="A568" s="1" t="s">
        <v>1911</v>
      </c>
      <c r="B568" s="1" t="s">
        <v>1912</v>
      </c>
      <c r="C568" s="1" t="s">
        <v>20</v>
      </c>
      <c r="D568" s="1">
        <v>65</v>
      </c>
      <c r="E568" s="1" t="s">
        <v>1913</v>
      </c>
      <c r="F568" s="1" t="s">
        <v>22</v>
      </c>
      <c r="G568" s="1" t="s">
        <v>1914</v>
      </c>
    </row>
    <row r="569" spans="1:7" x14ac:dyDescent="0.3">
      <c r="A569" s="1" t="s">
        <v>1915</v>
      </c>
      <c r="B569" s="1" t="s">
        <v>1916</v>
      </c>
      <c r="C569" s="1" t="s">
        <v>9</v>
      </c>
      <c r="D569" s="1">
        <v>33</v>
      </c>
      <c r="E569" s="1" t="s">
        <v>326</v>
      </c>
      <c r="F569" s="1" t="s">
        <v>11</v>
      </c>
      <c r="G569" s="1" t="s">
        <v>1917</v>
      </c>
    </row>
    <row r="570" spans="1:7" x14ac:dyDescent="0.3">
      <c r="A570" s="1" t="s">
        <v>1918</v>
      </c>
      <c r="B570" s="1" t="s">
        <v>1919</v>
      </c>
      <c r="C570" s="1" t="s">
        <v>9</v>
      </c>
      <c r="D570" s="1">
        <v>54</v>
      </c>
      <c r="E570" s="1" t="s">
        <v>1012</v>
      </c>
      <c r="F570" s="1" t="s">
        <v>22</v>
      </c>
      <c r="G570" s="1" t="s">
        <v>1920</v>
      </c>
    </row>
    <row r="571" spans="1:7" x14ac:dyDescent="0.3">
      <c r="A571" s="1" t="s">
        <v>1921</v>
      </c>
      <c r="B571" s="1" t="s">
        <v>1922</v>
      </c>
      <c r="C571" s="1" t="s">
        <v>20</v>
      </c>
      <c r="D571" s="1">
        <v>24</v>
      </c>
      <c r="E571" s="1" t="s">
        <v>752</v>
      </c>
      <c r="F571" s="1" t="s">
        <v>16</v>
      </c>
      <c r="G571" s="1" t="s">
        <v>1923</v>
      </c>
    </row>
    <row r="572" spans="1:7" x14ac:dyDescent="0.3">
      <c r="A572" s="1" t="s">
        <v>1924</v>
      </c>
      <c r="B572" s="1" t="s">
        <v>1925</v>
      </c>
      <c r="C572" s="1" t="s">
        <v>20</v>
      </c>
      <c r="D572" s="1">
        <v>34</v>
      </c>
      <c r="E572" s="1" t="s">
        <v>574</v>
      </c>
      <c r="F572" s="1" t="s">
        <v>16</v>
      </c>
      <c r="G572" s="1" t="s">
        <v>1926</v>
      </c>
    </row>
    <row r="573" spans="1:7" x14ac:dyDescent="0.3">
      <c r="A573" s="1" t="s">
        <v>1927</v>
      </c>
      <c r="B573" s="1" t="s">
        <v>1928</v>
      </c>
      <c r="C573" s="1" t="s">
        <v>9</v>
      </c>
      <c r="D573" s="1">
        <v>37</v>
      </c>
      <c r="E573" s="1" t="s">
        <v>144</v>
      </c>
      <c r="F573" s="1" t="s">
        <v>53</v>
      </c>
      <c r="G573" s="1" t="s">
        <v>1929</v>
      </c>
    </row>
    <row r="574" spans="1:7" x14ac:dyDescent="0.3">
      <c r="A574" s="1" t="s">
        <v>1930</v>
      </c>
      <c r="B574" s="1" t="s">
        <v>1931</v>
      </c>
      <c r="C574" s="1" t="s">
        <v>9</v>
      </c>
      <c r="D574" s="1">
        <v>32</v>
      </c>
      <c r="E574" s="1" t="s">
        <v>136</v>
      </c>
      <c r="F574" s="1" t="s">
        <v>53</v>
      </c>
      <c r="G574" s="1" t="s">
        <v>1932</v>
      </c>
    </row>
    <row r="575" spans="1:7" x14ac:dyDescent="0.3">
      <c r="A575" s="1" t="s">
        <v>1933</v>
      </c>
      <c r="B575" s="1" t="s">
        <v>1934</v>
      </c>
      <c r="C575" s="1" t="s">
        <v>20</v>
      </c>
      <c r="D575" s="1">
        <v>28</v>
      </c>
      <c r="E575" s="1" t="s">
        <v>1935</v>
      </c>
      <c r="F575" s="1" t="s">
        <v>40</v>
      </c>
      <c r="G575" s="1" t="s">
        <v>1936</v>
      </c>
    </row>
    <row r="576" spans="1:7" x14ac:dyDescent="0.3">
      <c r="A576" s="1" t="s">
        <v>1937</v>
      </c>
      <c r="B576" s="1" t="s">
        <v>1938</v>
      </c>
      <c r="C576" s="1" t="s">
        <v>20</v>
      </c>
      <c r="D576" s="1">
        <v>44</v>
      </c>
      <c r="E576" s="1" t="s">
        <v>343</v>
      </c>
      <c r="F576" s="1" t="s">
        <v>53</v>
      </c>
      <c r="G576" s="1" t="s">
        <v>1080</v>
      </c>
    </row>
    <row r="577" spans="1:7" x14ac:dyDescent="0.3">
      <c r="A577" s="1" t="s">
        <v>1939</v>
      </c>
      <c r="B577" s="1" t="s">
        <v>1940</v>
      </c>
      <c r="C577" s="1" t="s">
        <v>20</v>
      </c>
      <c r="D577" s="1">
        <v>70</v>
      </c>
      <c r="E577" s="1" t="s">
        <v>673</v>
      </c>
      <c r="F577" s="1" t="s">
        <v>22</v>
      </c>
      <c r="G577" s="1" t="s">
        <v>1941</v>
      </c>
    </row>
    <row r="578" spans="1:7" x14ac:dyDescent="0.3">
      <c r="A578" s="1" t="s">
        <v>1942</v>
      </c>
      <c r="B578" s="1" t="s">
        <v>1943</v>
      </c>
      <c r="C578" s="1" t="s">
        <v>9</v>
      </c>
      <c r="D578" s="1">
        <v>35</v>
      </c>
      <c r="E578" s="1" t="s">
        <v>807</v>
      </c>
      <c r="F578" s="1" t="s">
        <v>22</v>
      </c>
      <c r="G578" s="1" t="s">
        <v>1944</v>
      </c>
    </row>
    <row r="579" spans="1:7" x14ac:dyDescent="0.3">
      <c r="A579" s="1" t="s">
        <v>1945</v>
      </c>
      <c r="B579" s="1" t="s">
        <v>1946</v>
      </c>
      <c r="C579" s="1" t="s">
        <v>9</v>
      </c>
      <c r="D579" s="1">
        <v>59</v>
      </c>
      <c r="E579" s="1" t="s">
        <v>144</v>
      </c>
      <c r="F579" s="1" t="s">
        <v>35</v>
      </c>
      <c r="G579" s="1" t="s">
        <v>1947</v>
      </c>
    </row>
    <row r="580" spans="1:7" x14ac:dyDescent="0.3">
      <c r="A580" s="1" t="s">
        <v>1948</v>
      </c>
      <c r="B580" s="1" t="s">
        <v>1949</v>
      </c>
      <c r="C580" s="1" t="s">
        <v>9</v>
      </c>
      <c r="D580" s="1">
        <v>58</v>
      </c>
      <c r="E580" s="1" t="s">
        <v>763</v>
      </c>
      <c r="F580" s="1" t="s">
        <v>53</v>
      </c>
      <c r="G580" s="1" t="s">
        <v>1950</v>
      </c>
    </row>
    <row r="581" spans="1:7" x14ac:dyDescent="0.3">
      <c r="A581" s="1" t="s">
        <v>1951</v>
      </c>
      <c r="B581" s="1" t="s">
        <v>1952</v>
      </c>
      <c r="C581" s="1" t="s">
        <v>20</v>
      </c>
      <c r="D581" s="1">
        <v>60</v>
      </c>
      <c r="E581" s="1" t="s">
        <v>838</v>
      </c>
      <c r="F581" s="1" t="s">
        <v>16</v>
      </c>
      <c r="G581" s="1" t="s">
        <v>890</v>
      </c>
    </row>
    <row r="582" spans="1:7" x14ac:dyDescent="0.3">
      <c r="A582" s="1" t="s">
        <v>1953</v>
      </c>
      <c r="B582" s="1" t="s">
        <v>1954</v>
      </c>
      <c r="C582" s="1" t="s">
        <v>9</v>
      </c>
      <c r="D582" s="1">
        <v>21</v>
      </c>
      <c r="E582" s="1" t="s">
        <v>318</v>
      </c>
      <c r="F582" s="1" t="s">
        <v>16</v>
      </c>
      <c r="G582" s="1" t="s">
        <v>1955</v>
      </c>
    </row>
    <row r="583" spans="1:7" x14ac:dyDescent="0.3">
      <c r="A583" s="1" t="s">
        <v>1956</v>
      </c>
      <c r="B583" s="1" t="s">
        <v>1957</v>
      </c>
      <c r="C583" s="1" t="s">
        <v>9</v>
      </c>
      <c r="D583" s="1">
        <v>37</v>
      </c>
      <c r="E583" s="1" t="s">
        <v>182</v>
      </c>
      <c r="F583" s="1" t="s">
        <v>22</v>
      </c>
      <c r="G583" s="1" t="s">
        <v>1958</v>
      </c>
    </row>
    <row r="584" spans="1:7" x14ac:dyDescent="0.3">
      <c r="A584" s="1" t="s">
        <v>1959</v>
      </c>
      <c r="B584" s="1" t="s">
        <v>1960</v>
      </c>
      <c r="C584" s="1" t="s">
        <v>9</v>
      </c>
      <c r="D584" s="1">
        <v>33</v>
      </c>
      <c r="E584" s="1" t="s">
        <v>1359</v>
      </c>
      <c r="F584" s="1" t="s">
        <v>11</v>
      </c>
      <c r="G584" s="1" t="s">
        <v>1961</v>
      </c>
    </row>
    <row r="585" spans="1:7" x14ac:dyDescent="0.3">
      <c r="A585" s="1" t="s">
        <v>1962</v>
      </c>
      <c r="B585" s="1" t="s">
        <v>1963</v>
      </c>
      <c r="C585" s="1" t="s">
        <v>9</v>
      </c>
      <c r="D585" s="1">
        <v>19</v>
      </c>
      <c r="E585" s="1" t="s">
        <v>136</v>
      </c>
      <c r="F585" s="1" t="s">
        <v>40</v>
      </c>
      <c r="G585" s="1" t="s">
        <v>1964</v>
      </c>
    </row>
    <row r="586" spans="1:7" x14ac:dyDescent="0.3">
      <c r="A586" s="1" t="s">
        <v>1965</v>
      </c>
      <c r="B586" s="1" t="s">
        <v>1966</v>
      </c>
      <c r="C586" s="1" t="s">
        <v>20</v>
      </c>
      <c r="D586" s="1">
        <v>63</v>
      </c>
      <c r="E586" s="1" t="s">
        <v>1289</v>
      </c>
      <c r="F586" s="1" t="s">
        <v>22</v>
      </c>
      <c r="G586" s="1" t="s">
        <v>1967</v>
      </c>
    </row>
    <row r="587" spans="1:7" x14ac:dyDescent="0.3">
      <c r="A587" s="1" t="s">
        <v>1968</v>
      </c>
      <c r="B587" s="1" t="s">
        <v>1969</v>
      </c>
      <c r="C587" s="1" t="s">
        <v>9</v>
      </c>
      <c r="D587" s="1">
        <v>37</v>
      </c>
      <c r="E587" s="1" t="s">
        <v>1970</v>
      </c>
      <c r="F587" s="1" t="s">
        <v>11</v>
      </c>
      <c r="G587" s="1" t="s">
        <v>1971</v>
      </c>
    </row>
    <row r="588" spans="1:7" x14ac:dyDescent="0.3">
      <c r="A588" s="1" t="s">
        <v>1972</v>
      </c>
      <c r="B588" s="1" t="s">
        <v>1973</v>
      </c>
      <c r="C588" s="1" t="s">
        <v>9</v>
      </c>
      <c r="D588" s="1">
        <v>67</v>
      </c>
      <c r="E588" s="1" t="s">
        <v>803</v>
      </c>
      <c r="F588" s="1" t="s">
        <v>22</v>
      </c>
      <c r="G588" s="1" t="s">
        <v>1974</v>
      </c>
    </row>
    <row r="589" spans="1:7" x14ac:dyDescent="0.3">
      <c r="A589" s="1" t="s">
        <v>1975</v>
      </c>
      <c r="B589" s="1" t="s">
        <v>1976</v>
      </c>
      <c r="C589" s="1" t="s">
        <v>20</v>
      </c>
      <c r="D589" s="1">
        <v>62</v>
      </c>
      <c r="E589" s="1" t="s">
        <v>1123</v>
      </c>
      <c r="F589" s="1" t="s">
        <v>40</v>
      </c>
      <c r="G589" s="1" t="s">
        <v>1977</v>
      </c>
    </row>
    <row r="590" spans="1:7" x14ac:dyDescent="0.3">
      <c r="A590" s="1" t="s">
        <v>1978</v>
      </c>
      <c r="B590" s="1" t="s">
        <v>1104</v>
      </c>
      <c r="C590" s="1" t="s">
        <v>9</v>
      </c>
      <c r="D590" s="1">
        <v>21</v>
      </c>
      <c r="E590" s="1" t="s">
        <v>1359</v>
      </c>
      <c r="F590" s="1" t="s">
        <v>11</v>
      </c>
      <c r="G590" s="1" t="s">
        <v>1979</v>
      </c>
    </row>
    <row r="591" spans="1:7" x14ac:dyDescent="0.3">
      <c r="A591" s="1" t="s">
        <v>1980</v>
      </c>
      <c r="B591" s="1" t="s">
        <v>1981</v>
      </c>
      <c r="C591" s="1" t="s">
        <v>9</v>
      </c>
      <c r="D591" s="1">
        <v>35</v>
      </c>
      <c r="E591" s="1" t="s">
        <v>170</v>
      </c>
      <c r="F591" s="1" t="s">
        <v>35</v>
      </c>
      <c r="G591" s="1" t="s">
        <v>1982</v>
      </c>
    </row>
    <row r="592" spans="1:7" x14ac:dyDescent="0.3">
      <c r="A592" s="1" t="s">
        <v>1983</v>
      </c>
      <c r="B592" s="1" t="s">
        <v>1984</v>
      </c>
      <c r="C592" s="1" t="s">
        <v>20</v>
      </c>
      <c r="D592" s="1">
        <v>61</v>
      </c>
      <c r="E592" s="1" t="s">
        <v>975</v>
      </c>
      <c r="F592" s="1" t="s">
        <v>16</v>
      </c>
      <c r="G592" s="1" t="s">
        <v>1985</v>
      </c>
    </row>
    <row r="593" spans="1:7" x14ac:dyDescent="0.3">
      <c r="A593" s="1" t="s">
        <v>1986</v>
      </c>
      <c r="B593" s="1" t="s">
        <v>1987</v>
      </c>
      <c r="C593" s="1" t="s">
        <v>20</v>
      </c>
      <c r="D593" s="1">
        <v>68</v>
      </c>
      <c r="E593" s="1" t="s">
        <v>1042</v>
      </c>
      <c r="F593" s="1" t="s">
        <v>22</v>
      </c>
      <c r="G593" s="1" t="s">
        <v>1988</v>
      </c>
    </row>
    <row r="594" spans="1:7" x14ac:dyDescent="0.3">
      <c r="A594" s="1" t="s">
        <v>1989</v>
      </c>
      <c r="B594" s="1" t="s">
        <v>1990</v>
      </c>
      <c r="C594" s="1" t="s">
        <v>9</v>
      </c>
      <c r="D594" s="1">
        <v>57</v>
      </c>
      <c r="E594" s="1" t="s">
        <v>629</v>
      </c>
      <c r="F594" s="1" t="s">
        <v>11</v>
      </c>
      <c r="G594" s="1" t="s">
        <v>1991</v>
      </c>
    </row>
    <row r="595" spans="1:7" x14ac:dyDescent="0.3">
      <c r="A595" s="1" t="s">
        <v>1992</v>
      </c>
      <c r="B595" s="1" t="s">
        <v>1993</v>
      </c>
      <c r="C595" s="1" t="s">
        <v>9</v>
      </c>
      <c r="D595" s="1">
        <v>41</v>
      </c>
      <c r="E595" s="1" t="s">
        <v>681</v>
      </c>
      <c r="F595" s="1" t="s">
        <v>53</v>
      </c>
      <c r="G595" s="1" t="s">
        <v>1994</v>
      </c>
    </row>
    <row r="596" spans="1:7" x14ac:dyDescent="0.3">
      <c r="A596" s="1" t="s">
        <v>1995</v>
      </c>
      <c r="B596" s="1" t="s">
        <v>1996</v>
      </c>
      <c r="C596" s="1" t="s">
        <v>20</v>
      </c>
      <c r="D596" s="1">
        <v>52</v>
      </c>
      <c r="E596" s="1" t="s">
        <v>1246</v>
      </c>
      <c r="F596" s="1" t="s">
        <v>11</v>
      </c>
      <c r="G596" s="1" t="s">
        <v>1997</v>
      </c>
    </row>
    <row r="597" spans="1:7" x14ac:dyDescent="0.3">
      <c r="A597" s="1" t="s">
        <v>1998</v>
      </c>
      <c r="B597" s="1" t="s">
        <v>1999</v>
      </c>
      <c r="C597" s="1" t="s">
        <v>20</v>
      </c>
      <c r="D597" s="1">
        <v>47</v>
      </c>
      <c r="E597" s="1" t="s">
        <v>893</v>
      </c>
      <c r="F597" s="1" t="s">
        <v>22</v>
      </c>
      <c r="G597" s="1" t="s">
        <v>2000</v>
      </c>
    </row>
    <row r="598" spans="1:7" x14ac:dyDescent="0.3">
      <c r="A598" s="1" t="s">
        <v>2001</v>
      </c>
      <c r="B598" s="1" t="s">
        <v>2002</v>
      </c>
      <c r="C598" s="1" t="s">
        <v>20</v>
      </c>
      <c r="D598" s="1">
        <v>19</v>
      </c>
      <c r="E598" s="1" t="s">
        <v>1079</v>
      </c>
      <c r="F598" s="1" t="s">
        <v>35</v>
      </c>
      <c r="G598" s="1" t="s">
        <v>2003</v>
      </c>
    </row>
    <row r="599" spans="1:7" x14ac:dyDescent="0.3">
      <c r="A599" s="1" t="s">
        <v>2004</v>
      </c>
      <c r="B599" s="1" t="s">
        <v>2005</v>
      </c>
      <c r="C599" s="1" t="s">
        <v>20</v>
      </c>
      <c r="D599" s="1">
        <v>56</v>
      </c>
      <c r="E599" s="1" t="s">
        <v>1875</v>
      </c>
      <c r="F599" s="1" t="s">
        <v>11</v>
      </c>
      <c r="G599" s="1" t="s">
        <v>2006</v>
      </c>
    </row>
    <row r="600" spans="1:7" x14ac:dyDescent="0.3">
      <c r="A600" s="1" t="s">
        <v>2007</v>
      </c>
      <c r="B600" s="1" t="s">
        <v>2008</v>
      </c>
      <c r="C600" s="1" t="s">
        <v>9</v>
      </c>
      <c r="D600" s="1">
        <v>61</v>
      </c>
      <c r="E600" s="1" t="s">
        <v>488</v>
      </c>
      <c r="F600" s="1" t="s">
        <v>16</v>
      </c>
      <c r="G600" s="1" t="s">
        <v>2009</v>
      </c>
    </row>
    <row r="601" spans="1:7" x14ac:dyDescent="0.3">
      <c r="A601" s="1" t="s">
        <v>2010</v>
      </c>
      <c r="B601" s="1" t="s">
        <v>2011</v>
      </c>
      <c r="C601" s="1" t="s">
        <v>20</v>
      </c>
      <c r="D601" s="1">
        <v>44</v>
      </c>
      <c r="E601" s="1" t="s">
        <v>136</v>
      </c>
      <c r="F601" s="1" t="s">
        <v>40</v>
      </c>
      <c r="G601" s="1" t="s">
        <v>2012</v>
      </c>
    </row>
    <row r="602" spans="1:7" x14ac:dyDescent="0.3">
      <c r="A602" s="1" t="s">
        <v>2013</v>
      </c>
      <c r="B602" s="1" t="s">
        <v>2014</v>
      </c>
      <c r="C602" s="1" t="s">
        <v>20</v>
      </c>
      <c r="D602" s="1">
        <v>57</v>
      </c>
      <c r="E602" s="1" t="s">
        <v>2015</v>
      </c>
      <c r="F602" s="1" t="s">
        <v>53</v>
      </c>
      <c r="G602" s="1" t="s">
        <v>2016</v>
      </c>
    </row>
    <row r="603" spans="1:7" x14ac:dyDescent="0.3">
      <c r="A603" s="1" t="s">
        <v>2017</v>
      </c>
      <c r="B603" s="1" t="s">
        <v>2018</v>
      </c>
      <c r="C603" s="1" t="s">
        <v>20</v>
      </c>
      <c r="D603" s="1">
        <v>18</v>
      </c>
      <c r="E603" s="1" t="s">
        <v>669</v>
      </c>
      <c r="F603" s="1" t="s">
        <v>22</v>
      </c>
      <c r="G603" s="1" t="s">
        <v>2019</v>
      </c>
    </row>
    <row r="604" spans="1:7" x14ac:dyDescent="0.3">
      <c r="A604" s="1" t="s">
        <v>2020</v>
      </c>
      <c r="B604" s="1" t="s">
        <v>2021</v>
      </c>
      <c r="C604" s="1" t="s">
        <v>9</v>
      </c>
      <c r="D604" s="1">
        <v>46</v>
      </c>
      <c r="E604" s="1" t="s">
        <v>274</v>
      </c>
      <c r="F604" s="1" t="s">
        <v>16</v>
      </c>
      <c r="G604" s="1" t="s">
        <v>2022</v>
      </c>
    </row>
    <row r="605" spans="1:7" x14ac:dyDescent="0.3">
      <c r="A605" s="1" t="s">
        <v>2023</v>
      </c>
      <c r="B605" s="1" t="s">
        <v>643</v>
      </c>
      <c r="C605" s="1" t="s">
        <v>9</v>
      </c>
      <c r="D605" s="1">
        <v>41</v>
      </c>
      <c r="E605" s="1" t="s">
        <v>209</v>
      </c>
      <c r="F605" s="1" t="s">
        <v>40</v>
      </c>
      <c r="G605" s="1" t="s">
        <v>2024</v>
      </c>
    </row>
    <row r="606" spans="1:7" x14ac:dyDescent="0.3">
      <c r="A606" s="1" t="s">
        <v>2025</v>
      </c>
      <c r="B606" s="1" t="s">
        <v>2026</v>
      </c>
      <c r="C606" s="1" t="s">
        <v>9</v>
      </c>
      <c r="D606" s="1">
        <v>22</v>
      </c>
      <c r="E606" s="1" t="s">
        <v>1293</v>
      </c>
      <c r="F606" s="1" t="s">
        <v>53</v>
      </c>
      <c r="G606" s="1" t="s">
        <v>2027</v>
      </c>
    </row>
    <row r="607" spans="1:7" x14ac:dyDescent="0.3">
      <c r="A607" s="1" t="s">
        <v>2028</v>
      </c>
      <c r="B607" s="1" t="s">
        <v>2029</v>
      </c>
      <c r="C607" s="1" t="s">
        <v>9</v>
      </c>
      <c r="D607" s="1">
        <v>41</v>
      </c>
      <c r="E607" s="1" t="s">
        <v>1378</v>
      </c>
      <c r="F607" s="1" t="s">
        <v>35</v>
      </c>
      <c r="G607" s="1" t="s">
        <v>2030</v>
      </c>
    </row>
    <row r="608" spans="1:7" x14ac:dyDescent="0.3">
      <c r="A608" s="1" t="s">
        <v>2031</v>
      </c>
      <c r="B608" s="1" t="s">
        <v>2032</v>
      </c>
      <c r="C608" s="1" t="s">
        <v>9</v>
      </c>
      <c r="D608" s="1">
        <v>68</v>
      </c>
      <c r="E608" s="1" t="s">
        <v>767</v>
      </c>
      <c r="F608" s="1" t="s">
        <v>53</v>
      </c>
      <c r="G608" s="1" t="s">
        <v>2033</v>
      </c>
    </row>
    <row r="609" spans="1:7" x14ac:dyDescent="0.3">
      <c r="A609" s="1" t="s">
        <v>2034</v>
      </c>
      <c r="B609" s="1" t="s">
        <v>2035</v>
      </c>
      <c r="C609" s="1" t="s">
        <v>9</v>
      </c>
      <c r="D609" s="1">
        <v>60</v>
      </c>
      <c r="E609" s="1" t="s">
        <v>382</v>
      </c>
      <c r="F609" s="1" t="s">
        <v>16</v>
      </c>
      <c r="G609" s="1" t="s">
        <v>2036</v>
      </c>
    </row>
    <row r="610" spans="1:7" x14ac:dyDescent="0.3">
      <c r="A610" s="1" t="s">
        <v>2037</v>
      </c>
      <c r="B610" s="1" t="s">
        <v>2038</v>
      </c>
      <c r="C610" s="1" t="s">
        <v>20</v>
      </c>
      <c r="D610" s="1">
        <v>37</v>
      </c>
      <c r="E610" s="1" t="s">
        <v>466</v>
      </c>
      <c r="F610" s="1" t="s">
        <v>53</v>
      </c>
      <c r="G610" s="1" t="s">
        <v>2039</v>
      </c>
    </row>
    <row r="611" spans="1:7" x14ac:dyDescent="0.3">
      <c r="A611" s="1" t="s">
        <v>2040</v>
      </c>
      <c r="B611" s="1" t="s">
        <v>2041</v>
      </c>
      <c r="C611" s="1" t="s">
        <v>20</v>
      </c>
      <c r="D611" s="1">
        <v>35</v>
      </c>
      <c r="E611" s="1" t="s">
        <v>132</v>
      </c>
      <c r="F611" s="1" t="s">
        <v>11</v>
      </c>
      <c r="G611" s="1" t="s">
        <v>2042</v>
      </c>
    </row>
    <row r="612" spans="1:7" x14ac:dyDescent="0.3">
      <c r="A612" s="1" t="s">
        <v>2043</v>
      </c>
      <c r="B612" s="1" t="s">
        <v>2044</v>
      </c>
      <c r="C612" s="1" t="s">
        <v>20</v>
      </c>
      <c r="D612" s="1">
        <v>21</v>
      </c>
      <c r="E612" s="1" t="s">
        <v>1105</v>
      </c>
      <c r="F612" s="1" t="s">
        <v>53</v>
      </c>
      <c r="G612" s="1" t="s">
        <v>2045</v>
      </c>
    </row>
    <row r="613" spans="1:7" x14ac:dyDescent="0.3">
      <c r="A613" s="1" t="s">
        <v>2046</v>
      </c>
      <c r="B613" s="1" t="s">
        <v>2047</v>
      </c>
      <c r="C613" s="1" t="s">
        <v>20</v>
      </c>
      <c r="D613" s="1">
        <v>68</v>
      </c>
      <c r="E613" s="1" t="s">
        <v>1079</v>
      </c>
      <c r="F613" s="1" t="s">
        <v>16</v>
      </c>
      <c r="G613" s="1" t="s">
        <v>2048</v>
      </c>
    </row>
    <row r="614" spans="1:7" x14ac:dyDescent="0.3">
      <c r="A614" s="1" t="s">
        <v>2049</v>
      </c>
      <c r="B614" s="1" t="s">
        <v>2050</v>
      </c>
      <c r="C614" s="1" t="s">
        <v>20</v>
      </c>
      <c r="D614" s="1">
        <v>45</v>
      </c>
      <c r="E614" s="1" t="s">
        <v>1105</v>
      </c>
      <c r="F614" s="1" t="s">
        <v>11</v>
      </c>
      <c r="G614" s="1" t="s">
        <v>2051</v>
      </c>
    </row>
    <row r="615" spans="1:7" x14ac:dyDescent="0.3">
      <c r="A615" s="1" t="s">
        <v>2052</v>
      </c>
      <c r="B615" s="1" t="s">
        <v>2053</v>
      </c>
      <c r="C615" s="1" t="s">
        <v>20</v>
      </c>
      <c r="D615" s="1">
        <v>32</v>
      </c>
      <c r="E615" s="1" t="s">
        <v>1097</v>
      </c>
      <c r="F615" s="1" t="s">
        <v>40</v>
      </c>
      <c r="G615" s="1" t="s">
        <v>2054</v>
      </c>
    </row>
    <row r="616" spans="1:7" x14ac:dyDescent="0.3">
      <c r="A616" s="1" t="s">
        <v>2055</v>
      </c>
      <c r="B616" s="1" t="s">
        <v>2056</v>
      </c>
      <c r="C616" s="1" t="s">
        <v>20</v>
      </c>
      <c r="D616" s="1">
        <v>26</v>
      </c>
      <c r="E616" s="1" t="s">
        <v>603</v>
      </c>
      <c r="F616" s="1" t="s">
        <v>16</v>
      </c>
      <c r="G616" s="1" t="s">
        <v>2057</v>
      </c>
    </row>
    <row r="617" spans="1:7" x14ac:dyDescent="0.3">
      <c r="A617" s="1" t="s">
        <v>2058</v>
      </c>
      <c r="B617" s="1" t="s">
        <v>2059</v>
      </c>
      <c r="C617" s="1" t="s">
        <v>9</v>
      </c>
      <c r="D617" s="1">
        <v>36</v>
      </c>
      <c r="E617" s="1" t="s">
        <v>560</v>
      </c>
      <c r="F617" s="1" t="s">
        <v>11</v>
      </c>
      <c r="G617" s="1" t="s">
        <v>2060</v>
      </c>
    </row>
    <row r="618" spans="1:7" x14ac:dyDescent="0.3">
      <c r="A618" s="1" t="s">
        <v>2061</v>
      </c>
      <c r="B618" s="1" t="s">
        <v>2062</v>
      </c>
      <c r="C618" s="1" t="s">
        <v>9</v>
      </c>
      <c r="D618" s="1">
        <v>59</v>
      </c>
      <c r="E618" s="1" t="s">
        <v>266</v>
      </c>
      <c r="F618" s="1" t="s">
        <v>11</v>
      </c>
      <c r="G618" s="1" t="s">
        <v>2063</v>
      </c>
    </row>
    <row r="619" spans="1:7" x14ac:dyDescent="0.3">
      <c r="A619" s="1" t="s">
        <v>2064</v>
      </c>
      <c r="B619" s="1" t="s">
        <v>2065</v>
      </c>
      <c r="C619" s="1" t="s">
        <v>9</v>
      </c>
      <c r="D619" s="1">
        <v>35</v>
      </c>
      <c r="E619" s="1" t="s">
        <v>1025</v>
      </c>
      <c r="F619" s="1" t="s">
        <v>22</v>
      </c>
      <c r="G619" s="1" t="s">
        <v>2066</v>
      </c>
    </row>
    <row r="620" spans="1:7" x14ac:dyDescent="0.3">
      <c r="A620" s="1" t="s">
        <v>2067</v>
      </c>
      <c r="B620" s="1" t="s">
        <v>2068</v>
      </c>
      <c r="C620" s="1" t="s">
        <v>20</v>
      </c>
      <c r="D620" s="1">
        <v>56</v>
      </c>
      <c r="E620" s="1" t="s">
        <v>120</v>
      </c>
      <c r="F620" s="1" t="s">
        <v>16</v>
      </c>
      <c r="G620" s="1" t="s">
        <v>2069</v>
      </c>
    </row>
    <row r="621" spans="1:7" x14ac:dyDescent="0.3">
      <c r="A621" s="1" t="s">
        <v>2070</v>
      </c>
      <c r="B621" s="1" t="s">
        <v>2071</v>
      </c>
      <c r="C621" s="1" t="s">
        <v>9</v>
      </c>
      <c r="D621" s="1">
        <v>34</v>
      </c>
      <c r="E621" s="1" t="s">
        <v>120</v>
      </c>
      <c r="F621" s="1" t="s">
        <v>53</v>
      </c>
      <c r="G621" s="1" t="s">
        <v>2072</v>
      </c>
    </row>
    <row r="622" spans="1:7" x14ac:dyDescent="0.3">
      <c r="A622" s="1" t="s">
        <v>2073</v>
      </c>
      <c r="B622" s="1" t="s">
        <v>2074</v>
      </c>
      <c r="C622" s="1" t="s">
        <v>9</v>
      </c>
      <c r="D622" s="1">
        <v>65</v>
      </c>
      <c r="E622" s="1" t="s">
        <v>402</v>
      </c>
      <c r="F622" s="1" t="s">
        <v>53</v>
      </c>
      <c r="G622" s="1" t="s">
        <v>2075</v>
      </c>
    </row>
    <row r="623" spans="1:7" x14ac:dyDescent="0.3">
      <c r="A623" s="1" t="s">
        <v>2076</v>
      </c>
      <c r="B623" s="1" t="s">
        <v>2077</v>
      </c>
      <c r="C623" s="1" t="s">
        <v>9</v>
      </c>
      <c r="D623" s="1">
        <v>62</v>
      </c>
      <c r="E623" s="1" t="s">
        <v>1331</v>
      </c>
      <c r="F623" s="1" t="s">
        <v>22</v>
      </c>
      <c r="G623" s="1" t="s">
        <v>2078</v>
      </c>
    </row>
    <row r="624" spans="1:7" x14ac:dyDescent="0.3">
      <c r="A624" s="1" t="s">
        <v>2079</v>
      </c>
      <c r="B624" s="1" t="s">
        <v>2080</v>
      </c>
      <c r="C624" s="1" t="s">
        <v>20</v>
      </c>
      <c r="D624" s="1">
        <v>51</v>
      </c>
      <c r="E624" s="1" t="s">
        <v>2081</v>
      </c>
      <c r="F624" s="1" t="s">
        <v>35</v>
      </c>
      <c r="G624" s="1" t="s">
        <v>2082</v>
      </c>
    </row>
    <row r="625" spans="1:7" x14ac:dyDescent="0.3">
      <c r="A625" s="1" t="s">
        <v>2083</v>
      </c>
      <c r="B625" s="1" t="s">
        <v>2084</v>
      </c>
      <c r="C625" s="1" t="s">
        <v>20</v>
      </c>
      <c r="D625" s="1">
        <v>27</v>
      </c>
      <c r="E625" s="1" t="s">
        <v>807</v>
      </c>
      <c r="F625" s="1" t="s">
        <v>11</v>
      </c>
      <c r="G625" s="1" t="s">
        <v>2085</v>
      </c>
    </row>
    <row r="626" spans="1:7" x14ac:dyDescent="0.3">
      <c r="A626" s="1" t="s">
        <v>2086</v>
      </c>
      <c r="B626" s="1" t="s">
        <v>2087</v>
      </c>
      <c r="C626" s="1" t="s">
        <v>20</v>
      </c>
      <c r="D626" s="1">
        <v>43</v>
      </c>
      <c r="E626" s="1" t="s">
        <v>197</v>
      </c>
      <c r="F626" s="1" t="s">
        <v>11</v>
      </c>
      <c r="G626" s="1" t="s">
        <v>2088</v>
      </c>
    </row>
    <row r="627" spans="1:7" x14ac:dyDescent="0.3">
      <c r="A627" s="1" t="s">
        <v>2089</v>
      </c>
      <c r="B627" s="1" t="s">
        <v>2090</v>
      </c>
      <c r="C627" s="1" t="s">
        <v>9</v>
      </c>
      <c r="D627" s="1">
        <v>24</v>
      </c>
      <c r="E627" s="1" t="s">
        <v>592</v>
      </c>
      <c r="F627" s="1" t="s">
        <v>22</v>
      </c>
      <c r="G627" s="1" t="s">
        <v>2091</v>
      </c>
    </row>
    <row r="628" spans="1:7" x14ac:dyDescent="0.3">
      <c r="A628" s="1" t="s">
        <v>2092</v>
      </c>
      <c r="B628" s="1" t="s">
        <v>2093</v>
      </c>
      <c r="C628" s="1" t="s">
        <v>20</v>
      </c>
      <c r="D628" s="1">
        <v>40</v>
      </c>
      <c r="E628" s="1" t="s">
        <v>1378</v>
      </c>
      <c r="F628" s="1" t="s">
        <v>22</v>
      </c>
      <c r="G628" s="1" t="s">
        <v>2094</v>
      </c>
    </row>
    <row r="629" spans="1:7" x14ac:dyDescent="0.3">
      <c r="A629" s="1" t="s">
        <v>2095</v>
      </c>
      <c r="B629" s="1" t="s">
        <v>2096</v>
      </c>
      <c r="C629" s="1" t="s">
        <v>9</v>
      </c>
      <c r="D629" s="1">
        <v>22</v>
      </c>
      <c r="E629" s="1" t="s">
        <v>201</v>
      </c>
      <c r="F629" s="1" t="s">
        <v>22</v>
      </c>
      <c r="G629" s="1" t="s">
        <v>2097</v>
      </c>
    </row>
    <row r="630" spans="1:7" x14ac:dyDescent="0.3">
      <c r="A630" s="1" t="s">
        <v>2098</v>
      </c>
      <c r="B630" s="1" t="s">
        <v>2099</v>
      </c>
      <c r="C630" s="1" t="s">
        <v>9</v>
      </c>
      <c r="D630" s="1">
        <v>70</v>
      </c>
      <c r="E630" s="1" t="s">
        <v>2100</v>
      </c>
      <c r="F630" s="1" t="s">
        <v>16</v>
      </c>
      <c r="G630" s="1" t="s">
        <v>2101</v>
      </c>
    </row>
    <row r="631" spans="1:7" x14ac:dyDescent="0.3">
      <c r="A631" s="1" t="s">
        <v>2102</v>
      </c>
      <c r="B631" s="1" t="s">
        <v>2103</v>
      </c>
      <c r="C631" s="1" t="s">
        <v>20</v>
      </c>
      <c r="D631" s="1">
        <v>48</v>
      </c>
      <c r="E631" s="1" t="s">
        <v>1289</v>
      </c>
      <c r="F631" s="1" t="s">
        <v>11</v>
      </c>
      <c r="G631" s="1" t="s">
        <v>2104</v>
      </c>
    </row>
    <row r="632" spans="1:7" x14ac:dyDescent="0.3">
      <c r="A632" s="1" t="s">
        <v>2105</v>
      </c>
      <c r="B632" s="1" t="s">
        <v>2106</v>
      </c>
      <c r="C632" s="1" t="s">
        <v>9</v>
      </c>
      <c r="D632" s="1">
        <v>34</v>
      </c>
      <c r="E632" s="1" t="s">
        <v>596</v>
      </c>
      <c r="F632" s="1" t="s">
        <v>16</v>
      </c>
      <c r="G632" s="1" t="s">
        <v>2107</v>
      </c>
    </row>
    <row r="633" spans="1:7" x14ac:dyDescent="0.3">
      <c r="A633" s="1" t="s">
        <v>2108</v>
      </c>
      <c r="B633" s="1" t="s">
        <v>2109</v>
      </c>
      <c r="C633" s="1" t="s">
        <v>20</v>
      </c>
      <c r="D633" s="1">
        <v>54</v>
      </c>
      <c r="E633" s="1" t="s">
        <v>444</v>
      </c>
      <c r="F633" s="1" t="s">
        <v>11</v>
      </c>
      <c r="G633" s="1" t="s">
        <v>2110</v>
      </c>
    </row>
    <row r="634" spans="1:7" x14ac:dyDescent="0.3">
      <c r="A634" s="1" t="s">
        <v>2111</v>
      </c>
      <c r="B634" s="1" t="s">
        <v>2112</v>
      </c>
      <c r="C634" s="1" t="s">
        <v>20</v>
      </c>
      <c r="D634" s="1">
        <v>44</v>
      </c>
      <c r="E634" s="1" t="s">
        <v>104</v>
      </c>
      <c r="F634" s="1" t="s">
        <v>16</v>
      </c>
      <c r="G634" s="1" t="s">
        <v>2113</v>
      </c>
    </row>
    <row r="635" spans="1:7" x14ac:dyDescent="0.3">
      <c r="A635" s="1" t="s">
        <v>2114</v>
      </c>
      <c r="B635" s="1" t="s">
        <v>2115</v>
      </c>
      <c r="C635" s="1" t="s">
        <v>9</v>
      </c>
      <c r="D635" s="1">
        <v>28</v>
      </c>
      <c r="E635" s="1" t="s">
        <v>197</v>
      </c>
      <c r="F635" s="1" t="s">
        <v>40</v>
      </c>
      <c r="G635" s="1" t="s">
        <v>2116</v>
      </c>
    </row>
    <row r="636" spans="1:7" x14ac:dyDescent="0.3">
      <c r="A636" s="1" t="s">
        <v>2117</v>
      </c>
      <c r="B636" s="1" t="s">
        <v>2118</v>
      </c>
      <c r="C636" s="1" t="s">
        <v>9</v>
      </c>
      <c r="D636" s="1">
        <v>58</v>
      </c>
      <c r="E636" s="1" t="s">
        <v>971</v>
      </c>
      <c r="F636" s="1" t="s">
        <v>16</v>
      </c>
      <c r="G636" s="1" t="s">
        <v>2119</v>
      </c>
    </row>
    <row r="637" spans="1:7" x14ac:dyDescent="0.3">
      <c r="A637" s="1" t="s">
        <v>2120</v>
      </c>
      <c r="B637" s="1" t="s">
        <v>2121</v>
      </c>
      <c r="C637" s="1" t="s">
        <v>20</v>
      </c>
      <c r="D637" s="1">
        <v>19</v>
      </c>
      <c r="E637" s="1" t="s">
        <v>581</v>
      </c>
      <c r="F637" s="1" t="s">
        <v>16</v>
      </c>
      <c r="G637" s="1" t="s">
        <v>2122</v>
      </c>
    </row>
    <row r="638" spans="1:7" x14ac:dyDescent="0.3">
      <c r="A638" s="1" t="s">
        <v>2123</v>
      </c>
      <c r="B638" s="1" t="s">
        <v>2124</v>
      </c>
      <c r="C638" s="1" t="s">
        <v>9</v>
      </c>
      <c r="D638" s="1">
        <v>41</v>
      </c>
      <c r="E638" s="1" t="s">
        <v>15</v>
      </c>
      <c r="F638" s="1" t="s">
        <v>16</v>
      </c>
      <c r="G638" s="1" t="s">
        <v>2125</v>
      </c>
    </row>
    <row r="639" spans="1:7" x14ac:dyDescent="0.3">
      <c r="A639" s="1" t="s">
        <v>2126</v>
      </c>
      <c r="B639" s="1" t="s">
        <v>2127</v>
      </c>
      <c r="C639" s="1" t="s">
        <v>9</v>
      </c>
      <c r="D639" s="1">
        <v>64</v>
      </c>
      <c r="E639" s="1" t="s">
        <v>92</v>
      </c>
      <c r="F639" s="1" t="s">
        <v>53</v>
      </c>
      <c r="G639" s="1" t="s">
        <v>2128</v>
      </c>
    </row>
    <row r="640" spans="1:7" x14ac:dyDescent="0.3">
      <c r="A640" s="1" t="s">
        <v>2129</v>
      </c>
      <c r="B640" s="1" t="s">
        <v>2130</v>
      </c>
      <c r="C640" s="1" t="s">
        <v>20</v>
      </c>
      <c r="D640" s="1">
        <v>52</v>
      </c>
      <c r="E640" s="1" t="s">
        <v>484</v>
      </c>
      <c r="F640" s="1" t="s">
        <v>22</v>
      </c>
      <c r="G640" s="1" t="s">
        <v>2131</v>
      </c>
    </row>
    <row r="641" spans="1:7" x14ac:dyDescent="0.3">
      <c r="A641" s="1" t="s">
        <v>2132</v>
      </c>
      <c r="B641" s="1" t="s">
        <v>2133</v>
      </c>
      <c r="C641" s="1" t="s">
        <v>20</v>
      </c>
      <c r="D641" s="1">
        <v>39</v>
      </c>
      <c r="E641" s="1" t="s">
        <v>1462</v>
      </c>
      <c r="F641" s="1" t="s">
        <v>22</v>
      </c>
      <c r="G641" s="1" t="s">
        <v>2134</v>
      </c>
    </row>
    <row r="642" spans="1:7" x14ac:dyDescent="0.3">
      <c r="A642" s="1" t="s">
        <v>2135</v>
      </c>
      <c r="B642" s="1" t="s">
        <v>2136</v>
      </c>
      <c r="C642" s="1" t="s">
        <v>9</v>
      </c>
      <c r="D642" s="1">
        <v>64</v>
      </c>
      <c r="E642" s="1" t="s">
        <v>244</v>
      </c>
      <c r="F642" s="1" t="s">
        <v>35</v>
      </c>
      <c r="G642" s="1" t="s">
        <v>2137</v>
      </c>
    </row>
    <row r="643" spans="1:7" x14ac:dyDescent="0.3">
      <c r="A643" s="1" t="s">
        <v>2138</v>
      </c>
      <c r="B643" s="1" t="s">
        <v>2139</v>
      </c>
      <c r="C643" s="1" t="s">
        <v>9</v>
      </c>
      <c r="D643" s="1">
        <v>40</v>
      </c>
      <c r="E643" s="1" t="s">
        <v>10</v>
      </c>
      <c r="F643" s="1" t="s">
        <v>35</v>
      </c>
      <c r="G643" s="1" t="s">
        <v>2140</v>
      </c>
    </row>
    <row r="644" spans="1:7" x14ac:dyDescent="0.3">
      <c r="A644" s="1" t="s">
        <v>2141</v>
      </c>
      <c r="B644" s="1" t="s">
        <v>2142</v>
      </c>
      <c r="C644" s="1" t="s">
        <v>9</v>
      </c>
      <c r="D644" s="1">
        <v>38</v>
      </c>
      <c r="E644" s="1" t="s">
        <v>1462</v>
      </c>
      <c r="F644" s="1" t="s">
        <v>40</v>
      </c>
      <c r="G644" s="1" t="s">
        <v>2143</v>
      </c>
    </row>
    <row r="645" spans="1:7" x14ac:dyDescent="0.3">
      <c r="A645" s="1" t="s">
        <v>2144</v>
      </c>
      <c r="B645" s="1" t="s">
        <v>2145</v>
      </c>
      <c r="C645" s="1" t="s">
        <v>9</v>
      </c>
      <c r="D645" s="1">
        <v>20</v>
      </c>
      <c r="E645" s="1" t="s">
        <v>254</v>
      </c>
      <c r="F645" s="1" t="s">
        <v>16</v>
      </c>
      <c r="G645" s="1" t="s">
        <v>1073</v>
      </c>
    </row>
    <row r="646" spans="1:7" x14ac:dyDescent="0.3">
      <c r="A646" s="1" t="s">
        <v>2146</v>
      </c>
      <c r="B646" s="1" t="s">
        <v>2147</v>
      </c>
      <c r="C646" s="1" t="s">
        <v>9</v>
      </c>
      <c r="D646" s="1">
        <v>28</v>
      </c>
      <c r="E646" s="1" t="s">
        <v>909</v>
      </c>
      <c r="F646" s="1" t="s">
        <v>40</v>
      </c>
      <c r="G646" s="1" t="s">
        <v>2148</v>
      </c>
    </row>
    <row r="647" spans="1:7" x14ac:dyDescent="0.3">
      <c r="A647" s="1" t="s">
        <v>2149</v>
      </c>
      <c r="B647" s="1" t="s">
        <v>2150</v>
      </c>
      <c r="C647" s="1" t="s">
        <v>9</v>
      </c>
      <c r="D647" s="1">
        <v>56</v>
      </c>
      <c r="E647" s="1" t="s">
        <v>1012</v>
      </c>
      <c r="F647" s="1" t="s">
        <v>35</v>
      </c>
      <c r="G647" s="1" t="s">
        <v>2151</v>
      </c>
    </row>
    <row r="648" spans="1:7" x14ac:dyDescent="0.3">
      <c r="A648" s="1" t="s">
        <v>2152</v>
      </c>
      <c r="B648" s="1" t="s">
        <v>2153</v>
      </c>
      <c r="C648" s="1" t="s">
        <v>9</v>
      </c>
      <c r="D648" s="1">
        <v>68</v>
      </c>
      <c r="E648" s="1" t="s">
        <v>152</v>
      </c>
      <c r="F648" s="1" t="s">
        <v>53</v>
      </c>
      <c r="G648" s="1" t="s">
        <v>2154</v>
      </c>
    </row>
    <row r="649" spans="1:7" x14ac:dyDescent="0.3">
      <c r="A649" s="1" t="s">
        <v>2155</v>
      </c>
      <c r="B649" s="1" t="s">
        <v>2156</v>
      </c>
      <c r="C649" s="1" t="s">
        <v>9</v>
      </c>
      <c r="D649" s="1">
        <v>59</v>
      </c>
      <c r="E649" s="1" t="s">
        <v>1935</v>
      </c>
      <c r="F649" s="1" t="s">
        <v>35</v>
      </c>
      <c r="G649" s="1" t="s">
        <v>2157</v>
      </c>
    </row>
    <row r="650" spans="1:7" x14ac:dyDescent="0.3">
      <c r="A650" s="1" t="s">
        <v>2158</v>
      </c>
      <c r="B650" s="1" t="s">
        <v>2159</v>
      </c>
      <c r="C650" s="1" t="s">
        <v>20</v>
      </c>
      <c r="D650" s="1">
        <v>22</v>
      </c>
      <c r="E650" s="1" t="s">
        <v>61</v>
      </c>
      <c r="F650" s="1" t="s">
        <v>35</v>
      </c>
      <c r="G650" s="1" t="s">
        <v>2160</v>
      </c>
    </row>
    <row r="651" spans="1:7" x14ac:dyDescent="0.3">
      <c r="A651" s="1" t="s">
        <v>2161</v>
      </c>
      <c r="B651" s="1" t="s">
        <v>2162</v>
      </c>
      <c r="C651" s="1" t="s">
        <v>9</v>
      </c>
      <c r="D651" s="1">
        <v>67</v>
      </c>
      <c r="E651" s="1" t="s">
        <v>863</v>
      </c>
      <c r="F651" s="1" t="s">
        <v>40</v>
      </c>
      <c r="G651" s="1" t="s">
        <v>2163</v>
      </c>
    </row>
    <row r="652" spans="1:7" x14ac:dyDescent="0.3">
      <c r="A652" s="1" t="s">
        <v>2164</v>
      </c>
      <c r="B652" s="1" t="s">
        <v>2165</v>
      </c>
      <c r="C652" s="1" t="s">
        <v>9</v>
      </c>
      <c r="D652" s="1">
        <v>60</v>
      </c>
      <c r="E652" s="1" t="s">
        <v>432</v>
      </c>
      <c r="F652" s="1" t="s">
        <v>16</v>
      </c>
      <c r="G652" s="1" t="s">
        <v>2166</v>
      </c>
    </row>
    <row r="653" spans="1:7" x14ac:dyDescent="0.3">
      <c r="A653" s="1" t="s">
        <v>2167</v>
      </c>
      <c r="B653" s="1" t="s">
        <v>2168</v>
      </c>
      <c r="C653" s="1" t="s">
        <v>9</v>
      </c>
      <c r="D653" s="1">
        <v>31</v>
      </c>
      <c r="E653" s="1" t="s">
        <v>681</v>
      </c>
      <c r="F653" s="1" t="s">
        <v>53</v>
      </c>
      <c r="G653" s="1" t="s">
        <v>2169</v>
      </c>
    </row>
    <row r="654" spans="1:7" x14ac:dyDescent="0.3">
      <c r="A654" s="1" t="s">
        <v>2170</v>
      </c>
      <c r="B654" s="1" t="s">
        <v>2171</v>
      </c>
      <c r="C654" s="1" t="s">
        <v>20</v>
      </c>
      <c r="D654" s="1">
        <v>67</v>
      </c>
      <c r="E654" s="1" t="s">
        <v>1532</v>
      </c>
      <c r="F654" s="1" t="s">
        <v>11</v>
      </c>
      <c r="G654" s="1" t="s">
        <v>2172</v>
      </c>
    </row>
    <row r="655" spans="1:7" x14ac:dyDescent="0.3">
      <c r="A655" s="1" t="s">
        <v>2173</v>
      </c>
      <c r="B655" s="1" t="s">
        <v>2174</v>
      </c>
      <c r="C655" s="1" t="s">
        <v>20</v>
      </c>
      <c r="D655" s="1">
        <v>33</v>
      </c>
      <c r="E655" s="1" t="s">
        <v>636</v>
      </c>
      <c r="F655" s="1" t="s">
        <v>11</v>
      </c>
      <c r="G655" s="1" t="s">
        <v>2175</v>
      </c>
    </row>
    <row r="656" spans="1:7" x14ac:dyDescent="0.3">
      <c r="A656" s="1" t="s">
        <v>2176</v>
      </c>
      <c r="B656" s="1" t="s">
        <v>2177</v>
      </c>
      <c r="C656" s="1" t="s">
        <v>9</v>
      </c>
      <c r="D656" s="1">
        <v>51</v>
      </c>
      <c r="E656" s="1" t="s">
        <v>2178</v>
      </c>
      <c r="F656" s="1" t="s">
        <v>11</v>
      </c>
      <c r="G656" s="1" t="s">
        <v>2179</v>
      </c>
    </row>
    <row r="657" spans="1:7" x14ac:dyDescent="0.3">
      <c r="A657" s="1" t="s">
        <v>2180</v>
      </c>
      <c r="B657" s="1" t="s">
        <v>2181</v>
      </c>
      <c r="C657" s="1" t="s">
        <v>9</v>
      </c>
      <c r="D657" s="1">
        <v>63</v>
      </c>
      <c r="E657" s="1" t="s">
        <v>1293</v>
      </c>
      <c r="F657" s="1" t="s">
        <v>40</v>
      </c>
      <c r="G657" s="1" t="s">
        <v>2182</v>
      </c>
    </row>
    <row r="658" spans="1:7" x14ac:dyDescent="0.3">
      <c r="A658" s="1" t="s">
        <v>2183</v>
      </c>
      <c r="B658" s="1" t="s">
        <v>2184</v>
      </c>
      <c r="C658" s="1" t="s">
        <v>20</v>
      </c>
      <c r="D658" s="1">
        <v>24</v>
      </c>
      <c r="E658" s="1" t="s">
        <v>1246</v>
      </c>
      <c r="F658" s="1" t="s">
        <v>53</v>
      </c>
      <c r="G658" s="1" t="s">
        <v>2185</v>
      </c>
    </row>
    <row r="659" spans="1:7" x14ac:dyDescent="0.3">
      <c r="A659" s="1" t="s">
        <v>2186</v>
      </c>
      <c r="B659" s="1" t="s">
        <v>2187</v>
      </c>
      <c r="C659" s="1" t="s">
        <v>9</v>
      </c>
      <c r="D659" s="1">
        <v>56</v>
      </c>
      <c r="E659" s="1" t="s">
        <v>444</v>
      </c>
      <c r="F659" s="1" t="s">
        <v>16</v>
      </c>
      <c r="G659" s="1" t="s">
        <v>2188</v>
      </c>
    </row>
    <row r="660" spans="1:7" x14ac:dyDescent="0.3">
      <c r="A660" s="1" t="s">
        <v>2189</v>
      </c>
      <c r="B660" s="1" t="s">
        <v>2190</v>
      </c>
      <c r="C660" s="1" t="s">
        <v>9</v>
      </c>
      <c r="D660" s="1">
        <v>44</v>
      </c>
      <c r="E660" s="1" t="s">
        <v>193</v>
      </c>
      <c r="F660" s="1" t="s">
        <v>40</v>
      </c>
      <c r="G660" s="1" t="s">
        <v>2191</v>
      </c>
    </row>
    <row r="661" spans="1:7" x14ac:dyDescent="0.3">
      <c r="A661" s="1" t="s">
        <v>2192</v>
      </c>
      <c r="B661" s="1" t="s">
        <v>2193</v>
      </c>
      <c r="C661" s="1" t="s">
        <v>20</v>
      </c>
      <c r="D661" s="1">
        <v>20</v>
      </c>
      <c r="E661" s="1" t="s">
        <v>958</v>
      </c>
      <c r="F661" s="1" t="s">
        <v>35</v>
      </c>
      <c r="G661" s="1" t="s">
        <v>2194</v>
      </c>
    </row>
    <row r="662" spans="1:7" x14ac:dyDescent="0.3">
      <c r="A662" s="1" t="s">
        <v>2195</v>
      </c>
      <c r="B662" s="1" t="s">
        <v>2196</v>
      </c>
      <c r="C662" s="1" t="s">
        <v>20</v>
      </c>
      <c r="D662" s="1">
        <v>64</v>
      </c>
      <c r="E662" s="1" t="s">
        <v>803</v>
      </c>
      <c r="F662" s="1" t="s">
        <v>40</v>
      </c>
      <c r="G662" s="1" t="s">
        <v>2197</v>
      </c>
    </row>
    <row r="663" spans="1:7" x14ac:dyDescent="0.3">
      <c r="A663" s="1" t="s">
        <v>2198</v>
      </c>
      <c r="B663" s="1" t="s">
        <v>2199</v>
      </c>
      <c r="C663" s="1" t="s">
        <v>20</v>
      </c>
      <c r="D663" s="1">
        <v>54</v>
      </c>
      <c r="E663" s="1" t="s">
        <v>1532</v>
      </c>
      <c r="F663" s="1" t="s">
        <v>53</v>
      </c>
      <c r="G663" s="1" t="s">
        <v>2200</v>
      </c>
    </row>
    <row r="664" spans="1:7" x14ac:dyDescent="0.3">
      <c r="A664" s="1" t="s">
        <v>2201</v>
      </c>
      <c r="B664" s="1" t="s">
        <v>2202</v>
      </c>
      <c r="C664" s="1" t="s">
        <v>9</v>
      </c>
      <c r="D664" s="1">
        <v>64</v>
      </c>
      <c r="E664" s="1" t="s">
        <v>1297</v>
      </c>
      <c r="F664" s="1" t="s">
        <v>40</v>
      </c>
      <c r="G664" s="1" t="s">
        <v>2203</v>
      </c>
    </row>
    <row r="665" spans="1:7" x14ac:dyDescent="0.3">
      <c r="A665" s="1" t="s">
        <v>2204</v>
      </c>
      <c r="B665" s="1" t="s">
        <v>2205</v>
      </c>
      <c r="C665" s="1" t="s">
        <v>9</v>
      </c>
      <c r="D665" s="1">
        <v>30</v>
      </c>
      <c r="E665" s="1" t="s">
        <v>975</v>
      </c>
      <c r="F665" s="1" t="s">
        <v>40</v>
      </c>
      <c r="G665" s="1" t="s">
        <v>2206</v>
      </c>
    </row>
    <row r="666" spans="1:7" x14ac:dyDescent="0.3">
      <c r="A666" s="1" t="s">
        <v>2207</v>
      </c>
      <c r="B666" s="1" t="s">
        <v>2208</v>
      </c>
      <c r="C666" s="1" t="s">
        <v>9</v>
      </c>
      <c r="D666" s="1">
        <v>41</v>
      </c>
      <c r="E666" s="1" t="s">
        <v>2015</v>
      </c>
      <c r="F666" s="1" t="s">
        <v>40</v>
      </c>
      <c r="G666" s="1" t="s">
        <v>2209</v>
      </c>
    </row>
    <row r="667" spans="1:7" x14ac:dyDescent="0.3">
      <c r="A667" s="1" t="s">
        <v>2210</v>
      </c>
      <c r="B667" s="1" t="s">
        <v>2211</v>
      </c>
      <c r="C667" s="1" t="s">
        <v>9</v>
      </c>
      <c r="D667" s="1">
        <v>38</v>
      </c>
      <c r="E667" s="1" t="s">
        <v>803</v>
      </c>
      <c r="F667" s="1" t="s">
        <v>40</v>
      </c>
      <c r="G667" s="1" t="s">
        <v>2212</v>
      </c>
    </row>
    <row r="668" spans="1:7" x14ac:dyDescent="0.3">
      <c r="A668" s="1" t="s">
        <v>2213</v>
      </c>
      <c r="B668" s="1" t="s">
        <v>2214</v>
      </c>
      <c r="C668" s="1" t="s">
        <v>9</v>
      </c>
      <c r="D668" s="1">
        <v>21</v>
      </c>
      <c r="E668" s="1" t="s">
        <v>39</v>
      </c>
      <c r="F668" s="1" t="s">
        <v>35</v>
      </c>
      <c r="G668" s="1" t="s">
        <v>2215</v>
      </c>
    </row>
    <row r="669" spans="1:7" x14ac:dyDescent="0.3">
      <c r="A669" s="1" t="s">
        <v>2216</v>
      </c>
      <c r="B669" s="1" t="s">
        <v>2217</v>
      </c>
      <c r="C669" s="1" t="s">
        <v>9</v>
      </c>
      <c r="D669" s="1">
        <v>40</v>
      </c>
      <c r="E669" s="1" t="s">
        <v>958</v>
      </c>
      <c r="F669" s="1" t="s">
        <v>35</v>
      </c>
      <c r="G669" s="1" t="s">
        <v>2218</v>
      </c>
    </row>
    <row r="670" spans="1:7" x14ac:dyDescent="0.3">
      <c r="A670" s="1" t="s">
        <v>2219</v>
      </c>
      <c r="B670" s="1" t="s">
        <v>2220</v>
      </c>
      <c r="C670" s="1" t="s">
        <v>9</v>
      </c>
      <c r="D670" s="1">
        <v>26</v>
      </c>
      <c r="E670" s="1" t="s">
        <v>65</v>
      </c>
      <c r="F670" s="1" t="s">
        <v>11</v>
      </c>
      <c r="G670" s="1" t="s">
        <v>248</v>
      </c>
    </row>
    <row r="671" spans="1:7" x14ac:dyDescent="0.3">
      <c r="A671" s="1" t="s">
        <v>2221</v>
      </c>
      <c r="B671" s="1" t="s">
        <v>2222</v>
      </c>
      <c r="C671" s="1" t="s">
        <v>20</v>
      </c>
      <c r="D671" s="1">
        <v>26</v>
      </c>
      <c r="E671" s="1" t="s">
        <v>209</v>
      </c>
      <c r="F671" s="1" t="s">
        <v>16</v>
      </c>
      <c r="G671" s="1" t="s">
        <v>2223</v>
      </c>
    </row>
    <row r="672" spans="1:7" x14ac:dyDescent="0.3">
      <c r="A672" s="1" t="s">
        <v>2224</v>
      </c>
      <c r="B672" s="1" t="s">
        <v>2225</v>
      </c>
      <c r="C672" s="1" t="s">
        <v>9</v>
      </c>
      <c r="D672" s="1">
        <v>35</v>
      </c>
      <c r="E672" s="1" t="s">
        <v>1199</v>
      </c>
      <c r="F672" s="1" t="s">
        <v>22</v>
      </c>
      <c r="G672" s="1" t="s">
        <v>2226</v>
      </c>
    </row>
    <row r="673" spans="1:7" x14ac:dyDescent="0.3">
      <c r="A673" s="1" t="s">
        <v>2227</v>
      </c>
      <c r="B673" s="1" t="s">
        <v>2228</v>
      </c>
      <c r="C673" s="1" t="s">
        <v>9</v>
      </c>
      <c r="D673" s="1">
        <v>51</v>
      </c>
      <c r="E673" s="1" t="s">
        <v>1369</v>
      </c>
      <c r="F673" s="1" t="s">
        <v>22</v>
      </c>
      <c r="G673" s="1" t="s">
        <v>2229</v>
      </c>
    </row>
    <row r="674" spans="1:7" x14ac:dyDescent="0.3">
      <c r="A674" s="1" t="s">
        <v>2230</v>
      </c>
      <c r="B674" s="1" t="s">
        <v>2231</v>
      </c>
      <c r="C674" s="1" t="s">
        <v>9</v>
      </c>
      <c r="D674" s="1">
        <v>35</v>
      </c>
      <c r="E674" s="1" t="s">
        <v>532</v>
      </c>
      <c r="F674" s="1" t="s">
        <v>53</v>
      </c>
      <c r="G674" s="1" t="s">
        <v>2232</v>
      </c>
    </row>
    <row r="675" spans="1:7" x14ac:dyDescent="0.3">
      <c r="A675" s="1" t="s">
        <v>2233</v>
      </c>
      <c r="B675" s="1" t="s">
        <v>2234</v>
      </c>
      <c r="C675" s="1" t="s">
        <v>20</v>
      </c>
      <c r="D675" s="1">
        <v>36</v>
      </c>
      <c r="E675" s="1" t="s">
        <v>903</v>
      </c>
      <c r="F675" s="1" t="s">
        <v>53</v>
      </c>
      <c r="G675" s="1" t="s">
        <v>2235</v>
      </c>
    </row>
    <row r="676" spans="1:7" x14ac:dyDescent="0.3">
      <c r="A676" s="1" t="s">
        <v>2236</v>
      </c>
      <c r="B676" s="1" t="s">
        <v>2237</v>
      </c>
      <c r="C676" s="1" t="s">
        <v>20</v>
      </c>
      <c r="D676" s="1">
        <v>25</v>
      </c>
      <c r="E676" s="1" t="s">
        <v>1709</v>
      </c>
      <c r="F676" s="1" t="s">
        <v>16</v>
      </c>
      <c r="G676" s="1" t="s">
        <v>2238</v>
      </c>
    </row>
    <row r="677" spans="1:7" x14ac:dyDescent="0.3">
      <c r="A677" s="1" t="s">
        <v>2239</v>
      </c>
      <c r="B677" s="1" t="s">
        <v>2240</v>
      </c>
      <c r="C677" s="1" t="s">
        <v>9</v>
      </c>
      <c r="D677" s="1">
        <v>60</v>
      </c>
      <c r="E677" s="1" t="s">
        <v>140</v>
      </c>
      <c r="F677" s="1" t="s">
        <v>11</v>
      </c>
      <c r="G677" s="1" t="s">
        <v>2241</v>
      </c>
    </row>
    <row r="678" spans="1:7" x14ac:dyDescent="0.3">
      <c r="A678" s="1" t="s">
        <v>2242</v>
      </c>
      <c r="B678" s="1" t="s">
        <v>2243</v>
      </c>
      <c r="C678" s="1" t="s">
        <v>9</v>
      </c>
      <c r="D678" s="1">
        <v>69</v>
      </c>
      <c r="E678" s="1" t="s">
        <v>1049</v>
      </c>
      <c r="F678" s="1" t="s">
        <v>53</v>
      </c>
      <c r="G678" s="1" t="s">
        <v>2244</v>
      </c>
    </row>
    <row r="679" spans="1:7" x14ac:dyDescent="0.3">
      <c r="A679" s="1" t="s">
        <v>2245</v>
      </c>
      <c r="B679" s="1" t="s">
        <v>2246</v>
      </c>
      <c r="C679" s="1" t="s">
        <v>9</v>
      </c>
      <c r="D679" s="1">
        <v>59</v>
      </c>
      <c r="E679" s="1" t="s">
        <v>1079</v>
      </c>
      <c r="F679" s="1" t="s">
        <v>16</v>
      </c>
      <c r="G679" s="1" t="s">
        <v>2247</v>
      </c>
    </row>
    <row r="680" spans="1:7" x14ac:dyDescent="0.3">
      <c r="A680" s="1" t="s">
        <v>2248</v>
      </c>
      <c r="B680" s="1" t="s">
        <v>2249</v>
      </c>
      <c r="C680" s="1" t="s">
        <v>20</v>
      </c>
      <c r="D680" s="1">
        <v>18</v>
      </c>
      <c r="E680" s="1" t="s">
        <v>2250</v>
      </c>
      <c r="F680" s="1" t="s">
        <v>40</v>
      </c>
      <c r="G680" s="1" t="s">
        <v>2251</v>
      </c>
    </row>
    <row r="681" spans="1:7" x14ac:dyDescent="0.3">
      <c r="A681" s="1" t="s">
        <v>2252</v>
      </c>
      <c r="B681" s="1" t="s">
        <v>2253</v>
      </c>
      <c r="C681" s="1" t="s">
        <v>9</v>
      </c>
      <c r="D681" s="1">
        <v>58</v>
      </c>
      <c r="E681" s="1" t="s">
        <v>1861</v>
      </c>
      <c r="F681" s="1" t="s">
        <v>53</v>
      </c>
      <c r="G681" s="1" t="s">
        <v>2254</v>
      </c>
    </row>
    <row r="682" spans="1:7" x14ac:dyDescent="0.3">
      <c r="A682" s="1" t="s">
        <v>2255</v>
      </c>
      <c r="B682" s="1" t="s">
        <v>2256</v>
      </c>
      <c r="C682" s="1" t="s">
        <v>9</v>
      </c>
      <c r="D682" s="1">
        <v>37</v>
      </c>
      <c r="E682" s="1" t="s">
        <v>410</v>
      </c>
      <c r="F682" s="1" t="s">
        <v>35</v>
      </c>
      <c r="G682" s="1" t="s">
        <v>2257</v>
      </c>
    </row>
    <row r="683" spans="1:7" x14ac:dyDescent="0.3">
      <c r="A683" s="1" t="s">
        <v>2258</v>
      </c>
      <c r="B683" s="1" t="s">
        <v>2259</v>
      </c>
      <c r="C683" s="1" t="s">
        <v>9</v>
      </c>
      <c r="D683" s="1">
        <v>61</v>
      </c>
      <c r="E683" s="1" t="s">
        <v>975</v>
      </c>
      <c r="F683" s="1" t="s">
        <v>35</v>
      </c>
      <c r="G683" s="1" t="s">
        <v>2260</v>
      </c>
    </row>
    <row r="684" spans="1:7" x14ac:dyDescent="0.3">
      <c r="A684" s="1" t="s">
        <v>2261</v>
      </c>
      <c r="B684" s="1" t="s">
        <v>2262</v>
      </c>
      <c r="C684" s="1" t="s">
        <v>9</v>
      </c>
      <c r="D684" s="1">
        <v>33</v>
      </c>
      <c r="E684" s="1" t="s">
        <v>189</v>
      </c>
      <c r="F684" s="1" t="s">
        <v>35</v>
      </c>
      <c r="G684" s="1" t="s">
        <v>2263</v>
      </c>
    </row>
    <row r="685" spans="1:7" x14ac:dyDescent="0.3">
      <c r="A685" s="1" t="s">
        <v>2264</v>
      </c>
      <c r="B685" s="1" t="s">
        <v>2265</v>
      </c>
      <c r="C685" s="1" t="s">
        <v>9</v>
      </c>
      <c r="D685" s="1">
        <v>61</v>
      </c>
      <c r="E685" s="1" t="s">
        <v>767</v>
      </c>
      <c r="F685" s="1" t="s">
        <v>35</v>
      </c>
      <c r="G685" s="1" t="s">
        <v>2266</v>
      </c>
    </row>
    <row r="686" spans="1:7" x14ac:dyDescent="0.3">
      <c r="A686" s="1" t="s">
        <v>2267</v>
      </c>
      <c r="B686" s="1" t="s">
        <v>2268</v>
      </c>
      <c r="C686" s="1" t="s">
        <v>9</v>
      </c>
      <c r="D686" s="1">
        <v>18</v>
      </c>
      <c r="E686" s="1" t="s">
        <v>444</v>
      </c>
      <c r="F686" s="1" t="s">
        <v>40</v>
      </c>
      <c r="G686" s="1" t="s">
        <v>2269</v>
      </c>
    </row>
    <row r="687" spans="1:7" x14ac:dyDescent="0.3">
      <c r="A687" s="1" t="s">
        <v>2270</v>
      </c>
      <c r="B687" s="1" t="s">
        <v>2271</v>
      </c>
      <c r="C687" s="1" t="s">
        <v>20</v>
      </c>
      <c r="D687" s="1">
        <v>63</v>
      </c>
      <c r="E687" s="1" t="s">
        <v>440</v>
      </c>
      <c r="F687" s="1" t="s">
        <v>22</v>
      </c>
      <c r="G687" s="1" t="s">
        <v>2272</v>
      </c>
    </row>
    <row r="688" spans="1:7" x14ac:dyDescent="0.3">
      <c r="A688" s="1" t="s">
        <v>2273</v>
      </c>
      <c r="B688" s="1" t="s">
        <v>2274</v>
      </c>
      <c r="C688" s="1" t="s">
        <v>9</v>
      </c>
      <c r="D688" s="1">
        <v>31</v>
      </c>
      <c r="E688" s="1" t="s">
        <v>371</v>
      </c>
      <c r="F688" s="1" t="s">
        <v>53</v>
      </c>
      <c r="G688" s="1" t="s">
        <v>2275</v>
      </c>
    </row>
    <row r="689" spans="1:7" x14ac:dyDescent="0.3">
      <c r="A689" s="1" t="s">
        <v>2276</v>
      </c>
      <c r="B689" s="1" t="s">
        <v>2277</v>
      </c>
      <c r="C689" s="1" t="s">
        <v>9</v>
      </c>
      <c r="D689" s="1">
        <v>44</v>
      </c>
      <c r="E689" s="1" t="s">
        <v>1671</v>
      </c>
      <c r="F689" s="1" t="s">
        <v>35</v>
      </c>
      <c r="G689" s="1" t="s">
        <v>2278</v>
      </c>
    </row>
    <row r="690" spans="1:7" x14ac:dyDescent="0.3">
      <c r="A690" s="1" t="s">
        <v>2279</v>
      </c>
      <c r="B690" s="1" t="s">
        <v>2280</v>
      </c>
      <c r="C690" s="1" t="s">
        <v>9</v>
      </c>
      <c r="D690" s="1">
        <v>60</v>
      </c>
      <c r="E690" s="1" t="s">
        <v>2281</v>
      </c>
      <c r="F690" s="1" t="s">
        <v>11</v>
      </c>
      <c r="G690" s="1" t="s">
        <v>2282</v>
      </c>
    </row>
    <row r="691" spans="1:7" x14ac:dyDescent="0.3">
      <c r="A691" s="1" t="s">
        <v>2283</v>
      </c>
      <c r="B691" s="1" t="s">
        <v>2284</v>
      </c>
      <c r="C691" s="1" t="s">
        <v>9</v>
      </c>
      <c r="D691" s="1">
        <v>44</v>
      </c>
      <c r="E691" s="1" t="s">
        <v>553</v>
      </c>
      <c r="F691" s="1" t="s">
        <v>11</v>
      </c>
      <c r="G691" s="1" t="s">
        <v>2285</v>
      </c>
    </row>
    <row r="692" spans="1:7" x14ac:dyDescent="0.3">
      <c r="A692" s="1" t="s">
        <v>2286</v>
      </c>
      <c r="B692" s="1" t="s">
        <v>2287</v>
      </c>
      <c r="C692" s="1" t="s">
        <v>20</v>
      </c>
      <c r="D692" s="1">
        <v>34</v>
      </c>
      <c r="E692" s="1" t="s">
        <v>213</v>
      </c>
      <c r="F692" s="1" t="s">
        <v>53</v>
      </c>
      <c r="G692" s="1" t="s">
        <v>2288</v>
      </c>
    </row>
    <row r="693" spans="1:7" x14ac:dyDescent="0.3">
      <c r="A693" s="1" t="s">
        <v>2289</v>
      </c>
      <c r="B693" s="1" t="s">
        <v>2290</v>
      </c>
      <c r="C693" s="1" t="s">
        <v>20</v>
      </c>
      <c r="D693" s="1">
        <v>40</v>
      </c>
      <c r="E693" s="1" t="s">
        <v>867</v>
      </c>
      <c r="F693" s="1" t="s">
        <v>11</v>
      </c>
      <c r="G693" s="1" t="s">
        <v>2291</v>
      </c>
    </row>
    <row r="694" spans="1:7" x14ac:dyDescent="0.3">
      <c r="A694" s="1" t="s">
        <v>2292</v>
      </c>
      <c r="B694" s="1" t="s">
        <v>2293</v>
      </c>
      <c r="C694" s="1" t="s">
        <v>9</v>
      </c>
      <c r="D694" s="1">
        <v>63</v>
      </c>
      <c r="E694" s="1" t="s">
        <v>152</v>
      </c>
      <c r="F694" s="1" t="s">
        <v>35</v>
      </c>
      <c r="G694" s="1" t="s">
        <v>2294</v>
      </c>
    </row>
    <row r="695" spans="1:7" x14ac:dyDescent="0.3">
      <c r="A695" s="1" t="s">
        <v>2295</v>
      </c>
      <c r="B695" s="1" t="s">
        <v>2296</v>
      </c>
      <c r="C695" s="1" t="s">
        <v>9</v>
      </c>
      <c r="D695" s="1">
        <v>38</v>
      </c>
      <c r="E695" s="1" t="s">
        <v>61</v>
      </c>
      <c r="F695" s="1" t="s">
        <v>11</v>
      </c>
      <c r="G695" s="1" t="s">
        <v>2297</v>
      </c>
    </row>
    <row r="696" spans="1:7" x14ac:dyDescent="0.3">
      <c r="A696" s="1" t="s">
        <v>2298</v>
      </c>
      <c r="B696" s="1" t="s">
        <v>2299</v>
      </c>
      <c r="C696" s="1" t="s">
        <v>20</v>
      </c>
      <c r="D696" s="1">
        <v>42</v>
      </c>
      <c r="E696" s="1" t="s">
        <v>96</v>
      </c>
      <c r="F696" s="1" t="s">
        <v>11</v>
      </c>
      <c r="G696" s="1" t="s">
        <v>2300</v>
      </c>
    </row>
    <row r="697" spans="1:7" x14ac:dyDescent="0.3">
      <c r="A697" s="1" t="s">
        <v>2301</v>
      </c>
      <c r="B697" s="1" t="s">
        <v>2302</v>
      </c>
      <c r="C697" s="1" t="s">
        <v>9</v>
      </c>
      <c r="D697" s="1">
        <v>58</v>
      </c>
      <c r="E697" s="1" t="s">
        <v>1025</v>
      </c>
      <c r="F697" s="1" t="s">
        <v>53</v>
      </c>
      <c r="G697" s="1" t="s">
        <v>2303</v>
      </c>
    </row>
    <row r="698" spans="1:7" x14ac:dyDescent="0.3">
      <c r="A698" s="1" t="s">
        <v>2304</v>
      </c>
      <c r="B698" s="1" t="s">
        <v>2305</v>
      </c>
      <c r="C698" s="1" t="s">
        <v>20</v>
      </c>
      <c r="D698" s="1">
        <v>56</v>
      </c>
      <c r="E698" s="1" t="s">
        <v>975</v>
      </c>
      <c r="F698" s="1" t="s">
        <v>22</v>
      </c>
      <c r="G698" s="1" t="s">
        <v>2306</v>
      </c>
    </row>
    <row r="699" spans="1:7" x14ac:dyDescent="0.3">
      <c r="A699" s="1" t="s">
        <v>2307</v>
      </c>
      <c r="B699" s="1" t="s">
        <v>2308</v>
      </c>
      <c r="C699" s="1" t="s">
        <v>20</v>
      </c>
      <c r="D699" s="1">
        <v>34</v>
      </c>
      <c r="E699" s="1" t="s">
        <v>466</v>
      </c>
      <c r="F699" s="1" t="s">
        <v>35</v>
      </c>
      <c r="G699" s="1" t="s">
        <v>2309</v>
      </c>
    </row>
    <row r="700" spans="1:7" x14ac:dyDescent="0.3">
      <c r="A700" s="1" t="s">
        <v>2310</v>
      </c>
      <c r="B700" s="1" t="s">
        <v>2311</v>
      </c>
      <c r="C700" s="1" t="s">
        <v>9</v>
      </c>
      <c r="D700" s="1">
        <v>39</v>
      </c>
      <c r="E700" s="1" t="s">
        <v>669</v>
      </c>
      <c r="F700" s="1" t="s">
        <v>16</v>
      </c>
      <c r="G700" s="1" t="s">
        <v>2312</v>
      </c>
    </row>
    <row r="701" spans="1:7" x14ac:dyDescent="0.3">
      <c r="A701" s="1" t="s">
        <v>2313</v>
      </c>
      <c r="B701" s="1" t="s">
        <v>2314</v>
      </c>
      <c r="C701" s="1" t="s">
        <v>9</v>
      </c>
      <c r="D701" s="1">
        <v>39</v>
      </c>
      <c r="E701" s="1" t="s">
        <v>128</v>
      </c>
      <c r="F701" s="1" t="s">
        <v>35</v>
      </c>
      <c r="G701" s="1" t="s">
        <v>2315</v>
      </c>
    </row>
    <row r="702" spans="1:7" x14ac:dyDescent="0.3">
      <c r="A702" s="1" t="s">
        <v>2316</v>
      </c>
      <c r="B702" s="1" t="s">
        <v>2317</v>
      </c>
      <c r="C702" s="1" t="s">
        <v>9</v>
      </c>
      <c r="D702" s="1">
        <v>59</v>
      </c>
      <c r="E702" s="1" t="s">
        <v>2178</v>
      </c>
      <c r="F702" s="1" t="s">
        <v>11</v>
      </c>
      <c r="G702" s="1" t="s">
        <v>2318</v>
      </c>
    </row>
    <row r="703" spans="1:7" x14ac:dyDescent="0.3">
      <c r="A703" s="1" t="s">
        <v>2319</v>
      </c>
      <c r="B703" s="1" t="s">
        <v>2320</v>
      </c>
      <c r="C703" s="1" t="s">
        <v>20</v>
      </c>
      <c r="D703" s="1">
        <v>23</v>
      </c>
      <c r="E703" s="1" t="s">
        <v>262</v>
      </c>
      <c r="F703" s="1" t="s">
        <v>35</v>
      </c>
      <c r="G703" s="1" t="s">
        <v>2321</v>
      </c>
    </row>
    <row r="704" spans="1:7" x14ac:dyDescent="0.3">
      <c r="A704" s="1" t="s">
        <v>2322</v>
      </c>
      <c r="B704" s="1" t="s">
        <v>2323</v>
      </c>
      <c r="C704" s="1" t="s">
        <v>9</v>
      </c>
      <c r="D704" s="1">
        <v>54</v>
      </c>
      <c r="E704" s="1" t="s">
        <v>21</v>
      </c>
      <c r="F704" s="1" t="s">
        <v>16</v>
      </c>
      <c r="G704" s="1" t="s">
        <v>2324</v>
      </c>
    </row>
    <row r="705" spans="1:7" x14ac:dyDescent="0.3">
      <c r="A705" s="1" t="s">
        <v>2325</v>
      </c>
      <c r="B705" s="1" t="s">
        <v>2326</v>
      </c>
      <c r="C705" s="1" t="s">
        <v>20</v>
      </c>
      <c r="D705" s="1">
        <v>22</v>
      </c>
      <c r="E705" s="1" t="s">
        <v>76</v>
      </c>
      <c r="F705" s="1" t="s">
        <v>11</v>
      </c>
      <c r="G705" s="1" t="s">
        <v>2327</v>
      </c>
    </row>
    <row r="706" spans="1:7" x14ac:dyDescent="0.3">
      <c r="A706" s="1" t="s">
        <v>2328</v>
      </c>
      <c r="B706" s="1" t="s">
        <v>2329</v>
      </c>
      <c r="C706" s="1" t="s">
        <v>9</v>
      </c>
      <c r="D706" s="1">
        <v>68</v>
      </c>
      <c r="E706" s="1" t="s">
        <v>96</v>
      </c>
      <c r="F706" s="1" t="s">
        <v>53</v>
      </c>
      <c r="G706" s="1" t="s">
        <v>2330</v>
      </c>
    </row>
    <row r="707" spans="1:7" x14ac:dyDescent="0.3">
      <c r="A707" s="1" t="s">
        <v>2331</v>
      </c>
      <c r="B707" s="1" t="s">
        <v>2332</v>
      </c>
      <c r="C707" s="1" t="s">
        <v>9</v>
      </c>
      <c r="D707" s="1">
        <v>35</v>
      </c>
      <c r="E707" s="1" t="s">
        <v>224</v>
      </c>
      <c r="F707" s="1" t="s">
        <v>35</v>
      </c>
      <c r="G707" s="1" t="s">
        <v>2333</v>
      </c>
    </row>
    <row r="708" spans="1:7" x14ac:dyDescent="0.3">
      <c r="A708" s="1" t="s">
        <v>2334</v>
      </c>
      <c r="B708" s="1" t="s">
        <v>2335</v>
      </c>
      <c r="C708" s="1" t="s">
        <v>9</v>
      </c>
      <c r="D708" s="1">
        <v>28</v>
      </c>
      <c r="E708" s="1" t="s">
        <v>209</v>
      </c>
      <c r="F708" s="1" t="s">
        <v>11</v>
      </c>
      <c r="G708" s="1" t="s">
        <v>2336</v>
      </c>
    </row>
    <row r="709" spans="1:7" x14ac:dyDescent="0.3">
      <c r="A709" s="1" t="s">
        <v>2337</v>
      </c>
      <c r="B709" s="1" t="s">
        <v>2338</v>
      </c>
      <c r="C709" s="1" t="s">
        <v>20</v>
      </c>
      <c r="D709" s="1">
        <v>26</v>
      </c>
      <c r="E709" s="1" t="s">
        <v>289</v>
      </c>
      <c r="F709" s="1" t="s">
        <v>35</v>
      </c>
      <c r="G709" s="1" t="s">
        <v>2339</v>
      </c>
    </row>
    <row r="710" spans="1:7" x14ac:dyDescent="0.3">
      <c r="A710" s="1" t="s">
        <v>2340</v>
      </c>
      <c r="B710" s="1" t="s">
        <v>2341</v>
      </c>
      <c r="C710" s="1" t="s">
        <v>20</v>
      </c>
      <c r="D710" s="1">
        <v>34</v>
      </c>
      <c r="E710" s="1" t="s">
        <v>1454</v>
      </c>
      <c r="F710" s="1" t="s">
        <v>40</v>
      </c>
      <c r="G710" s="1" t="s">
        <v>2342</v>
      </c>
    </row>
    <row r="711" spans="1:7" x14ac:dyDescent="0.3">
      <c r="A711" s="1" t="s">
        <v>2343</v>
      </c>
      <c r="B711" s="1" t="s">
        <v>2344</v>
      </c>
      <c r="C711" s="1" t="s">
        <v>20</v>
      </c>
      <c r="D711" s="1">
        <v>46</v>
      </c>
      <c r="E711" s="1" t="s">
        <v>205</v>
      </c>
      <c r="F711" s="1" t="s">
        <v>16</v>
      </c>
      <c r="G711" s="1" t="s">
        <v>2345</v>
      </c>
    </row>
    <row r="712" spans="1:7" x14ac:dyDescent="0.3">
      <c r="A712" s="1" t="s">
        <v>2346</v>
      </c>
      <c r="B712" s="1" t="s">
        <v>2347</v>
      </c>
      <c r="C712" s="1" t="s">
        <v>20</v>
      </c>
      <c r="D712" s="1">
        <v>38</v>
      </c>
      <c r="E712" s="1" t="s">
        <v>266</v>
      </c>
      <c r="F712" s="1" t="s">
        <v>35</v>
      </c>
      <c r="G712" s="1" t="s">
        <v>2348</v>
      </c>
    </row>
    <row r="713" spans="1:7" x14ac:dyDescent="0.3">
      <c r="A713" s="1" t="s">
        <v>2349</v>
      </c>
      <c r="B713" s="1" t="s">
        <v>2350</v>
      </c>
      <c r="C713" s="1" t="s">
        <v>9</v>
      </c>
      <c r="D713" s="1">
        <v>48</v>
      </c>
      <c r="E713" s="1" t="s">
        <v>903</v>
      </c>
      <c r="F713" s="1" t="s">
        <v>40</v>
      </c>
      <c r="G713" s="1" t="s">
        <v>2351</v>
      </c>
    </row>
    <row r="714" spans="1:7" x14ac:dyDescent="0.3">
      <c r="A714" s="1" t="s">
        <v>2352</v>
      </c>
      <c r="B714" s="1" t="s">
        <v>2353</v>
      </c>
      <c r="C714" s="1" t="s">
        <v>9</v>
      </c>
      <c r="D714" s="1">
        <v>41</v>
      </c>
      <c r="E714" s="1" t="s">
        <v>2250</v>
      </c>
      <c r="F714" s="1" t="s">
        <v>11</v>
      </c>
      <c r="G714" s="1" t="s">
        <v>2354</v>
      </c>
    </row>
    <row r="715" spans="1:7" x14ac:dyDescent="0.3">
      <c r="A715" s="1" t="s">
        <v>2355</v>
      </c>
      <c r="B715" s="1" t="s">
        <v>2356</v>
      </c>
      <c r="C715" s="1" t="s">
        <v>20</v>
      </c>
      <c r="D715" s="1">
        <v>25</v>
      </c>
      <c r="E715" s="1" t="s">
        <v>971</v>
      </c>
      <c r="F715" s="1" t="s">
        <v>22</v>
      </c>
      <c r="G715" s="1" t="s">
        <v>2357</v>
      </c>
    </row>
    <row r="716" spans="1:7" x14ac:dyDescent="0.3">
      <c r="A716" s="1" t="s">
        <v>2358</v>
      </c>
      <c r="B716" s="1" t="s">
        <v>2359</v>
      </c>
      <c r="C716" s="1" t="s">
        <v>20</v>
      </c>
      <c r="D716" s="1">
        <v>24</v>
      </c>
      <c r="E716" s="1" t="s">
        <v>367</v>
      </c>
      <c r="F716" s="1" t="s">
        <v>11</v>
      </c>
      <c r="G716" s="1" t="s">
        <v>2360</v>
      </c>
    </row>
    <row r="717" spans="1:7" x14ac:dyDescent="0.3">
      <c r="A717" s="1" t="s">
        <v>2361</v>
      </c>
      <c r="B717" s="1" t="s">
        <v>2362</v>
      </c>
      <c r="C717" s="1" t="s">
        <v>20</v>
      </c>
      <c r="D717" s="1">
        <v>65</v>
      </c>
      <c r="E717" s="1" t="s">
        <v>1462</v>
      </c>
      <c r="F717" s="1" t="s">
        <v>16</v>
      </c>
      <c r="G717" s="1" t="s">
        <v>2363</v>
      </c>
    </row>
    <row r="718" spans="1:7" x14ac:dyDescent="0.3">
      <c r="A718" s="1" t="s">
        <v>2364</v>
      </c>
      <c r="B718" s="1" t="s">
        <v>2365</v>
      </c>
      <c r="C718" s="1" t="s">
        <v>9</v>
      </c>
      <c r="D718" s="1">
        <v>56</v>
      </c>
      <c r="E718" s="1" t="s">
        <v>512</v>
      </c>
      <c r="F718" s="1" t="s">
        <v>40</v>
      </c>
      <c r="G718" s="1" t="s">
        <v>2366</v>
      </c>
    </row>
    <row r="719" spans="1:7" x14ac:dyDescent="0.3">
      <c r="A719" s="1" t="s">
        <v>2367</v>
      </c>
      <c r="B719" s="1" t="s">
        <v>2368</v>
      </c>
      <c r="C719" s="1" t="s">
        <v>9</v>
      </c>
      <c r="D719" s="1">
        <v>58</v>
      </c>
      <c r="E719" s="1" t="s">
        <v>371</v>
      </c>
      <c r="F719" s="1" t="s">
        <v>53</v>
      </c>
      <c r="G719" s="1" t="s">
        <v>478</v>
      </c>
    </row>
    <row r="720" spans="1:7" x14ac:dyDescent="0.3">
      <c r="A720" s="1" t="s">
        <v>2369</v>
      </c>
      <c r="B720" s="1" t="s">
        <v>2370</v>
      </c>
      <c r="C720" s="1" t="s">
        <v>20</v>
      </c>
      <c r="D720" s="1">
        <v>27</v>
      </c>
      <c r="E720" s="1" t="s">
        <v>410</v>
      </c>
      <c r="F720" s="1" t="s">
        <v>53</v>
      </c>
      <c r="G720" s="1" t="s">
        <v>2371</v>
      </c>
    </row>
    <row r="721" spans="1:7" x14ac:dyDescent="0.3">
      <c r="A721" s="1" t="s">
        <v>2372</v>
      </c>
      <c r="B721" s="1" t="s">
        <v>2373</v>
      </c>
      <c r="C721" s="1" t="s">
        <v>9</v>
      </c>
      <c r="D721" s="1">
        <v>37</v>
      </c>
      <c r="E721" s="1" t="s">
        <v>477</v>
      </c>
      <c r="F721" s="1" t="s">
        <v>11</v>
      </c>
      <c r="G721" s="1" t="s">
        <v>2374</v>
      </c>
    </row>
    <row r="722" spans="1:7" x14ac:dyDescent="0.3">
      <c r="A722" s="1" t="s">
        <v>2375</v>
      </c>
      <c r="B722" s="1" t="s">
        <v>2376</v>
      </c>
      <c r="C722" s="1" t="s">
        <v>9</v>
      </c>
      <c r="D722" s="1">
        <v>63</v>
      </c>
      <c r="E722" s="1" t="s">
        <v>477</v>
      </c>
      <c r="F722" s="1" t="s">
        <v>22</v>
      </c>
      <c r="G722" s="1" t="s">
        <v>2377</v>
      </c>
    </row>
    <row r="723" spans="1:7" x14ac:dyDescent="0.3">
      <c r="A723" s="1" t="s">
        <v>2378</v>
      </c>
      <c r="B723" s="1" t="s">
        <v>2379</v>
      </c>
      <c r="C723" s="1" t="s">
        <v>9</v>
      </c>
      <c r="D723" s="1">
        <v>64</v>
      </c>
      <c r="E723" s="1" t="s">
        <v>501</v>
      </c>
      <c r="F723" s="1" t="s">
        <v>11</v>
      </c>
      <c r="G723" s="1" t="s">
        <v>2380</v>
      </c>
    </row>
    <row r="724" spans="1:7" x14ac:dyDescent="0.3">
      <c r="A724" s="1" t="s">
        <v>2381</v>
      </c>
      <c r="B724" s="1" t="s">
        <v>2382</v>
      </c>
      <c r="C724" s="1" t="s">
        <v>9</v>
      </c>
      <c r="D724" s="1">
        <v>19</v>
      </c>
      <c r="E724" s="1" t="s">
        <v>120</v>
      </c>
      <c r="F724" s="1" t="s">
        <v>40</v>
      </c>
      <c r="G724" s="1" t="s">
        <v>2383</v>
      </c>
    </row>
    <row r="725" spans="1:7" x14ac:dyDescent="0.3">
      <c r="A725" s="1" t="s">
        <v>2384</v>
      </c>
      <c r="B725" s="1" t="s">
        <v>2385</v>
      </c>
      <c r="C725" s="1" t="s">
        <v>9</v>
      </c>
      <c r="D725" s="1">
        <v>33</v>
      </c>
      <c r="E725" s="1" t="s">
        <v>2386</v>
      </c>
      <c r="F725" s="1" t="s">
        <v>35</v>
      </c>
      <c r="G725" s="1" t="s">
        <v>2387</v>
      </c>
    </row>
    <row r="726" spans="1:7" x14ac:dyDescent="0.3">
      <c r="A726" s="1" t="s">
        <v>2388</v>
      </c>
      <c r="B726" s="1" t="s">
        <v>2389</v>
      </c>
      <c r="C726" s="1" t="s">
        <v>20</v>
      </c>
      <c r="D726" s="1">
        <v>36</v>
      </c>
      <c r="E726" s="1" t="s">
        <v>1709</v>
      </c>
      <c r="F726" s="1" t="s">
        <v>40</v>
      </c>
      <c r="G726" s="1" t="s">
        <v>2390</v>
      </c>
    </row>
    <row r="727" spans="1:7" x14ac:dyDescent="0.3">
      <c r="A727" s="1" t="s">
        <v>2391</v>
      </c>
      <c r="B727" s="1" t="s">
        <v>2392</v>
      </c>
      <c r="C727" s="1" t="s">
        <v>9</v>
      </c>
      <c r="D727" s="1">
        <v>45</v>
      </c>
      <c r="E727" s="1" t="s">
        <v>1405</v>
      </c>
      <c r="F727" s="1" t="s">
        <v>11</v>
      </c>
      <c r="G727" s="1" t="s">
        <v>2393</v>
      </c>
    </row>
    <row r="728" spans="1:7" x14ac:dyDescent="0.3">
      <c r="A728" s="1" t="s">
        <v>2394</v>
      </c>
      <c r="B728" s="1" t="s">
        <v>2395</v>
      </c>
      <c r="C728" s="1" t="s">
        <v>9</v>
      </c>
      <c r="D728" s="1">
        <v>38</v>
      </c>
      <c r="E728" s="1" t="s">
        <v>1056</v>
      </c>
      <c r="F728" s="1" t="s">
        <v>53</v>
      </c>
      <c r="G728" s="1" t="s">
        <v>2396</v>
      </c>
    </row>
    <row r="729" spans="1:7" x14ac:dyDescent="0.3">
      <c r="A729" s="1" t="s">
        <v>2397</v>
      </c>
      <c r="B729" s="1" t="s">
        <v>2398</v>
      </c>
      <c r="C729" s="1" t="s">
        <v>20</v>
      </c>
      <c r="D729" s="1">
        <v>60</v>
      </c>
      <c r="E729" s="1" t="s">
        <v>828</v>
      </c>
      <c r="F729" s="1" t="s">
        <v>16</v>
      </c>
      <c r="G729" s="1" t="s">
        <v>2399</v>
      </c>
    </row>
    <row r="730" spans="1:7" x14ac:dyDescent="0.3">
      <c r="A730" s="1" t="s">
        <v>2400</v>
      </c>
      <c r="B730" s="1" t="s">
        <v>2401</v>
      </c>
      <c r="C730" s="1" t="s">
        <v>20</v>
      </c>
      <c r="D730" s="1">
        <v>21</v>
      </c>
      <c r="E730" s="1" t="s">
        <v>470</v>
      </c>
      <c r="F730" s="1" t="s">
        <v>35</v>
      </c>
      <c r="G730" s="1" t="s">
        <v>2402</v>
      </c>
    </row>
    <row r="731" spans="1:7" x14ac:dyDescent="0.3">
      <c r="A731" s="1" t="s">
        <v>2403</v>
      </c>
      <c r="B731" s="1" t="s">
        <v>2404</v>
      </c>
      <c r="C731" s="1" t="s">
        <v>20</v>
      </c>
      <c r="D731" s="1">
        <v>22</v>
      </c>
      <c r="E731" s="1" t="s">
        <v>285</v>
      </c>
      <c r="F731" s="1" t="s">
        <v>40</v>
      </c>
      <c r="G731" s="1" t="s">
        <v>2405</v>
      </c>
    </row>
    <row r="732" spans="1:7" x14ac:dyDescent="0.3">
      <c r="A732" s="1" t="s">
        <v>2406</v>
      </c>
      <c r="B732" s="1" t="s">
        <v>2407</v>
      </c>
      <c r="C732" s="1" t="s">
        <v>20</v>
      </c>
      <c r="D732" s="1">
        <v>50</v>
      </c>
      <c r="E732" s="1" t="s">
        <v>140</v>
      </c>
      <c r="F732" s="1" t="s">
        <v>22</v>
      </c>
      <c r="G732" s="1" t="s">
        <v>2408</v>
      </c>
    </row>
    <row r="733" spans="1:7" x14ac:dyDescent="0.3">
      <c r="A733" s="1" t="s">
        <v>2409</v>
      </c>
      <c r="B733" s="1" t="s">
        <v>2410</v>
      </c>
      <c r="C733" s="1" t="s">
        <v>20</v>
      </c>
      <c r="D733" s="1">
        <v>25</v>
      </c>
      <c r="E733" s="1" t="s">
        <v>1554</v>
      </c>
      <c r="F733" s="1" t="s">
        <v>35</v>
      </c>
      <c r="G733" s="1" t="s">
        <v>2411</v>
      </c>
    </row>
    <row r="734" spans="1:7" x14ac:dyDescent="0.3">
      <c r="A734" s="1" t="s">
        <v>2412</v>
      </c>
      <c r="B734" s="1" t="s">
        <v>2413</v>
      </c>
      <c r="C734" s="1" t="s">
        <v>20</v>
      </c>
      <c r="D734" s="1">
        <v>18</v>
      </c>
      <c r="E734" s="1" t="s">
        <v>1369</v>
      </c>
      <c r="F734" s="1" t="s">
        <v>16</v>
      </c>
      <c r="G734" s="1" t="s">
        <v>2414</v>
      </c>
    </row>
    <row r="735" spans="1:7" x14ac:dyDescent="0.3">
      <c r="A735" s="1" t="s">
        <v>2415</v>
      </c>
      <c r="B735" s="1" t="s">
        <v>2416</v>
      </c>
      <c r="C735" s="1" t="s">
        <v>20</v>
      </c>
      <c r="D735" s="1">
        <v>44</v>
      </c>
      <c r="E735" s="1" t="s">
        <v>1049</v>
      </c>
      <c r="F735" s="1" t="s">
        <v>11</v>
      </c>
      <c r="G735" s="1" t="s">
        <v>2417</v>
      </c>
    </row>
    <row r="736" spans="1:7" x14ac:dyDescent="0.3">
      <c r="A736" s="1" t="s">
        <v>2418</v>
      </c>
      <c r="B736" s="1" t="s">
        <v>2419</v>
      </c>
      <c r="C736" s="1" t="s">
        <v>9</v>
      </c>
      <c r="D736" s="1">
        <v>70</v>
      </c>
      <c r="E736" s="1" t="s">
        <v>913</v>
      </c>
      <c r="F736" s="1" t="s">
        <v>35</v>
      </c>
      <c r="G736" s="1" t="s">
        <v>2420</v>
      </c>
    </row>
    <row r="737" spans="1:7" x14ac:dyDescent="0.3">
      <c r="A737" s="1" t="s">
        <v>2421</v>
      </c>
      <c r="B737" s="1" t="s">
        <v>2422</v>
      </c>
      <c r="C737" s="1" t="s">
        <v>9</v>
      </c>
      <c r="D737" s="1">
        <v>28</v>
      </c>
      <c r="E737" s="1" t="s">
        <v>232</v>
      </c>
      <c r="F737" s="1" t="s">
        <v>53</v>
      </c>
      <c r="G737" s="1" t="s">
        <v>2423</v>
      </c>
    </row>
    <row r="738" spans="1:7" x14ac:dyDescent="0.3">
      <c r="A738" s="1" t="s">
        <v>2424</v>
      </c>
      <c r="B738" s="1" t="s">
        <v>2425</v>
      </c>
      <c r="C738" s="1" t="s">
        <v>9</v>
      </c>
      <c r="D738" s="1">
        <v>35</v>
      </c>
      <c r="E738" s="1" t="s">
        <v>1359</v>
      </c>
      <c r="F738" s="1" t="s">
        <v>35</v>
      </c>
      <c r="G738" s="1" t="s">
        <v>2426</v>
      </c>
    </row>
    <row r="739" spans="1:7" x14ac:dyDescent="0.3">
      <c r="A739" s="1" t="s">
        <v>2427</v>
      </c>
      <c r="B739" s="1" t="s">
        <v>2428</v>
      </c>
      <c r="C739" s="1" t="s">
        <v>9</v>
      </c>
      <c r="D739" s="1">
        <v>70</v>
      </c>
      <c r="E739" s="1" t="s">
        <v>1558</v>
      </c>
      <c r="F739" s="1" t="s">
        <v>35</v>
      </c>
      <c r="G739" s="1" t="s">
        <v>2429</v>
      </c>
    </row>
    <row r="740" spans="1:7" x14ac:dyDescent="0.3">
      <c r="A740" s="1" t="s">
        <v>2430</v>
      </c>
      <c r="B740" s="1" t="s">
        <v>2431</v>
      </c>
      <c r="C740" s="1" t="s">
        <v>20</v>
      </c>
      <c r="D740" s="1">
        <v>31</v>
      </c>
      <c r="E740" s="1" t="s">
        <v>1861</v>
      </c>
      <c r="F740" s="1" t="s">
        <v>22</v>
      </c>
      <c r="G740" s="1" t="s">
        <v>2432</v>
      </c>
    </row>
    <row r="741" spans="1:7" x14ac:dyDescent="0.3">
      <c r="A741" s="1" t="s">
        <v>2433</v>
      </c>
      <c r="B741" s="1" t="s">
        <v>2434</v>
      </c>
      <c r="C741" s="1" t="s">
        <v>9</v>
      </c>
      <c r="D741" s="1">
        <v>27</v>
      </c>
      <c r="E741" s="1" t="s">
        <v>1209</v>
      </c>
      <c r="F741" s="1" t="s">
        <v>11</v>
      </c>
      <c r="G741" s="1" t="s">
        <v>2435</v>
      </c>
    </row>
    <row r="742" spans="1:7" x14ac:dyDescent="0.3">
      <c r="A742" s="1" t="s">
        <v>2436</v>
      </c>
      <c r="B742" s="1" t="s">
        <v>2437</v>
      </c>
      <c r="C742" s="1" t="s">
        <v>9</v>
      </c>
      <c r="D742" s="1">
        <v>33</v>
      </c>
      <c r="E742" s="1" t="s">
        <v>414</v>
      </c>
      <c r="F742" s="1" t="s">
        <v>22</v>
      </c>
      <c r="G742" s="1" t="s">
        <v>2438</v>
      </c>
    </row>
    <row r="743" spans="1:7" x14ac:dyDescent="0.3">
      <c r="A743" s="1" t="s">
        <v>2439</v>
      </c>
      <c r="B743" s="1" t="s">
        <v>2440</v>
      </c>
      <c r="C743" s="1" t="s">
        <v>20</v>
      </c>
      <c r="D743" s="1">
        <v>33</v>
      </c>
      <c r="E743" s="1" t="s">
        <v>406</v>
      </c>
      <c r="F743" s="1" t="s">
        <v>40</v>
      </c>
      <c r="G743" s="1" t="s">
        <v>2441</v>
      </c>
    </row>
    <row r="744" spans="1:7" x14ac:dyDescent="0.3">
      <c r="A744" s="1" t="s">
        <v>2442</v>
      </c>
      <c r="B744" s="1" t="s">
        <v>2443</v>
      </c>
      <c r="C744" s="1" t="s">
        <v>9</v>
      </c>
      <c r="D744" s="1">
        <v>23</v>
      </c>
      <c r="E744" s="1" t="s">
        <v>1548</v>
      </c>
      <c r="F744" s="1" t="s">
        <v>53</v>
      </c>
      <c r="G744" s="1" t="s">
        <v>2444</v>
      </c>
    </row>
    <row r="745" spans="1:7" x14ac:dyDescent="0.3">
      <c r="A745" s="1" t="s">
        <v>2445</v>
      </c>
      <c r="B745" s="1" t="s">
        <v>2446</v>
      </c>
      <c r="C745" s="1" t="s">
        <v>9</v>
      </c>
      <c r="D745" s="1">
        <v>50</v>
      </c>
      <c r="E745" s="1" t="s">
        <v>787</v>
      </c>
      <c r="F745" s="1" t="s">
        <v>22</v>
      </c>
      <c r="G745" s="1" t="s">
        <v>2447</v>
      </c>
    </row>
    <row r="746" spans="1:7" x14ac:dyDescent="0.3">
      <c r="A746" s="1" t="s">
        <v>2448</v>
      </c>
      <c r="B746" s="1" t="s">
        <v>2449</v>
      </c>
      <c r="C746" s="1" t="s">
        <v>9</v>
      </c>
      <c r="D746" s="1">
        <v>19</v>
      </c>
      <c r="E746" s="1" t="s">
        <v>213</v>
      </c>
      <c r="F746" s="1" t="s">
        <v>35</v>
      </c>
      <c r="G746" s="1" t="s">
        <v>422</v>
      </c>
    </row>
    <row r="747" spans="1:7" x14ac:dyDescent="0.3">
      <c r="A747" s="1" t="s">
        <v>2450</v>
      </c>
      <c r="B747" s="1" t="s">
        <v>2451</v>
      </c>
      <c r="C747" s="1" t="s">
        <v>20</v>
      </c>
      <c r="D747" s="1">
        <v>43</v>
      </c>
      <c r="E747" s="1" t="s">
        <v>262</v>
      </c>
      <c r="F747" s="1" t="s">
        <v>53</v>
      </c>
      <c r="G747" s="1" t="s">
        <v>1618</v>
      </c>
    </row>
    <row r="748" spans="1:7" x14ac:dyDescent="0.3">
      <c r="A748" s="1" t="s">
        <v>2452</v>
      </c>
      <c r="B748" s="1" t="s">
        <v>2453</v>
      </c>
      <c r="C748" s="1" t="s">
        <v>9</v>
      </c>
      <c r="D748" s="1">
        <v>60</v>
      </c>
      <c r="E748" s="1" t="s">
        <v>57</v>
      </c>
      <c r="F748" s="1" t="s">
        <v>22</v>
      </c>
      <c r="G748" s="1" t="s">
        <v>2454</v>
      </c>
    </row>
    <row r="749" spans="1:7" x14ac:dyDescent="0.3">
      <c r="A749" s="1" t="s">
        <v>2455</v>
      </c>
      <c r="B749" s="1" t="s">
        <v>2456</v>
      </c>
      <c r="C749" s="1" t="s">
        <v>9</v>
      </c>
      <c r="D749" s="1">
        <v>53</v>
      </c>
      <c r="E749" s="1" t="s">
        <v>477</v>
      </c>
      <c r="F749" s="1" t="s">
        <v>16</v>
      </c>
      <c r="G749" s="1" t="s">
        <v>2457</v>
      </c>
    </row>
    <row r="750" spans="1:7" x14ac:dyDescent="0.3">
      <c r="A750" s="1" t="s">
        <v>2458</v>
      </c>
      <c r="B750" s="1" t="s">
        <v>2459</v>
      </c>
      <c r="C750" s="1" t="s">
        <v>9</v>
      </c>
      <c r="D750" s="1">
        <v>48</v>
      </c>
      <c r="E750" s="1" t="s">
        <v>581</v>
      </c>
      <c r="F750" s="1" t="s">
        <v>53</v>
      </c>
      <c r="G750" s="1" t="s">
        <v>2460</v>
      </c>
    </row>
    <row r="751" spans="1:7" x14ac:dyDescent="0.3">
      <c r="A751" s="1" t="s">
        <v>2461</v>
      </c>
      <c r="B751" s="1" t="s">
        <v>2462</v>
      </c>
      <c r="C751" s="1" t="s">
        <v>9</v>
      </c>
      <c r="D751" s="1">
        <v>36</v>
      </c>
      <c r="E751" s="1" t="s">
        <v>596</v>
      </c>
      <c r="F751" s="1" t="s">
        <v>40</v>
      </c>
      <c r="G751" s="1" t="s">
        <v>2463</v>
      </c>
    </row>
    <row r="752" spans="1:7" x14ac:dyDescent="0.3">
      <c r="A752" s="1" t="s">
        <v>2464</v>
      </c>
      <c r="B752" s="1" t="s">
        <v>2465</v>
      </c>
      <c r="C752" s="1" t="s">
        <v>9</v>
      </c>
      <c r="D752" s="1">
        <v>22</v>
      </c>
      <c r="E752" s="1" t="s">
        <v>1633</v>
      </c>
      <c r="F752" s="1" t="s">
        <v>11</v>
      </c>
      <c r="G752" s="1" t="s">
        <v>2466</v>
      </c>
    </row>
    <row r="753" spans="1:7" x14ac:dyDescent="0.3">
      <c r="A753" s="1" t="s">
        <v>2467</v>
      </c>
      <c r="B753" s="1" t="s">
        <v>2468</v>
      </c>
      <c r="C753" s="1" t="s">
        <v>20</v>
      </c>
      <c r="D753" s="1">
        <v>61</v>
      </c>
      <c r="E753" s="1" t="s">
        <v>152</v>
      </c>
      <c r="F753" s="1" t="s">
        <v>11</v>
      </c>
      <c r="G753" s="1" t="s">
        <v>2469</v>
      </c>
    </row>
    <row r="754" spans="1:7" x14ac:dyDescent="0.3">
      <c r="A754" s="1" t="s">
        <v>2470</v>
      </c>
      <c r="B754" s="1" t="s">
        <v>2471</v>
      </c>
      <c r="C754" s="1" t="s">
        <v>20</v>
      </c>
      <c r="D754" s="1">
        <v>66</v>
      </c>
      <c r="E754" s="1" t="s">
        <v>1331</v>
      </c>
      <c r="F754" s="1" t="s">
        <v>40</v>
      </c>
      <c r="G754" s="1" t="s">
        <v>2472</v>
      </c>
    </row>
    <row r="755" spans="1:7" x14ac:dyDescent="0.3">
      <c r="A755" s="1" t="s">
        <v>2473</v>
      </c>
      <c r="B755" s="1" t="s">
        <v>2474</v>
      </c>
      <c r="C755" s="1" t="s">
        <v>9</v>
      </c>
      <c r="D755" s="1">
        <v>23</v>
      </c>
      <c r="E755" s="1" t="s">
        <v>1879</v>
      </c>
      <c r="F755" s="1" t="s">
        <v>16</v>
      </c>
      <c r="G755" s="1" t="s">
        <v>2475</v>
      </c>
    </row>
    <row r="756" spans="1:7" x14ac:dyDescent="0.3">
      <c r="A756" s="1" t="s">
        <v>2476</v>
      </c>
      <c r="B756" s="1" t="s">
        <v>2477</v>
      </c>
      <c r="C756" s="1" t="s">
        <v>9</v>
      </c>
      <c r="D756" s="1">
        <v>62</v>
      </c>
      <c r="E756" s="1" t="s">
        <v>394</v>
      </c>
      <c r="F756" s="1" t="s">
        <v>53</v>
      </c>
      <c r="G756" s="1" t="s">
        <v>2478</v>
      </c>
    </row>
    <row r="757" spans="1:7" x14ac:dyDescent="0.3">
      <c r="A757" s="1" t="s">
        <v>2479</v>
      </c>
      <c r="B757" s="1" t="s">
        <v>2480</v>
      </c>
      <c r="C757" s="1" t="s">
        <v>9</v>
      </c>
      <c r="D757" s="1">
        <v>27</v>
      </c>
      <c r="E757" s="1" t="s">
        <v>1168</v>
      </c>
      <c r="F757" s="1" t="s">
        <v>11</v>
      </c>
      <c r="G757" s="1" t="s">
        <v>2481</v>
      </c>
    </row>
    <row r="758" spans="1:7" x14ac:dyDescent="0.3">
      <c r="A758" s="1" t="s">
        <v>2482</v>
      </c>
      <c r="B758" s="1" t="s">
        <v>2483</v>
      </c>
      <c r="C758" s="1" t="s">
        <v>20</v>
      </c>
      <c r="D758" s="1">
        <v>19</v>
      </c>
      <c r="E758" s="1" t="s">
        <v>853</v>
      </c>
      <c r="F758" s="1" t="s">
        <v>40</v>
      </c>
      <c r="G758" s="1" t="s">
        <v>2484</v>
      </c>
    </row>
    <row r="759" spans="1:7" x14ac:dyDescent="0.3">
      <c r="A759" s="1" t="s">
        <v>2485</v>
      </c>
      <c r="B759" s="1" t="s">
        <v>2486</v>
      </c>
      <c r="C759" s="1" t="s">
        <v>20</v>
      </c>
      <c r="D759" s="1">
        <v>37</v>
      </c>
      <c r="E759" s="1" t="s">
        <v>21</v>
      </c>
      <c r="F759" s="1" t="s">
        <v>11</v>
      </c>
      <c r="G759" s="1" t="s">
        <v>2487</v>
      </c>
    </row>
    <row r="760" spans="1:7" x14ac:dyDescent="0.3">
      <c r="A760" s="1" t="s">
        <v>2488</v>
      </c>
      <c r="B760" s="1" t="s">
        <v>2489</v>
      </c>
      <c r="C760" s="1" t="s">
        <v>20</v>
      </c>
      <c r="D760" s="1">
        <v>53</v>
      </c>
      <c r="E760" s="1" t="s">
        <v>1391</v>
      </c>
      <c r="F760" s="1" t="s">
        <v>35</v>
      </c>
      <c r="G760" s="1" t="s">
        <v>2490</v>
      </c>
    </row>
    <row r="761" spans="1:7" x14ac:dyDescent="0.3">
      <c r="A761" s="1" t="s">
        <v>2491</v>
      </c>
      <c r="B761" s="1" t="s">
        <v>2492</v>
      </c>
      <c r="C761" s="1" t="s">
        <v>9</v>
      </c>
      <c r="D761" s="1">
        <v>48</v>
      </c>
      <c r="E761" s="1" t="s">
        <v>240</v>
      </c>
      <c r="F761" s="1" t="s">
        <v>16</v>
      </c>
      <c r="G761" s="1" t="s">
        <v>2493</v>
      </c>
    </row>
    <row r="762" spans="1:7" x14ac:dyDescent="0.3">
      <c r="A762" s="1" t="s">
        <v>2494</v>
      </c>
      <c r="B762" s="1" t="s">
        <v>2495</v>
      </c>
      <c r="C762" s="1" t="s">
        <v>20</v>
      </c>
      <c r="D762" s="1">
        <v>24</v>
      </c>
      <c r="E762" s="1" t="s">
        <v>1025</v>
      </c>
      <c r="F762" s="1" t="s">
        <v>16</v>
      </c>
      <c r="G762" s="1" t="s">
        <v>2496</v>
      </c>
    </row>
    <row r="763" spans="1:7" x14ac:dyDescent="0.3">
      <c r="A763" s="1" t="s">
        <v>2497</v>
      </c>
      <c r="B763" s="1" t="s">
        <v>2498</v>
      </c>
      <c r="C763" s="1" t="s">
        <v>9</v>
      </c>
      <c r="D763" s="1">
        <v>35</v>
      </c>
      <c r="E763" s="1" t="s">
        <v>444</v>
      </c>
      <c r="F763" s="1" t="s">
        <v>35</v>
      </c>
      <c r="G763" s="1" t="s">
        <v>2499</v>
      </c>
    </row>
    <row r="764" spans="1:7" x14ac:dyDescent="0.3">
      <c r="A764" s="1" t="s">
        <v>2500</v>
      </c>
      <c r="B764" s="1" t="s">
        <v>2501</v>
      </c>
      <c r="C764" s="1" t="s">
        <v>9</v>
      </c>
      <c r="D764" s="1">
        <v>33</v>
      </c>
      <c r="E764" s="1" t="s">
        <v>140</v>
      </c>
      <c r="F764" s="1" t="s">
        <v>53</v>
      </c>
      <c r="G764" s="1" t="s">
        <v>2502</v>
      </c>
    </row>
    <row r="765" spans="1:7" x14ac:dyDescent="0.3">
      <c r="A765" s="1" t="s">
        <v>2503</v>
      </c>
      <c r="B765" s="1" t="s">
        <v>2504</v>
      </c>
      <c r="C765" s="1" t="s">
        <v>20</v>
      </c>
      <c r="D765" s="1">
        <v>69</v>
      </c>
      <c r="E765" s="1" t="s">
        <v>432</v>
      </c>
      <c r="F765" s="1" t="s">
        <v>35</v>
      </c>
      <c r="G765" s="1" t="s">
        <v>2505</v>
      </c>
    </row>
    <row r="766" spans="1:7" x14ac:dyDescent="0.3">
      <c r="A766" s="1" t="s">
        <v>2506</v>
      </c>
      <c r="B766" s="1" t="s">
        <v>2507</v>
      </c>
      <c r="C766" s="1" t="s">
        <v>20</v>
      </c>
      <c r="D766" s="1">
        <v>35</v>
      </c>
      <c r="E766" s="1" t="s">
        <v>104</v>
      </c>
      <c r="F766" s="1" t="s">
        <v>11</v>
      </c>
      <c r="G766" s="1" t="s">
        <v>2508</v>
      </c>
    </row>
    <row r="767" spans="1:7" x14ac:dyDescent="0.3">
      <c r="A767" s="1" t="s">
        <v>2509</v>
      </c>
      <c r="B767" s="1" t="s">
        <v>2510</v>
      </c>
      <c r="C767" s="1" t="s">
        <v>9</v>
      </c>
      <c r="D767" s="1">
        <v>65</v>
      </c>
      <c r="E767" s="1" t="s">
        <v>1824</v>
      </c>
      <c r="F767" s="1" t="s">
        <v>53</v>
      </c>
      <c r="G767" s="1" t="s">
        <v>2511</v>
      </c>
    </row>
    <row r="768" spans="1:7" x14ac:dyDescent="0.3">
      <c r="A768" s="1" t="s">
        <v>2512</v>
      </c>
      <c r="B768" s="1" t="s">
        <v>2513</v>
      </c>
      <c r="C768" s="1" t="s">
        <v>9</v>
      </c>
      <c r="D768" s="1">
        <v>51</v>
      </c>
      <c r="E768" s="1" t="s">
        <v>96</v>
      </c>
      <c r="F768" s="1" t="s">
        <v>11</v>
      </c>
      <c r="G768" s="1" t="s">
        <v>2514</v>
      </c>
    </row>
    <row r="769" spans="1:7" x14ac:dyDescent="0.3">
      <c r="A769" s="1" t="s">
        <v>2515</v>
      </c>
      <c r="B769" s="1" t="s">
        <v>1381</v>
      </c>
      <c r="C769" s="1" t="s">
        <v>9</v>
      </c>
      <c r="D769" s="1">
        <v>47</v>
      </c>
      <c r="E769" s="1" t="s">
        <v>61</v>
      </c>
      <c r="F769" s="1" t="s">
        <v>22</v>
      </c>
      <c r="G769" s="1" t="s">
        <v>2516</v>
      </c>
    </row>
    <row r="770" spans="1:7" x14ac:dyDescent="0.3">
      <c r="A770" s="1" t="s">
        <v>2517</v>
      </c>
      <c r="B770" s="1" t="s">
        <v>2518</v>
      </c>
      <c r="C770" s="1" t="s">
        <v>20</v>
      </c>
      <c r="D770" s="1">
        <v>33</v>
      </c>
      <c r="E770" s="1" t="s">
        <v>1164</v>
      </c>
      <c r="F770" s="1" t="s">
        <v>40</v>
      </c>
      <c r="G770" s="1" t="s">
        <v>2519</v>
      </c>
    </row>
    <row r="771" spans="1:7" x14ac:dyDescent="0.3">
      <c r="A771" s="1" t="s">
        <v>2520</v>
      </c>
      <c r="B771" s="1" t="s">
        <v>2521</v>
      </c>
      <c r="C771" s="1" t="s">
        <v>9</v>
      </c>
      <c r="D771" s="1">
        <v>28</v>
      </c>
      <c r="E771" s="1" t="s">
        <v>2250</v>
      </c>
      <c r="F771" s="1" t="s">
        <v>35</v>
      </c>
      <c r="G771" s="1" t="s">
        <v>2522</v>
      </c>
    </row>
    <row r="772" spans="1:7" x14ac:dyDescent="0.3">
      <c r="A772" s="1" t="s">
        <v>2523</v>
      </c>
      <c r="B772" s="1" t="s">
        <v>2524</v>
      </c>
      <c r="C772" s="1" t="s">
        <v>9</v>
      </c>
      <c r="D772" s="1">
        <v>36</v>
      </c>
      <c r="E772" s="1" t="s">
        <v>735</v>
      </c>
      <c r="F772" s="1" t="s">
        <v>40</v>
      </c>
      <c r="G772" s="1" t="s">
        <v>2525</v>
      </c>
    </row>
    <row r="773" spans="1:7" x14ac:dyDescent="0.3">
      <c r="A773" s="1" t="s">
        <v>2526</v>
      </c>
      <c r="B773" s="1" t="s">
        <v>2527</v>
      </c>
      <c r="C773" s="1" t="s">
        <v>20</v>
      </c>
      <c r="D773" s="1">
        <v>44</v>
      </c>
      <c r="E773" s="1" t="s">
        <v>532</v>
      </c>
      <c r="F773" s="1" t="s">
        <v>16</v>
      </c>
      <c r="G773" s="1" t="s">
        <v>2528</v>
      </c>
    </row>
    <row r="774" spans="1:7" x14ac:dyDescent="0.3">
      <c r="A774" s="1" t="s">
        <v>2529</v>
      </c>
      <c r="B774" s="1" t="s">
        <v>2530</v>
      </c>
      <c r="C774" s="1" t="s">
        <v>20</v>
      </c>
      <c r="D774" s="1">
        <v>56</v>
      </c>
      <c r="E774" s="1" t="s">
        <v>958</v>
      </c>
      <c r="F774" s="1" t="s">
        <v>11</v>
      </c>
      <c r="G774" s="1" t="s">
        <v>2531</v>
      </c>
    </row>
    <row r="775" spans="1:7" x14ac:dyDescent="0.3">
      <c r="A775" s="1" t="s">
        <v>2532</v>
      </c>
      <c r="B775" s="1" t="s">
        <v>2533</v>
      </c>
      <c r="C775" s="1" t="s">
        <v>20</v>
      </c>
      <c r="D775" s="1">
        <v>23</v>
      </c>
      <c r="E775" s="1" t="s">
        <v>10</v>
      </c>
      <c r="F775" s="1" t="s">
        <v>53</v>
      </c>
      <c r="G775" s="1" t="s">
        <v>2534</v>
      </c>
    </row>
    <row r="776" spans="1:7" x14ac:dyDescent="0.3">
      <c r="A776" s="1" t="s">
        <v>2535</v>
      </c>
      <c r="B776" s="1" t="s">
        <v>2536</v>
      </c>
      <c r="C776" s="1" t="s">
        <v>20</v>
      </c>
      <c r="D776" s="1">
        <v>63</v>
      </c>
      <c r="E776" s="1" t="s">
        <v>1458</v>
      </c>
      <c r="F776" s="1" t="s">
        <v>16</v>
      </c>
      <c r="G776" s="1" t="s">
        <v>2537</v>
      </c>
    </row>
    <row r="777" spans="1:7" x14ac:dyDescent="0.3">
      <c r="A777" s="1" t="s">
        <v>2538</v>
      </c>
      <c r="B777" s="1" t="s">
        <v>2539</v>
      </c>
      <c r="C777" s="1" t="s">
        <v>9</v>
      </c>
      <c r="D777" s="1">
        <v>27</v>
      </c>
      <c r="E777" s="1" t="s">
        <v>771</v>
      </c>
      <c r="F777" s="1" t="s">
        <v>16</v>
      </c>
      <c r="G777" s="1" t="s">
        <v>2540</v>
      </c>
    </row>
    <row r="778" spans="1:7" x14ac:dyDescent="0.3">
      <c r="A778" s="1" t="s">
        <v>2541</v>
      </c>
      <c r="B778" s="1" t="s">
        <v>2542</v>
      </c>
      <c r="C778" s="1" t="s">
        <v>20</v>
      </c>
      <c r="D778" s="1">
        <v>45</v>
      </c>
      <c r="E778" s="1" t="s">
        <v>497</v>
      </c>
      <c r="F778" s="1" t="s">
        <v>11</v>
      </c>
      <c r="G778" s="1" t="s">
        <v>2543</v>
      </c>
    </row>
    <row r="779" spans="1:7" x14ac:dyDescent="0.3">
      <c r="A779" s="1" t="s">
        <v>2544</v>
      </c>
      <c r="B779" s="1" t="s">
        <v>2545</v>
      </c>
      <c r="C779" s="1" t="s">
        <v>9</v>
      </c>
      <c r="D779" s="1">
        <v>27</v>
      </c>
      <c r="E779" s="1" t="s">
        <v>1164</v>
      </c>
      <c r="F779" s="1" t="s">
        <v>40</v>
      </c>
      <c r="G779" s="1" t="s">
        <v>2546</v>
      </c>
    </row>
    <row r="780" spans="1:7" x14ac:dyDescent="0.3">
      <c r="A780" s="1" t="s">
        <v>2547</v>
      </c>
      <c r="B780" s="1" t="s">
        <v>2548</v>
      </c>
      <c r="C780" s="1" t="s">
        <v>9</v>
      </c>
      <c r="D780" s="1">
        <v>68</v>
      </c>
      <c r="E780" s="1" t="s">
        <v>592</v>
      </c>
      <c r="F780" s="1" t="s">
        <v>40</v>
      </c>
      <c r="G780" s="1" t="s">
        <v>2549</v>
      </c>
    </row>
    <row r="781" spans="1:7" x14ac:dyDescent="0.3">
      <c r="A781" s="1" t="s">
        <v>2550</v>
      </c>
      <c r="B781" s="1" t="s">
        <v>2551</v>
      </c>
      <c r="C781" s="1" t="s">
        <v>20</v>
      </c>
      <c r="D781" s="1">
        <v>48</v>
      </c>
      <c r="E781" s="1" t="s">
        <v>1086</v>
      </c>
      <c r="F781" s="1" t="s">
        <v>53</v>
      </c>
      <c r="G781" s="1" t="s">
        <v>2552</v>
      </c>
    </row>
    <row r="782" spans="1:7" x14ac:dyDescent="0.3">
      <c r="A782" s="1" t="s">
        <v>2553</v>
      </c>
      <c r="B782" s="1" t="s">
        <v>2554</v>
      </c>
      <c r="C782" s="1" t="s">
        <v>20</v>
      </c>
      <c r="D782" s="1">
        <v>41</v>
      </c>
      <c r="E782" s="1" t="s">
        <v>10</v>
      </c>
      <c r="F782" s="1" t="s">
        <v>22</v>
      </c>
      <c r="G782" s="1" t="s">
        <v>2555</v>
      </c>
    </row>
    <row r="783" spans="1:7" x14ac:dyDescent="0.3">
      <c r="A783" s="1" t="s">
        <v>2556</v>
      </c>
      <c r="B783" s="1" t="s">
        <v>2557</v>
      </c>
      <c r="C783" s="1" t="s">
        <v>9</v>
      </c>
      <c r="D783" s="1">
        <v>41</v>
      </c>
      <c r="E783" s="1" t="s">
        <v>731</v>
      </c>
      <c r="F783" s="1" t="s">
        <v>16</v>
      </c>
      <c r="G783" s="1" t="s">
        <v>2558</v>
      </c>
    </row>
    <row r="784" spans="1:7" x14ac:dyDescent="0.3">
      <c r="A784" s="1" t="s">
        <v>2559</v>
      </c>
      <c r="B784" s="1" t="s">
        <v>2560</v>
      </c>
      <c r="C784" s="1" t="s">
        <v>9</v>
      </c>
      <c r="D784" s="1">
        <v>66</v>
      </c>
      <c r="E784" s="1" t="s">
        <v>893</v>
      </c>
      <c r="F784" s="1" t="s">
        <v>11</v>
      </c>
      <c r="G784" s="1" t="s">
        <v>2561</v>
      </c>
    </row>
    <row r="785" spans="1:7" x14ac:dyDescent="0.3">
      <c r="A785" s="1" t="s">
        <v>2562</v>
      </c>
      <c r="B785" s="1" t="s">
        <v>2563</v>
      </c>
      <c r="C785" s="1" t="s">
        <v>9</v>
      </c>
      <c r="D785" s="1">
        <v>61</v>
      </c>
      <c r="E785" s="1" t="s">
        <v>209</v>
      </c>
      <c r="F785" s="1" t="s">
        <v>35</v>
      </c>
      <c r="G785" s="1" t="s">
        <v>2564</v>
      </c>
    </row>
    <row r="786" spans="1:7" x14ac:dyDescent="0.3">
      <c r="A786" s="1" t="s">
        <v>2565</v>
      </c>
      <c r="B786" s="1" t="s">
        <v>2566</v>
      </c>
      <c r="C786" s="1" t="s">
        <v>20</v>
      </c>
      <c r="D786" s="1">
        <v>67</v>
      </c>
      <c r="E786" s="1" t="s">
        <v>48</v>
      </c>
      <c r="F786" s="1" t="s">
        <v>35</v>
      </c>
      <c r="G786" s="1" t="s">
        <v>2567</v>
      </c>
    </row>
    <row r="787" spans="1:7" x14ac:dyDescent="0.3">
      <c r="A787" s="1" t="s">
        <v>2568</v>
      </c>
      <c r="B787" s="1" t="s">
        <v>2569</v>
      </c>
      <c r="C787" s="1" t="s">
        <v>9</v>
      </c>
      <c r="D787" s="1">
        <v>22</v>
      </c>
      <c r="E787" s="1" t="s">
        <v>640</v>
      </c>
      <c r="F787" s="1" t="s">
        <v>40</v>
      </c>
      <c r="G787" s="1" t="s">
        <v>2570</v>
      </c>
    </row>
    <row r="788" spans="1:7" x14ac:dyDescent="0.3">
      <c r="A788" s="1" t="s">
        <v>2571</v>
      </c>
      <c r="B788" s="1" t="s">
        <v>2572</v>
      </c>
      <c r="C788" s="1" t="s">
        <v>9</v>
      </c>
      <c r="D788" s="1">
        <v>68</v>
      </c>
      <c r="E788" s="1" t="s">
        <v>629</v>
      </c>
      <c r="F788" s="1" t="s">
        <v>40</v>
      </c>
      <c r="G788" s="1" t="s">
        <v>2573</v>
      </c>
    </row>
    <row r="789" spans="1:7" x14ac:dyDescent="0.3">
      <c r="A789" s="1" t="s">
        <v>2574</v>
      </c>
      <c r="B789" s="1" t="s">
        <v>2575</v>
      </c>
      <c r="C789" s="1" t="s">
        <v>9</v>
      </c>
      <c r="D789" s="1">
        <v>66</v>
      </c>
      <c r="E789" s="1" t="s">
        <v>1913</v>
      </c>
      <c r="F789" s="1" t="s">
        <v>22</v>
      </c>
      <c r="G789" s="1" t="s">
        <v>2576</v>
      </c>
    </row>
    <row r="790" spans="1:7" x14ac:dyDescent="0.3">
      <c r="A790" s="1" t="s">
        <v>2577</v>
      </c>
      <c r="B790" s="1" t="s">
        <v>2578</v>
      </c>
      <c r="C790" s="1" t="s">
        <v>20</v>
      </c>
      <c r="D790" s="1">
        <v>25</v>
      </c>
      <c r="E790" s="1" t="s">
        <v>406</v>
      </c>
      <c r="F790" s="1" t="s">
        <v>35</v>
      </c>
      <c r="G790" s="1" t="s">
        <v>2579</v>
      </c>
    </row>
    <row r="791" spans="1:7" x14ac:dyDescent="0.3">
      <c r="A791" s="1" t="s">
        <v>2580</v>
      </c>
      <c r="B791" s="1" t="s">
        <v>2581</v>
      </c>
      <c r="C791" s="1" t="s">
        <v>9</v>
      </c>
      <c r="D791" s="1">
        <v>48</v>
      </c>
      <c r="E791" s="1" t="s">
        <v>596</v>
      </c>
      <c r="F791" s="1" t="s">
        <v>16</v>
      </c>
      <c r="G791" s="1" t="s">
        <v>2582</v>
      </c>
    </row>
    <row r="792" spans="1:7" x14ac:dyDescent="0.3">
      <c r="A792" s="1" t="s">
        <v>2583</v>
      </c>
      <c r="B792" s="1" t="s">
        <v>2584</v>
      </c>
      <c r="C792" s="1" t="s">
        <v>20</v>
      </c>
      <c r="D792" s="1">
        <v>43</v>
      </c>
      <c r="E792" s="1" t="s">
        <v>444</v>
      </c>
      <c r="F792" s="1" t="s">
        <v>22</v>
      </c>
      <c r="G792" s="1" t="s">
        <v>2585</v>
      </c>
    </row>
    <row r="793" spans="1:7" x14ac:dyDescent="0.3">
      <c r="A793" s="1" t="s">
        <v>2586</v>
      </c>
      <c r="B793" s="1" t="s">
        <v>2587</v>
      </c>
      <c r="C793" s="1" t="s">
        <v>9</v>
      </c>
      <c r="D793" s="1">
        <v>55</v>
      </c>
      <c r="E793" s="1" t="s">
        <v>128</v>
      </c>
      <c r="F793" s="1" t="s">
        <v>53</v>
      </c>
      <c r="G793" s="1" t="s">
        <v>2588</v>
      </c>
    </row>
    <row r="794" spans="1:7" x14ac:dyDescent="0.3">
      <c r="A794" s="1" t="s">
        <v>2589</v>
      </c>
      <c r="B794" s="1" t="s">
        <v>2590</v>
      </c>
      <c r="C794" s="1" t="s">
        <v>20</v>
      </c>
      <c r="D794" s="1">
        <v>42</v>
      </c>
      <c r="E794" s="1" t="s">
        <v>189</v>
      </c>
      <c r="F794" s="1" t="s">
        <v>40</v>
      </c>
      <c r="G794" s="1" t="s">
        <v>2591</v>
      </c>
    </row>
    <row r="795" spans="1:7" x14ac:dyDescent="0.3">
      <c r="A795" s="1" t="s">
        <v>2592</v>
      </c>
      <c r="B795" s="1" t="s">
        <v>2593</v>
      </c>
      <c r="C795" s="1" t="s">
        <v>9</v>
      </c>
      <c r="D795" s="1">
        <v>66</v>
      </c>
      <c r="E795" s="1" t="s">
        <v>1913</v>
      </c>
      <c r="F795" s="1" t="s">
        <v>11</v>
      </c>
      <c r="G795" s="1" t="s">
        <v>2594</v>
      </c>
    </row>
    <row r="796" spans="1:7" x14ac:dyDescent="0.3">
      <c r="A796" s="1" t="s">
        <v>2595</v>
      </c>
      <c r="B796" s="1" t="s">
        <v>2596</v>
      </c>
      <c r="C796" s="1" t="s">
        <v>9</v>
      </c>
      <c r="D796" s="1">
        <v>23</v>
      </c>
      <c r="E796" s="1" t="s">
        <v>665</v>
      </c>
      <c r="F796" s="1" t="s">
        <v>11</v>
      </c>
      <c r="G796" s="1" t="s">
        <v>2597</v>
      </c>
    </row>
    <row r="797" spans="1:7" x14ac:dyDescent="0.3">
      <c r="A797" s="1" t="s">
        <v>2598</v>
      </c>
      <c r="B797" s="1" t="s">
        <v>2599</v>
      </c>
      <c r="C797" s="1" t="s">
        <v>9</v>
      </c>
      <c r="D797" s="1">
        <v>53</v>
      </c>
      <c r="E797" s="1" t="s">
        <v>270</v>
      </c>
      <c r="F797" s="1" t="s">
        <v>35</v>
      </c>
      <c r="G797" s="1" t="s">
        <v>2600</v>
      </c>
    </row>
    <row r="798" spans="1:7" x14ac:dyDescent="0.3">
      <c r="A798" s="1" t="s">
        <v>2601</v>
      </c>
      <c r="B798" s="1" t="s">
        <v>2602</v>
      </c>
      <c r="C798" s="1" t="s">
        <v>9</v>
      </c>
      <c r="D798" s="1">
        <v>32</v>
      </c>
      <c r="E798" s="1" t="s">
        <v>1401</v>
      </c>
      <c r="F798" s="1" t="s">
        <v>11</v>
      </c>
      <c r="G798" s="1" t="s">
        <v>2603</v>
      </c>
    </row>
    <row r="799" spans="1:7" x14ac:dyDescent="0.3">
      <c r="A799" s="1" t="s">
        <v>2604</v>
      </c>
      <c r="B799" s="1" t="s">
        <v>2605</v>
      </c>
      <c r="C799" s="1" t="s">
        <v>20</v>
      </c>
      <c r="D799" s="1">
        <v>30</v>
      </c>
      <c r="E799" s="1" t="s">
        <v>451</v>
      </c>
      <c r="F799" s="1" t="s">
        <v>40</v>
      </c>
      <c r="G799" s="1" t="s">
        <v>2606</v>
      </c>
    </row>
    <row r="800" spans="1:7" x14ac:dyDescent="0.3">
      <c r="A800" s="1" t="s">
        <v>2607</v>
      </c>
      <c r="B800" s="1" t="s">
        <v>2608</v>
      </c>
      <c r="C800" s="1" t="s">
        <v>20</v>
      </c>
      <c r="D800" s="1">
        <v>39</v>
      </c>
      <c r="E800" s="1" t="s">
        <v>1845</v>
      </c>
      <c r="F800" s="1" t="s">
        <v>22</v>
      </c>
      <c r="G800" s="1" t="s">
        <v>2609</v>
      </c>
    </row>
    <row r="801" spans="1:7" x14ac:dyDescent="0.3">
      <c r="A801" s="1" t="s">
        <v>2610</v>
      </c>
      <c r="B801" s="1" t="s">
        <v>2611</v>
      </c>
      <c r="C801" s="1" t="s">
        <v>20</v>
      </c>
      <c r="D801" s="1">
        <v>32</v>
      </c>
      <c r="E801" s="1" t="s">
        <v>2612</v>
      </c>
      <c r="F801" s="1" t="s">
        <v>22</v>
      </c>
      <c r="G801" s="1" t="s">
        <v>2613</v>
      </c>
    </row>
    <row r="802" spans="1:7" x14ac:dyDescent="0.3">
      <c r="A802" s="1" t="s">
        <v>2614</v>
      </c>
      <c r="B802" s="1" t="s">
        <v>2615</v>
      </c>
      <c r="C802" s="1" t="s">
        <v>9</v>
      </c>
      <c r="D802" s="1">
        <v>47</v>
      </c>
      <c r="E802" s="1" t="s">
        <v>92</v>
      </c>
      <c r="F802" s="1" t="s">
        <v>35</v>
      </c>
      <c r="G802" s="1" t="s">
        <v>2616</v>
      </c>
    </row>
    <row r="803" spans="1:7" x14ac:dyDescent="0.3">
      <c r="A803" s="1" t="s">
        <v>2617</v>
      </c>
      <c r="B803" s="1" t="s">
        <v>2618</v>
      </c>
      <c r="C803" s="1" t="s">
        <v>9</v>
      </c>
      <c r="D803" s="1">
        <v>20</v>
      </c>
      <c r="E803" s="1" t="s">
        <v>1733</v>
      </c>
      <c r="F803" s="1" t="s">
        <v>40</v>
      </c>
      <c r="G803" s="1" t="s">
        <v>2619</v>
      </c>
    </row>
    <row r="804" spans="1:7" x14ac:dyDescent="0.3">
      <c r="A804" s="1" t="s">
        <v>2620</v>
      </c>
      <c r="B804" s="1" t="s">
        <v>2621</v>
      </c>
      <c r="C804" s="1" t="s">
        <v>9</v>
      </c>
      <c r="D804" s="1">
        <v>55</v>
      </c>
      <c r="E804" s="1" t="s">
        <v>560</v>
      </c>
      <c r="F804" s="1" t="s">
        <v>11</v>
      </c>
      <c r="G804" s="1" t="s">
        <v>2622</v>
      </c>
    </row>
    <row r="805" spans="1:7" x14ac:dyDescent="0.3">
      <c r="A805" s="1" t="s">
        <v>2623</v>
      </c>
      <c r="B805" s="1" t="s">
        <v>2624</v>
      </c>
      <c r="C805" s="1" t="s">
        <v>20</v>
      </c>
      <c r="D805" s="1">
        <v>51</v>
      </c>
      <c r="E805" s="1" t="s">
        <v>853</v>
      </c>
      <c r="F805" s="1" t="s">
        <v>35</v>
      </c>
      <c r="G805" s="1" t="s">
        <v>2625</v>
      </c>
    </row>
    <row r="806" spans="1:7" x14ac:dyDescent="0.3">
      <c r="A806" s="1" t="s">
        <v>2626</v>
      </c>
      <c r="B806" s="1" t="s">
        <v>2627</v>
      </c>
      <c r="C806" s="1" t="s">
        <v>9</v>
      </c>
      <c r="D806" s="1">
        <v>20</v>
      </c>
      <c r="E806" s="1" t="s">
        <v>274</v>
      </c>
      <c r="F806" s="1" t="s">
        <v>22</v>
      </c>
      <c r="G806" s="1" t="s">
        <v>2628</v>
      </c>
    </row>
    <row r="807" spans="1:7" x14ac:dyDescent="0.3">
      <c r="A807" s="1" t="s">
        <v>2629</v>
      </c>
      <c r="B807" s="1" t="s">
        <v>2630</v>
      </c>
      <c r="C807" s="1" t="s">
        <v>9</v>
      </c>
      <c r="D807" s="1">
        <v>33</v>
      </c>
      <c r="E807" s="1" t="s">
        <v>1164</v>
      </c>
      <c r="F807" s="1" t="s">
        <v>53</v>
      </c>
      <c r="G807" s="1" t="s">
        <v>2631</v>
      </c>
    </row>
    <row r="808" spans="1:7" x14ac:dyDescent="0.3">
      <c r="A808" s="1" t="s">
        <v>2632</v>
      </c>
      <c r="B808" s="1" t="s">
        <v>2633</v>
      </c>
      <c r="C808" s="1" t="s">
        <v>20</v>
      </c>
      <c r="D808" s="1">
        <v>62</v>
      </c>
      <c r="E808" s="1" t="s">
        <v>451</v>
      </c>
      <c r="F808" s="1" t="s">
        <v>35</v>
      </c>
      <c r="G808" s="1" t="s">
        <v>2634</v>
      </c>
    </row>
    <row r="809" spans="1:7" x14ac:dyDescent="0.3">
      <c r="A809" s="1" t="s">
        <v>2635</v>
      </c>
      <c r="B809" s="1" t="s">
        <v>2636</v>
      </c>
      <c r="C809" s="1" t="s">
        <v>9</v>
      </c>
      <c r="D809" s="1">
        <v>55</v>
      </c>
      <c r="E809" s="1" t="s">
        <v>681</v>
      </c>
      <c r="F809" s="1" t="s">
        <v>16</v>
      </c>
      <c r="G809" s="1" t="s">
        <v>2637</v>
      </c>
    </row>
    <row r="810" spans="1:7" x14ac:dyDescent="0.3">
      <c r="A810" s="1" t="s">
        <v>2638</v>
      </c>
      <c r="B810" s="1" t="s">
        <v>2639</v>
      </c>
      <c r="C810" s="1" t="s">
        <v>9</v>
      </c>
      <c r="D810" s="1">
        <v>31</v>
      </c>
      <c r="E810" s="1" t="s">
        <v>1164</v>
      </c>
      <c r="F810" s="1" t="s">
        <v>16</v>
      </c>
      <c r="G810" s="1" t="s">
        <v>2640</v>
      </c>
    </row>
    <row r="811" spans="1:7" x14ac:dyDescent="0.3">
      <c r="A811" s="1" t="s">
        <v>2641</v>
      </c>
      <c r="B811" s="1" t="s">
        <v>2642</v>
      </c>
      <c r="C811" s="1" t="s">
        <v>20</v>
      </c>
      <c r="D811" s="1">
        <v>61</v>
      </c>
      <c r="E811" s="1" t="s">
        <v>394</v>
      </c>
      <c r="F811" s="1" t="s">
        <v>53</v>
      </c>
      <c r="G811" s="1" t="s">
        <v>2643</v>
      </c>
    </row>
    <row r="812" spans="1:7" x14ac:dyDescent="0.3">
      <c r="A812" s="1" t="s">
        <v>2644</v>
      </c>
      <c r="B812" s="1" t="s">
        <v>2645</v>
      </c>
      <c r="C812" s="1" t="s">
        <v>9</v>
      </c>
      <c r="D812" s="1">
        <v>20</v>
      </c>
      <c r="E812" s="1" t="s">
        <v>1548</v>
      </c>
      <c r="F812" s="1" t="s">
        <v>35</v>
      </c>
      <c r="G812" s="1" t="s">
        <v>2646</v>
      </c>
    </row>
    <row r="813" spans="1:7" x14ac:dyDescent="0.3">
      <c r="A813" s="1" t="s">
        <v>2647</v>
      </c>
      <c r="B813" s="1" t="s">
        <v>2648</v>
      </c>
      <c r="C813" s="1" t="s">
        <v>20</v>
      </c>
      <c r="D813" s="1">
        <v>18</v>
      </c>
      <c r="E813" s="1" t="s">
        <v>297</v>
      </c>
      <c r="F813" s="1" t="s">
        <v>35</v>
      </c>
      <c r="G813" s="1" t="s">
        <v>2649</v>
      </c>
    </row>
    <row r="814" spans="1:7" x14ac:dyDescent="0.3">
      <c r="A814" s="1" t="s">
        <v>2650</v>
      </c>
      <c r="B814" s="1" t="s">
        <v>2651</v>
      </c>
      <c r="C814" s="1" t="s">
        <v>20</v>
      </c>
      <c r="D814" s="1">
        <v>25</v>
      </c>
      <c r="E814" s="1" t="s">
        <v>648</v>
      </c>
      <c r="F814" s="1" t="s">
        <v>11</v>
      </c>
      <c r="G814" s="1" t="s">
        <v>2652</v>
      </c>
    </row>
    <row r="815" spans="1:7" x14ac:dyDescent="0.3">
      <c r="A815" s="1" t="s">
        <v>2653</v>
      </c>
      <c r="B815" s="1" t="s">
        <v>2654</v>
      </c>
      <c r="C815" s="1" t="s">
        <v>9</v>
      </c>
      <c r="D815" s="1">
        <v>28</v>
      </c>
      <c r="E815" s="1" t="s">
        <v>174</v>
      </c>
      <c r="F815" s="1" t="s">
        <v>22</v>
      </c>
      <c r="G815" s="1" t="s">
        <v>2655</v>
      </c>
    </row>
    <row r="816" spans="1:7" x14ac:dyDescent="0.3">
      <c r="A816" s="1" t="s">
        <v>2656</v>
      </c>
      <c r="B816" s="1" t="s">
        <v>2657</v>
      </c>
      <c r="C816" s="1" t="s">
        <v>9</v>
      </c>
      <c r="D816" s="1">
        <v>26</v>
      </c>
      <c r="E816" s="1" t="s">
        <v>318</v>
      </c>
      <c r="F816" s="1" t="s">
        <v>53</v>
      </c>
      <c r="G816" s="1" t="s">
        <v>2658</v>
      </c>
    </row>
    <row r="817" spans="1:7" x14ac:dyDescent="0.3">
      <c r="A817" s="1" t="s">
        <v>2659</v>
      </c>
      <c r="B817" s="1" t="s">
        <v>2660</v>
      </c>
      <c r="C817" s="1" t="s">
        <v>9</v>
      </c>
      <c r="D817" s="1">
        <v>54</v>
      </c>
      <c r="E817" s="1" t="s">
        <v>386</v>
      </c>
      <c r="F817" s="1" t="s">
        <v>35</v>
      </c>
      <c r="G817" s="1" t="s">
        <v>2661</v>
      </c>
    </row>
    <row r="818" spans="1:7" x14ac:dyDescent="0.3">
      <c r="A818" s="1" t="s">
        <v>2662</v>
      </c>
      <c r="B818" s="1" t="s">
        <v>2663</v>
      </c>
      <c r="C818" s="1" t="s">
        <v>9</v>
      </c>
      <c r="D818" s="1">
        <v>49</v>
      </c>
      <c r="E818" s="1" t="s">
        <v>124</v>
      </c>
      <c r="F818" s="1" t="s">
        <v>40</v>
      </c>
      <c r="G818" s="1" t="s">
        <v>2664</v>
      </c>
    </row>
    <row r="819" spans="1:7" x14ac:dyDescent="0.3">
      <c r="A819" s="1" t="s">
        <v>2665</v>
      </c>
      <c r="B819" s="1" t="s">
        <v>2666</v>
      </c>
      <c r="C819" s="1" t="s">
        <v>9</v>
      </c>
      <c r="D819" s="1">
        <v>18</v>
      </c>
      <c r="E819" s="1" t="s">
        <v>1123</v>
      </c>
      <c r="F819" s="1" t="s">
        <v>40</v>
      </c>
      <c r="G819" s="1" t="s">
        <v>2667</v>
      </c>
    </row>
    <row r="820" spans="1:7" x14ac:dyDescent="0.3">
      <c r="A820" s="1" t="s">
        <v>2668</v>
      </c>
      <c r="B820" s="1" t="s">
        <v>2669</v>
      </c>
      <c r="C820" s="1" t="s">
        <v>9</v>
      </c>
      <c r="D820" s="1">
        <v>51</v>
      </c>
      <c r="E820" s="1" t="s">
        <v>65</v>
      </c>
      <c r="F820" s="1" t="s">
        <v>53</v>
      </c>
      <c r="G820" s="1" t="s">
        <v>2670</v>
      </c>
    </row>
    <row r="821" spans="1:7" x14ac:dyDescent="0.3">
      <c r="A821" s="1" t="s">
        <v>2671</v>
      </c>
      <c r="B821" s="1" t="s">
        <v>2672</v>
      </c>
      <c r="C821" s="1" t="s">
        <v>9</v>
      </c>
      <c r="D821" s="1">
        <v>31</v>
      </c>
      <c r="E821" s="1" t="s">
        <v>2673</v>
      </c>
      <c r="F821" s="1" t="s">
        <v>53</v>
      </c>
      <c r="G821" s="1" t="s">
        <v>2674</v>
      </c>
    </row>
    <row r="822" spans="1:7" x14ac:dyDescent="0.3">
      <c r="A822" s="1" t="s">
        <v>2675</v>
      </c>
      <c r="B822" s="1" t="s">
        <v>2676</v>
      </c>
      <c r="C822" s="1" t="s">
        <v>9</v>
      </c>
      <c r="D822" s="1">
        <v>64</v>
      </c>
      <c r="E822" s="1" t="s">
        <v>174</v>
      </c>
      <c r="F822" s="1" t="s">
        <v>40</v>
      </c>
      <c r="G822" s="1" t="s">
        <v>2677</v>
      </c>
    </row>
    <row r="823" spans="1:7" x14ac:dyDescent="0.3">
      <c r="A823" s="1" t="s">
        <v>2678</v>
      </c>
      <c r="B823" s="1" t="s">
        <v>2679</v>
      </c>
      <c r="C823" s="1" t="s">
        <v>20</v>
      </c>
      <c r="D823" s="1">
        <v>18</v>
      </c>
      <c r="E823" s="1" t="s">
        <v>220</v>
      </c>
      <c r="F823" s="1" t="s">
        <v>40</v>
      </c>
      <c r="G823" s="1" t="s">
        <v>2680</v>
      </c>
    </row>
    <row r="824" spans="1:7" x14ac:dyDescent="0.3">
      <c r="A824" s="1" t="s">
        <v>2681</v>
      </c>
      <c r="B824" s="1" t="s">
        <v>2682</v>
      </c>
      <c r="C824" s="1" t="s">
        <v>20</v>
      </c>
      <c r="D824" s="1">
        <v>18</v>
      </c>
      <c r="E824" s="1" t="s">
        <v>1651</v>
      </c>
      <c r="F824" s="1" t="s">
        <v>11</v>
      </c>
      <c r="G824" s="1" t="s">
        <v>2683</v>
      </c>
    </row>
    <row r="825" spans="1:7" x14ac:dyDescent="0.3">
      <c r="A825" s="1" t="s">
        <v>2684</v>
      </c>
      <c r="B825" s="1" t="s">
        <v>2685</v>
      </c>
      <c r="C825" s="1" t="s">
        <v>9</v>
      </c>
      <c r="D825" s="1">
        <v>36</v>
      </c>
      <c r="E825" s="1" t="s">
        <v>148</v>
      </c>
      <c r="F825" s="1" t="s">
        <v>22</v>
      </c>
      <c r="G825" s="1" t="s">
        <v>2686</v>
      </c>
    </row>
    <row r="826" spans="1:7" x14ac:dyDescent="0.3">
      <c r="A826" s="1" t="s">
        <v>2687</v>
      </c>
      <c r="B826" s="1" t="s">
        <v>2688</v>
      </c>
      <c r="C826" s="1" t="s">
        <v>9</v>
      </c>
      <c r="D826" s="1">
        <v>29</v>
      </c>
      <c r="E826" s="1" t="s">
        <v>909</v>
      </c>
      <c r="F826" s="1" t="s">
        <v>11</v>
      </c>
      <c r="G826" s="1" t="s">
        <v>2689</v>
      </c>
    </row>
    <row r="827" spans="1:7" x14ac:dyDescent="0.3">
      <c r="A827" s="1" t="s">
        <v>2690</v>
      </c>
      <c r="B827" s="1" t="s">
        <v>2691</v>
      </c>
      <c r="C827" s="1" t="s">
        <v>20</v>
      </c>
      <c r="D827" s="1">
        <v>48</v>
      </c>
      <c r="E827" s="1" t="s">
        <v>440</v>
      </c>
      <c r="F827" s="1" t="s">
        <v>40</v>
      </c>
      <c r="G827" s="1" t="s">
        <v>2692</v>
      </c>
    </row>
    <row r="828" spans="1:7" x14ac:dyDescent="0.3">
      <c r="A828" s="1" t="s">
        <v>2693</v>
      </c>
      <c r="B828" s="1" t="s">
        <v>2694</v>
      </c>
      <c r="C828" s="1" t="s">
        <v>20</v>
      </c>
      <c r="D828" s="1">
        <v>40</v>
      </c>
      <c r="E828" s="1" t="s">
        <v>459</v>
      </c>
      <c r="F828" s="1" t="s">
        <v>16</v>
      </c>
      <c r="G828" s="1" t="s">
        <v>2695</v>
      </c>
    </row>
    <row r="829" spans="1:7" x14ac:dyDescent="0.3">
      <c r="A829" s="1" t="s">
        <v>2696</v>
      </c>
      <c r="B829" s="1" t="s">
        <v>2697</v>
      </c>
      <c r="C829" s="1" t="s">
        <v>9</v>
      </c>
      <c r="D829" s="1">
        <v>61</v>
      </c>
      <c r="E829" s="1" t="s">
        <v>893</v>
      </c>
      <c r="F829" s="1" t="s">
        <v>53</v>
      </c>
      <c r="G829" s="1" t="s">
        <v>2698</v>
      </c>
    </row>
    <row r="830" spans="1:7" x14ac:dyDescent="0.3">
      <c r="A830" s="1" t="s">
        <v>2699</v>
      </c>
      <c r="B830" s="1" t="s">
        <v>2700</v>
      </c>
      <c r="C830" s="1" t="s">
        <v>20</v>
      </c>
      <c r="D830" s="1">
        <v>33</v>
      </c>
      <c r="E830" s="1" t="s">
        <v>821</v>
      </c>
      <c r="F830" s="1" t="s">
        <v>11</v>
      </c>
      <c r="G830" s="1" t="s">
        <v>2701</v>
      </c>
    </row>
    <row r="831" spans="1:7" x14ac:dyDescent="0.3">
      <c r="A831" s="1" t="s">
        <v>2702</v>
      </c>
      <c r="B831" s="1" t="s">
        <v>2703</v>
      </c>
      <c r="C831" s="1" t="s">
        <v>9</v>
      </c>
      <c r="D831" s="1">
        <v>35</v>
      </c>
      <c r="E831" s="1" t="s">
        <v>477</v>
      </c>
      <c r="F831" s="1" t="s">
        <v>16</v>
      </c>
      <c r="G831" s="1" t="s">
        <v>2704</v>
      </c>
    </row>
    <row r="832" spans="1:7" x14ac:dyDescent="0.3">
      <c r="A832" s="1" t="s">
        <v>2705</v>
      </c>
      <c r="B832" s="1" t="s">
        <v>2706</v>
      </c>
      <c r="C832" s="1" t="s">
        <v>20</v>
      </c>
      <c r="D832" s="1">
        <v>57</v>
      </c>
      <c r="E832" s="1" t="s">
        <v>2015</v>
      </c>
      <c r="F832" s="1" t="s">
        <v>22</v>
      </c>
      <c r="G832" s="1" t="s">
        <v>2707</v>
      </c>
    </row>
    <row r="833" spans="1:7" x14ac:dyDescent="0.3">
      <c r="A833" s="1" t="s">
        <v>2708</v>
      </c>
      <c r="B833" s="1" t="s">
        <v>2709</v>
      </c>
      <c r="C833" s="1" t="s">
        <v>20</v>
      </c>
      <c r="D833" s="1">
        <v>58</v>
      </c>
      <c r="E833" s="1" t="s">
        <v>752</v>
      </c>
      <c r="F833" s="1" t="s">
        <v>40</v>
      </c>
      <c r="G833" s="1" t="s">
        <v>2710</v>
      </c>
    </row>
    <row r="834" spans="1:7" x14ac:dyDescent="0.3">
      <c r="A834" s="1" t="s">
        <v>2711</v>
      </c>
      <c r="B834" s="1" t="s">
        <v>2712</v>
      </c>
      <c r="C834" s="1" t="s">
        <v>20</v>
      </c>
      <c r="D834" s="1">
        <v>64</v>
      </c>
      <c r="E834" s="1" t="s">
        <v>2178</v>
      </c>
      <c r="F834" s="1" t="s">
        <v>53</v>
      </c>
      <c r="G834" s="1" t="s">
        <v>2713</v>
      </c>
    </row>
    <row r="835" spans="1:7" x14ac:dyDescent="0.3">
      <c r="A835" s="1" t="s">
        <v>2714</v>
      </c>
      <c r="B835" s="1" t="s">
        <v>2715</v>
      </c>
      <c r="C835" s="1" t="s">
        <v>20</v>
      </c>
      <c r="D835" s="1">
        <v>62</v>
      </c>
      <c r="E835" s="1" t="s">
        <v>69</v>
      </c>
      <c r="F835" s="1" t="s">
        <v>11</v>
      </c>
      <c r="G835" s="1" t="s">
        <v>2716</v>
      </c>
    </row>
    <row r="836" spans="1:7" x14ac:dyDescent="0.3">
      <c r="A836" s="1" t="s">
        <v>2717</v>
      </c>
      <c r="B836" s="1" t="s">
        <v>2718</v>
      </c>
      <c r="C836" s="1" t="s">
        <v>9</v>
      </c>
      <c r="D836" s="1">
        <v>61</v>
      </c>
      <c r="E836" s="1" t="s">
        <v>596</v>
      </c>
      <c r="F836" s="1" t="s">
        <v>40</v>
      </c>
      <c r="G836" s="1" t="s">
        <v>2719</v>
      </c>
    </row>
    <row r="837" spans="1:7" x14ac:dyDescent="0.3">
      <c r="A837" s="1" t="s">
        <v>2720</v>
      </c>
      <c r="B837" s="1" t="s">
        <v>2721</v>
      </c>
      <c r="C837" s="1" t="s">
        <v>9</v>
      </c>
      <c r="D837" s="1">
        <v>18</v>
      </c>
      <c r="E837" s="1" t="s">
        <v>2722</v>
      </c>
      <c r="F837" s="1" t="s">
        <v>40</v>
      </c>
      <c r="G837" s="1" t="s">
        <v>2723</v>
      </c>
    </row>
    <row r="838" spans="1:7" x14ac:dyDescent="0.3">
      <c r="A838" s="1" t="s">
        <v>2724</v>
      </c>
      <c r="B838" s="1" t="s">
        <v>2725</v>
      </c>
      <c r="C838" s="1" t="s">
        <v>20</v>
      </c>
      <c r="D838" s="1">
        <v>66</v>
      </c>
      <c r="E838" s="1" t="s">
        <v>1861</v>
      </c>
      <c r="F838" s="1" t="s">
        <v>22</v>
      </c>
      <c r="G838" s="1" t="s">
        <v>2726</v>
      </c>
    </row>
    <row r="839" spans="1:7" x14ac:dyDescent="0.3">
      <c r="A839" s="1" t="s">
        <v>2727</v>
      </c>
      <c r="B839" s="1" t="s">
        <v>2728</v>
      </c>
      <c r="C839" s="1" t="s">
        <v>20</v>
      </c>
      <c r="D839" s="1">
        <v>65</v>
      </c>
      <c r="E839" s="1" t="s">
        <v>1331</v>
      </c>
      <c r="F839" s="1" t="s">
        <v>16</v>
      </c>
      <c r="G839" s="1" t="s">
        <v>2729</v>
      </c>
    </row>
    <row r="840" spans="1:7" x14ac:dyDescent="0.3">
      <c r="A840" s="1" t="s">
        <v>2730</v>
      </c>
      <c r="B840" s="1" t="s">
        <v>2731</v>
      </c>
      <c r="C840" s="1" t="s">
        <v>20</v>
      </c>
      <c r="D840" s="1">
        <v>70</v>
      </c>
      <c r="E840" s="1" t="s">
        <v>297</v>
      </c>
      <c r="F840" s="1" t="s">
        <v>22</v>
      </c>
      <c r="G840" s="1" t="s">
        <v>2732</v>
      </c>
    </row>
    <row r="841" spans="1:7" x14ac:dyDescent="0.3">
      <c r="A841" s="1" t="s">
        <v>2733</v>
      </c>
      <c r="B841" s="1" t="s">
        <v>2734</v>
      </c>
      <c r="C841" s="1" t="s">
        <v>9</v>
      </c>
      <c r="D841" s="1">
        <v>66</v>
      </c>
      <c r="E841" s="1" t="s">
        <v>903</v>
      </c>
      <c r="F841" s="1" t="s">
        <v>53</v>
      </c>
      <c r="G841" s="1" t="s">
        <v>2393</v>
      </c>
    </row>
    <row r="842" spans="1:7" x14ac:dyDescent="0.3">
      <c r="A842" s="1" t="s">
        <v>2735</v>
      </c>
      <c r="B842" s="1" t="s">
        <v>2736</v>
      </c>
      <c r="C842" s="1" t="s">
        <v>20</v>
      </c>
      <c r="D842" s="1">
        <v>68</v>
      </c>
      <c r="E842" s="1" t="s">
        <v>1678</v>
      </c>
      <c r="F842" s="1" t="s">
        <v>53</v>
      </c>
      <c r="G842" s="1" t="s">
        <v>2737</v>
      </c>
    </row>
    <row r="843" spans="1:7" x14ac:dyDescent="0.3">
      <c r="A843" s="1" t="s">
        <v>2738</v>
      </c>
      <c r="B843" s="1" t="s">
        <v>2739</v>
      </c>
      <c r="C843" s="1" t="s">
        <v>20</v>
      </c>
      <c r="D843" s="1">
        <v>70</v>
      </c>
      <c r="E843" s="1" t="s">
        <v>2386</v>
      </c>
      <c r="F843" s="1" t="s">
        <v>16</v>
      </c>
      <c r="G843" s="1" t="s">
        <v>2740</v>
      </c>
    </row>
    <row r="844" spans="1:7" x14ac:dyDescent="0.3">
      <c r="A844" s="1" t="s">
        <v>2741</v>
      </c>
      <c r="B844" s="1" t="s">
        <v>2742</v>
      </c>
      <c r="C844" s="1" t="s">
        <v>20</v>
      </c>
      <c r="D844" s="1">
        <v>69</v>
      </c>
      <c r="E844" s="1" t="s">
        <v>266</v>
      </c>
      <c r="F844" s="1" t="s">
        <v>16</v>
      </c>
      <c r="G844" s="1" t="s">
        <v>2743</v>
      </c>
    </row>
    <row r="845" spans="1:7" x14ac:dyDescent="0.3">
      <c r="A845" s="1" t="s">
        <v>2744</v>
      </c>
      <c r="B845" s="1" t="s">
        <v>2745</v>
      </c>
      <c r="C845" s="1" t="s">
        <v>9</v>
      </c>
      <c r="D845" s="1">
        <v>40</v>
      </c>
      <c r="E845" s="1" t="s">
        <v>61</v>
      </c>
      <c r="F845" s="1" t="s">
        <v>22</v>
      </c>
      <c r="G845" s="1" t="s">
        <v>2746</v>
      </c>
    </row>
    <row r="846" spans="1:7" x14ac:dyDescent="0.3">
      <c r="A846" s="1" t="s">
        <v>2747</v>
      </c>
      <c r="B846" s="1" t="s">
        <v>2748</v>
      </c>
      <c r="C846" s="1" t="s">
        <v>20</v>
      </c>
      <c r="D846" s="1">
        <v>22</v>
      </c>
      <c r="E846" s="1" t="s">
        <v>588</v>
      </c>
      <c r="F846" s="1" t="s">
        <v>11</v>
      </c>
      <c r="G846" s="1" t="s">
        <v>2749</v>
      </c>
    </row>
    <row r="847" spans="1:7" x14ac:dyDescent="0.3">
      <c r="A847" s="1" t="s">
        <v>2750</v>
      </c>
      <c r="B847" s="1" t="s">
        <v>2751</v>
      </c>
      <c r="C847" s="1" t="s">
        <v>9</v>
      </c>
      <c r="D847" s="1">
        <v>47</v>
      </c>
      <c r="E847" s="1" t="s">
        <v>1651</v>
      </c>
      <c r="F847" s="1" t="s">
        <v>40</v>
      </c>
      <c r="G847" s="1" t="s">
        <v>2752</v>
      </c>
    </row>
    <row r="848" spans="1:7" x14ac:dyDescent="0.3">
      <c r="A848" s="1" t="s">
        <v>2753</v>
      </c>
      <c r="B848" s="1" t="s">
        <v>2754</v>
      </c>
      <c r="C848" s="1" t="s">
        <v>20</v>
      </c>
      <c r="D848" s="1">
        <v>27</v>
      </c>
      <c r="E848" s="1" t="s">
        <v>838</v>
      </c>
      <c r="F848" s="1" t="s">
        <v>40</v>
      </c>
      <c r="G848" s="1" t="s">
        <v>2755</v>
      </c>
    </row>
    <row r="849" spans="1:7" x14ac:dyDescent="0.3">
      <c r="A849" s="1" t="s">
        <v>2756</v>
      </c>
      <c r="B849" s="1" t="s">
        <v>2757</v>
      </c>
      <c r="C849" s="1" t="s">
        <v>9</v>
      </c>
      <c r="D849" s="1">
        <v>61</v>
      </c>
      <c r="E849" s="1" t="s">
        <v>1101</v>
      </c>
      <c r="F849" s="1" t="s">
        <v>35</v>
      </c>
      <c r="G849" s="1" t="s">
        <v>2758</v>
      </c>
    </row>
    <row r="850" spans="1:7" x14ac:dyDescent="0.3">
      <c r="A850" s="1" t="s">
        <v>2759</v>
      </c>
      <c r="B850" s="1" t="s">
        <v>2760</v>
      </c>
      <c r="C850" s="1" t="s">
        <v>20</v>
      </c>
      <c r="D850" s="1">
        <v>19</v>
      </c>
      <c r="E850" s="1" t="s">
        <v>10</v>
      </c>
      <c r="F850" s="1" t="s">
        <v>35</v>
      </c>
      <c r="G850" s="1" t="s">
        <v>2761</v>
      </c>
    </row>
    <row r="851" spans="1:7" x14ac:dyDescent="0.3">
      <c r="A851" s="1" t="s">
        <v>2762</v>
      </c>
      <c r="B851" s="1" t="s">
        <v>2763</v>
      </c>
      <c r="C851" s="1" t="s">
        <v>9</v>
      </c>
      <c r="D851" s="1">
        <v>59</v>
      </c>
      <c r="E851" s="1" t="s">
        <v>100</v>
      </c>
      <c r="F851" s="1" t="s">
        <v>16</v>
      </c>
      <c r="G851" s="1" t="s">
        <v>2764</v>
      </c>
    </row>
    <row r="852" spans="1:7" x14ac:dyDescent="0.3">
      <c r="A852" s="1" t="s">
        <v>2765</v>
      </c>
      <c r="B852" s="1" t="s">
        <v>2766</v>
      </c>
      <c r="C852" s="1" t="s">
        <v>9</v>
      </c>
      <c r="D852" s="1">
        <v>49</v>
      </c>
      <c r="E852" s="1" t="s">
        <v>274</v>
      </c>
      <c r="F852" s="1" t="s">
        <v>11</v>
      </c>
      <c r="G852" s="1" t="s">
        <v>411</v>
      </c>
    </row>
    <row r="853" spans="1:7" x14ac:dyDescent="0.3">
      <c r="A853" s="1" t="s">
        <v>2767</v>
      </c>
      <c r="B853" s="1" t="s">
        <v>2768</v>
      </c>
      <c r="C853" s="1" t="s">
        <v>20</v>
      </c>
      <c r="D853" s="1">
        <v>54</v>
      </c>
      <c r="E853" s="1" t="s">
        <v>120</v>
      </c>
      <c r="F853" s="1" t="s">
        <v>16</v>
      </c>
      <c r="G853" s="1" t="s">
        <v>2769</v>
      </c>
    </row>
    <row r="854" spans="1:7" x14ac:dyDescent="0.3">
      <c r="A854" s="1" t="s">
        <v>2770</v>
      </c>
      <c r="B854" s="1" t="s">
        <v>2771</v>
      </c>
      <c r="C854" s="1" t="s">
        <v>20</v>
      </c>
      <c r="D854" s="1">
        <v>38</v>
      </c>
      <c r="E854" s="1" t="s">
        <v>2772</v>
      </c>
      <c r="F854" s="1" t="s">
        <v>53</v>
      </c>
      <c r="G854" s="1" t="s">
        <v>2773</v>
      </c>
    </row>
    <row r="855" spans="1:7" x14ac:dyDescent="0.3">
      <c r="A855" s="1" t="s">
        <v>2774</v>
      </c>
      <c r="B855" s="1" t="s">
        <v>2775</v>
      </c>
      <c r="C855" s="1" t="s">
        <v>9</v>
      </c>
      <c r="D855" s="1">
        <v>43</v>
      </c>
      <c r="E855" s="1" t="s">
        <v>1038</v>
      </c>
      <c r="F855" s="1" t="s">
        <v>40</v>
      </c>
      <c r="G855" s="1" t="s">
        <v>2776</v>
      </c>
    </row>
    <row r="856" spans="1:7" x14ac:dyDescent="0.3">
      <c r="A856" s="1" t="s">
        <v>2777</v>
      </c>
      <c r="B856" s="1" t="s">
        <v>2778</v>
      </c>
      <c r="C856" s="1" t="s">
        <v>9</v>
      </c>
      <c r="D856" s="1">
        <v>31</v>
      </c>
      <c r="E856" s="1" t="s">
        <v>644</v>
      </c>
      <c r="F856" s="1" t="s">
        <v>40</v>
      </c>
      <c r="G856" s="1" t="s">
        <v>2779</v>
      </c>
    </row>
    <row r="857" spans="1:7" x14ac:dyDescent="0.3">
      <c r="A857" s="1" t="s">
        <v>2780</v>
      </c>
      <c r="B857" s="1" t="s">
        <v>2781</v>
      </c>
      <c r="C857" s="1" t="s">
        <v>9</v>
      </c>
      <c r="D857" s="1">
        <v>45</v>
      </c>
      <c r="E857" s="1" t="s">
        <v>322</v>
      </c>
      <c r="F857" s="1" t="s">
        <v>22</v>
      </c>
      <c r="G857" s="1" t="s">
        <v>2782</v>
      </c>
    </row>
    <row r="858" spans="1:7" x14ac:dyDescent="0.3">
      <c r="A858" s="1" t="s">
        <v>2783</v>
      </c>
      <c r="B858" s="1" t="s">
        <v>2784</v>
      </c>
      <c r="C858" s="1" t="s">
        <v>9</v>
      </c>
      <c r="D858" s="1">
        <v>34</v>
      </c>
      <c r="E858" s="1" t="s">
        <v>1422</v>
      </c>
      <c r="F858" s="1" t="s">
        <v>11</v>
      </c>
      <c r="G858" s="1" t="s">
        <v>2785</v>
      </c>
    </row>
    <row r="859" spans="1:7" x14ac:dyDescent="0.3">
      <c r="A859" s="1" t="s">
        <v>2786</v>
      </c>
      <c r="B859" s="1" t="s">
        <v>2787</v>
      </c>
      <c r="C859" s="1" t="s">
        <v>20</v>
      </c>
      <c r="D859" s="1">
        <v>40</v>
      </c>
      <c r="E859" s="1" t="s">
        <v>61</v>
      </c>
      <c r="F859" s="1" t="s">
        <v>53</v>
      </c>
      <c r="G859" s="1" t="s">
        <v>2788</v>
      </c>
    </row>
    <row r="860" spans="1:7" x14ac:dyDescent="0.3">
      <c r="A860" s="1" t="s">
        <v>2789</v>
      </c>
      <c r="B860" s="1" t="s">
        <v>2790</v>
      </c>
      <c r="C860" s="1" t="s">
        <v>20</v>
      </c>
      <c r="D860" s="1">
        <v>67</v>
      </c>
      <c r="E860" s="1" t="s">
        <v>270</v>
      </c>
      <c r="F860" s="1" t="s">
        <v>40</v>
      </c>
      <c r="G860" s="1" t="s">
        <v>2791</v>
      </c>
    </row>
    <row r="861" spans="1:7" x14ac:dyDescent="0.3">
      <c r="A861" s="1" t="s">
        <v>2792</v>
      </c>
      <c r="B861" s="1" t="s">
        <v>2793</v>
      </c>
      <c r="C861" s="1" t="s">
        <v>20</v>
      </c>
      <c r="D861" s="1">
        <v>18</v>
      </c>
      <c r="E861" s="1" t="s">
        <v>213</v>
      </c>
      <c r="F861" s="1" t="s">
        <v>11</v>
      </c>
      <c r="G861" s="1" t="s">
        <v>2794</v>
      </c>
    </row>
    <row r="862" spans="1:7" x14ac:dyDescent="0.3">
      <c r="A862" s="1" t="s">
        <v>2795</v>
      </c>
      <c r="B862" s="1" t="s">
        <v>2796</v>
      </c>
      <c r="C862" s="1" t="s">
        <v>9</v>
      </c>
      <c r="D862" s="1">
        <v>24</v>
      </c>
      <c r="E862" s="1" t="s">
        <v>375</v>
      </c>
      <c r="F862" s="1" t="s">
        <v>22</v>
      </c>
      <c r="G862" s="1" t="s">
        <v>2797</v>
      </c>
    </row>
    <row r="863" spans="1:7" x14ac:dyDescent="0.3">
      <c r="A863" s="1" t="s">
        <v>2798</v>
      </c>
      <c r="B863" s="1" t="s">
        <v>2799</v>
      </c>
      <c r="C863" s="1" t="s">
        <v>9</v>
      </c>
      <c r="D863" s="1">
        <v>22</v>
      </c>
      <c r="E863" s="1" t="s">
        <v>867</v>
      </c>
      <c r="F863" s="1" t="s">
        <v>35</v>
      </c>
      <c r="G863" s="1" t="s">
        <v>2800</v>
      </c>
    </row>
    <row r="864" spans="1:7" x14ac:dyDescent="0.3">
      <c r="A864" s="1" t="s">
        <v>2801</v>
      </c>
      <c r="B864" s="1" t="s">
        <v>2802</v>
      </c>
      <c r="C864" s="1" t="s">
        <v>9</v>
      </c>
      <c r="D864" s="1">
        <v>25</v>
      </c>
      <c r="E864" s="1" t="s">
        <v>2081</v>
      </c>
      <c r="F864" s="1" t="s">
        <v>16</v>
      </c>
      <c r="G864" s="1" t="s">
        <v>2803</v>
      </c>
    </row>
    <row r="865" spans="1:7" x14ac:dyDescent="0.3">
      <c r="A865" s="1" t="s">
        <v>2804</v>
      </c>
      <c r="B865" s="1" t="s">
        <v>2805</v>
      </c>
      <c r="C865" s="1" t="s">
        <v>9</v>
      </c>
      <c r="D865" s="1">
        <v>51</v>
      </c>
      <c r="E865" s="1" t="s">
        <v>853</v>
      </c>
      <c r="F865" s="1" t="s">
        <v>16</v>
      </c>
      <c r="G865" s="1" t="s">
        <v>2806</v>
      </c>
    </row>
    <row r="866" spans="1:7" x14ac:dyDescent="0.3">
      <c r="A866" s="1" t="s">
        <v>2807</v>
      </c>
      <c r="B866" s="1" t="s">
        <v>2808</v>
      </c>
      <c r="C866" s="1" t="s">
        <v>20</v>
      </c>
      <c r="D866" s="1">
        <v>31</v>
      </c>
      <c r="E866" s="1" t="s">
        <v>592</v>
      </c>
      <c r="F866" s="1" t="s">
        <v>16</v>
      </c>
      <c r="G866" s="1" t="s">
        <v>2809</v>
      </c>
    </row>
    <row r="867" spans="1:7" x14ac:dyDescent="0.3">
      <c r="A867" s="1" t="s">
        <v>2810</v>
      </c>
      <c r="B867" s="1" t="s">
        <v>2811</v>
      </c>
      <c r="C867" s="1" t="s">
        <v>20</v>
      </c>
      <c r="D867" s="1">
        <v>55</v>
      </c>
      <c r="E867" s="1" t="s">
        <v>1293</v>
      </c>
      <c r="F867" s="1" t="s">
        <v>16</v>
      </c>
      <c r="G867" s="1" t="s">
        <v>2812</v>
      </c>
    </row>
    <row r="868" spans="1:7" x14ac:dyDescent="0.3">
      <c r="A868" s="1" t="s">
        <v>2813</v>
      </c>
      <c r="B868" s="1" t="s">
        <v>2814</v>
      </c>
      <c r="C868" s="1" t="s">
        <v>9</v>
      </c>
      <c r="D868" s="1">
        <v>30</v>
      </c>
      <c r="E868" s="1" t="s">
        <v>652</v>
      </c>
      <c r="F868" s="1" t="s">
        <v>35</v>
      </c>
      <c r="G868" s="1" t="s">
        <v>2815</v>
      </c>
    </row>
    <row r="869" spans="1:7" x14ac:dyDescent="0.3">
      <c r="A869" s="1" t="s">
        <v>2816</v>
      </c>
      <c r="B869" s="1" t="s">
        <v>2817</v>
      </c>
      <c r="C869" s="1" t="s">
        <v>20</v>
      </c>
      <c r="D869" s="1">
        <v>39</v>
      </c>
      <c r="E869" s="1" t="s">
        <v>937</v>
      </c>
      <c r="F869" s="1" t="s">
        <v>16</v>
      </c>
      <c r="G869" s="1" t="s">
        <v>2818</v>
      </c>
    </row>
    <row r="870" spans="1:7" x14ac:dyDescent="0.3">
      <c r="A870" s="1" t="s">
        <v>2819</v>
      </c>
      <c r="B870" s="1" t="s">
        <v>2820</v>
      </c>
      <c r="C870" s="1" t="s">
        <v>9</v>
      </c>
      <c r="D870" s="1">
        <v>33</v>
      </c>
      <c r="E870" s="1" t="s">
        <v>1415</v>
      </c>
      <c r="F870" s="1" t="s">
        <v>35</v>
      </c>
      <c r="G870" s="1" t="s">
        <v>2821</v>
      </c>
    </row>
    <row r="871" spans="1:7" x14ac:dyDescent="0.3">
      <c r="A871" s="1" t="s">
        <v>2822</v>
      </c>
      <c r="B871" s="1" t="s">
        <v>2823</v>
      </c>
      <c r="C871" s="1" t="s">
        <v>9</v>
      </c>
      <c r="D871" s="1">
        <v>41</v>
      </c>
      <c r="E871" s="1" t="s">
        <v>240</v>
      </c>
      <c r="F871" s="1" t="s">
        <v>35</v>
      </c>
      <c r="G871" s="1" t="s">
        <v>2824</v>
      </c>
    </row>
    <row r="872" spans="1:7" x14ac:dyDescent="0.3">
      <c r="A872" s="1" t="s">
        <v>2825</v>
      </c>
      <c r="B872" s="1" t="s">
        <v>2826</v>
      </c>
      <c r="C872" s="1" t="s">
        <v>9</v>
      </c>
      <c r="D872" s="1">
        <v>37</v>
      </c>
      <c r="E872" s="1" t="s">
        <v>236</v>
      </c>
      <c r="F872" s="1" t="s">
        <v>16</v>
      </c>
      <c r="G872" s="1" t="s">
        <v>2827</v>
      </c>
    </row>
    <row r="873" spans="1:7" x14ac:dyDescent="0.3">
      <c r="A873" s="1" t="s">
        <v>2828</v>
      </c>
      <c r="B873" s="1" t="s">
        <v>2829</v>
      </c>
      <c r="C873" s="1" t="s">
        <v>9</v>
      </c>
      <c r="D873" s="1">
        <v>18</v>
      </c>
      <c r="E873" s="1" t="s">
        <v>937</v>
      </c>
      <c r="F873" s="1" t="s">
        <v>22</v>
      </c>
      <c r="G873" s="1" t="s">
        <v>2830</v>
      </c>
    </row>
    <row r="874" spans="1:7" x14ac:dyDescent="0.3">
      <c r="A874" s="1" t="s">
        <v>2831</v>
      </c>
      <c r="B874" s="1" t="s">
        <v>2832</v>
      </c>
      <c r="C874" s="1" t="s">
        <v>9</v>
      </c>
      <c r="D874" s="1">
        <v>19</v>
      </c>
      <c r="E874" s="1" t="s">
        <v>567</v>
      </c>
      <c r="F874" s="1" t="s">
        <v>11</v>
      </c>
      <c r="G874" s="1" t="s">
        <v>2833</v>
      </c>
    </row>
    <row r="875" spans="1:7" x14ac:dyDescent="0.3">
      <c r="A875" s="1" t="s">
        <v>2834</v>
      </c>
      <c r="B875" s="1" t="s">
        <v>2835</v>
      </c>
      <c r="C875" s="1" t="s">
        <v>9</v>
      </c>
      <c r="D875" s="1">
        <v>18</v>
      </c>
      <c r="E875" s="1" t="s">
        <v>592</v>
      </c>
      <c r="F875" s="1" t="s">
        <v>16</v>
      </c>
      <c r="G875" s="1" t="s">
        <v>2836</v>
      </c>
    </row>
    <row r="876" spans="1:7" x14ac:dyDescent="0.3">
      <c r="A876" s="1" t="s">
        <v>2837</v>
      </c>
      <c r="B876" s="1" t="s">
        <v>2838</v>
      </c>
      <c r="C876" s="1" t="s">
        <v>9</v>
      </c>
      <c r="D876" s="1">
        <v>37</v>
      </c>
      <c r="E876" s="1" t="s">
        <v>867</v>
      </c>
      <c r="F876" s="1" t="s">
        <v>16</v>
      </c>
      <c r="G876" s="1" t="s">
        <v>2839</v>
      </c>
    </row>
    <row r="877" spans="1:7" x14ac:dyDescent="0.3">
      <c r="A877" s="1" t="s">
        <v>2840</v>
      </c>
      <c r="B877" s="1" t="s">
        <v>2841</v>
      </c>
      <c r="C877" s="1" t="s">
        <v>9</v>
      </c>
      <c r="D877" s="1">
        <v>33</v>
      </c>
      <c r="E877" s="1" t="s">
        <v>353</v>
      </c>
      <c r="F877" s="1" t="s">
        <v>53</v>
      </c>
      <c r="G877" s="1" t="s">
        <v>2842</v>
      </c>
    </row>
    <row r="878" spans="1:7" x14ac:dyDescent="0.3">
      <c r="A878" s="1" t="s">
        <v>2843</v>
      </c>
      <c r="B878" s="1" t="s">
        <v>2844</v>
      </c>
      <c r="C878" s="1" t="s">
        <v>9</v>
      </c>
      <c r="D878" s="1">
        <v>51</v>
      </c>
      <c r="E878" s="1" t="s">
        <v>254</v>
      </c>
      <c r="F878" s="1" t="s">
        <v>53</v>
      </c>
      <c r="G878" s="1" t="s">
        <v>2845</v>
      </c>
    </row>
    <row r="879" spans="1:7" x14ac:dyDescent="0.3">
      <c r="A879" s="1" t="s">
        <v>2846</v>
      </c>
      <c r="B879" s="1" t="s">
        <v>2847</v>
      </c>
      <c r="C879" s="1" t="s">
        <v>9</v>
      </c>
      <c r="D879" s="1">
        <v>68</v>
      </c>
      <c r="E879" s="1" t="s">
        <v>677</v>
      </c>
      <c r="F879" s="1" t="s">
        <v>53</v>
      </c>
      <c r="G879" s="1" t="s">
        <v>2848</v>
      </c>
    </row>
    <row r="880" spans="1:7" x14ac:dyDescent="0.3">
      <c r="A880" s="1" t="s">
        <v>2849</v>
      </c>
      <c r="B880" s="1" t="s">
        <v>2850</v>
      </c>
      <c r="C880" s="1" t="s">
        <v>20</v>
      </c>
      <c r="D880" s="1">
        <v>46</v>
      </c>
      <c r="E880" s="1" t="s">
        <v>652</v>
      </c>
      <c r="F880" s="1" t="s">
        <v>40</v>
      </c>
      <c r="G880" s="1" t="s">
        <v>2851</v>
      </c>
    </row>
    <row r="881" spans="1:7" x14ac:dyDescent="0.3">
      <c r="A881" s="1" t="s">
        <v>2852</v>
      </c>
      <c r="B881" s="1" t="s">
        <v>2853</v>
      </c>
      <c r="C881" s="1" t="s">
        <v>20</v>
      </c>
      <c r="D881" s="1">
        <v>51</v>
      </c>
      <c r="E881" s="1" t="s">
        <v>470</v>
      </c>
      <c r="F881" s="1" t="s">
        <v>16</v>
      </c>
      <c r="G881" s="1" t="s">
        <v>2363</v>
      </c>
    </row>
    <row r="882" spans="1:7" x14ac:dyDescent="0.3">
      <c r="A882" s="1" t="s">
        <v>2854</v>
      </c>
      <c r="B882" s="1" t="s">
        <v>2855</v>
      </c>
      <c r="C882" s="1" t="s">
        <v>20</v>
      </c>
      <c r="D882" s="1">
        <v>54</v>
      </c>
      <c r="E882" s="1" t="s">
        <v>1415</v>
      </c>
      <c r="F882" s="1" t="s">
        <v>11</v>
      </c>
      <c r="G882" s="1" t="s">
        <v>2856</v>
      </c>
    </row>
    <row r="883" spans="1:7" x14ac:dyDescent="0.3">
      <c r="A883" s="1" t="s">
        <v>2857</v>
      </c>
      <c r="B883" s="1" t="s">
        <v>870</v>
      </c>
      <c r="C883" s="1" t="s">
        <v>20</v>
      </c>
      <c r="D883" s="1">
        <v>52</v>
      </c>
      <c r="E883" s="1" t="s">
        <v>406</v>
      </c>
      <c r="F883" s="1" t="s">
        <v>35</v>
      </c>
      <c r="G883" s="1" t="s">
        <v>2858</v>
      </c>
    </row>
    <row r="884" spans="1:7" x14ac:dyDescent="0.3">
      <c r="A884" s="1" t="s">
        <v>2859</v>
      </c>
      <c r="B884" s="1" t="s">
        <v>2860</v>
      </c>
      <c r="C884" s="1" t="s">
        <v>9</v>
      </c>
      <c r="D884" s="1">
        <v>41</v>
      </c>
      <c r="E884" s="1" t="s">
        <v>1359</v>
      </c>
      <c r="F884" s="1" t="s">
        <v>22</v>
      </c>
      <c r="G884" s="1" t="s">
        <v>2861</v>
      </c>
    </row>
    <row r="885" spans="1:7" x14ac:dyDescent="0.3">
      <c r="A885" s="1" t="s">
        <v>2862</v>
      </c>
      <c r="B885" s="1" t="s">
        <v>2863</v>
      </c>
      <c r="C885" s="1" t="s">
        <v>9</v>
      </c>
      <c r="D885" s="1">
        <v>25</v>
      </c>
      <c r="E885" s="1" t="s">
        <v>1079</v>
      </c>
      <c r="F885" s="1" t="s">
        <v>40</v>
      </c>
      <c r="G885" s="1" t="s">
        <v>2864</v>
      </c>
    </row>
    <row r="886" spans="1:7" x14ac:dyDescent="0.3">
      <c r="A886" s="1" t="s">
        <v>2865</v>
      </c>
      <c r="B886" s="1" t="s">
        <v>2866</v>
      </c>
      <c r="C886" s="1" t="s">
        <v>9</v>
      </c>
      <c r="D886" s="1">
        <v>46</v>
      </c>
      <c r="E886" s="1" t="s">
        <v>148</v>
      </c>
      <c r="F886" s="1" t="s">
        <v>16</v>
      </c>
      <c r="G886" s="1" t="s">
        <v>2867</v>
      </c>
    </row>
    <row r="887" spans="1:7" x14ac:dyDescent="0.3">
      <c r="A887" s="1" t="s">
        <v>2868</v>
      </c>
      <c r="B887" s="1" t="s">
        <v>2869</v>
      </c>
      <c r="C887" s="1" t="s">
        <v>20</v>
      </c>
      <c r="D887" s="1">
        <v>28</v>
      </c>
      <c r="E887" s="1" t="s">
        <v>148</v>
      </c>
      <c r="F887" s="1" t="s">
        <v>53</v>
      </c>
      <c r="G887" s="1" t="s">
        <v>2870</v>
      </c>
    </row>
    <row r="888" spans="1:7" x14ac:dyDescent="0.3">
      <c r="A888" s="1" t="s">
        <v>2871</v>
      </c>
      <c r="B888" s="1" t="s">
        <v>2872</v>
      </c>
      <c r="C888" s="1" t="s">
        <v>20</v>
      </c>
      <c r="D888" s="1">
        <v>39</v>
      </c>
      <c r="E888" s="1" t="s">
        <v>581</v>
      </c>
      <c r="F888" s="1" t="s">
        <v>35</v>
      </c>
      <c r="G888" s="1" t="s">
        <v>2873</v>
      </c>
    </row>
    <row r="889" spans="1:7" x14ac:dyDescent="0.3">
      <c r="A889" s="1" t="s">
        <v>2874</v>
      </c>
      <c r="B889" s="1" t="s">
        <v>2875</v>
      </c>
      <c r="C889" s="1" t="s">
        <v>9</v>
      </c>
      <c r="D889" s="1">
        <v>39</v>
      </c>
      <c r="E889" s="1" t="s">
        <v>410</v>
      </c>
      <c r="F889" s="1" t="s">
        <v>53</v>
      </c>
      <c r="G889" s="1" t="s">
        <v>2876</v>
      </c>
    </row>
    <row r="890" spans="1:7" x14ac:dyDescent="0.3">
      <c r="A890" s="1" t="s">
        <v>2877</v>
      </c>
      <c r="B890" s="1" t="s">
        <v>2878</v>
      </c>
      <c r="C890" s="1" t="s">
        <v>20</v>
      </c>
      <c r="D890" s="1">
        <v>27</v>
      </c>
      <c r="E890" s="1" t="s">
        <v>1209</v>
      </c>
      <c r="F890" s="1" t="s">
        <v>11</v>
      </c>
      <c r="G890" s="1" t="s">
        <v>2879</v>
      </c>
    </row>
    <row r="891" spans="1:7" x14ac:dyDescent="0.3">
      <c r="A891" s="1" t="s">
        <v>2880</v>
      </c>
      <c r="B891" s="1" t="s">
        <v>2881</v>
      </c>
      <c r="C891" s="1" t="s">
        <v>20</v>
      </c>
      <c r="D891" s="1">
        <v>57</v>
      </c>
      <c r="E891" s="1" t="s">
        <v>220</v>
      </c>
      <c r="F891" s="1" t="s">
        <v>40</v>
      </c>
      <c r="G891" s="1" t="s">
        <v>2882</v>
      </c>
    </row>
    <row r="892" spans="1:7" x14ac:dyDescent="0.3">
      <c r="A892" s="1" t="s">
        <v>2883</v>
      </c>
      <c r="B892" s="1" t="s">
        <v>2884</v>
      </c>
      <c r="C892" s="1" t="s">
        <v>20</v>
      </c>
      <c r="D892" s="1">
        <v>59</v>
      </c>
      <c r="E892" s="1" t="s">
        <v>1733</v>
      </c>
      <c r="F892" s="1" t="s">
        <v>22</v>
      </c>
      <c r="G892" s="1" t="s">
        <v>2885</v>
      </c>
    </row>
    <row r="893" spans="1:7" x14ac:dyDescent="0.3">
      <c r="A893" s="1" t="s">
        <v>2886</v>
      </c>
      <c r="B893" s="1" t="s">
        <v>2887</v>
      </c>
      <c r="C893" s="1" t="s">
        <v>9</v>
      </c>
      <c r="D893" s="1">
        <v>55</v>
      </c>
      <c r="E893" s="1" t="s">
        <v>69</v>
      </c>
      <c r="F893" s="1" t="s">
        <v>11</v>
      </c>
      <c r="G893" s="1" t="s">
        <v>2888</v>
      </c>
    </row>
    <row r="894" spans="1:7" x14ac:dyDescent="0.3">
      <c r="A894" s="1" t="s">
        <v>2889</v>
      </c>
      <c r="B894" s="1" t="s">
        <v>2890</v>
      </c>
      <c r="C894" s="1" t="s">
        <v>20</v>
      </c>
      <c r="D894" s="1">
        <v>56</v>
      </c>
      <c r="E894" s="1" t="s">
        <v>2891</v>
      </c>
      <c r="F894" s="1" t="s">
        <v>35</v>
      </c>
      <c r="G894" s="1" t="s">
        <v>2710</v>
      </c>
    </row>
    <row r="895" spans="1:7" x14ac:dyDescent="0.3">
      <c r="A895" s="1" t="s">
        <v>2892</v>
      </c>
      <c r="B895" s="1" t="s">
        <v>2893</v>
      </c>
      <c r="C895" s="1" t="s">
        <v>9</v>
      </c>
      <c r="D895" s="1">
        <v>30</v>
      </c>
      <c r="E895" s="1" t="s">
        <v>414</v>
      </c>
      <c r="F895" s="1" t="s">
        <v>22</v>
      </c>
      <c r="G895" s="1" t="s">
        <v>2894</v>
      </c>
    </row>
    <row r="896" spans="1:7" x14ac:dyDescent="0.3">
      <c r="A896" s="1" t="s">
        <v>2895</v>
      </c>
      <c r="B896" s="1" t="s">
        <v>2896</v>
      </c>
      <c r="C896" s="1" t="s">
        <v>20</v>
      </c>
      <c r="D896" s="1">
        <v>50</v>
      </c>
      <c r="E896" s="1" t="s">
        <v>644</v>
      </c>
      <c r="F896" s="1" t="s">
        <v>22</v>
      </c>
      <c r="G896" s="1" t="s">
        <v>2897</v>
      </c>
    </row>
    <row r="897" spans="1:7" x14ac:dyDescent="0.3">
      <c r="A897" s="1" t="s">
        <v>2898</v>
      </c>
      <c r="B897" s="1" t="s">
        <v>2899</v>
      </c>
      <c r="C897" s="1" t="s">
        <v>20</v>
      </c>
      <c r="D897" s="1">
        <v>44</v>
      </c>
      <c r="E897" s="1" t="s">
        <v>224</v>
      </c>
      <c r="F897" s="1" t="s">
        <v>16</v>
      </c>
      <c r="G897" s="1" t="s">
        <v>2900</v>
      </c>
    </row>
    <row r="898" spans="1:7" x14ac:dyDescent="0.3">
      <c r="A898" s="1" t="s">
        <v>2901</v>
      </c>
      <c r="B898" s="1" t="s">
        <v>2902</v>
      </c>
      <c r="C898" s="1" t="s">
        <v>9</v>
      </c>
      <c r="D898" s="1">
        <v>58</v>
      </c>
      <c r="E898" s="1" t="s">
        <v>193</v>
      </c>
      <c r="F898" s="1" t="s">
        <v>35</v>
      </c>
      <c r="G898" s="1" t="s">
        <v>2903</v>
      </c>
    </row>
    <row r="899" spans="1:7" x14ac:dyDescent="0.3">
      <c r="A899" s="1" t="s">
        <v>2904</v>
      </c>
      <c r="B899" s="1" t="s">
        <v>2905</v>
      </c>
      <c r="C899" s="1" t="s">
        <v>9</v>
      </c>
      <c r="D899" s="1">
        <v>41</v>
      </c>
      <c r="E899" s="1" t="s">
        <v>807</v>
      </c>
      <c r="F899" s="1" t="s">
        <v>11</v>
      </c>
      <c r="G899" s="1" t="s">
        <v>2906</v>
      </c>
    </row>
    <row r="900" spans="1:7" x14ac:dyDescent="0.3">
      <c r="A900" s="1" t="s">
        <v>2907</v>
      </c>
      <c r="B900" s="1" t="s">
        <v>2908</v>
      </c>
      <c r="C900" s="1" t="s">
        <v>9</v>
      </c>
      <c r="D900" s="1">
        <v>20</v>
      </c>
      <c r="E900" s="1" t="s">
        <v>2250</v>
      </c>
      <c r="F900" s="1" t="s">
        <v>35</v>
      </c>
      <c r="G900" s="1" t="s">
        <v>2909</v>
      </c>
    </row>
    <row r="901" spans="1:7" x14ac:dyDescent="0.3">
      <c r="A901" s="1" t="s">
        <v>2910</v>
      </c>
      <c r="B901" s="1" t="s">
        <v>2911</v>
      </c>
      <c r="C901" s="1" t="s">
        <v>20</v>
      </c>
      <c r="D901" s="1">
        <v>66</v>
      </c>
      <c r="E901" s="1" t="s">
        <v>874</v>
      </c>
      <c r="F901" s="1" t="s">
        <v>40</v>
      </c>
      <c r="G901" s="1" t="s">
        <v>2912</v>
      </c>
    </row>
    <row r="902" spans="1:7" x14ac:dyDescent="0.3">
      <c r="A902" s="1" t="s">
        <v>2913</v>
      </c>
      <c r="B902" s="1" t="s">
        <v>2914</v>
      </c>
      <c r="C902" s="1" t="s">
        <v>9</v>
      </c>
      <c r="D902" s="1">
        <v>61</v>
      </c>
      <c r="E902" s="1" t="s">
        <v>1301</v>
      </c>
      <c r="F902" s="1" t="s">
        <v>53</v>
      </c>
      <c r="G902" s="1" t="s">
        <v>2915</v>
      </c>
    </row>
    <row r="903" spans="1:7" x14ac:dyDescent="0.3">
      <c r="A903" s="1" t="s">
        <v>2916</v>
      </c>
      <c r="B903" s="1" t="s">
        <v>2917</v>
      </c>
      <c r="C903" s="1" t="s">
        <v>9</v>
      </c>
      <c r="D903" s="1">
        <v>32</v>
      </c>
      <c r="E903" s="1" t="s">
        <v>92</v>
      </c>
      <c r="F903" s="1" t="s">
        <v>16</v>
      </c>
      <c r="G903" s="1" t="s">
        <v>2918</v>
      </c>
    </row>
    <row r="904" spans="1:7" x14ac:dyDescent="0.3">
      <c r="A904" s="1" t="s">
        <v>2919</v>
      </c>
      <c r="B904" s="1" t="s">
        <v>2920</v>
      </c>
      <c r="C904" s="1" t="s">
        <v>20</v>
      </c>
      <c r="D904" s="1">
        <v>60</v>
      </c>
      <c r="E904" s="1" t="s">
        <v>484</v>
      </c>
      <c r="F904" s="1" t="s">
        <v>40</v>
      </c>
      <c r="G904" s="1" t="s">
        <v>2921</v>
      </c>
    </row>
    <row r="905" spans="1:7" x14ac:dyDescent="0.3">
      <c r="A905" s="1" t="s">
        <v>2922</v>
      </c>
      <c r="B905" s="1" t="s">
        <v>2923</v>
      </c>
      <c r="C905" s="1" t="s">
        <v>9</v>
      </c>
      <c r="D905" s="1">
        <v>29</v>
      </c>
      <c r="E905" s="1" t="s">
        <v>398</v>
      </c>
      <c r="F905" s="1" t="s">
        <v>11</v>
      </c>
      <c r="G905" s="1" t="s">
        <v>2924</v>
      </c>
    </row>
    <row r="906" spans="1:7" x14ac:dyDescent="0.3">
      <c r="A906" s="1" t="s">
        <v>2925</v>
      </c>
      <c r="B906" s="1" t="s">
        <v>2926</v>
      </c>
      <c r="C906" s="1" t="s">
        <v>9</v>
      </c>
      <c r="D906" s="1">
        <v>49</v>
      </c>
      <c r="E906" s="1" t="s">
        <v>592</v>
      </c>
      <c r="F906" s="1" t="s">
        <v>22</v>
      </c>
      <c r="G906" s="1" t="s">
        <v>2927</v>
      </c>
    </row>
    <row r="907" spans="1:7" x14ac:dyDescent="0.3">
      <c r="A907" s="1" t="s">
        <v>2928</v>
      </c>
      <c r="B907" s="1" t="s">
        <v>2929</v>
      </c>
      <c r="C907" s="1" t="s">
        <v>9</v>
      </c>
      <c r="D907" s="1">
        <v>27</v>
      </c>
      <c r="E907" s="1" t="s">
        <v>1123</v>
      </c>
      <c r="F907" s="1" t="s">
        <v>11</v>
      </c>
      <c r="G907" s="1" t="s">
        <v>2930</v>
      </c>
    </row>
    <row r="908" spans="1:7" x14ac:dyDescent="0.3">
      <c r="A908" s="1" t="s">
        <v>2931</v>
      </c>
      <c r="B908" s="1" t="s">
        <v>2932</v>
      </c>
      <c r="C908" s="1" t="s">
        <v>9</v>
      </c>
      <c r="D908" s="1">
        <v>53</v>
      </c>
      <c r="E908" s="1" t="s">
        <v>240</v>
      </c>
      <c r="F908" s="1" t="s">
        <v>16</v>
      </c>
      <c r="G908" s="1" t="s">
        <v>2933</v>
      </c>
    </row>
    <row r="909" spans="1:7" x14ac:dyDescent="0.3">
      <c r="A909" s="1" t="s">
        <v>2934</v>
      </c>
      <c r="B909" s="1" t="s">
        <v>2935</v>
      </c>
      <c r="C909" s="1" t="s">
        <v>20</v>
      </c>
      <c r="D909" s="1">
        <v>58</v>
      </c>
      <c r="E909" s="1" t="s">
        <v>2936</v>
      </c>
      <c r="F909" s="1" t="s">
        <v>16</v>
      </c>
      <c r="G909" s="1" t="s">
        <v>2937</v>
      </c>
    </row>
    <row r="910" spans="1:7" x14ac:dyDescent="0.3">
      <c r="A910" s="1" t="s">
        <v>2938</v>
      </c>
      <c r="B910" s="1" t="s">
        <v>2939</v>
      </c>
      <c r="C910" s="1" t="s">
        <v>9</v>
      </c>
      <c r="D910" s="1">
        <v>22</v>
      </c>
      <c r="E910" s="1" t="s">
        <v>1405</v>
      </c>
      <c r="F910" s="1" t="s">
        <v>22</v>
      </c>
      <c r="G910" s="1" t="s">
        <v>36</v>
      </c>
    </row>
    <row r="911" spans="1:7" x14ac:dyDescent="0.3">
      <c r="A911" s="1" t="s">
        <v>2940</v>
      </c>
      <c r="B911" s="1" t="s">
        <v>2941</v>
      </c>
      <c r="C911" s="1" t="s">
        <v>20</v>
      </c>
      <c r="D911" s="1">
        <v>36</v>
      </c>
      <c r="E911" s="1" t="s">
        <v>274</v>
      </c>
      <c r="F911" s="1" t="s">
        <v>16</v>
      </c>
      <c r="G911" s="1" t="s">
        <v>2942</v>
      </c>
    </row>
    <row r="912" spans="1:7" x14ac:dyDescent="0.3">
      <c r="A912" s="1" t="s">
        <v>2943</v>
      </c>
      <c r="B912" s="1" t="s">
        <v>2944</v>
      </c>
      <c r="C912" s="1" t="s">
        <v>9</v>
      </c>
      <c r="D912" s="1">
        <v>43</v>
      </c>
      <c r="E912" s="1" t="s">
        <v>160</v>
      </c>
      <c r="F912" s="1" t="s">
        <v>53</v>
      </c>
      <c r="G912" s="1" t="s">
        <v>2945</v>
      </c>
    </row>
    <row r="913" spans="1:7" x14ac:dyDescent="0.3">
      <c r="A913" s="1" t="s">
        <v>2946</v>
      </c>
      <c r="B913" s="1" t="s">
        <v>2947</v>
      </c>
      <c r="C913" s="1" t="s">
        <v>20</v>
      </c>
      <c r="D913" s="1">
        <v>40</v>
      </c>
      <c r="E913" s="1" t="s">
        <v>1758</v>
      </c>
      <c r="F913" s="1" t="s">
        <v>40</v>
      </c>
      <c r="G913" s="1" t="s">
        <v>2948</v>
      </c>
    </row>
    <row r="914" spans="1:7" x14ac:dyDescent="0.3">
      <c r="A914" s="1" t="s">
        <v>2949</v>
      </c>
      <c r="B914" s="1" t="s">
        <v>2950</v>
      </c>
      <c r="C914" s="1" t="s">
        <v>20</v>
      </c>
      <c r="D914" s="1">
        <v>27</v>
      </c>
      <c r="E914" s="1" t="s">
        <v>2772</v>
      </c>
      <c r="F914" s="1" t="s">
        <v>40</v>
      </c>
      <c r="G914" s="1" t="s">
        <v>2951</v>
      </c>
    </row>
    <row r="915" spans="1:7" x14ac:dyDescent="0.3">
      <c r="A915" s="1" t="s">
        <v>2952</v>
      </c>
      <c r="B915" s="1" t="s">
        <v>2953</v>
      </c>
      <c r="C915" s="1" t="s">
        <v>9</v>
      </c>
      <c r="D915" s="1">
        <v>52</v>
      </c>
      <c r="E915" s="1" t="s">
        <v>863</v>
      </c>
      <c r="F915" s="1" t="s">
        <v>53</v>
      </c>
      <c r="G915" s="1" t="s">
        <v>2954</v>
      </c>
    </row>
    <row r="916" spans="1:7" x14ac:dyDescent="0.3">
      <c r="A916" s="1" t="s">
        <v>2955</v>
      </c>
      <c r="B916" s="1" t="s">
        <v>2596</v>
      </c>
      <c r="C916" s="1" t="s">
        <v>20</v>
      </c>
      <c r="D916" s="1">
        <v>64</v>
      </c>
      <c r="E916" s="1" t="s">
        <v>39</v>
      </c>
      <c r="F916" s="1" t="s">
        <v>35</v>
      </c>
      <c r="G916" s="1" t="s">
        <v>2956</v>
      </c>
    </row>
    <row r="917" spans="1:7" x14ac:dyDescent="0.3">
      <c r="A917" s="1" t="s">
        <v>2957</v>
      </c>
      <c r="B917" s="1" t="s">
        <v>2958</v>
      </c>
      <c r="C917" s="1" t="s">
        <v>20</v>
      </c>
      <c r="D917" s="1">
        <v>23</v>
      </c>
      <c r="E917" s="1" t="s">
        <v>174</v>
      </c>
      <c r="F917" s="1" t="s">
        <v>16</v>
      </c>
      <c r="G917" s="1" t="s">
        <v>2959</v>
      </c>
    </row>
    <row r="918" spans="1:7" x14ac:dyDescent="0.3">
      <c r="A918" s="1" t="s">
        <v>2960</v>
      </c>
      <c r="B918" s="1" t="s">
        <v>2961</v>
      </c>
      <c r="C918" s="1" t="s">
        <v>9</v>
      </c>
      <c r="D918" s="1">
        <v>23</v>
      </c>
      <c r="E918" s="1" t="s">
        <v>787</v>
      </c>
      <c r="F918" s="1" t="s">
        <v>40</v>
      </c>
      <c r="G918" s="1" t="s">
        <v>2962</v>
      </c>
    </row>
    <row r="919" spans="1:7" x14ac:dyDescent="0.3">
      <c r="A919" s="1" t="s">
        <v>2963</v>
      </c>
      <c r="B919" s="1" t="s">
        <v>2964</v>
      </c>
      <c r="C919" s="1" t="s">
        <v>9</v>
      </c>
      <c r="D919" s="1">
        <v>56</v>
      </c>
      <c r="E919" s="1" t="s">
        <v>382</v>
      </c>
      <c r="F919" s="1" t="s">
        <v>22</v>
      </c>
      <c r="G919" s="1" t="s">
        <v>2965</v>
      </c>
    </row>
    <row r="920" spans="1:7" x14ac:dyDescent="0.3">
      <c r="A920" s="1" t="s">
        <v>2966</v>
      </c>
      <c r="B920" s="1" t="s">
        <v>2967</v>
      </c>
      <c r="C920" s="1" t="s">
        <v>9</v>
      </c>
      <c r="D920" s="1">
        <v>52</v>
      </c>
      <c r="E920" s="1" t="s">
        <v>640</v>
      </c>
      <c r="F920" s="1" t="s">
        <v>40</v>
      </c>
      <c r="G920" s="1" t="s">
        <v>2968</v>
      </c>
    </row>
    <row r="921" spans="1:7" x14ac:dyDescent="0.3">
      <c r="A921" s="1" t="s">
        <v>2969</v>
      </c>
      <c r="B921" s="1" t="s">
        <v>2970</v>
      </c>
      <c r="C921" s="1" t="s">
        <v>9</v>
      </c>
      <c r="D921" s="1">
        <v>35</v>
      </c>
      <c r="E921" s="1" t="s">
        <v>1056</v>
      </c>
      <c r="F921" s="1" t="s">
        <v>22</v>
      </c>
      <c r="G921" s="1" t="s">
        <v>2971</v>
      </c>
    </row>
    <row r="922" spans="1:7" x14ac:dyDescent="0.3">
      <c r="A922" s="1" t="s">
        <v>2972</v>
      </c>
      <c r="B922" s="1" t="s">
        <v>2973</v>
      </c>
      <c r="C922" s="1" t="s">
        <v>20</v>
      </c>
      <c r="D922" s="1">
        <v>33</v>
      </c>
      <c r="E922" s="1" t="s">
        <v>1338</v>
      </c>
      <c r="F922" s="1" t="s">
        <v>53</v>
      </c>
      <c r="G922" s="1" t="s">
        <v>2974</v>
      </c>
    </row>
    <row r="923" spans="1:7" x14ac:dyDescent="0.3">
      <c r="A923" s="1" t="s">
        <v>2975</v>
      </c>
      <c r="B923" s="1" t="s">
        <v>2976</v>
      </c>
      <c r="C923" s="1" t="s">
        <v>9</v>
      </c>
      <c r="D923" s="1">
        <v>58</v>
      </c>
      <c r="E923" s="1" t="s">
        <v>1289</v>
      </c>
      <c r="F923" s="1" t="s">
        <v>11</v>
      </c>
      <c r="G923" s="1" t="s">
        <v>2977</v>
      </c>
    </row>
    <row r="924" spans="1:7" x14ac:dyDescent="0.3">
      <c r="A924" s="1" t="s">
        <v>2978</v>
      </c>
      <c r="B924" s="1" t="s">
        <v>2979</v>
      </c>
      <c r="C924" s="1" t="s">
        <v>9</v>
      </c>
      <c r="D924" s="1">
        <v>33</v>
      </c>
      <c r="E924" s="1" t="s">
        <v>96</v>
      </c>
      <c r="F924" s="1" t="s">
        <v>40</v>
      </c>
      <c r="G924" s="1" t="s">
        <v>2980</v>
      </c>
    </row>
    <row r="925" spans="1:7" x14ac:dyDescent="0.3">
      <c r="A925" s="1" t="s">
        <v>2981</v>
      </c>
      <c r="B925" s="1" t="s">
        <v>2982</v>
      </c>
      <c r="C925" s="1" t="s">
        <v>20</v>
      </c>
      <c r="D925" s="1">
        <v>56</v>
      </c>
      <c r="E925" s="1" t="s">
        <v>1359</v>
      </c>
      <c r="F925" s="1" t="s">
        <v>22</v>
      </c>
      <c r="G925" s="1" t="s">
        <v>2983</v>
      </c>
    </row>
    <row r="926" spans="1:7" x14ac:dyDescent="0.3">
      <c r="A926" s="1" t="s">
        <v>2984</v>
      </c>
      <c r="B926" s="1" t="s">
        <v>2985</v>
      </c>
      <c r="C926" s="1" t="s">
        <v>20</v>
      </c>
      <c r="D926" s="1">
        <v>42</v>
      </c>
      <c r="E926" s="1" t="s">
        <v>1871</v>
      </c>
      <c r="F926" s="1" t="s">
        <v>40</v>
      </c>
      <c r="G926" s="1" t="s">
        <v>2986</v>
      </c>
    </row>
    <row r="927" spans="1:7" x14ac:dyDescent="0.3">
      <c r="A927" s="1" t="s">
        <v>2987</v>
      </c>
      <c r="B927" s="1" t="s">
        <v>2988</v>
      </c>
      <c r="C927" s="1" t="s">
        <v>20</v>
      </c>
      <c r="D927" s="1">
        <v>46</v>
      </c>
      <c r="E927" s="1" t="s">
        <v>1633</v>
      </c>
      <c r="F927" s="1" t="s">
        <v>53</v>
      </c>
      <c r="G927" s="1" t="s">
        <v>2989</v>
      </c>
    </row>
    <row r="928" spans="1:7" x14ac:dyDescent="0.3">
      <c r="A928" s="1" t="s">
        <v>2990</v>
      </c>
      <c r="B928" s="1" t="s">
        <v>2991</v>
      </c>
      <c r="C928" s="1" t="s">
        <v>20</v>
      </c>
      <c r="D928" s="1">
        <v>67</v>
      </c>
      <c r="E928" s="1" t="s">
        <v>451</v>
      </c>
      <c r="F928" s="1" t="s">
        <v>53</v>
      </c>
      <c r="G928" s="1" t="s">
        <v>2992</v>
      </c>
    </row>
    <row r="929" spans="1:7" x14ac:dyDescent="0.3">
      <c r="A929" s="1" t="s">
        <v>2993</v>
      </c>
      <c r="B929" s="1" t="s">
        <v>2994</v>
      </c>
      <c r="C929" s="1" t="s">
        <v>9</v>
      </c>
      <c r="D929" s="1">
        <v>60</v>
      </c>
      <c r="E929" s="1" t="s">
        <v>205</v>
      </c>
      <c r="F929" s="1" t="s">
        <v>53</v>
      </c>
      <c r="G929" s="1" t="s">
        <v>2995</v>
      </c>
    </row>
    <row r="930" spans="1:7" x14ac:dyDescent="0.3">
      <c r="A930" s="1" t="s">
        <v>2996</v>
      </c>
      <c r="B930" s="1" t="s">
        <v>2997</v>
      </c>
      <c r="C930" s="1" t="s">
        <v>9</v>
      </c>
      <c r="D930" s="1">
        <v>52</v>
      </c>
      <c r="E930" s="1" t="s">
        <v>752</v>
      </c>
      <c r="F930" s="1" t="s">
        <v>35</v>
      </c>
      <c r="G930" s="1" t="s">
        <v>2998</v>
      </c>
    </row>
    <row r="931" spans="1:7" x14ac:dyDescent="0.3">
      <c r="A931" s="1" t="s">
        <v>2999</v>
      </c>
      <c r="B931" s="1" t="s">
        <v>3000</v>
      </c>
      <c r="C931" s="1" t="s">
        <v>9</v>
      </c>
      <c r="D931" s="1">
        <v>49</v>
      </c>
      <c r="E931" s="1" t="s">
        <v>220</v>
      </c>
      <c r="F931" s="1" t="s">
        <v>22</v>
      </c>
      <c r="G931" s="1" t="s">
        <v>3001</v>
      </c>
    </row>
    <row r="932" spans="1:7" x14ac:dyDescent="0.3">
      <c r="A932" s="1" t="s">
        <v>3002</v>
      </c>
      <c r="B932" s="1" t="s">
        <v>3003</v>
      </c>
      <c r="C932" s="1" t="s">
        <v>9</v>
      </c>
      <c r="D932" s="1">
        <v>46</v>
      </c>
      <c r="E932" s="1" t="s">
        <v>1160</v>
      </c>
      <c r="F932" s="1" t="s">
        <v>53</v>
      </c>
      <c r="G932" s="1" t="s">
        <v>3004</v>
      </c>
    </row>
    <row r="933" spans="1:7" x14ac:dyDescent="0.3">
      <c r="A933" s="1" t="s">
        <v>3005</v>
      </c>
      <c r="B933" s="1" t="s">
        <v>3006</v>
      </c>
      <c r="C933" s="1" t="s">
        <v>20</v>
      </c>
      <c r="D933" s="1">
        <v>56</v>
      </c>
      <c r="E933" s="1" t="s">
        <v>1871</v>
      </c>
      <c r="F933" s="1" t="s">
        <v>11</v>
      </c>
      <c r="G933" s="1" t="s">
        <v>3007</v>
      </c>
    </row>
    <row r="934" spans="1:7" x14ac:dyDescent="0.3">
      <c r="A934" s="1" t="s">
        <v>3008</v>
      </c>
      <c r="B934" s="1" t="s">
        <v>3009</v>
      </c>
      <c r="C934" s="1" t="s">
        <v>20</v>
      </c>
      <c r="D934" s="1">
        <v>60</v>
      </c>
      <c r="E934" s="1" t="s">
        <v>65</v>
      </c>
      <c r="F934" s="1" t="s">
        <v>53</v>
      </c>
      <c r="G934" s="1" t="s">
        <v>3010</v>
      </c>
    </row>
    <row r="935" spans="1:7" x14ac:dyDescent="0.3">
      <c r="A935" s="1" t="s">
        <v>3011</v>
      </c>
      <c r="B935" s="1" t="s">
        <v>3012</v>
      </c>
      <c r="C935" s="1" t="s">
        <v>9</v>
      </c>
      <c r="D935" s="1">
        <v>48</v>
      </c>
      <c r="E935" s="1" t="s">
        <v>1331</v>
      </c>
      <c r="F935" s="1" t="s">
        <v>53</v>
      </c>
      <c r="G935" s="1" t="s">
        <v>3013</v>
      </c>
    </row>
    <row r="936" spans="1:7" x14ac:dyDescent="0.3">
      <c r="A936" s="1" t="s">
        <v>3014</v>
      </c>
      <c r="B936" s="1" t="s">
        <v>3015</v>
      </c>
      <c r="C936" s="1" t="s">
        <v>20</v>
      </c>
      <c r="D936" s="1">
        <v>38</v>
      </c>
      <c r="E936" s="1" t="s">
        <v>1758</v>
      </c>
      <c r="F936" s="1" t="s">
        <v>40</v>
      </c>
      <c r="G936" s="1" t="s">
        <v>3016</v>
      </c>
    </row>
    <row r="937" spans="1:7" x14ac:dyDescent="0.3">
      <c r="A937" s="1" t="s">
        <v>3017</v>
      </c>
      <c r="B937" s="1" t="s">
        <v>3018</v>
      </c>
      <c r="C937" s="1" t="s">
        <v>9</v>
      </c>
      <c r="D937" s="1">
        <v>19</v>
      </c>
      <c r="E937" s="1" t="s">
        <v>1435</v>
      </c>
      <c r="F937" s="1" t="s">
        <v>40</v>
      </c>
      <c r="G937" s="1" t="s">
        <v>3019</v>
      </c>
    </row>
    <row r="938" spans="1:7" x14ac:dyDescent="0.3">
      <c r="A938" s="1" t="s">
        <v>3020</v>
      </c>
      <c r="B938" s="1" t="s">
        <v>3021</v>
      </c>
      <c r="C938" s="1" t="s">
        <v>20</v>
      </c>
      <c r="D938" s="1">
        <v>58</v>
      </c>
      <c r="E938" s="1" t="s">
        <v>1875</v>
      </c>
      <c r="F938" s="1" t="s">
        <v>35</v>
      </c>
      <c r="G938" s="1" t="s">
        <v>3022</v>
      </c>
    </row>
    <row r="939" spans="1:7" x14ac:dyDescent="0.3">
      <c r="A939" s="1" t="s">
        <v>3023</v>
      </c>
      <c r="B939" s="1" t="s">
        <v>3024</v>
      </c>
      <c r="C939" s="1" t="s">
        <v>20</v>
      </c>
      <c r="D939" s="1">
        <v>24</v>
      </c>
      <c r="E939" s="1" t="s">
        <v>1334</v>
      </c>
      <c r="F939" s="1" t="s">
        <v>22</v>
      </c>
      <c r="G939" s="1" t="s">
        <v>2622</v>
      </c>
    </row>
    <row r="940" spans="1:7" x14ac:dyDescent="0.3">
      <c r="A940" s="1" t="s">
        <v>3025</v>
      </c>
      <c r="B940" s="1" t="s">
        <v>3026</v>
      </c>
      <c r="C940" s="1" t="s">
        <v>20</v>
      </c>
      <c r="D940" s="1">
        <v>39</v>
      </c>
      <c r="E940" s="1" t="s">
        <v>903</v>
      </c>
      <c r="F940" s="1" t="s">
        <v>11</v>
      </c>
      <c r="G940" s="1" t="s">
        <v>3027</v>
      </c>
    </row>
    <row r="941" spans="1:7" x14ac:dyDescent="0.3">
      <c r="A941" s="1" t="s">
        <v>3028</v>
      </c>
      <c r="B941" s="1" t="s">
        <v>3029</v>
      </c>
      <c r="C941" s="1" t="s">
        <v>9</v>
      </c>
      <c r="D941" s="1">
        <v>33</v>
      </c>
      <c r="E941" s="1" t="s">
        <v>322</v>
      </c>
      <c r="F941" s="1" t="s">
        <v>40</v>
      </c>
      <c r="G941" s="1" t="s">
        <v>3030</v>
      </c>
    </row>
    <row r="942" spans="1:7" x14ac:dyDescent="0.3">
      <c r="A942" s="1" t="s">
        <v>3031</v>
      </c>
      <c r="B942" s="1" t="s">
        <v>3032</v>
      </c>
      <c r="C942" s="1" t="s">
        <v>9</v>
      </c>
      <c r="D942" s="1">
        <v>41</v>
      </c>
      <c r="E942" s="1" t="s">
        <v>497</v>
      </c>
      <c r="F942" s="1" t="s">
        <v>11</v>
      </c>
      <c r="G942" s="1" t="s">
        <v>3033</v>
      </c>
    </row>
    <row r="943" spans="1:7" x14ac:dyDescent="0.3">
      <c r="A943" s="1" t="s">
        <v>3034</v>
      </c>
      <c r="B943" s="1" t="s">
        <v>3035</v>
      </c>
      <c r="C943" s="1" t="s">
        <v>9</v>
      </c>
      <c r="D943" s="1">
        <v>54</v>
      </c>
      <c r="E943" s="1" t="s">
        <v>1875</v>
      </c>
      <c r="F943" s="1" t="s">
        <v>22</v>
      </c>
      <c r="G943" s="1" t="s">
        <v>3036</v>
      </c>
    </row>
    <row r="944" spans="1:7" x14ac:dyDescent="0.3">
      <c r="A944" s="1" t="s">
        <v>3037</v>
      </c>
      <c r="B944" s="1" t="s">
        <v>3038</v>
      </c>
      <c r="C944" s="1" t="s">
        <v>20</v>
      </c>
      <c r="D944" s="1">
        <v>21</v>
      </c>
      <c r="E944" s="1" t="s">
        <v>10</v>
      </c>
      <c r="F944" s="1" t="s">
        <v>16</v>
      </c>
      <c r="G944" s="1" t="s">
        <v>3039</v>
      </c>
    </row>
    <row r="945" spans="1:7" x14ac:dyDescent="0.3">
      <c r="A945" s="1" t="s">
        <v>3040</v>
      </c>
      <c r="B945" s="1" t="s">
        <v>3041</v>
      </c>
      <c r="C945" s="1" t="s">
        <v>9</v>
      </c>
      <c r="D945" s="1">
        <v>68</v>
      </c>
      <c r="E945" s="1" t="s">
        <v>1401</v>
      </c>
      <c r="F945" s="1" t="s">
        <v>53</v>
      </c>
      <c r="G945" s="1" t="s">
        <v>3042</v>
      </c>
    </row>
    <row r="946" spans="1:7" x14ac:dyDescent="0.3">
      <c r="A946" s="1" t="s">
        <v>3043</v>
      </c>
      <c r="B946" s="1" t="s">
        <v>3044</v>
      </c>
      <c r="C946" s="1" t="s">
        <v>9</v>
      </c>
      <c r="D946" s="1">
        <v>68</v>
      </c>
      <c r="E946" s="1" t="s">
        <v>501</v>
      </c>
      <c r="F946" s="1" t="s">
        <v>11</v>
      </c>
      <c r="G946" s="1" t="s">
        <v>3045</v>
      </c>
    </row>
    <row r="947" spans="1:7" x14ac:dyDescent="0.3">
      <c r="A947" s="1" t="s">
        <v>3046</v>
      </c>
      <c r="B947" s="1" t="s">
        <v>3047</v>
      </c>
      <c r="C947" s="1" t="s">
        <v>9</v>
      </c>
      <c r="D947" s="1">
        <v>24</v>
      </c>
      <c r="E947" s="1" t="s">
        <v>1913</v>
      </c>
      <c r="F947" s="1" t="s">
        <v>35</v>
      </c>
      <c r="G947" s="1" t="s">
        <v>2842</v>
      </c>
    </row>
    <row r="948" spans="1:7" x14ac:dyDescent="0.3">
      <c r="A948" s="1" t="s">
        <v>3048</v>
      </c>
      <c r="B948" s="1" t="s">
        <v>3049</v>
      </c>
      <c r="C948" s="1" t="s">
        <v>20</v>
      </c>
      <c r="D948" s="1">
        <v>54</v>
      </c>
      <c r="E948" s="1" t="s">
        <v>371</v>
      </c>
      <c r="F948" s="1" t="s">
        <v>22</v>
      </c>
      <c r="G948" s="1" t="s">
        <v>3050</v>
      </c>
    </row>
    <row r="949" spans="1:7" x14ac:dyDescent="0.3">
      <c r="A949" s="1" t="s">
        <v>3051</v>
      </c>
      <c r="B949" s="1" t="s">
        <v>3052</v>
      </c>
      <c r="C949" s="1" t="s">
        <v>20</v>
      </c>
      <c r="D949" s="1">
        <v>28</v>
      </c>
      <c r="E949" s="1" t="s">
        <v>1289</v>
      </c>
      <c r="F949" s="1" t="s">
        <v>22</v>
      </c>
      <c r="G949" s="1" t="s">
        <v>3053</v>
      </c>
    </row>
    <row r="950" spans="1:7" x14ac:dyDescent="0.3">
      <c r="A950" s="1" t="s">
        <v>3054</v>
      </c>
      <c r="B950" s="1" t="s">
        <v>3055</v>
      </c>
      <c r="C950" s="1" t="s">
        <v>9</v>
      </c>
      <c r="D950" s="1">
        <v>28</v>
      </c>
      <c r="E950" s="1" t="s">
        <v>108</v>
      </c>
      <c r="F950" s="1" t="s">
        <v>40</v>
      </c>
      <c r="G950" s="1" t="s">
        <v>3056</v>
      </c>
    </row>
    <row r="951" spans="1:7" x14ac:dyDescent="0.3">
      <c r="A951" s="1" t="s">
        <v>3057</v>
      </c>
      <c r="B951" s="1" t="s">
        <v>3058</v>
      </c>
      <c r="C951" s="1" t="s">
        <v>20</v>
      </c>
      <c r="D951" s="1">
        <v>63</v>
      </c>
      <c r="E951" s="1" t="s">
        <v>193</v>
      </c>
      <c r="F951" s="1" t="s">
        <v>16</v>
      </c>
      <c r="G951" s="1" t="s">
        <v>3059</v>
      </c>
    </row>
    <row r="952" spans="1:7" x14ac:dyDescent="0.3">
      <c r="A952" s="1" t="s">
        <v>3060</v>
      </c>
      <c r="B952" s="1" t="s">
        <v>3061</v>
      </c>
      <c r="C952" s="1" t="s">
        <v>9</v>
      </c>
      <c r="D952" s="1">
        <v>33</v>
      </c>
      <c r="E952" s="1" t="s">
        <v>232</v>
      </c>
      <c r="F952" s="1" t="s">
        <v>53</v>
      </c>
      <c r="G952" s="1" t="s">
        <v>3062</v>
      </c>
    </row>
    <row r="953" spans="1:7" x14ac:dyDescent="0.3">
      <c r="A953" s="1" t="s">
        <v>3063</v>
      </c>
      <c r="B953" s="1" t="s">
        <v>3064</v>
      </c>
      <c r="C953" s="1" t="s">
        <v>20</v>
      </c>
      <c r="D953" s="1">
        <v>27</v>
      </c>
      <c r="E953" s="1" t="s">
        <v>2178</v>
      </c>
      <c r="F953" s="1" t="s">
        <v>11</v>
      </c>
      <c r="G953" s="1" t="s">
        <v>3065</v>
      </c>
    </row>
    <row r="954" spans="1:7" x14ac:dyDescent="0.3">
      <c r="A954" s="1" t="s">
        <v>3066</v>
      </c>
      <c r="B954" s="1" t="s">
        <v>3067</v>
      </c>
      <c r="C954" s="1" t="s">
        <v>9</v>
      </c>
      <c r="D954" s="1">
        <v>61</v>
      </c>
      <c r="E954" s="1" t="s">
        <v>1532</v>
      </c>
      <c r="F954" s="1" t="s">
        <v>40</v>
      </c>
      <c r="G954" s="1" t="s">
        <v>3068</v>
      </c>
    </row>
    <row r="955" spans="1:7" x14ac:dyDescent="0.3">
      <c r="A955" s="1" t="s">
        <v>3069</v>
      </c>
      <c r="B955" s="1" t="s">
        <v>3070</v>
      </c>
      <c r="C955" s="1" t="s">
        <v>9</v>
      </c>
      <c r="D955" s="1">
        <v>21</v>
      </c>
      <c r="E955" s="1" t="s">
        <v>1056</v>
      </c>
      <c r="F955" s="1" t="s">
        <v>53</v>
      </c>
      <c r="G955" s="1" t="s">
        <v>3071</v>
      </c>
    </row>
    <row r="956" spans="1:7" x14ac:dyDescent="0.3">
      <c r="A956" s="1" t="s">
        <v>3072</v>
      </c>
      <c r="B956" s="1" t="s">
        <v>3073</v>
      </c>
      <c r="C956" s="1" t="s">
        <v>20</v>
      </c>
      <c r="D956" s="1">
        <v>67</v>
      </c>
      <c r="E956" s="1" t="s">
        <v>57</v>
      </c>
      <c r="F956" s="1" t="s">
        <v>22</v>
      </c>
      <c r="G956" s="1" t="s">
        <v>3074</v>
      </c>
    </row>
    <row r="957" spans="1:7" x14ac:dyDescent="0.3">
      <c r="A957" s="1" t="s">
        <v>3075</v>
      </c>
      <c r="B957" s="1" t="s">
        <v>3076</v>
      </c>
      <c r="C957" s="1" t="s">
        <v>9</v>
      </c>
      <c r="D957" s="1">
        <v>22</v>
      </c>
      <c r="E957" s="1" t="s">
        <v>224</v>
      </c>
      <c r="F957" s="1" t="s">
        <v>22</v>
      </c>
      <c r="G957" s="1" t="s">
        <v>3077</v>
      </c>
    </row>
    <row r="958" spans="1:7" x14ac:dyDescent="0.3">
      <c r="A958" s="1" t="s">
        <v>3078</v>
      </c>
      <c r="B958" s="1" t="s">
        <v>3079</v>
      </c>
      <c r="C958" s="1" t="s">
        <v>9</v>
      </c>
      <c r="D958" s="1">
        <v>56</v>
      </c>
      <c r="E958" s="1" t="s">
        <v>3080</v>
      </c>
      <c r="F958" s="1" t="s">
        <v>22</v>
      </c>
      <c r="G958" s="1" t="s">
        <v>3081</v>
      </c>
    </row>
    <row r="959" spans="1:7" x14ac:dyDescent="0.3">
      <c r="A959" s="1" t="s">
        <v>3082</v>
      </c>
      <c r="B959" s="1" t="s">
        <v>3083</v>
      </c>
      <c r="C959" s="1" t="s">
        <v>9</v>
      </c>
      <c r="D959" s="1">
        <v>68</v>
      </c>
      <c r="E959" s="1" t="s">
        <v>560</v>
      </c>
      <c r="F959" s="1" t="s">
        <v>16</v>
      </c>
      <c r="G959" s="1" t="s">
        <v>3084</v>
      </c>
    </row>
    <row r="960" spans="1:7" x14ac:dyDescent="0.3">
      <c r="A960" s="1" t="s">
        <v>3085</v>
      </c>
      <c r="B960" s="1" t="s">
        <v>3086</v>
      </c>
      <c r="C960" s="1" t="s">
        <v>9</v>
      </c>
      <c r="D960" s="1">
        <v>48</v>
      </c>
      <c r="E960" s="1" t="s">
        <v>477</v>
      </c>
      <c r="F960" s="1" t="s">
        <v>40</v>
      </c>
      <c r="G960" s="1" t="s">
        <v>3087</v>
      </c>
    </row>
    <row r="961" spans="1:7" x14ac:dyDescent="0.3">
      <c r="A961" s="1" t="s">
        <v>3088</v>
      </c>
      <c r="B961" s="1" t="s">
        <v>3089</v>
      </c>
      <c r="C961" s="1" t="s">
        <v>20</v>
      </c>
      <c r="D961" s="1">
        <v>37</v>
      </c>
      <c r="E961" s="1" t="s">
        <v>470</v>
      </c>
      <c r="F961" s="1" t="s">
        <v>11</v>
      </c>
      <c r="G961" s="1" t="s">
        <v>3090</v>
      </c>
    </row>
    <row r="962" spans="1:7" x14ac:dyDescent="0.3">
      <c r="A962" s="1" t="s">
        <v>3091</v>
      </c>
      <c r="B962" s="1" t="s">
        <v>3092</v>
      </c>
      <c r="C962" s="1" t="s">
        <v>9</v>
      </c>
      <c r="D962" s="1">
        <v>67</v>
      </c>
      <c r="E962" s="1" t="s">
        <v>1871</v>
      </c>
      <c r="F962" s="1" t="s">
        <v>35</v>
      </c>
      <c r="G962" s="1" t="s">
        <v>3093</v>
      </c>
    </row>
    <row r="963" spans="1:7" x14ac:dyDescent="0.3">
      <c r="A963" s="1" t="s">
        <v>3094</v>
      </c>
      <c r="B963" s="1" t="s">
        <v>3095</v>
      </c>
      <c r="C963" s="1" t="s">
        <v>20</v>
      </c>
      <c r="D963" s="1">
        <v>51</v>
      </c>
      <c r="E963" s="1" t="s">
        <v>807</v>
      </c>
      <c r="F963" s="1" t="s">
        <v>22</v>
      </c>
      <c r="G963" s="1" t="s">
        <v>3096</v>
      </c>
    </row>
    <row r="964" spans="1:7" x14ac:dyDescent="0.3">
      <c r="A964" s="1" t="s">
        <v>3097</v>
      </c>
      <c r="B964" s="1" t="s">
        <v>3098</v>
      </c>
      <c r="C964" s="1" t="s">
        <v>9</v>
      </c>
      <c r="D964" s="1">
        <v>37</v>
      </c>
      <c r="E964" s="1" t="s">
        <v>44</v>
      </c>
      <c r="F964" s="1" t="s">
        <v>11</v>
      </c>
      <c r="G964" s="1" t="s">
        <v>3099</v>
      </c>
    </row>
    <row r="965" spans="1:7" x14ac:dyDescent="0.3">
      <c r="A965" s="1" t="s">
        <v>3100</v>
      </c>
      <c r="B965" s="1" t="s">
        <v>3101</v>
      </c>
      <c r="C965" s="1" t="s">
        <v>9</v>
      </c>
      <c r="D965" s="1">
        <v>36</v>
      </c>
      <c r="E965" s="1" t="s">
        <v>451</v>
      </c>
      <c r="F965" s="1" t="s">
        <v>11</v>
      </c>
      <c r="G965" s="1" t="s">
        <v>3102</v>
      </c>
    </row>
    <row r="966" spans="1:7" x14ac:dyDescent="0.3">
      <c r="A966" s="1" t="s">
        <v>3103</v>
      </c>
      <c r="B966" s="1" t="s">
        <v>3104</v>
      </c>
      <c r="C966" s="1" t="s">
        <v>20</v>
      </c>
      <c r="D966" s="1">
        <v>62</v>
      </c>
      <c r="E966" s="1" t="s">
        <v>132</v>
      </c>
      <c r="F966" s="1" t="s">
        <v>53</v>
      </c>
      <c r="G966" s="1" t="s">
        <v>3105</v>
      </c>
    </row>
    <row r="967" spans="1:7" x14ac:dyDescent="0.3">
      <c r="A967" s="1" t="s">
        <v>3106</v>
      </c>
      <c r="B967" s="1" t="s">
        <v>3107</v>
      </c>
      <c r="C967" s="1" t="s">
        <v>20</v>
      </c>
      <c r="D967" s="1">
        <v>35</v>
      </c>
      <c r="E967" s="1" t="s">
        <v>304</v>
      </c>
      <c r="F967" s="1" t="s">
        <v>11</v>
      </c>
      <c r="G967" s="1" t="s">
        <v>3108</v>
      </c>
    </row>
    <row r="968" spans="1:7" x14ac:dyDescent="0.3">
      <c r="A968" s="1" t="s">
        <v>3109</v>
      </c>
      <c r="B968" s="1" t="s">
        <v>3110</v>
      </c>
      <c r="C968" s="1" t="s">
        <v>20</v>
      </c>
      <c r="D968" s="1">
        <v>41</v>
      </c>
      <c r="E968" s="1" t="s">
        <v>2891</v>
      </c>
      <c r="F968" s="1" t="s">
        <v>16</v>
      </c>
      <c r="G968" s="1" t="s">
        <v>3111</v>
      </c>
    </row>
    <row r="969" spans="1:7" x14ac:dyDescent="0.3">
      <c r="A969" s="1" t="s">
        <v>3112</v>
      </c>
      <c r="B969" s="1" t="s">
        <v>3113</v>
      </c>
      <c r="C969" s="1" t="s">
        <v>20</v>
      </c>
      <c r="D969" s="1">
        <v>55</v>
      </c>
      <c r="E969" s="1" t="s">
        <v>2081</v>
      </c>
      <c r="F969" s="1" t="s">
        <v>40</v>
      </c>
      <c r="G969" s="1" t="s">
        <v>3114</v>
      </c>
    </row>
    <row r="970" spans="1:7" x14ac:dyDescent="0.3">
      <c r="A970" s="1" t="s">
        <v>3115</v>
      </c>
      <c r="B970" s="1" t="s">
        <v>3116</v>
      </c>
      <c r="C970" s="1" t="s">
        <v>20</v>
      </c>
      <c r="D970" s="1">
        <v>60</v>
      </c>
      <c r="E970" s="1" t="s">
        <v>1160</v>
      </c>
      <c r="F970" s="1" t="s">
        <v>11</v>
      </c>
      <c r="G970" s="1" t="s">
        <v>3117</v>
      </c>
    </row>
    <row r="971" spans="1:7" x14ac:dyDescent="0.3">
      <c r="A971" s="1" t="s">
        <v>3118</v>
      </c>
      <c r="B971" s="1" t="s">
        <v>3119</v>
      </c>
      <c r="C971" s="1" t="s">
        <v>9</v>
      </c>
      <c r="D971" s="1">
        <v>50</v>
      </c>
      <c r="E971" s="1" t="s">
        <v>1401</v>
      </c>
      <c r="F971" s="1" t="s">
        <v>35</v>
      </c>
      <c r="G971" s="1" t="s">
        <v>3120</v>
      </c>
    </row>
    <row r="972" spans="1:7" x14ac:dyDescent="0.3">
      <c r="A972" s="1" t="s">
        <v>3121</v>
      </c>
      <c r="B972" s="1" t="s">
        <v>3122</v>
      </c>
      <c r="C972" s="1" t="s">
        <v>20</v>
      </c>
      <c r="D972" s="1">
        <v>67</v>
      </c>
      <c r="E972" s="1" t="s">
        <v>756</v>
      </c>
      <c r="F972" s="1" t="s">
        <v>35</v>
      </c>
      <c r="G972" s="1" t="s">
        <v>3123</v>
      </c>
    </row>
    <row r="973" spans="1:7" x14ac:dyDescent="0.3">
      <c r="A973" s="1" t="s">
        <v>3124</v>
      </c>
      <c r="B973" s="1" t="s">
        <v>3125</v>
      </c>
      <c r="C973" s="1" t="s">
        <v>9</v>
      </c>
      <c r="D973" s="1">
        <v>37</v>
      </c>
      <c r="E973" s="1" t="s">
        <v>367</v>
      </c>
      <c r="F973" s="1" t="s">
        <v>11</v>
      </c>
      <c r="G973" s="1" t="s">
        <v>3126</v>
      </c>
    </row>
    <row r="974" spans="1:7" x14ac:dyDescent="0.3">
      <c r="A974" s="1" t="s">
        <v>3127</v>
      </c>
      <c r="B974" s="1" t="s">
        <v>3128</v>
      </c>
      <c r="C974" s="1" t="s">
        <v>20</v>
      </c>
      <c r="D974" s="1">
        <v>28</v>
      </c>
      <c r="E974" s="1" t="s">
        <v>228</v>
      </c>
      <c r="F974" s="1" t="s">
        <v>35</v>
      </c>
      <c r="G974" s="1" t="s">
        <v>3129</v>
      </c>
    </row>
    <row r="975" spans="1:7" x14ac:dyDescent="0.3">
      <c r="A975" s="1" t="s">
        <v>3130</v>
      </c>
      <c r="B975" s="1" t="s">
        <v>3131</v>
      </c>
      <c r="C975" s="1" t="s">
        <v>9</v>
      </c>
      <c r="D975" s="1">
        <v>35</v>
      </c>
      <c r="E975" s="1" t="s">
        <v>636</v>
      </c>
      <c r="F975" s="1" t="s">
        <v>35</v>
      </c>
      <c r="G975" s="1" t="s">
        <v>3132</v>
      </c>
    </row>
    <row r="976" spans="1:7" x14ac:dyDescent="0.3">
      <c r="A976" s="1" t="s">
        <v>3133</v>
      </c>
      <c r="B976" s="1" t="s">
        <v>3134</v>
      </c>
      <c r="C976" s="1" t="s">
        <v>20</v>
      </c>
      <c r="D976" s="1">
        <v>52</v>
      </c>
      <c r="E976" s="1" t="s">
        <v>436</v>
      </c>
      <c r="F976" s="1" t="s">
        <v>11</v>
      </c>
      <c r="G976" s="1" t="s">
        <v>3135</v>
      </c>
    </row>
    <row r="977" spans="1:7" x14ac:dyDescent="0.3">
      <c r="A977" s="1" t="s">
        <v>3136</v>
      </c>
      <c r="B977" s="1" t="s">
        <v>3137</v>
      </c>
      <c r="C977" s="1" t="s">
        <v>9</v>
      </c>
      <c r="D977" s="1">
        <v>66</v>
      </c>
      <c r="E977" s="1" t="s">
        <v>140</v>
      </c>
      <c r="F977" s="1" t="s">
        <v>11</v>
      </c>
      <c r="G977" s="1" t="s">
        <v>3138</v>
      </c>
    </row>
    <row r="978" spans="1:7" x14ac:dyDescent="0.3">
      <c r="A978" s="1" t="s">
        <v>3139</v>
      </c>
      <c r="B978" s="1" t="s">
        <v>3140</v>
      </c>
      <c r="C978" s="1" t="s">
        <v>20</v>
      </c>
      <c r="D978" s="1">
        <v>61</v>
      </c>
      <c r="E978" s="1" t="s">
        <v>353</v>
      </c>
      <c r="F978" s="1" t="s">
        <v>40</v>
      </c>
      <c r="G978" s="1" t="s">
        <v>3141</v>
      </c>
    </row>
    <row r="979" spans="1:7" x14ac:dyDescent="0.3">
      <c r="A979" s="1" t="s">
        <v>3142</v>
      </c>
      <c r="B979" s="1" t="s">
        <v>3143</v>
      </c>
      <c r="C979" s="1" t="s">
        <v>9</v>
      </c>
      <c r="D979" s="1">
        <v>26</v>
      </c>
      <c r="E979" s="1" t="s">
        <v>3080</v>
      </c>
      <c r="F979" s="1" t="s">
        <v>22</v>
      </c>
      <c r="G979" s="1" t="s">
        <v>3144</v>
      </c>
    </row>
    <row r="980" spans="1:7" x14ac:dyDescent="0.3">
      <c r="A980" s="1" t="s">
        <v>3145</v>
      </c>
      <c r="B980" s="1" t="s">
        <v>3146</v>
      </c>
      <c r="C980" s="1" t="s">
        <v>20</v>
      </c>
      <c r="D980" s="1">
        <v>23</v>
      </c>
      <c r="E980" s="1" t="s">
        <v>3147</v>
      </c>
      <c r="F980" s="1" t="s">
        <v>40</v>
      </c>
      <c r="G980" s="1" t="s">
        <v>3148</v>
      </c>
    </row>
    <row r="981" spans="1:7" x14ac:dyDescent="0.3">
      <c r="A981" s="1" t="s">
        <v>3149</v>
      </c>
      <c r="B981" s="1" t="s">
        <v>3150</v>
      </c>
      <c r="C981" s="1" t="s">
        <v>20</v>
      </c>
      <c r="D981" s="1">
        <v>60</v>
      </c>
      <c r="E981" s="1" t="s">
        <v>1246</v>
      </c>
      <c r="F981" s="1" t="s">
        <v>16</v>
      </c>
      <c r="G981" s="1" t="s">
        <v>3151</v>
      </c>
    </row>
    <row r="982" spans="1:7" x14ac:dyDescent="0.3">
      <c r="A982" s="1" t="s">
        <v>3152</v>
      </c>
      <c r="B982" s="1" t="s">
        <v>3153</v>
      </c>
      <c r="C982" s="1" t="s">
        <v>9</v>
      </c>
      <c r="D982" s="1">
        <v>64</v>
      </c>
      <c r="E982" s="1" t="s">
        <v>1935</v>
      </c>
      <c r="F982" s="1" t="s">
        <v>40</v>
      </c>
      <c r="G982" s="1" t="s">
        <v>3154</v>
      </c>
    </row>
    <row r="983" spans="1:7" x14ac:dyDescent="0.3">
      <c r="A983" s="1" t="s">
        <v>3155</v>
      </c>
      <c r="B983" s="1" t="s">
        <v>3156</v>
      </c>
      <c r="C983" s="1" t="s">
        <v>9</v>
      </c>
      <c r="D983" s="1">
        <v>38</v>
      </c>
      <c r="E983" s="1" t="s">
        <v>178</v>
      </c>
      <c r="F983" s="1" t="s">
        <v>40</v>
      </c>
      <c r="G983" s="1" t="s">
        <v>3157</v>
      </c>
    </row>
    <row r="984" spans="1:7" x14ac:dyDescent="0.3">
      <c r="A984" s="1" t="s">
        <v>3158</v>
      </c>
      <c r="B984" s="1" t="s">
        <v>3159</v>
      </c>
      <c r="C984" s="1" t="s">
        <v>20</v>
      </c>
      <c r="D984" s="1">
        <v>32</v>
      </c>
      <c r="E984" s="1" t="s">
        <v>1123</v>
      </c>
      <c r="F984" s="1" t="s">
        <v>22</v>
      </c>
      <c r="G984" s="1" t="s">
        <v>3160</v>
      </c>
    </row>
    <row r="985" spans="1:7" x14ac:dyDescent="0.3">
      <c r="A985" s="1" t="s">
        <v>3161</v>
      </c>
      <c r="B985" s="1" t="s">
        <v>3162</v>
      </c>
      <c r="C985" s="1" t="s">
        <v>9</v>
      </c>
      <c r="D985" s="1">
        <v>37</v>
      </c>
      <c r="E985" s="1" t="s">
        <v>2891</v>
      </c>
      <c r="F985" s="1" t="s">
        <v>11</v>
      </c>
      <c r="G985" s="1" t="s">
        <v>3163</v>
      </c>
    </row>
    <row r="986" spans="1:7" x14ac:dyDescent="0.3">
      <c r="A986" s="1" t="s">
        <v>3164</v>
      </c>
      <c r="B986" s="1" t="s">
        <v>3165</v>
      </c>
      <c r="C986" s="1" t="s">
        <v>20</v>
      </c>
      <c r="D986" s="1">
        <v>65</v>
      </c>
      <c r="E986" s="1" t="s">
        <v>484</v>
      </c>
      <c r="F986" s="1" t="s">
        <v>22</v>
      </c>
      <c r="G986" s="1" t="s">
        <v>3166</v>
      </c>
    </row>
    <row r="987" spans="1:7" x14ac:dyDescent="0.3">
      <c r="A987" s="1" t="s">
        <v>3167</v>
      </c>
      <c r="B987" s="1" t="s">
        <v>3168</v>
      </c>
      <c r="C987" s="1" t="s">
        <v>9</v>
      </c>
      <c r="D987" s="1">
        <v>24</v>
      </c>
      <c r="E987" s="1" t="s">
        <v>160</v>
      </c>
      <c r="F987" s="1" t="s">
        <v>22</v>
      </c>
      <c r="G987" s="1" t="s">
        <v>3169</v>
      </c>
    </row>
    <row r="988" spans="1:7" x14ac:dyDescent="0.3">
      <c r="A988" s="1" t="s">
        <v>3170</v>
      </c>
      <c r="B988" s="1" t="s">
        <v>3171</v>
      </c>
      <c r="C988" s="1" t="s">
        <v>9</v>
      </c>
      <c r="D988" s="1">
        <v>38</v>
      </c>
      <c r="E988" s="1" t="s">
        <v>80</v>
      </c>
      <c r="F988" s="1" t="s">
        <v>16</v>
      </c>
      <c r="G988" s="1" t="s">
        <v>340</v>
      </c>
    </row>
    <row r="989" spans="1:7" x14ac:dyDescent="0.3">
      <c r="A989" s="1" t="s">
        <v>3172</v>
      </c>
      <c r="B989" s="1" t="s">
        <v>3173</v>
      </c>
      <c r="C989" s="1" t="s">
        <v>9</v>
      </c>
      <c r="D989" s="1">
        <v>58</v>
      </c>
      <c r="E989" s="1" t="s">
        <v>285</v>
      </c>
      <c r="F989" s="1" t="s">
        <v>22</v>
      </c>
      <c r="G989" s="1" t="s">
        <v>3174</v>
      </c>
    </row>
    <row r="990" spans="1:7" x14ac:dyDescent="0.3">
      <c r="A990" s="1" t="s">
        <v>3175</v>
      </c>
      <c r="B990" s="1" t="s">
        <v>3176</v>
      </c>
      <c r="C990" s="1" t="s">
        <v>20</v>
      </c>
      <c r="D990" s="1">
        <v>53</v>
      </c>
      <c r="E990" s="1" t="s">
        <v>1845</v>
      </c>
      <c r="F990" s="1" t="s">
        <v>22</v>
      </c>
      <c r="G990" s="1" t="s">
        <v>3177</v>
      </c>
    </row>
    <row r="991" spans="1:7" x14ac:dyDescent="0.3">
      <c r="A991" s="1" t="s">
        <v>3178</v>
      </c>
      <c r="B991" s="1" t="s">
        <v>3179</v>
      </c>
      <c r="C991" s="1" t="s">
        <v>9</v>
      </c>
      <c r="D991" s="1">
        <v>28</v>
      </c>
      <c r="E991" s="1" t="s">
        <v>2673</v>
      </c>
      <c r="F991" s="1" t="s">
        <v>53</v>
      </c>
      <c r="G991" s="1" t="s">
        <v>3180</v>
      </c>
    </row>
    <row r="992" spans="1:7" x14ac:dyDescent="0.3">
      <c r="A992" s="1" t="s">
        <v>3181</v>
      </c>
      <c r="B992" s="1" t="s">
        <v>3182</v>
      </c>
      <c r="C992" s="1" t="s">
        <v>20</v>
      </c>
      <c r="D992" s="1">
        <v>66</v>
      </c>
      <c r="E992" s="1" t="s">
        <v>10</v>
      </c>
      <c r="F992" s="1" t="s">
        <v>40</v>
      </c>
      <c r="G992" s="1" t="s">
        <v>3183</v>
      </c>
    </row>
    <row r="993" spans="1:7" x14ac:dyDescent="0.3">
      <c r="A993" s="1" t="s">
        <v>3184</v>
      </c>
      <c r="B993" s="1" t="s">
        <v>3185</v>
      </c>
      <c r="C993" s="1" t="s">
        <v>20</v>
      </c>
      <c r="D993" s="1">
        <v>43</v>
      </c>
      <c r="E993" s="1" t="s">
        <v>2178</v>
      </c>
      <c r="F993" s="1" t="s">
        <v>35</v>
      </c>
      <c r="G993" s="1" t="s">
        <v>3186</v>
      </c>
    </row>
    <row r="994" spans="1:7" x14ac:dyDescent="0.3">
      <c r="A994" s="1" t="s">
        <v>3187</v>
      </c>
      <c r="B994" s="1" t="s">
        <v>3188</v>
      </c>
      <c r="C994" s="1" t="s">
        <v>9</v>
      </c>
      <c r="D994" s="1">
        <v>27</v>
      </c>
      <c r="E994" s="1" t="s">
        <v>34</v>
      </c>
      <c r="F994" s="1" t="s">
        <v>16</v>
      </c>
      <c r="G994" s="1" t="s">
        <v>3189</v>
      </c>
    </row>
    <row r="995" spans="1:7" x14ac:dyDescent="0.3">
      <c r="A995" s="1" t="s">
        <v>3190</v>
      </c>
      <c r="B995" s="1" t="s">
        <v>3191</v>
      </c>
      <c r="C995" s="1" t="s">
        <v>20</v>
      </c>
      <c r="D995" s="1">
        <v>45</v>
      </c>
      <c r="E995" s="1" t="s">
        <v>1160</v>
      </c>
      <c r="F995" s="1" t="s">
        <v>16</v>
      </c>
      <c r="G995" s="1" t="s">
        <v>3192</v>
      </c>
    </row>
    <row r="996" spans="1:7" x14ac:dyDescent="0.3">
      <c r="A996" s="1" t="s">
        <v>3193</v>
      </c>
      <c r="B996" s="1" t="s">
        <v>3194</v>
      </c>
      <c r="C996" s="1" t="s">
        <v>9</v>
      </c>
      <c r="D996" s="1">
        <v>21</v>
      </c>
      <c r="E996" s="1" t="s">
        <v>1297</v>
      </c>
      <c r="F996" s="1" t="s">
        <v>40</v>
      </c>
      <c r="G996" s="1" t="s">
        <v>3195</v>
      </c>
    </row>
    <row r="997" spans="1:7" x14ac:dyDescent="0.3">
      <c r="A997" s="1" t="s">
        <v>3196</v>
      </c>
      <c r="B997" s="1" t="s">
        <v>3197</v>
      </c>
      <c r="C997" s="1" t="s">
        <v>20</v>
      </c>
      <c r="D997" s="1">
        <v>35</v>
      </c>
      <c r="E997" s="1" t="s">
        <v>706</v>
      </c>
      <c r="F997" s="1" t="s">
        <v>22</v>
      </c>
      <c r="G997" s="1" t="s">
        <v>3198</v>
      </c>
    </row>
    <row r="998" spans="1:7" x14ac:dyDescent="0.3">
      <c r="A998" s="1" t="s">
        <v>3199</v>
      </c>
      <c r="B998" s="1" t="s">
        <v>3200</v>
      </c>
      <c r="C998" s="1" t="s">
        <v>20</v>
      </c>
      <c r="D998" s="1">
        <v>41</v>
      </c>
      <c r="E998" s="1" t="s">
        <v>588</v>
      </c>
      <c r="F998" s="1" t="s">
        <v>53</v>
      </c>
      <c r="G998" s="1" t="s">
        <v>445</v>
      </c>
    </row>
    <row r="999" spans="1:7" x14ac:dyDescent="0.3">
      <c r="A999" s="1" t="s">
        <v>3201</v>
      </c>
      <c r="B999" s="1" t="s">
        <v>3202</v>
      </c>
      <c r="C999" s="1" t="s">
        <v>20</v>
      </c>
      <c r="D999" s="1">
        <v>61</v>
      </c>
      <c r="E999" s="1" t="s">
        <v>1060</v>
      </c>
      <c r="F999" s="1" t="s">
        <v>35</v>
      </c>
      <c r="G999" s="1" t="s">
        <v>3203</v>
      </c>
    </row>
    <row r="1000" spans="1:7" x14ac:dyDescent="0.3">
      <c r="A1000" s="1" t="s">
        <v>3204</v>
      </c>
      <c r="B1000" s="1" t="s">
        <v>3205</v>
      </c>
      <c r="C1000" s="1" t="s">
        <v>9</v>
      </c>
      <c r="D1000" s="1">
        <v>42</v>
      </c>
      <c r="E1000" s="1" t="s">
        <v>244</v>
      </c>
      <c r="F1000" s="1" t="s">
        <v>11</v>
      </c>
      <c r="G1000" s="1" t="s">
        <v>3206</v>
      </c>
    </row>
    <row r="1001" spans="1:7" x14ac:dyDescent="0.3">
      <c r="A1001" s="1" t="s">
        <v>3207</v>
      </c>
      <c r="B1001" s="1" t="s">
        <v>3208</v>
      </c>
      <c r="C1001" s="1" t="s">
        <v>20</v>
      </c>
      <c r="D1001" s="1">
        <v>57</v>
      </c>
      <c r="E1001" s="1" t="s">
        <v>1160</v>
      </c>
      <c r="F1001" s="1" t="s">
        <v>40</v>
      </c>
      <c r="G1001" s="1" t="s">
        <v>3209</v>
      </c>
    </row>
    <row r="1002" spans="1:7" x14ac:dyDescent="0.3">
      <c r="A1002" s="3">
        <f>COUNTA(Customer[Customer ID])</f>
        <v>1000</v>
      </c>
      <c r="E1002" s="3">
        <f>COUNTA(Customer[Country])</f>
        <v>1000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ACC5-558D-4CF8-BCB8-A6A56B4191D6}">
  <dimension ref="A1:D201"/>
  <sheetViews>
    <sheetView workbookViewId="0">
      <selection activeCell="F182" sqref="F182"/>
    </sheetView>
  </sheetViews>
  <sheetFormatPr defaultRowHeight="14.4" x14ac:dyDescent="0.3"/>
  <cols>
    <col min="1" max="1" width="14.33203125" style="3" bestFit="1" customWidth="1"/>
    <col min="2" max="2" width="19.88671875" style="3" bestFit="1" customWidth="1"/>
    <col min="3" max="3" width="11.33203125" style="3" bestFit="1" customWidth="1"/>
    <col min="4" max="4" width="11.44140625" style="3" bestFit="1" customWidth="1"/>
    <col min="5" max="5" width="8.88671875" style="3"/>
    <col min="6" max="6" width="11.44140625" style="3" bestFit="1" customWidth="1"/>
    <col min="7" max="16384" width="8.88671875" style="3"/>
  </cols>
  <sheetData>
    <row r="1" spans="1:4" x14ac:dyDescent="0.3">
      <c r="A1" s="3" t="s">
        <v>3210</v>
      </c>
      <c r="B1" s="3" t="s">
        <v>3211</v>
      </c>
      <c r="C1" s="3" t="s">
        <v>3212</v>
      </c>
      <c r="D1" s="3" t="s">
        <v>3213</v>
      </c>
    </row>
    <row r="2" spans="1:4" x14ac:dyDescent="0.3">
      <c r="A2" s="3" t="s">
        <v>3214</v>
      </c>
      <c r="B2" s="3" t="s">
        <v>3215</v>
      </c>
      <c r="C2" s="3" t="s">
        <v>3216</v>
      </c>
      <c r="D2" s="3">
        <v>435.29</v>
      </c>
    </row>
    <row r="3" spans="1:4" x14ac:dyDescent="0.3">
      <c r="A3" s="3" t="s">
        <v>3217</v>
      </c>
      <c r="B3" s="3" t="s">
        <v>3218</v>
      </c>
      <c r="C3" s="3" t="s">
        <v>3219</v>
      </c>
      <c r="D3" s="3">
        <v>253.61</v>
      </c>
    </row>
    <row r="4" spans="1:4" x14ac:dyDescent="0.3">
      <c r="A4" s="3" t="s">
        <v>3220</v>
      </c>
      <c r="B4" s="3" t="s">
        <v>3221</v>
      </c>
      <c r="C4" s="3" t="s">
        <v>3222</v>
      </c>
      <c r="D4" s="3">
        <v>27.63</v>
      </c>
    </row>
    <row r="5" spans="1:4" x14ac:dyDescent="0.3">
      <c r="A5" s="3" t="s">
        <v>3223</v>
      </c>
      <c r="B5" s="3" t="s">
        <v>3224</v>
      </c>
      <c r="C5" s="3" t="s">
        <v>3225</v>
      </c>
      <c r="D5" s="3">
        <v>454.08</v>
      </c>
    </row>
    <row r="6" spans="1:4" x14ac:dyDescent="0.3">
      <c r="A6" s="3" t="s">
        <v>3226</v>
      </c>
      <c r="B6" s="3" t="s">
        <v>3227</v>
      </c>
      <c r="C6" s="3" t="s">
        <v>3216</v>
      </c>
      <c r="D6" s="3">
        <v>809.47</v>
      </c>
    </row>
    <row r="7" spans="1:4" x14ac:dyDescent="0.3">
      <c r="A7" s="3" t="s">
        <v>3228</v>
      </c>
      <c r="B7" s="3" t="s">
        <v>3229</v>
      </c>
      <c r="C7" s="3" t="s">
        <v>3230</v>
      </c>
      <c r="D7" s="3">
        <v>96.13</v>
      </c>
    </row>
    <row r="8" spans="1:4" x14ac:dyDescent="0.3">
      <c r="A8" s="3" t="s">
        <v>3231</v>
      </c>
      <c r="B8" s="3" t="s">
        <v>3232</v>
      </c>
      <c r="C8" s="3" t="s">
        <v>3233</v>
      </c>
      <c r="D8" s="3">
        <v>157.37</v>
      </c>
    </row>
    <row r="9" spans="1:4" x14ac:dyDescent="0.3">
      <c r="A9" s="3" t="s">
        <v>3234</v>
      </c>
      <c r="B9" s="3" t="s">
        <v>3235</v>
      </c>
      <c r="C9" s="3" t="s">
        <v>3236</v>
      </c>
      <c r="D9" s="3">
        <v>851.56</v>
      </c>
    </row>
    <row r="10" spans="1:4" x14ac:dyDescent="0.3">
      <c r="A10" s="3" t="s">
        <v>3237</v>
      </c>
      <c r="B10" s="3" t="s">
        <v>3238</v>
      </c>
      <c r="C10" s="3" t="s">
        <v>3225</v>
      </c>
      <c r="D10" s="3">
        <v>481</v>
      </c>
    </row>
    <row r="11" spans="1:4" x14ac:dyDescent="0.3">
      <c r="A11" s="3" t="s">
        <v>3239</v>
      </c>
      <c r="B11" s="3" t="s">
        <v>3227</v>
      </c>
      <c r="C11" s="3" t="s">
        <v>3240</v>
      </c>
      <c r="D11" s="3">
        <v>438.5</v>
      </c>
    </row>
    <row r="12" spans="1:4" x14ac:dyDescent="0.3">
      <c r="A12" s="3" t="s">
        <v>3241</v>
      </c>
      <c r="B12" s="3" t="s">
        <v>3229</v>
      </c>
      <c r="C12" s="3" t="s">
        <v>3242</v>
      </c>
      <c r="D12" s="3">
        <v>595.51</v>
      </c>
    </row>
    <row r="13" spans="1:4" x14ac:dyDescent="0.3">
      <c r="A13" s="3" t="s">
        <v>3243</v>
      </c>
      <c r="B13" s="3" t="s">
        <v>3235</v>
      </c>
      <c r="C13" s="3" t="s">
        <v>3244</v>
      </c>
      <c r="D13" s="3">
        <v>132.38999999999999</v>
      </c>
    </row>
    <row r="14" spans="1:4" x14ac:dyDescent="0.3">
      <c r="A14" s="3" t="s">
        <v>3245</v>
      </c>
      <c r="B14" s="3" t="s">
        <v>3224</v>
      </c>
      <c r="C14" s="3" t="s">
        <v>3222</v>
      </c>
      <c r="D14" s="3">
        <v>188.4</v>
      </c>
    </row>
    <row r="15" spans="1:4" x14ac:dyDescent="0.3">
      <c r="A15" s="3" t="s">
        <v>3246</v>
      </c>
      <c r="B15" s="3" t="s">
        <v>3247</v>
      </c>
      <c r="C15" s="3" t="s">
        <v>3248</v>
      </c>
      <c r="D15" s="3">
        <v>623.39</v>
      </c>
    </row>
    <row r="16" spans="1:4" x14ac:dyDescent="0.3">
      <c r="A16" s="3" t="s">
        <v>3249</v>
      </c>
      <c r="B16" s="3" t="s">
        <v>3235</v>
      </c>
      <c r="C16" s="3" t="s">
        <v>3230</v>
      </c>
      <c r="D16" s="3">
        <v>866.87</v>
      </c>
    </row>
    <row r="17" spans="1:4" x14ac:dyDescent="0.3">
      <c r="A17" s="3" t="s">
        <v>3250</v>
      </c>
      <c r="B17" s="3" t="s">
        <v>3251</v>
      </c>
      <c r="C17" s="3" t="s">
        <v>3252</v>
      </c>
      <c r="D17" s="3">
        <v>114.47</v>
      </c>
    </row>
    <row r="18" spans="1:4" x14ac:dyDescent="0.3">
      <c r="A18" s="3" t="s">
        <v>3253</v>
      </c>
      <c r="B18" s="3" t="s">
        <v>3215</v>
      </c>
      <c r="C18" s="3" t="s">
        <v>3254</v>
      </c>
      <c r="D18" s="3">
        <v>34.31</v>
      </c>
    </row>
    <row r="19" spans="1:4" x14ac:dyDescent="0.3">
      <c r="A19" s="3" t="s">
        <v>3255</v>
      </c>
      <c r="B19" s="3" t="s">
        <v>3256</v>
      </c>
      <c r="C19" s="3" t="s">
        <v>3242</v>
      </c>
      <c r="D19" s="3">
        <v>973.48</v>
      </c>
    </row>
    <row r="20" spans="1:4" x14ac:dyDescent="0.3">
      <c r="A20" s="3" t="s">
        <v>3257</v>
      </c>
      <c r="B20" s="3" t="s">
        <v>3258</v>
      </c>
      <c r="C20" s="3" t="s">
        <v>3216</v>
      </c>
      <c r="D20" s="3">
        <v>288.51</v>
      </c>
    </row>
    <row r="21" spans="1:4" x14ac:dyDescent="0.3">
      <c r="A21" s="3" t="s">
        <v>3259</v>
      </c>
      <c r="B21" s="3" t="s">
        <v>3229</v>
      </c>
      <c r="C21" s="3" t="s">
        <v>3260</v>
      </c>
      <c r="D21" s="3">
        <v>211.71</v>
      </c>
    </row>
    <row r="22" spans="1:4" x14ac:dyDescent="0.3">
      <c r="A22" s="3" t="s">
        <v>3261</v>
      </c>
      <c r="B22" s="3" t="s">
        <v>3262</v>
      </c>
      <c r="C22" s="3" t="s">
        <v>3236</v>
      </c>
      <c r="D22" s="3">
        <v>950.81</v>
      </c>
    </row>
    <row r="23" spans="1:4" x14ac:dyDescent="0.3">
      <c r="A23" s="3" t="s">
        <v>3263</v>
      </c>
      <c r="B23" s="3" t="s">
        <v>3215</v>
      </c>
      <c r="C23" s="3" t="s">
        <v>3254</v>
      </c>
      <c r="D23" s="3">
        <v>418.1</v>
      </c>
    </row>
    <row r="24" spans="1:4" x14ac:dyDescent="0.3">
      <c r="A24" s="3" t="s">
        <v>3264</v>
      </c>
      <c r="B24" s="3" t="s">
        <v>3265</v>
      </c>
      <c r="C24" s="3" t="s">
        <v>3222</v>
      </c>
      <c r="D24" s="3">
        <v>249.12</v>
      </c>
    </row>
    <row r="25" spans="1:4" x14ac:dyDescent="0.3">
      <c r="A25" s="3" t="s">
        <v>3266</v>
      </c>
      <c r="B25" s="3" t="s">
        <v>3215</v>
      </c>
      <c r="C25" s="3" t="s">
        <v>3230</v>
      </c>
      <c r="D25" s="3">
        <v>42.41</v>
      </c>
    </row>
    <row r="26" spans="1:4" x14ac:dyDescent="0.3">
      <c r="A26" s="3" t="s">
        <v>3267</v>
      </c>
      <c r="B26" s="3" t="s">
        <v>3268</v>
      </c>
      <c r="C26" s="3" t="s">
        <v>3240</v>
      </c>
      <c r="D26" s="3">
        <v>465.59</v>
      </c>
    </row>
    <row r="27" spans="1:4" x14ac:dyDescent="0.3">
      <c r="A27" s="3" t="s">
        <v>3269</v>
      </c>
      <c r="B27" s="3" t="s">
        <v>3270</v>
      </c>
      <c r="C27" s="3" t="s">
        <v>3219</v>
      </c>
      <c r="D27" s="3">
        <v>627.66</v>
      </c>
    </row>
    <row r="28" spans="1:4" x14ac:dyDescent="0.3">
      <c r="A28" s="3" t="s">
        <v>3271</v>
      </c>
      <c r="B28" s="3" t="s">
        <v>3272</v>
      </c>
      <c r="C28" s="3" t="s">
        <v>3219</v>
      </c>
      <c r="D28" s="3">
        <v>493.17</v>
      </c>
    </row>
    <row r="29" spans="1:4" x14ac:dyDescent="0.3">
      <c r="A29" s="3" t="s">
        <v>3273</v>
      </c>
      <c r="B29" s="3" t="s">
        <v>3215</v>
      </c>
      <c r="C29" s="3" t="s">
        <v>3225</v>
      </c>
      <c r="D29" s="3">
        <v>963.58</v>
      </c>
    </row>
    <row r="30" spans="1:4" x14ac:dyDescent="0.3">
      <c r="A30" s="3" t="s">
        <v>3274</v>
      </c>
      <c r="B30" s="3" t="s">
        <v>3251</v>
      </c>
      <c r="C30" s="3" t="s">
        <v>3216</v>
      </c>
      <c r="D30" s="3">
        <v>951.64</v>
      </c>
    </row>
    <row r="31" spans="1:4" x14ac:dyDescent="0.3">
      <c r="A31" s="3" t="s">
        <v>3275</v>
      </c>
      <c r="B31" s="3" t="s">
        <v>3224</v>
      </c>
      <c r="C31" s="3" t="s">
        <v>3240</v>
      </c>
      <c r="D31" s="3">
        <v>363.91</v>
      </c>
    </row>
    <row r="32" spans="1:4" x14ac:dyDescent="0.3">
      <c r="A32" s="3" t="s">
        <v>3276</v>
      </c>
      <c r="B32" s="3" t="s">
        <v>3265</v>
      </c>
      <c r="C32" s="3" t="s">
        <v>3240</v>
      </c>
      <c r="D32" s="3">
        <v>736.41</v>
      </c>
    </row>
    <row r="33" spans="1:4" x14ac:dyDescent="0.3">
      <c r="A33" s="3" t="s">
        <v>3277</v>
      </c>
      <c r="B33" s="3" t="s">
        <v>3221</v>
      </c>
      <c r="C33" s="3" t="s">
        <v>3222</v>
      </c>
      <c r="D33" s="3">
        <v>439.15</v>
      </c>
    </row>
    <row r="34" spans="1:4" x14ac:dyDescent="0.3">
      <c r="A34" s="3" t="s">
        <v>3278</v>
      </c>
      <c r="B34" s="3" t="s">
        <v>3279</v>
      </c>
      <c r="C34" s="3" t="s">
        <v>3280</v>
      </c>
      <c r="D34" s="3">
        <v>330.51</v>
      </c>
    </row>
    <row r="35" spans="1:4" x14ac:dyDescent="0.3">
      <c r="A35" s="3" t="s">
        <v>3281</v>
      </c>
      <c r="B35" s="3" t="s">
        <v>3262</v>
      </c>
      <c r="C35" s="3" t="s">
        <v>3225</v>
      </c>
      <c r="D35" s="3">
        <v>136.99</v>
      </c>
    </row>
    <row r="36" spans="1:4" x14ac:dyDescent="0.3">
      <c r="A36" s="3" t="s">
        <v>3282</v>
      </c>
      <c r="B36" s="3" t="s">
        <v>3232</v>
      </c>
      <c r="C36" s="3" t="s">
        <v>3248</v>
      </c>
      <c r="D36" s="3">
        <v>707.26</v>
      </c>
    </row>
    <row r="37" spans="1:4" x14ac:dyDescent="0.3">
      <c r="A37" s="3" t="s">
        <v>3283</v>
      </c>
      <c r="B37" s="3" t="s">
        <v>3256</v>
      </c>
      <c r="C37" s="3" t="s">
        <v>3233</v>
      </c>
      <c r="D37" s="3">
        <v>462.14</v>
      </c>
    </row>
    <row r="38" spans="1:4" x14ac:dyDescent="0.3">
      <c r="A38" s="3" t="s">
        <v>3284</v>
      </c>
      <c r="B38" s="3" t="s">
        <v>3221</v>
      </c>
      <c r="C38" s="3" t="s">
        <v>3236</v>
      </c>
      <c r="D38" s="3">
        <v>644.58000000000004</v>
      </c>
    </row>
    <row r="39" spans="1:4" x14ac:dyDescent="0.3">
      <c r="A39" s="3" t="s">
        <v>3285</v>
      </c>
      <c r="B39" s="3" t="s">
        <v>3221</v>
      </c>
      <c r="C39" s="3" t="s">
        <v>3286</v>
      </c>
      <c r="D39" s="3">
        <v>99.19</v>
      </c>
    </row>
    <row r="40" spans="1:4" x14ac:dyDescent="0.3">
      <c r="A40" s="3" t="s">
        <v>3287</v>
      </c>
      <c r="B40" s="3" t="s">
        <v>3288</v>
      </c>
      <c r="C40" s="3" t="s">
        <v>3260</v>
      </c>
      <c r="D40" s="3">
        <v>901.68</v>
      </c>
    </row>
    <row r="41" spans="1:4" x14ac:dyDescent="0.3">
      <c r="A41" s="3" t="s">
        <v>3289</v>
      </c>
      <c r="B41" s="3" t="s">
        <v>3247</v>
      </c>
      <c r="C41" s="3" t="s">
        <v>3225</v>
      </c>
      <c r="D41" s="3">
        <v>184.29</v>
      </c>
    </row>
    <row r="42" spans="1:4" x14ac:dyDescent="0.3">
      <c r="A42" s="3" t="s">
        <v>3290</v>
      </c>
      <c r="B42" s="3" t="s">
        <v>3265</v>
      </c>
      <c r="C42" s="3" t="s">
        <v>3222</v>
      </c>
      <c r="D42" s="3">
        <v>786.45</v>
      </c>
    </row>
    <row r="43" spans="1:4" x14ac:dyDescent="0.3">
      <c r="A43" s="3" t="s">
        <v>3291</v>
      </c>
      <c r="B43" s="3" t="s">
        <v>3258</v>
      </c>
      <c r="C43" s="3" t="s">
        <v>3233</v>
      </c>
      <c r="D43" s="3">
        <v>352.83</v>
      </c>
    </row>
    <row r="44" spans="1:4" x14ac:dyDescent="0.3">
      <c r="A44" s="3" t="s">
        <v>3292</v>
      </c>
      <c r="B44" s="3" t="s">
        <v>3215</v>
      </c>
      <c r="C44" s="3" t="s">
        <v>3236</v>
      </c>
      <c r="D44" s="3">
        <v>321.19</v>
      </c>
    </row>
    <row r="45" spans="1:4" x14ac:dyDescent="0.3">
      <c r="A45" s="3" t="s">
        <v>3293</v>
      </c>
      <c r="B45" s="3" t="s">
        <v>3262</v>
      </c>
      <c r="C45" s="3" t="s">
        <v>3260</v>
      </c>
      <c r="D45" s="3">
        <v>174.99</v>
      </c>
    </row>
    <row r="46" spans="1:4" x14ac:dyDescent="0.3">
      <c r="A46" s="3" t="s">
        <v>3294</v>
      </c>
      <c r="B46" s="3" t="s">
        <v>3229</v>
      </c>
      <c r="C46" s="3" t="s">
        <v>3295</v>
      </c>
      <c r="D46" s="3">
        <v>609.70000000000005</v>
      </c>
    </row>
    <row r="47" spans="1:4" x14ac:dyDescent="0.3">
      <c r="A47" s="3" t="s">
        <v>3296</v>
      </c>
      <c r="B47" s="3" t="s">
        <v>3235</v>
      </c>
      <c r="C47" s="3" t="s">
        <v>3219</v>
      </c>
      <c r="D47" s="3">
        <v>587.24</v>
      </c>
    </row>
    <row r="48" spans="1:4" x14ac:dyDescent="0.3">
      <c r="A48" s="3" t="s">
        <v>3297</v>
      </c>
      <c r="B48" s="3" t="s">
        <v>3265</v>
      </c>
      <c r="C48" s="3" t="s">
        <v>3236</v>
      </c>
      <c r="D48" s="3">
        <v>821.78</v>
      </c>
    </row>
    <row r="49" spans="1:4" x14ac:dyDescent="0.3">
      <c r="A49" s="3" t="s">
        <v>3298</v>
      </c>
      <c r="B49" s="3" t="s">
        <v>3268</v>
      </c>
      <c r="C49" s="3" t="s">
        <v>3286</v>
      </c>
      <c r="D49" s="3">
        <v>965.14</v>
      </c>
    </row>
    <row r="50" spans="1:4" x14ac:dyDescent="0.3">
      <c r="A50" s="3" t="s">
        <v>3299</v>
      </c>
      <c r="B50" s="3" t="s">
        <v>3235</v>
      </c>
      <c r="C50" s="3" t="s">
        <v>3248</v>
      </c>
      <c r="D50" s="3">
        <v>401.98</v>
      </c>
    </row>
    <row r="51" spans="1:4" x14ac:dyDescent="0.3">
      <c r="A51" s="3" t="s">
        <v>3300</v>
      </c>
      <c r="B51" s="3" t="s">
        <v>3247</v>
      </c>
      <c r="C51" s="3" t="s">
        <v>3236</v>
      </c>
      <c r="D51" s="3">
        <v>762.05</v>
      </c>
    </row>
    <row r="52" spans="1:4" x14ac:dyDescent="0.3">
      <c r="A52" s="3" t="s">
        <v>3301</v>
      </c>
      <c r="B52" s="3" t="s">
        <v>3256</v>
      </c>
      <c r="C52" s="3" t="s">
        <v>3222</v>
      </c>
      <c r="D52" s="3">
        <v>502.29</v>
      </c>
    </row>
    <row r="53" spans="1:4" x14ac:dyDescent="0.3">
      <c r="A53" s="3" t="s">
        <v>3302</v>
      </c>
      <c r="B53" s="3" t="s">
        <v>3232</v>
      </c>
      <c r="C53" s="3" t="s">
        <v>3295</v>
      </c>
      <c r="D53" s="3">
        <v>71.47</v>
      </c>
    </row>
    <row r="54" spans="1:4" x14ac:dyDescent="0.3">
      <c r="A54" s="3" t="s">
        <v>3303</v>
      </c>
      <c r="B54" s="3" t="s">
        <v>3268</v>
      </c>
      <c r="C54" s="3" t="s">
        <v>3222</v>
      </c>
      <c r="D54" s="3">
        <v>752.34</v>
      </c>
    </row>
    <row r="55" spans="1:4" x14ac:dyDescent="0.3">
      <c r="A55" s="3" t="s">
        <v>3304</v>
      </c>
      <c r="B55" s="3" t="s">
        <v>3268</v>
      </c>
      <c r="C55" s="3" t="s">
        <v>3244</v>
      </c>
      <c r="D55" s="3">
        <v>17.89</v>
      </c>
    </row>
    <row r="56" spans="1:4" x14ac:dyDescent="0.3">
      <c r="A56" s="3" t="s">
        <v>3305</v>
      </c>
      <c r="B56" s="3" t="s">
        <v>3229</v>
      </c>
      <c r="C56" s="3" t="s">
        <v>3280</v>
      </c>
      <c r="D56" s="3">
        <v>376.96</v>
      </c>
    </row>
    <row r="57" spans="1:4" x14ac:dyDescent="0.3">
      <c r="A57" s="3" t="s">
        <v>3306</v>
      </c>
      <c r="B57" s="3" t="s">
        <v>3235</v>
      </c>
      <c r="C57" s="3" t="s">
        <v>3307</v>
      </c>
      <c r="D57" s="3">
        <v>914.29</v>
      </c>
    </row>
    <row r="58" spans="1:4" x14ac:dyDescent="0.3">
      <c r="A58" s="3" t="s">
        <v>3308</v>
      </c>
      <c r="B58" s="3" t="s">
        <v>3215</v>
      </c>
      <c r="C58" s="3" t="s">
        <v>3280</v>
      </c>
      <c r="D58" s="3">
        <v>998.57</v>
      </c>
    </row>
    <row r="59" spans="1:4" x14ac:dyDescent="0.3">
      <c r="A59" s="3" t="s">
        <v>3309</v>
      </c>
      <c r="B59" s="3" t="s">
        <v>3221</v>
      </c>
      <c r="C59" s="3" t="s">
        <v>3286</v>
      </c>
      <c r="D59" s="3">
        <v>898.84</v>
      </c>
    </row>
    <row r="60" spans="1:4" x14ac:dyDescent="0.3">
      <c r="A60" s="3" t="s">
        <v>3310</v>
      </c>
      <c r="B60" s="3" t="s">
        <v>3279</v>
      </c>
      <c r="C60" s="3" t="s">
        <v>3295</v>
      </c>
      <c r="D60" s="3">
        <v>297.7</v>
      </c>
    </row>
    <row r="61" spans="1:4" x14ac:dyDescent="0.3">
      <c r="A61" s="3" t="s">
        <v>3311</v>
      </c>
      <c r="B61" s="3" t="s">
        <v>3227</v>
      </c>
      <c r="C61" s="3" t="s">
        <v>3233</v>
      </c>
      <c r="D61" s="3">
        <v>961.88</v>
      </c>
    </row>
    <row r="62" spans="1:4" x14ac:dyDescent="0.3">
      <c r="A62" s="3" t="s">
        <v>3312</v>
      </c>
      <c r="B62" s="3" t="s">
        <v>3247</v>
      </c>
      <c r="C62" s="3" t="s">
        <v>3295</v>
      </c>
      <c r="D62" s="3">
        <v>193.63</v>
      </c>
    </row>
    <row r="63" spans="1:4" x14ac:dyDescent="0.3">
      <c r="A63" s="3" t="s">
        <v>3313</v>
      </c>
      <c r="B63" s="3" t="s">
        <v>3215</v>
      </c>
      <c r="C63" s="3" t="s">
        <v>3236</v>
      </c>
      <c r="D63" s="3">
        <v>778.48</v>
      </c>
    </row>
    <row r="64" spans="1:4" x14ac:dyDescent="0.3">
      <c r="A64" s="3" t="s">
        <v>3314</v>
      </c>
      <c r="B64" s="3" t="s">
        <v>3235</v>
      </c>
      <c r="C64" s="3" t="s">
        <v>3216</v>
      </c>
      <c r="D64" s="3">
        <v>925.53</v>
      </c>
    </row>
    <row r="65" spans="1:4" x14ac:dyDescent="0.3">
      <c r="A65" s="3" t="s">
        <v>3315</v>
      </c>
      <c r="B65" s="3" t="s">
        <v>3262</v>
      </c>
      <c r="C65" s="3" t="s">
        <v>3252</v>
      </c>
      <c r="D65" s="3">
        <v>90.98</v>
      </c>
    </row>
    <row r="66" spans="1:4" x14ac:dyDescent="0.3">
      <c r="A66" s="3" t="s">
        <v>3316</v>
      </c>
      <c r="B66" s="3" t="s">
        <v>3235</v>
      </c>
      <c r="C66" s="3" t="s">
        <v>3248</v>
      </c>
      <c r="D66" s="3">
        <v>974.22</v>
      </c>
    </row>
    <row r="67" spans="1:4" x14ac:dyDescent="0.3">
      <c r="A67" s="3" t="s">
        <v>3317</v>
      </c>
      <c r="B67" s="3" t="s">
        <v>3215</v>
      </c>
      <c r="C67" s="3" t="s">
        <v>3240</v>
      </c>
      <c r="D67" s="3">
        <v>327.89</v>
      </c>
    </row>
    <row r="68" spans="1:4" x14ac:dyDescent="0.3">
      <c r="A68" s="3" t="s">
        <v>3318</v>
      </c>
      <c r="B68" s="3" t="s">
        <v>3279</v>
      </c>
      <c r="C68" s="3" t="s">
        <v>3240</v>
      </c>
      <c r="D68" s="3">
        <v>69.03</v>
      </c>
    </row>
    <row r="69" spans="1:4" x14ac:dyDescent="0.3">
      <c r="A69" s="3" t="s">
        <v>3319</v>
      </c>
      <c r="B69" s="3" t="s">
        <v>3215</v>
      </c>
      <c r="C69" s="3" t="s">
        <v>3254</v>
      </c>
      <c r="D69" s="3">
        <v>704.91</v>
      </c>
    </row>
    <row r="70" spans="1:4" x14ac:dyDescent="0.3">
      <c r="A70" s="3" t="s">
        <v>3320</v>
      </c>
      <c r="B70" s="3" t="s">
        <v>3227</v>
      </c>
      <c r="C70" s="3" t="s">
        <v>3280</v>
      </c>
      <c r="D70" s="3">
        <v>878.74</v>
      </c>
    </row>
    <row r="71" spans="1:4" x14ac:dyDescent="0.3">
      <c r="A71" s="3" t="s">
        <v>3321</v>
      </c>
      <c r="B71" s="3" t="s">
        <v>3235</v>
      </c>
      <c r="C71" s="3" t="s">
        <v>3260</v>
      </c>
      <c r="D71" s="3">
        <v>57.64</v>
      </c>
    </row>
    <row r="72" spans="1:4" x14ac:dyDescent="0.3">
      <c r="A72" s="3" t="s">
        <v>3322</v>
      </c>
      <c r="B72" s="3" t="s">
        <v>3224</v>
      </c>
      <c r="C72" s="3" t="s">
        <v>3240</v>
      </c>
      <c r="D72" s="3">
        <v>35.22</v>
      </c>
    </row>
    <row r="73" spans="1:4" x14ac:dyDescent="0.3">
      <c r="A73" s="3" t="s">
        <v>3323</v>
      </c>
      <c r="B73" s="3" t="s">
        <v>3268</v>
      </c>
      <c r="C73" s="3" t="s">
        <v>3236</v>
      </c>
      <c r="D73" s="3">
        <v>942.34</v>
      </c>
    </row>
    <row r="74" spans="1:4" x14ac:dyDescent="0.3">
      <c r="A74" s="3" t="s">
        <v>3324</v>
      </c>
      <c r="B74" s="3" t="s">
        <v>3262</v>
      </c>
      <c r="C74" s="3" t="s">
        <v>3230</v>
      </c>
      <c r="D74" s="3">
        <v>427.85</v>
      </c>
    </row>
    <row r="75" spans="1:4" x14ac:dyDescent="0.3">
      <c r="A75" s="3" t="s">
        <v>3325</v>
      </c>
      <c r="B75" s="3" t="s">
        <v>3227</v>
      </c>
      <c r="C75" s="3" t="s">
        <v>3280</v>
      </c>
      <c r="D75" s="3">
        <v>670.34</v>
      </c>
    </row>
    <row r="76" spans="1:4" x14ac:dyDescent="0.3">
      <c r="A76" s="3" t="s">
        <v>3326</v>
      </c>
      <c r="B76" s="3" t="s">
        <v>3258</v>
      </c>
      <c r="C76" s="3" t="s">
        <v>3219</v>
      </c>
      <c r="D76" s="3">
        <v>703.67</v>
      </c>
    </row>
    <row r="77" spans="1:4" x14ac:dyDescent="0.3">
      <c r="A77" s="3" t="s">
        <v>3327</v>
      </c>
      <c r="B77" s="3" t="s">
        <v>3229</v>
      </c>
      <c r="C77" s="3" t="s">
        <v>3328</v>
      </c>
      <c r="D77" s="3">
        <v>984.71</v>
      </c>
    </row>
    <row r="78" spans="1:4" x14ac:dyDescent="0.3">
      <c r="A78" s="3" t="s">
        <v>3329</v>
      </c>
      <c r="B78" s="3" t="s">
        <v>3265</v>
      </c>
      <c r="C78" s="3" t="s">
        <v>3244</v>
      </c>
      <c r="D78" s="3">
        <v>596.91999999999996</v>
      </c>
    </row>
    <row r="79" spans="1:4" x14ac:dyDescent="0.3">
      <c r="A79" s="3" t="s">
        <v>3330</v>
      </c>
      <c r="B79" s="3" t="s">
        <v>3238</v>
      </c>
      <c r="C79" s="3" t="s">
        <v>3233</v>
      </c>
      <c r="D79" s="3">
        <v>368.23</v>
      </c>
    </row>
    <row r="80" spans="1:4" x14ac:dyDescent="0.3">
      <c r="A80" s="3" t="s">
        <v>3331</v>
      </c>
      <c r="B80" s="3" t="s">
        <v>3247</v>
      </c>
      <c r="C80" s="3" t="s">
        <v>3230</v>
      </c>
      <c r="D80" s="3">
        <v>799.06</v>
      </c>
    </row>
    <row r="81" spans="1:4" x14ac:dyDescent="0.3">
      <c r="A81" s="3" t="s">
        <v>3332</v>
      </c>
      <c r="B81" s="3" t="s">
        <v>3258</v>
      </c>
      <c r="C81" s="3" t="s">
        <v>3252</v>
      </c>
      <c r="D81" s="3">
        <v>348.54</v>
      </c>
    </row>
    <row r="82" spans="1:4" x14ac:dyDescent="0.3">
      <c r="A82" s="3" t="s">
        <v>3333</v>
      </c>
      <c r="B82" s="3" t="s">
        <v>3262</v>
      </c>
      <c r="C82" s="3" t="s">
        <v>3286</v>
      </c>
      <c r="D82" s="3">
        <v>783.02</v>
      </c>
    </row>
    <row r="83" spans="1:4" x14ac:dyDescent="0.3">
      <c r="A83" s="3" t="s">
        <v>3334</v>
      </c>
      <c r="B83" s="3" t="s">
        <v>3268</v>
      </c>
      <c r="C83" s="3" t="s">
        <v>3216</v>
      </c>
      <c r="D83" s="3">
        <v>208.12</v>
      </c>
    </row>
    <row r="84" spans="1:4" x14ac:dyDescent="0.3">
      <c r="A84" s="3" t="s">
        <v>3335</v>
      </c>
      <c r="B84" s="3" t="s">
        <v>3224</v>
      </c>
      <c r="C84" s="3" t="s">
        <v>3236</v>
      </c>
      <c r="D84" s="3">
        <v>303.60000000000002</v>
      </c>
    </row>
    <row r="85" spans="1:4" x14ac:dyDescent="0.3">
      <c r="A85" s="3" t="s">
        <v>3336</v>
      </c>
      <c r="B85" s="3" t="s">
        <v>3247</v>
      </c>
      <c r="C85" s="3" t="s">
        <v>3254</v>
      </c>
      <c r="D85" s="3">
        <v>970.96</v>
      </c>
    </row>
    <row r="86" spans="1:4" x14ac:dyDescent="0.3">
      <c r="A86" s="3" t="s">
        <v>3337</v>
      </c>
      <c r="B86" s="3" t="s">
        <v>3256</v>
      </c>
      <c r="C86" s="3" t="s">
        <v>3254</v>
      </c>
      <c r="D86" s="3">
        <v>899.57</v>
      </c>
    </row>
    <row r="87" spans="1:4" x14ac:dyDescent="0.3">
      <c r="A87" s="3" t="s">
        <v>3338</v>
      </c>
      <c r="B87" s="3" t="s">
        <v>3218</v>
      </c>
      <c r="C87" s="3" t="s">
        <v>3233</v>
      </c>
      <c r="D87" s="3">
        <v>15.69</v>
      </c>
    </row>
    <row r="88" spans="1:4" x14ac:dyDescent="0.3">
      <c r="A88" s="3" t="s">
        <v>3339</v>
      </c>
      <c r="B88" s="3" t="s">
        <v>3265</v>
      </c>
      <c r="C88" s="3" t="s">
        <v>3240</v>
      </c>
      <c r="D88" s="3">
        <v>646.59</v>
      </c>
    </row>
    <row r="89" spans="1:4" x14ac:dyDescent="0.3">
      <c r="A89" s="3" t="s">
        <v>3340</v>
      </c>
      <c r="B89" s="3" t="s">
        <v>3215</v>
      </c>
      <c r="C89" s="3" t="s">
        <v>3222</v>
      </c>
      <c r="D89" s="3">
        <v>834.4</v>
      </c>
    </row>
    <row r="90" spans="1:4" x14ac:dyDescent="0.3">
      <c r="A90" s="3" t="s">
        <v>3341</v>
      </c>
      <c r="B90" s="3" t="s">
        <v>3229</v>
      </c>
      <c r="C90" s="3" t="s">
        <v>3242</v>
      </c>
      <c r="D90" s="3">
        <v>77.61</v>
      </c>
    </row>
    <row r="91" spans="1:4" x14ac:dyDescent="0.3">
      <c r="A91" s="3" t="s">
        <v>3342</v>
      </c>
      <c r="B91" s="3" t="s">
        <v>3258</v>
      </c>
      <c r="C91" s="3" t="s">
        <v>3254</v>
      </c>
      <c r="D91" s="3">
        <v>961.3</v>
      </c>
    </row>
    <row r="92" spans="1:4" x14ac:dyDescent="0.3">
      <c r="A92" s="3" t="s">
        <v>3343</v>
      </c>
      <c r="B92" s="3" t="s">
        <v>3279</v>
      </c>
      <c r="C92" s="3" t="s">
        <v>3244</v>
      </c>
      <c r="D92" s="3">
        <v>105.91</v>
      </c>
    </row>
    <row r="93" spans="1:4" x14ac:dyDescent="0.3">
      <c r="A93" s="3" t="s">
        <v>3344</v>
      </c>
      <c r="B93" s="3" t="s">
        <v>3265</v>
      </c>
      <c r="C93" s="3" t="s">
        <v>3233</v>
      </c>
      <c r="D93" s="3">
        <v>814.84</v>
      </c>
    </row>
    <row r="94" spans="1:4" x14ac:dyDescent="0.3">
      <c r="A94" s="3" t="s">
        <v>3345</v>
      </c>
      <c r="B94" s="3" t="s">
        <v>3272</v>
      </c>
      <c r="C94" s="3" t="s">
        <v>3219</v>
      </c>
      <c r="D94" s="3">
        <v>762.47</v>
      </c>
    </row>
    <row r="95" spans="1:4" x14ac:dyDescent="0.3">
      <c r="A95" s="3" t="s">
        <v>3346</v>
      </c>
      <c r="B95" s="3" t="s">
        <v>3229</v>
      </c>
      <c r="C95" s="3" t="s">
        <v>3244</v>
      </c>
      <c r="D95" s="3">
        <v>171.16</v>
      </c>
    </row>
    <row r="96" spans="1:4" x14ac:dyDescent="0.3">
      <c r="A96" s="3" t="s">
        <v>3347</v>
      </c>
      <c r="B96" s="3" t="s">
        <v>3235</v>
      </c>
      <c r="C96" s="3" t="s">
        <v>3254</v>
      </c>
      <c r="D96" s="3">
        <v>211.14</v>
      </c>
    </row>
    <row r="97" spans="1:4" x14ac:dyDescent="0.3">
      <c r="A97" s="3" t="s">
        <v>3348</v>
      </c>
      <c r="B97" s="3" t="s">
        <v>3288</v>
      </c>
      <c r="C97" s="3" t="s">
        <v>3219</v>
      </c>
      <c r="D97" s="3">
        <v>307.60000000000002</v>
      </c>
    </row>
    <row r="98" spans="1:4" x14ac:dyDescent="0.3">
      <c r="A98" s="3" t="s">
        <v>3349</v>
      </c>
      <c r="B98" s="3" t="s">
        <v>3232</v>
      </c>
      <c r="C98" s="3" t="s">
        <v>3236</v>
      </c>
      <c r="D98" s="3">
        <v>746.04</v>
      </c>
    </row>
    <row r="99" spans="1:4" x14ac:dyDescent="0.3">
      <c r="A99" s="3" t="s">
        <v>3350</v>
      </c>
      <c r="B99" s="3" t="s">
        <v>3227</v>
      </c>
      <c r="C99" s="3" t="s">
        <v>3254</v>
      </c>
      <c r="D99" s="3">
        <v>943.24</v>
      </c>
    </row>
    <row r="100" spans="1:4" x14ac:dyDescent="0.3">
      <c r="A100" s="3" t="s">
        <v>3351</v>
      </c>
      <c r="B100" s="3" t="s">
        <v>3227</v>
      </c>
      <c r="C100" s="3" t="s">
        <v>3230</v>
      </c>
      <c r="D100" s="3">
        <v>643.29</v>
      </c>
    </row>
    <row r="101" spans="1:4" x14ac:dyDescent="0.3">
      <c r="A101" s="3" t="s">
        <v>3352</v>
      </c>
      <c r="B101" s="3" t="s">
        <v>3218</v>
      </c>
      <c r="C101" s="3" t="s">
        <v>3230</v>
      </c>
      <c r="D101" s="3">
        <v>404.57</v>
      </c>
    </row>
    <row r="102" spans="1:4" x14ac:dyDescent="0.3">
      <c r="A102" s="3" t="s">
        <v>3353</v>
      </c>
      <c r="B102" s="3" t="s">
        <v>3272</v>
      </c>
      <c r="C102" s="3" t="s">
        <v>3248</v>
      </c>
      <c r="D102" s="3">
        <v>978.72</v>
      </c>
    </row>
    <row r="103" spans="1:4" x14ac:dyDescent="0.3">
      <c r="A103" s="3" t="s">
        <v>3354</v>
      </c>
      <c r="B103" s="3" t="s">
        <v>3256</v>
      </c>
      <c r="C103" s="3" t="s">
        <v>3233</v>
      </c>
      <c r="D103" s="3">
        <v>294.83</v>
      </c>
    </row>
    <row r="104" spans="1:4" x14ac:dyDescent="0.3">
      <c r="A104" s="3" t="s">
        <v>3355</v>
      </c>
      <c r="B104" s="3" t="s">
        <v>3258</v>
      </c>
      <c r="C104" s="3" t="s">
        <v>3236</v>
      </c>
      <c r="D104" s="3">
        <v>889.08</v>
      </c>
    </row>
    <row r="105" spans="1:4" x14ac:dyDescent="0.3">
      <c r="A105" s="3" t="s">
        <v>3356</v>
      </c>
      <c r="B105" s="3" t="s">
        <v>3258</v>
      </c>
      <c r="C105" s="3" t="s">
        <v>3222</v>
      </c>
      <c r="D105" s="3">
        <v>310.20999999999998</v>
      </c>
    </row>
    <row r="106" spans="1:4" x14ac:dyDescent="0.3">
      <c r="A106" s="3" t="s">
        <v>3357</v>
      </c>
      <c r="B106" s="3" t="s">
        <v>3221</v>
      </c>
      <c r="C106" s="3" t="s">
        <v>3358</v>
      </c>
      <c r="D106" s="3">
        <v>305.49</v>
      </c>
    </row>
    <row r="107" spans="1:4" x14ac:dyDescent="0.3">
      <c r="A107" s="3" t="s">
        <v>3359</v>
      </c>
      <c r="B107" s="3" t="s">
        <v>3235</v>
      </c>
      <c r="C107" s="3" t="s">
        <v>3230</v>
      </c>
      <c r="D107" s="3">
        <v>750.19</v>
      </c>
    </row>
    <row r="108" spans="1:4" x14ac:dyDescent="0.3">
      <c r="A108" s="3" t="s">
        <v>3360</v>
      </c>
      <c r="B108" s="3" t="s">
        <v>3272</v>
      </c>
      <c r="C108" s="3" t="s">
        <v>3295</v>
      </c>
      <c r="D108" s="3">
        <v>434.88</v>
      </c>
    </row>
    <row r="109" spans="1:4" x14ac:dyDescent="0.3">
      <c r="A109" s="3" t="s">
        <v>3361</v>
      </c>
      <c r="B109" s="3" t="s">
        <v>3238</v>
      </c>
      <c r="C109" s="3" t="s">
        <v>3230</v>
      </c>
      <c r="D109" s="3">
        <v>188.08</v>
      </c>
    </row>
    <row r="110" spans="1:4" x14ac:dyDescent="0.3">
      <c r="A110" s="3" t="s">
        <v>3362</v>
      </c>
      <c r="B110" s="3" t="s">
        <v>3247</v>
      </c>
      <c r="C110" s="3" t="s">
        <v>3307</v>
      </c>
      <c r="D110" s="3">
        <v>282.68</v>
      </c>
    </row>
    <row r="111" spans="1:4" x14ac:dyDescent="0.3">
      <c r="A111" s="3" t="s">
        <v>3363</v>
      </c>
      <c r="B111" s="3" t="s">
        <v>3218</v>
      </c>
      <c r="C111" s="3" t="s">
        <v>3222</v>
      </c>
      <c r="D111" s="3">
        <v>678.93</v>
      </c>
    </row>
    <row r="112" spans="1:4" x14ac:dyDescent="0.3">
      <c r="A112" s="3" t="s">
        <v>3364</v>
      </c>
      <c r="B112" s="3" t="s">
        <v>3227</v>
      </c>
      <c r="C112" s="3" t="s">
        <v>3233</v>
      </c>
      <c r="D112" s="3">
        <v>771.88</v>
      </c>
    </row>
    <row r="113" spans="1:4" x14ac:dyDescent="0.3">
      <c r="A113" s="3" t="s">
        <v>3365</v>
      </c>
      <c r="B113" s="3" t="s">
        <v>3268</v>
      </c>
      <c r="C113" s="3" t="s">
        <v>3240</v>
      </c>
      <c r="D113" s="3">
        <v>104.7</v>
      </c>
    </row>
    <row r="114" spans="1:4" x14ac:dyDescent="0.3">
      <c r="A114" s="3" t="s">
        <v>3366</v>
      </c>
      <c r="B114" s="3" t="s">
        <v>3218</v>
      </c>
      <c r="C114" s="3" t="s">
        <v>3280</v>
      </c>
      <c r="D114" s="3">
        <v>669.31</v>
      </c>
    </row>
    <row r="115" spans="1:4" x14ac:dyDescent="0.3">
      <c r="A115" s="3" t="s">
        <v>3367</v>
      </c>
      <c r="B115" s="3" t="s">
        <v>3265</v>
      </c>
      <c r="C115" s="3" t="s">
        <v>3225</v>
      </c>
      <c r="D115" s="3">
        <v>380.81</v>
      </c>
    </row>
    <row r="116" spans="1:4" x14ac:dyDescent="0.3">
      <c r="A116" s="3" t="s">
        <v>3368</v>
      </c>
      <c r="B116" s="3" t="s">
        <v>3268</v>
      </c>
      <c r="C116" s="3" t="s">
        <v>3225</v>
      </c>
      <c r="D116" s="3">
        <v>197.58</v>
      </c>
    </row>
    <row r="117" spans="1:4" x14ac:dyDescent="0.3">
      <c r="A117" s="3" t="s">
        <v>3369</v>
      </c>
      <c r="B117" s="3" t="s">
        <v>3288</v>
      </c>
      <c r="C117" s="3" t="s">
        <v>3244</v>
      </c>
      <c r="D117" s="3">
        <v>417.49</v>
      </c>
    </row>
    <row r="118" spans="1:4" x14ac:dyDescent="0.3">
      <c r="A118" s="3" t="s">
        <v>3370</v>
      </c>
      <c r="B118" s="3" t="s">
        <v>3256</v>
      </c>
      <c r="C118" s="3" t="s">
        <v>3225</v>
      </c>
      <c r="D118" s="3">
        <v>621.46</v>
      </c>
    </row>
    <row r="119" spans="1:4" x14ac:dyDescent="0.3">
      <c r="A119" s="3" t="s">
        <v>3371</v>
      </c>
      <c r="B119" s="3" t="s">
        <v>3256</v>
      </c>
      <c r="C119" s="3" t="s">
        <v>3240</v>
      </c>
      <c r="D119" s="3">
        <v>370.52</v>
      </c>
    </row>
    <row r="120" spans="1:4" x14ac:dyDescent="0.3">
      <c r="A120" s="3" t="s">
        <v>3372</v>
      </c>
      <c r="B120" s="3" t="s">
        <v>3258</v>
      </c>
      <c r="C120" s="3" t="s">
        <v>3225</v>
      </c>
      <c r="D120" s="3">
        <v>415.38</v>
      </c>
    </row>
    <row r="121" spans="1:4" x14ac:dyDescent="0.3">
      <c r="A121" s="3" t="s">
        <v>3373</v>
      </c>
      <c r="B121" s="3" t="s">
        <v>3256</v>
      </c>
      <c r="C121" s="3" t="s">
        <v>3230</v>
      </c>
      <c r="D121" s="3">
        <v>821.86</v>
      </c>
    </row>
    <row r="122" spans="1:4" x14ac:dyDescent="0.3">
      <c r="A122" s="3" t="s">
        <v>3374</v>
      </c>
      <c r="B122" s="3" t="s">
        <v>3262</v>
      </c>
      <c r="C122" s="3" t="s">
        <v>3236</v>
      </c>
      <c r="D122" s="3">
        <v>795.14</v>
      </c>
    </row>
    <row r="123" spans="1:4" x14ac:dyDescent="0.3">
      <c r="A123" s="3" t="s">
        <v>3375</v>
      </c>
      <c r="B123" s="3" t="s">
        <v>3218</v>
      </c>
      <c r="C123" s="3" t="s">
        <v>3295</v>
      </c>
      <c r="D123" s="3">
        <v>574.14</v>
      </c>
    </row>
    <row r="124" spans="1:4" x14ac:dyDescent="0.3">
      <c r="A124" s="3" t="s">
        <v>3376</v>
      </c>
      <c r="B124" s="3" t="s">
        <v>3227</v>
      </c>
      <c r="C124" s="3" t="s">
        <v>3225</v>
      </c>
      <c r="D124" s="3">
        <v>372.5</v>
      </c>
    </row>
    <row r="125" spans="1:4" x14ac:dyDescent="0.3">
      <c r="A125" s="3" t="s">
        <v>3377</v>
      </c>
      <c r="B125" s="3" t="s">
        <v>3215</v>
      </c>
      <c r="C125" s="3" t="s">
        <v>3244</v>
      </c>
      <c r="D125" s="3">
        <v>409.39</v>
      </c>
    </row>
    <row r="126" spans="1:4" x14ac:dyDescent="0.3">
      <c r="A126" s="3" t="s">
        <v>3378</v>
      </c>
      <c r="B126" s="3" t="s">
        <v>3288</v>
      </c>
      <c r="C126" s="3" t="s">
        <v>3236</v>
      </c>
      <c r="D126" s="3">
        <v>358.25</v>
      </c>
    </row>
    <row r="127" spans="1:4" x14ac:dyDescent="0.3">
      <c r="A127" s="3" t="s">
        <v>3379</v>
      </c>
      <c r="B127" s="3" t="s">
        <v>3235</v>
      </c>
      <c r="C127" s="3" t="s">
        <v>3225</v>
      </c>
      <c r="D127" s="3">
        <v>605.29999999999995</v>
      </c>
    </row>
    <row r="128" spans="1:4" x14ac:dyDescent="0.3">
      <c r="A128" s="3" t="s">
        <v>3380</v>
      </c>
      <c r="B128" s="3" t="s">
        <v>3270</v>
      </c>
      <c r="C128" s="3" t="s">
        <v>3295</v>
      </c>
      <c r="D128" s="3">
        <v>802.35</v>
      </c>
    </row>
    <row r="129" spans="1:4" x14ac:dyDescent="0.3">
      <c r="A129" s="3" t="s">
        <v>3381</v>
      </c>
      <c r="B129" s="3" t="s">
        <v>3256</v>
      </c>
      <c r="C129" s="3" t="s">
        <v>3225</v>
      </c>
      <c r="D129" s="3">
        <v>505.04</v>
      </c>
    </row>
    <row r="130" spans="1:4" x14ac:dyDescent="0.3">
      <c r="A130" s="3" t="s">
        <v>3382</v>
      </c>
      <c r="B130" s="3" t="s">
        <v>3235</v>
      </c>
      <c r="C130" s="3" t="s">
        <v>3240</v>
      </c>
      <c r="D130" s="3">
        <v>67.97</v>
      </c>
    </row>
    <row r="131" spans="1:4" x14ac:dyDescent="0.3">
      <c r="A131" s="3" t="s">
        <v>3383</v>
      </c>
      <c r="B131" s="3" t="s">
        <v>3270</v>
      </c>
      <c r="C131" s="3" t="s">
        <v>3233</v>
      </c>
      <c r="D131" s="3">
        <v>692.63</v>
      </c>
    </row>
    <row r="132" spans="1:4" x14ac:dyDescent="0.3">
      <c r="A132" s="3" t="s">
        <v>3384</v>
      </c>
      <c r="B132" s="3" t="s">
        <v>3235</v>
      </c>
      <c r="C132" s="3" t="s">
        <v>3260</v>
      </c>
      <c r="D132" s="3">
        <v>694.54</v>
      </c>
    </row>
    <row r="133" spans="1:4" x14ac:dyDescent="0.3">
      <c r="A133" s="3" t="s">
        <v>3385</v>
      </c>
      <c r="B133" s="3" t="s">
        <v>3232</v>
      </c>
      <c r="C133" s="3" t="s">
        <v>3225</v>
      </c>
      <c r="D133" s="3">
        <v>28.1</v>
      </c>
    </row>
    <row r="134" spans="1:4" x14ac:dyDescent="0.3">
      <c r="A134" s="3" t="s">
        <v>3386</v>
      </c>
      <c r="B134" s="3" t="s">
        <v>3262</v>
      </c>
      <c r="C134" s="3" t="s">
        <v>3242</v>
      </c>
      <c r="D134" s="3">
        <v>751.27</v>
      </c>
    </row>
    <row r="135" spans="1:4" x14ac:dyDescent="0.3">
      <c r="A135" s="3" t="s">
        <v>3387</v>
      </c>
      <c r="B135" s="3" t="s">
        <v>3221</v>
      </c>
      <c r="C135" s="3" t="s">
        <v>3225</v>
      </c>
      <c r="D135" s="3">
        <v>162.74</v>
      </c>
    </row>
    <row r="136" spans="1:4" x14ac:dyDescent="0.3">
      <c r="A136" s="3" t="s">
        <v>3388</v>
      </c>
      <c r="B136" s="3" t="s">
        <v>3258</v>
      </c>
      <c r="C136" s="3" t="s">
        <v>3236</v>
      </c>
      <c r="D136" s="3">
        <v>65.66</v>
      </c>
    </row>
    <row r="137" spans="1:4" x14ac:dyDescent="0.3">
      <c r="A137" s="3" t="s">
        <v>3389</v>
      </c>
      <c r="B137" s="3" t="s">
        <v>3258</v>
      </c>
      <c r="C137" s="3" t="s">
        <v>3236</v>
      </c>
      <c r="D137" s="3">
        <v>226.52</v>
      </c>
    </row>
    <row r="138" spans="1:4" x14ac:dyDescent="0.3">
      <c r="A138" s="3" t="s">
        <v>3390</v>
      </c>
      <c r="B138" s="3" t="s">
        <v>3238</v>
      </c>
      <c r="C138" s="3" t="s">
        <v>3295</v>
      </c>
      <c r="D138" s="3">
        <v>612.41999999999996</v>
      </c>
    </row>
    <row r="139" spans="1:4" x14ac:dyDescent="0.3">
      <c r="A139" s="3" t="s">
        <v>3391</v>
      </c>
      <c r="B139" s="3" t="s">
        <v>3235</v>
      </c>
      <c r="C139" s="3" t="s">
        <v>3236</v>
      </c>
      <c r="D139" s="3">
        <v>374.92</v>
      </c>
    </row>
    <row r="140" spans="1:4" x14ac:dyDescent="0.3">
      <c r="A140" s="3" t="s">
        <v>3392</v>
      </c>
      <c r="B140" s="3" t="s">
        <v>3251</v>
      </c>
      <c r="C140" s="3" t="s">
        <v>3225</v>
      </c>
      <c r="D140" s="3">
        <v>699.64</v>
      </c>
    </row>
    <row r="141" spans="1:4" x14ac:dyDescent="0.3">
      <c r="A141" s="3" t="s">
        <v>3393</v>
      </c>
      <c r="B141" s="3" t="s">
        <v>3272</v>
      </c>
      <c r="C141" s="3" t="s">
        <v>3260</v>
      </c>
      <c r="D141" s="3">
        <v>368.41</v>
      </c>
    </row>
    <row r="142" spans="1:4" x14ac:dyDescent="0.3">
      <c r="A142" s="3" t="s">
        <v>3394</v>
      </c>
      <c r="B142" s="3" t="s">
        <v>3238</v>
      </c>
      <c r="C142" s="3" t="s">
        <v>3219</v>
      </c>
      <c r="D142" s="3">
        <v>74.92</v>
      </c>
    </row>
    <row r="143" spans="1:4" x14ac:dyDescent="0.3">
      <c r="A143" s="3" t="s">
        <v>3395</v>
      </c>
      <c r="B143" s="3" t="s">
        <v>3218</v>
      </c>
      <c r="C143" s="3" t="s">
        <v>3236</v>
      </c>
      <c r="D143" s="3">
        <v>102.72</v>
      </c>
    </row>
    <row r="144" spans="1:4" x14ac:dyDescent="0.3">
      <c r="A144" s="3" t="s">
        <v>3396</v>
      </c>
      <c r="B144" s="3" t="s">
        <v>3232</v>
      </c>
      <c r="C144" s="3" t="s">
        <v>3244</v>
      </c>
      <c r="D144" s="3">
        <v>570.6</v>
      </c>
    </row>
    <row r="145" spans="1:4" x14ac:dyDescent="0.3">
      <c r="A145" s="3" t="s">
        <v>3397</v>
      </c>
      <c r="B145" s="3" t="s">
        <v>3229</v>
      </c>
      <c r="C145" s="3" t="s">
        <v>3358</v>
      </c>
      <c r="D145" s="3">
        <v>369.73</v>
      </c>
    </row>
    <row r="146" spans="1:4" x14ac:dyDescent="0.3">
      <c r="A146" s="3" t="s">
        <v>3398</v>
      </c>
      <c r="B146" s="3" t="s">
        <v>3235</v>
      </c>
      <c r="C146" s="3" t="s">
        <v>3242</v>
      </c>
      <c r="D146" s="3">
        <v>789.58</v>
      </c>
    </row>
    <row r="147" spans="1:4" x14ac:dyDescent="0.3">
      <c r="A147" s="3" t="s">
        <v>3399</v>
      </c>
      <c r="B147" s="3" t="s">
        <v>3232</v>
      </c>
      <c r="C147" s="3" t="s">
        <v>3295</v>
      </c>
      <c r="D147" s="3">
        <v>687.22</v>
      </c>
    </row>
    <row r="148" spans="1:4" x14ac:dyDescent="0.3">
      <c r="A148" s="3" t="s">
        <v>3400</v>
      </c>
      <c r="B148" s="3" t="s">
        <v>3272</v>
      </c>
      <c r="C148" s="3" t="s">
        <v>3219</v>
      </c>
      <c r="D148" s="3">
        <v>257.93</v>
      </c>
    </row>
    <row r="149" spans="1:4" x14ac:dyDescent="0.3">
      <c r="A149" s="3" t="s">
        <v>3401</v>
      </c>
      <c r="B149" s="3" t="s">
        <v>3229</v>
      </c>
      <c r="C149" s="3" t="s">
        <v>3307</v>
      </c>
      <c r="D149" s="3">
        <v>93.21</v>
      </c>
    </row>
    <row r="150" spans="1:4" x14ac:dyDescent="0.3">
      <c r="A150" s="3" t="s">
        <v>3402</v>
      </c>
      <c r="B150" s="3" t="s">
        <v>3224</v>
      </c>
      <c r="C150" s="3" t="s">
        <v>3252</v>
      </c>
      <c r="D150" s="3">
        <v>581.64</v>
      </c>
    </row>
    <row r="151" spans="1:4" x14ac:dyDescent="0.3">
      <c r="A151" s="3" t="s">
        <v>3403</v>
      </c>
      <c r="B151" s="3" t="s">
        <v>3232</v>
      </c>
      <c r="C151" s="3" t="s">
        <v>3307</v>
      </c>
      <c r="D151" s="3">
        <v>904.67</v>
      </c>
    </row>
    <row r="152" spans="1:4" x14ac:dyDescent="0.3">
      <c r="A152" s="3" t="s">
        <v>3404</v>
      </c>
      <c r="B152" s="3" t="s">
        <v>3256</v>
      </c>
      <c r="C152" s="3" t="s">
        <v>3328</v>
      </c>
      <c r="D152" s="3">
        <v>47.47</v>
      </c>
    </row>
    <row r="153" spans="1:4" x14ac:dyDescent="0.3">
      <c r="A153" s="3" t="s">
        <v>3405</v>
      </c>
      <c r="B153" s="3" t="s">
        <v>3218</v>
      </c>
      <c r="C153" s="3" t="s">
        <v>3244</v>
      </c>
      <c r="D153" s="3">
        <v>143.38</v>
      </c>
    </row>
    <row r="154" spans="1:4" x14ac:dyDescent="0.3">
      <c r="A154" s="3" t="s">
        <v>3406</v>
      </c>
      <c r="B154" s="3" t="s">
        <v>3251</v>
      </c>
      <c r="C154" s="3" t="s">
        <v>3240</v>
      </c>
      <c r="D154" s="3">
        <v>585.16999999999996</v>
      </c>
    </row>
    <row r="155" spans="1:4" x14ac:dyDescent="0.3">
      <c r="A155" s="3" t="s">
        <v>3407</v>
      </c>
      <c r="B155" s="3" t="s">
        <v>3279</v>
      </c>
      <c r="C155" s="3" t="s">
        <v>3280</v>
      </c>
      <c r="D155" s="3">
        <v>37.53</v>
      </c>
    </row>
    <row r="156" spans="1:4" x14ac:dyDescent="0.3">
      <c r="A156" s="3" t="s">
        <v>3408</v>
      </c>
      <c r="B156" s="3" t="s">
        <v>3232</v>
      </c>
      <c r="C156" s="3" t="s">
        <v>3236</v>
      </c>
      <c r="D156" s="3">
        <v>28.84</v>
      </c>
    </row>
    <row r="157" spans="1:4" x14ac:dyDescent="0.3">
      <c r="A157" s="3" t="s">
        <v>3409</v>
      </c>
      <c r="B157" s="3" t="s">
        <v>3215</v>
      </c>
      <c r="C157" s="3" t="s">
        <v>3240</v>
      </c>
      <c r="D157" s="3">
        <v>660.16</v>
      </c>
    </row>
    <row r="158" spans="1:4" x14ac:dyDescent="0.3">
      <c r="A158" s="3" t="s">
        <v>3410</v>
      </c>
      <c r="B158" s="3" t="s">
        <v>3247</v>
      </c>
      <c r="C158" s="3" t="s">
        <v>3222</v>
      </c>
      <c r="D158" s="3">
        <v>152.68</v>
      </c>
    </row>
    <row r="159" spans="1:4" x14ac:dyDescent="0.3">
      <c r="A159" s="3" t="s">
        <v>3411</v>
      </c>
      <c r="B159" s="3" t="s">
        <v>3272</v>
      </c>
      <c r="C159" s="3" t="s">
        <v>3225</v>
      </c>
      <c r="D159" s="3">
        <v>688.88</v>
      </c>
    </row>
    <row r="160" spans="1:4" x14ac:dyDescent="0.3">
      <c r="A160" s="3" t="s">
        <v>3412</v>
      </c>
      <c r="B160" s="3" t="s">
        <v>3279</v>
      </c>
      <c r="C160" s="3" t="s">
        <v>3252</v>
      </c>
      <c r="D160" s="3">
        <v>220.45</v>
      </c>
    </row>
    <row r="161" spans="1:4" x14ac:dyDescent="0.3">
      <c r="A161" s="3" t="s">
        <v>3413</v>
      </c>
      <c r="B161" s="3" t="s">
        <v>3238</v>
      </c>
      <c r="C161" s="3" t="s">
        <v>3254</v>
      </c>
      <c r="D161" s="3">
        <v>311.56</v>
      </c>
    </row>
    <row r="162" spans="1:4" x14ac:dyDescent="0.3">
      <c r="A162" s="3" t="s">
        <v>3414</v>
      </c>
      <c r="B162" s="3" t="s">
        <v>3256</v>
      </c>
      <c r="C162" s="3" t="s">
        <v>3252</v>
      </c>
      <c r="D162" s="3">
        <v>859.01</v>
      </c>
    </row>
    <row r="163" spans="1:4" x14ac:dyDescent="0.3">
      <c r="A163" s="3" t="s">
        <v>3415</v>
      </c>
      <c r="B163" s="3" t="s">
        <v>3235</v>
      </c>
      <c r="C163" s="3" t="s">
        <v>3248</v>
      </c>
      <c r="D163" s="3">
        <v>109.48</v>
      </c>
    </row>
    <row r="164" spans="1:4" x14ac:dyDescent="0.3">
      <c r="A164" s="3" t="s">
        <v>3416</v>
      </c>
      <c r="B164" s="3" t="s">
        <v>3215</v>
      </c>
      <c r="C164" s="3" t="s">
        <v>3260</v>
      </c>
      <c r="D164" s="3">
        <v>753.5</v>
      </c>
    </row>
    <row r="165" spans="1:4" x14ac:dyDescent="0.3">
      <c r="A165" s="3" t="s">
        <v>3417</v>
      </c>
      <c r="B165" s="3" t="s">
        <v>3270</v>
      </c>
      <c r="C165" s="3" t="s">
        <v>3236</v>
      </c>
      <c r="D165" s="3">
        <v>648.5</v>
      </c>
    </row>
    <row r="166" spans="1:4" x14ac:dyDescent="0.3">
      <c r="A166" s="3" t="s">
        <v>3418</v>
      </c>
      <c r="B166" s="3" t="s">
        <v>3256</v>
      </c>
      <c r="C166" s="3" t="s">
        <v>3358</v>
      </c>
      <c r="D166" s="3">
        <v>563.57000000000005</v>
      </c>
    </row>
    <row r="167" spans="1:4" x14ac:dyDescent="0.3">
      <c r="A167" s="3" t="s">
        <v>3419</v>
      </c>
      <c r="B167" s="3" t="s">
        <v>3227</v>
      </c>
      <c r="C167" s="3" t="s">
        <v>3254</v>
      </c>
      <c r="D167" s="3">
        <v>925.33</v>
      </c>
    </row>
    <row r="168" spans="1:4" x14ac:dyDescent="0.3">
      <c r="A168" s="3" t="s">
        <v>3420</v>
      </c>
      <c r="B168" s="3" t="s">
        <v>3279</v>
      </c>
      <c r="C168" s="3" t="s">
        <v>3240</v>
      </c>
      <c r="D168" s="3">
        <v>692.47</v>
      </c>
    </row>
    <row r="169" spans="1:4" x14ac:dyDescent="0.3">
      <c r="A169" s="3" t="s">
        <v>3421</v>
      </c>
      <c r="B169" s="3" t="s">
        <v>3247</v>
      </c>
      <c r="C169" s="3" t="s">
        <v>3280</v>
      </c>
      <c r="D169" s="3">
        <v>407.18</v>
      </c>
    </row>
    <row r="170" spans="1:4" x14ac:dyDescent="0.3">
      <c r="A170" s="3" t="s">
        <v>3422</v>
      </c>
      <c r="B170" s="3" t="s">
        <v>3258</v>
      </c>
      <c r="C170" s="3" t="s">
        <v>3244</v>
      </c>
      <c r="D170" s="3">
        <v>772.45</v>
      </c>
    </row>
    <row r="171" spans="1:4" x14ac:dyDescent="0.3">
      <c r="A171" s="3" t="s">
        <v>3423</v>
      </c>
      <c r="B171" s="3" t="s">
        <v>3235</v>
      </c>
      <c r="C171" s="3" t="s">
        <v>3240</v>
      </c>
      <c r="D171" s="3">
        <v>388.3</v>
      </c>
    </row>
    <row r="172" spans="1:4" x14ac:dyDescent="0.3">
      <c r="A172" s="3" t="s">
        <v>3424</v>
      </c>
      <c r="B172" s="3" t="s">
        <v>3279</v>
      </c>
      <c r="C172" s="3" t="s">
        <v>3286</v>
      </c>
      <c r="D172" s="3">
        <v>485.76</v>
      </c>
    </row>
    <row r="173" spans="1:4" x14ac:dyDescent="0.3">
      <c r="A173" s="3" t="s">
        <v>3425</v>
      </c>
      <c r="B173" s="3" t="s">
        <v>3251</v>
      </c>
      <c r="C173" s="3" t="s">
        <v>3222</v>
      </c>
      <c r="D173" s="3">
        <v>95.27</v>
      </c>
    </row>
    <row r="174" spans="1:4" x14ac:dyDescent="0.3">
      <c r="A174" s="3" t="s">
        <v>3426</v>
      </c>
      <c r="B174" s="3" t="s">
        <v>3256</v>
      </c>
      <c r="C174" s="3" t="s">
        <v>3240</v>
      </c>
      <c r="D174" s="3">
        <v>18.7</v>
      </c>
    </row>
    <row r="175" spans="1:4" x14ac:dyDescent="0.3">
      <c r="A175" s="3" t="s">
        <v>3427</v>
      </c>
      <c r="B175" s="3" t="s">
        <v>3227</v>
      </c>
      <c r="C175" s="3" t="s">
        <v>3216</v>
      </c>
      <c r="D175" s="3">
        <v>348.26</v>
      </c>
    </row>
    <row r="176" spans="1:4" x14ac:dyDescent="0.3">
      <c r="A176" s="3" t="s">
        <v>3428</v>
      </c>
      <c r="B176" s="3" t="s">
        <v>3251</v>
      </c>
      <c r="C176" s="3" t="s">
        <v>3233</v>
      </c>
      <c r="D176" s="3">
        <v>742.32</v>
      </c>
    </row>
    <row r="177" spans="1:4" x14ac:dyDescent="0.3">
      <c r="A177" s="3" t="s">
        <v>3429</v>
      </c>
      <c r="B177" s="3" t="s">
        <v>3215</v>
      </c>
      <c r="C177" s="3" t="s">
        <v>3295</v>
      </c>
      <c r="D177" s="3">
        <v>653.88</v>
      </c>
    </row>
    <row r="178" spans="1:4" x14ac:dyDescent="0.3">
      <c r="A178" s="3" t="s">
        <v>3430</v>
      </c>
      <c r="B178" s="3" t="s">
        <v>3229</v>
      </c>
      <c r="C178" s="3" t="s">
        <v>3233</v>
      </c>
      <c r="D178" s="3">
        <v>102.73</v>
      </c>
    </row>
    <row r="179" spans="1:4" x14ac:dyDescent="0.3">
      <c r="A179" s="3" t="s">
        <v>3431</v>
      </c>
      <c r="B179" s="3" t="s">
        <v>3262</v>
      </c>
      <c r="C179" s="3" t="s">
        <v>3240</v>
      </c>
      <c r="D179" s="3">
        <v>750.55</v>
      </c>
    </row>
    <row r="180" spans="1:4" x14ac:dyDescent="0.3">
      <c r="A180" s="3" t="s">
        <v>3432</v>
      </c>
      <c r="B180" s="3" t="s">
        <v>3221</v>
      </c>
      <c r="C180" s="3" t="s">
        <v>3295</v>
      </c>
      <c r="D180" s="3">
        <v>221.06</v>
      </c>
    </row>
    <row r="181" spans="1:4" x14ac:dyDescent="0.3">
      <c r="A181" s="3" t="s">
        <v>3433</v>
      </c>
      <c r="B181" s="3" t="s">
        <v>3270</v>
      </c>
      <c r="C181" s="3" t="s">
        <v>3222</v>
      </c>
      <c r="D181" s="3">
        <v>452.2</v>
      </c>
    </row>
    <row r="182" spans="1:4" x14ac:dyDescent="0.3">
      <c r="A182" s="3" t="s">
        <v>3434</v>
      </c>
      <c r="B182" s="3" t="s">
        <v>3258</v>
      </c>
      <c r="C182" s="3" t="s">
        <v>3260</v>
      </c>
      <c r="D182" s="3">
        <v>29.06</v>
      </c>
    </row>
    <row r="183" spans="1:4" x14ac:dyDescent="0.3">
      <c r="A183" s="3" t="s">
        <v>3435</v>
      </c>
      <c r="B183" s="3" t="s">
        <v>3262</v>
      </c>
      <c r="C183" s="3" t="s">
        <v>3240</v>
      </c>
      <c r="D183" s="3">
        <v>316.27</v>
      </c>
    </row>
    <row r="184" spans="1:4" x14ac:dyDescent="0.3">
      <c r="A184" s="3" t="s">
        <v>3436</v>
      </c>
      <c r="B184" s="3" t="s">
        <v>3218</v>
      </c>
      <c r="C184" s="3" t="s">
        <v>3252</v>
      </c>
      <c r="D184" s="3">
        <v>839.9</v>
      </c>
    </row>
    <row r="185" spans="1:4" x14ac:dyDescent="0.3">
      <c r="A185" s="3" t="s">
        <v>3437</v>
      </c>
      <c r="B185" s="3" t="s">
        <v>3268</v>
      </c>
      <c r="C185" s="3" t="s">
        <v>3328</v>
      </c>
      <c r="D185" s="3">
        <v>986.68</v>
      </c>
    </row>
    <row r="186" spans="1:4" x14ac:dyDescent="0.3">
      <c r="A186" s="3" t="s">
        <v>3438</v>
      </c>
      <c r="B186" s="3" t="s">
        <v>3232</v>
      </c>
      <c r="C186" s="3" t="s">
        <v>3248</v>
      </c>
      <c r="D186" s="3">
        <v>751.58</v>
      </c>
    </row>
    <row r="187" spans="1:4" x14ac:dyDescent="0.3">
      <c r="A187" s="3" t="s">
        <v>3439</v>
      </c>
      <c r="B187" s="3" t="s">
        <v>3279</v>
      </c>
      <c r="C187" s="3" t="s">
        <v>3230</v>
      </c>
      <c r="D187" s="3">
        <v>945.84</v>
      </c>
    </row>
    <row r="188" spans="1:4" x14ac:dyDescent="0.3">
      <c r="A188" s="3" t="s">
        <v>3440</v>
      </c>
      <c r="B188" s="3" t="s">
        <v>3262</v>
      </c>
      <c r="C188" s="3" t="s">
        <v>3248</v>
      </c>
      <c r="D188" s="3">
        <v>117.5</v>
      </c>
    </row>
    <row r="189" spans="1:4" x14ac:dyDescent="0.3">
      <c r="A189" s="3" t="s">
        <v>3441</v>
      </c>
      <c r="B189" s="3" t="s">
        <v>3279</v>
      </c>
      <c r="C189" s="3" t="s">
        <v>3280</v>
      </c>
      <c r="D189" s="3">
        <v>325.48</v>
      </c>
    </row>
    <row r="190" spans="1:4" x14ac:dyDescent="0.3">
      <c r="A190" s="3" t="s">
        <v>3442</v>
      </c>
      <c r="B190" s="3" t="s">
        <v>3218</v>
      </c>
      <c r="C190" s="3" t="s">
        <v>3286</v>
      </c>
      <c r="D190" s="3">
        <v>532.16999999999996</v>
      </c>
    </row>
    <row r="191" spans="1:4" x14ac:dyDescent="0.3">
      <c r="A191" s="3" t="s">
        <v>3443</v>
      </c>
      <c r="B191" s="3" t="s">
        <v>3268</v>
      </c>
      <c r="C191" s="3" t="s">
        <v>3216</v>
      </c>
      <c r="D191" s="3">
        <v>787.31</v>
      </c>
    </row>
    <row r="192" spans="1:4" x14ac:dyDescent="0.3">
      <c r="A192" s="3" t="s">
        <v>3444</v>
      </c>
      <c r="B192" s="3" t="s">
        <v>3238</v>
      </c>
      <c r="C192" s="3" t="s">
        <v>3244</v>
      </c>
      <c r="D192" s="3">
        <v>148.63</v>
      </c>
    </row>
    <row r="193" spans="1:4" x14ac:dyDescent="0.3">
      <c r="A193" s="3" t="s">
        <v>3445</v>
      </c>
      <c r="B193" s="3" t="s">
        <v>3229</v>
      </c>
      <c r="C193" s="3" t="s">
        <v>3216</v>
      </c>
      <c r="D193" s="3">
        <v>154.76</v>
      </c>
    </row>
    <row r="194" spans="1:4" x14ac:dyDescent="0.3">
      <c r="A194" s="3" t="s">
        <v>3446</v>
      </c>
      <c r="B194" s="3" t="s">
        <v>3227</v>
      </c>
      <c r="C194" s="3" t="s">
        <v>3307</v>
      </c>
      <c r="D194" s="3">
        <v>809.98</v>
      </c>
    </row>
    <row r="195" spans="1:4" x14ac:dyDescent="0.3">
      <c r="A195" s="3" t="s">
        <v>3447</v>
      </c>
      <c r="B195" s="3" t="s">
        <v>3238</v>
      </c>
      <c r="C195" s="3" t="s">
        <v>3280</v>
      </c>
      <c r="D195" s="3">
        <v>521.98</v>
      </c>
    </row>
    <row r="196" spans="1:4" x14ac:dyDescent="0.3">
      <c r="A196" s="3" t="s">
        <v>3448</v>
      </c>
      <c r="B196" s="3" t="s">
        <v>3270</v>
      </c>
      <c r="C196" s="3" t="s">
        <v>3242</v>
      </c>
      <c r="D196" s="3">
        <v>955.51</v>
      </c>
    </row>
    <row r="197" spans="1:4" x14ac:dyDescent="0.3">
      <c r="A197" s="3" t="s">
        <v>3449</v>
      </c>
      <c r="B197" s="3" t="s">
        <v>3238</v>
      </c>
      <c r="C197" s="3" t="s">
        <v>3260</v>
      </c>
      <c r="D197" s="3">
        <v>487.84</v>
      </c>
    </row>
    <row r="198" spans="1:4" x14ac:dyDescent="0.3">
      <c r="A198" s="3" t="s">
        <v>3450</v>
      </c>
      <c r="B198" s="3" t="s">
        <v>3268</v>
      </c>
      <c r="C198" s="3" t="s">
        <v>3307</v>
      </c>
      <c r="D198" s="3">
        <v>754.1</v>
      </c>
    </row>
    <row r="199" spans="1:4" x14ac:dyDescent="0.3">
      <c r="A199" s="3" t="s">
        <v>3451</v>
      </c>
      <c r="B199" s="3" t="s">
        <v>3262</v>
      </c>
      <c r="C199" s="3" t="s">
        <v>3254</v>
      </c>
      <c r="D199" s="3">
        <v>565.99</v>
      </c>
    </row>
    <row r="200" spans="1:4" x14ac:dyDescent="0.3">
      <c r="A200" s="3" t="s">
        <v>3452</v>
      </c>
      <c r="B200" s="3" t="s">
        <v>3262</v>
      </c>
      <c r="C200" s="3" t="s">
        <v>3244</v>
      </c>
      <c r="D200" s="3">
        <v>907.07</v>
      </c>
    </row>
    <row r="201" spans="1:4" x14ac:dyDescent="0.3">
      <c r="A201" s="3" t="s">
        <v>3453</v>
      </c>
      <c r="B201" s="3" t="s">
        <v>3218</v>
      </c>
      <c r="C201" s="3" t="s">
        <v>3286</v>
      </c>
      <c r="D201" s="3">
        <v>606.07000000000005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BF537-300C-403C-A094-0DCBB9E3C05C}">
  <dimension ref="A3:F272"/>
  <sheetViews>
    <sheetView topLeftCell="A17" workbookViewId="0">
      <selection activeCell="F18" sqref="F18"/>
    </sheetView>
  </sheetViews>
  <sheetFormatPr defaultRowHeight="14.4" x14ac:dyDescent="0.3"/>
  <cols>
    <col min="1" max="1" width="12.5546875" bestFit="1" customWidth="1"/>
    <col min="2" max="2" width="13.21875" bestFit="1" customWidth="1"/>
    <col min="3" max="3" width="10" bestFit="1" customWidth="1"/>
    <col min="4" max="4" width="11" bestFit="1" customWidth="1"/>
    <col min="5" max="5" width="12.109375" bestFit="1" customWidth="1"/>
    <col min="6" max="6" width="16.44140625" bestFit="1" customWidth="1"/>
    <col min="7" max="7" width="16.88671875" bestFit="1" customWidth="1"/>
    <col min="8" max="8" width="7.6640625" bestFit="1" customWidth="1"/>
    <col min="9" max="9" width="7" bestFit="1" customWidth="1"/>
    <col min="10" max="11" width="7.6640625" bestFit="1" customWidth="1"/>
    <col min="12" max="12" width="7" bestFit="1" customWidth="1"/>
    <col min="13" max="14" width="7.6640625" bestFit="1" customWidth="1"/>
    <col min="15" max="15" width="7" bestFit="1" customWidth="1"/>
    <col min="16" max="17" width="7.6640625" bestFit="1" customWidth="1"/>
    <col min="18" max="21" width="7" bestFit="1" customWidth="1"/>
    <col min="22" max="24" width="7.6640625" bestFit="1" customWidth="1"/>
    <col min="25" max="25" width="7" bestFit="1" customWidth="1"/>
    <col min="26" max="26" width="7.6640625" bestFit="1" customWidth="1"/>
    <col min="27" max="34" width="7" bestFit="1" customWidth="1"/>
    <col min="35" max="39" width="8" bestFit="1" customWidth="1"/>
    <col min="40" max="40" width="7" bestFit="1" customWidth="1"/>
    <col min="41" max="50" width="8" bestFit="1" customWidth="1"/>
    <col min="51" max="52" width="7" bestFit="1" customWidth="1"/>
    <col min="53" max="89" width="8" bestFit="1" customWidth="1"/>
    <col min="90" max="90" width="7" bestFit="1" customWidth="1"/>
    <col min="91" max="124" width="8" bestFit="1" customWidth="1"/>
    <col min="125" max="125" width="7" bestFit="1" customWidth="1"/>
    <col min="126" max="148" width="8" bestFit="1" customWidth="1"/>
    <col min="149" max="149" width="7" bestFit="1" customWidth="1"/>
    <col min="150" max="157" width="8" bestFit="1" customWidth="1"/>
    <col min="158" max="158" width="9" bestFit="1" customWidth="1"/>
    <col min="159" max="159" width="8" bestFit="1" customWidth="1"/>
    <col min="160" max="162" width="9" bestFit="1" customWidth="1"/>
    <col min="163" max="163" width="8" bestFit="1" customWidth="1"/>
    <col min="164" max="187" width="9" bestFit="1" customWidth="1"/>
    <col min="188" max="188" width="8" bestFit="1" customWidth="1"/>
    <col min="189" max="201" width="9" bestFit="1" customWidth="1"/>
    <col min="202" max="202" width="10.77734375" bestFit="1" customWidth="1"/>
  </cols>
  <sheetData>
    <row r="3" spans="1:3" x14ac:dyDescent="0.3">
      <c r="A3" s="5" t="s">
        <v>10472</v>
      </c>
      <c r="B3" t="s">
        <v>10482</v>
      </c>
      <c r="C3" t="s">
        <v>10481</v>
      </c>
    </row>
    <row r="4" spans="1:3" x14ac:dyDescent="0.3">
      <c r="A4" s="6">
        <v>1</v>
      </c>
      <c r="B4" s="9">
        <v>159534.87999999995</v>
      </c>
      <c r="C4" s="9">
        <v>171802.34</v>
      </c>
    </row>
    <row r="5" spans="1:3" x14ac:dyDescent="0.3">
      <c r="A5" s="6">
        <v>2</v>
      </c>
      <c r="B5" s="9">
        <v>134116.49000000002</v>
      </c>
      <c r="C5" s="9">
        <v>146844.07</v>
      </c>
    </row>
    <row r="6" spans="1:3" x14ac:dyDescent="0.3">
      <c r="A6" s="6">
        <v>3</v>
      </c>
      <c r="B6" s="9">
        <v>71662.97</v>
      </c>
      <c r="C6" s="9">
        <v>80094.330000000016</v>
      </c>
    </row>
    <row r="7" spans="1:3" x14ac:dyDescent="0.3">
      <c r="A7" s="6">
        <v>4</v>
      </c>
      <c r="B7" s="9">
        <v>71614.23</v>
      </c>
      <c r="C7" s="9">
        <v>76409.62</v>
      </c>
    </row>
    <row r="8" spans="1:3" x14ac:dyDescent="0.3">
      <c r="A8" s="6">
        <v>5</v>
      </c>
      <c r="B8" s="9">
        <v>89008.950000000012</v>
      </c>
      <c r="C8" s="9">
        <v>98022.599999999991</v>
      </c>
    </row>
    <row r="9" spans="1:3" x14ac:dyDescent="0.3">
      <c r="A9" s="6">
        <v>6</v>
      </c>
      <c r="B9" s="9">
        <v>105161.85</v>
      </c>
      <c r="C9" s="9">
        <v>114929.12999999999</v>
      </c>
    </row>
    <row r="10" spans="1:3" x14ac:dyDescent="0.3">
      <c r="A10" s="6">
        <v>7</v>
      </c>
      <c r="B10" s="9">
        <v>160727.87000000002</v>
      </c>
      <c r="C10" s="9">
        <v>171729.34000000003</v>
      </c>
    </row>
    <row r="11" spans="1:3" x14ac:dyDescent="0.3">
      <c r="A11" s="6">
        <v>8</v>
      </c>
      <c r="B11" s="9">
        <v>104153.97</v>
      </c>
      <c r="C11" s="9">
        <v>113370.87</v>
      </c>
    </row>
    <row r="12" spans="1:3" x14ac:dyDescent="0.3">
      <c r="A12" s="6">
        <v>9</v>
      </c>
      <c r="B12" s="9">
        <v>79566.92</v>
      </c>
      <c r="C12" s="9">
        <v>88703.55</v>
      </c>
    </row>
    <row r="13" spans="1:3" x14ac:dyDescent="0.3">
      <c r="A13" s="6">
        <v>10</v>
      </c>
      <c r="B13" s="9">
        <v>102087.03</v>
      </c>
      <c r="C13" s="9">
        <v>111696.43999999999</v>
      </c>
    </row>
    <row r="14" spans="1:3" x14ac:dyDescent="0.3">
      <c r="A14" s="6">
        <v>11</v>
      </c>
      <c r="B14" s="9">
        <v>39588.640000000007</v>
      </c>
      <c r="C14" s="9">
        <v>42981.599999999999</v>
      </c>
    </row>
    <row r="15" spans="1:3" x14ac:dyDescent="0.3">
      <c r="A15" s="6" t="s">
        <v>10473</v>
      </c>
      <c r="B15" s="9">
        <v>1117223.7999999998</v>
      </c>
      <c r="C15" s="9">
        <v>1216583.8900000001</v>
      </c>
    </row>
    <row r="18" spans="1:6" x14ac:dyDescent="0.3">
      <c r="A18" s="5" t="s">
        <v>10481</v>
      </c>
      <c r="B18" s="5" t="s">
        <v>10474</v>
      </c>
      <c r="F18" t="s">
        <v>10496</v>
      </c>
    </row>
    <row r="19" spans="1:6" x14ac:dyDescent="0.3">
      <c r="A19" s="5" t="s">
        <v>10472</v>
      </c>
      <c r="B19" t="s">
        <v>9</v>
      </c>
      <c r="C19" t="s">
        <v>20</v>
      </c>
      <c r="D19" t="s">
        <v>10473</v>
      </c>
    </row>
    <row r="20" spans="1:6" x14ac:dyDescent="0.3">
      <c r="A20" s="6" t="s">
        <v>3479</v>
      </c>
      <c r="B20" s="9">
        <v>93981.12999999999</v>
      </c>
      <c r="C20" s="9">
        <v>74909.52</v>
      </c>
      <c r="D20" s="9">
        <v>168890.65</v>
      </c>
    </row>
    <row r="21" spans="1:6" x14ac:dyDescent="0.3">
      <c r="A21" s="6" t="s">
        <v>3464</v>
      </c>
      <c r="B21" s="9">
        <v>101079.32999999999</v>
      </c>
      <c r="C21" s="9">
        <v>107232.15</v>
      </c>
      <c r="D21" s="9">
        <v>208311.47999999998</v>
      </c>
    </row>
    <row r="22" spans="1:6" x14ac:dyDescent="0.3">
      <c r="A22" s="6" t="s">
        <v>3461</v>
      </c>
      <c r="B22" s="9">
        <v>146387.87</v>
      </c>
      <c r="C22" s="9">
        <v>141048.81000000003</v>
      </c>
      <c r="D22" s="9">
        <v>287436.68000000005</v>
      </c>
    </row>
    <row r="23" spans="1:6" x14ac:dyDescent="0.3">
      <c r="A23" s="6" t="s">
        <v>3466</v>
      </c>
      <c r="B23" s="9">
        <v>150554.38999999998</v>
      </c>
      <c r="C23" s="9">
        <v>167095.02000000002</v>
      </c>
      <c r="D23" s="9">
        <v>317649.41000000003</v>
      </c>
    </row>
    <row r="24" spans="1:6" x14ac:dyDescent="0.3">
      <c r="A24" s="6" t="s">
        <v>3471</v>
      </c>
      <c r="B24" s="9">
        <v>116888.09999999999</v>
      </c>
      <c r="C24" s="9">
        <v>117407.57</v>
      </c>
      <c r="D24" s="9">
        <v>234295.66999999998</v>
      </c>
    </row>
    <row r="25" spans="1:6" x14ac:dyDescent="0.3">
      <c r="A25" s="6" t="s">
        <v>10473</v>
      </c>
      <c r="B25" s="9">
        <v>608890.81999999995</v>
      </c>
      <c r="C25" s="9">
        <v>607693.07000000007</v>
      </c>
      <c r="D25" s="9">
        <v>1216583.8900000001</v>
      </c>
    </row>
    <row r="28" spans="1:6" x14ac:dyDescent="0.3">
      <c r="A28" s="5" t="s">
        <v>10472</v>
      </c>
      <c r="B28" t="s">
        <v>10482</v>
      </c>
    </row>
    <row r="29" spans="1:6" x14ac:dyDescent="0.3">
      <c r="A29" s="6" t="s">
        <v>3479</v>
      </c>
      <c r="B29" s="9">
        <v>152259.01</v>
      </c>
    </row>
    <row r="30" spans="1:6" x14ac:dyDescent="0.3">
      <c r="A30" s="6" t="s">
        <v>3464</v>
      </c>
      <c r="B30" s="9">
        <v>188126.2</v>
      </c>
    </row>
    <row r="31" spans="1:6" x14ac:dyDescent="0.3">
      <c r="A31" s="6" t="s">
        <v>3461</v>
      </c>
      <c r="B31" s="9">
        <v>266608.22000000003</v>
      </c>
    </row>
    <row r="32" spans="1:6" x14ac:dyDescent="0.3">
      <c r="A32" s="6" t="s">
        <v>3466</v>
      </c>
      <c r="B32" s="9">
        <v>295158.74999999994</v>
      </c>
    </row>
    <row r="33" spans="1:2" x14ac:dyDescent="0.3">
      <c r="A33" s="6" t="s">
        <v>3471</v>
      </c>
      <c r="B33" s="9">
        <v>215071.62</v>
      </c>
    </row>
    <row r="34" spans="1:2" x14ac:dyDescent="0.3">
      <c r="A34" s="6" t="s">
        <v>10473</v>
      </c>
      <c r="B34" s="9">
        <v>1117223.7999999998</v>
      </c>
    </row>
    <row r="37" spans="1:2" x14ac:dyDescent="0.3">
      <c r="A37" s="5" t="s">
        <v>10472</v>
      </c>
      <c r="B37" t="s">
        <v>10485</v>
      </c>
    </row>
    <row r="38" spans="1:2" x14ac:dyDescent="0.3">
      <c r="A38" s="6" t="s">
        <v>3239</v>
      </c>
      <c r="B38" s="9">
        <v>7</v>
      </c>
    </row>
    <row r="39" spans="1:2" x14ac:dyDescent="0.3">
      <c r="A39" s="6" t="s">
        <v>10473</v>
      </c>
      <c r="B39" s="9">
        <v>7</v>
      </c>
    </row>
    <row r="240" spans="1:2" x14ac:dyDescent="0.3">
      <c r="A240" s="5" t="s">
        <v>10472</v>
      </c>
      <c r="B240" t="s">
        <v>10486</v>
      </c>
    </row>
    <row r="241" spans="1:2" x14ac:dyDescent="0.3">
      <c r="A241" s="6" t="s">
        <v>3295</v>
      </c>
      <c r="B241" s="9">
        <v>11</v>
      </c>
    </row>
    <row r="242" spans="1:2" x14ac:dyDescent="0.3">
      <c r="A242" s="6" t="s">
        <v>3225</v>
      </c>
      <c r="B242" s="9">
        <v>16</v>
      </c>
    </row>
    <row r="243" spans="1:2" x14ac:dyDescent="0.3">
      <c r="A243" s="6" t="s">
        <v>3236</v>
      </c>
      <c r="B243" s="9">
        <v>19</v>
      </c>
    </row>
    <row r="244" spans="1:2" x14ac:dyDescent="0.3">
      <c r="A244" s="6" t="s">
        <v>3230</v>
      </c>
      <c r="B244" s="9">
        <v>11</v>
      </c>
    </row>
    <row r="245" spans="1:2" x14ac:dyDescent="0.3">
      <c r="A245" s="6" t="s">
        <v>3260</v>
      </c>
      <c r="B245" s="9">
        <v>9</v>
      </c>
    </row>
    <row r="246" spans="1:2" x14ac:dyDescent="0.3">
      <c r="A246" s="6" t="s">
        <v>3307</v>
      </c>
      <c r="B246" s="9">
        <v>6</v>
      </c>
    </row>
    <row r="247" spans="1:2" x14ac:dyDescent="0.3">
      <c r="A247" s="6" t="s">
        <v>3216</v>
      </c>
      <c r="B247" s="9">
        <v>9</v>
      </c>
    </row>
    <row r="248" spans="1:2" x14ac:dyDescent="0.3">
      <c r="A248" s="6" t="s">
        <v>3358</v>
      </c>
      <c r="B248" s="9">
        <v>3</v>
      </c>
    </row>
    <row r="249" spans="1:2" x14ac:dyDescent="0.3">
      <c r="A249" s="6" t="s">
        <v>3240</v>
      </c>
      <c r="B249" s="9">
        <v>18</v>
      </c>
    </row>
    <row r="250" spans="1:2" x14ac:dyDescent="0.3">
      <c r="A250" s="6" t="s">
        <v>3233</v>
      </c>
      <c r="B250" s="9">
        <v>12</v>
      </c>
    </row>
    <row r="251" spans="1:2" x14ac:dyDescent="0.3">
      <c r="A251" s="6" t="s">
        <v>3222</v>
      </c>
      <c r="B251" s="9">
        <v>13</v>
      </c>
    </row>
    <row r="252" spans="1:2" x14ac:dyDescent="0.3">
      <c r="A252" s="6" t="s">
        <v>3244</v>
      </c>
      <c r="B252" s="9">
        <v>12</v>
      </c>
    </row>
    <row r="253" spans="1:2" x14ac:dyDescent="0.3">
      <c r="A253" s="6" t="s">
        <v>3286</v>
      </c>
      <c r="B253" s="9">
        <v>7</v>
      </c>
    </row>
    <row r="254" spans="1:2" x14ac:dyDescent="0.3">
      <c r="A254" s="6" t="s">
        <v>3254</v>
      </c>
      <c r="B254" s="9">
        <v>11</v>
      </c>
    </row>
    <row r="255" spans="1:2" x14ac:dyDescent="0.3">
      <c r="A255" s="6" t="s">
        <v>3242</v>
      </c>
      <c r="B255" s="9">
        <v>6</v>
      </c>
    </row>
    <row r="256" spans="1:2" x14ac:dyDescent="0.3">
      <c r="A256" s="6" t="s">
        <v>3280</v>
      </c>
      <c r="B256" s="9">
        <v>10</v>
      </c>
    </row>
    <row r="257" spans="1:2" x14ac:dyDescent="0.3">
      <c r="A257" s="6" t="s">
        <v>3248</v>
      </c>
      <c r="B257" s="9">
        <v>8</v>
      </c>
    </row>
    <row r="258" spans="1:2" x14ac:dyDescent="0.3">
      <c r="A258" s="6" t="s">
        <v>3252</v>
      </c>
      <c r="B258" s="9">
        <v>7</v>
      </c>
    </row>
    <row r="259" spans="1:2" x14ac:dyDescent="0.3">
      <c r="A259" s="6" t="s">
        <v>3219</v>
      </c>
      <c r="B259" s="9">
        <v>9</v>
      </c>
    </row>
    <row r="260" spans="1:2" x14ac:dyDescent="0.3">
      <c r="A260" s="6" t="s">
        <v>3328</v>
      </c>
      <c r="B260" s="9">
        <v>3</v>
      </c>
    </row>
    <row r="261" spans="1:2" x14ac:dyDescent="0.3">
      <c r="A261" s="6" t="s">
        <v>10473</v>
      </c>
      <c r="B261" s="9">
        <v>200</v>
      </c>
    </row>
    <row r="264" spans="1:2" x14ac:dyDescent="0.3">
      <c r="A264" s="5" t="s">
        <v>10472</v>
      </c>
      <c r="B264" t="s">
        <v>10495</v>
      </c>
    </row>
    <row r="265" spans="1:2" x14ac:dyDescent="0.3">
      <c r="A265" s="6" t="s">
        <v>10488</v>
      </c>
      <c r="B265" s="9">
        <v>996</v>
      </c>
    </row>
    <row r="266" spans="1:2" x14ac:dyDescent="0.3">
      <c r="A266" s="6" t="s">
        <v>10493</v>
      </c>
      <c r="B266" s="9">
        <v>978</v>
      </c>
    </row>
    <row r="267" spans="1:2" x14ac:dyDescent="0.3">
      <c r="A267" s="6" t="s">
        <v>10491</v>
      </c>
      <c r="B267" s="9">
        <v>918</v>
      </c>
    </row>
    <row r="268" spans="1:2" x14ac:dyDescent="0.3">
      <c r="A268" s="6" t="s">
        <v>10494</v>
      </c>
      <c r="B268" s="9">
        <v>1012</v>
      </c>
    </row>
    <row r="269" spans="1:2" x14ac:dyDescent="0.3">
      <c r="A269" s="6" t="s">
        <v>10489</v>
      </c>
      <c r="B269" s="9">
        <v>1003</v>
      </c>
    </row>
    <row r="270" spans="1:2" x14ac:dyDescent="0.3">
      <c r="A270" s="6" t="s">
        <v>10492</v>
      </c>
      <c r="B270" s="9">
        <v>1041</v>
      </c>
    </row>
    <row r="271" spans="1:2" x14ac:dyDescent="0.3">
      <c r="A271" s="6" t="s">
        <v>10490</v>
      </c>
      <c r="B271" s="9">
        <v>1052</v>
      </c>
    </row>
    <row r="272" spans="1:2" x14ac:dyDescent="0.3">
      <c r="A272" s="6" t="s">
        <v>10473</v>
      </c>
      <c r="B272" s="9">
        <v>7000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0B309-BC28-4E2B-9121-05AE123650BF}">
  <dimension ref="A1:I201"/>
  <sheetViews>
    <sheetView topLeftCell="A41" workbookViewId="0">
      <selection activeCell="B9" sqref="A1:I201"/>
    </sheetView>
  </sheetViews>
  <sheetFormatPr defaultColWidth="20.77734375" defaultRowHeight="14.4" x14ac:dyDescent="0.3"/>
  <cols>
    <col min="1" max="16384" width="20.77734375" style="1"/>
  </cols>
  <sheetData>
    <row r="1" spans="1:9" x14ac:dyDescent="0.3">
      <c r="A1" s="4" t="s">
        <v>3210</v>
      </c>
      <c r="B1" s="4" t="s">
        <v>0</v>
      </c>
      <c r="C1" s="4" t="s">
        <v>3456</v>
      </c>
      <c r="D1" s="4" t="s">
        <v>2</v>
      </c>
      <c r="E1" s="7" t="s">
        <v>10478</v>
      </c>
      <c r="F1" s="7" t="s">
        <v>10479</v>
      </c>
      <c r="G1" s="7" t="s">
        <v>10480</v>
      </c>
      <c r="H1" s="7" t="s">
        <v>10483</v>
      </c>
      <c r="I1" s="7" t="s">
        <v>10484</v>
      </c>
    </row>
    <row r="2" spans="1:9" x14ac:dyDescent="0.3">
      <c r="A2" s="1" t="s">
        <v>3214</v>
      </c>
      <c r="B2" s="1" t="str">
        <f>VLOOKUP(A2,Sales[[Product ID]:[profit]],2,0)</f>
        <v>CUST125</v>
      </c>
      <c r="C2" s="1" t="str">
        <f>VLOOKUP(B2,Sales[[Customer ID]:[days]],2,0)</f>
        <v>Electronics</v>
      </c>
      <c r="D2" s="1" t="str">
        <f>VLOOKUP(Sheet1!B2,Customer[[#Data],[#Totals]],3,0)</f>
        <v>Male</v>
      </c>
      <c r="E2" s="1" cm="1">
        <f t="array" ref="E2:F2">VLOOKUP(A2,Sales[[Product ID]:[MONTH]],{7,9},0)</f>
        <v>9917.5499999999993</v>
      </c>
      <c r="F2" s="1">
        <v>9482.2599999999984</v>
      </c>
      <c r="G2" s="1" t="str" cm="1">
        <f t="array" ref="G2:H2">VLOOKUP(A2,Sales[[Product ID]:[month name]],{11,12},0)</f>
        <v>07</v>
      </c>
      <c r="H2" s="1" t="str">
        <v>July</v>
      </c>
      <c r="I2" s="1" t="str">
        <f>VLOOKUP(A2,Products[],3,0)</f>
        <v>Dyson</v>
      </c>
    </row>
    <row r="3" spans="1:9" x14ac:dyDescent="0.3">
      <c r="A3" s="1" t="s">
        <v>3239</v>
      </c>
      <c r="B3" s="1" t="str">
        <f>VLOOKUP(A3,Sales[[Product ID]:[profit]],2,0)</f>
        <v>CUST138</v>
      </c>
      <c r="C3" s="1" t="str">
        <f>VLOOKUP(B3,Sales[[Customer ID]:[days]],2,0)</f>
        <v>Fashion</v>
      </c>
      <c r="D3" s="1" t="str">
        <f>VLOOKUP(Sheet1!B3,Customer[[#Data],[#Totals]],3,0)</f>
        <v>Female</v>
      </c>
      <c r="E3" s="1" cm="1">
        <f t="array" ref="E3:F3">VLOOKUP(A3,Sales[[Product ID]:[MONTH]],{7,9},0)</f>
        <v>5444.04</v>
      </c>
      <c r="F3" s="1">
        <v>5005.54</v>
      </c>
      <c r="G3" s="1" t="str" cm="1">
        <f t="array" ref="G3:H3">VLOOKUP(A3,Sales[[Product ID]:[month name]],{11,12},0)</f>
        <v>07</v>
      </c>
      <c r="H3" s="1" t="str">
        <v>July</v>
      </c>
      <c r="I3" s="1" t="str">
        <f>VLOOKUP(A3,Products[],3,0)</f>
        <v>HP</v>
      </c>
    </row>
    <row r="4" spans="1:9" x14ac:dyDescent="0.3">
      <c r="A4" s="1" t="s">
        <v>3352</v>
      </c>
      <c r="B4" s="1" t="str">
        <f>VLOOKUP(A4,Sales[[Product ID]:[profit]],2,0)</f>
        <v>CUST419</v>
      </c>
      <c r="C4" s="1" t="str">
        <f>VLOOKUP(B4,Sales[[Customer ID]:[days]],2,0)</f>
        <v>Fashion</v>
      </c>
      <c r="D4" s="1" t="str">
        <f>VLOOKUP(Sheet1!B4,Customer[[#Data],[#Totals]],3,0)</f>
        <v>Female</v>
      </c>
      <c r="E4" s="1" cm="1">
        <f t="array" ref="E4:F4">VLOOKUP(A4,Sales[[Product ID]:[MONTH]],{7,9},0)</f>
        <v>8145.4</v>
      </c>
      <c r="F4" s="1">
        <v>7740.83</v>
      </c>
      <c r="G4" s="1" t="str" cm="1">
        <f t="array" ref="G4:H4">VLOOKUP(A4,Sales[[Product ID]:[month name]],{11,12},0)</f>
        <v>05</v>
      </c>
      <c r="H4" s="1" t="str">
        <v>May</v>
      </c>
      <c r="I4" s="1" t="str">
        <f>VLOOKUP(A4,Products[],3,0)</f>
        <v>Bose</v>
      </c>
    </row>
    <row r="5" spans="1:9" x14ac:dyDescent="0.3">
      <c r="A5" s="1" t="s">
        <v>3353</v>
      </c>
      <c r="B5" s="1" t="str">
        <f>VLOOKUP(A5,Sales[[Product ID]:[profit]],2,0)</f>
        <v>CUST889</v>
      </c>
      <c r="C5" s="1" t="str">
        <f>VLOOKUP(B5,Sales[[Customer ID]:[days]],2,0)</f>
        <v>Toys</v>
      </c>
      <c r="D5" s="1" t="str">
        <f>VLOOKUP(Sheet1!B5,Customer[[#Data],[#Totals]],3,0)</f>
        <v>Male</v>
      </c>
      <c r="E5" s="1" cm="1">
        <f t="array" ref="E5:F5">VLOOKUP(A5,Sales[[Product ID]:[MONTH]],{7,9},0)</f>
        <v>278.95</v>
      </c>
      <c r="F5" s="1">
        <v>-699.77</v>
      </c>
      <c r="G5" s="1" t="str" cm="1">
        <f t="array" ref="G5:H5">VLOOKUP(A5,Sales[[Product ID]:[month name]],{11,12},0)</f>
        <v>02</v>
      </c>
      <c r="H5" s="1" t="str">
        <v>February</v>
      </c>
      <c r="I5" s="1" t="str">
        <f>VLOOKUP(A5,Products[],3,0)</f>
        <v>Philips</v>
      </c>
    </row>
    <row r="6" spans="1:9" x14ac:dyDescent="0.3">
      <c r="A6" s="1" t="s">
        <v>3354</v>
      </c>
      <c r="B6" s="1" t="str">
        <f>VLOOKUP(A6,Sales[[Product ID]:[profit]],2,0)</f>
        <v>CUST602</v>
      </c>
      <c r="C6" s="1" t="str">
        <f>VLOOKUP(B6,Sales[[Customer ID]:[days]],2,0)</f>
        <v>Home Appliances</v>
      </c>
      <c r="D6" s="1" t="str">
        <f>VLOOKUP(Sheet1!B6,Customer[[#Data],[#Totals]],3,0)</f>
        <v>Male</v>
      </c>
      <c r="E6" s="1" cm="1">
        <f t="array" ref="E6:F6">VLOOKUP(A6,Sales[[Product ID]:[MONTH]],{7,9},0)</f>
        <v>11118.18</v>
      </c>
      <c r="F6" s="1">
        <v>10823.35</v>
      </c>
      <c r="G6" s="1" t="str" cm="1">
        <f t="array" ref="G6:H6">VLOOKUP(A6,Sales[[Product ID]:[month name]],{11,12},0)</f>
        <v>01</v>
      </c>
      <c r="H6" s="1" t="str">
        <v>January</v>
      </c>
      <c r="I6" s="1" t="str">
        <f>VLOOKUP(A6,Products[],3,0)</f>
        <v>IKEA</v>
      </c>
    </row>
    <row r="7" spans="1:9" x14ac:dyDescent="0.3">
      <c r="A7" s="1" t="s">
        <v>3355</v>
      </c>
      <c r="B7" s="1" t="str">
        <f>VLOOKUP(A7,Sales[[Product ID]:[profit]],2,0)</f>
        <v>CUST572</v>
      </c>
      <c r="C7" s="1" t="str">
        <f>VLOOKUP(B7,Sales[[Customer ID]:[days]],2,0)</f>
        <v>Home Appliances</v>
      </c>
      <c r="D7" s="1" t="str">
        <f>VLOOKUP(Sheet1!B7,Customer[[#Data],[#Totals]],3,0)</f>
        <v>Female</v>
      </c>
      <c r="E7" s="1" cm="1">
        <f t="array" ref="E7:F7">VLOOKUP(A7,Sales[[Product ID]:[MONTH]],{7,9},0)</f>
        <v>7947.42</v>
      </c>
      <c r="F7" s="1">
        <v>7058.34</v>
      </c>
      <c r="G7" s="1" t="str" cm="1">
        <f t="array" ref="G7:H7">VLOOKUP(A7,Sales[[Product ID]:[month name]],{11,12},0)</f>
        <v>06</v>
      </c>
      <c r="H7" s="1" t="str">
        <v>June</v>
      </c>
      <c r="I7" s="1" t="str">
        <f>VLOOKUP(A7,Products[],3,0)</f>
        <v>Asus</v>
      </c>
    </row>
    <row r="8" spans="1:9" x14ac:dyDescent="0.3">
      <c r="A8" s="1" t="s">
        <v>3356</v>
      </c>
      <c r="B8" s="1" t="str">
        <f>VLOOKUP(A8,Sales[[Product ID]:[profit]],2,0)</f>
        <v>CUST110</v>
      </c>
      <c r="C8" s="1" t="str">
        <f>VLOOKUP(B8,Sales[[Customer ID]:[days]],2,0)</f>
        <v>Books</v>
      </c>
      <c r="D8" s="1" t="str">
        <f>VLOOKUP(Sheet1!B8,Customer[[#Data],[#Totals]],3,0)</f>
        <v>Male</v>
      </c>
      <c r="E8" s="1" cm="1">
        <f t="array" ref="E8:F8">VLOOKUP(A8,Sales[[Product ID]:[MONTH]],{7,9},0)</f>
        <v>3743.3999999999996</v>
      </c>
      <c r="F8" s="1">
        <v>3433.1899999999996</v>
      </c>
      <c r="G8" s="1" t="str" cm="1">
        <f t="array" ref="G8:H8">VLOOKUP(A8,Sales[[Product ID]:[month name]],{11,12},0)</f>
        <v>02</v>
      </c>
      <c r="H8" s="1" t="str">
        <v>February</v>
      </c>
      <c r="I8" s="1" t="str">
        <f>VLOOKUP(A8,Products[],3,0)</f>
        <v>KitchenAid</v>
      </c>
    </row>
    <row r="9" spans="1:9" x14ac:dyDescent="0.3">
      <c r="A9" s="1" t="s">
        <v>3357</v>
      </c>
      <c r="B9" s="1" t="str">
        <f>VLOOKUP(A9,Sales[[Product ID]:[profit]],2,0)</f>
        <v>CUST695</v>
      </c>
      <c r="C9" s="1" t="str">
        <f>VLOOKUP(B9,Sales[[Customer ID]:[days]],2,0)</f>
        <v>Home Appliances</v>
      </c>
      <c r="D9" s="1" t="str">
        <f>VLOOKUP(Sheet1!B9,Customer[[#Data],[#Totals]],3,0)</f>
        <v>Male</v>
      </c>
      <c r="E9" s="1" cm="1">
        <f t="array" ref="E9:F9">VLOOKUP(A9,Sales[[Product ID]:[MONTH]],{7,9},0)</f>
        <v>14827.949999999999</v>
      </c>
      <c r="F9" s="1">
        <v>14522.46</v>
      </c>
      <c r="G9" s="1" t="str" cm="1">
        <f t="array" ref="G9:H9">VLOOKUP(A9,Sales[[Product ID]:[month name]],{11,12},0)</f>
        <v>01</v>
      </c>
      <c r="H9" s="1" t="str">
        <v>January</v>
      </c>
      <c r="I9" s="1" t="str">
        <f>VLOOKUP(A9,Products[],3,0)</f>
        <v>Fitbit</v>
      </c>
    </row>
    <row r="10" spans="1:9" x14ac:dyDescent="0.3">
      <c r="A10" s="1" t="s">
        <v>3359</v>
      </c>
      <c r="B10" s="1" t="str">
        <f>VLOOKUP(A10,Sales[[Product ID]:[profit]],2,0)</f>
        <v>CUST337</v>
      </c>
      <c r="C10" s="1" t="str">
        <f>VLOOKUP(B10,Sales[[Customer ID]:[days]],2,0)</f>
        <v>Electronics</v>
      </c>
      <c r="D10" s="1" t="str">
        <f>VLOOKUP(Sheet1!B10,Customer[[#Data],[#Totals]],3,0)</f>
        <v>Female</v>
      </c>
      <c r="E10" s="1" cm="1">
        <f t="array" ref="E10:F10">VLOOKUP(A10,Sales[[Product ID]:[MONTH]],{7,9},0)</f>
        <v>13593.3</v>
      </c>
      <c r="F10" s="1">
        <v>12843.109999999999</v>
      </c>
      <c r="G10" s="1" t="str" cm="1">
        <f t="array" ref="G10:H10">VLOOKUP(A10,Sales[[Product ID]:[month name]],{11,12},0)</f>
        <v>11</v>
      </c>
      <c r="H10" s="1" t="str">
        <v>November</v>
      </c>
      <c r="I10" s="1" t="str">
        <f>VLOOKUP(A10,Products[],3,0)</f>
        <v>Bose</v>
      </c>
    </row>
    <row r="11" spans="1:9" x14ac:dyDescent="0.3">
      <c r="A11" s="1" t="s">
        <v>3360</v>
      </c>
      <c r="B11" s="1" t="str">
        <f>VLOOKUP(A11,Sales[[Product ID]:[profit]],2,0)</f>
        <v>CUST948</v>
      </c>
      <c r="C11" s="1" t="str">
        <f>VLOOKUP(B11,Sales[[Customer ID]:[days]],2,0)</f>
        <v>Fashion</v>
      </c>
      <c r="D11" s="1" t="str">
        <f>VLOOKUP(Sheet1!B11,Customer[[#Data],[#Totals]],3,0)</f>
        <v>Male</v>
      </c>
      <c r="E11" s="1" cm="1">
        <f t="array" ref="E11:F11">VLOOKUP(A11,Sales[[Product ID]:[MONTH]],{7,9},0)</f>
        <v>11849.9</v>
      </c>
      <c r="F11" s="1">
        <v>11415.02</v>
      </c>
      <c r="G11" s="1" t="str" cm="1">
        <f t="array" ref="G11:H11">VLOOKUP(A11,Sales[[Product ID]:[month name]],{11,12},0)</f>
        <v>09</v>
      </c>
      <c r="H11" s="1" t="str">
        <v>September</v>
      </c>
      <c r="I11" s="1" t="str">
        <f>VLOOKUP(A11,Products[],3,0)</f>
        <v>Adidas</v>
      </c>
    </row>
    <row r="12" spans="1:9" x14ac:dyDescent="0.3">
      <c r="A12" s="1" t="s">
        <v>3361</v>
      </c>
      <c r="B12" s="1" t="str">
        <f>VLOOKUP(A12,Sales[[Product ID]:[profit]],2,0)</f>
        <v>CUST82</v>
      </c>
      <c r="C12" s="1" t="str">
        <f>VLOOKUP(B12,Sales[[Customer ID]:[days]],2,0)</f>
        <v>Electronics</v>
      </c>
      <c r="D12" s="1" t="str">
        <f>VLOOKUP(Sheet1!B12,Customer[[#Data],[#Totals]],3,0)</f>
        <v>Male</v>
      </c>
      <c r="E12" s="1" cm="1">
        <f t="array" ref="E12:F12">VLOOKUP(A12,Sales[[Product ID]:[MONTH]],{7,9},0)</f>
        <v>3036.64</v>
      </c>
      <c r="F12" s="1">
        <v>2848.56</v>
      </c>
      <c r="G12" s="1" t="str" cm="1">
        <f t="array" ref="G12:H12">VLOOKUP(A12,Sales[[Product ID]:[month name]],{11,12},0)</f>
        <v>09</v>
      </c>
      <c r="H12" s="1" t="str">
        <v>September</v>
      </c>
      <c r="I12" s="1" t="str">
        <f>VLOOKUP(A12,Products[],3,0)</f>
        <v>Bose</v>
      </c>
    </row>
    <row r="13" spans="1:9" x14ac:dyDescent="0.3">
      <c r="A13" s="1" t="s">
        <v>3362</v>
      </c>
      <c r="B13" s="1" t="str">
        <f>VLOOKUP(A13,Sales[[Product ID]:[profit]],2,0)</f>
        <v>CUST415</v>
      </c>
      <c r="C13" s="1" t="str">
        <f>VLOOKUP(B13,Sales[[Customer ID]:[days]],2,0)</f>
        <v>Home Appliances</v>
      </c>
      <c r="D13" s="1" t="str">
        <f>VLOOKUP(Sheet1!B13,Customer[[#Data],[#Totals]],3,0)</f>
        <v>Female</v>
      </c>
      <c r="E13" s="1" cm="1">
        <f t="array" ref="E13:F13">VLOOKUP(A13,Sales[[Product ID]:[MONTH]],{7,9},0)</f>
        <v>1206</v>
      </c>
      <c r="F13" s="1">
        <v>923.31999999999994</v>
      </c>
      <c r="G13" s="1" t="str" cm="1">
        <f t="array" ref="G13:H13">VLOOKUP(A13,Sales[[Product ID]:[month name]],{11,12},0)</f>
        <v>07</v>
      </c>
      <c r="H13" s="1" t="str">
        <v>July</v>
      </c>
      <c r="I13" s="1" t="str">
        <f>VLOOKUP(A13,Products[],3,0)</f>
        <v>Dell</v>
      </c>
    </row>
    <row r="14" spans="1:9" x14ac:dyDescent="0.3">
      <c r="A14" s="1" t="s">
        <v>3241</v>
      </c>
      <c r="B14" s="1" t="str">
        <f>VLOOKUP(A14,Sales[[Product ID]:[profit]],2,0)</f>
        <v>CUST451</v>
      </c>
      <c r="C14" s="1" t="str">
        <f>VLOOKUP(B14,Sales[[Customer ID]:[days]],2,0)</f>
        <v>Fashion</v>
      </c>
      <c r="D14" s="1" t="str">
        <f>VLOOKUP(Sheet1!B14,Customer[[#Data],[#Totals]],3,0)</f>
        <v>Male</v>
      </c>
      <c r="E14" s="1" cm="1">
        <f t="array" ref="E14:F14">VLOOKUP(A14,Sales[[Product ID]:[MONTH]],{7,9},0)</f>
        <v>659.34</v>
      </c>
      <c r="F14" s="1">
        <v>63.830000000000041</v>
      </c>
      <c r="G14" s="1" t="str" cm="1">
        <f t="array" ref="G14:H14">VLOOKUP(A14,Sales[[Product ID]:[month name]],{11,12},0)</f>
        <v>10</v>
      </c>
      <c r="H14" s="1" t="str">
        <v>October</v>
      </c>
      <c r="I14" s="1" t="str">
        <f>VLOOKUP(A14,Products[],3,0)</f>
        <v>Nike</v>
      </c>
    </row>
    <row r="15" spans="1:9" x14ac:dyDescent="0.3">
      <c r="A15" s="1" t="s">
        <v>3363</v>
      </c>
      <c r="B15" s="1" t="str">
        <f>VLOOKUP(A15,Sales[[Product ID]:[profit]],2,0)</f>
        <v>CUST262</v>
      </c>
      <c r="C15" s="1" t="str">
        <f>VLOOKUP(B15,Sales[[Customer ID]:[days]],2,0)</f>
        <v>Fashion</v>
      </c>
      <c r="D15" s="1" t="str">
        <f>VLOOKUP(Sheet1!B15,Customer[[#Data],[#Totals]],3,0)</f>
        <v>Male</v>
      </c>
      <c r="E15" s="1" cm="1">
        <f t="array" ref="E15:F15">VLOOKUP(A15,Sales[[Product ID]:[MONTH]],{7,9},0)</f>
        <v>1065.07</v>
      </c>
      <c r="F15" s="1">
        <v>386.14</v>
      </c>
      <c r="G15" s="1" t="str" cm="1">
        <f t="array" ref="G15:H15">VLOOKUP(A15,Sales[[Product ID]:[month name]],{11,12},0)</f>
        <v>02</v>
      </c>
      <c r="H15" s="1" t="str">
        <v>February</v>
      </c>
      <c r="I15" s="1" t="str">
        <f>VLOOKUP(A15,Products[],3,0)</f>
        <v>KitchenAid</v>
      </c>
    </row>
    <row r="16" spans="1:9" x14ac:dyDescent="0.3">
      <c r="A16" s="1" t="s">
        <v>3364</v>
      </c>
      <c r="B16" s="1" t="str">
        <f>VLOOKUP(A16,Sales[[Product ID]:[profit]],2,0)</f>
        <v>CUST952</v>
      </c>
      <c r="C16" s="1" t="str">
        <f>VLOOKUP(B16,Sales[[Customer ID]:[days]],2,0)</f>
        <v>Home Appliances</v>
      </c>
      <c r="D16" s="1" t="str">
        <f>VLOOKUP(Sheet1!B16,Customer[[#Data],[#Totals]],3,0)</f>
        <v>Male</v>
      </c>
      <c r="E16" s="1" cm="1">
        <f t="array" ref="E16:F16">VLOOKUP(A16,Sales[[Product ID]:[MONTH]],{7,9},0)</f>
        <v>9836.6</v>
      </c>
      <c r="F16" s="1">
        <v>9064.7200000000012</v>
      </c>
      <c r="G16" s="1" t="str" cm="1">
        <f t="array" ref="G16:H16">VLOOKUP(A16,Sales[[Product ID]:[month name]],{11,12},0)</f>
        <v>07</v>
      </c>
      <c r="H16" s="1" t="str">
        <v>July</v>
      </c>
      <c r="I16" s="1" t="str">
        <f>VLOOKUP(A16,Products[],3,0)</f>
        <v>IKEA</v>
      </c>
    </row>
    <row r="17" spans="1:9" x14ac:dyDescent="0.3">
      <c r="A17" s="1" t="s">
        <v>3365</v>
      </c>
      <c r="B17" s="1" t="str">
        <f>VLOOKUP(A17,Sales[[Product ID]:[profit]],2,0)</f>
        <v>CUST845</v>
      </c>
      <c r="C17" s="1" t="str">
        <f>VLOOKUP(B17,Sales[[Customer ID]:[days]],2,0)</f>
        <v>Toys</v>
      </c>
      <c r="D17" s="1" t="str">
        <f>VLOOKUP(Sheet1!B17,Customer[[#Data],[#Totals]],3,0)</f>
        <v>Male</v>
      </c>
      <c r="E17" s="1" cm="1">
        <f t="array" ref="E17:F17">VLOOKUP(A17,Sales[[Product ID]:[MONTH]],{7,9},0)</f>
        <v>6600.2</v>
      </c>
      <c r="F17" s="1">
        <v>6495.5</v>
      </c>
      <c r="G17" s="1" t="str" cm="1">
        <f t="array" ref="G17:H17">VLOOKUP(A17,Sales[[Product ID]:[month name]],{11,12},0)</f>
        <v>09</v>
      </c>
      <c r="H17" s="1" t="str">
        <v>September</v>
      </c>
      <c r="I17" s="1" t="str">
        <f>VLOOKUP(A17,Products[],3,0)</f>
        <v>HP</v>
      </c>
    </row>
    <row r="18" spans="1:9" x14ac:dyDescent="0.3">
      <c r="A18" s="1" t="s">
        <v>3366</v>
      </c>
      <c r="B18" s="1" t="str">
        <f>VLOOKUP(A18,Sales[[Product ID]:[profit]],2,0)</f>
        <v>CUST411</v>
      </c>
      <c r="C18" s="1" t="str">
        <f>VLOOKUP(B18,Sales[[Customer ID]:[days]],2,0)</f>
        <v>Electronics</v>
      </c>
      <c r="D18" s="1" t="str">
        <f>VLOOKUP(Sheet1!B18,Customer[[#Data],[#Totals]],3,0)</f>
        <v>Female</v>
      </c>
      <c r="E18" s="1" cm="1">
        <f t="array" ref="E18:F18">VLOOKUP(A18,Sales[[Product ID]:[MONTH]],{7,9},0)</f>
        <v>3742.3500000000004</v>
      </c>
      <c r="F18" s="1">
        <v>3073.0400000000004</v>
      </c>
      <c r="G18" s="1" t="str" cm="1">
        <f t="array" ref="G18:H18">VLOOKUP(A18,Sales[[Product ID]:[month name]],{11,12},0)</f>
        <v>09</v>
      </c>
      <c r="H18" s="1" t="str">
        <v>September</v>
      </c>
      <c r="I18" s="1" t="str">
        <f>VLOOKUP(A18,Products[],3,0)</f>
        <v>Panasonic</v>
      </c>
    </row>
    <row r="19" spans="1:9" x14ac:dyDescent="0.3">
      <c r="A19" s="1" t="s">
        <v>3367</v>
      </c>
      <c r="B19" s="1" t="str">
        <f>VLOOKUP(A19,Sales[[Product ID]:[profit]],2,0)</f>
        <v>CUST257</v>
      </c>
      <c r="C19" s="1" t="str">
        <f>VLOOKUP(B19,Sales[[Customer ID]:[days]],2,0)</f>
        <v>Books</v>
      </c>
      <c r="D19" s="1" t="str">
        <f>VLOOKUP(Sheet1!B19,Customer[[#Data],[#Totals]],3,0)</f>
        <v>Male</v>
      </c>
      <c r="E19" s="1" cm="1">
        <f t="array" ref="E19:F19">VLOOKUP(A19,Sales[[Product ID]:[MONTH]],{7,9},0)</f>
        <v>7900.2</v>
      </c>
      <c r="F19" s="1">
        <v>7519.3899999999994</v>
      </c>
      <c r="G19" s="1" t="str" cm="1">
        <f t="array" ref="G19:H19">VLOOKUP(A19,Sales[[Product ID]:[month name]],{11,12},0)</f>
        <v>11</v>
      </c>
      <c r="H19" s="1" t="str">
        <v>November</v>
      </c>
      <c r="I19" s="1" t="str">
        <f>VLOOKUP(A19,Products[],3,0)</f>
        <v>Apple</v>
      </c>
    </row>
    <row r="20" spans="1:9" x14ac:dyDescent="0.3">
      <c r="A20" s="1" t="s">
        <v>3368</v>
      </c>
      <c r="B20" s="1" t="str">
        <f>VLOOKUP(A20,Sales[[Product ID]:[profit]],2,0)</f>
        <v>CUST140</v>
      </c>
      <c r="C20" s="1" t="str">
        <f>VLOOKUP(B20,Sales[[Customer ID]:[days]],2,0)</f>
        <v>Books</v>
      </c>
      <c r="D20" s="1" t="str">
        <f>VLOOKUP(Sheet1!B20,Customer[[#Data],[#Totals]],3,0)</f>
        <v>Female</v>
      </c>
      <c r="E20" s="1" cm="1">
        <f t="array" ref="E20:F20">VLOOKUP(A20,Sales[[Product ID]:[MONTH]],{7,9},0)</f>
        <v>2707.45</v>
      </c>
      <c r="F20" s="1">
        <v>2509.87</v>
      </c>
      <c r="G20" s="1" t="str" cm="1">
        <f t="array" ref="G20:H20">VLOOKUP(A20,Sales[[Product ID]:[month name]],{11,12},0)</f>
        <v>07</v>
      </c>
      <c r="H20" s="1" t="str">
        <v>July</v>
      </c>
      <c r="I20" s="1" t="str">
        <f>VLOOKUP(A20,Products[],3,0)</f>
        <v>Apple</v>
      </c>
    </row>
    <row r="21" spans="1:9" x14ac:dyDescent="0.3">
      <c r="A21" s="1" t="s">
        <v>3369</v>
      </c>
      <c r="B21" s="1" t="str">
        <f>VLOOKUP(A21,Sales[[Product ID]:[profit]],2,0)</f>
        <v>CUST63</v>
      </c>
      <c r="C21" s="1" t="str">
        <f>VLOOKUP(B21,Sales[[Customer ID]:[days]],2,0)</f>
        <v>Fashion</v>
      </c>
      <c r="D21" s="1" t="str">
        <f>VLOOKUP(Sheet1!B21,Customer[[#Data],[#Totals]],3,0)</f>
        <v>Male</v>
      </c>
      <c r="E21" s="1" cm="1">
        <f t="array" ref="E21:F21">VLOOKUP(A21,Sales[[Product ID]:[MONTH]],{7,9},0)</f>
        <v>10565.44</v>
      </c>
      <c r="F21" s="1">
        <v>10147.950000000001</v>
      </c>
      <c r="G21" s="1" t="str" cm="1">
        <f t="array" ref="G21:H21">VLOOKUP(A21,Sales[[Product ID]:[month name]],{11,12},0)</f>
        <v>01</v>
      </c>
      <c r="H21" s="1" t="str">
        <v>January</v>
      </c>
      <c r="I21" s="1" t="str">
        <f>VLOOKUP(A21,Products[],3,0)</f>
        <v>Lego</v>
      </c>
    </row>
    <row r="22" spans="1:9" x14ac:dyDescent="0.3">
      <c r="A22" s="1" t="s">
        <v>3370</v>
      </c>
      <c r="B22" s="1" t="str">
        <f>VLOOKUP(A22,Sales[[Product ID]:[profit]],2,0)</f>
        <v>CUST256</v>
      </c>
      <c r="C22" s="1" t="str">
        <f>VLOOKUP(B22,Sales[[Customer ID]:[days]],2,0)</f>
        <v>Toys</v>
      </c>
      <c r="D22" s="1" t="str">
        <f>VLOOKUP(Sheet1!B22,Customer[[#Data],[#Totals]],3,0)</f>
        <v>Female</v>
      </c>
      <c r="E22" s="1" cm="1">
        <f t="array" ref="E22:F22">VLOOKUP(A22,Sales[[Product ID]:[MONTH]],{7,9},0)</f>
        <v>12821.94</v>
      </c>
      <c r="F22" s="1">
        <v>12200.48</v>
      </c>
      <c r="G22" s="1" t="str" cm="1">
        <f t="array" ref="G22:H22">VLOOKUP(A22,Sales[[Product ID]:[month name]],{11,12},0)</f>
        <v>08</v>
      </c>
      <c r="H22" s="1" t="str">
        <v>August</v>
      </c>
      <c r="I22" s="1" t="str">
        <f>VLOOKUP(A22,Products[],3,0)</f>
        <v>Apple</v>
      </c>
    </row>
    <row r="23" spans="1:9" x14ac:dyDescent="0.3">
      <c r="A23" s="1" t="s">
        <v>3371</v>
      </c>
      <c r="B23" s="1" t="str">
        <f>VLOOKUP(A23,Sales[[Product ID]:[profit]],2,0)</f>
        <v>CUST728</v>
      </c>
      <c r="C23" s="1" t="str">
        <f>VLOOKUP(B23,Sales[[Customer ID]:[days]],2,0)</f>
        <v>Home Appliances</v>
      </c>
      <c r="D23" s="1" t="str">
        <f>VLOOKUP(Sheet1!B23,Customer[[#Data],[#Totals]],3,0)</f>
        <v>Male</v>
      </c>
      <c r="E23" s="1" cm="1">
        <f t="array" ref="E23:F23">VLOOKUP(A23,Sales[[Product ID]:[MONTH]],{7,9},0)</f>
        <v>2148.8999999999996</v>
      </c>
      <c r="F23" s="1">
        <v>1778.3799999999997</v>
      </c>
      <c r="G23" s="1" t="str" cm="1">
        <f t="array" ref="G23:H23">VLOOKUP(A23,Sales[[Product ID]:[month name]],{11,12},0)</f>
        <v>03</v>
      </c>
      <c r="H23" s="1" t="str">
        <v>March</v>
      </c>
      <c r="I23" s="1" t="str">
        <f>VLOOKUP(A23,Products[],3,0)</f>
        <v>HP</v>
      </c>
    </row>
    <row r="24" spans="1:9" x14ac:dyDescent="0.3">
      <c r="A24" s="1" t="s">
        <v>3372</v>
      </c>
      <c r="B24" s="1" t="str">
        <f>VLOOKUP(A24,Sales[[Product ID]:[profit]],2,0)</f>
        <v>CUST83</v>
      </c>
      <c r="C24" s="1" t="str">
        <f>VLOOKUP(B24,Sales[[Customer ID]:[days]],2,0)</f>
        <v>Toys</v>
      </c>
      <c r="D24" s="1" t="str">
        <f>VLOOKUP(Sheet1!B24,Customer[[#Data],[#Totals]],3,0)</f>
        <v>Male</v>
      </c>
      <c r="E24" s="1" cm="1">
        <f t="array" ref="E24:F24">VLOOKUP(A24,Sales[[Product ID]:[MONTH]],{7,9},0)</f>
        <v>941.04</v>
      </c>
      <c r="F24" s="1">
        <v>525.66</v>
      </c>
      <c r="G24" s="1" t="str" cm="1">
        <f t="array" ref="G24:H24">VLOOKUP(A24,Sales[[Product ID]:[month name]],{11,12},0)</f>
        <v>10</v>
      </c>
      <c r="H24" s="1" t="str">
        <v>October</v>
      </c>
      <c r="I24" s="1" t="str">
        <f>VLOOKUP(A24,Products[],3,0)</f>
        <v>Apple</v>
      </c>
    </row>
    <row r="25" spans="1:9" x14ac:dyDescent="0.3">
      <c r="A25" s="1" t="s">
        <v>3243</v>
      </c>
      <c r="B25" s="1" t="str">
        <f>VLOOKUP(A25,Sales[[Product ID]:[profit]],2,0)</f>
        <v>CUST738</v>
      </c>
      <c r="C25" s="1" t="str">
        <f>VLOOKUP(B25,Sales[[Customer ID]:[days]],2,0)</f>
        <v>Fashion</v>
      </c>
      <c r="D25" s="1" t="str">
        <f>VLOOKUP(Sheet1!B25,Customer[[#Data],[#Totals]],3,0)</f>
        <v>Female</v>
      </c>
      <c r="E25" s="1" cm="1">
        <f t="array" ref="E25:F25">VLOOKUP(A25,Sales[[Product ID]:[MONTH]],{7,9},0)</f>
        <v>1753.8999999999999</v>
      </c>
      <c r="F25" s="1">
        <v>1621.5099999999998</v>
      </c>
      <c r="G25" s="1" t="str" cm="1">
        <f t="array" ref="G25:H25">VLOOKUP(A25,Sales[[Product ID]:[month name]],{11,12},0)</f>
        <v>06</v>
      </c>
      <c r="H25" s="1" t="str">
        <v>June</v>
      </c>
      <c r="I25" s="1" t="str">
        <f>VLOOKUP(A25,Products[],3,0)</f>
        <v>Lego</v>
      </c>
    </row>
    <row r="26" spans="1:9" x14ac:dyDescent="0.3">
      <c r="A26" s="1" t="s">
        <v>3373</v>
      </c>
      <c r="B26" s="1" t="str">
        <f>VLOOKUP(A26,Sales[[Product ID]:[profit]],2,0)</f>
        <v>CUST905</v>
      </c>
      <c r="C26" s="1" t="str">
        <f>VLOOKUP(B26,Sales[[Customer ID]:[days]],2,0)</f>
        <v>Books</v>
      </c>
      <c r="D26" s="1" t="str">
        <f>VLOOKUP(Sheet1!B26,Customer[[#Data],[#Totals]],3,0)</f>
        <v>Female</v>
      </c>
      <c r="E26" s="1" cm="1">
        <f t="array" ref="E26:F26">VLOOKUP(A26,Sales[[Product ID]:[MONTH]],{7,9},0)</f>
        <v>1531.1399999999999</v>
      </c>
      <c r="F26" s="1">
        <v>709.27999999999986</v>
      </c>
      <c r="G26" s="1" t="str" cm="1">
        <f t="array" ref="G26:H26">VLOOKUP(A26,Sales[[Product ID]:[month name]],{11,12},0)</f>
        <v>10</v>
      </c>
      <c r="H26" s="1" t="str">
        <v>October</v>
      </c>
      <c r="I26" s="1" t="str">
        <f>VLOOKUP(A26,Products[],3,0)</f>
        <v>Bose</v>
      </c>
    </row>
    <row r="27" spans="1:9" x14ac:dyDescent="0.3">
      <c r="A27" s="1" t="s">
        <v>3374</v>
      </c>
      <c r="B27" s="1" t="str">
        <f>VLOOKUP(A27,Sales[[Product ID]:[profit]],2,0)</f>
        <v>CUST552</v>
      </c>
      <c r="C27" s="1" t="str">
        <f>VLOOKUP(B27,Sales[[Customer ID]:[days]],2,0)</f>
        <v>Fashion</v>
      </c>
      <c r="D27" s="1" t="str">
        <f>VLOOKUP(Sheet1!B27,Customer[[#Data],[#Totals]],3,0)</f>
        <v>Male</v>
      </c>
      <c r="E27" s="1" cm="1">
        <f t="array" ref="E27:F27">VLOOKUP(A27,Sales[[Product ID]:[MONTH]],{7,9},0)</f>
        <v>8530.15</v>
      </c>
      <c r="F27" s="1">
        <v>7735.0099999999993</v>
      </c>
      <c r="G27" s="1" t="str" cm="1">
        <f t="array" ref="G27:H27">VLOOKUP(A27,Sales[[Product ID]:[month name]],{11,12},0)</f>
        <v>10</v>
      </c>
      <c r="H27" s="1" t="str">
        <v>October</v>
      </c>
      <c r="I27" s="1" t="str">
        <f>VLOOKUP(A27,Products[],3,0)</f>
        <v>Asus</v>
      </c>
    </row>
    <row r="28" spans="1:9" x14ac:dyDescent="0.3">
      <c r="A28" s="1" t="s">
        <v>3375</v>
      </c>
      <c r="B28" s="1" t="str">
        <f>VLOOKUP(A28,Sales[[Product ID]:[profit]],2,0)</f>
        <v>CUST140</v>
      </c>
      <c r="C28" s="1" t="str">
        <f>VLOOKUP(B28,Sales[[Customer ID]:[days]],2,0)</f>
        <v>Books</v>
      </c>
      <c r="D28" s="1" t="str">
        <f>VLOOKUP(Sheet1!B28,Customer[[#Data],[#Totals]],3,0)</f>
        <v>Female</v>
      </c>
      <c r="E28" s="1" cm="1">
        <f t="array" ref="E28:F28">VLOOKUP(A28,Sales[[Product ID]:[MONTH]],{7,9},0)</f>
        <v>2371.41</v>
      </c>
      <c r="F28" s="1">
        <v>1797.27</v>
      </c>
      <c r="G28" s="1" t="str" cm="1">
        <f t="array" ref="G28:H28">VLOOKUP(A28,Sales[[Product ID]:[month name]],{11,12},0)</f>
        <v>07</v>
      </c>
      <c r="H28" s="1" t="str">
        <v>July</v>
      </c>
      <c r="I28" s="1" t="str">
        <f>VLOOKUP(A28,Products[],3,0)</f>
        <v>Adidas</v>
      </c>
    </row>
    <row r="29" spans="1:9" x14ac:dyDescent="0.3">
      <c r="A29" s="1" t="s">
        <v>3376</v>
      </c>
      <c r="B29" s="1" t="str">
        <f>VLOOKUP(A29,Sales[[Product ID]:[profit]],2,0)</f>
        <v>CUST991</v>
      </c>
      <c r="C29" s="1" t="str">
        <f>VLOOKUP(B29,Sales[[Customer ID]:[days]],2,0)</f>
        <v>Home Appliances</v>
      </c>
      <c r="D29" s="1" t="str">
        <f>VLOOKUP(Sheet1!B29,Customer[[#Data],[#Totals]],3,0)</f>
        <v>Male</v>
      </c>
      <c r="E29" s="1" cm="1">
        <f t="array" ref="E29:F29">VLOOKUP(A29,Sales[[Product ID]:[MONTH]],{7,9},0)</f>
        <v>4582.05</v>
      </c>
      <c r="F29" s="1">
        <v>4209.55</v>
      </c>
      <c r="G29" s="1" t="str" cm="1">
        <f t="array" ref="G29:H29">VLOOKUP(A29,Sales[[Product ID]:[month name]],{11,12},0)</f>
        <v>10</v>
      </c>
      <c r="H29" s="1" t="str">
        <v>October</v>
      </c>
      <c r="I29" s="1" t="str">
        <f>VLOOKUP(A29,Products[],3,0)</f>
        <v>Apple</v>
      </c>
    </row>
    <row r="30" spans="1:9" x14ac:dyDescent="0.3">
      <c r="A30" s="1" t="s">
        <v>3377</v>
      </c>
      <c r="B30" s="1" t="str">
        <f>VLOOKUP(A30,Sales[[Product ID]:[profit]],2,0)</f>
        <v>CUST848</v>
      </c>
      <c r="C30" s="1" t="str">
        <f>VLOOKUP(B30,Sales[[Customer ID]:[days]],2,0)</f>
        <v>Electronics</v>
      </c>
      <c r="D30" s="1" t="str">
        <f>VLOOKUP(Sheet1!B30,Customer[[#Data],[#Totals]],3,0)</f>
        <v>Female</v>
      </c>
      <c r="E30" s="1" cm="1">
        <f t="array" ref="E30:F30">VLOOKUP(A30,Sales[[Product ID]:[MONTH]],{7,9},0)</f>
        <v>3516.04</v>
      </c>
      <c r="F30" s="1">
        <v>3106.65</v>
      </c>
      <c r="G30" s="1" t="str" cm="1">
        <f t="array" ref="G30:H30">VLOOKUP(A30,Sales[[Product ID]:[month name]],{11,12},0)</f>
        <v>01</v>
      </c>
      <c r="H30" s="1" t="str">
        <v>January</v>
      </c>
      <c r="I30" s="1" t="str">
        <f>VLOOKUP(A30,Products[],3,0)</f>
        <v>Lego</v>
      </c>
    </row>
    <row r="31" spans="1:9" x14ac:dyDescent="0.3">
      <c r="A31" s="1" t="s">
        <v>3378</v>
      </c>
      <c r="B31" s="1" t="str">
        <f>VLOOKUP(A31,Sales[[Product ID]:[profit]],2,0)</f>
        <v>CUST951</v>
      </c>
      <c r="C31" s="1" t="str">
        <f>VLOOKUP(B31,Sales[[Customer ID]:[days]],2,0)</f>
        <v>Toys</v>
      </c>
      <c r="D31" s="1" t="str">
        <f>VLOOKUP(Sheet1!B31,Customer[[#Data],[#Totals]],3,0)</f>
        <v>Female</v>
      </c>
      <c r="E31" s="1" cm="1">
        <f t="array" ref="E31:F31">VLOOKUP(A31,Sales[[Product ID]:[MONTH]],{7,9},0)</f>
        <v>1249.6099999999999</v>
      </c>
      <c r="F31" s="1">
        <v>891.3599999999999</v>
      </c>
      <c r="G31" s="1" t="str" cm="1">
        <f t="array" ref="G31:H31">VLOOKUP(A31,Sales[[Product ID]:[month name]],{11,12},0)</f>
        <v>01</v>
      </c>
      <c r="H31" s="1" t="str">
        <v>January</v>
      </c>
      <c r="I31" s="1" t="str">
        <f>VLOOKUP(A31,Products[],3,0)</f>
        <v>Asus</v>
      </c>
    </row>
    <row r="32" spans="1:9" x14ac:dyDescent="0.3">
      <c r="A32" s="1" t="s">
        <v>3379</v>
      </c>
      <c r="B32" s="1" t="str">
        <f>VLOOKUP(A32,Sales[[Product ID]:[profit]],2,0)</f>
        <v>CUST171</v>
      </c>
      <c r="C32" s="1" t="str">
        <f>VLOOKUP(B32,Sales[[Customer ID]:[days]],2,0)</f>
        <v>Electronics</v>
      </c>
      <c r="D32" s="1" t="str">
        <f>VLOOKUP(Sheet1!B32,Customer[[#Data],[#Totals]],3,0)</f>
        <v>Female</v>
      </c>
      <c r="E32" s="1" cm="1">
        <f t="array" ref="E32:F32">VLOOKUP(A32,Sales[[Product ID]:[MONTH]],{7,9},0)</f>
        <v>4427.5199999999995</v>
      </c>
      <c r="F32" s="1">
        <v>3822.2199999999993</v>
      </c>
      <c r="G32" s="1" t="str" cm="1">
        <f t="array" ref="G32:H32">VLOOKUP(A32,Sales[[Product ID]:[month name]],{11,12},0)</f>
        <v>05</v>
      </c>
      <c r="H32" s="1" t="str">
        <v>May</v>
      </c>
      <c r="I32" s="1" t="str">
        <f>VLOOKUP(A32,Products[],3,0)</f>
        <v>Apple</v>
      </c>
    </row>
    <row r="33" spans="1:9" x14ac:dyDescent="0.3">
      <c r="A33" s="1" t="s">
        <v>3380</v>
      </c>
      <c r="B33" s="1" t="str">
        <f>VLOOKUP(A33,Sales[[Product ID]:[profit]],2,0)</f>
        <v>CUST430</v>
      </c>
      <c r="C33" s="1" t="str">
        <f>VLOOKUP(B33,Sales[[Customer ID]:[days]],2,0)</f>
        <v>Fashion</v>
      </c>
      <c r="D33" s="1" t="str">
        <f>VLOOKUP(Sheet1!B33,Customer[[#Data],[#Totals]],3,0)</f>
        <v>Female</v>
      </c>
      <c r="E33" s="1" cm="1">
        <f t="array" ref="E33:F33">VLOOKUP(A33,Sales[[Product ID]:[MONTH]],{7,9},0)</f>
        <v>5090.84</v>
      </c>
      <c r="F33" s="1">
        <v>4288.49</v>
      </c>
      <c r="G33" s="1" t="str" cm="1">
        <f t="array" ref="G33:H33">VLOOKUP(A33,Sales[[Product ID]:[month name]],{11,12},0)</f>
        <v>07</v>
      </c>
      <c r="H33" s="1" t="str">
        <v>July</v>
      </c>
      <c r="I33" s="1" t="str">
        <f>VLOOKUP(A33,Products[],3,0)</f>
        <v>Adidas</v>
      </c>
    </row>
    <row r="34" spans="1:9" x14ac:dyDescent="0.3">
      <c r="A34" s="1" t="s">
        <v>3381</v>
      </c>
      <c r="B34" s="1" t="str">
        <f>VLOOKUP(A34,Sales[[Product ID]:[profit]],2,0)</f>
        <v>CUST189</v>
      </c>
      <c r="C34" s="1" t="str">
        <f>VLOOKUP(B34,Sales[[Customer ID]:[days]],2,0)</f>
        <v>Home Appliances</v>
      </c>
      <c r="D34" s="1" t="str">
        <f>VLOOKUP(Sheet1!B34,Customer[[#Data],[#Totals]],3,0)</f>
        <v>Male</v>
      </c>
      <c r="E34" s="1" cm="1">
        <f t="array" ref="E34:F34">VLOOKUP(A34,Sales[[Product ID]:[MONTH]],{7,9},0)</f>
        <v>6318.9000000000005</v>
      </c>
      <c r="F34" s="1">
        <v>5813.8600000000006</v>
      </c>
      <c r="G34" s="1" t="str" cm="1">
        <f t="array" ref="G34:H34">VLOOKUP(A34,Sales[[Product ID]:[month name]],{11,12},0)</f>
        <v>08</v>
      </c>
      <c r="H34" s="1" t="str">
        <v>August</v>
      </c>
      <c r="I34" s="1" t="str">
        <f>VLOOKUP(A34,Products[],3,0)</f>
        <v>Apple</v>
      </c>
    </row>
    <row r="35" spans="1:9" x14ac:dyDescent="0.3">
      <c r="A35" s="1" t="s">
        <v>3382</v>
      </c>
      <c r="B35" s="1" t="str">
        <f>VLOOKUP(A35,Sales[[Product ID]:[profit]],2,0)</f>
        <v>CUST495</v>
      </c>
      <c r="C35" s="1" t="str">
        <f>VLOOKUP(B35,Sales[[Customer ID]:[days]],2,0)</f>
        <v>Toys</v>
      </c>
      <c r="D35" s="1" t="str">
        <f>VLOOKUP(Sheet1!B35,Customer[[#Data],[#Totals]],3,0)</f>
        <v>Female</v>
      </c>
      <c r="E35" s="1" cm="1">
        <f t="array" ref="E35:F35">VLOOKUP(A35,Sales[[Product ID]:[MONTH]],{7,9},0)</f>
        <v>496.37</v>
      </c>
      <c r="F35" s="1">
        <v>428.4</v>
      </c>
      <c r="G35" s="1" t="str" cm="1">
        <f t="array" ref="G35:H35">VLOOKUP(A35,Sales[[Product ID]:[month name]],{11,12},0)</f>
        <v>11</v>
      </c>
      <c r="H35" s="1" t="str">
        <v>November</v>
      </c>
      <c r="I35" s="1" t="str">
        <f>VLOOKUP(A35,Products[],3,0)</f>
        <v>HP</v>
      </c>
    </row>
    <row r="36" spans="1:9" x14ac:dyDescent="0.3">
      <c r="A36" s="1" t="s">
        <v>3245</v>
      </c>
      <c r="B36" s="1" t="str">
        <f>VLOOKUP(A36,Sales[[Product ID]:[profit]],2,0)</f>
        <v>CUST647</v>
      </c>
      <c r="C36" s="1" t="str">
        <f>VLOOKUP(B36,Sales[[Customer ID]:[days]],2,0)</f>
        <v>Electronics</v>
      </c>
      <c r="D36" s="1" t="str">
        <f>VLOOKUP(Sheet1!B36,Customer[[#Data],[#Totals]],3,0)</f>
        <v>Female</v>
      </c>
      <c r="E36" s="1" cm="1">
        <f t="array" ref="E36:F36">VLOOKUP(A36,Sales[[Product ID]:[MONTH]],{7,9},0)</f>
        <v>872.62</v>
      </c>
      <c r="F36" s="1">
        <v>684.22</v>
      </c>
      <c r="G36" s="1" t="str" cm="1">
        <f t="array" ref="G36:H36">VLOOKUP(A36,Sales[[Product ID]:[month name]],{11,12},0)</f>
        <v>11</v>
      </c>
      <c r="H36" s="1" t="str">
        <v>November</v>
      </c>
      <c r="I36" s="1" t="str">
        <f>VLOOKUP(A36,Products[],3,0)</f>
        <v>KitchenAid</v>
      </c>
    </row>
    <row r="37" spans="1:9" x14ac:dyDescent="0.3">
      <c r="A37" s="1" t="s">
        <v>3383</v>
      </c>
      <c r="B37" s="1" t="str">
        <f>VLOOKUP(A37,Sales[[Product ID]:[profit]],2,0)</f>
        <v>CUST111</v>
      </c>
      <c r="C37" s="1" t="str">
        <f>VLOOKUP(B37,Sales[[Customer ID]:[days]],2,0)</f>
        <v>Fashion</v>
      </c>
      <c r="D37" s="1" t="str">
        <f>VLOOKUP(Sheet1!B37,Customer[[#Data],[#Totals]],3,0)</f>
        <v>Male</v>
      </c>
      <c r="E37" s="1" cm="1">
        <f t="array" ref="E37:F37">VLOOKUP(A37,Sales[[Product ID]:[MONTH]],{7,9},0)</f>
        <v>11712.18</v>
      </c>
      <c r="F37" s="1">
        <v>11019.550000000001</v>
      </c>
      <c r="G37" s="1" t="str" cm="1">
        <f t="array" ref="G37:H37">VLOOKUP(A37,Sales[[Product ID]:[month name]],{11,12},0)</f>
        <v>08</v>
      </c>
      <c r="H37" s="1" t="str">
        <v>August</v>
      </c>
      <c r="I37" s="1" t="str">
        <f>VLOOKUP(A37,Products[],3,0)</f>
        <v>IKEA</v>
      </c>
    </row>
    <row r="38" spans="1:9" x14ac:dyDescent="0.3">
      <c r="A38" s="1" t="s">
        <v>3384</v>
      </c>
      <c r="B38" s="1" t="str">
        <f>VLOOKUP(A38,Sales[[Product ID]:[profit]],2,0)</f>
        <v>CUST155</v>
      </c>
      <c r="C38" s="1" t="str">
        <f>VLOOKUP(B38,Sales[[Customer ID]:[days]],2,0)</f>
        <v>Fashion</v>
      </c>
      <c r="D38" s="1" t="str">
        <f>VLOOKUP(Sheet1!B38,Customer[[#Data],[#Totals]],3,0)</f>
        <v>Female</v>
      </c>
      <c r="E38" s="1" cm="1">
        <f t="array" ref="E38:F38">VLOOKUP(A38,Sales[[Product ID]:[MONTH]],{7,9},0)</f>
        <v>550.5</v>
      </c>
      <c r="F38" s="1">
        <v>-144.03999999999996</v>
      </c>
      <c r="G38" s="1" t="str" cm="1">
        <f t="array" ref="G38:H38">VLOOKUP(A38,Sales[[Product ID]:[month name]],{11,12},0)</f>
        <v>03</v>
      </c>
      <c r="H38" s="1" t="str">
        <v>March</v>
      </c>
      <c r="I38" s="1" t="str">
        <f>VLOOKUP(A38,Products[],3,0)</f>
        <v>Canon</v>
      </c>
    </row>
    <row r="39" spans="1:9" x14ac:dyDescent="0.3">
      <c r="A39" s="1" t="s">
        <v>3385</v>
      </c>
      <c r="B39" s="1" t="str">
        <f>VLOOKUP(A39,Sales[[Product ID]:[profit]],2,0)</f>
        <v>CUST812</v>
      </c>
      <c r="C39" s="1" t="str">
        <f>VLOOKUP(B39,Sales[[Customer ID]:[days]],2,0)</f>
        <v>Fashion</v>
      </c>
      <c r="D39" s="1" t="str">
        <f>VLOOKUP(Sheet1!B39,Customer[[#Data],[#Totals]],3,0)</f>
        <v>Male</v>
      </c>
      <c r="E39" s="1" cm="1">
        <f t="array" ref="E39:F39">VLOOKUP(A39,Sales[[Product ID]:[MONTH]],{7,9},0)</f>
        <v>490.32</v>
      </c>
      <c r="F39" s="1">
        <v>462.21999999999997</v>
      </c>
      <c r="G39" s="1" t="str" cm="1">
        <f t="array" ref="G39:H39">VLOOKUP(A39,Sales[[Product ID]:[month name]],{11,12},0)</f>
        <v>05</v>
      </c>
      <c r="H39" s="1" t="str">
        <v>May</v>
      </c>
      <c r="I39" s="1" t="str">
        <f>VLOOKUP(A39,Products[],3,0)</f>
        <v>Apple</v>
      </c>
    </row>
    <row r="40" spans="1:9" x14ac:dyDescent="0.3">
      <c r="A40" s="1" t="s">
        <v>3386</v>
      </c>
      <c r="B40" s="1" t="str">
        <f>VLOOKUP(A40,Sales[[Product ID]:[profit]],2,0)</f>
        <v>CUST111</v>
      </c>
      <c r="C40" s="1" t="str">
        <f>VLOOKUP(B40,Sales[[Customer ID]:[days]],2,0)</f>
        <v>Fashion</v>
      </c>
      <c r="D40" s="1" t="str">
        <f>VLOOKUP(Sheet1!B40,Customer[[#Data],[#Totals]],3,0)</f>
        <v>Male</v>
      </c>
      <c r="E40" s="1" cm="1">
        <f t="array" ref="E40:F40">VLOOKUP(A40,Sales[[Product ID]:[MONTH]],{7,9},0)</f>
        <v>3011.3</v>
      </c>
      <c r="F40" s="1">
        <v>2260.0300000000002</v>
      </c>
      <c r="G40" s="1" t="str" cm="1">
        <f t="array" ref="G40:H40">VLOOKUP(A40,Sales[[Product ID]:[month name]],{11,12},0)</f>
        <v>03</v>
      </c>
      <c r="H40" s="1" t="str">
        <v>March</v>
      </c>
      <c r="I40" s="1" t="str">
        <f>VLOOKUP(A40,Products[],3,0)</f>
        <v>Nike</v>
      </c>
    </row>
    <row r="41" spans="1:9" x14ac:dyDescent="0.3">
      <c r="A41" s="1" t="s">
        <v>3387</v>
      </c>
      <c r="B41" s="1" t="str">
        <f>VLOOKUP(A41,Sales[[Product ID]:[profit]],2,0)</f>
        <v>CUST432</v>
      </c>
      <c r="C41" s="1" t="str">
        <f>VLOOKUP(B41,Sales[[Customer ID]:[days]],2,0)</f>
        <v>Toys</v>
      </c>
      <c r="D41" s="1" t="str">
        <f>VLOOKUP(Sheet1!B41,Customer[[#Data],[#Totals]],3,0)</f>
        <v>Female</v>
      </c>
      <c r="E41" s="1" cm="1">
        <f t="array" ref="E41:F41">VLOOKUP(A41,Sales[[Product ID]:[MONTH]],{7,9},0)</f>
        <v>5400.9900000000007</v>
      </c>
      <c r="F41" s="1">
        <v>5238.2500000000009</v>
      </c>
      <c r="G41" s="1" t="str" cm="1">
        <f t="array" ref="G41:H41">VLOOKUP(A41,Sales[[Product ID]:[month name]],{11,12},0)</f>
        <v>09</v>
      </c>
      <c r="H41" s="1" t="str">
        <v>September</v>
      </c>
      <c r="I41" s="1" t="str">
        <f>VLOOKUP(A41,Products[],3,0)</f>
        <v>Apple</v>
      </c>
    </row>
    <row r="42" spans="1:9" x14ac:dyDescent="0.3">
      <c r="A42" s="1" t="s">
        <v>3388</v>
      </c>
      <c r="B42" s="1" t="str">
        <f>VLOOKUP(A42,Sales[[Product ID]:[profit]],2,0)</f>
        <v>CUST6</v>
      </c>
      <c r="C42" s="1" t="str">
        <f>VLOOKUP(B42,Sales[[Customer ID]:[days]],2,0)</f>
        <v>Fashion</v>
      </c>
      <c r="D42" s="1" t="str">
        <f>VLOOKUP(Sheet1!B42,Customer[[#Data],[#Totals]],3,0)</f>
        <v>Male</v>
      </c>
      <c r="E42" s="1" cm="1">
        <f t="array" ref="E42:F42">VLOOKUP(A42,Sales[[Product ID]:[MONTH]],{7,9},0)</f>
        <v>13291.74</v>
      </c>
      <c r="F42" s="1">
        <v>13226.08</v>
      </c>
      <c r="G42" s="1" t="str" cm="1">
        <f t="array" ref="G42:H42">VLOOKUP(A42,Sales[[Product ID]:[month name]],{11,12},0)</f>
        <v>04</v>
      </c>
      <c r="H42" s="1" t="str">
        <v>April</v>
      </c>
      <c r="I42" s="1" t="str">
        <f>VLOOKUP(A42,Products[],3,0)</f>
        <v>Asus</v>
      </c>
    </row>
    <row r="43" spans="1:9" x14ac:dyDescent="0.3">
      <c r="A43" s="1" t="s">
        <v>3389</v>
      </c>
      <c r="B43" s="1" t="str">
        <f>VLOOKUP(A43,Sales[[Product ID]:[profit]],2,0)</f>
        <v>CUST28</v>
      </c>
      <c r="C43" s="1" t="str">
        <f>VLOOKUP(B43,Sales[[Customer ID]:[days]],2,0)</f>
        <v>Books</v>
      </c>
      <c r="D43" s="1" t="str">
        <f>VLOOKUP(Sheet1!B43,Customer[[#Data],[#Totals]],3,0)</f>
        <v>Male</v>
      </c>
      <c r="E43" s="1" cm="1">
        <f t="array" ref="E43:F43">VLOOKUP(A43,Sales[[Product ID]:[MONTH]],{7,9},0)</f>
        <v>1687.08</v>
      </c>
      <c r="F43" s="1">
        <v>1460.56</v>
      </c>
      <c r="G43" s="1" t="str" cm="1">
        <f t="array" ref="G43:H43">VLOOKUP(A43,Sales[[Product ID]:[month name]],{11,12},0)</f>
        <v>02</v>
      </c>
      <c r="H43" s="1" t="str">
        <v>February</v>
      </c>
      <c r="I43" s="1" t="str">
        <f>VLOOKUP(A43,Products[],3,0)</f>
        <v>Asus</v>
      </c>
    </row>
    <row r="44" spans="1:9" x14ac:dyDescent="0.3">
      <c r="A44" s="1" t="s">
        <v>3390</v>
      </c>
      <c r="B44" s="1" t="str">
        <f>VLOOKUP(A44,Sales[[Product ID]:[profit]],2,0)</f>
        <v>CUST920</v>
      </c>
      <c r="C44" s="1" t="str">
        <f>VLOOKUP(B44,Sales[[Customer ID]:[days]],2,0)</f>
        <v>Home Appliances</v>
      </c>
      <c r="D44" s="1" t="str">
        <f>VLOOKUP(Sheet1!B44,Customer[[#Data],[#Totals]],3,0)</f>
        <v>Female</v>
      </c>
      <c r="E44" s="1" cm="1">
        <f t="array" ref="E44:F44">VLOOKUP(A44,Sales[[Product ID]:[MONTH]],{7,9},0)</f>
        <v>125.1</v>
      </c>
      <c r="F44" s="1">
        <v>-487.31999999999994</v>
      </c>
      <c r="G44" s="1" t="str" cm="1">
        <f t="array" ref="G44:H44">VLOOKUP(A44,Sales[[Product ID]:[month name]],{11,12},0)</f>
        <v>10</v>
      </c>
      <c r="H44" s="1" t="str">
        <v>October</v>
      </c>
      <c r="I44" s="1" t="str">
        <f>VLOOKUP(A44,Products[],3,0)</f>
        <v>Adidas</v>
      </c>
    </row>
    <row r="45" spans="1:9" x14ac:dyDescent="0.3">
      <c r="A45" s="1" t="s">
        <v>3391</v>
      </c>
      <c r="B45" s="1" t="str">
        <f>VLOOKUP(A45,Sales[[Product ID]:[profit]],2,0)</f>
        <v>CUST600</v>
      </c>
      <c r="C45" s="1" t="str">
        <f>VLOOKUP(B45,Sales[[Customer ID]:[days]],2,0)</f>
        <v>Toys</v>
      </c>
      <c r="D45" s="1" t="str">
        <f>VLOOKUP(Sheet1!B45,Customer[[#Data],[#Totals]],3,0)</f>
        <v>Male</v>
      </c>
      <c r="E45" s="1" cm="1">
        <f t="array" ref="E45:F45">VLOOKUP(A45,Sales[[Product ID]:[MONTH]],{7,9},0)</f>
        <v>19122.599999999999</v>
      </c>
      <c r="F45" s="1">
        <v>18747.68</v>
      </c>
      <c r="G45" s="1" t="str" cm="1">
        <f t="array" ref="G45:H45">VLOOKUP(A45,Sales[[Product ID]:[month name]],{11,12},0)</f>
        <v>08</v>
      </c>
      <c r="H45" s="1" t="str">
        <v>August</v>
      </c>
      <c r="I45" s="1" t="str">
        <f>VLOOKUP(A45,Products[],3,0)</f>
        <v>Asus</v>
      </c>
    </row>
    <row r="46" spans="1:9" x14ac:dyDescent="0.3">
      <c r="A46" s="1" t="s">
        <v>3392</v>
      </c>
      <c r="B46" s="1" t="str">
        <f>VLOOKUP(A46,Sales[[Product ID]:[profit]],2,0)</f>
        <v>CUST750</v>
      </c>
      <c r="C46" s="1" t="str">
        <f>VLOOKUP(B46,Sales[[Customer ID]:[days]],2,0)</f>
        <v>Fashion</v>
      </c>
      <c r="D46" s="1" t="str">
        <f>VLOOKUP(Sheet1!B46,Customer[[#Data],[#Totals]],3,0)</f>
        <v>Female</v>
      </c>
      <c r="E46" s="1" cm="1">
        <f t="array" ref="E46:F46">VLOOKUP(A46,Sales[[Product ID]:[MONTH]],{7,9},0)</f>
        <v>169.2</v>
      </c>
      <c r="F46" s="1">
        <v>-530.44000000000005</v>
      </c>
      <c r="G46" s="1" t="str" cm="1">
        <f t="array" ref="G46:H46">VLOOKUP(A46,Sales[[Product ID]:[month name]],{11,12},0)</f>
        <v>01</v>
      </c>
      <c r="H46" s="1" t="str">
        <v>January</v>
      </c>
      <c r="I46" s="1" t="str">
        <f>VLOOKUP(A46,Products[],3,0)</f>
        <v>Apple</v>
      </c>
    </row>
    <row r="47" spans="1:9" x14ac:dyDescent="0.3">
      <c r="A47" s="1" t="s">
        <v>3246</v>
      </c>
      <c r="B47" s="1" t="str">
        <f>VLOOKUP(A47,Sales[[Product ID]:[profit]],2,0)</f>
        <v>CUST969</v>
      </c>
      <c r="C47" s="1" t="str">
        <f>VLOOKUP(B47,Sales[[Customer ID]:[days]],2,0)</f>
        <v>Toys</v>
      </c>
      <c r="D47" s="1" t="str">
        <f>VLOOKUP(Sheet1!B47,Customer[[#Data],[#Totals]],3,0)</f>
        <v>Male</v>
      </c>
      <c r="E47" s="1" cm="1">
        <f t="array" ref="E47:F47">VLOOKUP(A47,Sales[[Product ID]:[MONTH]],{7,9},0)</f>
        <v>10432.08</v>
      </c>
      <c r="F47" s="1">
        <v>9808.69</v>
      </c>
      <c r="G47" s="1" t="str" cm="1">
        <f t="array" ref="G47:H47">VLOOKUP(A47,Sales[[Product ID]:[month name]],{11,12},0)</f>
        <v>07</v>
      </c>
      <c r="H47" s="1" t="str">
        <v>July</v>
      </c>
      <c r="I47" s="1" t="str">
        <f>VLOOKUP(A47,Products[],3,0)</f>
        <v>Philips</v>
      </c>
    </row>
    <row r="48" spans="1:9" x14ac:dyDescent="0.3">
      <c r="A48" s="1" t="s">
        <v>3393</v>
      </c>
      <c r="B48" s="1" t="str">
        <f>VLOOKUP(A48,Sales[[Product ID]:[profit]],2,0)</f>
        <v>CUST920</v>
      </c>
      <c r="C48" s="1" t="str">
        <f>VLOOKUP(B48,Sales[[Customer ID]:[days]],2,0)</f>
        <v>Home Appliances</v>
      </c>
      <c r="D48" s="1" t="str">
        <f>VLOOKUP(Sheet1!B48,Customer[[#Data],[#Totals]],3,0)</f>
        <v>Female</v>
      </c>
      <c r="E48" s="1" cm="1">
        <f t="array" ref="E48:F48">VLOOKUP(A48,Sales[[Product ID]:[MONTH]],{7,9},0)</f>
        <v>3046.92</v>
      </c>
      <c r="F48" s="1">
        <v>2678.51</v>
      </c>
      <c r="G48" s="1" t="str" cm="1">
        <f t="array" ref="G48:H48">VLOOKUP(A48,Sales[[Product ID]:[month name]],{11,12},0)</f>
        <v>05</v>
      </c>
      <c r="H48" s="1" t="str">
        <v>May</v>
      </c>
      <c r="I48" s="1" t="str">
        <f>VLOOKUP(A48,Products[],3,0)</f>
        <v>Canon</v>
      </c>
    </row>
    <row r="49" spans="1:9" x14ac:dyDescent="0.3">
      <c r="A49" s="1" t="s">
        <v>3394</v>
      </c>
      <c r="B49" s="1" t="str">
        <f>VLOOKUP(A49,Sales[[Product ID]:[profit]],2,0)</f>
        <v>CUST53</v>
      </c>
      <c r="C49" s="1" t="str">
        <f>VLOOKUP(B49,Sales[[Customer ID]:[days]],2,0)</f>
        <v>Fashion</v>
      </c>
      <c r="D49" s="1" t="str">
        <f>VLOOKUP(Sheet1!B49,Customer[[#Data],[#Totals]],3,0)</f>
        <v>Female</v>
      </c>
      <c r="E49" s="1" cm="1">
        <f t="array" ref="E49:F49">VLOOKUP(A49,Sales[[Product ID]:[MONTH]],{7,9},0)</f>
        <v>17356.8</v>
      </c>
      <c r="F49" s="1">
        <v>17281.88</v>
      </c>
      <c r="G49" s="1" t="str" cm="1">
        <f t="array" ref="G49:H49">VLOOKUP(A49,Sales[[Product ID]:[month name]],{11,12},0)</f>
        <v>01</v>
      </c>
      <c r="H49" s="1" t="str">
        <v>January</v>
      </c>
      <c r="I49" s="1" t="str">
        <f>VLOOKUP(A49,Products[],3,0)</f>
        <v>Samsung</v>
      </c>
    </row>
    <row r="50" spans="1:9" x14ac:dyDescent="0.3">
      <c r="A50" s="1" t="s">
        <v>3395</v>
      </c>
      <c r="B50" s="1" t="str">
        <f>VLOOKUP(A50,Sales[[Product ID]:[profit]],2,0)</f>
        <v>CUST427</v>
      </c>
      <c r="C50" s="1" t="str">
        <f>VLOOKUP(B50,Sales[[Customer ID]:[days]],2,0)</f>
        <v>Home Appliances</v>
      </c>
      <c r="D50" s="1" t="str">
        <f>VLOOKUP(Sheet1!B50,Customer[[#Data],[#Totals]],3,0)</f>
        <v>Male</v>
      </c>
      <c r="E50" s="1" cm="1">
        <f t="array" ref="E50:F50">VLOOKUP(A50,Sales[[Product ID]:[MONTH]],{7,9},0)</f>
        <v>8784.3000000000011</v>
      </c>
      <c r="F50" s="1">
        <v>8681.5800000000017</v>
      </c>
      <c r="G50" s="1" t="str" cm="1">
        <f t="array" ref="G50:H50">VLOOKUP(A50,Sales[[Product ID]:[month name]],{11,12},0)</f>
        <v>05</v>
      </c>
      <c r="H50" s="1" t="str">
        <v>May</v>
      </c>
      <c r="I50" s="1" t="str">
        <f>VLOOKUP(A50,Products[],3,0)</f>
        <v>Asus</v>
      </c>
    </row>
    <row r="51" spans="1:9" x14ac:dyDescent="0.3">
      <c r="A51" s="1" t="s">
        <v>3396</v>
      </c>
      <c r="B51" s="1" t="str">
        <f>VLOOKUP(A51,Sales[[Product ID]:[profit]],2,0)</f>
        <v>CUST673</v>
      </c>
      <c r="C51" s="1" t="str">
        <f>VLOOKUP(B51,Sales[[Customer ID]:[days]],2,0)</f>
        <v>Home Appliances</v>
      </c>
      <c r="D51" s="1" t="str">
        <f>VLOOKUP(Sheet1!B51,Customer[[#Data],[#Totals]],3,0)</f>
        <v>Female</v>
      </c>
      <c r="E51" s="1" cm="1">
        <f t="array" ref="E51:F51">VLOOKUP(A51,Sales[[Product ID]:[MONTH]],{7,9},0)</f>
        <v>14568.93</v>
      </c>
      <c r="F51" s="1">
        <v>13998.33</v>
      </c>
      <c r="G51" s="1" t="str" cm="1">
        <f t="array" ref="G51:H51">VLOOKUP(A51,Sales[[Product ID]:[month name]],{11,12},0)</f>
        <v>06</v>
      </c>
      <c r="H51" s="1" t="str">
        <v>June</v>
      </c>
      <c r="I51" s="1" t="str">
        <f>VLOOKUP(A51,Products[],3,0)</f>
        <v>Lego</v>
      </c>
    </row>
    <row r="52" spans="1:9" x14ac:dyDescent="0.3">
      <c r="A52" s="1" t="s">
        <v>3397</v>
      </c>
      <c r="B52" s="1" t="str">
        <f>VLOOKUP(A52,Sales[[Product ID]:[profit]],2,0)</f>
        <v>CUST349</v>
      </c>
      <c r="C52" s="1" t="str">
        <f>VLOOKUP(B52,Sales[[Customer ID]:[days]],2,0)</f>
        <v>Electronics</v>
      </c>
      <c r="D52" s="1" t="str">
        <f>VLOOKUP(Sheet1!B52,Customer[[#Data],[#Totals]],3,0)</f>
        <v>Male</v>
      </c>
      <c r="E52" s="1" cm="1">
        <f t="array" ref="E52:F52">VLOOKUP(A52,Sales[[Product ID]:[MONTH]],{7,9},0)</f>
        <v>9399</v>
      </c>
      <c r="F52" s="1">
        <v>9029.27</v>
      </c>
      <c r="G52" s="1" t="str" cm="1">
        <f t="array" ref="G52:H52">VLOOKUP(A52,Sales[[Product ID]:[month name]],{11,12},0)</f>
        <v>04</v>
      </c>
      <c r="H52" s="1" t="str">
        <v>April</v>
      </c>
      <c r="I52" s="1" t="str">
        <f>VLOOKUP(A52,Products[],3,0)</f>
        <v>Fitbit</v>
      </c>
    </row>
    <row r="53" spans="1:9" x14ac:dyDescent="0.3">
      <c r="A53" s="1" t="s">
        <v>3398</v>
      </c>
      <c r="B53" s="1" t="str">
        <f>VLOOKUP(A53,Sales[[Product ID]:[profit]],2,0)</f>
        <v>CUST296</v>
      </c>
      <c r="C53" s="1" t="str">
        <f>VLOOKUP(B53,Sales[[Customer ID]:[days]],2,0)</f>
        <v>Books</v>
      </c>
      <c r="D53" s="1" t="str">
        <f>VLOOKUP(Sheet1!B53,Customer[[#Data],[#Totals]],3,0)</f>
        <v>Male</v>
      </c>
      <c r="E53" s="1" cm="1">
        <f t="array" ref="E53:F53">VLOOKUP(A53,Sales[[Product ID]:[MONTH]],{7,9},0)</f>
        <v>2589.4</v>
      </c>
      <c r="F53" s="1">
        <v>1799.8200000000002</v>
      </c>
      <c r="G53" s="1" t="str" cm="1">
        <f t="array" ref="G53:H53">VLOOKUP(A53,Sales[[Product ID]:[month name]],{11,12},0)</f>
        <v>09</v>
      </c>
      <c r="H53" s="1" t="str">
        <v>September</v>
      </c>
      <c r="I53" s="1" t="str">
        <f>VLOOKUP(A53,Products[],3,0)</f>
        <v>Nike</v>
      </c>
    </row>
    <row r="54" spans="1:9" x14ac:dyDescent="0.3">
      <c r="A54" s="1" t="s">
        <v>3399</v>
      </c>
      <c r="B54" s="1" t="str">
        <f>VLOOKUP(A54,Sales[[Product ID]:[profit]],2,0)</f>
        <v>CUST650</v>
      </c>
      <c r="C54" s="1" t="str">
        <f>VLOOKUP(B54,Sales[[Customer ID]:[days]],2,0)</f>
        <v>Electronics</v>
      </c>
      <c r="D54" s="1" t="str">
        <f>VLOOKUP(Sheet1!B54,Customer[[#Data],[#Totals]],3,0)</f>
        <v>Female</v>
      </c>
      <c r="E54" s="1" cm="1">
        <f t="array" ref="E54:F54">VLOOKUP(A54,Sales[[Product ID]:[MONTH]],{7,9},0)</f>
        <v>4188.3</v>
      </c>
      <c r="F54" s="1">
        <v>3501.08</v>
      </c>
      <c r="G54" s="1" t="str" cm="1">
        <f t="array" ref="G54:H54">VLOOKUP(A54,Sales[[Product ID]:[month name]],{11,12},0)</f>
        <v>01</v>
      </c>
      <c r="H54" s="1" t="str">
        <v>January</v>
      </c>
      <c r="I54" s="1" t="str">
        <f>VLOOKUP(A54,Products[],3,0)</f>
        <v>Adidas</v>
      </c>
    </row>
    <row r="55" spans="1:9" x14ac:dyDescent="0.3">
      <c r="A55" s="1" t="s">
        <v>3400</v>
      </c>
      <c r="B55" s="1" t="str">
        <f>VLOOKUP(A55,Sales[[Product ID]:[profit]],2,0)</f>
        <v>CUST194</v>
      </c>
      <c r="C55" s="1" t="str">
        <f>VLOOKUP(B55,Sales[[Customer ID]:[days]],2,0)</f>
        <v>Electronics</v>
      </c>
      <c r="D55" s="1" t="str">
        <f>VLOOKUP(Sheet1!B55,Customer[[#Data],[#Totals]],3,0)</f>
        <v>Male</v>
      </c>
      <c r="E55" s="1" cm="1">
        <f t="array" ref="E55:F55">VLOOKUP(A55,Sales[[Product ID]:[MONTH]],{7,9},0)</f>
        <v>13819.33</v>
      </c>
      <c r="F55" s="1">
        <v>13561.4</v>
      </c>
      <c r="G55" s="1" t="str" cm="1">
        <f t="array" ref="G55:H55">VLOOKUP(A55,Sales[[Product ID]:[month name]],{11,12},0)</f>
        <v>02</v>
      </c>
      <c r="H55" s="1" t="str">
        <v>February</v>
      </c>
      <c r="I55" s="1" t="str">
        <f>VLOOKUP(A55,Products[],3,0)</f>
        <v>Samsung</v>
      </c>
    </row>
    <row r="56" spans="1:9" x14ac:dyDescent="0.3">
      <c r="A56" s="1" t="s">
        <v>3401</v>
      </c>
      <c r="B56" s="1" t="str">
        <f>VLOOKUP(A56,Sales[[Product ID]:[profit]],2,0)</f>
        <v>CUST782</v>
      </c>
      <c r="C56" s="1" t="str">
        <f>VLOOKUP(B56,Sales[[Customer ID]:[days]],2,0)</f>
        <v>Fashion</v>
      </c>
      <c r="D56" s="1" t="str">
        <f>VLOOKUP(Sheet1!B56,Customer[[#Data],[#Totals]],3,0)</f>
        <v>Female</v>
      </c>
      <c r="E56" s="1" cm="1">
        <f t="array" ref="E56:F56">VLOOKUP(A56,Sales[[Product ID]:[MONTH]],{7,9},0)</f>
        <v>14201.19</v>
      </c>
      <c r="F56" s="1">
        <v>14107.980000000001</v>
      </c>
      <c r="G56" s="1" t="str" cm="1">
        <f t="array" ref="G56:H56">VLOOKUP(A56,Sales[[Product ID]:[month name]],{11,12},0)</f>
        <v>07</v>
      </c>
      <c r="H56" s="1" t="str">
        <v>July</v>
      </c>
      <c r="I56" s="1" t="str">
        <f>VLOOKUP(A56,Products[],3,0)</f>
        <v>Dell</v>
      </c>
    </row>
    <row r="57" spans="1:9" x14ac:dyDescent="0.3">
      <c r="A57" s="1" t="s">
        <v>3402</v>
      </c>
      <c r="B57" s="1" t="str">
        <f>VLOOKUP(A57,Sales[[Product ID]:[profit]],2,0)</f>
        <v>CUST734</v>
      </c>
      <c r="C57" s="1" t="str">
        <f>VLOOKUP(B57,Sales[[Customer ID]:[days]],2,0)</f>
        <v>Fashion</v>
      </c>
      <c r="D57" s="1" t="str">
        <f>VLOOKUP(Sheet1!B57,Customer[[#Data],[#Totals]],3,0)</f>
        <v>Male</v>
      </c>
      <c r="E57" s="1" cm="1">
        <f t="array" ref="E57:F57">VLOOKUP(A57,Sales[[Product ID]:[MONTH]],{7,9},0)</f>
        <v>14492.88</v>
      </c>
      <c r="F57" s="1">
        <v>13911.24</v>
      </c>
      <c r="G57" s="1" t="str" cm="1">
        <f t="array" ref="G57:H57">VLOOKUP(A57,Sales[[Product ID]:[month name]],{11,12},0)</f>
        <v>09</v>
      </c>
      <c r="H57" s="1" t="str">
        <v>September</v>
      </c>
      <c r="I57" s="1" t="str">
        <f>VLOOKUP(A57,Products[],3,0)</f>
        <v>Rolex</v>
      </c>
    </row>
    <row r="58" spans="1:9" x14ac:dyDescent="0.3">
      <c r="A58" s="1" t="s">
        <v>3249</v>
      </c>
      <c r="B58" s="1" t="str">
        <f>VLOOKUP(A58,Sales[[Product ID]:[profit]],2,0)</f>
        <v>CUST989</v>
      </c>
      <c r="C58" s="1" t="str">
        <f>VLOOKUP(B58,Sales[[Customer ID]:[days]],2,0)</f>
        <v>Home Appliances</v>
      </c>
      <c r="D58" s="1" t="str">
        <f>VLOOKUP(Sheet1!B58,Customer[[#Data],[#Totals]],3,0)</f>
        <v>Male</v>
      </c>
      <c r="E58" s="1" cm="1">
        <f t="array" ref="E58:F58">VLOOKUP(A58,Sales[[Product ID]:[MONTH]],{7,9},0)</f>
        <v>4130.6499999999996</v>
      </c>
      <c r="F58" s="1">
        <v>3263.7799999999997</v>
      </c>
      <c r="G58" s="1" t="str" cm="1">
        <f t="array" ref="G58:H58">VLOOKUP(A58,Sales[[Product ID]:[month name]],{11,12},0)</f>
        <v>09</v>
      </c>
      <c r="H58" s="1" t="str">
        <v>September</v>
      </c>
      <c r="I58" s="1" t="str">
        <f>VLOOKUP(A58,Products[],3,0)</f>
        <v>Bose</v>
      </c>
    </row>
    <row r="59" spans="1:9" x14ac:dyDescent="0.3">
      <c r="A59" s="1" t="s">
        <v>3403</v>
      </c>
      <c r="B59" s="1" t="str">
        <f>VLOOKUP(A59,Sales[[Product ID]:[profit]],2,0)</f>
        <v>CUST558</v>
      </c>
      <c r="C59" s="1" t="str">
        <f>VLOOKUP(B59,Sales[[Customer ID]:[days]],2,0)</f>
        <v>Home Appliances</v>
      </c>
      <c r="D59" s="1" t="str">
        <f>VLOOKUP(Sheet1!B59,Customer[[#Data],[#Totals]],3,0)</f>
        <v>Female</v>
      </c>
      <c r="E59" s="1" cm="1">
        <f t="array" ref="E59:F59">VLOOKUP(A59,Sales[[Product ID]:[MONTH]],{7,9},0)</f>
        <v>333.36</v>
      </c>
      <c r="F59" s="1">
        <v>-571.30999999999995</v>
      </c>
      <c r="G59" s="1" t="str" cm="1">
        <f t="array" ref="G59:H59">VLOOKUP(A59,Sales[[Product ID]:[month name]],{11,12},0)</f>
        <v>06</v>
      </c>
      <c r="H59" s="1" t="str">
        <v>June</v>
      </c>
      <c r="I59" s="1" t="str">
        <f>VLOOKUP(A59,Products[],3,0)</f>
        <v>Dell</v>
      </c>
    </row>
    <row r="60" spans="1:9" x14ac:dyDescent="0.3">
      <c r="A60" s="1" t="s">
        <v>3404</v>
      </c>
      <c r="B60" s="1" t="str">
        <f>VLOOKUP(A60,Sales[[Product ID]:[profit]],2,0)</f>
        <v>CUST351</v>
      </c>
      <c r="C60" s="1" t="str">
        <f>VLOOKUP(B60,Sales[[Customer ID]:[days]],2,0)</f>
        <v>Electronics</v>
      </c>
      <c r="D60" s="1" t="str">
        <f>VLOOKUP(Sheet1!B60,Customer[[#Data],[#Totals]],3,0)</f>
        <v>Female</v>
      </c>
      <c r="E60" s="1" cm="1">
        <f t="array" ref="E60:F60">VLOOKUP(A60,Sales[[Product ID]:[MONTH]],{7,9},0)</f>
        <v>3133.34</v>
      </c>
      <c r="F60" s="1">
        <v>3085.8700000000003</v>
      </c>
      <c r="G60" s="1" t="str" cm="1">
        <f t="array" ref="G60:H60">VLOOKUP(A60,Sales[[Product ID]:[month name]],{11,12},0)</f>
        <v>08</v>
      </c>
      <c r="H60" s="1" t="str">
        <v>August</v>
      </c>
      <c r="I60" s="1" t="str">
        <f>VLOOKUP(A60,Products[],3,0)</f>
        <v>Sony</v>
      </c>
    </row>
    <row r="61" spans="1:9" x14ac:dyDescent="0.3">
      <c r="A61" s="1" t="s">
        <v>3405</v>
      </c>
      <c r="B61" s="1" t="str">
        <f>VLOOKUP(A61,Sales[[Product ID]:[profit]],2,0)</f>
        <v>CUST162</v>
      </c>
      <c r="C61" s="1" t="str">
        <f>VLOOKUP(B61,Sales[[Customer ID]:[days]],2,0)</f>
        <v>Books</v>
      </c>
      <c r="D61" s="1" t="str">
        <f>VLOOKUP(Sheet1!B61,Customer[[#Data],[#Totals]],3,0)</f>
        <v>Female</v>
      </c>
      <c r="E61" s="1" cm="1">
        <f t="array" ref="E61:F61">VLOOKUP(A61,Sales[[Product ID]:[MONTH]],{7,9},0)</f>
        <v>7282.2</v>
      </c>
      <c r="F61" s="1">
        <v>7138.82</v>
      </c>
      <c r="G61" s="1" t="str" cm="1">
        <f t="array" ref="G61:H61">VLOOKUP(A61,Sales[[Product ID]:[month name]],{11,12},0)</f>
        <v>08</v>
      </c>
      <c r="H61" s="1" t="str">
        <v>August</v>
      </c>
      <c r="I61" s="1" t="str">
        <f>VLOOKUP(A61,Products[],3,0)</f>
        <v>Lego</v>
      </c>
    </row>
    <row r="62" spans="1:9" x14ac:dyDescent="0.3">
      <c r="A62" s="1" t="s">
        <v>3406</v>
      </c>
      <c r="B62" s="1" t="str">
        <f>VLOOKUP(A62,Sales[[Product ID]:[profit]],2,0)</f>
        <v>CUST879</v>
      </c>
      <c r="C62" s="1" t="str">
        <f>VLOOKUP(B62,Sales[[Customer ID]:[days]],2,0)</f>
        <v>Toys</v>
      </c>
      <c r="D62" s="1" t="str">
        <f>VLOOKUP(Sheet1!B62,Customer[[#Data],[#Totals]],3,0)</f>
        <v>Male</v>
      </c>
      <c r="E62" s="1" cm="1">
        <f t="array" ref="E62:F62">VLOOKUP(A62,Sales[[Product ID]:[MONTH]],{7,9},0)</f>
        <v>817.94</v>
      </c>
      <c r="F62" s="1">
        <v>232.7700000000001</v>
      </c>
      <c r="G62" s="1" t="str" cm="1">
        <f t="array" ref="G62:H62">VLOOKUP(A62,Sales[[Product ID]:[month name]],{11,12},0)</f>
        <v>03</v>
      </c>
      <c r="H62" s="1" t="str">
        <v>March</v>
      </c>
      <c r="I62" s="1" t="str">
        <f>VLOOKUP(A62,Products[],3,0)</f>
        <v>HP</v>
      </c>
    </row>
    <row r="63" spans="1:9" x14ac:dyDescent="0.3">
      <c r="A63" s="1" t="s">
        <v>3407</v>
      </c>
      <c r="B63" s="1" t="str">
        <f>VLOOKUP(A63,Sales[[Product ID]:[profit]],2,0)</f>
        <v>CUST901</v>
      </c>
      <c r="C63" s="1" t="str">
        <f>VLOOKUP(B63,Sales[[Customer ID]:[days]],2,0)</f>
        <v>Home Appliances</v>
      </c>
      <c r="D63" s="1" t="str">
        <f>VLOOKUP(Sheet1!B63,Customer[[#Data],[#Totals]],3,0)</f>
        <v>Female</v>
      </c>
      <c r="E63" s="1" cm="1">
        <f t="array" ref="E63:F63">VLOOKUP(A63,Sales[[Product ID]:[MONTH]],{7,9},0)</f>
        <v>15595.02</v>
      </c>
      <c r="F63" s="1">
        <v>15557.49</v>
      </c>
      <c r="G63" s="1" t="str" cm="1">
        <f t="array" ref="G63:H63">VLOOKUP(A63,Sales[[Product ID]:[month name]],{11,12},0)</f>
        <v>10</v>
      </c>
      <c r="H63" s="1" t="str">
        <v>October</v>
      </c>
      <c r="I63" s="1" t="str">
        <f>VLOOKUP(A63,Products[],3,0)</f>
        <v>Panasonic</v>
      </c>
    </row>
    <row r="64" spans="1:9" x14ac:dyDescent="0.3">
      <c r="A64" s="1" t="s">
        <v>3408</v>
      </c>
      <c r="B64" s="1" t="str">
        <f>VLOOKUP(A64,Sales[[Product ID]:[profit]],2,0)</f>
        <v>CUST719</v>
      </c>
      <c r="C64" s="1" t="str">
        <f>VLOOKUP(B64,Sales[[Customer ID]:[days]],2,0)</f>
        <v>Home Appliances</v>
      </c>
      <c r="D64" s="1" t="str">
        <f>VLOOKUP(Sheet1!B64,Customer[[#Data],[#Totals]],3,0)</f>
        <v>Male</v>
      </c>
      <c r="E64" s="1" cm="1">
        <f t="array" ref="E64:F64">VLOOKUP(A64,Sales[[Product ID]:[MONTH]],{7,9},0)</f>
        <v>43.63</v>
      </c>
      <c r="F64" s="1">
        <v>14.790000000000003</v>
      </c>
      <c r="G64" s="1" t="str" cm="1">
        <f t="array" ref="G64:H64">VLOOKUP(A64,Sales[[Product ID]:[month name]],{11,12},0)</f>
        <v>04</v>
      </c>
      <c r="H64" s="1" t="str">
        <v>April</v>
      </c>
      <c r="I64" s="1" t="str">
        <f>VLOOKUP(A64,Products[],3,0)</f>
        <v>Asus</v>
      </c>
    </row>
    <row r="65" spans="1:9" x14ac:dyDescent="0.3">
      <c r="A65" s="1" t="s">
        <v>3409</v>
      </c>
      <c r="B65" s="1" t="str">
        <f>VLOOKUP(A65,Sales[[Product ID]:[profit]],2,0)</f>
        <v>CUST256</v>
      </c>
      <c r="C65" s="1" t="str">
        <f>VLOOKUP(B65,Sales[[Customer ID]:[days]],2,0)</f>
        <v>Toys</v>
      </c>
      <c r="D65" s="1" t="str">
        <f>VLOOKUP(Sheet1!B65,Customer[[#Data],[#Totals]],3,0)</f>
        <v>Female</v>
      </c>
      <c r="E65" s="1" cm="1">
        <f t="array" ref="E65:F65">VLOOKUP(A65,Sales[[Product ID]:[MONTH]],{7,9},0)</f>
        <v>1280.96</v>
      </c>
      <c r="F65" s="1">
        <v>620.80000000000007</v>
      </c>
      <c r="G65" s="1" t="str" cm="1">
        <f t="array" ref="G65:H65">VLOOKUP(A65,Sales[[Product ID]:[month name]],{11,12},0)</f>
        <v>04</v>
      </c>
      <c r="H65" s="1" t="str">
        <v>April</v>
      </c>
      <c r="I65" s="1" t="str">
        <f>VLOOKUP(A65,Products[],3,0)</f>
        <v>HP</v>
      </c>
    </row>
    <row r="66" spans="1:9" x14ac:dyDescent="0.3">
      <c r="A66" s="1" t="s">
        <v>3410</v>
      </c>
      <c r="B66" s="1" t="str">
        <f>VLOOKUP(A66,Sales[[Product ID]:[profit]],2,0)</f>
        <v>CUST696</v>
      </c>
      <c r="C66" s="1" t="str">
        <f>VLOOKUP(B66,Sales[[Customer ID]:[days]],2,0)</f>
        <v>Home Appliances</v>
      </c>
      <c r="D66" s="1" t="str">
        <f>VLOOKUP(Sheet1!B66,Customer[[#Data],[#Totals]],3,0)</f>
        <v>Female</v>
      </c>
      <c r="E66" s="1" cm="1">
        <f t="array" ref="E66:F66">VLOOKUP(A66,Sales[[Product ID]:[MONTH]],{7,9},0)</f>
        <v>3700.5</v>
      </c>
      <c r="F66" s="1">
        <v>3547.82</v>
      </c>
      <c r="G66" s="1" t="str" cm="1">
        <f t="array" ref="G66:H66">VLOOKUP(A66,Sales[[Product ID]:[month name]],{11,12},0)</f>
        <v>02</v>
      </c>
      <c r="H66" s="1" t="str">
        <v>February</v>
      </c>
      <c r="I66" s="1" t="str">
        <f>VLOOKUP(A66,Products[],3,0)</f>
        <v>KitchenAid</v>
      </c>
    </row>
    <row r="67" spans="1:9" x14ac:dyDescent="0.3">
      <c r="A67" s="1" t="s">
        <v>3411</v>
      </c>
      <c r="B67" s="1" t="str">
        <f>VLOOKUP(A67,Sales[[Product ID]:[profit]],2,0)</f>
        <v>CUST548</v>
      </c>
      <c r="C67" s="1" t="str">
        <f>VLOOKUP(B67,Sales[[Customer ID]:[days]],2,0)</f>
        <v>Electronics</v>
      </c>
      <c r="D67" s="1" t="str">
        <f>VLOOKUP(Sheet1!B67,Customer[[#Data],[#Totals]],3,0)</f>
        <v>Female</v>
      </c>
      <c r="E67" s="1" cm="1">
        <f t="array" ref="E67:F67">VLOOKUP(A67,Sales[[Product ID]:[MONTH]],{7,9},0)</f>
        <v>937.16</v>
      </c>
      <c r="F67" s="1">
        <v>248.27999999999997</v>
      </c>
      <c r="G67" s="1" t="str" cm="1">
        <f t="array" ref="G67:H67">VLOOKUP(A67,Sales[[Product ID]:[month name]],{11,12},0)</f>
        <v>09</v>
      </c>
      <c r="H67" s="1" t="str">
        <v>September</v>
      </c>
      <c r="I67" s="1" t="str">
        <f>VLOOKUP(A67,Products[],3,0)</f>
        <v>Apple</v>
      </c>
    </row>
    <row r="68" spans="1:9" x14ac:dyDescent="0.3">
      <c r="A68" s="1" t="s">
        <v>3412</v>
      </c>
      <c r="B68" s="1" t="str">
        <f>VLOOKUP(A68,Sales[[Product ID]:[profit]],2,0)</f>
        <v>CUST873</v>
      </c>
      <c r="C68" s="1" t="str">
        <f>VLOOKUP(B68,Sales[[Customer ID]:[days]],2,0)</f>
        <v>Toys</v>
      </c>
      <c r="D68" s="1" t="str">
        <f>VLOOKUP(Sheet1!B68,Customer[[#Data],[#Totals]],3,0)</f>
        <v>Female</v>
      </c>
      <c r="E68" s="1" cm="1">
        <f t="array" ref="E68:F68">VLOOKUP(A68,Sales[[Product ID]:[MONTH]],{7,9},0)</f>
        <v>1741.92</v>
      </c>
      <c r="F68" s="1">
        <v>1521.47</v>
      </c>
      <c r="G68" s="1" t="str" cm="1">
        <f t="array" ref="G68:H68">VLOOKUP(A68,Sales[[Product ID]:[month name]],{11,12},0)</f>
        <v>10</v>
      </c>
      <c r="H68" s="1" t="str">
        <v>October</v>
      </c>
      <c r="I68" s="1" t="str">
        <f>VLOOKUP(A68,Products[],3,0)</f>
        <v>Rolex</v>
      </c>
    </row>
    <row r="69" spans="1:9" x14ac:dyDescent="0.3">
      <c r="A69" s="1" t="s">
        <v>3250</v>
      </c>
      <c r="B69" s="1" t="str">
        <f>VLOOKUP(A69,Sales[[Product ID]:[profit]],2,0)</f>
        <v>CUST932</v>
      </c>
      <c r="C69" s="1" t="str">
        <f>VLOOKUP(B69,Sales[[Customer ID]:[days]],2,0)</f>
        <v>Toys</v>
      </c>
      <c r="D69" s="1" t="str">
        <f>VLOOKUP(Sheet1!B69,Customer[[#Data],[#Totals]],3,0)</f>
        <v>Male</v>
      </c>
      <c r="E69" s="1" cm="1">
        <f t="array" ref="E69:F69">VLOOKUP(A69,Sales[[Product ID]:[MONTH]],{7,9},0)</f>
        <v>2862.57</v>
      </c>
      <c r="F69" s="1">
        <v>2748.1000000000004</v>
      </c>
      <c r="G69" s="1" t="str" cm="1">
        <f t="array" ref="G69:H69">VLOOKUP(A69,Sales[[Product ID]:[month name]],{11,12},0)</f>
        <v>02</v>
      </c>
      <c r="H69" s="1" t="str">
        <v>February</v>
      </c>
      <c r="I69" s="1" t="str">
        <f>VLOOKUP(A69,Products[],3,0)</f>
        <v>Rolex</v>
      </c>
    </row>
    <row r="70" spans="1:9" x14ac:dyDescent="0.3">
      <c r="A70" s="1" t="s">
        <v>3413</v>
      </c>
      <c r="B70" s="1" t="str">
        <f>VLOOKUP(A70,Sales[[Product ID]:[profit]],2,0)</f>
        <v>CUST190</v>
      </c>
      <c r="C70" s="1" t="str">
        <f>VLOOKUP(B70,Sales[[Customer ID]:[days]],2,0)</f>
        <v>Toys</v>
      </c>
      <c r="D70" s="1" t="str">
        <f>VLOOKUP(Sheet1!B70,Customer[[#Data],[#Totals]],3,0)</f>
        <v>Male</v>
      </c>
      <c r="E70" s="1" cm="1">
        <f t="array" ref="E70:F70">VLOOKUP(A70,Sales[[Product ID]:[MONTH]],{7,9},0)</f>
        <v>4071.42</v>
      </c>
      <c r="F70" s="1">
        <v>3759.86</v>
      </c>
      <c r="G70" s="1" t="str" cm="1">
        <f t="array" ref="G70:H70">VLOOKUP(A70,Sales[[Product ID]:[month name]],{11,12},0)</f>
        <v>01</v>
      </c>
      <c r="H70" s="1" t="str">
        <v>January</v>
      </c>
      <c r="I70" s="1" t="str">
        <f>VLOOKUP(A70,Products[],3,0)</f>
        <v>LG</v>
      </c>
    </row>
    <row r="71" spans="1:9" x14ac:dyDescent="0.3">
      <c r="A71" s="1" t="s">
        <v>3414</v>
      </c>
      <c r="B71" s="1" t="str">
        <f>VLOOKUP(A71,Sales[[Product ID]:[profit]],2,0)</f>
        <v>CUST770</v>
      </c>
      <c r="C71" s="1" t="str">
        <f>VLOOKUP(B71,Sales[[Customer ID]:[days]],2,0)</f>
        <v>Home Appliances</v>
      </c>
      <c r="D71" s="1" t="str">
        <f>VLOOKUP(Sheet1!B71,Customer[[#Data],[#Totals]],3,0)</f>
        <v>Female</v>
      </c>
      <c r="E71" s="1" cm="1">
        <f t="array" ref="E71:F71">VLOOKUP(A71,Sales[[Product ID]:[MONTH]],{7,9},0)</f>
        <v>6726.1</v>
      </c>
      <c r="F71" s="1">
        <v>5867.09</v>
      </c>
      <c r="G71" s="1" t="str" cm="1">
        <f t="array" ref="G71:H71">VLOOKUP(A71,Sales[[Product ID]:[month name]],{11,12},0)</f>
        <v>10</v>
      </c>
      <c r="H71" s="1" t="str">
        <v>October</v>
      </c>
      <c r="I71" s="1" t="str">
        <f>VLOOKUP(A71,Products[],3,0)</f>
        <v>Rolex</v>
      </c>
    </row>
    <row r="72" spans="1:9" x14ac:dyDescent="0.3">
      <c r="A72" s="1" t="s">
        <v>3415</v>
      </c>
      <c r="B72" s="1" t="str">
        <f>VLOOKUP(A72,Sales[[Product ID]:[profit]],2,0)</f>
        <v>CUST18</v>
      </c>
      <c r="C72" s="1" t="str">
        <f>VLOOKUP(B72,Sales[[Customer ID]:[days]],2,0)</f>
        <v>Home Appliances</v>
      </c>
      <c r="D72" s="1" t="str">
        <f>VLOOKUP(Sheet1!B72,Customer[[#Data],[#Totals]],3,0)</f>
        <v>Female</v>
      </c>
      <c r="E72" s="1" cm="1">
        <f t="array" ref="E72:F72">VLOOKUP(A72,Sales[[Product ID]:[MONTH]],{7,9},0)</f>
        <v>13561.56</v>
      </c>
      <c r="F72" s="1">
        <v>13452.08</v>
      </c>
      <c r="G72" s="1" t="str" cm="1">
        <f t="array" ref="G72:H72">VLOOKUP(A72,Sales[[Product ID]:[month name]],{11,12},0)</f>
        <v>02</v>
      </c>
      <c r="H72" s="1" t="str">
        <v>February</v>
      </c>
      <c r="I72" s="1" t="str">
        <f>VLOOKUP(A72,Products[],3,0)</f>
        <v>Philips</v>
      </c>
    </row>
    <row r="73" spans="1:9" x14ac:dyDescent="0.3">
      <c r="A73" s="1" t="s">
        <v>3416</v>
      </c>
      <c r="B73" s="1" t="str">
        <f>VLOOKUP(A73,Sales[[Product ID]:[profit]],2,0)</f>
        <v>CUST561</v>
      </c>
      <c r="C73" s="1" t="str">
        <f>VLOOKUP(B73,Sales[[Customer ID]:[days]],2,0)</f>
        <v>Books</v>
      </c>
      <c r="D73" s="1" t="str">
        <f>VLOOKUP(Sheet1!B73,Customer[[#Data],[#Totals]],3,0)</f>
        <v>Male</v>
      </c>
      <c r="E73" s="1" cm="1">
        <f t="array" ref="E73:F73">VLOOKUP(A73,Sales[[Product ID]:[MONTH]],{7,9},0)</f>
        <v>6611.92</v>
      </c>
      <c r="F73" s="1">
        <v>5858.42</v>
      </c>
      <c r="G73" s="1" t="str" cm="1">
        <f t="array" ref="G73:H73">VLOOKUP(A73,Sales[[Product ID]:[month name]],{11,12},0)</f>
        <v>07</v>
      </c>
      <c r="H73" s="1" t="str">
        <v>July</v>
      </c>
      <c r="I73" s="1" t="str">
        <f>VLOOKUP(A73,Products[],3,0)</f>
        <v>Canon</v>
      </c>
    </row>
    <row r="74" spans="1:9" x14ac:dyDescent="0.3">
      <c r="A74" s="1" t="s">
        <v>3417</v>
      </c>
      <c r="B74" s="1" t="str">
        <f>VLOOKUP(A74,Sales[[Product ID]:[profit]],2,0)</f>
        <v>CUST192</v>
      </c>
      <c r="C74" s="1" t="str">
        <f>VLOOKUP(B74,Sales[[Customer ID]:[days]],2,0)</f>
        <v>Electronics</v>
      </c>
      <c r="D74" s="1" t="str">
        <f>VLOOKUP(Sheet1!B74,Customer[[#Data],[#Totals]],3,0)</f>
        <v>Female</v>
      </c>
      <c r="E74" s="1" cm="1">
        <f t="array" ref="E74:F74">VLOOKUP(A74,Sales[[Product ID]:[MONTH]],{7,9},0)</f>
        <v>2110.34</v>
      </c>
      <c r="F74" s="1">
        <v>1461.8400000000001</v>
      </c>
      <c r="G74" s="1" t="str" cm="1">
        <f t="array" ref="G74:H74">VLOOKUP(A74,Sales[[Product ID]:[month name]],{11,12},0)</f>
        <v>01</v>
      </c>
      <c r="H74" s="1" t="str">
        <v>January</v>
      </c>
      <c r="I74" s="1" t="str">
        <f>VLOOKUP(A74,Products[],3,0)</f>
        <v>Asus</v>
      </c>
    </row>
    <row r="75" spans="1:9" x14ac:dyDescent="0.3">
      <c r="A75" s="1" t="s">
        <v>3418</v>
      </c>
      <c r="B75" s="1" t="str">
        <f>VLOOKUP(A75,Sales[[Product ID]:[profit]],2,0)</f>
        <v>CUST909</v>
      </c>
      <c r="C75" s="1" t="str">
        <f>VLOOKUP(B75,Sales[[Customer ID]:[days]],2,0)</f>
        <v>Books</v>
      </c>
      <c r="D75" s="1" t="str">
        <f>VLOOKUP(Sheet1!B75,Customer[[#Data],[#Totals]],3,0)</f>
        <v>Female</v>
      </c>
      <c r="E75" s="1" cm="1">
        <f t="array" ref="E75:F75">VLOOKUP(A75,Sales[[Product ID]:[MONTH]],{7,9},0)</f>
        <v>202.97</v>
      </c>
      <c r="F75" s="1">
        <v>-360.6</v>
      </c>
      <c r="G75" s="1" t="str" cm="1">
        <f t="array" ref="G75:H75">VLOOKUP(A75,Sales[[Product ID]:[month name]],{11,12},0)</f>
        <v>10</v>
      </c>
      <c r="H75" s="1" t="str">
        <v>October</v>
      </c>
      <c r="I75" s="1" t="str">
        <f>VLOOKUP(A75,Products[],3,0)</f>
        <v>Fitbit</v>
      </c>
    </row>
    <row r="76" spans="1:9" x14ac:dyDescent="0.3">
      <c r="A76" s="1" t="s">
        <v>3419</v>
      </c>
      <c r="B76" s="1" t="str">
        <f>VLOOKUP(A76,Sales[[Product ID]:[profit]],2,0)</f>
        <v>CUST860</v>
      </c>
      <c r="C76" s="1" t="str">
        <f>VLOOKUP(B76,Sales[[Customer ID]:[days]],2,0)</f>
        <v>Electronics</v>
      </c>
      <c r="D76" s="1" t="str">
        <f>VLOOKUP(Sheet1!B76,Customer[[#Data],[#Totals]],3,0)</f>
        <v>Male</v>
      </c>
      <c r="E76" s="1" cm="1">
        <f t="array" ref="E76:F76">VLOOKUP(A76,Sales[[Product ID]:[MONTH]],{7,9},0)</f>
        <v>1359.05</v>
      </c>
      <c r="F76" s="1">
        <v>433.71999999999991</v>
      </c>
      <c r="G76" s="1" t="str" cm="1">
        <f t="array" ref="G76:H76">VLOOKUP(A76,Sales[[Product ID]:[month name]],{11,12},0)</f>
        <v>03</v>
      </c>
      <c r="H76" s="1" t="str">
        <v>March</v>
      </c>
      <c r="I76" s="1" t="str">
        <f>VLOOKUP(A76,Products[],3,0)</f>
        <v>LG</v>
      </c>
    </row>
    <row r="77" spans="1:9" x14ac:dyDescent="0.3">
      <c r="A77" s="1" t="s">
        <v>3420</v>
      </c>
      <c r="B77" s="1" t="str">
        <f>VLOOKUP(A77,Sales[[Product ID]:[profit]],2,0)</f>
        <v>CUST170</v>
      </c>
      <c r="C77" s="1" t="str">
        <f>VLOOKUP(B77,Sales[[Customer ID]:[days]],2,0)</f>
        <v>Fashion</v>
      </c>
      <c r="D77" s="1" t="str">
        <f>VLOOKUP(Sheet1!B77,Customer[[#Data],[#Totals]],3,0)</f>
        <v>Female</v>
      </c>
      <c r="E77" s="1" cm="1">
        <f t="array" ref="E77:F77">VLOOKUP(A77,Sales[[Product ID]:[MONTH]],{7,9},0)</f>
        <v>8968.9599999999991</v>
      </c>
      <c r="F77" s="1">
        <v>8276.49</v>
      </c>
      <c r="G77" s="1" t="str" cm="1">
        <f t="array" ref="G77:H77">VLOOKUP(A77,Sales[[Product ID]:[month name]],{11,12},0)</f>
        <v>02</v>
      </c>
      <c r="H77" s="1" t="str">
        <v>February</v>
      </c>
      <c r="I77" s="1" t="str">
        <f>VLOOKUP(A77,Products[],3,0)</f>
        <v>HP</v>
      </c>
    </row>
    <row r="78" spans="1:9" x14ac:dyDescent="0.3">
      <c r="A78" s="1" t="s">
        <v>3421</v>
      </c>
      <c r="B78" s="1" t="str">
        <f>VLOOKUP(A78,Sales[[Product ID]:[profit]],2,0)</f>
        <v>CUST885</v>
      </c>
      <c r="C78" s="1" t="str">
        <f>VLOOKUP(B78,Sales[[Customer ID]:[days]],2,0)</f>
        <v>Books</v>
      </c>
      <c r="D78" s="1" t="str">
        <f>VLOOKUP(Sheet1!B78,Customer[[#Data],[#Totals]],3,0)</f>
        <v>Female</v>
      </c>
      <c r="E78" s="1" cm="1">
        <f t="array" ref="E78:F78">VLOOKUP(A78,Sales[[Product ID]:[MONTH]],{7,9},0)</f>
        <v>465.98</v>
      </c>
      <c r="F78" s="1">
        <v>58.800000000000011</v>
      </c>
      <c r="G78" s="1" t="str" cm="1">
        <f t="array" ref="G78:H78">VLOOKUP(A78,Sales[[Product ID]:[month name]],{11,12},0)</f>
        <v>07</v>
      </c>
      <c r="H78" s="1" t="str">
        <v>July</v>
      </c>
      <c r="I78" s="1" t="str">
        <f>VLOOKUP(A78,Products[],3,0)</f>
        <v>Panasonic</v>
      </c>
    </row>
    <row r="79" spans="1:9" x14ac:dyDescent="0.3">
      <c r="A79" s="1" t="s">
        <v>3422</v>
      </c>
      <c r="B79" s="1" t="str">
        <f>VLOOKUP(A79,Sales[[Product ID]:[profit]],2,0)</f>
        <v>CUST35</v>
      </c>
      <c r="C79" s="1" t="str">
        <f>VLOOKUP(B79,Sales[[Customer ID]:[days]],2,0)</f>
        <v>Home Appliances</v>
      </c>
      <c r="D79" s="1" t="str">
        <f>VLOOKUP(Sheet1!B79,Customer[[#Data],[#Totals]],3,0)</f>
        <v>Female</v>
      </c>
      <c r="E79" s="1" cm="1">
        <f t="array" ref="E79:F79">VLOOKUP(A79,Sales[[Product ID]:[MONTH]],{7,9},0)</f>
        <v>3334.96</v>
      </c>
      <c r="F79" s="1">
        <v>2562.5100000000002</v>
      </c>
      <c r="G79" s="1" t="str" cm="1">
        <f t="array" ref="G79:H79">VLOOKUP(A79,Sales[[Product ID]:[month name]],{11,12},0)</f>
        <v>11</v>
      </c>
      <c r="H79" s="1" t="str">
        <v>November</v>
      </c>
      <c r="I79" s="1" t="str">
        <f>VLOOKUP(A79,Products[],3,0)</f>
        <v>Lego</v>
      </c>
    </row>
    <row r="80" spans="1:9" x14ac:dyDescent="0.3">
      <c r="A80" s="1" t="s">
        <v>3253</v>
      </c>
      <c r="B80" s="1" t="str">
        <f>VLOOKUP(A80,Sales[[Product ID]:[profit]],2,0)</f>
        <v>CUST20</v>
      </c>
      <c r="C80" s="1" t="str">
        <f>VLOOKUP(B80,Sales[[Customer ID]:[days]],2,0)</f>
        <v>Fashion</v>
      </c>
      <c r="D80" s="1" t="str">
        <f>VLOOKUP(Sheet1!B80,Customer[[#Data],[#Totals]],3,0)</f>
        <v>Female</v>
      </c>
      <c r="E80" s="1" cm="1">
        <f t="array" ref="E80:F80">VLOOKUP(A80,Sales[[Product ID]:[MONTH]],{7,9},0)</f>
        <v>7920.2</v>
      </c>
      <c r="F80" s="1">
        <v>7885.8899999999994</v>
      </c>
      <c r="G80" s="1" t="str" cm="1">
        <f t="array" ref="G80:H80">VLOOKUP(A80,Sales[[Product ID]:[month name]],{11,12},0)</f>
        <v>03</v>
      </c>
      <c r="H80" s="1" t="str">
        <v>March</v>
      </c>
      <c r="I80" s="1" t="str">
        <f>VLOOKUP(A80,Products[],3,0)</f>
        <v>LG</v>
      </c>
    </row>
    <row r="81" spans="1:9" x14ac:dyDescent="0.3">
      <c r="A81" s="1" t="s">
        <v>3423</v>
      </c>
      <c r="B81" s="1" t="str">
        <f>VLOOKUP(A81,Sales[[Product ID]:[profit]],2,0)</f>
        <v>CUST621</v>
      </c>
      <c r="C81" s="1" t="str">
        <f>VLOOKUP(B81,Sales[[Customer ID]:[days]],2,0)</f>
        <v>Toys</v>
      </c>
      <c r="D81" s="1" t="str">
        <f>VLOOKUP(Sheet1!B81,Customer[[#Data],[#Totals]],3,0)</f>
        <v>Female</v>
      </c>
      <c r="E81" s="1" cm="1">
        <f t="array" ref="E81:F81">VLOOKUP(A81,Sales[[Product ID]:[MONTH]],{7,9},0)</f>
        <v>15240.78</v>
      </c>
      <c r="F81" s="1">
        <v>14852.480000000001</v>
      </c>
      <c r="G81" s="1" t="str" cm="1">
        <f t="array" ref="G81:H81">VLOOKUP(A81,Sales[[Product ID]:[month name]],{11,12},0)</f>
        <v>10</v>
      </c>
      <c r="H81" s="1" t="str">
        <v>October</v>
      </c>
      <c r="I81" s="1" t="str">
        <f>VLOOKUP(A81,Products[],3,0)</f>
        <v>HP</v>
      </c>
    </row>
    <row r="82" spans="1:9" x14ac:dyDescent="0.3">
      <c r="A82" s="1" t="s">
        <v>3424</v>
      </c>
      <c r="B82" s="1" t="str">
        <f>VLOOKUP(A82,Sales[[Product ID]:[profit]],2,0)</f>
        <v>CUST744</v>
      </c>
      <c r="C82" s="1" t="str">
        <f>VLOOKUP(B82,Sales[[Customer ID]:[days]],2,0)</f>
        <v>Toys</v>
      </c>
      <c r="D82" s="1" t="str">
        <f>VLOOKUP(Sheet1!B82,Customer[[#Data],[#Totals]],3,0)</f>
        <v>Female</v>
      </c>
      <c r="E82" s="1" cm="1">
        <f t="array" ref="E82:F82">VLOOKUP(A82,Sales[[Product ID]:[MONTH]],{7,9},0)</f>
        <v>3344.16</v>
      </c>
      <c r="F82" s="1">
        <v>2858.3999999999996</v>
      </c>
      <c r="G82" s="1" t="str" cm="1">
        <f t="array" ref="G82:H82">VLOOKUP(A82,Sales[[Product ID]:[month name]],{11,12},0)</f>
        <v>07</v>
      </c>
      <c r="H82" s="1" t="str">
        <v>July</v>
      </c>
      <c r="I82" s="1" t="str">
        <f>VLOOKUP(A82,Products[],3,0)</f>
        <v>Levi’s</v>
      </c>
    </row>
    <row r="83" spans="1:9" x14ac:dyDescent="0.3">
      <c r="A83" s="1" t="s">
        <v>3425</v>
      </c>
      <c r="B83" s="1" t="str">
        <f>VLOOKUP(A83,Sales[[Product ID]:[profit]],2,0)</f>
        <v>CUST489</v>
      </c>
      <c r="C83" s="1" t="str">
        <f>VLOOKUP(B83,Sales[[Customer ID]:[days]],2,0)</f>
        <v>Toys</v>
      </c>
      <c r="D83" s="1" t="str">
        <f>VLOOKUP(Sheet1!B83,Customer[[#Data],[#Totals]],3,0)</f>
        <v>Female</v>
      </c>
      <c r="E83" s="1" cm="1">
        <f t="array" ref="E83:F83">VLOOKUP(A83,Sales[[Product ID]:[MONTH]],{7,9},0)</f>
        <v>101</v>
      </c>
      <c r="F83" s="1">
        <v>5.730000000000004</v>
      </c>
      <c r="G83" s="1" t="str" cm="1">
        <f t="array" ref="G83:H83">VLOOKUP(A83,Sales[[Product ID]:[month name]],{11,12},0)</f>
        <v>03</v>
      </c>
      <c r="H83" s="1" t="str">
        <v>March</v>
      </c>
      <c r="I83" s="1" t="str">
        <f>VLOOKUP(A83,Products[],3,0)</f>
        <v>KitchenAid</v>
      </c>
    </row>
    <row r="84" spans="1:9" x14ac:dyDescent="0.3">
      <c r="A84" s="1" t="s">
        <v>3426</v>
      </c>
      <c r="B84" s="1" t="str">
        <f>VLOOKUP(A84,Sales[[Product ID]:[profit]],2,0)</f>
        <v>CUST122</v>
      </c>
      <c r="C84" s="1" t="str">
        <f>VLOOKUP(B84,Sales[[Customer ID]:[days]],2,0)</f>
        <v>Home Appliances</v>
      </c>
      <c r="D84" s="1" t="str">
        <f>VLOOKUP(Sheet1!B84,Customer[[#Data],[#Totals]],3,0)</f>
        <v>Male</v>
      </c>
      <c r="E84" s="1" cm="1">
        <f t="array" ref="E84:F84">VLOOKUP(A84,Sales[[Product ID]:[MONTH]],{7,9},0)</f>
        <v>5177.16</v>
      </c>
      <c r="F84" s="1">
        <v>5158.46</v>
      </c>
      <c r="G84" s="1" t="str" cm="1">
        <f t="array" ref="G84:H84">VLOOKUP(A84,Sales[[Product ID]:[month name]],{11,12},0)</f>
        <v>02</v>
      </c>
      <c r="H84" s="1" t="str">
        <v>February</v>
      </c>
      <c r="I84" s="1" t="str">
        <f>VLOOKUP(A84,Products[],3,0)</f>
        <v>HP</v>
      </c>
    </row>
    <row r="85" spans="1:9" x14ac:dyDescent="0.3">
      <c r="A85" s="1" t="s">
        <v>3427</v>
      </c>
      <c r="B85" s="1" t="str">
        <f>VLOOKUP(A85,Sales[[Product ID]:[profit]],2,0)</f>
        <v>CUST115</v>
      </c>
      <c r="C85" s="1" t="str">
        <f>VLOOKUP(B85,Sales[[Customer ID]:[days]],2,0)</f>
        <v>Electronics</v>
      </c>
      <c r="D85" s="1" t="str">
        <f>VLOOKUP(Sheet1!B85,Customer[[#Data],[#Totals]],3,0)</f>
        <v>Male</v>
      </c>
      <c r="E85" s="1" cm="1">
        <f t="array" ref="E85:F85">VLOOKUP(A85,Sales[[Product ID]:[MONTH]],{7,9},0)</f>
        <v>122.12</v>
      </c>
      <c r="F85" s="1">
        <v>-226.14</v>
      </c>
      <c r="G85" s="1" t="str" cm="1">
        <f t="array" ref="G85:H85">VLOOKUP(A85,Sales[[Product ID]:[month name]],{11,12},0)</f>
        <v>02</v>
      </c>
      <c r="H85" s="1" t="str">
        <v>February</v>
      </c>
      <c r="I85" s="1" t="str">
        <f>VLOOKUP(A85,Products[],3,0)</f>
        <v>Dyson</v>
      </c>
    </row>
    <row r="86" spans="1:9" x14ac:dyDescent="0.3">
      <c r="A86" s="1" t="s">
        <v>3428</v>
      </c>
      <c r="B86" s="1" t="str">
        <f>VLOOKUP(A86,Sales[[Product ID]:[profit]],2,0)</f>
        <v>CUST18</v>
      </c>
      <c r="C86" s="1" t="str">
        <f>VLOOKUP(B86,Sales[[Customer ID]:[days]],2,0)</f>
        <v>Home Appliances</v>
      </c>
      <c r="D86" s="1" t="str">
        <f>VLOOKUP(Sheet1!B86,Customer[[#Data],[#Totals]],3,0)</f>
        <v>Female</v>
      </c>
      <c r="E86" s="1" cm="1">
        <f t="array" ref="E86:F86">VLOOKUP(A86,Sales[[Product ID]:[MONTH]],{7,9},0)</f>
        <v>402.72</v>
      </c>
      <c r="F86" s="1">
        <v>-339.6</v>
      </c>
      <c r="G86" s="1" t="str" cm="1">
        <f t="array" ref="G86:H86">VLOOKUP(A86,Sales[[Product ID]:[month name]],{11,12},0)</f>
        <v>05</v>
      </c>
      <c r="H86" s="1" t="str">
        <v>May</v>
      </c>
      <c r="I86" s="1" t="str">
        <f>VLOOKUP(A86,Products[],3,0)</f>
        <v>IKEA</v>
      </c>
    </row>
    <row r="87" spans="1:9" x14ac:dyDescent="0.3">
      <c r="A87" s="1" t="s">
        <v>3429</v>
      </c>
      <c r="B87" s="1" t="str">
        <f>VLOOKUP(A87,Sales[[Product ID]:[profit]],2,0)</f>
        <v>CUST852</v>
      </c>
      <c r="C87" s="1" t="str">
        <f>VLOOKUP(B87,Sales[[Customer ID]:[days]],2,0)</f>
        <v>Toys</v>
      </c>
      <c r="D87" s="1" t="str">
        <f>VLOOKUP(Sheet1!B87,Customer[[#Data],[#Totals]],3,0)</f>
        <v>Male</v>
      </c>
      <c r="E87" s="1" cm="1">
        <f t="array" ref="E87:F87">VLOOKUP(A87,Sales[[Product ID]:[MONTH]],{7,9},0)</f>
        <v>1076.58</v>
      </c>
      <c r="F87" s="1">
        <v>422.69999999999993</v>
      </c>
      <c r="G87" s="1" t="str" cm="1">
        <f t="array" ref="G87:H87">VLOOKUP(A87,Sales[[Product ID]:[month name]],{11,12},0)</f>
        <v>08</v>
      </c>
      <c r="H87" s="1" t="str">
        <v>August</v>
      </c>
      <c r="I87" s="1" t="str">
        <f>VLOOKUP(A87,Products[],3,0)</f>
        <v>Adidas</v>
      </c>
    </row>
    <row r="88" spans="1:9" x14ac:dyDescent="0.3">
      <c r="A88" s="1" t="s">
        <v>3430</v>
      </c>
      <c r="B88" s="1" t="str">
        <f>VLOOKUP(A88,Sales[[Product ID]:[profit]],2,0)</f>
        <v>CUST732</v>
      </c>
      <c r="C88" s="1" t="str">
        <f>VLOOKUP(B88,Sales[[Customer ID]:[days]],2,0)</f>
        <v>Toys</v>
      </c>
      <c r="D88" s="1" t="str">
        <f>VLOOKUP(Sheet1!B88,Customer[[#Data],[#Totals]],3,0)</f>
        <v>Male</v>
      </c>
      <c r="E88" s="1" cm="1">
        <f t="array" ref="E88:F88">VLOOKUP(A88,Sales[[Product ID]:[MONTH]],{7,9},0)</f>
        <v>13313.65</v>
      </c>
      <c r="F88" s="1">
        <v>13210.92</v>
      </c>
      <c r="G88" s="1" t="str" cm="1">
        <f t="array" ref="G88:H88">VLOOKUP(A88,Sales[[Product ID]:[month name]],{11,12},0)</f>
        <v>07</v>
      </c>
      <c r="H88" s="1" t="str">
        <v>July</v>
      </c>
      <c r="I88" s="1" t="str">
        <f>VLOOKUP(A88,Products[],3,0)</f>
        <v>IKEA</v>
      </c>
    </row>
    <row r="89" spans="1:9" x14ac:dyDescent="0.3">
      <c r="A89" s="1" t="s">
        <v>3431</v>
      </c>
      <c r="B89" s="1" t="str">
        <f>VLOOKUP(A89,Sales[[Product ID]:[profit]],2,0)</f>
        <v>CUST143</v>
      </c>
      <c r="C89" s="1" t="str">
        <f>VLOOKUP(B89,Sales[[Customer ID]:[days]],2,0)</f>
        <v>Home Appliances</v>
      </c>
      <c r="D89" s="1" t="str">
        <f>VLOOKUP(Sheet1!B89,Customer[[#Data],[#Totals]],3,0)</f>
        <v>Female</v>
      </c>
      <c r="E89" s="1" cm="1">
        <f t="array" ref="E89:F89">VLOOKUP(A89,Sales[[Product ID]:[MONTH]],{7,9},0)</f>
        <v>4593.28</v>
      </c>
      <c r="F89" s="1">
        <v>3842.7299999999996</v>
      </c>
      <c r="G89" s="1" t="str" cm="1">
        <f t="array" ref="G89:H89">VLOOKUP(A89,Sales[[Product ID]:[month name]],{11,12},0)</f>
        <v>03</v>
      </c>
      <c r="H89" s="1" t="str">
        <v>March</v>
      </c>
      <c r="I89" s="1" t="str">
        <f>VLOOKUP(A89,Products[],3,0)</f>
        <v>HP</v>
      </c>
    </row>
    <row r="90" spans="1:9" x14ac:dyDescent="0.3">
      <c r="A90" s="1" t="s">
        <v>3432</v>
      </c>
      <c r="B90" s="1" t="str">
        <f>VLOOKUP(A90,Sales[[Product ID]:[profit]],2,0)</f>
        <v>CUST14</v>
      </c>
      <c r="C90" s="1" t="str">
        <f>VLOOKUP(B90,Sales[[Customer ID]:[days]],2,0)</f>
        <v>Fashion</v>
      </c>
      <c r="D90" s="1" t="str">
        <f>VLOOKUP(Sheet1!B90,Customer[[#Data],[#Totals]],3,0)</f>
        <v>Female</v>
      </c>
      <c r="E90" s="1" cm="1">
        <f t="array" ref="E90:F90">VLOOKUP(A90,Sales[[Product ID]:[MONTH]],{7,9},0)</f>
        <v>5301.45</v>
      </c>
      <c r="F90" s="1">
        <v>5080.3899999999994</v>
      </c>
      <c r="G90" s="1" t="str" cm="1">
        <f t="array" ref="G90:H90">VLOOKUP(A90,Sales[[Product ID]:[month name]],{11,12},0)</f>
        <v>07</v>
      </c>
      <c r="H90" s="1" t="str">
        <v>July</v>
      </c>
      <c r="I90" s="1" t="str">
        <f>VLOOKUP(A90,Products[],3,0)</f>
        <v>Adidas</v>
      </c>
    </row>
    <row r="91" spans="1:9" x14ac:dyDescent="0.3">
      <c r="A91" s="1" t="s">
        <v>3255</v>
      </c>
      <c r="B91" s="1" t="str">
        <f>VLOOKUP(A91,Sales[[Product ID]:[profit]],2,0)</f>
        <v>CUST515</v>
      </c>
      <c r="C91" s="1" t="str">
        <f>VLOOKUP(B91,Sales[[Customer ID]:[days]],2,0)</f>
        <v>Toys</v>
      </c>
      <c r="D91" s="1" t="str">
        <f>VLOOKUP(Sheet1!B91,Customer[[#Data],[#Totals]],3,0)</f>
        <v>Male</v>
      </c>
      <c r="E91" s="1" cm="1">
        <f t="array" ref="E91:F91">VLOOKUP(A91,Sales[[Product ID]:[MONTH]],{7,9},0)</f>
        <v>580.9</v>
      </c>
      <c r="F91" s="1">
        <v>-392.58000000000004</v>
      </c>
      <c r="G91" s="1" t="str" cm="1">
        <f t="array" ref="G91:H91">VLOOKUP(A91,Sales[[Product ID]:[month name]],{11,12},0)</f>
        <v>03</v>
      </c>
      <c r="H91" s="1" t="str">
        <v>March</v>
      </c>
      <c r="I91" s="1" t="str">
        <f>VLOOKUP(A91,Products[],3,0)</f>
        <v>Nike</v>
      </c>
    </row>
    <row r="92" spans="1:9" x14ac:dyDescent="0.3">
      <c r="A92" s="1" t="s">
        <v>3433</v>
      </c>
      <c r="B92" s="1" t="str">
        <f>VLOOKUP(A92,Sales[[Product ID]:[profit]],2,0)</f>
        <v>CUST208</v>
      </c>
      <c r="C92" s="1" t="str">
        <f>VLOOKUP(B92,Sales[[Customer ID]:[days]],2,0)</f>
        <v>Books</v>
      </c>
      <c r="D92" s="1" t="str">
        <f>VLOOKUP(Sheet1!B92,Customer[[#Data],[#Totals]],3,0)</f>
        <v>Male</v>
      </c>
      <c r="E92" s="1" cm="1">
        <f t="array" ref="E92:F92">VLOOKUP(A92,Sales[[Product ID]:[MONTH]],{7,9},0)</f>
        <v>7745.36</v>
      </c>
      <c r="F92" s="1">
        <v>7293.16</v>
      </c>
      <c r="G92" s="1" t="str" cm="1">
        <f t="array" ref="G92:H92">VLOOKUP(A92,Sales[[Product ID]:[month name]],{11,12},0)</f>
        <v>01</v>
      </c>
      <c r="H92" s="1" t="str">
        <v>January</v>
      </c>
      <c r="I92" s="1" t="str">
        <f>VLOOKUP(A92,Products[],3,0)</f>
        <v>KitchenAid</v>
      </c>
    </row>
    <row r="93" spans="1:9" x14ac:dyDescent="0.3">
      <c r="A93" s="1" t="s">
        <v>3434</v>
      </c>
      <c r="B93" s="1" t="str">
        <f>VLOOKUP(A93,Sales[[Product ID]:[profit]],2,0)</f>
        <v>CUST52</v>
      </c>
      <c r="C93" s="1" t="str">
        <f>VLOOKUP(B93,Sales[[Customer ID]:[days]],2,0)</f>
        <v>Fashion</v>
      </c>
      <c r="D93" s="1" t="str">
        <f>VLOOKUP(Sheet1!B93,Customer[[#Data],[#Totals]],3,0)</f>
        <v>Male</v>
      </c>
      <c r="E93" s="1" cm="1">
        <f t="array" ref="E93:F93">VLOOKUP(A93,Sales[[Product ID]:[MONTH]],{7,9},0)</f>
        <v>287.22000000000003</v>
      </c>
      <c r="F93" s="1">
        <v>258.16000000000003</v>
      </c>
      <c r="G93" s="1" t="str" cm="1">
        <f t="array" ref="G93:H93">VLOOKUP(A93,Sales[[Product ID]:[month name]],{11,12},0)</f>
        <v>06</v>
      </c>
      <c r="H93" s="1" t="str">
        <v>June</v>
      </c>
      <c r="I93" s="1" t="str">
        <f>VLOOKUP(A93,Products[],3,0)</f>
        <v>Canon</v>
      </c>
    </row>
    <row r="94" spans="1:9" x14ac:dyDescent="0.3">
      <c r="A94" s="1" t="s">
        <v>3435</v>
      </c>
      <c r="B94" s="1" t="str">
        <f>VLOOKUP(A94,Sales[[Product ID]:[profit]],2,0)</f>
        <v>CUST366</v>
      </c>
      <c r="C94" s="1" t="str">
        <f>VLOOKUP(B94,Sales[[Customer ID]:[days]],2,0)</f>
        <v>Home Appliances</v>
      </c>
      <c r="D94" s="1" t="str">
        <f>VLOOKUP(Sheet1!B94,Customer[[#Data],[#Totals]],3,0)</f>
        <v>Male</v>
      </c>
      <c r="E94" s="1" cm="1">
        <f t="array" ref="E94:F94">VLOOKUP(A94,Sales[[Product ID]:[MONTH]],{7,9},0)</f>
        <v>6624.12</v>
      </c>
      <c r="F94" s="1">
        <v>6307.85</v>
      </c>
      <c r="G94" s="1" t="str" cm="1">
        <f t="array" ref="G94:H94">VLOOKUP(A94,Sales[[Product ID]:[month name]],{11,12},0)</f>
        <v>06</v>
      </c>
      <c r="H94" s="1" t="str">
        <v>June</v>
      </c>
      <c r="I94" s="1" t="str">
        <f>VLOOKUP(A94,Products[],3,0)</f>
        <v>HP</v>
      </c>
    </row>
    <row r="95" spans="1:9" x14ac:dyDescent="0.3">
      <c r="A95" s="1" t="s">
        <v>3436</v>
      </c>
      <c r="B95" s="1" t="str">
        <f>VLOOKUP(A95,Sales[[Product ID]:[profit]],2,0)</f>
        <v>CUST709</v>
      </c>
      <c r="C95" s="1" t="str">
        <f>VLOOKUP(B95,Sales[[Customer ID]:[days]],2,0)</f>
        <v>Toys</v>
      </c>
      <c r="D95" s="1" t="str">
        <f>VLOOKUP(Sheet1!B95,Customer[[#Data],[#Totals]],3,0)</f>
        <v>Male</v>
      </c>
      <c r="E95" s="1" cm="1">
        <f t="array" ref="E95:F95">VLOOKUP(A95,Sales[[Product ID]:[MONTH]],{7,9},0)</f>
        <v>3910</v>
      </c>
      <c r="F95" s="1">
        <v>3070.1</v>
      </c>
      <c r="G95" s="1" t="str" cm="1">
        <f t="array" ref="G95:H95">VLOOKUP(A95,Sales[[Product ID]:[month name]],{11,12},0)</f>
        <v>02</v>
      </c>
      <c r="H95" s="1" t="str">
        <v>February</v>
      </c>
      <c r="I95" s="1" t="str">
        <f>VLOOKUP(A95,Products[],3,0)</f>
        <v>Rolex</v>
      </c>
    </row>
    <row r="96" spans="1:9" x14ac:dyDescent="0.3">
      <c r="A96" s="1" t="s">
        <v>3437</v>
      </c>
      <c r="B96" s="1" t="str">
        <f>VLOOKUP(A96,Sales[[Product ID]:[profit]],2,0)</f>
        <v>CUST338</v>
      </c>
      <c r="C96" s="1" t="str">
        <f>VLOOKUP(B96,Sales[[Customer ID]:[days]],2,0)</f>
        <v>Toys</v>
      </c>
      <c r="D96" s="1" t="str">
        <f>VLOOKUP(Sheet1!B96,Customer[[#Data],[#Totals]],3,0)</f>
        <v>Female</v>
      </c>
      <c r="E96" s="1" cm="1">
        <f t="array" ref="E96:F96">VLOOKUP(A96,Sales[[Product ID]:[MONTH]],{7,9},0)</f>
        <v>1095.01</v>
      </c>
      <c r="F96" s="1">
        <v>108.33000000000004</v>
      </c>
      <c r="G96" s="1" t="str" cm="1">
        <f t="array" ref="G96:H96">VLOOKUP(A96,Sales[[Product ID]:[month name]],{11,12},0)</f>
        <v>11</v>
      </c>
      <c r="H96" s="1" t="str">
        <v>November</v>
      </c>
      <c r="I96" s="1" t="str">
        <f>VLOOKUP(A96,Products[],3,0)</f>
        <v>Sony</v>
      </c>
    </row>
    <row r="97" spans="1:9" x14ac:dyDescent="0.3">
      <c r="A97" s="1" t="s">
        <v>3438</v>
      </c>
      <c r="B97" s="1" t="str">
        <f>VLOOKUP(A97,Sales[[Product ID]:[profit]],2,0)</f>
        <v>CUST222</v>
      </c>
      <c r="C97" s="1" t="str">
        <f>VLOOKUP(B97,Sales[[Customer ID]:[days]],2,0)</f>
        <v>Home Appliances</v>
      </c>
      <c r="D97" s="1" t="str">
        <f>VLOOKUP(Sheet1!B97,Customer[[#Data],[#Totals]],3,0)</f>
        <v>Female</v>
      </c>
      <c r="E97" s="1" cm="1">
        <f t="array" ref="E97:F97">VLOOKUP(A97,Sales[[Product ID]:[MONTH]],{7,9},0)</f>
        <v>4483.8999999999996</v>
      </c>
      <c r="F97" s="1">
        <v>3732.3199999999997</v>
      </c>
      <c r="G97" s="1" t="str" cm="1">
        <f t="array" ref="G97:H97">VLOOKUP(A97,Sales[[Product ID]:[month name]],{11,12},0)</f>
        <v>08</v>
      </c>
      <c r="H97" s="1" t="str">
        <v>August</v>
      </c>
      <c r="I97" s="1" t="str">
        <f>VLOOKUP(A97,Products[],3,0)</f>
        <v>Philips</v>
      </c>
    </row>
    <row r="98" spans="1:9" x14ac:dyDescent="0.3">
      <c r="A98" s="1" t="s">
        <v>3439</v>
      </c>
      <c r="B98" s="1" t="str">
        <f>VLOOKUP(A98,Sales[[Product ID]:[profit]],2,0)</f>
        <v>CUST951</v>
      </c>
      <c r="C98" s="1" t="str">
        <f>VLOOKUP(B98,Sales[[Customer ID]:[days]],2,0)</f>
        <v>Toys</v>
      </c>
      <c r="D98" s="1" t="str">
        <f>VLOOKUP(Sheet1!B98,Customer[[#Data],[#Totals]],3,0)</f>
        <v>Female</v>
      </c>
      <c r="E98" s="1" cm="1">
        <f t="array" ref="E98:F98">VLOOKUP(A98,Sales[[Product ID]:[MONTH]],{7,9},0)</f>
        <v>118.73</v>
      </c>
      <c r="F98" s="1">
        <v>-827.11</v>
      </c>
      <c r="G98" s="1" t="str" cm="1">
        <f t="array" ref="G98:H98">VLOOKUP(A98,Sales[[Product ID]:[month name]],{11,12},0)</f>
        <v>04</v>
      </c>
      <c r="H98" s="1" t="str">
        <v>April</v>
      </c>
      <c r="I98" s="1" t="str">
        <f>VLOOKUP(A98,Products[],3,0)</f>
        <v>Bose</v>
      </c>
    </row>
    <row r="99" spans="1:9" x14ac:dyDescent="0.3">
      <c r="A99" s="1" t="s">
        <v>3440</v>
      </c>
      <c r="B99" s="1" t="str">
        <f>VLOOKUP(A99,Sales[[Product ID]:[profit]],2,0)</f>
        <v>CUST493</v>
      </c>
      <c r="C99" s="1" t="str">
        <f>VLOOKUP(B99,Sales[[Customer ID]:[days]],2,0)</f>
        <v>Home Appliances</v>
      </c>
      <c r="D99" s="1" t="str">
        <f>VLOOKUP(Sheet1!B99,Customer[[#Data],[#Totals]],3,0)</f>
        <v>Male</v>
      </c>
      <c r="E99" s="1" cm="1">
        <f t="array" ref="E99:F99">VLOOKUP(A99,Sales[[Product ID]:[MONTH]],{7,9},0)</f>
        <v>16102.26</v>
      </c>
      <c r="F99" s="1">
        <v>15984.76</v>
      </c>
      <c r="G99" s="1" t="str" cm="1">
        <f t="array" ref="G99:H99">VLOOKUP(A99,Sales[[Product ID]:[month name]],{11,12},0)</f>
        <v>03</v>
      </c>
      <c r="H99" s="1" t="str">
        <v>March</v>
      </c>
      <c r="I99" s="1" t="str">
        <f>VLOOKUP(A99,Products[],3,0)</f>
        <v>Philips</v>
      </c>
    </row>
    <row r="100" spans="1:9" x14ac:dyDescent="0.3">
      <c r="A100" s="1" t="s">
        <v>3441</v>
      </c>
      <c r="B100" s="1" t="str">
        <f>VLOOKUP(A100,Sales[[Product ID]:[profit]],2,0)</f>
        <v>CUST786</v>
      </c>
      <c r="C100" s="1" t="str">
        <f>VLOOKUP(B100,Sales[[Customer ID]:[days]],2,0)</f>
        <v>Electronics</v>
      </c>
      <c r="D100" s="1" t="str">
        <f>VLOOKUP(Sheet1!B100,Customer[[#Data],[#Totals]],3,0)</f>
        <v>Female</v>
      </c>
      <c r="E100" s="1" cm="1">
        <f t="array" ref="E100:F100">VLOOKUP(A100,Sales[[Product ID]:[MONTH]],{7,9},0)</f>
        <v>10259.400000000001</v>
      </c>
      <c r="F100" s="1">
        <v>9933.9200000000019</v>
      </c>
      <c r="G100" s="1" t="str" cm="1">
        <f t="array" ref="G100:H100">VLOOKUP(A100,Sales[[Product ID]:[month name]],{11,12},0)</f>
        <v>04</v>
      </c>
      <c r="H100" s="1" t="str">
        <v>April</v>
      </c>
      <c r="I100" s="1" t="str">
        <f>VLOOKUP(A100,Products[],3,0)</f>
        <v>Panasonic</v>
      </c>
    </row>
    <row r="101" spans="1:9" x14ac:dyDescent="0.3">
      <c r="A101" s="1" t="s">
        <v>3442</v>
      </c>
      <c r="B101" s="1" t="str">
        <f>VLOOKUP(A101,Sales[[Product ID]:[profit]],2,0)</f>
        <v>CUST39</v>
      </c>
      <c r="C101" s="1" t="str">
        <f>VLOOKUP(B101,Sales[[Customer ID]:[days]],2,0)</f>
        <v>Fashion</v>
      </c>
      <c r="D101" s="1" t="str">
        <f>VLOOKUP(Sheet1!B101,Customer[[#Data],[#Totals]],3,0)</f>
        <v>Female</v>
      </c>
      <c r="E101" s="1" cm="1">
        <f t="array" ref="E101:F101">VLOOKUP(A101,Sales[[Product ID]:[MONTH]],{7,9},0)</f>
        <v>19575.8</v>
      </c>
      <c r="F101" s="1">
        <v>19043.63</v>
      </c>
      <c r="G101" s="1" t="str" cm="1">
        <f t="array" ref="G101:H101">VLOOKUP(A101,Sales[[Product ID]:[month name]],{11,12},0)</f>
        <v>02</v>
      </c>
      <c r="H101" s="1" t="str">
        <v>February</v>
      </c>
      <c r="I101" s="1" t="str">
        <f>VLOOKUP(A101,Products[],3,0)</f>
        <v>Levi’s</v>
      </c>
    </row>
    <row r="102" spans="1:9" x14ac:dyDescent="0.3">
      <c r="A102" s="1" t="s">
        <v>3257</v>
      </c>
      <c r="B102" s="1" t="str">
        <f>VLOOKUP(A102,Sales[[Product ID]:[profit]],2,0)</f>
        <v>CUST250</v>
      </c>
      <c r="C102" s="1" t="str">
        <f>VLOOKUP(B102,Sales[[Customer ID]:[days]],2,0)</f>
        <v>Home Appliances</v>
      </c>
      <c r="D102" s="1" t="str">
        <f>VLOOKUP(Sheet1!B102,Customer[[#Data],[#Totals]],3,0)</f>
        <v>Female</v>
      </c>
      <c r="E102" s="1" cm="1">
        <f t="array" ref="E102:F102">VLOOKUP(A102,Sales[[Product ID]:[MONTH]],{7,9},0)</f>
        <v>4772.53</v>
      </c>
      <c r="F102" s="1">
        <v>4484.0199999999995</v>
      </c>
      <c r="G102" s="1" t="str" cm="1">
        <f t="array" ref="G102:H102">VLOOKUP(A102,Sales[[Product ID]:[month name]],{11,12},0)</f>
        <v>03</v>
      </c>
      <c r="H102" s="1" t="str">
        <v>March</v>
      </c>
      <c r="I102" s="1" t="str">
        <f>VLOOKUP(A102,Products[],3,0)</f>
        <v>Dyson</v>
      </c>
    </row>
    <row r="103" spans="1:9" x14ac:dyDescent="0.3">
      <c r="A103" s="1" t="s">
        <v>3443</v>
      </c>
      <c r="B103" s="1" t="str">
        <f>VLOOKUP(A103,Sales[[Product ID]:[profit]],2,0)</f>
        <v>CUST198</v>
      </c>
      <c r="C103" s="1" t="str">
        <f>VLOOKUP(B103,Sales[[Customer ID]:[days]],2,0)</f>
        <v>Home Appliances</v>
      </c>
      <c r="D103" s="1" t="str">
        <f>VLOOKUP(Sheet1!B103,Customer[[#Data],[#Totals]],3,0)</f>
        <v>Female</v>
      </c>
      <c r="E103" s="1" cm="1">
        <f t="array" ref="E103:F103">VLOOKUP(A103,Sales[[Product ID]:[MONTH]],{7,9},0)</f>
        <v>14424.32</v>
      </c>
      <c r="F103" s="1">
        <v>13637.01</v>
      </c>
      <c r="G103" s="1" t="str" cm="1">
        <f t="array" ref="G103:H103">VLOOKUP(A103,Sales[[Product ID]:[month name]],{11,12},0)</f>
        <v>04</v>
      </c>
      <c r="H103" s="1" t="str">
        <v>April</v>
      </c>
      <c r="I103" s="1" t="str">
        <f>VLOOKUP(A103,Products[],3,0)</f>
        <v>Dyson</v>
      </c>
    </row>
    <row r="104" spans="1:9" x14ac:dyDescent="0.3">
      <c r="A104" s="1" t="s">
        <v>3444</v>
      </c>
      <c r="B104" s="1" t="str">
        <f>VLOOKUP(A104,Sales[[Product ID]:[profit]],2,0)</f>
        <v>CUST697</v>
      </c>
      <c r="C104" s="1" t="str">
        <f>VLOOKUP(B104,Sales[[Customer ID]:[days]],2,0)</f>
        <v>Electronics</v>
      </c>
      <c r="D104" s="1" t="str">
        <f>VLOOKUP(Sheet1!B104,Customer[[#Data],[#Totals]],3,0)</f>
        <v>Male</v>
      </c>
      <c r="E104" s="1" cm="1">
        <f t="array" ref="E104:F104">VLOOKUP(A104,Sales[[Product ID]:[MONTH]],{7,9},0)</f>
        <v>8773.26</v>
      </c>
      <c r="F104" s="1">
        <v>8624.630000000001</v>
      </c>
      <c r="G104" s="1" t="str" cm="1">
        <f t="array" ref="G104:H104">VLOOKUP(A104,Sales[[Product ID]:[month name]],{11,12},0)</f>
        <v>01</v>
      </c>
      <c r="H104" s="1" t="str">
        <v>January</v>
      </c>
      <c r="I104" s="1" t="str">
        <f>VLOOKUP(A104,Products[],3,0)</f>
        <v>Lego</v>
      </c>
    </row>
    <row r="105" spans="1:9" x14ac:dyDescent="0.3">
      <c r="A105" s="1" t="s">
        <v>3445</v>
      </c>
      <c r="B105" s="1" t="str">
        <f>VLOOKUP(A105,Sales[[Product ID]:[profit]],2,0)</f>
        <v>CUST131</v>
      </c>
      <c r="C105" s="1" t="str">
        <f>VLOOKUP(B105,Sales[[Customer ID]:[days]],2,0)</f>
        <v>Home Appliances</v>
      </c>
      <c r="D105" s="1" t="str">
        <f>VLOOKUP(Sheet1!B105,Customer[[#Data],[#Totals]],3,0)</f>
        <v>Female</v>
      </c>
      <c r="E105" s="1" cm="1">
        <f t="array" ref="E105:F105">VLOOKUP(A105,Sales[[Product ID]:[MONTH]],{7,9},0)</f>
        <v>5802.84</v>
      </c>
      <c r="F105" s="1">
        <v>5648.08</v>
      </c>
      <c r="G105" s="1" t="str" cm="1">
        <f t="array" ref="G105:H105">VLOOKUP(A105,Sales[[Product ID]:[month name]],{11,12},0)</f>
        <v>02</v>
      </c>
      <c r="H105" s="1" t="str">
        <v>February</v>
      </c>
      <c r="I105" s="1" t="str">
        <f>VLOOKUP(A105,Products[],3,0)</f>
        <v>Dyson</v>
      </c>
    </row>
    <row r="106" spans="1:9" x14ac:dyDescent="0.3">
      <c r="A106" s="1" t="s">
        <v>3446</v>
      </c>
      <c r="B106" s="1" t="str">
        <f>VLOOKUP(A106,Sales[[Product ID]:[profit]],2,0)</f>
        <v>CUST281</v>
      </c>
      <c r="C106" s="1" t="str">
        <f>VLOOKUP(B106,Sales[[Customer ID]:[days]],2,0)</f>
        <v>Fashion</v>
      </c>
      <c r="D106" s="1" t="str">
        <f>VLOOKUP(Sheet1!B106,Customer[[#Data],[#Totals]],3,0)</f>
        <v>Female</v>
      </c>
      <c r="E106" s="1" cm="1">
        <f t="array" ref="E106:F106">VLOOKUP(A106,Sales[[Product ID]:[MONTH]],{7,9},0)</f>
        <v>465.13</v>
      </c>
      <c r="F106" s="1">
        <v>-344.85</v>
      </c>
      <c r="G106" s="1" t="str" cm="1">
        <f t="array" ref="G106:H106">VLOOKUP(A106,Sales[[Product ID]:[month name]],{11,12},0)</f>
        <v>02</v>
      </c>
      <c r="H106" s="1" t="str">
        <v>February</v>
      </c>
      <c r="I106" s="1" t="str">
        <f>VLOOKUP(A106,Products[],3,0)</f>
        <v>Dell</v>
      </c>
    </row>
    <row r="107" spans="1:9" x14ac:dyDescent="0.3">
      <c r="A107" s="1" t="s">
        <v>3447</v>
      </c>
      <c r="B107" s="1" t="str">
        <f>VLOOKUP(A107,Sales[[Product ID]:[profit]],2,0)</f>
        <v>CUST79</v>
      </c>
      <c r="C107" s="1" t="str">
        <f>VLOOKUP(B107,Sales[[Customer ID]:[days]],2,0)</f>
        <v>Electronics</v>
      </c>
      <c r="D107" s="1" t="str">
        <f>VLOOKUP(Sheet1!B107,Customer[[#Data],[#Totals]],3,0)</f>
        <v>Female</v>
      </c>
      <c r="E107" s="1" cm="1">
        <f t="array" ref="E107:F107">VLOOKUP(A107,Sales[[Product ID]:[MONTH]],{7,9},0)</f>
        <v>6407.52</v>
      </c>
      <c r="F107" s="1">
        <v>5885.5400000000009</v>
      </c>
      <c r="G107" s="1" t="str" cm="1">
        <f t="array" ref="G107:H107">VLOOKUP(A107,Sales[[Product ID]:[month name]],{11,12},0)</f>
        <v>03</v>
      </c>
      <c r="H107" s="1" t="str">
        <v>March</v>
      </c>
      <c r="I107" s="1" t="str">
        <f>VLOOKUP(A107,Products[],3,0)</f>
        <v>Panasonic</v>
      </c>
    </row>
    <row r="108" spans="1:9" x14ac:dyDescent="0.3">
      <c r="A108" s="1" t="s">
        <v>3448</v>
      </c>
      <c r="B108" s="1" t="str">
        <f>VLOOKUP(A108,Sales[[Product ID]:[profit]],2,0)</f>
        <v>CUST717</v>
      </c>
      <c r="C108" s="1" t="str">
        <f>VLOOKUP(B108,Sales[[Customer ID]:[days]],2,0)</f>
        <v>Electronics</v>
      </c>
      <c r="D108" s="1" t="str">
        <f>VLOOKUP(Sheet1!B108,Customer[[#Data],[#Totals]],3,0)</f>
        <v>Female</v>
      </c>
      <c r="E108" s="1" cm="1">
        <f t="array" ref="E108:F108">VLOOKUP(A108,Sales[[Product ID]:[MONTH]],{7,9},0)</f>
        <v>3414.6000000000004</v>
      </c>
      <c r="F108" s="1">
        <v>2459.09</v>
      </c>
      <c r="G108" s="1" t="str" cm="1">
        <f t="array" ref="G108:H108">VLOOKUP(A108,Sales[[Product ID]:[month name]],{11,12},0)</f>
        <v>10</v>
      </c>
      <c r="H108" s="1" t="str">
        <v>October</v>
      </c>
      <c r="I108" s="1" t="str">
        <f>VLOOKUP(A108,Products[],3,0)</f>
        <v>Nike</v>
      </c>
    </row>
    <row r="109" spans="1:9" x14ac:dyDescent="0.3">
      <c r="A109" s="1" t="s">
        <v>3449</v>
      </c>
      <c r="B109" s="1" t="str">
        <f>VLOOKUP(A109,Sales[[Product ID]:[profit]],2,0)</f>
        <v>CUST480</v>
      </c>
      <c r="C109" s="1" t="str">
        <f>VLOOKUP(B109,Sales[[Customer ID]:[days]],2,0)</f>
        <v>Fashion</v>
      </c>
      <c r="D109" s="1" t="str">
        <f>VLOOKUP(Sheet1!B109,Customer[[#Data],[#Totals]],3,0)</f>
        <v>Male</v>
      </c>
      <c r="E109" s="1" cm="1">
        <f t="array" ref="E109:F109">VLOOKUP(A109,Sales[[Product ID]:[MONTH]],{7,9},0)</f>
        <v>16912.440000000002</v>
      </c>
      <c r="F109" s="1">
        <v>16424.600000000002</v>
      </c>
      <c r="G109" s="1" t="str" cm="1">
        <f t="array" ref="G109:H109">VLOOKUP(A109,Sales[[Product ID]:[month name]],{11,12},0)</f>
        <v>05</v>
      </c>
      <c r="H109" s="1" t="str">
        <v>May</v>
      </c>
      <c r="I109" s="1" t="str">
        <f>VLOOKUP(A109,Products[],3,0)</f>
        <v>Canon</v>
      </c>
    </row>
    <row r="110" spans="1:9" x14ac:dyDescent="0.3">
      <c r="A110" s="1" t="s">
        <v>3450</v>
      </c>
      <c r="B110" s="1" t="str">
        <f>VLOOKUP(A110,Sales[[Product ID]:[profit]],2,0)</f>
        <v>CUST677</v>
      </c>
      <c r="C110" s="1" t="str">
        <f>VLOOKUP(B110,Sales[[Customer ID]:[days]],2,0)</f>
        <v>Books</v>
      </c>
      <c r="D110" s="1" t="str">
        <f>VLOOKUP(Sheet1!B110,Customer[[#Data],[#Totals]],3,0)</f>
        <v>Female</v>
      </c>
      <c r="E110" s="1" cm="1">
        <f t="array" ref="E110:F110">VLOOKUP(A110,Sales[[Product ID]:[MONTH]],{7,9},0)</f>
        <v>9693.7199999999993</v>
      </c>
      <c r="F110" s="1">
        <v>8939.619999999999</v>
      </c>
      <c r="G110" s="1" t="str" cm="1">
        <f t="array" ref="G110:H110">VLOOKUP(A110,Sales[[Product ID]:[month name]],{11,12},0)</f>
        <v>01</v>
      </c>
      <c r="H110" s="1" t="str">
        <v>January</v>
      </c>
      <c r="I110" s="1" t="str">
        <f>VLOOKUP(A110,Products[],3,0)</f>
        <v>Dell</v>
      </c>
    </row>
    <row r="111" spans="1:9" x14ac:dyDescent="0.3">
      <c r="A111" s="1" t="s">
        <v>3451</v>
      </c>
      <c r="B111" s="1" t="str">
        <f>VLOOKUP(A111,Sales[[Product ID]:[profit]],2,0)</f>
        <v>CUST396</v>
      </c>
      <c r="C111" s="1" t="str">
        <f>VLOOKUP(B111,Sales[[Customer ID]:[days]],2,0)</f>
        <v>Electronics</v>
      </c>
      <c r="D111" s="1" t="str">
        <f>VLOOKUP(Sheet1!B111,Customer[[#Data],[#Totals]],3,0)</f>
        <v>Male</v>
      </c>
      <c r="E111" s="1" cm="1">
        <f t="array" ref="E111:F111">VLOOKUP(A111,Sales[[Product ID]:[MONTH]],{7,9},0)</f>
        <v>4768.8999999999996</v>
      </c>
      <c r="F111" s="1">
        <v>4202.91</v>
      </c>
      <c r="G111" s="1" t="str" cm="1">
        <f t="array" ref="G111:H111">VLOOKUP(A111,Sales[[Product ID]:[month name]],{11,12},0)</f>
        <v>05</v>
      </c>
      <c r="H111" s="1" t="str">
        <v>May</v>
      </c>
      <c r="I111" s="1" t="str">
        <f>VLOOKUP(A111,Products[],3,0)</f>
        <v>LG</v>
      </c>
    </row>
    <row r="112" spans="1:9" x14ac:dyDescent="0.3">
      <c r="A112" s="1" t="s">
        <v>3452</v>
      </c>
      <c r="B112" s="1" t="str">
        <f>VLOOKUP(A112,Sales[[Product ID]:[profit]],2,0)</f>
        <v>CUST226</v>
      </c>
      <c r="C112" s="1" t="str">
        <f>VLOOKUP(B112,Sales[[Customer ID]:[days]],2,0)</f>
        <v>Books</v>
      </c>
      <c r="D112" s="1" t="str">
        <f>VLOOKUP(Sheet1!B112,Customer[[#Data],[#Totals]],3,0)</f>
        <v>Female</v>
      </c>
      <c r="E112" s="1" cm="1">
        <f t="array" ref="E112:F112">VLOOKUP(A112,Sales[[Product ID]:[MONTH]],{7,9},0)</f>
        <v>8283.84</v>
      </c>
      <c r="F112" s="1">
        <v>7376.77</v>
      </c>
      <c r="G112" s="1" t="str" cm="1">
        <f t="array" ref="G112:H112">VLOOKUP(A112,Sales[[Product ID]:[month name]],{11,12},0)</f>
        <v>02</v>
      </c>
      <c r="H112" s="1" t="str">
        <v>February</v>
      </c>
      <c r="I112" s="1" t="str">
        <f>VLOOKUP(A112,Products[],3,0)</f>
        <v>Lego</v>
      </c>
    </row>
    <row r="113" spans="1:9" x14ac:dyDescent="0.3">
      <c r="A113" s="1" t="s">
        <v>3217</v>
      </c>
      <c r="B113" s="1" t="str">
        <f>VLOOKUP(A113,Sales[[Product ID]:[profit]],2,0)</f>
        <v>CUST739</v>
      </c>
      <c r="C113" s="1" t="str">
        <f>VLOOKUP(B113,Sales[[Customer ID]:[days]],2,0)</f>
        <v>Toys</v>
      </c>
      <c r="D113" s="1" t="str">
        <f>VLOOKUP(Sheet1!B113,Customer[[#Data],[#Totals]],3,0)</f>
        <v>Male</v>
      </c>
      <c r="E113" s="1" cm="1">
        <f t="array" ref="E113:F113">VLOOKUP(A113,Sales[[Product ID]:[MONTH]],{7,9},0)</f>
        <v>12920.699999999999</v>
      </c>
      <c r="F113" s="1">
        <v>12667.089999999998</v>
      </c>
      <c r="G113" s="1" t="str" cm="1">
        <f t="array" ref="G113:H113">VLOOKUP(A113,Sales[[Product ID]:[month name]],{11,12},0)</f>
        <v>06</v>
      </c>
      <c r="H113" s="1" t="str">
        <v>June</v>
      </c>
      <c r="I113" s="1" t="str">
        <f>VLOOKUP(A113,Products[],3,0)</f>
        <v>Samsung</v>
      </c>
    </row>
    <row r="114" spans="1:9" x14ac:dyDescent="0.3">
      <c r="A114" s="1" t="s">
        <v>3259</v>
      </c>
      <c r="B114" s="1" t="str">
        <f>VLOOKUP(A114,Sales[[Product ID]:[profit]],2,0)</f>
        <v>CUST217</v>
      </c>
      <c r="C114" s="1" t="str">
        <f>VLOOKUP(B114,Sales[[Customer ID]:[days]],2,0)</f>
        <v>Home Appliances</v>
      </c>
      <c r="D114" s="1" t="str">
        <f>VLOOKUP(Sheet1!B114,Customer[[#Data],[#Totals]],3,0)</f>
        <v>Female</v>
      </c>
      <c r="E114" s="1" cm="1">
        <f t="array" ref="E114:F114">VLOOKUP(A114,Sales[[Product ID]:[MONTH]],{7,9},0)</f>
        <v>6773.32</v>
      </c>
      <c r="F114" s="1">
        <v>6561.61</v>
      </c>
      <c r="G114" s="1" t="str" cm="1">
        <f t="array" ref="G114:H114">VLOOKUP(A114,Sales[[Product ID]:[month name]],{11,12},0)</f>
        <v>02</v>
      </c>
      <c r="H114" s="1" t="str">
        <v>February</v>
      </c>
      <c r="I114" s="1" t="str">
        <f>VLOOKUP(A114,Products[],3,0)</f>
        <v>Canon</v>
      </c>
    </row>
    <row r="115" spans="1:9" x14ac:dyDescent="0.3">
      <c r="A115" s="1" t="s">
        <v>3453</v>
      </c>
      <c r="B115" s="1" t="str">
        <f>VLOOKUP(A115,Sales[[Product ID]:[profit]],2,0)</f>
        <v>CUST474</v>
      </c>
      <c r="C115" s="1" t="str">
        <f>VLOOKUP(B115,Sales[[Customer ID]:[days]],2,0)</f>
        <v>Toys</v>
      </c>
      <c r="D115" s="1" t="str">
        <f>VLOOKUP(Sheet1!B115,Customer[[#Data],[#Totals]],3,0)</f>
        <v>Male</v>
      </c>
      <c r="E115" s="1" cm="1">
        <f t="array" ref="E115:F115">VLOOKUP(A115,Sales[[Product ID]:[MONTH]],{7,9},0)</f>
        <v>125.84</v>
      </c>
      <c r="F115" s="1">
        <v>-480.23</v>
      </c>
      <c r="G115" s="1" t="str" cm="1">
        <f t="array" ref="G115:H115">VLOOKUP(A115,Sales[[Product ID]:[month name]],{11,12},0)</f>
        <v>02</v>
      </c>
      <c r="H115" s="1" t="str">
        <v>February</v>
      </c>
      <c r="I115" s="1" t="str">
        <f>VLOOKUP(A115,Products[],3,0)</f>
        <v>Levi’s</v>
      </c>
    </row>
    <row r="116" spans="1:9" x14ac:dyDescent="0.3">
      <c r="A116" s="1" t="s">
        <v>3261</v>
      </c>
      <c r="B116" s="1" t="str">
        <f>VLOOKUP(A116,Sales[[Product ID]:[profit]],2,0)</f>
        <v>CUST491</v>
      </c>
      <c r="C116" s="1" t="str">
        <f>VLOOKUP(B116,Sales[[Customer ID]:[days]],2,0)</f>
        <v>Fashion</v>
      </c>
      <c r="D116" s="1" t="str">
        <f>VLOOKUP(Sheet1!B116,Customer[[#Data],[#Totals]],3,0)</f>
        <v>Female</v>
      </c>
      <c r="E116" s="1" cm="1">
        <f t="array" ref="E116:F116">VLOOKUP(A116,Sales[[Product ID]:[MONTH]],{7,9},0)</f>
        <v>14588.460000000001</v>
      </c>
      <c r="F116" s="1">
        <v>13637.650000000001</v>
      </c>
      <c r="G116" s="1" t="str" cm="1">
        <f t="array" ref="G116:H116">VLOOKUP(A116,Sales[[Product ID]:[month name]],{11,12},0)</f>
        <v>07</v>
      </c>
      <c r="H116" s="1" t="str">
        <v>July</v>
      </c>
      <c r="I116" s="1" t="str">
        <f>VLOOKUP(A116,Products[],3,0)</f>
        <v>Asus</v>
      </c>
    </row>
    <row r="117" spans="1:9" x14ac:dyDescent="0.3">
      <c r="A117" s="1" t="s">
        <v>3263</v>
      </c>
      <c r="B117" s="1" t="str">
        <f>VLOOKUP(A117,Sales[[Product ID]:[profit]],2,0)</f>
        <v>CUST160</v>
      </c>
      <c r="C117" s="1" t="str">
        <f>VLOOKUP(B117,Sales[[Customer ID]:[days]],2,0)</f>
        <v>Toys</v>
      </c>
      <c r="D117" s="1" t="str">
        <f>VLOOKUP(Sheet1!B117,Customer[[#Data],[#Totals]],3,0)</f>
        <v>Male</v>
      </c>
      <c r="E117" s="1" cm="1">
        <f t="array" ref="E117:F117">VLOOKUP(A117,Sales[[Product ID]:[MONTH]],{7,9},0)</f>
        <v>15081.099999999999</v>
      </c>
      <c r="F117" s="1">
        <v>14662.999999999998</v>
      </c>
      <c r="G117" s="1" t="str" cm="1">
        <f t="array" ref="G117:H117">VLOOKUP(A117,Sales[[Product ID]:[month name]],{11,12},0)</f>
        <v>08</v>
      </c>
      <c r="H117" s="1" t="str">
        <v>August</v>
      </c>
      <c r="I117" s="1" t="str">
        <f>VLOOKUP(A117,Products[],3,0)</f>
        <v>LG</v>
      </c>
    </row>
    <row r="118" spans="1:9" x14ac:dyDescent="0.3">
      <c r="A118" s="1" t="s">
        <v>3264</v>
      </c>
      <c r="B118" s="1" t="str">
        <f>VLOOKUP(A118,Sales[[Product ID]:[profit]],2,0)</f>
        <v>CUST75</v>
      </c>
      <c r="C118" s="1" t="str">
        <f>VLOOKUP(B118,Sales[[Customer ID]:[days]],2,0)</f>
        <v>Home Appliances</v>
      </c>
      <c r="D118" s="1" t="str">
        <f>VLOOKUP(Sheet1!B118,Customer[[#Data],[#Totals]],3,0)</f>
        <v>Male</v>
      </c>
      <c r="E118" s="1" cm="1">
        <f t="array" ref="E118:F118">VLOOKUP(A118,Sales[[Product ID]:[MONTH]],{7,9},0)</f>
        <v>10363.43</v>
      </c>
      <c r="F118" s="1">
        <v>10114.31</v>
      </c>
      <c r="G118" s="1" t="str" cm="1">
        <f t="array" ref="G118:H118">VLOOKUP(A118,Sales[[Product ID]:[month name]],{11,12},0)</f>
        <v>04</v>
      </c>
      <c r="H118" s="1" t="str">
        <v>April</v>
      </c>
      <c r="I118" s="1" t="str">
        <f>VLOOKUP(A118,Products[],3,0)</f>
        <v>KitchenAid</v>
      </c>
    </row>
    <row r="119" spans="1:9" x14ac:dyDescent="0.3">
      <c r="A119" s="1" t="s">
        <v>3266</v>
      </c>
      <c r="B119" s="1" t="str">
        <f>VLOOKUP(A119,Sales[[Product ID]:[profit]],2,0)</f>
        <v>CUST1</v>
      </c>
      <c r="C119" s="1" t="str">
        <f>VLOOKUP(B119,Sales[[Customer ID]:[days]],2,0)</f>
        <v>Fashion</v>
      </c>
      <c r="D119" s="1" t="str">
        <f>VLOOKUP(Sheet1!B119,Customer[[#Data],[#Totals]],3,0)</f>
        <v>Female</v>
      </c>
      <c r="E119" s="1" cm="1">
        <f t="array" ref="E119:F119">VLOOKUP(A119,Sales[[Product ID]:[MONTH]],{7,9},0)</f>
        <v>3216.2</v>
      </c>
      <c r="F119" s="1">
        <v>3173.79</v>
      </c>
      <c r="G119" s="1" t="str" cm="1">
        <f t="array" ref="G119:H119">VLOOKUP(A119,Sales[[Product ID]:[month name]],{11,12},0)</f>
        <v>06</v>
      </c>
      <c r="H119" s="1" t="str">
        <v>June</v>
      </c>
      <c r="I119" s="1" t="str">
        <f>VLOOKUP(A119,Products[],3,0)</f>
        <v>Bose</v>
      </c>
    </row>
    <row r="120" spans="1:9" x14ac:dyDescent="0.3">
      <c r="A120" s="1" t="s">
        <v>3267</v>
      </c>
      <c r="B120" s="1" t="str">
        <f>VLOOKUP(A120,Sales[[Product ID]:[profit]],2,0)</f>
        <v>CUST791</v>
      </c>
      <c r="C120" s="1" t="str">
        <f>VLOOKUP(B120,Sales[[Customer ID]:[days]],2,0)</f>
        <v>Home Appliances</v>
      </c>
      <c r="D120" s="1" t="str">
        <f>VLOOKUP(Sheet1!B120,Customer[[#Data],[#Totals]],3,0)</f>
        <v>Male</v>
      </c>
      <c r="E120" s="1" cm="1">
        <f t="array" ref="E120:F120">VLOOKUP(A120,Sales[[Product ID]:[MONTH]],{7,9},0)</f>
        <v>3530.88</v>
      </c>
      <c r="F120" s="1">
        <v>3065.29</v>
      </c>
      <c r="G120" s="1" t="str" cm="1">
        <f t="array" ref="G120:H120">VLOOKUP(A120,Sales[[Product ID]:[month name]],{11,12},0)</f>
        <v>08</v>
      </c>
      <c r="H120" s="1" t="str">
        <v>August</v>
      </c>
      <c r="I120" s="1" t="str">
        <f>VLOOKUP(A120,Products[],3,0)</f>
        <v>HP</v>
      </c>
    </row>
    <row r="121" spans="1:9" x14ac:dyDescent="0.3">
      <c r="A121" s="1" t="s">
        <v>3269</v>
      </c>
      <c r="B121" s="1" t="str">
        <f>VLOOKUP(A121,Sales[[Product ID]:[profit]],2,0)</f>
        <v>CUST201</v>
      </c>
      <c r="C121" s="1" t="str">
        <f>VLOOKUP(B121,Sales[[Customer ID]:[days]],2,0)</f>
        <v>Toys</v>
      </c>
      <c r="D121" s="1" t="str">
        <f>VLOOKUP(Sheet1!B121,Customer[[#Data],[#Totals]],3,0)</f>
        <v>Female</v>
      </c>
      <c r="E121" s="1" cm="1">
        <f t="array" ref="E121:F121">VLOOKUP(A121,Sales[[Product ID]:[MONTH]],{7,9},0)</f>
        <v>1774.88</v>
      </c>
      <c r="F121" s="1">
        <v>1147.2200000000003</v>
      </c>
      <c r="G121" s="1" t="str" cm="1">
        <f t="array" ref="G121:H121">VLOOKUP(A121,Sales[[Product ID]:[month name]],{11,12},0)</f>
        <v>02</v>
      </c>
      <c r="H121" s="1" t="str">
        <v>February</v>
      </c>
      <c r="I121" s="1" t="str">
        <f>VLOOKUP(A121,Products[],3,0)</f>
        <v>Samsung</v>
      </c>
    </row>
    <row r="122" spans="1:9" x14ac:dyDescent="0.3">
      <c r="A122" s="1" t="s">
        <v>3271</v>
      </c>
      <c r="B122" s="1" t="str">
        <f>VLOOKUP(A122,Sales[[Product ID]:[profit]],2,0)</f>
        <v>CUST58</v>
      </c>
      <c r="C122" s="1" t="str">
        <f>VLOOKUP(B122,Sales[[Customer ID]:[days]],2,0)</f>
        <v>Home Appliances</v>
      </c>
      <c r="D122" s="1" t="str">
        <f>VLOOKUP(Sheet1!B122,Customer[[#Data],[#Totals]],3,0)</f>
        <v>Male</v>
      </c>
      <c r="E122" s="1" cm="1">
        <f t="array" ref="E122:F122">VLOOKUP(A122,Sales[[Product ID]:[MONTH]],{7,9},0)</f>
        <v>2060.2799999999997</v>
      </c>
      <c r="F122" s="1">
        <v>1567.1099999999997</v>
      </c>
      <c r="G122" s="1" t="str" cm="1">
        <f t="array" ref="G122:H122">VLOOKUP(A122,Sales[[Product ID]:[month name]],{11,12},0)</f>
        <v>01</v>
      </c>
      <c r="H122" s="1" t="str">
        <v>January</v>
      </c>
      <c r="I122" s="1" t="str">
        <f>VLOOKUP(A122,Products[],3,0)</f>
        <v>Samsung</v>
      </c>
    </row>
    <row r="123" spans="1:9" x14ac:dyDescent="0.3">
      <c r="A123" s="1" t="s">
        <v>3273</v>
      </c>
      <c r="B123" s="1" t="str">
        <f>VLOOKUP(A123,Sales[[Product ID]:[profit]],2,0)</f>
        <v>CUST622</v>
      </c>
      <c r="C123" s="1" t="str">
        <f>VLOOKUP(B123,Sales[[Customer ID]:[days]],2,0)</f>
        <v>Fashion</v>
      </c>
      <c r="D123" s="1" t="str">
        <f>VLOOKUP(Sheet1!B123,Customer[[#Data],[#Totals]],3,0)</f>
        <v>Female</v>
      </c>
      <c r="E123" s="1" cm="1">
        <f t="array" ref="E123:F123">VLOOKUP(A123,Sales[[Product ID]:[MONTH]],{7,9},0)</f>
        <v>454.09</v>
      </c>
      <c r="F123" s="1">
        <v>-509.49000000000007</v>
      </c>
      <c r="G123" s="1" t="str" cm="1">
        <f t="array" ref="G123:H123">VLOOKUP(A123,Sales[[Product ID]:[month name]],{11,12},0)</f>
        <v>06</v>
      </c>
      <c r="H123" s="1" t="str">
        <v>June</v>
      </c>
      <c r="I123" s="1" t="str">
        <f>VLOOKUP(A123,Products[],3,0)</f>
        <v>Apple</v>
      </c>
    </row>
    <row r="124" spans="1:9" x14ac:dyDescent="0.3">
      <c r="A124" s="1" t="s">
        <v>3274</v>
      </c>
      <c r="B124" s="1" t="str">
        <f>VLOOKUP(A124,Sales[[Product ID]:[profit]],2,0)</f>
        <v>CUST186</v>
      </c>
      <c r="C124" s="1" t="str">
        <f>VLOOKUP(B124,Sales[[Customer ID]:[days]],2,0)</f>
        <v>Fashion</v>
      </c>
      <c r="D124" s="1" t="str">
        <f>VLOOKUP(Sheet1!B124,Customer[[#Data],[#Totals]],3,0)</f>
        <v>Male</v>
      </c>
      <c r="E124" s="1" cm="1">
        <f t="array" ref="E124:F124">VLOOKUP(A124,Sales[[Product ID]:[MONTH]],{7,9},0)</f>
        <v>6597.92</v>
      </c>
      <c r="F124" s="1">
        <v>5646.28</v>
      </c>
      <c r="G124" s="1" t="str" cm="1">
        <f t="array" ref="G124:H124">VLOOKUP(A124,Sales[[Product ID]:[month name]],{11,12},0)</f>
        <v>01</v>
      </c>
      <c r="H124" s="1" t="str">
        <v>January</v>
      </c>
      <c r="I124" s="1" t="str">
        <f>VLOOKUP(A124,Products[],3,0)</f>
        <v>Dyson</v>
      </c>
    </row>
    <row r="125" spans="1:9" x14ac:dyDescent="0.3">
      <c r="A125" s="1" t="s">
        <v>3220</v>
      </c>
      <c r="B125" s="1" t="str">
        <f>VLOOKUP(A125,Sales[[Product ID]:[profit]],2,0)</f>
        <v>CUST779</v>
      </c>
      <c r="C125" s="1" t="str">
        <f>VLOOKUP(B125,Sales[[Customer ID]:[days]],2,0)</f>
        <v>Toys</v>
      </c>
      <c r="D125" s="1" t="str">
        <f>VLOOKUP(Sheet1!B125,Customer[[#Data],[#Totals]],3,0)</f>
        <v>Female</v>
      </c>
      <c r="E125" s="1" cm="1">
        <f t="array" ref="E125:F125">VLOOKUP(A125,Sales[[Product ID]:[MONTH]],{7,9},0)</f>
        <v>17082.809999999998</v>
      </c>
      <c r="F125" s="1">
        <v>17055.179999999997</v>
      </c>
      <c r="G125" s="1" t="str" cm="1">
        <f t="array" ref="G125:H125">VLOOKUP(A125,Sales[[Product ID]:[month name]],{11,12},0)</f>
        <v>10</v>
      </c>
      <c r="H125" s="1" t="str">
        <v>October</v>
      </c>
      <c r="I125" s="1" t="str">
        <f>VLOOKUP(A125,Products[],3,0)</f>
        <v>KitchenAid</v>
      </c>
    </row>
    <row r="126" spans="1:9" x14ac:dyDescent="0.3">
      <c r="A126" s="1" t="s">
        <v>3275</v>
      </c>
      <c r="B126" s="1" t="str">
        <f>VLOOKUP(A126,Sales[[Product ID]:[profit]],2,0)</f>
        <v>CUST288</v>
      </c>
      <c r="C126" s="1" t="str">
        <f>VLOOKUP(B126,Sales[[Customer ID]:[days]],2,0)</f>
        <v>Books</v>
      </c>
      <c r="D126" s="1" t="str">
        <f>VLOOKUP(Sheet1!B126,Customer[[#Data],[#Totals]],3,0)</f>
        <v>Female</v>
      </c>
      <c r="E126" s="1" cm="1">
        <f t="array" ref="E126:F126">VLOOKUP(A126,Sales[[Product ID]:[MONTH]],{7,9},0)</f>
        <v>674.73</v>
      </c>
      <c r="F126" s="1">
        <v>310.82</v>
      </c>
      <c r="G126" s="1" t="str" cm="1">
        <f t="array" ref="G126:H126">VLOOKUP(A126,Sales[[Product ID]:[month name]],{11,12},0)</f>
        <v>08</v>
      </c>
      <c r="H126" s="1" t="str">
        <v>August</v>
      </c>
      <c r="I126" s="1" t="str">
        <f>VLOOKUP(A126,Products[],3,0)</f>
        <v>HP</v>
      </c>
    </row>
    <row r="127" spans="1:9" x14ac:dyDescent="0.3">
      <c r="A127" s="1" t="s">
        <v>3276</v>
      </c>
      <c r="B127" s="1" t="str">
        <f>VLOOKUP(A127,Sales[[Product ID]:[profit]],2,0)</f>
        <v>CUST930</v>
      </c>
      <c r="C127" s="1" t="str">
        <f>VLOOKUP(B127,Sales[[Customer ID]:[days]],2,0)</f>
        <v>Electronics</v>
      </c>
      <c r="D127" s="1" t="str">
        <f>VLOOKUP(Sheet1!B127,Customer[[#Data],[#Totals]],3,0)</f>
        <v>Female</v>
      </c>
      <c r="E127" s="1" cm="1">
        <f t="array" ref="E127:F127">VLOOKUP(A127,Sales[[Product ID]:[MONTH]],{7,9},0)</f>
        <v>9996.24</v>
      </c>
      <c r="F127" s="1">
        <v>9259.83</v>
      </c>
      <c r="G127" s="1" t="str" cm="1">
        <f t="array" ref="G127:H127">VLOOKUP(A127,Sales[[Product ID]:[month name]],{11,12},0)</f>
        <v>05</v>
      </c>
      <c r="H127" s="1" t="str">
        <v>May</v>
      </c>
      <c r="I127" s="1" t="str">
        <f>VLOOKUP(A127,Products[],3,0)</f>
        <v>HP</v>
      </c>
    </row>
    <row r="128" spans="1:9" x14ac:dyDescent="0.3">
      <c r="A128" s="1" t="s">
        <v>3277</v>
      </c>
      <c r="B128" s="1" t="str">
        <f>VLOOKUP(A128,Sales[[Product ID]:[profit]],2,0)</f>
        <v>CUST845</v>
      </c>
      <c r="C128" s="1" t="str">
        <f>VLOOKUP(B128,Sales[[Customer ID]:[days]],2,0)</f>
        <v>Toys</v>
      </c>
      <c r="D128" s="1" t="str">
        <f>VLOOKUP(Sheet1!B128,Customer[[#Data],[#Totals]],3,0)</f>
        <v>Male</v>
      </c>
      <c r="E128" s="1" cm="1">
        <f t="array" ref="E128:F128">VLOOKUP(A128,Sales[[Product ID]:[MONTH]],{7,9},0)</f>
        <v>17488.079999999998</v>
      </c>
      <c r="F128" s="1">
        <v>17048.929999999997</v>
      </c>
      <c r="G128" s="1" t="str" cm="1">
        <f t="array" ref="G128:H128">VLOOKUP(A128,Sales[[Product ID]:[month name]],{11,12},0)</f>
        <v>01</v>
      </c>
      <c r="H128" s="1" t="str">
        <v>January</v>
      </c>
      <c r="I128" s="1" t="str">
        <f>VLOOKUP(A128,Products[],3,0)</f>
        <v>KitchenAid</v>
      </c>
    </row>
    <row r="129" spans="1:9" x14ac:dyDescent="0.3">
      <c r="A129" s="1" t="s">
        <v>3278</v>
      </c>
      <c r="B129" s="1" t="str">
        <f>VLOOKUP(A129,Sales[[Product ID]:[profit]],2,0)</f>
        <v>CUST424</v>
      </c>
      <c r="C129" s="1" t="str">
        <f>VLOOKUP(B129,Sales[[Customer ID]:[days]],2,0)</f>
        <v>Books</v>
      </c>
      <c r="D129" s="1" t="str">
        <f>VLOOKUP(Sheet1!B129,Customer[[#Data],[#Totals]],3,0)</f>
        <v>Male</v>
      </c>
      <c r="E129" s="1" cm="1">
        <f t="array" ref="E129:F129">VLOOKUP(A129,Sales[[Product ID]:[MONTH]],{7,9},0)</f>
        <v>13367.36</v>
      </c>
      <c r="F129" s="1">
        <v>13036.85</v>
      </c>
      <c r="G129" s="1" t="str" cm="1">
        <f t="array" ref="G129:H129">VLOOKUP(A129,Sales[[Product ID]:[month name]],{11,12},0)</f>
        <v>02</v>
      </c>
      <c r="H129" s="1" t="str">
        <v>February</v>
      </c>
      <c r="I129" s="1" t="str">
        <f>VLOOKUP(A129,Products[],3,0)</f>
        <v>Panasonic</v>
      </c>
    </row>
    <row r="130" spans="1:9" x14ac:dyDescent="0.3">
      <c r="A130" s="1" t="s">
        <v>3281</v>
      </c>
      <c r="B130" s="1" t="str">
        <f>VLOOKUP(A130,Sales[[Product ID]:[profit]],2,0)</f>
        <v>CUST722</v>
      </c>
      <c r="C130" s="1" t="str">
        <f>VLOOKUP(B130,Sales[[Customer ID]:[days]],2,0)</f>
        <v>Toys</v>
      </c>
      <c r="D130" s="1" t="str">
        <f>VLOOKUP(Sheet1!B130,Customer[[#Data],[#Totals]],3,0)</f>
        <v>Female</v>
      </c>
      <c r="E130" s="1" cm="1">
        <f t="array" ref="E130:F130">VLOOKUP(A130,Sales[[Product ID]:[MONTH]],{7,9},0)</f>
        <v>9574.380000000001</v>
      </c>
      <c r="F130" s="1">
        <v>9437.3900000000012</v>
      </c>
      <c r="G130" s="1" t="str" cm="1">
        <f t="array" ref="G130:H130">VLOOKUP(A130,Sales[[Product ID]:[month name]],{11,12},0)</f>
        <v>06</v>
      </c>
      <c r="H130" s="1" t="str">
        <v>June</v>
      </c>
      <c r="I130" s="1" t="str">
        <f>VLOOKUP(A130,Products[],3,0)</f>
        <v>Apple</v>
      </c>
    </row>
    <row r="131" spans="1:9" x14ac:dyDescent="0.3">
      <c r="A131" s="1" t="s">
        <v>3282</v>
      </c>
      <c r="B131" s="1" t="str">
        <f>VLOOKUP(A131,Sales[[Product ID]:[profit]],2,0)</f>
        <v>CUST611</v>
      </c>
      <c r="C131" s="1" t="str">
        <f>VLOOKUP(B131,Sales[[Customer ID]:[days]],2,0)</f>
        <v>Books</v>
      </c>
      <c r="D131" s="1" t="str">
        <f>VLOOKUP(Sheet1!B131,Customer[[#Data],[#Totals]],3,0)</f>
        <v>Male</v>
      </c>
      <c r="E131" s="1" cm="1">
        <f t="array" ref="E131:F131">VLOOKUP(A131,Sales[[Product ID]:[MONTH]],{7,9},0)</f>
        <v>3901.59</v>
      </c>
      <c r="F131" s="1">
        <v>3194.33</v>
      </c>
      <c r="G131" s="1" t="str" cm="1">
        <f t="array" ref="G131:H131">VLOOKUP(A131,Sales[[Product ID]:[month name]],{11,12},0)</f>
        <v>10</v>
      </c>
      <c r="H131" s="1" t="str">
        <v>October</v>
      </c>
      <c r="I131" s="1" t="str">
        <f>VLOOKUP(A131,Products[],3,0)</f>
        <v>Philips</v>
      </c>
    </row>
    <row r="132" spans="1:9" x14ac:dyDescent="0.3">
      <c r="A132" s="1" t="s">
        <v>3283</v>
      </c>
      <c r="B132" s="1" t="str">
        <f>VLOOKUP(A132,Sales[[Product ID]:[profit]],2,0)</f>
        <v>CUST335</v>
      </c>
      <c r="C132" s="1" t="str">
        <f>VLOOKUP(B132,Sales[[Customer ID]:[days]],2,0)</f>
        <v>Home Appliances</v>
      </c>
      <c r="D132" s="1" t="str">
        <f>VLOOKUP(Sheet1!B132,Customer[[#Data],[#Totals]],3,0)</f>
        <v>Female</v>
      </c>
      <c r="E132" s="1" cm="1">
        <f t="array" ref="E132:F132">VLOOKUP(A132,Sales[[Product ID]:[MONTH]],{7,9},0)</f>
        <v>6205.2999999999993</v>
      </c>
      <c r="F132" s="1">
        <v>5743.1599999999989</v>
      </c>
      <c r="G132" s="1" t="str" cm="1">
        <f t="array" ref="G132:H132">VLOOKUP(A132,Sales[[Product ID]:[month name]],{11,12},0)</f>
        <v>09</v>
      </c>
      <c r="H132" s="1" t="str">
        <v>September</v>
      </c>
      <c r="I132" s="1" t="str">
        <f>VLOOKUP(A132,Products[],3,0)</f>
        <v>IKEA</v>
      </c>
    </row>
    <row r="133" spans="1:9" x14ac:dyDescent="0.3">
      <c r="A133" s="1" t="s">
        <v>3284</v>
      </c>
      <c r="B133" s="1" t="str">
        <f>VLOOKUP(A133,Sales[[Product ID]:[profit]],2,0)</f>
        <v>CUST506</v>
      </c>
      <c r="C133" s="1" t="str">
        <f>VLOOKUP(B133,Sales[[Customer ID]:[days]],2,0)</f>
        <v>Electronics</v>
      </c>
      <c r="D133" s="1" t="str">
        <f>VLOOKUP(Sheet1!B133,Customer[[#Data],[#Totals]],3,0)</f>
        <v>Male</v>
      </c>
      <c r="E133" s="1" cm="1">
        <f t="array" ref="E133:F133">VLOOKUP(A133,Sales[[Product ID]:[MONTH]],{7,9},0)</f>
        <v>12356.75</v>
      </c>
      <c r="F133" s="1">
        <v>11712.17</v>
      </c>
      <c r="G133" s="1" t="str" cm="1">
        <f t="array" ref="G133:H133">VLOOKUP(A133,Sales[[Product ID]:[month name]],{11,12},0)</f>
        <v>07</v>
      </c>
      <c r="H133" s="1" t="str">
        <v>July</v>
      </c>
      <c r="I133" s="1" t="str">
        <f>VLOOKUP(A133,Products[],3,0)</f>
        <v>Asus</v>
      </c>
    </row>
    <row r="134" spans="1:9" x14ac:dyDescent="0.3">
      <c r="A134" s="1" t="s">
        <v>3285</v>
      </c>
      <c r="B134" s="1" t="str">
        <f>VLOOKUP(A134,Sales[[Product ID]:[profit]],2,0)</f>
        <v>CUST953</v>
      </c>
      <c r="C134" s="1" t="str">
        <f>VLOOKUP(B134,Sales[[Customer ID]:[days]],2,0)</f>
        <v>Books</v>
      </c>
      <c r="D134" s="1" t="str">
        <f>VLOOKUP(Sheet1!B134,Customer[[#Data],[#Totals]],3,0)</f>
        <v>Female</v>
      </c>
      <c r="E134" s="1" cm="1">
        <f t="array" ref="E134:F134">VLOOKUP(A134,Sales[[Product ID]:[MONTH]],{7,9},0)</f>
        <v>4001.07</v>
      </c>
      <c r="F134" s="1">
        <v>3901.88</v>
      </c>
      <c r="G134" s="1" t="str" cm="1">
        <f t="array" ref="G134:H134">VLOOKUP(A134,Sales[[Product ID]:[month name]],{11,12},0)</f>
        <v>02</v>
      </c>
      <c r="H134" s="1" t="str">
        <v>February</v>
      </c>
      <c r="I134" s="1" t="str">
        <f>VLOOKUP(A134,Products[],3,0)</f>
        <v>Levi’s</v>
      </c>
    </row>
    <row r="135" spans="1:9" x14ac:dyDescent="0.3">
      <c r="A135" s="1" t="s">
        <v>3287</v>
      </c>
      <c r="B135" s="1" t="str">
        <f>VLOOKUP(A135,Sales[[Product ID]:[profit]],2,0)</f>
        <v>CUST188</v>
      </c>
      <c r="C135" s="1" t="str">
        <f>VLOOKUP(B135,Sales[[Customer ID]:[days]],2,0)</f>
        <v>Home Appliances</v>
      </c>
      <c r="D135" s="1" t="str">
        <f>VLOOKUP(Sheet1!B135,Customer[[#Data],[#Totals]],3,0)</f>
        <v>Male</v>
      </c>
      <c r="E135" s="1" cm="1">
        <f t="array" ref="E135:F135">VLOOKUP(A135,Sales[[Product ID]:[MONTH]],{7,9},0)</f>
        <v>13394.57</v>
      </c>
      <c r="F135" s="1">
        <v>12492.89</v>
      </c>
      <c r="G135" s="1" t="str" cm="1">
        <f t="array" ref="G135:H135">VLOOKUP(A135,Sales[[Product ID]:[month name]],{11,12},0)</f>
        <v>01</v>
      </c>
      <c r="H135" s="1" t="str">
        <v>January</v>
      </c>
      <c r="I135" s="1" t="str">
        <f>VLOOKUP(A135,Products[],3,0)</f>
        <v>Canon</v>
      </c>
    </row>
    <row r="136" spans="1:9" x14ac:dyDescent="0.3">
      <c r="A136" s="1" t="s">
        <v>3223</v>
      </c>
      <c r="B136" s="1" t="str">
        <f>VLOOKUP(A136,Sales[[Product ID]:[profit]],2,0)</f>
        <v>CUST69</v>
      </c>
      <c r="C136" s="1" t="str">
        <f>VLOOKUP(B136,Sales[[Customer ID]:[days]],2,0)</f>
        <v>Home Appliances</v>
      </c>
      <c r="D136" s="1" t="str">
        <f>VLOOKUP(Sheet1!B136,Customer[[#Data],[#Totals]],3,0)</f>
        <v>Female</v>
      </c>
      <c r="E136" s="1" cm="1">
        <f t="array" ref="E136:F136">VLOOKUP(A136,Sales[[Product ID]:[MONTH]],{7,9},0)</f>
        <v>9731.52</v>
      </c>
      <c r="F136" s="1">
        <v>9277.44</v>
      </c>
      <c r="G136" s="1" t="str" cm="1">
        <f t="array" ref="G136:H136">VLOOKUP(A136,Sales[[Product ID]:[month name]],{11,12},0)</f>
        <v>08</v>
      </c>
      <c r="H136" s="1" t="str">
        <v>August</v>
      </c>
      <c r="I136" s="1" t="str">
        <f>VLOOKUP(A136,Products[],3,0)</f>
        <v>Apple</v>
      </c>
    </row>
    <row r="137" spans="1:9" x14ac:dyDescent="0.3">
      <c r="A137" s="1" t="s">
        <v>3289</v>
      </c>
      <c r="B137" s="1" t="str">
        <f>VLOOKUP(A137,Sales[[Product ID]:[profit]],2,0)</f>
        <v>CUST153</v>
      </c>
      <c r="C137" s="1" t="str">
        <f>VLOOKUP(B137,Sales[[Customer ID]:[days]],2,0)</f>
        <v>Home Appliances</v>
      </c>
      <c r="D137" s="1" t="str">
        <f>VLOOKUP(Sheet1!B137,Customer[[#Data],[#Totals]],3,0)</f>
        <v>Male</v>
      </c>
      <c r="E137" s="1" cm="1">
        <f t="array" ref="E137:F137">VLOOKUP(A137,Sales[[Product ID]:[MONTH]],{7,9},0)</f>
        <v>16189.2</v>
      </c>
      <c r="F137" s="1">
        <v>16004.91</v>
      </c>
      <c r="G137" s="1" t="str" cm="1">
        <f t="array" ref="G137:H137">VLOOKUP(A137,Sales[[Product ID]:[month name]],{11,12},0)</f>
        <v>06</v>
      </c>
      <c r="H137" s="1" t="str">
        <v>June</v>
      </c>
      <c r="I137" s="1" t="str">
        <f>VLOOKUP(A137,Products[],3,0)</f>
        <v>Apple</v>
      </c>
    </row>
    <row r="138" spans="1:9" x14ac:dyDescent="0.3">
      <c r="A138" s="1" t="s">
        <v>3290</v>
      </c>
      <c r="B138" s="1" t="str">
        <f>VLOOKUP(A138,Sales[[Product ID]:[profit]],2,0)</f>
        <v>CUST786</v>
      </c>
      <c r="C138" s="1" t="str">
        <f>VLOOKUP(B138,Sales[[Customer ID]:[days]],2,0)</f>
        <v>Electronics</v>
      </c>
      <c r="D138" s="1" t="str">
        <f>VLOOKUP(Sheet1!B138,Customer[[#Data],[#Totals]],3,0)</f>
        <v>Female</v>
      </c>
      <c r="E138" s="1" cm="1">
        <f t="array" ref="E138:F138">VLOOKUP(A138,Sales[[Product ID]:[MONTH]],{7,9},0)</f>
        <v>5482.38</v>
      </c>
      <c r="F138" s="1">
        <v>4695.93</v>
      </c>
      <c r="G138" s="1" t="str" cm="1">
        <f t="array" ref="G138:H138">VLOOKUP(A138,Sales[[Product ID]:[month name]],{11,12},0)</f>
        <v>02</v>
      </c>
      <c r="H138" s="1" t="str">
        <v>February</v>
      </c>
      <c r="I138" s="1" t="str">
        <f>VLOOKUP(A138,Products[],3,0)</f>
        <v>KitchenAid</v>
      </c>
    </row>
    <row r="139" spans="1:9" x14ac:dyDescent="0.3">
      <c r="A139" s="1" t="s">
        <v>3291</v>
      </c>
      <c r="B139" s="1" t="str">
        <f>VLOOKUP(A139,Sales[[Product ID]:[profit]],2,0)</f>
        <v>CUST577</v>
      </c>
      <c r="C139" s="1" t="str">
        <f>VLOOKUP(B139,Sales[[Customer ID]:[days]],2,0)</f>
        <v>Fashion</v>
      </c>
      <c r="D139" s="1" t="str">
        <f>VLOOKUP(Sheet1!B139,Customer[[#Data],[#Totals]],3,0)</f>
        <v>Female</v>
      </c>
      <c r="E139" s="1" cm="1">
        <f t="array" ref="E139:F139">VLOOKUP(A139,Sales[[Product ID]:[MONTH]],{7,9},0)</f>
        <v>5115.55</v>
      </c>
      <c r="F139" s="1">
        <v>4762.72</v>
      </c>
      <c r="G139" s="1" t="str" cm="1">
        <f t="array" ref="G139:H139">VLOOKUP(A139,Sales[[Product ID]:[month name]],{11,12},0)</f>
        <v>07</v>
      </c>
      <c r="H139" s="1" t="str">
        <v>July</v>
      </c>
      <c r="I139" s="1" t="str">
        <f>VLOOKUP(A139,Products[],3,0)</f>
        <v>IKEA</v>
      </c>
    </row>
    <row r="140" spans="1:9" x14ac:dyDescent="0.3">
      <c r="A140" s="1" t="s">
        <v>3292</v>
      </c>
      <c r="B140" s="1" t="str">
        <f>VLOOKUP(A140,Sales[[Product ID]:[profit]],2,0)</f>
        <v>CUST129</v>
      </c>
      <c r="C140" s="1" t="str">
        <f>VLOOKUP(B140,Sales[[Customer ID]:[days]],2,0)</f>
        <v>Home Appliances</v>
      </c>
      <c r="D140" s="1" t="str">
        <f>VLOOKUP(Sheet1!B140,Customer[[#Data],[#Totals]],3,0)</f>
        <v>Female</v>
      </c>
      <c r="E140" s="1" cm="1">
        <f t="array" ref="E140:F140">VLOOKUP(A140,Sales[[Product ID]:[MONTH]],{7,9},0)</f>
        <v>2980.96</v>
      </c>
      <c r="F140" s="1">
        <v>2659.77</v>
      </c>
      <c r="G140" s="1" t="str" cm="1">
        <f t="array" ref="G140:H140">VLOOKUP(A140,Sales[[Product ID]:[month name]],{11,12},0)</f>
        <v>10</v>
      </c>
      <c r="H140" s="1" t="str">
        <v>October</v>
      </c>
      <c r="I140" s="1" t="str">
        <f>VLOOKUP(A140,Products[],3,0)</f>
        <v>Asus</v>
      </c>
    </row>
    <row r="141" spans="1:9" x14ac:dyDescent="0.3">
      <c r="A141" s="1" t="s">
        <v>3293</v>
      </c>
      <c r="B141" s="1" t="str">
        <f>VLOOKUP(A141,Sales[[Product ID]:[profit]],2,0)</f>
        <v>CUST238</v>
      </c>
      <c r="C141" s="1" t="str">
        <f>VLOOKUP(B141,Sales[[Customer ID]:[days]],2,0)</f>
        <v>Books</v>
      </c>
      <c r="D141" s="1" t="str">
        <f>VLOOKUP(Sheet1!B141,Customer[[#Data],[#Totals]],3,0)</f>
        <v>Female</v>
      </c>
      <c r="E141" s="1" cm="1">
        <f t="array" ref="E141:F141">VLOOKUP(A141,Sales[[Product ID]:[MONTH]],{7,9},0)</f>
        <v>6301.6</v>
      </c>
      <c r="F141" s="1">
        <v>6126.6100000000006</v>
      </c>
      <c r="G141" s="1" t="str" cm="1">
        <f t="array" ref="G141:H141">VLOOKUP(A141,Sales[[Product ID]:[month name]],{11,12},0)</f>
        <v>11</v>
      </c>
      <c r="H141" s="1" t="str">
        <v>November</v>
      </c>
      <c r="I141" s="1" t="str">
        <f>VLOOKUP(A141,Products[],3,0)</f>
        <v>Canon</v>
      </c>
    </row>
    <row r="142" spans="1:9" x14ac:dyDescent="0.3">
      <c r="A142" s="1" t="s">
        <v>3294</v>
      </c>
      <c r="B142" s="1" t="str">
        <f>VLOOKUP(A142,Sales[[Product ID]:[profit]],2,0)</f>
        <v>CUST998</v>
      </c>
      <c r="C142" s="1" t="str">
        <f>VLOOKUP(B142,Sales[[Customer ID]:[days]],2,0)</f>
        <v>Electronics</v>
      </c>
      <c r="D142" s="1" t="str">
        <f>VLOOKUP(Sheet1!B142,Customer[[#Data],[#Totals]],3,0)</f>
        <v>Male</v>
      </c>
      <c r="E142" s="1" cm="1">
        <f t="array" ref="E142:F142">VLOOKUP(A142,Sales[[Product ID]:[MONTH]],{7,9},0)</f>
        <v>390.54</v>
      </c>
      <c r="F142" s="1">
        <v>-219.16000000000003</v>
      </c>
      <c r="G142" s="1" t="str" cm="1">
        <f t="array" ref="G142:H142">VLOOKUP(A142,Sales[[Product ID]:[month name]],{11,12},0)</f>
        <v>09</v>
      </c>
      <c r="H142" s="1" t="str">
        <v>September</v>
      </c>
      <c r="I142" s="1" t="str">
        <f>VLOOKUP(A142,Products[],3,0)</f>
        <v>Adidas</v>
      </c>
    </row>
    <row r="143" spans="1:9" x14ac:dyDescent="0.3">
      <c r="A143" s="1" t="s">
        <v>3296</v>
      </c>
      <c r="B143" s="1" t="str">
        <f>VLOOKUP(A143,Sales[[Product ID]:[profit]],2,0)</f>
        <v>CUST138</v>
      </c>
      <c r="C143" s="1" t="str">
        <f>VLOOKUP(B143,Sales[[Customer ID]:[days]],2,0)</f>
        <v>Fashion</v>
      </c>
      <c r="D143" s="1" t="str">
        <f>VLOOKUP(Sheet1!B143,Customer[[#Data],[#Totals]],3,0)</f>
        <v>Female</v>
      </c>
      <c r="E143" s="1" cm="1">
        <f t="array" ref="E143:F143">VLOOKUP(A143,Sales[[Product ID]:[MONTH]],{7,9},0)</f>
        <v>2044.8500000000001</v>
      </c>
      <c r="F143" s="1">
        <v>1457.6100000000001</v>
      </c>
      <c r="G143" s="1" t="str" cm="1">
        <f t="array" ref="G143:H143">VLOOKUP(A143,Sales[[Product ID]:[month name]],{11,12},0)</f>
        <v>08</v>
      </c>
      <c r="H143" s="1" t="str">
        <v>August</v>
      </c>
      <c r="I143" s="1" t="str">
        <f>VLOOKUP(A143,Products[],3,0)</f>
        <v>Samsung</v>
      </c>
    </row>
    <row r="144" spans="1:9" x14ac:dyDescent="0.3">
      <c r="A144" s="1" t="s">
        <v>3297</v>
      </c>
      <c r="B144" s="1" t="str">
        <f>VLOOKUP(A144,Sales[[Product ID]:[profit]],2,0)</f>
        <v>CUST814</v>
      </c>
      <c r="C144" s="1" t="str">
        <f>VLOOKUP(B144,Sales[[Customer ID]:[days]],2,0)</f>
        <v>Fashion</v>
      </c>
      <c r="D144" s="1" t="str">
        <f>VLOOKUP(Sheet1!B144,Customer[[#Data],[#Totals]],3,0)</f>
        <v>Female</v>
      </c>
      <c r="E144" s="1" cm="1">
        <f t="array" ref="E144:F144">VLOOKUP(A144,Sales[[Product ID]:[MONTH]],{7,9},0)</f>
        <v>646.26</v>
      </c>
      <c r="F144" s="1">
        <v>-175.51999999999998</v>
      </c>
      <c r="G144" s="1" t="str" cm="1">
        <f t="array" ref="G144:H144">VLOOKUP(A144,Sales[[Product ID]:[month name]],{11,12},0)</f>
        <v>05</v>
      </c>
      <c r="H144" s="1" t="str">
        <v>May</v>
      </c>
      <c r="I144" s="1" t="str">
        <f>VLOOKUP(A144,Products[],3,0)</f>
        <v>Asus</v>
      </c>
    </row>
    <row r="145" spans="1:9" x14ac:dyDescent="0.3">
      <c r="A145" s="1" t="s">
        <v>3298</v>
      </c>
      <c r="B145" s="1" t="str">
        <f>VLOOKUP(A145,Sales[[Product ID]:[profit]],2,0)</f>
        <v>CUST142</v>
      </c>
      <c r="C145" s="1" t="str">
        <f>VLOOKUP(B145,Sales[[Customer ID]:[days]],2,0)</f>
        <v>Home Appliances</v>
      </c>
      <c r="D145" s="1" t="str">
        <f>VLOOKUP(Sheet1!B145,Customer[[#Data],[#Totals]],3,0)</f>
        <v>Female</v>
      </c>
      <c r="E145" s="1" cm="1">
        <f t="array" ref="E145:F145">VLOOKUP(A145,Sales[[Product ID]:[MONTH]],{7,9},0)</f>
        <v>4141.2</v>
      </c>
      <c r="F145" s="1">
        <v>3176.06</v>
      </c>
      <c r="G145" s="1" t="str" cm="1">
        <f t="array" ref="G145:H145">VLOOKUP(A145,Sales[[Product ID]:[month name]],{11,12},0)</f>
        <v>05</v>
      </c>
      <c r="H145" s="1" t="str">
        <v>May</v>
      </c>
      <c r="I145" s="1" t="str">
        <f>VLOOKUP(A145,Products[],3,0)</f>
        <v>Levi’s</v>
      </c>
    </row>
    <row r="146" spans="1:9" x14ac:dyDescent="0.3">
      <c r="A146" s="1" t="s">
        <v>3299</v>
      </c>
      <c r="B146" s="1" t="str">
        <f>VLOOKUP(A146,Sales[[Product ID]:[profit]],2,0)</f>
        <v>CUST23</v>
      </c>
      <c r="C146" s="1" t="str">
        <f>VLOOKUP(B146,Sales[[Customer ID]:[days]],2,0)</f>
        <v>Fashion</v>
      </c>
      <c r="D146" s="1" t="str">
        <f>VLOOKUP(Sheet1!B146,Customer[[#Data],[#Totals]],3,0)</f>
        <v>Female</v>
      </c>
      <c r="E146" s="1" cm="1">
        <f t="array" ref="E146:F146">VLOOKUP(A146,Sales[[Product ID]:[MONTH]],{7,9},0)</f>
        <v>1117.55</v>
      </c>
      <c r="F146" s="1">
        <v>715.56999999999994</v>
      </c>
      <c r="G146" s="1" t="str" cm="1">
        <f t="array" ref="G146:H146">VLOOKUP(A146,Sales[[Product ID]:[month name]],{11,12},0)</f>
        <v>09</v>
      </c>
      <c r="H146" s="1" t="str">
        <v>September</v>
      </c>
      <c r="I146" s="1" t="str">
        <f>VLOOKUP(A146,Products[],3,0)</f>
        <v>Philips</v>
      </c>
    </row>
    <row r="147" spans="1:9" x14ac:dyDescent="0.3">
      <c r="A147" s="1" t="s">
        <v>3226</v>
      </c>
      <c r="B147" s="1" t="str">
        <f>VLOOKUP(A147,Sales[[Product ID]:[profit]],2,0)</f>
        <v>CUST586</v>
      </c>
      <c r="C147" s="1" t="str">
        <f>VLOOKUP(B147,Sales[[Customer ID]:[days]],2,0)</f>
        <v>Electronics</v>
      </c>
      <c r="D147" s="1" t="str">
        <f>VLOOKUP(Sheet1!B147,Customer[[#Data],[#Totals]],3,0)</f>
        <v>Female</v>
      </c>
      <c r="E147" s="1" cm="1">
        <f t="array" ref="E147:F147">VLOOKUP(A147,Sales[[Product ID]:[MONTH]],{7,9},0)</f>
        <v>1143.42</v>
      </c>
      <c r="F147" s="1">
        <v>333.95000000000005</v>
      </c>
      <c r="G147" s="1" t="str" cm="1">
        <f t="array" ref="G147:H147">VLOOKUP(A147,Sales[[Product ID]:[month name]],{11,12},0)</f>
        <v>02</v>
      </c>
      <c r="H147" s="1" t="str">
        <v>February</v>
      </c>
      <c r="I147" s="1" t="str">
        <f>VLOOKUP(A147,Products[],3,0)</f>
        <v>Dyson</v>
      </c>
    </row>
    <row r="148" spans="1:9" x14ac:dyDescent="0.3">
      <c r="A148" s="1" t="s">
        <v>3300</v>
      </c>
      <c r="B148" s="1" t="str">
        <f>VLOOKUP(A148,Sales[[Product ID]:[profit]],2,0)</f>
        <v>CUST309</v>
      </c>
      <c r="C148" s="1" t="str">
        <f>VLOOKUP(B148,Sales[[Customer ID]:[days]],2,0)</f>
        <v>Toys</v>
      </c>
      <c r="D148" s="1" t="str">
        <f>VLOOKUP(Sheet1!B148,Customer[[#Data],[#Totals]],3,0)</f>
        <v>Female</v>
      </c>
      <c r="E148" s="1" cm="1">
        <f t="array" ref="E148:F148">VLOOKUP(A148,Sales[[Product ID]:[MONTH]],{7,9},0)</f>
        <v>1738.2</v>
      </c>
      <c r="F148" s="1">
        <v>976.15000000000009</v>
      </c>
      <c r="G148" s="1" t="str" cm="1">
        <f t="array" ref="G148:H148">VLOOKUP(A148,Sales[[Product ID]:[month name]],{11,12},0)</f>
        <v>01</v>
      </c>
      <c r="H148" s="1" t="str">
        <v>January</v>
      </c>
      <c r="I148" s="1" t="str">
        <f>VLOOKUP(A148,Products[],3,0)</f>
        <v>Asus</v>
      </c>
    </row>
    <row r="149" spans="1:9" x14ac:dyDescent="0.3">
      <c r="A149" s="1" t="s">
        <v>3301</v>
      </c>
      <c r="B149" s="1" t="str">
        <f>VLOOKUP(A149,Sales[[Product ID]:[profit]],2,0)</f>
        <v>CUST637</v>
      </c>
      <c r="C149" s="1" t="str">
        <f>VLOOKUP(B149,Sales[[Customer ID]:[days]],2,0)</f>
        <v>Fashion</v>
      </c>
      <c r="D149" s="1" t="str">
        <f>VLOOKUP(Sheet1!B149,Customer[[#Data],[#Totals]],3,0)</f>
        <v>Female</v>
      </c>
      <c r="E149" s="1" cm="1">
        <f t="array" ref="E149:F149">VLOOKUP(A149,Sales[[Product ID]:[MONTH]],{7,9},0)</f>
        <v>5405.92</v>
      </c>
      <c r="F149" s="1">
        <v>4903.63</v>
      </c>
      <c r="G149" s="1" t="str" cm="1">
        <f t="array" ref="G149:H149">VLOOKUP(A149,Sales[[Product ID]:[month name]],{11,12},0)</f>
        <v>06</v>
      </c>
      <c r="H149" s="1" t="str">
        <v>June</v>
      </c>
      <c r="I149" s="1" t="str">
        <f>VLOOKUP(A149,Products[],3,0)</f>
        <v>KitchenAid</v>
      </c>
    </row>
    <row r="150" spans="1:9" x14ac:dyDescent="0.3">
      <c r="A150" s="1" t="s">
        <v>3302</v>
      </c>
      <c r="B150" s="1" t="str">
        <f>VLOOKUP(A150,Sales[[Product ID]:[profit]],2,0)</f>
        <v>CUST978</v>
      </c>
      <c r="C150" s="1" t="str">
        <f>VLOOKUP(B150,Sales[[Customer ID]:[days]],2,0)</f>
        <v>Electronics</v>
      </c>
      <c r="D150" s="1" t="str">
        <f>VLOOKUP(Sheet1!B150,Customer[[#Data],[#Totals]],3,0)</f>
        <v>Female</v>
      </c>
      <c r="E150" s="1" cm="1">
        <f t="array" ref="E150:F150">VLOOKUP(A150,Sales[[Product ID]:[MONTH]],{7,9},0)</f>
        <v>9387.5399999999991</v>
      </c>
      <c r="F150" s="1">
        <v>9316.07</v>
      </c>
      <c r="G150" s="1" t="str" cm="1">
        <f t="array" ref="G150:H150">VLOOKUP(A150,Sales[[Product ID]:[month name]],{11,12},0)</f>
        <v>11</v>
      </c>
      <c r="H150" s="1" t="str">
        <v>November</v>
      </c>
      <c r="I150" s="1" t="str">
        <f>VLOOKUP(A150,Products[],3,0)</f>
        <v>Adidas</v>
      </c>
    </row>
    <row r="151" spans="1:9" x14ac:dyDescent="0.3">
      <c r="A151" s="1" t="s">
        <v>3303</v>
      </c>
      <c r="B151" s="1" t="str">
        <f>VLOOKUP(A151,Sales[[Product ID]:[profit]],2,0)</f>
        <v>CUST74</v>
      </c>
      <c r="C151" s="1" t="str">
        <f>VLOOKUP(B151,Sales[[Customer ID]:[days]],2,0)</f>
        <v>Books</v>
      </c>
      <c r="D151" s="1" t="str">
        <f>VLOOKUP(Sheet1!B151,Customer[[#Data],[#Totals]],3,0)</f>
        <v>Male</v>
      </c>
      <c r="E151" s="1" cm="1">
        <f t="array" ref="E151:F151">VLOOKUP(A151,Sales[[Product ID]:[MONTH]],{7,9},0)</f>
        <v>1961.48</v>
      </c>
      <c r="F151" s="1">
        <v>1209.1399999999999</v>
      </c>
      <c r="G151" s="1" t="str" cm="1">
        <f t="array" ref="G151:H151">VLOOKUP(A151,Sales[[Product ID]:[month name]],{11,12},0)</f>
        <v>02</v>
      </c>
      <c r="H151" s="1" t="str">
        <v>February</v>
      </c>
      <c r="I151" s="1" t="str">
        <f>VLOOKUP(A151,Products[],3,0)</f>
        <v>KitchenAid</v>
      </c>
    </row>
    <row r="152" spans="1:9" x14ac:dyDescent="0.3">
      <c r="A152" s="1" t="s">
        <v>3304</v>
      </c>
      <c r="B152" s="1" t="str">
        <f>VLOOKUP(A152,Sales[[Product ID]:[profit]],2,0)</f>
        <v>CUST175</v>
      </c>
      <c r="C152" s="1" t="str">
        <f>VLOOKUP(B152,Sales[[Customer ID]:[days]],2,0)</f>
        <v>Electronics</v>
      </c>
      <c r="D152" s="1" t="str">
        <f>VLOOKUP(Sheet1!B152,Customer[[#Data],[#Totals]],3,0)</f>
        <v>Male</v>
      </c>
      <c r="E152" s="1" cm="1">
        <f t="array" ref="E152:F152">VLOOKUP(A152,Sales[[Product ID]:[MONTH]],{7,9},0)</f>
        <v>4384.4400000000005</v>
      </c>
      <c r="F152" s="1">
        <v>4366.55</v>
      </c>
      <c r="G152" s="1" t="str" cm="1">
        <f t="array" ref="G152:H152">VLOOKUP(A152,Sales[[Product ID]:[month name]],{11,12},0)</f>
        <v>01</v>
      </c>
      <c r="H152" s="1" t="str">
        <v>January</v>
      </c>
      <c r="I152" s="1" t="str">
        <f>VLOOKUP(A152,Products[],3,0)</f>
        <v>Lego</v>
      </c>
    </row>
    <row r="153" spans="1:9" x14ac:dyDescent="0.3">
      <c r="A153" s="1" t="s">
        <v>3305</v>
      </c>
      <c r="B153" s="1" t="str">
        <f>VLOOKUP(A153,Sales[[Product ID]:[profit]],2,0)</f>
        <v>CUST409</v>
      </c>
      <c r="C153" s="1" t="str">
        <f>VLOOKUP(B153,Sales[[Customer ID]:[days]],2,0)</f>
        <v>Fashion</v>
      </c>
      <c r="D153" s="1" t="str">
        <f>VLOOKUP(Sheet1!B153,Customer[[#Data],[#Totals]],3,0)</f>
        <v>Male</v>
      </c>
      <c r="E153" s="1" cm="1">
        <f t="array" ref="E153:F153">VLOOKUP(A153,Sales[[Product ID]:[MONTH]],{7,9},0)</f>
        <v>11429.74</v>
      </c>
      <c r="F153" s="1">
        <v>11052.78</v>
      </c>
      <c r="G153" s="1" t="str" cm="1">
        <f t="array" ref="G153:H153">VLOOKUP(A153,Sales[[Product ID]:[month name]],{11,12},0)</f>
        <v>02</v>
      </c>
      <c r="H153" s="1" t="str">
        <v>February</v>
      </c>
      <c r="I153" s="1" t="str">
        <f>VLOOKUP(A153,Products[],3,0)</f>
        <v>Panasonic</v>
      </c>
    </row>
    <row r="154" spans="1:9" x14ac:dyDescent="0.3">
      <c r="A154" s="1" t="s">
        <v>3306</v>
      </c>
      <c r="B154" s="1" t="str">
        <f>VLOOKUP(A154,Sales[[Product ID]:[profit]],2,0)</f>
        <v>CUST575</v>
      </c>
      <c r="C154" s="1" t="str">
        <f>VLOOKUP(B154,Sales[[Customer ID]:[days]],2,0)</f>
        <v>Home Appliances</v>
      </c>
      <c r="D154" s="1" t="str">
        <f>VLOOKUP(Sheet1!B154,Customer[[#Data],[#Totals]],3,0)</f>
        <v>Male</v>
      </c>
      <c r="E154" s="1" cm="1">
        <f t="array" ref="E154:F154">VLOOKUP(A154,Sales[[Product ID]:[MONTH]],{7,9},0)</f>
        <v>241.4</v>
      </c>
      <c r="F154" s="1">
        <v>-672.89</v>
      </c>
      <c r="G154" s="1" t="str" cm="1">
        <f t="array" ref="G154:H154">VLOOKUP(A154,Sales[[Product ID]:[month name]],{11,12},0)</f>
        <v>01</v>
      </c>
      <c r="H154" s="1" t="str">
        <v>January</v>
      </c>
      <c r="I154" s="1" t="str">
        <f>VLOOKUP(A154,Products[],3,0)</f>
        <v>Dell</v>
      </c>
    </row>
    <row r="155" spans="1:9" x14ac:dyDescent="0.3">
      <c r="A155" s="1" t="s">
        <v>3308</v>
      </c>
      <c r="B155" s="1" t="str">
        <f>VLOOKUP(A155,Sales[[Product ID]:[profit]],2,0)</f>
        <v>CUST178</v>
      </c>
      <c r="C155" s="1" t="str">
        <f>VLOOKUP(B155,Sales[[Customer ID]:[days]],2,0)</f>
        <v>Books</v>
      </c>
      <c r="D155" s="1" t="str">
        <f>VLOOKUP(Sheet1!B155,Customer[[#Data],[#Totals]],3,0)</f>
        <v>Male</v>
      </c>
      <c r="E155" s="1" cm="1">
        <f t="array" ref="E155:F155">VLOOKUP(A155,Sales[[Product ID]:[MONTH]],{7,9},0)</f>
        <v>13120.64</v>
      </c>
      <c r="F155" s="1">
        <v>12122.07</v>
      </c>
      <c r="G155" s="1" t="str" cm="1">
        <f t="array" ref="G155:H155">VLOOKUP(A155,Sales[[Product ID]:[month name]],{11,12},0)</f>
        <v>06</v>
      </c>
      <c r="H155" s="1" t="str">
        <v>June</v>
      </c>
      <c r="I155" s="1" t="str">
        <f>VLOOKUP(A155,Products[],3,0)</f>
        <v>Panasonic</v>
      </c>
    </row>
    <row r="156" spans="1:9" x14ac:dyDescent="0.3">
      <c r="A156" s="1" t="s">
        <v>3309</v>
      </c>
      <c r="B156" s="1" t="str">
        <f>VLOOKUP(A156,Sales[[Product ID]:[profit]],2,0)</f>
        <v>CUST140</v>
      </c>
      <c r="C156" s="1" t="str">
        <f>VLOOKUP(B156,Sales[[Customer ID]:[days]],2,0)</f>
        <v>Books</v>
      </c>
      <c r="D156" s="1" t="str">
        <f>VLOOKUP(Sheet1!B156,Customer[[#Data],[#Totals]],3,0)</f>
        <v>Female</v>
      </c>
      <c r="E156" s="1" cm="1">
        <f t="array" ref="E156:F156">VLOOKUP(A156,Sales[[Product ID]:[MONTH]],{7,9},0)</f>
        <v>3923.3</v>
      </c>
      <c r="F156" s="1">
        <v>3024.46</v>
      </c>
      <c r="G156" s="1" t="str" cm="1">
        <f t="array" ref="G156:H156">VLOOKUP(A156,Sales[[Product ID]:[month name]],{11,12},0)</f>
        <v>02</v>
      </c>
      <c r="H156" s="1" t="str">
        <v>February</v>
      </c>
      <c r="I156" s="1" t="str">
        <f>VLOOKUP(A156,Products[],3,0)</f>
        <v>Levi’s</v>
      </c>
    </row>
    <row r="157" spans="1:9" x14ac:dyDescent="0.3">
      <c r="A157" s="1" t="s">
        <v>3310</v>
      </c>
      <c r="B157" s="1" t="str">
        <f>VLOOKUP(A157,Sales[[Product ID]:[profit]],2,0)</f>
        <v>CUST434</v>
      </c>
      <c r="C157" s="1" t="str">
        <f>VLOOKUP(B157,Sales[[Customer ID]:[days]],2,0)</f>
        <v>Electronics</v>
      </c>
      <c r="D157" s="1" t="str">
        <f>VLOOKUP(Sheet1!B157,Customer[[#Data],[#Totals]],3,0)</f>
        <v>Male</v>
      </c>
      <c r="E157" s="1" cm="1">
        <f t="array" ref="E157:F157">VLOOKUP(A157,Sales[[Product ID]:[MONTH]],{7,9},0)</f>
        <v>509.43</v>
      </c>
      <c r="F157" s="1">
        <v>211.73000000000002</v>
      </c>
      <c r="G157" s="1" t="str" cm="1">
        <f t="array" ref="G157:H157">VLOOKUP(A157,Sales[[Product ID]:[month name]],{11,12},0)</f>
        <v>04</v>
      </c>
      <c r="H157" s="1" t="str">
        <v>April</v>
      </c>
      <c r="I157" s="1" t="str">
        <f>VLOOKUP(A157,Products[],3,0)</f>
        <v>Adidas</v>
      </c>
    </row>
    <row r="158" spans="1:9" x14ac:dyDescent="0.3">
      <c r="A158" s="1" t="s">
        <v>3228</v>
      </c>
      <c r="B158" s="1" t="str">
        <f>VLOOKUP(A158,Sales[[Product ID]:[profit]],2,0)</f>
        <v>CUST897</v>
      </c>
      <c r="C158" s="1" t="str">
        <f>VLOOKUP(B158,Sales[[Customer ID]:[days]],2,0)</f>
        <v>Books</v>
      </c>
      <c r="D158" s="1" t="str">
        <f>VLOOKUP(Sheet1!B158,Customer[[#Data],[#Totals]],3,0)</f>
        <v>Female</v>
      </c>
      <c r="E158" s="1" cm="1">
        <f t="array" ref="E158:F158">VLOOKUP(A158,Sales[[Product ID]:[MONTH]],{7,9},0)</f>
        <v>3836.9700000000003</v>
      </c>
      <c r="F158" s="1">
        <v>3740.84</v>
      </c>
      <c r="G158" s="1" t="str" cm="1">
        <f t="array" ref="G158:H158">VLOOKUP(A158,Sales[[Product ID]:[month name]],{11,12},0)</f>
        <v>02</v>
      </c>
      <c r="H158" s="1" t="str">
        <v>February</v>
      </c>
      <c r="I158" s="1" t="str">
        <f>VLOOKUP(A158,Products[],3,0)</f>
        <v>Bose</v>
      </c>
    </row>
    <row r="159" spans="1:9" x14ac:dyDescent="0.3">
      <c r="A159" s="1" t="s">
        <v>3311</v>
      </c>
      <c r="B159" s="1" t="str">
        <f>VLOOKUP(A159,Sales[[Product ID]:[profit]],2,0)</f>
        <v>CUST321</v>
      </c>
      <c r="C159" s="1" t="str">
        <f>VLOOKUP(B159,Sales[[Customer ID]:[days]],2,0)</f>
        <v>Toys</v>
      </c>
      <c r="D159" s="1" t="str">
        <f>VLOOKUP(Sheet1!B159,Customer[[#Data],[#Totals]],3,0)</f>
        <v>Male</v>
      </c>
      <c r="E159" s="1" cm="1">
        <f t="array" ref="E159:F159">VLOOKUP(A159,Sales[[Product ID]:[MONTH]],{7,9},0)</f>
        <v>1649.25</v>
      </c>
      <c r="F159" s="1">
        <v>687.37</v>
      </c>
      <c r="G159" s="1" t="str" cm="1">
        <f t="array" ref="G159:H159">VLOOKUP(A159,Sales[[Product ID]:[month name]],{11,12},0)</f>
        <v>03</v>
      </c>
      <c r="H159" s="1" t="str">
        <v>March</v>
      </c>
      <c r="I159" s="1" t="str">
        <f>VLOOKUP(A159,Products[],3,0)</f>
        <v>IKEA</v>
      </c>
    </row>
    <row r="160" spans="1:9" x14ac:dyDescent="0.3">
      <c r="A160" s="1" t="s">
        <v>3312</v>
      </c>
      <c r="B160" s="1" t="str">
        <f>VLOOKUP(A160,Sales[[Product ID]:[profit]],2,0)</f>
        <v>CUST575</v>
      </c>
      <c r="C160" s="1" t="str">
        <f>VLOOKUP(B160,Sales[[Customer ID]:[days]],2,0)</f>
        <v>Home Appliances</v>
      </c>
      <c r="D160" s="1" t="str">
        <f>VLOOKUP(Sheet1!B160,Customer[[#Data],[#Totals]],3,0)</f>
        <v>Male</v>
      </c>
      <c r="E160" s="1" cm="1">
        <f t="array" ref="E160:F160">VLOOKUP(A160,Sales[[Product ID]:[MONTH]],{7,9},0)</f>
        <v>1586.95</v>
      </c>
      <c r="F160" s="1">
        <v>1393.3200000000002</v>
      </c>
      <c r="G160" s="1" t="str" cm="1">
        <f t="array" ref="G160:H160">VLOOKUP(A160,Sales[[Product ID]:[month name]],{11,12},0)</f>
        <v>08</v>
      </c>
      <c r="H160" s="1" t="str">
        <v>August</v>
      </c>
      <c r="I160" s="1" t="str">
        <f>VLOOKUP(A160,Products[],3,0)</f>
        <v>Adidas</v>
      </c>
    </row>
    <row r="161" spans="1:9" x14ac:dyDescent="0.3">
      <c r="A161" s="1" t="s">
        <v>3313</v>
      </c>
      <c r="B161" s="1" t="str">
        <f>VLOOKUP(A161,Sales[[Product ID]:[profit]],2,0)</f>
        <v>CUST659</v>
      </c>
      <c r="C161" s="1" t="str">
        <f>VLOOKUP(B161,Sales[[Customer ID]:[days]],2,0)</f>
        <v>Fashion</v>
      </c>
      <c r="D161" s="1" t="str">
        <f>VLOOKUP(Sheet1!B161,Customer[[#Data],[#Totals]],3,0)</f>
        <v>Female</v>
      </c>
      <c r="E161" s="1" cm="1">
        <f t="array" ref="E161:F161">VLOOKUP(A161,Sales[[Product ID]:[MONTH]],{7,9},0)</f>
        <v>9880.1999999999989</v>
      </c>
      <c r="F161" s="1">
        <v>9101.7199999999993</v>
      </c>
      <c r="G161" s="1" t="str" cm="1">
        <f t="array" ref="G161:H161">VLOOKUP(A161,Sales[[Product ID]:[month name]],{11,12},0)</f>
        <v>03</v>
      </c>
      <c r="H161" s="1" t="str">
        <v>March</v>
      </c>
      <c r="I161" s="1" t="str">
        <f>VLOOKUP(A161,Products[],3,0)</f>
        <v>Asus</v>
      </c>
    </row>
    <row r="162" spans="1:9" x14ac:dyDescent="0.3">
      <c r="A162" s="1" t="s">
        <v>3314</v>
      </c>
      <c r="B162" s="1" t="str">
        <f>VLOOKUP(A162,Sales[[Product ID]:[profit]],2,0)</f>
        <v>CUST90</v>
      </c>
      <c r="C162" s="1" t="str">
        <f>VLOOKUP(B162,Sales[[Customer ID]:[days]],2,0)</f>
        <v>Fashion</v>
      </c>
      <c r="D162" s="1" t="str">
        <f>VLOOKUP(Sheet1!B162,Customer[[#Data],[#Totals]],3,0)</f>
        <v>Male</v>
      </c>
      <c r="E162" s="1" cm="1">
        <f t="array" ref="E162:F162">VLOOKUP(A162,Sales[[Product ID]:[MONTH]],{7,9},0)</f>
        <v>1731.3000000000002</v>
      </c>
      <c r="F162" s="1">
        <v>805.77000000000021</v>
      </c>
      <c r="G162" s="1" t="str" cm="1">
        <f t="array" ref="G162:H162">VLOOKUP(A162,Sales[[Product ID]:[month name]],{11,12},0)</f>
        <v>07</v>
      </c>
      <c r="H162" s="1" t="str">
        <v>July</v>
      </c>
      <c r="I162" s="1" t="str">
        <f>VLOOKUP(A162,Products[],3,0)</f>
        <v>Dyson</v>
      </c>
    </row>
    <row r="163" spans="1:9" x14ac:dyDescent="0.3">
      <c r="A163" s="1" t="s">
        <v>3315</v>
      </c>
      <c r="B163" s="1" t="str">
        <f>VLOOKUP(A163,Sales[[Product ID]:[profit]],2,0)</f>
        <v>CUST445</v>
      </c>
      <c r="C163" s="1" t="str">
        <f>VLOOKUP(B163,Sales[[Customer ID]:[days]],2,0)</f>
        <v>Electronics</v>
      </c>
      <c r="D163" s="1" t="str">
        <f>VLOOKUP(Sheet1!B163,Customer[[#Data],[#Totals]],3,0)</f>
        <v>Male</v>
      </c>
      <c r="E163" s="1" cm="1">
        <f t="array" ref="E163:F163">VLOOKUP(A163,Sales[[Product ID]:[MONTH]],{7,9},0)</f>
        <v>1592</v>
      </c>
      <c r="F163" s="1">
        <v>1501.02</v>
      </c>
      <c r="G163" s="1" t="str" cm="1">
        <f t="array" ref="G163:H163">VLOOKUP(A163,Sales[[Product ID]:[month name]],{11,12},0)</f>
        <v>10</v>
      </c>
      <c r="H163" s="1" t="str">
        <v>October</v>
      </c>
      <c r="I163" s="1" t="str">
        <f>VLOOKUP(A163,Products[],3,0)</f>
        <v>Rolex</v>
      </c>
    </row>
    <row r="164" spans="1:9" x14ac:dyDescent="0.3">
      <c r="A164" s="1" t="s">
        <v>3316</v>
      </c>
      <c r="B164" s="1" t="str">
        <f>VLOOKUP(A164,Sales[[Product ID]:[profit]],2,0)</f>
        <v>CUST255</v>
      </c>
      <c r="C164" s="1" t="str">
        <f>VLOOKUP(B164,Sales[[Customer ID]:[days]],2,0)</f>
        <v>Toys</v>
      </c>
      <c r="D164" s="1" t="str">
        <f>VLOOKUP(Sheet1!B164,Customer[[#Data],[#Totals]],3,0)</f>
        <v>Female</v>
      </c>
      <c r="E164" s="1" cm="1">
        <f t="array" ref="E164:F164">VLOOKUP(A164,Sales[[Product ID]:[MONTH]],{7,9},0)</f>
        <v>8745.85</v>
      </c>
      <c r="F164" s="1">
        <v>7771.63</v>
      </c>
      <c r="G164" s="1" t="str" cm="1">
        <f t="array" ref="G164:H164">VLOOKUP(A164,Sales[[Product ID]:[month name]],{11,12},0)</f>
        <v>07</v>
      </c>
      <c r="H164" s="1" t="str">
        <v>July</v>
      </c>
      <c r="I164" s="1" t="str">
        <f>VLOOKUP(A164,Products[],3,0)</f>
        <v>Philips</v>
      </c>
    </row>
    <row r="165" spans="1:9" x14ac:dyDescent="0.3">
      <c r="A165" s="1" t="s">
        <v>3317</v>
      </c>
      <c r="B165" s="1" t="str">
        <f>VLOOKUP(A165,Sales[[Product ID]:[profit]],2,0)</f>
        <v>CUST678</v>
      </c>
      <c r="C165" s="1" t="str">
        <f>VLOOKUP(B165,Sales[[Customer ID]:[days]],2,0)</f>
        <v>Home Appliances</v>
      </c>
      <c r="D165" s="1" t="str">
        <f>VLOOKUP(Sheet1!B165,Customer[[#Data],[#Totals]],3,0)</f>
        <v>Female</v>
      </c>
      <c r="E165" s="1" cm="1">
        <f t="array" ref="E165:F165">VLOOKUP(A165,Sales[[Product ID]:[MONTH]],{7,9},0)</f>
        <v>10082.959999999999</v>
      </c>
      <c r="F165" s="1">
        <v>9755.07</v>
      </c>
      <c r="G165" s="1" t="str" cm="1">
        <f t="array" ref="G165:H165">VLOOKUP(A165,Sales[[Product ID]:[month name]],{11,12},0)</f>
        <v>09</v>
      </c>
      <c r="H165" s="1" t="str">
        <v>September</v>
      </c>
      <c r="I165" s="1" t="str">
        <f>VLOOKUP(A165,Products[],3,0)</f>
        <v>HP</v>
      </c>
    </row>
    <row r="166" spans="1:9" x14ac:dyDescent="0.3">
      <c r="A166" s="1" t="s">
        <v>3318</v>
      </c>
      <c r="B166" s="1" t="str">
        <f>VLOOKUP(A166,Sales[[Product ID]:[profit]],2,0)</f>
        <v>CUST503</v>
      </c>
      <c r="C166" s="1" t="str">
        <f>VLOOKUP(B166,Sales[[Customer ID]:[days]],2,0)</f>
        <v>Books</v>
      </c>
      <c r="D166" s="1" t="str">
        <f>VLOOKUP(Sheet1!B166,Customer[[#Data],[#Totals]],3,0)</f>
        <v>Male</v>
      </c>
      <c r="E166" s="1" cm="1">
        <f t="array" ref="E166:F166">VLOOKUP(A166,Sales[[Product ID]:[MONTH]],{7,9},0)</f>
        <v>6468.56</v>
      </c>
      <c r="F166" s="1">
        <v>6399.5300000000007</v>
      </c>
      <c r="G166" s="1" t="str" cm="1">
        <f t="array" ref="G166:H166">VLOOKUP(A166,Sales[[Product ID]:[month name]],{11,12},0)</f>
        <v>04</v>
      </c>
      <c r="H166" s="1" t="str">
        <v>April</v>
      </c>
      <c r="I166" s="1" t="str">
        <f>VLOOKUP(A166,Products[],3,0)</f>
        <v>HP</v>
      </c>
    </row>
    <row r="167" spans="1:9" x14ac:dyDescent="0.3">
      <c r="A167" s="1" t="s">
        <v>3319</v>
      </c>
      <c r="B167" s="1" t="str">
        <f>VLOOKUP(A167,Sales[[Product ID]:[profit]],2,0)</f>
        <v>CUST817</v>
      </c>
      <c r="C167" s="1" t="str">
        <f>VLOOKUP(B167,Sales[[Customer ID]:[days]],2,0)</f>
        <v>Books</v>
      </c>
      <c r="D167" s="1" t="str">
        <f>VLOOKUP(Sheet1!B167,Customer[[#Data],[#Totals]],3,0)</f>
        <v>Female</v>
      </c>
      <c r="E167" s="1" cm="1">
        <f t="array" ref="E167:F167">VLOOKUP(A167,Sales[[Product ID]:[MONTH]],{7,9},0)</f>
        <v>8812.2999999999993</v>
      </c>
      <c r="F167" s="1">
        <v>8107.3899999999994</v>
      </c>
      <c r="G167" s="1" t="str" cm="1">
        <f t="array" ref="G167:H167">VLOOKUP(A167,Sales[[Product ID]:[month name]],{11,12},0)</f>
        <v>08</v>
      </c>
      <c r="H167" s="1" t="str">
        <v>August</v>
      </c>
      <c r="I167" s="1" t="str">
        <f>VLOOKUP(A167,Products[],3,0)</f>
        <v>LG</v>
      </c>
    </row>
    <row r="168" spans="1:9" x14ac:dyDescent="0.3">
      <c r="A168" s="1" t="s">
        <v>3320</v>
      </c>
      <c r="B168" s="1" t="str">
        <f>VLOOKUP(A168,Sales[[Product ID]:[profit]],2,0)</f>
        <v>CUST626</v>
      </c>
      <c r="C168" s="1" t="str">
        <f>VLOOKUP(B168,Sales[[Customer ID]:[days]],2,0)</f>
        <v>Toys</v>
      </c>
      <c r="D168" s="1" t="str">
        <f>VLOOKUP(Sheet1!B168,Customer[[#Data],[#Totals]],3,0)</f>
        <v>Female</v>
      </c>
      <c r="E168" s="1" cm="1">
        <f t="array" ref="E168:F168">VLOOKUP(A168,Sales[[Product ID]:[MONTH]],{7,9},0)</f>
        <v>3782.01</v>
      </c>
      <c r="F168" s="1">
        <v>2903.2700000000004</v>
      </c>
      <c r="G168" s="1" t="str" cm="1">
        <f t="array" ref="G168:H168">VLOOKUP(A168,Sales[[Product ID]:[month name]],{11,12},0)</f>
        <v>05</v>
      </c>
      <c r="H168" s="1" t="str">
        <v>May</v>
      </c>
      <c r="I168" s="1" t="str">
        <f>VLOOKUP(A168,Products[],3,0)</f>
        <v>Panasonic</v>
      </c>
    </row>
    <row r="169" spans="1:9" x14ac:dyDescent="0.3">
      <c r="A169" s="1" t="s">
        <v>3231</v>
      </c>
      <c r="B169" s="1" t="str">
        <f>VLOOKUP(A169,Sales[[Product ID]:[profit]],2,0)</f>
        <v>CUST592</v>
      </c>
      <c r="C169" s="1" t="str">
        <f>VLOOKUP(B169,Sales[[Customer ID]:[days]],2,0)</f>
        <v>Home Appliances</v>
      </c>
      <c r="D169" s="1" t="str">
        <f>VLOOKUP(Sheet1!B169,Customer[[#Data],[#Totals]],3,0)</f>
        <v>Male</v>
      </c>
      <c r="E169" s="1" cm="1">
        <f t="array" ref="E169:F169">VLOOKUP(A169,Sales[[Product ID]:[MONTH]],{7,9},0)</f>
        <v>9639.35</v>
      </c>
      <c r="F169" s="1">
        <v>9481.98</v>
      </c>
      <c r="G169" s="1" t="str" cm="1">
        <f t="array" ref="G169:H169">VLOOKUP(A169,Sales[[Product ID]:[month name]],{11,12},0)</f>
        <v>03</v>
      </c>
      <c r="H169" s="1" t="str">
        <v>March</v>
      </c>
      <c r="I169" s="1" t="str">
        <f>VLOOKUP(A169,Products[],3,0)</f>
        <v>IKEA</v>
      </c>
    </row>
    <row r="170" spans="1:9" x14ac:dyDescent="0.3">
      <c r="A170" s="1" t="s">
        <v>3321</v>
      </c>
      <c r="B170" s="1" t="str">
        <f>VLOOKUP(A170,Sales[[Product ID]:[profit]],2,0)</f>
        <v>CUST473</v>
      </c>
      <c r="C170" s="1" t="str">
        <f>VLOOKUP(B170,Sales[[Customer ID]:[days]],2,0)</f>
        <v>Fashion</v>
      </c>
      <c r="D170" s="1" t="str">
        <f>VLOOKUP(Sheet1!B170,Customer[[#Data],[#Totals]],3,0)</f>
        <v>Female</v>
      </c>
      <c r="E170" s="1" cm="1">
        <f t="array" ref="E170:F170">VLOOKUP(A170,Sales[[Product ID]:[MONTH]],{7,9},0)</f>
        <v>1270.58</v>
      </c>
      <c r="F170" s="1">
        <v>1212.9399999999998</v>
      </c>
      <c r="G170" s="1" t="str" cm="1">
        <f t="array" ref="G170:H170">VLOOKUP(A170,Sales[[Product ID]:[month name]],{11,12},0)</f>
        <v>07</v>
      </c>
      <c r="H170" s="1" t="str">
        <v>July</v>
      </c>
      <c r="I170" s="1" t="str">
        <f>VLOOKUP(A170,Products[],3,0)</f>
        <v>Canon</v>
      </c>
    </row>
    <row r="171" spans="1:9" x14ac:dyDescent="0.3">
      <c r="A171" s="1" t="s">
        <v>3322</v>
      </c>
      <c r="B171" s="1" t="str">
        <f>VLOOKUP(A171,Sales[[Product ID]:[profit]],2,0)</f>
        <v>CUST563</v>
      </c>
      <c r="C171" s="1" t="str">
        <f>VLOOKUP(B171,Sales[[Customer ID]:[days]],2,0)</f>
        <v>Books</v>
      </c>
      <c r="D171" s="1" t="str">
        <f>VLOOKUP(Sheet1!B171,Customer[[#Data],[#Totals]],3,0)</f>
        <v>Female</v>
      </c>
      <c r="E171" s="1" cm="1">
        <f t="array" ref="E171:F171">VLOOKUP(A171,Sales[[Product ID]:[MONTH]],{7,9},0)</f>
        <v>809.82</v>
      </c>
      <c r="F171" s="1">
        <v>774.6</v>
      </c>
      <c r="G171" s="1" t="str" cm="1">
        <f t="array" ref="G171:H171">VLOOKUP(A171,Sales[[Product ID]:[month name]],{11,12},0)</f>
        <v>04</v>
      </c>
      <c r="H171" s="1" t="str">
        <v>April</v>
      </c>
      <c r="I171" s="1" t="str">
        <f>VLOOKUP(A171,Products[],3,0)</f>
        <v>HP</v>
      </c>
    </row>
    <row r="172" spans="1:9" x14ac:dyDescent="0.3">
      <c r="A172" s="1" t="s">
        <v>3323</v>
      </c>
      <c r="B172" s="1" t="str">
        <f>VLOOKUP(A172,Sales[[Product ID]:[profit]],2,0)</f>
        <v>CUST108</v>
      </c>
      <c r="C172" s="1" t="str">
        <f>VLOOKUP(B172,Sales[[Customer ID]:[days]],2,0)</f>
        <v>Books</v>
      </c>
      <c r="D172" s="1" t="str">
        <f>VLOOKUP(Sheet1!B172,Customer[[#Data],[#Totals]],3,0)</f>
        <v>Female</v>
      </c>
      <c r="E172" s="1" cm="1">
        <f t="array" ref="E172:F172">VLOOKUP(A172,Sales[[Product ID]:[MONTH]],{7,9},0)</f>
        <v>7359.24</v>
      </c>
      <c r="F172" s="1">
        <v>6416.9</v>
      </c>
      <c r="G172" s="1" t="str" cm="1">
        <f t="array" ref="G172:H172">VLOOKUP(A172,Sales[[Product ID]:[month name]],{11,12},0)</f>
        <v>06</v>
      </c>
      <c r="H172" s="1" t="str">
        <v>June</v>
      </c>
      <c r="I172" s="1" t="str">
        <f>VLOOKUP(A172,Products[],3,0)</f>
        <v>Asus</v>
      </c>
    </row>
    <row r="173" spans="1:9" x14ac:dyDescent="0.3">
      <c r="A173" s="1" t="s">
        <v>3324</v>
      </c>
      <c r="B173" s="1" t="str">
        <f>VLOOKUP(A173,Sales[[Product ID]:[profit]],2,0)</f>
        <v>CUST331</v>
      </c>
      <c r="C173" s="1" t="str">
        <f>VLOOKUP(B173,Sales[[Customer ID]:[days]],2,0)</f>
        <v>Books</v>
      </c>
      <c r="D173" s="1" t="str">
        <f>VLOOKUP(Sheet1!B173,Customer[[#Data],[#Totals]],3,0)</f>
        <v>Female</v>
      </c>
      <c r="E173" s="1" cm="1">
        <f t="array" ref="E173:F173">VLOOKUP(A173,Sales[[Product ID]:[MONTH]],{7,9},0)</f>
        <v>10348.449999999999</v>
      </c>
      <c r="F173" s="1">
        <v>9920.5999999999985</v>
      </c>
      <c r="G173" s="1" t="str" cm="1">
        <f t="array" ref="G173:H173">VLOOKUP(A173,Sales[[Product ID]:[month name]],{11,12},0)</f>
        <v>07</v>
      </c>
      <c r="H173" s="1" t="str">
        <v>July</v>
      </c>
      <c r="I173" s="1" t="str">
        <f>VLOOKUP(A173,Products[],3,0)</f>
        <v>Bose</v>
      </c>
    </row>
    <row r="174" spans="1:9" x14ac:dyDescent="0.3">
      <c r="A174" s="1" t="s">
        <v>3325</v>
      </c>
      <c r="B174" s="1" t="str">
        <f>VLOOKUP(A174,Sales[[Product ID]:[profit]],2,0)</f>
        <v>CUST966</v>
      </c>
      <c r="C174" s="1" t="str">
        <f>VLOOKUP(B174,Sales[[Customer ID]:[days]],2,0)</f>
        <v>Fashion</v>
      </c>
      <c r="D174" s="1" t="str">
        <f>VLOOKUP(Sheet1!B174,Customer[[#Data],[#Totals]],3,0)</f>
        <v>Male</v>
      </c>
      <c r="E174" s="1" cm="1">
        <f t="array" ref="E174:F174">VLOOKUP(A174,Sales[[Product ID]:[MONTH]],{7,9},0)</f>
        <v>17681.300000000003</v>
      </c>
      <c r="F174" s="1">
        <v>17010.960000000003</v>
      </c>
      <c r="G174" s="1" t="str" cm="1">
        <f t="array" ref="G174:H174">VLOOKUP(A174,Sales[[Product ID]:[month name]],{11,12},0)</f>
        <v>05</v>
      </c>
      <c r="H174" s="1" t="str">
        <v>May</v>
      </c>
      <c r="I174" s="1" t="str">
        <f>VLOOKUP(A174,Products[],3,0)</f>
        <v>Panasonic</v>
      </c>
    </row>
    <row r="175" spans="1:9" x14ac:dyDescent="0.3">
      <c r="A175" s="1" t="s">
        <v>3326</v>
      </c>
      <c r="B175" s="1" t="str">
        <f>VLOOKUP(A175,Sales[[Product ID]:[profit]],2,0)</f>
        <v>CUST258</v>
      </c>
      <c r="C175" s="1" t="str">
        <f>VLOOKUP(B175,Sales[[Customer ID]:[days]],2,0)</f>
        <v>Home Appliances</v>
      </c>
      <c r="D175" s="1" t="str">
        <f>VLOOKUP(Sheet1!B175,Customer[[#Data],[#Totals]],3,0)</f>
        <v>Male</v>
      </c>
      <c r="E175" s="1" cm="1">
        <f t="array" ref="E175:F175">VLOOKUP(A175,Sales[[Product ID]:[MONTH]],{7,9},0)</f>
        <v>603.36</v>
      </c>
      <c r="F175" s="1">
        <v>-100.30999999999995</v>
      </c>
      <c r="G175" s="1" t="str" cm="1">
        <f t="array" ref="G175:H175">VLOOKUP(A175,Sales[[Product ID]:[month name]],{11,12},0)</f>
        <v>05</v>
      </c>
      <c r="H175" s="1" t="str">
        <v>May</v>
      </c>
      <c r="I175" s="1" t="str">
        <f>VLOOKUP(A175,Products[],3,0)</f>
        <v>Samsung</v>
      </c>
    </row>
    <row r="176" spans="1:9" x14ac:dyDescent="0.3">
      <c r="A176" s="1" t="s">
        <v>3327</v>
      </c>
      <c r="B176" s="1" t="str">
        <f>VLOOKUP(A176,Sales[[Product ID]:[profit]],2,0)</f>
        <v>CUST984</v>
      </c>
      <c r="C176" s="1" t="str">
        <f>VLOOKUP(B176,Sales[[Customer ID]:[days]],2,0)</f>
        <v>Home Appliances</v>
      </c>
      <c r="D176" s="1" t="str">
        <f>VLOOKUP(Sheet1!B176,Customer[[#Data],[#Totals]],3,0)</f>
        <v>Female</v>
      </c>
      <c r="E176" s="1" cm="1">
        <f t="array" ref="E176:F176">VLOOKUP(A176,Sales[[Product ID]:[MONTH]],{7,9},0)</f>
        <v>3507.56</v>
      </c>
      <c r="F176" s="1">
        <v>2522.85</v>
      </c>
      <c r="G176" s="1" t="str" cm="1">
        <f t="array" ref="G176:H176">VLOOKUP(A176,Sales[[Product ID]:[month name]],{11,12},0)</f>
        <v>06</v>
      </c>
      <c r="H176" s="1" t="str">
        <v>June</v>
      </c>
      <c r="I176" s="1" t="str">
        <f>VLOOKUP(A176,Products[],3,0)</f>
        <v>Sony</v>
      </c>
    </row>
    <row r="177" spans="1:9" x14ac:dyDescent="0.3">
      <c r="A177" s="1" t="s">
        <v>3329</v>
      </c>
      <c r="B177" s="1" t="str">
        <f>VLOOKUP(A177,Sales[[Product ID]:[profit]],2,0)</f>
        <v>CUST650</v>
      </c>
      <c r="C177" s="1" t="str">
        <f>VLOOKUP(B177,Sales[[Customer ID]:[days]],2,0)</f>
        <v>Electronics</v>
      </c>
      <c r="D177" s="1" t="str">
        <f>VLOOKUP(Sheet1!B177,Customer[[#Data],[#Totals]],3,0)</f>
        <v>Female</v>
      </c>
      <c r="E177" s="1" cm="1">
        <f t="array" ref="E177:F177">VLOOKUP(A177,Sales[[Product ID]:[MONTH]],{7,9},0)</f>
        <v>1747.8</v>
      </c>
      <c r="F177" s="1">
        <v>1150.8800000000001</v>
      </c>
      <c r="G177" s="1" t="str" cm="1">
        <f t="array" ref="G177:H177">VLOOKUP(A177,Sales[[Product ID]:[month name]],{11,12},0)</f>
        <v>06</v>
      </c>
      <c r="H177" s="1" t="str">
        <v>June</v>
      </c>
      <c r="I177" s="1" t="str">
        <f>VLOOKUP(A177,Products[],3,0)</f>
        <v>Lego</v>
      </c>
    </row>
    <row r="178" spans="1:9" x14ac:dyDescent="0.3">
      <c r="A178" s="1" t="s">
        <v>3330</v>
      </c>
      <c r="B178" s="1" t="str">
        <f>VLOOKUP(A178,Sales[[Product ID]:[profit]],2,0)</f>
        <v>CUST226</v>
      </c>
      <c r="C178" s="1" t="str">
        <f>VLOOKUP(B178,Sales[[Customer ID]:[days]],2,0)</f>
        <v>Books</v>
      </c>
      <c r="D178" s="1" t="str">
        <f>VLOOKUP(Sheet1!B178,Customer[[#Data],[#Totals]],3,0)</f>
        <v>Female</v>
      </c>
      <c r="E178" s="1" cm="1">
        <f t="array" ref="E178:F178">VLOOKUP(A178,Sales[[Product ID]:[MONTH]],{7,9},0)</f>
        <v>1607.2</v>
      </c>
      <c r="F178" s="1">
        <v>1238.97</v>
      </c>
      <c r="G178" s="1" t="str" cm="1">
        <f t="array" ref="G178:H178">VLOOKUP(A178,Sales[[Product ID]:[month name]],{11,12},0)</f>
        <v>09</v>
      </c>
      <c r="H178" s="1" t="str">
        <v>September</v>
      </c>
      <c r="I178" s="1" t="str">
        <f>VLOOKUP(A178,Products[],3,0)</f>
        <v>IKEA</v>
      </c>
    </row>
    <row r="179" spans="1:9" x14ac:dyDescent="0.3">
      <c r="A179" s="1" t="s">
        <v>3331</v>
      </c>
      <c r="B179" s="1" t="str">
        <f>VLOOKUP(A179,Sales[[Product ID]:[profit]],2,0)</f>
        <v>CUST194</v>
      </c>
      <c r="C179" s="1" t="str">
        <f>VLOOKUP(B179,Sales[[Customer ID]:[days]],2,0)</f>
        <v>Electronics</v>
      </c>
      <c r="D179" s="1" t="str">
        <f>VLOOKUP(Sheet1!B179,Customer[[#Data],[#Totals]],3,0)</f>
        <v>Male</v>
      </c>
      <c r="E179" s="1" cm="1">
        <f t="array" ref="E179:F179">VLOOKUP(A179,Sales[[Product ID]:[MONTH]],{7,9},0)</f>
        <v>7443.5899999999992</v>
      </c>
      <c r="F179" s="1">
        <v>6644.5299999999988</v>
      </c>
      <c r="G179" s="1" t="str" cm="1">
        <f t="array" ref="G179:H179">VLOOKUP(A179,Sales[[Product ID]:[month name]],{11,12},0)</f>
        <v>01</v>
      </c>
      <c r="H179" s="1" t="str">
        <v>January</v>
      </c>
      <c r="I179" s="1" t="str">
        <f>VLOOKUP(A179,Products[],3,0)</f>
        <v>Bose</v>
      </c>
    </row>
    <row r="180" spans="1:9" x14ac:dyDescent="0.3">
      <c r="A180" s="1" t="s">
        <v>3234</v>
      </c>
      <c r="B180" s="1" t="str">
        <f>VLOOKUP(A180,Sales[[Product ID]:[profit]],2,0)</f>
        <v>CUST918</v>
      </c>
      <c r="C180" s="1" t="str">
        <f>VLOOKUP(B180,Sales[[Customer ID]:[days]],2,0)</f>
        <v>Books</v>
      </c>
      <c r="D180" s="1" t="str">
        <f>VLOOKUP(Sheet1!B180,Customer[[#Data],[#Totals]],3,0)</f>
        <v>Female</v>
      </c>
      <c r="E180" s="1" cm="1">
        <f t="array" ref="E180:F180">VLOOKUP(A180,Sales[[Product ID]:[MONTH]],{7,9},0)</f>
        <v>10490.4</v>
      </c>
      <c r="F180" s="1">
        <v>9638.84</v>
      </c>
      <c r="G180" s="1" t="str" cm="1">
        <f t="array" ref="G180:H180">VLOOKUP(A180,Sales[[Product ID]:[month name]],{11,12},0)</f>
        <v>10</v>
      </c>
      <c r="H180" s="1" t="str">
        <v>October</v>
      </c>
      <c r="I180" s="1" t="str">
        <f>VLOOKUP(A180,Products[],3,0)</f>
        <v>Asus</v>
      </c>
    </row>
    <row r="181" spans="1:9" x14ac:dyDescent="0.3">
      <c r="A181" s="1" t="s">
        <v>3332</v>
      </c>
      <c r="B181" s="1" t="str">
        <f>VLOOKUP(A181,Sales[[Product ID]:[profit]],2,0)</f>
        <v>CUST507</v>
      </c>
      <c r="C181" s="1" t="str">
        <f>VLOOKUP(B181,Sales[[Customer ID]:[days]],2,0)</f>
        <v>Toys</v>
      </c>
      <c r="D181" s="1" t="str">
        <f>VLOOKUP(Sheet1!B181,Customer[[#Data],[#Totals]],3,0)</f>
        <v>Female</v>
      </c>
      <c r="E181" s="1" cm="1">
        <f t="array" ref="E181:F181">VLOOKUP(A181,Sales[[Product ID]:[MONTH]],{7,9},0)</f>
        <v>3770.6400000000003</v>
      </c>
      <c r="F181" s="1">
        <v>3422.1000000000004</v>
      </c>
      <c r="G181" s="1" t="str" cm="1">
        <f t="array" ref="G181:H181">VLOOKUP(A181,Sales[[Product ID]:[month name]],{11,12},0)</f>
        <v>06</v>
      </c>
      <c r="H181" s="1" t="str">
        <v>June</v>
      </c>
      <c r="I181" s="1" t="str">
        <f>VLOOKUP(A181,Products[],3,0)</f>
        <v>Rolex</v>
      </c>
    </row>
    <row r="182" spans="1:9" x14ac:dyDescent="0.3">
      <c r="A182" s="1" t="s">
        <v>3333</v>
      </c>
      <c r="B182" s="1" t="str">
        <f>VLOOKUP(A182,Sales[[Product ID]:[profit]],2,0)</f>
        <v>CUST164</v>
      </c>
      <c r="C182" s="1" t="str">
        <f>VLOOKUP(B182,Sales[[Customer ID]:[days]],2,0)</f>
        <v>Books</v>
      </c>
      <c r="D182" s="1" t="str">
        <f>VLOOKUP(Sheet1!B182,Customer[[#Data],[#Totals]],3,0)</f>
        <v>Female</v>
      </c>
      <c r="E182" s="1" cm="1">
        <f t="array" ref="E182:F182">VLOOKUP(A182,Sales[[Product ID]:[MONTH]],{7,9},0)</f>
        <v>3277.34</v>
      </c>
      <c r="F182" s="1">
        <v>2494.3200000000002</v>
      </c>
      <c r="G182" s="1" t="str" cm="1">
        <f t="array" ref="G182:H182">VLOOKUP(A182,Sales[[Product ID]:[month name]],{11,12},0)</f>
        <v>01</v>
      </c>
      <c r="H182" s="1" t="str">
        <v>January</v>
      </c>
      <c r="I182" s="1" t="str">
        <f>VLOOKUP(A182,Products[],3,0)</f>
        <v>Levi’s</v>
      </c>
    </row>
    <row r="183" spans="1:9" x14ac:dyDescent="0.3">
      <c r="A183" s="1" t="s">
        <v>3334</v>
      </c>
      <c r="B183" s="1" t="str">
        <f>VLOOKUP(A183,Sales[[Product ID]:[profit]],2,0)</f>
        <v>CUST388</v>
      </c>
      <c r="C183" s="1" t="str">
        <f>VLOOKUP(B183,Sales[[Customer ID]:[days]],2,0)</f>
        <v>Fashion</v>
      </c>
      <c r="D183" s="1" t="str">
        <f>VLOOKUP(Sheet1!B183,Customer[[#Data],[#Totals]],3,0)</f>
        <v>Male</v>
      </c>
      <c r="E183" s="1" cm="1">
        <f t="array" ref="E183:F183">VLOOKUP(A183,Sales[[Product ID]:[MONTH]],{7,9},0)</f>
        <v>4592.76</v>
      </c>
      <c r="F183" s="1">
        <v>4384.6400000000003</v>
      </c>
      <c r="G183" s="1" t="str" cm="1">
        <f t="array" ref="G183:H183">VLOOKUP(A183,Sales[[Product ID]:[month name]],{11,12},0)</f>
        <v>05</v>
      </c>
      <c r="H183" s="1" t="str">
        <v>May</v>
      </c>
      <c r="I183" s="1" t="str">
        <f>VLOOKUP(A183,Products[],3,0)</f>
        <v>Dyson</v>
      </c>
    </row>
    <row r="184" spans="1:9" x14ac:dyDescent="0.3">
      <c r="A184" s="1" t="s">
        <v>3335</v>
      </c>
      <c r="B184" s="1" t="str">
        <f>VLOOKUP(A184,Sales[[Product ID]:[profit]],2,0)</f>
        <v>CUST395</v>
      </c>
      <c r="C184" s="1" t="str">
        <f>VLOOKUP(B184,Sales[[Customer ID]:[days]],2,0)</f>
        <v>Toys</v>
      </c>
      <c r="D184" s="1" t="str">
        <f>VLOOKUP(Sheet1!B184,Customer[[#Data],[#Totals]],3,0)</f>
        <v>Male</v>
      </c>
      <c r="E184" s="1" cm="1">
        <f t="array" ref="E184:F184">VLOOKUP(A184,Sales[[Product ID]:[MONTH]],{7,9},0)</f>
        <v>5281.5499999999993</v>
      </c>
      <c r="F184" s="1">
        <v>4977.9499999999989</v>
      </c>
      <c r="G184" s="1" t="str" cm="1">
        <f t="array" ref="G184:H184">VLOOKUP(A184,Sales[[Product ID]:[month name]],{11,12},0)</f>
        <v>03</v>
      </c>
      <c r="H184" s="1" t="str">
        <v>March</v>
      </c>
      <c r="I184" s="1" t="str">
        <f>VLOOKUP(A184,Products[],3,0)</f>
        <v>Asus</v>
      </c>
    </row>
    <row r="185" spans="1:9" x14ac:dyDescent="0.3">
      <c r="A185" s="1" t="s">
        <v>3336</v>
      </c>
      <c r="B185" s="1" t="str">
        <f>VLOOKUP(A185,Sales[[Product ID]:[profit]],2,0)</f>
        <v>CUST619</v>
      </c>
      <c r="C185" s="1" t="str">
        <f>VLOOKUP(B185,Sales[[Customer ID]:[days]],2,0)</f>
        <v>Fashion</v>
      </c>
      <c r="D185" s="1" t="str">
        <f>VLOOKUP(Sheet1!B185,Customer[[#Data],[#Totals]],3,0)</f>
        <v>Male</v>
      </c>
      <c r="E185" s="1" cm="1">
        <f t="array" ref="E185:F185">VLOOKUP(A185,Sales[[Product ID]:[MONTH]],{7,9},0)</f>
        <v>6147.81</v>
      </c>
      <c r="F185" s="1">
        <v>5176.8500000000004</v>
      </c>
      <c r="G185" s="1" t="str" cm="1">
        <f t="array" ref="G185:H185">VLOOKUP(A185,Sales[[Product ID]:[month name]],{11,12},0)</f>
        <v>06</v>
      </c>
      <c r="H185" s="1" t="str">
        <v>June</v>
      </c>
      <c r="I185" s="1" t="str">
        <f>VLOOKUP(A185,Products[],3,0)</f>
        <v>LG</v>
      </c>
    </row>
    <row r="186" spans="1:9" x14ac:dyDescent="0.3">
      <c r="A186" s="1" t="s">
        <v>3337</v>
      </c>
      <c r="B186" s="1" t="str">
        <f>VLOOKUP(A186,Sales[[Product ID]:[profit]],2,0)</f>
        <v>CUST434</v>
      </c>
      <c r="C186" s="1" t="str">
        <f>VLOOKUP(B186,Sales[[Customer ID]:[days]],2,0)</f>
        <v>Electronics</v>
      </c>
      <c r="D186" s="1" t="str">
        <f>VLOOKUP(Sheet1!B186,Customer[[#Data],[#Totals]],3,0)</f>
        <v>Male</v>
      </c>
      <c r="E186" s="1" cm="1">
        <f t="array" ref="E186:F186">VLOOKUP(A186,Sales[[Product ID]:[MONTH]],{7,9},0)</f>
        <v>2038.0500000000002</v>
      </c>
      <c r="F186" s="1">
        <v>1138.48</v>
      </c>
      <c r="G186" s="1" t="str" cm="1">
        <f t="array" ref="G186:H186">VLOOKUP(A186,Sales[[Product ID]:[month name]],{11,12},0)</f>
        <v>09</v>
      </c>
      <c r="H186" s="1" t="str">
        <v>September</v>
      </c>
      <c r="I186" s="1" t="str">
        <f>VLOOKUP(A186,Products[],3,0)</f>
        <v>LG</v>
      </c>
    </row>
    <row r="187" spans="1:9" x14ac:dyDescent="0.3">
      <c r="A187" s="1" t="s">
        <v>3338</v>
      </c>
      <c r="B187" s="1" t="str">
        <f>VLOOKUP(A187,Sales[[Product ID]:[profit]],2,0)</f>
        <v>CUST949</v>
      </c>
      <c r="C187" s="1" t="str">
        <f>VLOOKUP(B187,Sales[[Customer ID]:[days]],2,0)</f>
        <v>Electronics</v>
      </c>
      <c r="D187" s="1" t="str">
        <f>VLOOKUP(Sheet1!B187,Customer[[#Data],[#Totals]],3,0)</f>
        <v>Female</v>
      </c>
      <c r="E187" s="1" cm="1">
        <f t="array" ref="E187:F187">VLOOKUP(A187,Sales[[Product ID]:[MONTH]],{7,9},0)</f>
        <v>4668.6400000000003</v>
      </c>
      <c r="F187" s="1">
        <v>4652.9500000000007</v>
      </c>
      <c r="G187" s="1" t="str" cm="1">
        <f t="array" ref="G187:H187">VLOOKUP(A187,Sales[[Product ID]:[month name]],{11,12},0)</f>
        <v>03</v>
      </c>
      <c r="H187" s="1" t="str">
        <v>March</v>
      </c>
      <c r="I187" s="1" t="str">
        <f>VLOOKUP(A187,Products[],3,0)</f>
        <v>IKEA</v>
      </c>
    </row>
    <row r="188" spans="1:9" x14ac:dyDescent="0.3">
      <c r="A188" s="1" t="s">
        <v>3339</v>
      </c>
      <c r="B188" s="1" t="str">
        <f>VLOOKUP(A188,Sales[[Product ID]:[profit]],2,0)</f>
        <v>CUST143</v>
      </c>
      <c r="C188" s="1" t="str">
        <f>VLOOKUP(B188,Sales[[Customer ID]:[days]],2,0)</f>
        <v>Home Appliances</v>
      </c>
      <c r="D188" s="1" t="str">
        <f>VLOOKUP(Sheet1!B188,Customer[[#Data],[#Totals]],3,0)</f>
        <v>Female</v>
      </c>
      <c r="E188" s="1" cm="1">
        <f t="array" ref="E188:F188">VLOOKUP(A188,Sales[[Product ID]:[MONTH]],{7,9},0)</f>
        <v>1896.1499999999999</v>
      </c>
      <c r="F188" s="1">
        <v>1249.56</v>
      </c>
      <c r="G188" s="1" t="str" cm="1">
        <f t="array" ref="G188:H188">VLOOKUP(A188,Sales[[Product ID]:[month name]],{11,12},0)</f>
        <v>05</v>
      </c>
      <c r="H188" s="1" t="str">
        <v>May</v>
      </c>
      <c r="I188" s="1" t="str">
        <f>VLOOKUP(A188,Products[],3,0)</f>
        <v>HP</v>
      </c>
    </row>
    <row r="189" spans="1:9" x14ac:dyDescent="0.3">
      <c r="A189" s="1" t="s">
        <v>3340</v>
      </c>
      <c r="B189" s="1" t="str">
        <f>VLOOKUP(A189,Sales[[Product ID]:[profit]],2,0)</f>
        <v>CUST417</v>
      </c>
      <c r="C189" s="1" t="str">
        <f>VLOOKUP(B189,Sales[[Customer ID]:[days]],2,0)</f>
        <v>Electronics</v>
      </c>
      <c r="D189" s="1" t="str">
        <f>VLOOKUP(Sheet1!B189,Customer[[#Data],[#Totals]],3,0)</f>
        <v>Male</v>
      </c>
      <c r="E189" s="1" cm="1">
        <f t="array" ref="E189:F189">VLOOKUP(A189,Sales[[Product ID]:[MONTH]],{7,9},0)</f>
        <v>8669.25</v>
      </c>
      <c r="F189" s="1">
        <v>7834.85</v>
      </c>
      <c r="G189" s="1" t="str" cm="1">
        <f t="array" ref="G189:H189">VLOOKUP(A189,Sales[[Product ID]:[month name]],{11,12},0)</f>
        <v>09</v>
      </c>
      <c r="H189" s="1" t="str">
        <v>September</v>
      </c>
      <c r="I189" s="1" t="str">
        <f>VLOOKUP(A189,Products[],3,0)</f>
        <v>KitchenAid</v>
      </c>
    </row>
    <row r="190" spans="1:9" x14ac:dyDescent="0.3">
      <c r="A190" s="1" t="s">
        <v>3341</v>
      </c>
      <c r="B190" s="1" t="str">
        <f>VLOOKUP(A190,Sales[[Product ID]:[profit]],2,0)</f>
        <v>CUST491</v>
      </c>
      <c r="C190" s="1" t="str">
        <f>VLOOKUP(B190,Sales[[Customer ID]:[days]],2,0)</f>
        <v>Fashion</v>
      </c>
      <c r="D190" s="1" t="str">
        <f>VLOOKUP(Sheet1!B190,Customer[[#Data],[#Totals]],3,0)</f>
        <v>Female</v>
      </c>
      <c r="E190" s="1" cm="1">
        <f t="array" ref="E190:F190">VLOOKUP(A190,Sales[[Product ID]:[MONTH]],{7,9},0)</f>
        <v>7704.8</v>
      </c>
      <c r="F190" s="1">
        <v>7627.1900000000005</v>
      </c>
      <c r="G190" s="1" t="str" cm="1">
        <f t="array" ref="G190:H190">VLOOKUP(A190,Sales[[Product ID]:[month name]],{11,12},0)</f>
        <v>05</v>
      </c>
      <c r="H190" s="1" t="str">
        <v>May</v>
      </c>
      <c r="I190" s="1" t="str">
        <f>VLOOKUP(A190,Products[],3,0)</f>
        <v>Nike</v>
      </c>
    </row>
    <row r="191" spans="1:9" x14ac:dyDescent="0.3">
      <c r="A191" s="1" t="s">
        <v>3237</v>
      </c>
      <c r="B191" s="1" t="str">
        <f>VLOOKUP(A191,Sales[[Product ID]:[profit]],2,0)</f>
        <v>CUST346</v>
      </c>
      <c r="C191" s="1" t="str">
        <f>VLOOKUP(B191,Sales[[Customer ID]:[days]],2,0)</f>
        <v>Toys</v>
      </c>
      <c r="D191" s="1" t="str">
        <f>VLOOKUP(Sheet1!B191,Customer[[#Data],[#Totals]],3,0)</f>
        <v>Male</v>
      </c>
      <c r="E191" s="1" cm="1">
        <f t="array" ref="E191:F191">VLOOKUP(A191,Sales[[Product ID]:[MONTH]],{7,9},0)</f>
        <v>853.12</v>
      </c>
      <c r="F191" s="1">
        <v>372.12</v>
      </c>
      <c r="G191" s="1" t="str" cm="1">
        <f t="array" ref="G191:H191">VLOOKUP(A191,Sales[[Product ID]:[month name]],{11,12},0)</f>
        <v>08</v>
      </c>
      <c r="H191" s="1" t="str">
        <v>August</v>
      </c>
      <c r="I191" s="1" t="str">
        <f>VLOOKUP(A191,Products[],3,0)</f>
        <v>Apple</v>
      </c>
    </row>
    <row r="192" spans="1:9" x14ac:dyDescent="0.3">
      <c r="A192" s="1" t="s">
        <v>3342</v>
      </c>
      <c r="B192" s="1" t="str">
        <f>VLOOKUP(A192,Sales[[Product ID]:[profit]],2,0)</f>
        <v>CUST856</v>
      </c>
      <c r="C192" s="1" t="str">
        <f>VLOOKUP(B192,Sales[[Customer ID]:[days]],2,0)</f>
        <v>Electronics</v>
      </c>
      <c r="D192" s="1" t="str">
        <f>VLOOKUP(Sheet1!B192,Customer[[#Data],[#Totals]],3,0)</f>
        <v>Female</v>
      </c>
      <c r="E192" s="1" cm="1">
        <f t="array" ref="E192:F192">VLOOKUP(A192,Sales[[Product ID]:[MONTH]],{7,9},0)</f>
        <v>9440.5999999999985</v>
      </c>
      <c r="F192" s="1">
        <v>8479.2999999999993</v>
      </c>
      <c r="G192" s="1" t="str" cm="1">
        <f t="array" ref="G192:H192">VLOOKUP(A192,Sales[[Product ID]:[month name]],{11,12},0)</f>
        <v>04</v>
      </c>
      <c r="H192" s="1" t="str">
        <v>April</v>
      </c>
      <c r="I192" s="1" t="str">
        <f>VLOOKUP(A192,Products[],3,0)</f>
        <v>LG</v>
      </c>
    </row>
    <row r="193" spans="1:9" x14ac:dyDescent="0.3">
      <c r="A193" s="1" t="s">
        <v>3343</v>
      </c>
      <c r="B193" s="1" t="str">
        <f>VLOOKUP(A193,Sales[[Product ID]:[profit]],2,0)</f>
        <v>CUST844</v>
      </c>
      <c r="C193" s="1" t="str">
        <f>VLOOKUP(B193,Sales[[Customer ID]:[days]],2,0)</f>
        <v>Home Appliances</v>
      </c>
      <c r="D193" s="1" t="str">
        <f>VLOOKUP(Sheet1!B193,Customer[[#Data],[#Totals]],3,0)</f>
        <v>Female</v>
      </c>
      <c r="E193" s="1" cm="1">
        <f t="array" ref="E193:F193">VLOOKUP(A193,Sales[[Product ID]:[MONTH]],{7,9},0)</f>
        <v>609.96</v>
      </c>
      <c r="F193" s="1">
        <v>504.05000000000007</v>
      </c>
      <c r="G193" s="1" t="str" cm="1">
        <f t="array" ref="G193:H193">VLOOKUP(A193,Sales[[Product ID]:[month name]],{11,12},0)</f>
        <v>03</v>
      </c>
      <c r="H193" s="1" t="str">
        <v>March</v>
      </c>
      <c r="I193" s="1" t="str">
        <f>VLOOKUP(A193,Products[],3,0)</f>
        <v>Lego</v>
      </c>
    </row>
    <row r="194" spans="1:9" x14ac:dyDescent="0.3">
      <c r="A194" s="1" t="s">
        <v>3344</v>
      </c>
      <c r="B194" s="1" t="str">
        <f>VLOOKUP(A194,Sales[[Product ID]:[profit]],2,0)</f>
        <v>CUST175</v>
      </c>
      <c r="C194" s="1" t="str">
        <f>VLOOKUP(B194,Sales[[Customer ID]:[days]],2,0)</f>
        <v>Electronics</v>
      </c>
      <c r="D194" s="1" t="str">
        <f>VLOOKUP(Sheet1!B194,Customer[[#Data],[#Totals]],3,0)</f>
        <v>Male</v>
      </c>
      <c r="E194" s="1" cm="1">
        <f t="array" ref="E194:F194">VLOOKUP(A194,Sales[[Product ID]:[MONTH]],{7,9},0)</f>
        <v>2493.56</v>
      </c>
      <c r="F194" s="1">
        <v>1678.7199999999998</v>
      </c>
      <c r="G194" s="1" t="str" cm="1">
        <f t="array" ref="G194:H194">VLOOKUP(A194,Sales[[Product ID]:[month name]],{11,12},0)</f>
        <v>08</v>
      </c>
      <c r="H194" s="1" t="str">
        <v>August</v>
      </c>
      <c r="I194" s="1" t="str">
        <f>VLOOKUP(A194,Products[],3,0)</f>
        <v>IKEA</v>
      </c>
    </row>
    <row r="195" spans="1:9" x14ac:dyDescent="0.3">
      <c r="A195" s="1" t="s">
        <v>3345</v>
      </c>
      <c r="B195" s="1" t="str">
        <f>VLOOKUP(A195,Sales[[Product ID]:[profit]],2,0)</f>
        <v>CUST482</v>
      </c>
      <c r="C195" s="1" t="str">
        <f>VLOOKUP(B195,Sales[[Customer ID]:[days]],2,0)</f>
        <v>Toys</v>
      </c>
      <c r="D195" s="1" t="str">
        <f>VLOOKUP(Sheet1!B195,Customer[[#Data],[#Totals]],3,0)</f>
        <v>Female</v>
      </c>
      <c r="E195" s="1" cm="1">
        <f t="array" ref="E195:F195">VLOOKUP(A195,Sales[[Product ID]:[MONTH]],{7,9},0)</f>
        <v>12389.230000000001</v>
      </c>
      <c r="F195" s="1">
        <v>11626.760000000002</v>
      </c>
      <c r="G195" s="1" t="str" cm="1">
        <f t="array" ref="G195:H195">VLOOKUP(A195,Sales[[Product ID]:[month name]],{11,12},0)</f>
        <v>10</v>
      </c>
      <c r="H195" s="1" t="str">
        <v>October</v>
      </c>
      <c r="I195" s="1" t="str">
        <f>VLOOKUP(A195,Products[],3,0)</f>
        <v>Samsung</v>
      </c>
    </row>
    <row r="196" spans="1:9" x14ac:dyDescent="0.3">
      <c r="A196" s="1" t="s">
        <v>3346</v>
      </c>
      <c r="B196" s="1" t="str">
        <f>VLOOKUP(A196,Sales[[Product ID]:[profit]],2,0)</f>
        <v>CUST236</v>
      </c>
      <c r="C196" s="1" t="str">
        <f>VLOOKUP(B196,Sales[[Customer ID]:[days]],2,0)</f>
        <v>Toys</v>
      </c>
      <c r="D196" s="1" t="str">
        <f>VLOOKUP(Sheet1!B196,Customer[[#Data],[#Totals]],3,0)</f>
        <v>Female</v>
      </c>
      <c r="E196" s="1" cm="1">
        <f t="array" ref="E196:F196">VLOOKUP(A196,Sales[[Product ID]:[MONTH]],{7,9},0)</f>
        <v>15138.63</v>
      </c>
      <c r="F196" s="1">
        <v>14967.47</v>
      </c>
      <c r="G196" s="1" t="str" cm="1">
        <f t="array" ref="G196:H196">VLOOKUP(A196,Sales[[Product ID]:[month name]],{11,12},0)</f>
        <v>07</v>
      </c>
      <c r="H196" s="1" t="str">
        <v>July</v>
      </c>
      <c r="I196" s="1" t="str">
        <f>VLOOKUP(A196,Products[],3,0)</f>
        <v>Lego</v>
      </c>
    </row>
    <row r="197" spans="1:9" x14ac:dyDescent="0.3">
      <c r="A197" s="1" t="s">
        <v>3347</v>
      </c>
      <c r="B197" s="1" t="str">
        <f>VLOOKUP(A197,Sales[[Product ID]:[profit]],2,0)</f>
        <v>CUST82</v>
      </c>
      <c r="C197" s="1" t="str">
        <f>VLOOKUP(B197,Sales[[Customer ID]:[days]],2,0)</f>
        <v>Electronics</v>
      </c>
      <c r="D197" s="1" t="str">
        <f>VLOOKUP(Sheet1!B197,Customer[[#Data],[#Totals]],3,0)</f>
        <v>Male</v>
      </c>
      <c r="E197" s="1" cm="1">
        <f t="array" ref="E197:F197">VLOOKUP(A197,Sales[[Product ID]:[MONTH]],{7,9},0)</f>
        <v>3969.24</v>
      </c>
      <c r="F197" s="1">
        <v>3758.1</v>
      </c>
      <c r="G197" s="1" t="str" cm="1">
        <f t="array" ref="G197:H197">VLOOKUP(A197,Sales[[Product ID]:[month name]],{11,12},0)</f>
        <v>10</v>
      </c>
      <c r="H197" s="1" t="str">
        <v>October</v>
      </c>
      <c r="I197" s="1" t="str">
        <f>VLOOKUP(A197,Products[],3,0)</f>
        <v>LG</v>
      </c>
    </row>
    <row r="198" spans="1:9" x14ac:dyDescent="0.3">
      <c r="A198" s="1" t="s">
        <v>3348</v>
      </c>
      <c r="B198" s="1" t="str">
        <f>VLOOKUP(A198,Sales[[Product ID]:[profit]],2,0)</f>
        <v>CUST264</v>
      </c>
      <c r="C198" s="1" t="str">
        <f>VLOOKUP(B198,Sales[[Customer ID]:[days]],2,0)</f>
        <v>Electronics</v>
      </c>
      <c r="D198" s="1" t="str">
        <f>VLOOKUP(Sheet1!B198,Customer[[#Data],[#Totals]],3,0)</f>
        <v>Male</v>
      </c>
      <c r="E198" s="1" cm="1">
        <f t="array" ref="E198:F198">VLOOKUP(A198,Sales[[Product ID]:[MONTH]],{7,9},0)</f>
        <v>12189.449999999999</v>
      </c>
      <c r="F198" s="1">
        <v>11881.849999999999</v>
      </c>
      <c r="G198" s="1" t="str" cm="1">
        <f t="array" ref="G198:H198">VLOOKUP(A198,Sales[[Product ID]:[month name]],{11,12},0)</f>
        <v>07</v>
      </c>
      <c r="H198" s="1" t="str">
        <v>July</v>
      </c>
      <c r="I198" s="1" t="str">
        <f>VLOOKUP(A198,Products[],3,0)</f>
        <v>Samsung</v>
      </c>
    </row>
    <row r="199" spans="1:9" x14ac:dyDescent="0.3">
      <c r="A199" s="1" t="s">
        <v>3349</v>
      </c>
      <c r="B199" s="1" t="str">
        <f>VLOOKUP(A199,Sales[[Product ID]:[profit]],2,0)</f>
        <v>CUST829</v>
      </c>
      <c r="C199" s="1" t="str">
        <f>VLOOKUP(B199,Sales[[Customer ID]:[days]],2,0)</f>
        <v>Books</v>
      </c>
      <c r="D199" s="1" t="str">
        <f>VLOOKUP(Sheet1!B199,Customer[[#Data],[#Totals]],3,0)</f>
        <v>Male</v>
      </c>
      <c r="E199" s="1" cm="1">
        <f t="array" ref="E199:F199">VLOOKUP(A199,Sales[[Product ID]:[MONTH]],{7,9},0)</f>
        <v>5812.53</v>
      </c>
      <c r="F199" s="1">
        <v>5066.49</v>
      </c>
      <c r="G199" s="1" t="str" cm="1">
        <f t="array" ref="G199:H199">VLOOKUP(A199,Sales[[Product ID]:[month name]],{11,12},0)</f>
        <v>09</v>
      </c>
      <c r="H199" s="1" t="str">
        <v>September</v>
      </c>
      <c r="I199" s="1" t="str">
        <f>VLOOKUP(A199,Products[],3,0)</f>
        <v>Asus</v>
      </c>
    </row>
    <row r="200" spans="1:9" x14ac:dyDescent="0.3">
      <c r="A200" s="1" t="s">
        <v>3350</v>
      </c>
      <c r="B200" s="1" t="str">
        <f>VLOOKUP(A200,Sales[[Product ID]:[profit]],2,0)</f>
        <v>CUST898</v>
      </c>
      <c r="C200" s="1" t="str">
        <f>VLOOKUP(B200,Sales[[Customer ID]:[days]],2,0)</f>
        <v>Electronics</v>
      </c>
      <c r="D200" s="1" t="str">
        <f>VLOOKUP(Sheet1!B200,Customer[[#Data],[#Totals]],3,0)</f>
        <v>Female</v>
      </c>
      <c r="E200" s="1" cm="1">
        <f t="array" ref="E200:F200">VLOOKUP(A200,Sales[[Product ID]:[MONTH]],{7,9},0)</f>
        <v>2610.2199999999998</v>
      </c>
      <c r="F200" s="1">
        <v>1666.9799999999998</v>
      </c>
      <c r="G200" s="1" t="str" cm="1">
        <f t="array" ref="G200:H200">VLOOKUP(A200,Sales[[Product ID]:[month name]],{11,12},0)</f>
        <v>08</v>
      </c>
      <c r="H200" s="1" t="str">
        <v>August</v>
      </c>
      <c r="I200" s="1" t="str">
        <f>VLOOKUP(A200,Products[],3,0)</f>
        <v>LG</v>
      </c>
    </row>
    <row r="201" spans="1:9" x14ac:dyDescent="0.3">
      <c r="A201" s="1" t="s">
        <v>3351</v>
      </c>
      <c r="B201" s="1" t="str">
        <f>VLOOKUP(A201,Sales[[Product ID]:[profit]],2,0)</f>
        <v>CUST302</v>
      </c>
      <c r="C201" s="1" t="str">
        <f>VLOOKUP(B201,Sales[[Customer ID]:[days]],2,0)</f>
        <v>Home Appliances</v>
      </c>
      <c r="D201" s="1" t="str">
        <f>VLOOKUP(Sheet1!B201,Customer[[#Data],[#Totals]],3,0)</f>
        <v>Male</v>
      </c>
      <c r="E201" s="1" cm="1">
        <f t="array" ref="E201:F201">VLOOKUP(A201,Sales[[Product ID]:[MONTH]],{7,9},0)</f>
        <v>19790.899999999998</v>
      </c>
      <c r="F201" s="1">
        <v>19147.609999999997</v>
      </c>
      <c r="G201" s="1" t="str" cm="1">
        <f t="array" ref="G201:H201">VLOOKUP(A201,Sales[[Product ID]:[month name]],{11,12},0)</f>
        <v>01</v>
      </c>
      <c r="H201" s="1" t="str">
        <v>January</v>
      </c>
      <c r="I201" s="1" t="str">
        <f>VLOOKUP(A201,Products[],3,0)</f>
        <v>Bose</v>
      </c>
    </row>
  </sheetData>
  <sortState xmlns:xlrd2="http://schemas.microsoft.com/office/spreadsheetml/2017/richdata2" ref="A2:D201">
    <sortCondition ref="A2:A20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1B5896F-4638-4F32-AF95-B3005C4578D5}">
  <ds:schemaRefs/>
</ds:datastoreItem>
</file>

<file path=customXml/itemProps2.xml><?xml version="1.0" encoding="utf-8"?>
<ds:datastoreItem xmlns:ds="http://schemas.openxmlformats.org/officeDocument/2006/customXml" ds:itemID="{CB93FD1A-23ED-4899-9793-40C5F3F29AF2}">
  <ds:schemaRefs/>
</ds:datastoreItem>
</file>

<file path=customXml/itemProps3.xml><?xml version="1.0" encoding="utf-8"?>
<ds:datastoreItem xmlns:ds="http://schemas.openxmlformats.org/officeDocument/2006/customXml" ds:itemID="{85905AA0-3B75-4510-94AA-7CCF689387BA}">
  <ds:schemaRefs/>
</ds:datastoreItem>
</file>

<file path=customXml/itemProps4.xml><?xml version="1.0" encoding="utf-8"?>
<ds:datastoreItem xmlns:ds="http://schemas.openxmlformats.org/officeDocument/2006/customXml" ds:itemID="{995879C1-278A-437B-B337-ABFC4851BF87}">
  <ds:schemaRefs/>
</ds:datastoreItem>
</file>

<file path=customXml/itemProps5.xml><?xml version="1.0" encoding="utf-8"?>
<ds:datastoreItem xmlns:ds="http://schemas.openxmlformats.org/officeDocument/2006/customXml" ds:itemID="{50F1E0A6-F5AC-4DA8-98C5-2A78A604055B}">
  <ds:schemaRefs/>
</ds:datastoreItem>
</file>

<file path=customXml/itemProps6.xml><?xml version="1.0" encoding="utf-8"?>
<ds:datastoreItem xmlns:ds="http://schemas.openxmlformats.org/officeDocument/2006/customXml" ds:itemID="{DB5A38DE-CA89-4D1F-A8B4-9ACE7F41E458}">
  <ds:schemaRefs/>
</ds:datastoreItem>
</file>

<file path=customXml/itemProps7.xml><?xml version="1.0" encoding="utf-8"?>
<ds:datastoreItem xmlns:ds="http://schemas.openxmlformats.org/officeDocument/2006/customXml" ds:itemID="{C59000A2-76B2-493C-B3DA-3D7C687AEBE2}">
  <ds:schemaRefs/>
</ds:datastoreItem>
</file>

<file path=customXml/itemProps8.xml><?xml version="1.0" encoding="utf-8"?>
<ds:datastoreItem xmlns:ds="http://schemas.openxmlformats.org/officeDocument/2006/customXml" ds:itemID="{178F17F4-424E-4BDB-8C47-6C7B9674770E}">
  <ds:schemaRefs/>
</ds:datastoreItem>
</file>

<file path=customXml/itemProps9.xml><?xml version="1.0" encoding="utf-8"?>
<ds:datastoreItem xmlns:ds="http://schemas.openxmlformats.org/officeDocument/2006/customXml" ds:itemID="{F075E1E8-665F-4CB1-A7E7-CF80D33B8196}">
  <ds:schemaRefs/>
</ds:datastoreItem>
</file>

<file path=customXml/itemProps10.xml><?xml version="1.0" encoding="utf-8"?>
<ds:datastoreItem xmlns:ds="http://schemas.openxmlformats.org/officeDocument/2006/customXml" ds:itemID="{C81D54CD-54C6-4AAD-BF6D-58318C384F8D}">
  <ds:schemaRefs/>
</ds:datastoreItem>
</file>

<file path=customXml/itemProps11.xml><?xml version="1.0" encoding="utf-8"?>
<ds:datastoreItem xmlns:ds="http://schemas.openxmlformats.org/officeDocument/2006/customXml" ds:itemID="{513253E9-1E74-4376-9284-7C7A5A41539B}">
  <ds:schemaRefs/>
</ds:datastoreItem>
</file>

<file path=customXml/itemProps12.xml><?xml version="1.0" encoding="utf-8"?>
<ds:datastoreItem xmlns:ds="http://schemas.openxmlformats.org/officeDocument/2006/customXml" ds:itemID="{EDE9C891-6571-4290-9166-F623C911A161}">
  <ds:schemaRefs/>
</ds:datastoreItem>
</file>

<file path=customXml/itemProps13.xml><?xml version="1.0" encoding="utf-8"?>
<ds:datastoreItem xmlns:ds="http://schemas.openxmlformats.org/officeDocument/2006/customXml" ds:itemID="{46FC8A68-3D78-4CD7-9EA8-01AD4C1BCA25}">
  <ds:schemaRefs>
    <ds:schemaRef ds:uri="http://schemas.microsoft.com/DataMashup"/>
  </ds:schemaRefs>
</ds:datastoreItem>
</file>

<file path=customXml/itemProps14.xml><?xml version="1.0" encoding="utf-8"?>
<ds:datastoreItem xmlns:ds="http://schemas.openxmlformats.org/officeDocument/2006/customXml" ds:itemID="{97861565-574B-4281-BB49-ACCEA122FD9C}">
  <ds:schemaRefs/>
</ds:datastoreItem>
</file>

<file path=customXml/itemProps15.xml><?xml version="1.0" encoding="utf-8"?>
<ds:datastoreItem xmlns:ds="http://schemas.openxmlformats.org/officeDocument/2006/customXml" ds:itemID="{E2869A7A-04D4-47F0-AA44-2B94972DA80A}">
  <ds:schemaRefs/>
</ds:datastoreItem>
</file>

<file path=customXml/itemProps16.xml><?xml version="1.0" encoding="utf-8"?>
<ds:datastoreItem xmlns:ds="http://schemas.openxmlformats.org/officeDocument/2006/customXml" ds:itemID="{B88A3188-101E-47B2-AF4F-957C76825359}">
  <ds:schemaRefs/>
</ds:datastoreItem>
</file>

<file path=customXml/itemProps17.xml><?xml version="1.0" encoding="utf-8"?>
<ds:datastoreItem xmlns:ds="http://schemas.openxmlformats.org/officeDocument/2006/customXml" ds:itemID="{77C32041-2C78-441C-8FEA-A07C514BBE75}">
  <ds:schemaRefs/>
</ds:datastoreItem>
</file>

<file path=customXml/itemProps18.xml><?xml version="1.0" encoding="utf-8"?>
<ds:datastoreItem xmlns:ds="http://schemas.openxmlformats.org/officeDocument/2006/customXml" ds:itemID="{E8E71B72-0378-49AD-B3F9-7E4F6C037D0C}">
  <ds:schemaRefs/>
</ds:datastoreItem>
</file>

<file path=customXml/itemProps19.xml><?xml version="1.0" encoding="utf-8"?>
<ds:datastoreItem xmlns:ds="http://schemas.openxmlformats.org/officeDocument/2006/customXml" ds:itemID="{19CA5A77-9B08-4BCC-88D9-A42A8402998B}">
  <ds:schemaRefs/>
</ds:datastoreItem>
</file>

<file path=customXml/itemProps20.xml><?xml version="1.0" encoding="utf-8"?>
<ds:datastoreItem xmlns:ds="http://schemas.openxmlformats.org/officeDocument/2006/customXml" ds:itemID="{750345CF-D8F5-4F62-9933-09B438BAF8A3}">
  <ds:schemaRefs/>
</ds:datastoreItem>
</file>

<file path=customXml/itemProps21.xml><?xml version="1.0" encoding="utf-8"?>
<ds:datastoreItem xmlns:ds="http://schemas.openxmlformats.org/officeDocument/2006/customXml" ds:itemID="{5DA91980-EF51-446A-ABEA-7EE2760120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Sales</vt:lpstr>
      <vt:lpstr>Customer</vt:lpstr>
      <vt:lpstr>Products</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Sati</dc:creator>
  <cp:lastModifiedBy>Rohit rohit</cp:lastModifiedBy>
  <dcterms:created xsi:type="dcterms:W3CDTF">2024-11-17T13:43:51Z</dcterms:created>
  <dcterms:modified xsi:type="dcterms:W3CDTF">2026-03-05T18:55:40Z</dcterms:modified>
</cp:coreProperties>
</file>